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oucsaa.sharepoint.com/sites/CSAAStaff/Shared Documents/Sports/Basketball/2025-26/Schedule/"/>
    </mc:Choice>
  </mc:AlternateContent>
  <xr:revisionPtr revIDLastSave="0" documentId="8_{842E6681-9C68-414F-879B-F79A33A5659B}" xr6:coauthVersionLast="47" xr6:coauthVersionMax="47" xr10:uidLastSave="{00000000-0000-0000-0000-000000000000}"/>
  <bookViews>
    <workbookView xWindow="-108" yWindow="-108" windowWidth="23256" windowHeight="12456" xr2:uid="{6F4150DC-096C-41DD-AD5D-B15F8E334EB9}"/>
  </bookViews>
  <sheets>
    <sheet name="Sheet1" sheetId="1" r:id="rId1"/>
  </sheets>
  <externalReferences>
    <externalReference r:id="rId2"/>
  </externalReferences>
  <definedNames>
    <definedName name="FacList">_xlfn.ANCHORARRAY([1]Planning!$A$14)</definedName>
    <definedName name="TotalNumRegGames">[1]!tblDLC[[#Totals],[Num Reg]]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" i="1" l="1" a="1"/>
  <c r="Y2" i="1" s="1"/>
  <c r="B2" i="1" s="1" a="1"/>
  <c r="B2" i="1" s="1"/>
  <c r="A2" i="1" l="1" a="1"/>
  <c r="A2" i="1" s="1"/>
  <c r="Y3" i="1" a="1"/>
  <c r="Y3" i="1" s="1"/>
  <c r="B3" i="1" s="1" a="1"/>
  <c r="B3" i="1" s="1"/>
  <c r="C2" i="1" l="1"/>
  <c r="D2" i="1"/>
  <c r="A3" i="1" a="1"/>
  <c r="A3" i="1" s="1"/>
  <c r="G2" i="1"/>
  <c r="U2" i="1" s="1"/>
  <c r="Q2" i="1"/>
  <c r="F2" i="1"/>
  <c r="E2" i="1"/>
  <c r="H2" i="1"/>
  <c r="I2" i="1"/>
  <c r="M2" i="1"/>
  <c r="L2" i="1"/>
  <c r="Y4" i="1" a="1"/>
  <c r="Y4" i="1" s="1"/>
  <c r="B4" i="1" s="1" a="1"/>
  <c r="B4" i="1" s="1"/>
  <c r="C3" i="1" l="1"/>
  <c r="D3" i="1"/>
  <c r="A4" i="1" a="1"/>
  <c r="A4" i="1" s="1"/>
  <c r="V2" i="1"/>
  <c r="Y5" i="1" a="1"/>
  <c r="Y5" i="1" s="1"/>
  <c r="B5" i="1" s="1" a="1"/>
  <c r="B5" i="1" s="1"/>
  <c r="I3" i="1"/>
  <c r="H3" i="1"/>
  <c r="G3" i="1"/>
  <c r="U3" i="1" s="1"/>
  <c r="E3" i="1"/>
  <c r="Q3" i="1"/>
  <c r="F3" i="1"/>
  <c r="M3" i="1"/>
  <c r="L3" i="1"/>
  <c r="P2" i="1"/>
  <c r="J2" i="1"/>
  <c r="N2" i="1" s="1" a="1"/>
  <c r="N2" i="1" s="1"/>
  <c r="T2" i="1"/>
  <c r="C4" i="1" l="1"/>
  <c r="D4" i="1"/>
  <c r="A5" i="1" a="1"/>
  <c r="A5" i="1" s="1"/>
  <c r="V3" i="1"/>
  <c r="S2" i="1"/>
  <c r="K2" i="1"/>
  <c r="O2" i="1"/>
  <c r="N3" i="1" a="1"/>
  <c r="N3" i="1" s="1"/>
  <c r="J3" i="1"/>
  <c r="P3" i="1"/>
  <c r="T3" i="1"/>
  <c r="M4" i="1"/>
  <c r="L4" i="1"/>
  <c r="Y6" i="1" a="1"/>
  <c r="Y6" i="1" s="1"/>
  <c r="B6" i="1" s="1" a="1"/>
  <c r="B6" i="1" s="1"/>
  <c r="I4" i="1"/>
  <c r="H4" i="1"/>
  <c r="G4" i="1"/>
  <c r="U4" i="1" s="1"/>
  <c r="Q4" i="1"/>
  <c r="F4" i="1"/>
  <c r="E4" i="1"/>
  <c r="C5" i="1" l="1"/>
  <c r="D5" i="1"/>
  <c r="A6" i="1" a="1"/>
  <c r="A6" i="1" s="1"/>
  <c r="V4" i="1"/>
  <c r="Q5" i="1"/>
  <c r="F5" i="1"/>
  <c r="E5" i="1"/>
  <c r="I5" i="1"/>
  <c r="H5" i="1"/>
  <c r="G5" i="1"/>
  <c r="U5" i="1" s="1"/>
  <c r="M5" i="1"/>
  <c r="L5" i="1"/>
  <c r="K3" i="1"/>
  <c r="S3" i="1"/>
  <c r="O3" i="1"/>
  <c r="P4" i="1"/>
  <c r="J4" i="1"/>
  <c r="T4" i="1"/>
  <c r="N4" i="1" a="1"/>
  <c r="N4" i="1" s="1"/>
  <c r="Y7" i="1" a="1"/>
  <c r="Y7" i="1" s="1"/>
  <c r="B7" i="1" s="1" a="1"/>
  <c r="B7" i="1" s="1"/>
  <c r="C6" i="1" l="1"/>
  <c r="D6" i="1"/>
  <c r="V5" i="1"/>
  <c r="A7" i="1" a="1"/>
  <c r="A7" i="1" s="1"/>
  <c r="N5" i="1" a="1"/>
  <c r="N5" i="1" s="1"/>
  <c r="P5" i="1"/>
  <c r="J5" i="1"/>
  <c r="Y8" i="1" a="1"/>
  <c r="Y8" i="1" s="1"/>
  <c r="B8" i="1" s="1" a="1"/>
  <c r="B8" i="1" s="1"/>
  <c r="T5" i="1"/>
  <c r="I6" i="1"/>
  <c r="G6" i="1"/>
  <c r="U6" i="1" s="1"/>
  <c r="H6" i="1"/>
  <c r="Q6" i="1"/>
  <c r="F6" i="1"/>
  <c r="E6" i="1"/>
  <c r="L6" i="1"/>
  <c r="M6" i="1"/>
  <c r="S4" i="1"/>
  <c r="K4" i="1"/>
  <c r="O4" i="1"/>
  <c r="C7" i="1" l="1"/>
  <c r="D7" i="1"/>
  <c r="A8" i="1" a="1"/>
  <c r="A8" i="1" s="1"/>
  <c r="V6" i="1"/>
  <c r="G7" i="1"/>
  <c r="U7" i="1" s="1"/>
  <c r="Q7" i="1"/>
  <c r="F7" i="1"/>
  <c r="E7" i="1"/>
  <c r="I7" i="1"/>
  <c r="H7" i="1"/>
  <c r="M7" i="1"/>
  <c r="L7" i="1"/>
  <c r="Y9" i="1" a="1"/>
  <c r="Y9" i="1" s="1"/>
  <c r="B9" i="1" s="1" a="1"/>
  <c r="B9" i="1" s="1"/>
  <c r="T6" i="1"/>
  <c r="J6" i="1"/>
  <c r="P6" i="1"/>
  <c r="K5" i="1"/>
  <c r="S5" i="1"/>
  <c r="O5" i="1"/>
  <c r="N6" i="1" a="1"/>
  <c r="N6" i="1" s="1"/>
  <c r="C8" i="1" l="1"/>
  <c r="D8" i="1"/>
  <c r="A9" i="1" a="1"/>
  <c r="A9" i="1" s="1"/>
  <c r="V7" i="1"/>
  <c r="N7" i="1" a="1"/>
  <c r="N7" i="1" s="1"/>
  <c r="G8" i="1"/>
  <c r="U8" i="1" s="1"/>
  <c r="H8" i="1"/>
  <c r="I8" i="1"/>
  <c r="Q8" i="1"/>
  <c r="F8" i="1"/>
  <c r="E8" i="1"/>
  <c r="Y10" i="1" a="1"/>
  <c r="Y10" i="1" s="1"/>
  <c r="B10" i="1" s="1" a="1"/>
  <c r="B10" i="1" s="1"/>
  <c r="M8" i="1"/>
  <c r="L8" i="1"/>
  <c r="P7" i="1"/>
  <c r="J7" i="1"/>
  <c r="T7" i="1"/>
  <c r="K6" i="1"/>
  <c r="S6" i="1"/>
  <c r="O6" i="1"/>
  <c r="C9" i="1" l="1"/>
  <c r="D9" i="1"/>
  <c r="A10" i="1" a="1"/>
  <c r="A10" i="1" s="1"/>
  <c r="V8" i="1"/>
  <c r="S7" i="1"/>
  <c r="K7" i="1"/>
  <c r="O7" i="1"/>
  <c r="J8" i="1"/>
  <c r="P8" i="1"/>
  <c r="T8" i="1"/>
  <c r="H9" i="1"/>
  <c r="G9" i="1"/>
  <c r="U9" i="1" s="1"/>
  <c r="E9" i="1"/>
  <c r="F9" i="1"/>
  <c r="Q9" i="1"/>
  <c r="I9" i="1"/>
  <c r="M9" i="1"/>
  <c r="L9" i="1"/>
  <c r="Y11" i="1" a="1"/>
  <c r="Y11" i="1" s="1"/>
  <c r="B11" i="1" s="1" a="1"/>
  <c r="B11" i="1" s="1"/>
  <c r="N8" i="1" a="1"/>
  <c r="N8" i="1" s="1"/>
  <c r="C10" i="1" l="1"/>
  <c r="D10" i="1"/>
  <c r="A11" i="1" a="1"/>
  <c r="A11" i="1" s="1"/>
  <c r="V9" i="1"/>
  <c r="Y12" i="1" a="1"/>
  <c r="Y12" i="1" s="1"/>
  <c r="B12" i="1" s="1" a="1"/>
  <c r="B12" i="1" s="1"/>
  <c r="S8" i="1"/>
  <c r="K8" i="1"/>
  <c r="O8" i="1"/>
  <c r="J9" i="1"/>
  <c r="T9" i="1"/>
  <c r="M10" i="1"/>
  <c r="L10" i="1"/>
  <c r="E10" i="1"/>
  <c r="H10" i="1"/>
  <c r="G10" i="1"/>
  <c r="U10" i="1" s="1"/>
  <c r="V10" i="1" s="1"/>
  <c r="F10" i="1"/>
  <c r="Q10" i="1"/>
  <c r="I10" i="1"/>
  <c r="C11" i="1" l="1"/>
  <c r="D11" i="1"/>
  <c r="A12" i="1" a="1"/>
  <c r="A12" i="1" s="1"/>
  <c r="T10" i="1"/>
  <c r="S9" i="1"/>
  <c r="K9" i="1"/>
  <c r="Y13" i="1" a="1"/>
  <c r="Y13" i="1" s="1"/>
  <c r="B13" i="1" s="1" a="1"/>
  <c r="B13" i="1" s="1"/>
  <c r="Q11" i="1"/>
  <c r="I11" i="1"/>
  <c r="H11" i="1"/>
  <c r="G11" i="1"/>
  <c r="U11" i="1" s="1"/>
  <c r="F11" i="1"/>
  <c r="E11" i="1"/>
  <c r="L11" i="1"/>
  <c r="M11" i="1"/>
  <c r="J10" i="1"/>
  <c r="C12" i="1" l="1"/>
  <c r="D12" i="1"/>
  <c r="A13" i="1" a="1"/>
  <c r="A13" i="1" s="1"/>
  <c r="V11" i="1"/>
  <c r="J11" i="1"/>
  <c r="T11" i="1"/>
  <c r="Y14" i="1" a="1"/>
  <c r="Y14" i="1" s="1"/>
  <c r="B14" i="1" s="1" a="1"/>
  <c r="B14" i="1" s="1"/>
  <c r="Q12" i="1"/>
  <c r="I12" i="1"/>
  <c r="H12" i="1"/>
  <c r="G12" i="1"/>
  <c r="U12" i="1" s="1"/>
  <c r="V12" i="1" s="1"/>
  <c r="F12" i="1"/>
  <c r="E12" i="1"/>
  <c r="M12" i="1"/>
  <c r="L12" i="1"/>
  <c r="S10" i="1"/>
  <c r="K10" i="1"/>
  <c r="C13" i="1" l="1"/>
  <c r="D13" i="1"/>
  <c r="A14" i="1" a="1"/>
  <c r="A14" i="1" s="1"/>
  <c r="T12" i="1"/>
  <c r="F13" i="1"/>
  <c r="E13" i="1"/>
  <c r="Q13" i="1"/>
  <c r="I13" i="1"/>
  <c r="H13" i="1"/>
  <c r="G13" i="1"/>
  <c r="U13" i="1" s="1"/>
  <c r="M13" i="1"/>
  <c r="L13" i="1"/>
  <c r="Y15" i="1" a="1"/>
  <c r="Y15" i="1" s="1"/>
  <c r="B15" i="1" s="1" a="1"/>
  <c r="B15" i="1" s="1"/>
  <c r="S11" i="1"/>
  <c r="K11" i="1"/>
  <c r="J12" i="1"/>
  <c r="C14" i="1" l="1"/>
  <c r="D14" i="1"/>
  <c r="V13" i="1"/>
  <c r="A15" i="1" a="1"/>
  <c r="A15" i="1" s="1"/>
  <c r="M14" i="1"/>
  <c r="L14" i="1"/>
  <c r="S12" i="1"/>
  <c r="K12" i="1"/>
  <c r="J13" i="1"/>
  <c r="T13" i="1"/>
  <c r="G14" i="1"/>
  <c r="U14" i="1" s="1"/>
  <c r="F14" i="1"/>
  <c r="E14" i="1"/>
  <c r="Q14" i="1"/>
  <c r="I14" i="1"/>
  <c r="H14" i="1"/>
  <c r="Y16" i="1" a="1"/>
  <c r="Y16" i="1" s="1"/>
  <c r="B16" i="1" s="1" a="1"/>
  <c r="B16" i="1" s="1"/>
  <c r="C15" i="1" l="1"/>
  <c r="D15" i="1"/>
  <c r="A16" i="1" a="1"/>
  <c r="A16" i="1" s="1"/>
  <c r="V14" i="1"/>
  <c r="Y17" i="1" a="1"/>
  <c r="Y17" i="1" s="1"/>
  <c r="B17" i="1" s="1" a="1"/>
  <c r="B17" i="1" s="1"/>
  <c r="H15" i="1"/>
  <c r="G15" i="1"/>
  <c r="U15" i="1" s="1"/>
  <c r="F15" i="1"/>
  <c r="E15" i="1"/>
  <c r="Q15" i="1"/>
  <c r="I15" i="1"/>
  <c r="J14" i="1"/>
  <c r="S13" i="1"/>
  <c r="K13" i="1"/>
  <c r="T14" i="1"/>
  <c r="M15" i="1"/>
  <c r="L15" i="1"/>
  <c r="C16" i="1" l="1"/>
  <c r="D16" i="1"/>
  <c r="A17" i="1" a="1"/>
  <c r="A17" i="1" s="1"/>
  <c r="J15" i="1"/>
  <c r="T15" i="1"/>
  <c r="M16" i="1"/>
  <c r="L16" i="1"/>
  <c r="Y18" i="1" a="1"/>
  <c r="Y18" i="1" s="1"/>
  <c r="B18" i="1" s="1" a="1"/>
  <c r="B18" i="1" s="1"/>
  <c r="Q16" i="1"/>
  <c r="I16" i="1"/>
  <c r="H16" i="1"/>
  <c r="G16" i="1"/>
  <c r="U16" i="1" s="1"/>
  <c r="F16" i="1"/>
  <c r="E16" i="1"/>
  <c r="V15" i="1"/>
  <c r="S14" i="1"/>
  <c r="K14" i="1"/>
  <c r="C17" i="1" l="1"/>
  <c r="D17" i="1"/>
  <c r="A18" i="1" a="1"/>
  <c r="A18" i="1" s="1"/>
  <c r="V16" i="1"/>
  <c r="Y19" i="1" a="1"/>
  <c r="Y19" i="1" s="1"/>
  <c r="B19" i="1" s="1" a="1"/>
  <c r="B19" i="1" s="1"/>
  <c r="S15" i="1"/>
  <c r="K15" i="1"/>
  <c r="Q17" i="1"/>
  <c r="I17" i="1"/>
  <c r="H17" i="1"/>
  <c r="G17" i="1"/>
  <c r="U17" i="1" s="1"/>
  <c r="F17" i="1"/>
  <c r="E17" i="1"/>
  <c r="L17" i="1"/>
  <c r="M17" i="1"/>
  <c r="J16" i="1"/>
  <c r="T16" i="1"/>
  <c r="C18" i="1" l="1"/>
  <c r="D18" i="1"/>
  <c r="A19" i="1" a="1"/>
  <c r="A19" i="1" s="1"/>
  <c r="V17" i="1"/>
  <c r="M18" i="1"/>
  <c r="L18" i="1"/>
  <c r="Y20" i="1" a="1"/>
  <c r="Y20" i="1" s="1"/>
  <c r="B20" i="1" s="1" a="1"/>
  <c r="B20" i="1" s="1"/>
  <c r="T17" i="1"/>
  <c r="Q18" i="1"/>
  <c r="I18" i="1"/>
  <c r="H18" i="1"/>
  <c r="G18" i="1"/>
  <c r="U18" i="1" s="1"/>
  <c r="E18" i="1"/>
  <c r="F18" i="1"/>
  <c r="S16" i="1"/>
  <c r="K16" i="1"/>
  <c r="J17" i="1"/>
  <c r="C19" i="1" l="1"/>
  <c r="D19" i="1"/>
  <c r="A20" i="1" a="1"/>
  <c r="A20" i="1" s="1"/>
  <c r="V18" i="1"/>
  <c r="M19" i="1"/>
  <c r="L19" i="1"/>
  <c r="Y21" i="1" a="1"/>
  <c r="Y21" i="1" s="1"/>
  <c r="B21" i="1" s="1" a="1"/>
  <c r="B21" i="1" s="1"/>
  <c r="S17" i="1"/>
  <c r="K17" i="1"/>
  <c r="T18" i="1"/>
  <c r="J18" i="1"/>
  <c r="F19" i="1"/>
  <c r="E19" i="1"/>
  <c r="Q19" i="1"/>
  <c r="I19" i="1"/>
  <c r="H19" i="1"/>
  <c r="G19" i="1"/>
  <c r="U19" i="1" s="1"/>
  <c r="C20" i="1" l="1"/>
  <c r="D20" i="1"/>
  <c r="A21" i="1" a="1"/>
  <c r="A21" i="1" s="1"/>
  <c r="V19" i="1"/>
  <c r="M20" i="1"/>
  <c r="L20" i="1"/>
  <c r="T19" i="1"/>
  <c r="Y22" i="1" a="1"/>
  <c r="Y22" i="1" s="1"/>
  <c r="B22" i="1" s="1" a="1"/>
  <c r="B22" i="1" s="1"/>
  <c r="G20" i="1"/>
  <c r="U20" i="1" s="1"/>
  <c r="F20" i="1"/>
  <c r="E20" i="1"/>
  <c r="Q20" i="1"/>
  <c r="I20" i="1"/>
  <c r="H20" i="1"/>
  <c r="S18" i="1"/>
  <c r="K18" i="1"/>
  <c r="J19" i="1"/>
  <c r="C21" i="1" l="1"/>
  <c r="D21" i="1"/>
  <c r="A22" i="1" a="1"/>
  <c r="A22" i="1" s="1"/>
  <c r="S19" i="1"/>
  <c r="K19" i="1"/>
  <c r="V20" i="1"/>
  <c r="J20" i="1"/>
  <c r="T20" i="1"/>
  <c r="M21" i="1"/>
  <c r="L21" i="1"/>
  <c r="H21" i="1"/>
  <c r="G21" i="1"/>
  <c r="U21" i="1" s="1"/>
  <c r="F21" i="1"/>
  <c r="E21" i="1"/>
  <c r="Q21" i="1"/>
  <c r="I21" i="1"/>
  <c r="Y23" i="1" a="1"/>
  <c r="Y23" i="1" s="1"/>
  <c r="B23" i="1" s="1" a="1"/>
  <c r="B23" i="1" s="1"/>
  <c r="C22" i="1" l="1"/>
  <c r="D22" i="1"/>
  <c r="A23" i="1" a="1"/>
  <c r="A23" i="1" s="1"/>
  <c r="Q22" i="1"/>
  <c r="I22" i="1"/>
  <c r="H22" i="1"/>
  <c r="G22" i="1"/>
  <c r="U22" i="1" s="1"/>
  <c r="F22" i="1"/>
  <c r="E22" i="1"/>
  <c r="S20" i="1"/>
  <c r="K20" i="1"/>
  <c r="Y24" i="1" a="1"/>
  <c r="Y24" i="1" s="1"/>
  <c r="B24" i="1" s="1" a="1"/>
  <c r="B24" i="1" s="1"/>
  <c r="J21" i="1"/>
  <c r="M22" i="1"/>
  <c r="L22" i="1"/>
  <c r="T21" i="1"/>
  <c r="V21" i="1"/>
  <c r="C23" i="1" l="1"/>
  <c r="D23" i="1"/>
  <c r="A24" i="1" a="1"/>
  <c r="A24" i="1" s="1"/>
  <c r="V22" i="1"/>
  <c r="L23" i="1"/>
  <c r="M23" i="1"/>
  <c r="S21" i="1"/>
  <c r="K21" i="1"/>
  <c r="J22" i="1"/>
  <c r="Q23" i="1"/>
  <c r="I23" i="1"/>
  <c r="H23" i="1"/>
  <c r="G23" i="1"/>
  <c r="U23" i="1" s="1"/>
  <c r="F23" i="1"/>
  <c r="E23" i="1"/>
  <c r="T22" i="1"/>
  <c r="Y25" i="1" a="1"/>
  <c r="Y25" i="1" s="1"/>
  <c r="B25" i="1" s="1" a="1"/>
  <c r="B25" i="1" s="1"/>
  <c r="C24" i="1" l="1"/>
  <c r="D24" i="1"/>
  <c r="A25" i="1" a="1"/>
  <c r="A25" i="1" s="1"/>
  <c r="V23" i="1"/>
  <c r="S22" i="1"/>
  <c r="K22" i="1"/>
  <c r="Y26" i="1" a="1"/>
  <c r="Y26" i="1" s="1"/>
  <c r="B26" i="1" s="1" a="1"/>
  <c r="B26" i="1" s="1"/>
  <c r="Q24" i="1"/>
  <c r="I24" i="1"/>
  <c r="H24" i="1"/>
  <c r="G24" i="1"/>
  <c r="U24" i="1" s="1"/>
  <c r="V24" i="1" s="1"/>
  <c r="F24" i="1"/>
  <c r="E24" i="1"/>
  <c r="M24" i="1"/>
  <c r="L24" i="1"/>
  <c r="T23" i="1"/>
  <c r="J23" i="1"/>
  <c r="C25" i="1" l="1"/>
  <c r="D25" i="1"/>
  <c r="A26" i="1" a="1"/>
  <c r="A26" i="1" s="1"/>
  <c r="M25" i="1"/>
  <c r="L25" i="1"/>
  <c r="S23" i="1"/>
  <c r="K23" i="1"/>
  <c r="Y27" i="1" a="1"/>
  <c r="Y27" i="1" s="1"/>
  <c r="B27" i="1" s="1" a="1"/>
  <c r="B27" i="1" s="1"/>
  <c r="J24" i="1"/>
  <c r="F25" i="1"/>
  <c r="E25" i="1"/>
  <c r="Q25" i="1"/>
  <c r="I25" i="1"/>
  <c r="H25" i="1"/>
  <c r="G25" i="1"/>
  <c r="U25" i="1" s="1"/>
  <c r="T24" i="1"/>
  <c r="C26" i="1" l="1"/>
  <c r="D26" i="1"/>
  <c r="A27" i="1" a="1"/>
  <c r="A27" i="1" s="1"/>
  <c r="Y28" i="1" a="1"/>
  <c r="Y28" i="1" s="1"/>
  <c r="B28" i="1" s="1" a="1"/>
  <c r="B28" i="1" s="1"/>
  <c r="V25" i="1"/>
  <c r="J25" i="1"/>
  <c r="S24" i="1"/>
  <c r="K24" i="1"/>
  <c r="T25" i="1"/>
  <c r="G26" i="1"/>
  <c r="U26" i="1" s="1"/>
  <c r="F26" i="1"/>
  <c r="E26" i="1"/>
  <c r="Q26" i="1"/>
  <c r="I26" i="1"/>
  <c r="H26" i="1"/>
  <c r="M26" i="1"/>
  <c r="L26" i="1"/>
  <c r="C27" i="1" l="1"/>
  <c r="D27" i="1"/>
  <c r="A28" i="1" a="1"/>
  <c r="A28" i="1" s="1"/>
  <c r="V26" i="1"/>
  <c r="J26" i="1"/>
  <c r="S25" i="1"/>
  <c r="K25" i="1"/>
  <c r="H27" i="1"/>
  <c r="G27" i="1"/>
  <c r="U27" i="1" s="1"/>
  <c r="F27" i="1"/>
  <c r="E27" i="1"/>
  <c r="Q27" i="1"/>
  <c r="I27" i="1"/>
  <c r="M27" i="1"/>
  <c r="L27" i="1"/>
  <c r="T26" i="1"/>
  <c r="Y29" i="1" a="1"/>
  <c r="Y29" i="1" s="1"/>
  <c r="B29" i="1" s="1" a="1"/>
  <c r="B29" i="1" s="1"/>
  <c r="C28" i="1" l="1"/>
  <c r="D28" i="1"/>
  <c r="A29" i="1" a="1"/>
  <c r="A29" i="1" s="1"/>
  <c r="V27" i="1"/>
  <c r="Q28" i="1"/>
  <c r="I28" i="1"/>
  <c r="H28" i="1"/>
  <c r="G28" i="1"/>
  <c r="U28" i="1" s="1"/>
  <c r="F28" i="1"/>
  <c r="E28" i="1"/>
  <c r="J27" i="1"/>
  <c r="T27" i="1"/>
  <c r="S26" i="1"/>
  <c r="K26" i="1"/>
  <c r="M28" i="1"/>
  <c r="L28" i="1"/>
  <c r="Y30" i="1" a="1"/>
  <c r="Y30" i="1" s="1"/>
  <c r="B30" i="1" s="1" a="1"/>
  <c r="B30" i="1" s="1"/>
  <c r="C29" i="1" l="1"/>
  <c r="D29" i="1"/>
  <c r="A30" i="1" a="1"/>
  <c r="A30" i="1" s="1"/>
  <c r="V28" i="1"/>
  <c r="J28" i="1"/>
  <c r="T28" i="1"/>
  <c r="Y31" i="1" a="1"/>
  <c r="Y31" i="1" s="1"/>
  <c r="B31" i="1" s="1" a="1"/>
  <c r="B31" i="1" s="1"/>
  <c r="S27" i="1"/>
  <c r="K27" i="1"/>
  <c r="Q29" i="1"/>
  <c r="I29" i="1"/>
  <c r="H29" i="1"/>
  <c r="G29" i="1"/>
  <c r="U29" i="1" s="1"/>
  <c r="F29" i="1"/>
  <c r="E29" i="1"/>
  <c r="L29" i="1"/>
  <c r="M29" i="1"/>
  <c r="D30" i="1" l="1"/>
  <c r="C30" i="1"/>
  <c r="V29" i="1"/>
  <c r="A31" i="1" a="1"/>
  <c r="A31" i="1" s="1"/>
  <c r="Q30" i="1"/>
  <c r="I30" i="1"/>
  <c r="H30" i="1"/>
  <c r="G30" i="1"/>
  <c r="U30" i="1" s="1"/>
  <c r="F30" i="1"/>
  <c r="E30" i="1"/>
  <c r="M30" i="1"/>
  <c r="L30" i="1"/>
  <c r="Y32" i="1" a="1"/>
  <c r="Y32" i="1" s="1"/>
  <c r="B32" i="1" s="1" a="1"/>
  <c r="B32" i="1" s="1"/>
  <c r="S28" i="1"/>
  <c r="K28" i="1"/>
  <c r="T29" i="1"/>
  <c r="J29" i="1"/>
  <c r="C31" i="1" l="1"/>
  <c r="D31" i="1"/>
  <c r="A32" i="1" a="1"/>
  <c r="A32" i="1" s="1"/>
  <c r="V30" i="1"/>
  <c r="Y33" i="1" a="1"/>
  <c r="Y33" i="1" s="1"/>
  <c r="B33" i="1" s="1" a="1"/>
  <c r="B33" i="1" s="1"/>
  <c r="S29" i="1"/>
  <c r="K29" i="1"/>
  <c r="F31" i="1"/>
  <c r="E31" i="1"/>
  <c r="Q31" i="1"/>
  <c r="I31" i="1"/>
  <c r="H31" i="1"/>
  <c r="G31" i="1"/>
  <c r="U31" i="1" s="1"/>
  <c r="J30" i="1"/>
  <c r="M31" i="1"/>
  <c r="L31" i="1"/>
  <c r="T30" i="1"/>
  <c r="C32" i="1" l="1"/>
  <c r="D32" i="1"/>
  <c r="A33" i="1" a="1"/>
  <c r="A33" i="1" s="1"/>
  <c r="V31" i="1"/>
  <c r="J31" i="1"/>
  <c r="T31" i="1"/>
  <c r="S30" i="1"/>
  <c r="K30" i="1"/>
  <c r="G32" i="1"/>
  <c r="U32" i="1" s="1"/>
  <c r="F32" i="1"/>
  <c r="E32" i="1"/>
  <c r="Q32" i="1"/>
  <c r="I32" i="1"/>
  <c r="H32" i="1"/>
  <c r="M32" i="1"/>
  <c r="L32" i="1"/>
  <c r="Y34" i="1" a="1"/>
  <c r="Y34" i="1" s="1"/>
  <c r="B34" i="1" s="1" a="1"/>
  <c r="B34" i="1" s="1"/>
  <c r="C33" i="1" l="1"/>
  <c r="D33" i="1"/>
  <c r="A34" i="1" a="1"/>
  <c r="A34" i="1" s="1"/>
  <c r="V32" i="1"/>
  <c r="M33" i="1"/>
  <c r="L33" i="1"/>
  <c r="Y35" i="1" a="1"/>
  <c r="Y35" i="1" s="1"/>
  <c r="B35" i="1" s="1" a="1"/>
  <c r="B35" i="1" s="1"/>
  <c r="H33" i="1"/>
  <c r="G33" i="1"/>
  <c r="U33" i="1" s="1"/>
  <c r="F33" i="1"/>
  <c r="E33" i="1"/>
  <c r="Q33" i="1"/>
  <c r="I33" i="1"/>
  <c r="J32" i="1"/>
  <c r="S31" i="1"/>
  <c r="K31" i="1"/>
  <c r="T32" i="1"/>
  <c r="C34" i="1" l="1"/>
  <c r="D34" i="1"/>
  <c r="A35" i="1" a="1"/>
  <c r="A35" i="1" s="1"/>
  <c r="V33" i="1"/>
  <c r="Q34" i="1"/>
  <c r="I34" i="1"/>
  <c r="H34" i="1"/>
  <c r="G34" i="1"/>
  <c r="U34" i="1" s="1"/>
  <c r="V34" i="1" s="1"/>
  <c r="F34" i="1"/>
  <c r="E34" i="1"/>
  <c r="J33" i="1"/>
  <c r="T33" i="1"/>
  <c r="Y36" i="1" a="1"/>
  <c r="Y36" i="1" s="1"/>
  <c r="B36" i="1" s="1" a="1"/>
  <c r="B36" i="1" s="1"/>
  <c r="S32" i="1"/>
  <c r="K32" i="1"/>
  <c r="M34" i="1"/>
  <c r="L34" i="1"/>
  <c r="C35" i="1" l="1"/>
  <c r="D35" i="1"/>
  <c r="A36" i="1" a="1"/>
  <c r="A36" i="1" s="1"/>
  <c r="L35" i="1"/>
  <c r="M35" i="1"/>
  <c r="Y37" i="1" a="1"/>
  <c r="Y37" i="1" s="1"/>
  <c r="B37" i="1" s="1" a="1"/>
  <c r="B37" i="1" s="1"/>
  <c r="Q35" i="1"/>
  <c r="I35" i="1"/>
  <c r="H35" i="1"/>
  <c r="G35" i="1"/>
  <c r="U35" i="1" s="1"/>
  <c r="F35" i="1"/>
  <c r="E35" i="1"/>
  <c r="T34" i="1"/>
  <c r="S33" i="1"/>
  <c r="K33" i="1"/>
  <c r="J34" i="1"/>
  <c r="C36" i="1" l="1"/>
  <c r="D36" i="1"/>
  <c r="A37" i="1" a="1"/>
  <c r="A37" i="1" s="1"/>
  <c r="Y38" i="1" a="1"/>
  <c r="Y38" i="1" s="1"/>
  <c r="B38" i="1" s="1" a="1"/>
  <c r="B38" i="1" s="1"/>
  <c r="I36" i="1"/>
  <c r="Q36" i="1"/>
  <c r="H36" i="1"/>
  <c r="G36" i="1"/>
  <c r="U36" i="1" s="1"/>
  <c r="F36" i="1"/>
  <c r="E36" i="1"/>
  <c r="M36" i="1"/>
  <c r="L36" i="1"/>
  <c r="S34" i="1"/>
  <c r="K34" i="1"/>
  <c r="T35" i="1"/>
  <c r="V35" i="1"/>
  <c r="J35" i="1"/>
  <c r="C37" i="1" l="1"/>
  <c r="D37" i="1"/>
  <c r="A38" i="1" a="1"/>
  <c r="A38" i="1" s="1"/>
  <c r="V36" i="1"/>
  <c r="S35" i="1"/>
  <c r="K35" i="1"/>
  <c r="F37" i="1"/>
  <c r="E37" i="1"/>
  <c r="Q37" i="1"/>
  <c r="I37" i="1"/>
  <c r="H37" i="1"/>
  <c r="G37" i="1"/>
  <c r="U37" i="1" s="1"/>
  <c r="M37" i="1"/>
  <c r="L37" i="1"/>
  <c r="T36" i="1"/>
  <c r="Y39" i="1" a="1"/>
  <c r="Y39" i="1" s="1"/>
  <c r="B39" i="1" s="1" a="1"/>
  <c r="B39" i="1" s="1"/>
  <c r="J36" i="1"/>
  <c r="C38" i="1" l="1"/>
  <c r="D38" i="1"/>
  <c r="A39" i="1" a="1"/>
  <c r="A39" i="1" s="1"/>
  <c r="V37" i="1"/>
  <c r="S36" i="1"/>
  <c r="K36" i="1"/>
  <c r="T37" i="1"/>
  <c r="G38" i="1"/>
  <c r="U38" i="1" s="1"/>
  <c r="F38" i="1"/>
  <c r="E38" i="1"/>
  <c r="Q38" i="1"/>
  <c r="I38" i="1"/>
  <c r="H38" i="1"/>
  <c r="M38" i="1"/>
  <c r="L38" i="1"/>
  <c r="Y40" i="1" a="1"/>
  <c r="Y40" i="1" s="1"/>
  <c r="B40" i="1" s="1" a="1"/>
  <c r="B40" i="1" s="1"/>
  <c r="J37" i="1"/>
  <c r="C39" i="1" l="1"/>
  <c r="D39" i="1"/>
  <c r="A40" i="1" a="1"/>
  <c r="A40" i="1" s="1"/>
  <c r="V38" i="1"/>
  <c r="Y41" i="1" a="1"/>
  <c r="Y41" i="1" s="1"/>
  <c r="B41" i="1" s="1" a="1"/>
  <c r="B41" i="1" s="1"/>
  <c r="J38" i="1"/>
  <c r="T38" i="1"/>
  <c r="S37" i="1"/>
  <c r="K37" i="1"/>
  <c r="H39" i="1"/>
  <c r="G39" i="1"/>
  <c r="U39" i="1" s="1"/>
  <c r="F39" i="1"/>
  <c r="E39" i="1"/>
  <c r="Q39" i="1"/>
  <c r="I39" i="1"/>
  <c r="M39" i="1"/>
  <c r="L39" i="1"/>
  <c r="C40" i="1" l="1"/>
  <c r="D40" i="1"/>
  <c r="A41" i="1" a="1"/>
  <c r="A41" i="1" s="1"/>
  <c r="S38" i="1"/>
  <c r="K38" i="1"/>
  <c r="M40" i="1"/>
  <c r="L40" i="1"/>
  <c r="Y42" i="1" a="1"/>
  <c r="Y42" i="1" s="1"/>
  <c r="B42" i="1" s="1" a="1"/>
  <c r="B42" i="1" s="1"/>
  <c r="Q40" i="1"/>
  <c r="I40" i="1"/>
  <c r="H40" i="1"/>
  <c r="G40" i="1"/>
  <c r="U40" i="1" s="1"/>
  <c r="F40" i="1"/>
  <c r="E40" i="1"/>
  <c r="J39" i="1"/>
  <c r="T39" i="1"/>
  <c r="V39" i="1"/>
  <c r="C41" i="1" l="1"/>
  <c r="D41" i="1"/>
  <c r="A42" i="1" a="1"/>
  <c r="A42" i="1" s="1"/>
  <c r="V40" i="1"/>
  <c r="L41" i="1"/>
  <c r="M41" i="1"/>
  <c r="S39" i="1"/>
  <c r="K39" i="1"/>
  <c r="Y43" i="1" a="1"/>
  <c r="Y43" i="1" s="1"/>
  <c r="B43" i="1" s="1" a="1"/>
  <c r="B43" i="1" s="1"/>
  <c r="J40" i="1"/>
  <c r="Q41" i="1"/>
  <c r="I41" i="1"/>
  <c r="H41" i="1"/>
  <c r="G41" i="1"/>
  <c r="U41" i="1" s="1"/>
  <c r="F41" i="1"/>
  <c r="E41" i="1"/>
  <c r="T40" i="1"/>
  <c r="C42" i="1" l="1"/>
  <c r="D42" i="1"/>
  <c r="A43" i="1" a="1"/>
  <c r="A43" i="1" s="1"/>
  <c r="V41" i="1"/>
  <c r="M42" i="1"/>
  <c r="L42" i="1"/>
  <c r="Q42" i="1"/>
  <c r="I42" i="1"/>
  <c r="H42" i="1"/>
  <c r="G42" i="1"/>
  <c r="U42" i="1" s="1"/>
  <c r="F42" i="1"/>
  <c r="E42" i="1"/>
  <c r="S40" i="1"/>
  <c r="K40" i="1"/>
  <c r="T41" i="1"/>
  <c r="Y44" i="1" a="1"/>
  <c r="Y44" i="1" s="1"/>
  <c r="B44" i="1" s="1" a="1"/>
  <c r="B44" i="1" s="1"/>
  <c r="J41" i="1"/>
  <c r="D43" i="1" l="1"/>
  <c r="C43" i="1"/>
  <c r="A44" i="1" a="1"/>
  <c r="A44" i="1" s="1"/>
  <c r="V42" i="1"/>
  <c r="M43" i="1"/>
  <c r="L43" i="1"/>
  <c r="Y45" i="1" a="1"/>
  <c r="Y45" i="1" s="1"/>
  <c r="B45" i="1" s="1" a="1"/>
  <c r="B45" i="1" s="1"/>
  <c r="S41" i="1"/>
  <c r="K41" i="1"/>
  <c r="F43" i="1"/>
  <c r="E43" i="1"/>
  <c r="Q43" i="1"/>
  <c r="I43" i="1"/>
  <c r="H43" i="1"/>
  <c r="G43" i="1"/>
  <c r="U43" i="1" s="1"/>
  <c r="J42" i="1"/>
  <c r="T42" i="1"/>
  <c r="C44" i="1" l="1"/>
  <c r="D44" i="1"/>
  <c r="A45" i="1" a="1"/>
  <c r="A45" i="1" s="1"/>
  <c r="G44" i="1"/>
  <c r="U44" i="1" s="1"/>
  <c r="F44" i="1"/>
  <c r="E44" i="1"/>
  <c r="Q44" i="1"/>
  <c r="I44" i="1"/>
  <c r="H44" i="1"/>
  <c r="M44" i="1"/>
  <c r="L44" i="1"/>
  <c r="Y46" i="1" a="1"/>
  <c r="Y46" i="1" s="1"/>
  <c r="B46" i="1" s="1" a="1"/>
  <c r="B46" i="1" s="1"/>
  <c r="J43" i="1"/>
  <c r="S42" i="1"/>
  <c r="K42" i="1"/>
  <c r="T43" i="1"/>
  <c r="V43" i="1"/>
  <c r="C45" i="1" l="1"/>
  <c r="D45" i="1"/>
  <c r="A46" i="1" a="1"/>
  <c r="A46" i="1" s="1"/>
  <c r="T44" i="1"/>
  <c r="S43" i="1"/>
  <c r="K43" i="1"/>
  <c r="H45" i="1"/>
  <c r="G45" i="1"/>
  <c r="U45" i="1" s="1"/>
  <c r="F45" i="1"/>
  <c r="E45" i="1"/>
  <c r="Q45" i="1"/>
  <c r="I45" i="1"/>
  <c r="M45" i="1"/>
  <c r="L45" i="1"/>
  <c r="Y47" i="1" a="1"/>
  <c r="Y47" i="1" s="1"/>
  <c r="B47" i="1" s="1" a="1"/>
  <c r="B47" i="1" s="1"/>
  <c r="V44" i="1"/>
  <c r="J44" i="1"/>
  <c r="C46" i="1" l="1"/>
  <c r="D46" i="1"/>
  <c r="A47" i="1" a="1"/>
  <c r="A47" i="1" s="1"/>
  <c r="M46" i="1"/>
  <c r="L46" i="1"/>
  <c r="T45" i="1"/>
  <c r="S44" i="1"/>
  <c r="K44" i="1"/>
  <c r="Q46" i="1"/>
  <c r="I46" i="1"/>
  <c r="H46" i="1"/>
  <c r="G46" i="1"/>
  <c r="U46" i="1" s="1"/>
  <c r="F46" i="1"/>
  <c r="E46" i="1"/>
  <c r="Y48" i="1" a="1"/>
  <c r="Y48" i="1" s="1"/>
  <c r="B48" i="1" s="1" a="1"/>
  <c r="B48" i="1" s="1"/>
  <c r="J45" i="1"/>
  <c r="V45" i="1"/>
  <c r="C47" i="1" l="1"/>
  <c r="D47" i="1"/>
  <c r="A48" i="1" a="1"/>
  <c r="A48" i="1" s="1"/>
  <c r="V46" i="1"/>
  <c r="L47" i="1"/>
  <c r="M47" i="1"/>
  <c r="J46" i="1"/>
  <c r="T46" i="1"/>
  <c r="S45" i="1"/>
  <c r="K45" i="1"/>
  <c r="Y49" i="1" a="1"/>
  <c r="Y49" i="1" s="1"/>
  <c r="B49" i="1" s="1" a="1"/>
  <c r="B49" i="1" s="1"/>
  <c r="Q47" i="1"/>
  <c r="I47" i="1"/>
  <c r="H47" i="1"/>
  <c r="G47" i="1"/>
  <c r="U47" i="1" s="1"/>
  <c r="F47" i="1"/>
  <c r="E47" i="1"/>
  <c r="C48" i="1" l="1"/>
  <c r="D48" i="1"/>
  <c r="A49" i="1" a="1"/>
  <c r="A49" i="1" s="1"/>
  <c r="Y50" i="1" a="1"/>
  <c r="Y50" i="1" s="1"/>
  <c r="B50" i="1" s="1" a="1"/>
  <c r="B50" i="1" s="1"/>
  <c r="Q48" i="1"/>
  <c r="I48" i="1"/>
  <c r="H48" i="1"/>
  <c r="G48" i="1"/>
  <c r="U48" i="1" s="1"/>
  <c r="F48" i="1"/>
  <c r="E48" i="1"/>
  <c r="V47" i="1"/>
  <c r="J47" i="1"/>
  <c r="M48" i="1"/>
  <c r="L48" i="1"/>
  <c r="T47" i="1"/>
  <c r="S46" i="1"/>
  <c r="K46" i="1"/>
  <c r="C49" i="1" l="1"/>
  <c r="D49" i="1"/>
  <c r="A50" i="1" a="1"/>
  <c r="A50" i="1" s="1"/>
  <c r="V48" i="1"/>
  <c r="T48" i="1"/>
  <c r="J48" i="1"/>
  <c r="S47" i="1"/>
  <c r="K47" i="1"/>
  <c r="F49" i="1"/>
  <c r="E49" i="1"/>
  <c r="Q49" i="1"/>
  <c r="I49" i="1"/>
  <c r="H49" i="1"/>
  <c r="G49" i="1"/>
  <c r="U49" i="1" s="1"/>
  <c r="M49" i="1"/>
  <c r="L49" i="1"/>
  <c r="Y51" i="1" a="1"/>
  <c r="Y51" i="1" s="1"/>
  <c r="B51" i="1" s="1" a="1"/>
  <c r="B51" i="1" s="1"/>
  <c r="C50" i="1" l="1"/>
  <c r="D50" i="1"/>
  <c r="A51" i="1" a="1"/>
  <c r="A51" i="1" s="1"/>
  <c r="V49" i="1"/>
  <c r="T49" i="1"/>
  <c r="Y52" i="1" a="1"/>
  <c r="Y52" i="1" s="1"/>
  <c r="B52" i="1" s="1" a="1"/>
  <c r="B52" i="1" s="1"/>
  <c r="J49" i="1"/>
  <c r="S48" i="1"/>
  <c r="K48" i="1"/>
  <c r="M50" i="1"/>
  <c r="L50" i="1"/>
  <c r="G50" i="1"/>
  <c r="U50" i="1" s="1"/>
  <c r="F50" i="1"/>
  <c r="E50" i="1"/>
  <c r="Q50" i="1"/>
  <c r="I50" i="1"/>
  <c r="H50" i="1"/>
  <c r="C51" i="1" l="1"/>
  <c r="D51" i="1"/>
  <c r="A52" i="1" a="1"/>
  <c r="A52" i="1" s="1"/>
  <c r="V50" i="1"/>
  <c r="T50" i="1"/>
  <c r="S49" i="1"/>
  <c r="K49" i="1"/>
  <c r="J50" i="1"/>
  <c r="H51" i="1"/>
  <c r="G51" i="1"/>
  <c r="U51" i="1" s="1"/>
  <c r="F51" i="1"/>
  <c r="E51" i="1"/>
  <c r="Q51" i="1"/>
  <c r="I51" i="1"/>
  <c r="Y53" i="1" a="1"/>
  <c r="Y53" i="1" s="1"/>
  <c r="B53" i="1" s="1" a="1"/>
  <c r="B53" i="1" s="1"/>
  <c r="M51" i="1"/>
  <c r="L51" i="1"/>
  <c r="C52" i="1" l="1"/>
  <c r="D52" i="1"/>
  <c r="A53" i="1" a="1"/>
  <c r="A53" i="1" s="1"/>
  <c r="V51" i="1"/>
  <c r="Q52" i="1"/>
  <c r="I52" i="1"/>
  <c r="H52" i="1"/>
  <c r="G52" i="1"/>
  <c r="U52" i="1" s="1"/>
  <c r="F52" i="1"/>
  <c r="E52" i="1"/>
  <c r="T51" i="1"/>
  <c r="Y54" i="1" a="1"/>
  <c r="Y54" i="1" s="1"/>
  <c r="B54" i="1" s="1" a="1"/>
  <c r="B54" i="1" s="1"/>
  <c r="M52" i="1"/>
  <c r="L52" i="1"/>
  <c r="S50" i="1"/>
  <c r="K50" i="1"/>
  <c r="J51" i="1"/>
  <c r="D53" i="1" l="1"/>
  <c r="C53" i="1"/>
  <c r="A54" i="1" a="1"/>
  <c r="A54" i="1" s="1"/>
  <c r="V52" i="1"/>
  <c r="T52" i="1"/>
  <c r="S51" i="1"/>
  <c r="K51" i="1"/>
  <c r="Y55" i="1" a="1"/>
  <c r="Y55" i="1" s="1"/>
  <c r="B55" i="1" s="1" a="1"/>
  <c r="B55" i="1" s="1"/>
  <c r="Q53" i="1"/>
  <c r="I53" i="1"/>
  <c r="H53" i="1"/>
  <c r="G53" i="1"/>
  <c r="U53" i="1" s="1"/>
  <c r="F53" i="1"/>
  <c r="E53" i="1"/>
  <c r="L53" i="1"/>
  <c r="M53" i="1"/>
  <c r="J52" i="1"/>
  <c r="C54" i="1" l="1"/>
  <c r="D54" i="1"/>
  <c r="A55" i="1" a="1"/>
  <c r="A55" i="1" s="1"/>
  <c r="V53" i="1"/>
  <c r="J53" i="1"/>
  <c r="Y56" i="1" a="1"/>
  <c r="Y56" i="1" s="1"/>
  <c r="B56" i="1" s="1" a="1"/>
  <c r="B56" i="1" s="1"/>
  <c r="Q54" i="1"/>
  <c r="I54" i="1"/>
  <c r="H54" i="1"/>
  <c r="G54" i="1"/>
  <c r="U54" i="1" s="1"/>
  <c r="F54" i="1"/>
  <c r="E54" i="1"/>
  <c r="M54" i="1"/>
  <c r="L54" i="1"/>
  <c r="T53" i="1"/>
  <c r="S52" i="1"/>
  <c r="K52" i="1"/>
  <c r="C55" i="1" l="1"/>
  <c r="D55" i="1"/>
  <c r="A56" i="1" a="1"/>
  <c r="A56" i="1" s="1"/>
  <c r="V54" i="1"/>
  <c r="F55" i="1"/>
  <c r="E55" i="1"/>
  <c r="Q55" i="1"/>
  <c r="I55" i="1"/>
  <c r="H55" i="1"/>
  <c r="G55" i="1"/>
  <c r="U55" i="1" s="1"/>
  <c r="S53" i="1"/>
  <c r="K53" i="1"/>
  <c r="J54" i="1"/>
  <c r="T54" i="1"/>
  <c r="M55" i="1"/>
  <c r="L55" i="1"/>
  <c r="Y57" i="1" a="1"/>
  <c r="Y57" i="1" s="1"/>
  <c r="B57" i="1" s="1" a="1"/>
  <c r="B57" i="1" s="1"/>
  <c r="C56" i="1" l="1"/>
  <c r="D56" i="1"/>
  <c r="A57" i="1" a="1"/>
  <c r="A57" i="1" s="1"/>
  <c r="V55" i="1"/>
  <c r="M56" i="1"/>
  <c r="L56" i="1"/>
  <c r="S54" i="1"/>
  <c r="K54" i="1"/>
  <c r="J55" i="1"/>
  <c r="T55" i="1"/>
  <c r="G56" i="1"/>
  <c r="U56" i="1" s="1"/>
  <c r="F56" i="1"/>
  <c r="E56" i="1"/>
  <c r="Q56" i="1"/>
  <c r="I56" i="1"/>
  <c r="H56" i="1"/>
  <c r="Y58" i="1" a="1"/>
  <c r="Y58" i="1" s="1"/>
  <c r="B58" i="1" s="1" a="1"/>
  <c r="B58" i="1" s="1"/>
  <c r="C57" i="1" l="1"/>
  <c r="D57" i="1"/>
  <c r="A58" i="1" a="1"/>
  <c r="A58" i="1" s="1"/>
  <c r="V56" i="1"/>
  <c r="H57" i="1"/>
  <c r="G57" i="1"/>
  <c r="U57" i="1" s="1"/>
  <c r="F57" i="1"/>
  <c r="E57" i="1"/>
  <c r="Q57" i="1"/>
  <c r="I57" i="1"/>
  <c r="S55" i="1"/>
  <c r="K55" i="1"/>
  <c r="J56" i="1"/>
  <c r="T56" i="1"/>
  <c r="M57" i="1"/>
  <c r="L57" i="1"/>
  <c r="Y59" i="1" a="1"/>
  <c r="Y59" i="1" s="1"/>
  <c r="B59" i="1" s="1" a="1"/>
  <c r="B59" i="1" s="1"/>
  <c r="C58" i="1" l="1"/>
  <c r="D58" i="1"/>
  <c r="A59" i="1" a="1"/>
  <c r="A59" i="1" s="1"/>
  <c r="L58" i="1"/>
  <c r="M58" i="1"/>
  <c r="J57" i="1"/>
  <c r="H58" i="1"/>
  <c r="I58" i="1"/>
  <c r="Q58" i="1"/>
  <c r="G58" i="1"/>
  <c r="U58" i="1" s="1"/>
  <c r="F58" i="1"/>
  <c r="E58" i="1"/>
  <c r="Y60" i="1" a="1"/>
  <c r="Y60" i="1" s="1"/>
  <c r="B60" i="1" s="1" a="1"/>
  <c r="B60" i="1" s="1"/>
  <c r="T57" i="1"/>
  <c r="S56" i="1"/>
  <c r="K56" i="1"/>
  <c r="V57" i="1"/>
  <c r="C59" i="1" l="1"/>
  <c r="D59" i="1"/>
  <c r="A60" i="1" a="1"/>
  <c r="A60" i="1" s="1"/>
  <c r="F59" i="1"/>
  <c r="E59" i="1"/>
  <c r="I59" i="1"/>
  <c r="Q59" i="1"/>
  <c r="H59" i="1"/>
  <c r="G59" i="1"/>
  <c r="U59" i="1" s="1"/>
  <c r="Y61" i="1" a="1"/>
  <c r="Y61" i="1" s="1"/>
  <c r="B61" i="1" s="1" a="1"/>
  <c r="B61" i="1" s="1"/>
  <c r="T58" i="1"/>
  <c r="M59" i="1"/>
  <c r="L59" i="1"/>
  <c r="J58" i="1"/>
  <c r="S57" i="1"/>
  <c r="K57" i="1"/>
  <c r="V58" i="1"/>
  <c r="C60" i="1" l="1"/>
  <c r="D60" i="1"/>
  <c r="A61" i="1" a="1"/>
  <c r="A61" i="1" s="1"/>
  <c r="V59" i="1"/>
  <c r="J59" i="1"/>
  <c r="T59" i="1"/>
  <c r="I60" i="1"/>
  <c r="Q60" i="1"/>
  <c r="H60" i="1"/>
  <c r="G60" i="1"/>
  <c r="U60" i="1" s="1"/>
  <c r="V60" i="1" s="1"/>
  <c r="F60" i="1"/>
  <c r="E60" i="1"/>
  <c r="K58" i="1"/>
  <c r="S58" i="1"/>
  <c r="Y62" i="1" a="1"/>
  <c r="Y62" i="1" s="1"/>
  <c r="B62" i="1" s="1" a="1"/>
  <c r="B62" i="1" s="1"/>
  <c r="L60" i="1"/>
  <c r="M60" i="1"/>
  <c r="C61" i="1" l="1"/>
  <c r="D61" i="1"/>
  <c r="A62" i="1" a="1"/>
  <c r="A62" i="1" s="1"/>
  <c r="I61" i="1"/>
  <c r="Q61" i="1"/>
  <c r="H61" i="1"/>
  <c r="G61" i="1"/>
  <c r="U61" i="1" s="1"/>
  <c r="F61" i="1"/>
  <c r="E61" i="1"/>
  <c r="Y63" i="1" a="1"/>
  <c r="Y63" i="1" s="1"/>
  <c r="B63" i="1" s="1" a="1"/>
  <c r="B63" i="1" s="1"/>
  <c r="T60" i="1"/>
  <c r="M61" i="1"/>
  <c r="L61" i="1"/>
  <c r="K59" i="1"/>
  <c r="S59" i="1"/>
  <c r="J60" i="1"/>
  <c r="C62" i="1" l="1"/>
  <c r="D62" i="1"/>
  <c r="V61" i="1"/>
  <c r="A63" i="1" a="1"/>
  <c r="A63" i="1" s="1"/>
  <c r="T61" i="1"/>
  <c r="F62" i="1"/>
  <c r="G62" i="1"/>
  <c r="U62" i="1" s="1"/>
  <c r="E62" i="1"/>
  <c r="I62" i="1"/>
  <c r="Q62" i="1"/>
  <c r="H62" i="1"/>
  <c r="Y64" i="1" a="1"/>
  <c r="Y64" i="1" s="1"/>
  <c r="B64" i="1" s="1" a="1"/>
  <c r="B64" i="1" s="1"/>
  <c r="M62" i="1"/>
  <c r="L62" i="1"/>
  <c r="K60" i="1"/>
  <c r="S60" i="1"/>
  <c r="J61" i="1"/>
  <c r="C63" i="1" l="1"/>
  <c r="D63" i="1"/>
  <c r="A64" i="1" a="1"/>
  <c r="A64" i="1" s="1"/>
  <c r="V62" i="1"/>
  <c r="Y65" i="1" a="1"/>
  <c r="Y65" i="1" s="1"/>
  <c r="B65" i="1" s="1" a="1"/>
  <c r="B65" i="1" s="1"/>
  <c r="K61" i="1"/>
  <c r="S61" i="1"/>
  <c r="G63" i="1"/>
  <c r="U63" i="1" s="1"/>
  <c r="I63" i="1"/>
  <c r="Q63" i="1"/>
  <c r="H63" i="1"/>
  <c r="F63" i="1"/>
  <c r="E63" i="1"/>
  <c r="J62" i="1"/>
  <c r="L63" i="1"/>
  <c r="M63" i="1"/>
  <c r="T62" i="1"/>
  <c r="C64" i="1" l="1"/>
  <c r="D64" i="1"/>
  <c r="A65" i="1" a="1"/>
  <c r="A65" i="1" s="1"/>
  <c r="M64" i="1"/>
  <c r="L64" i="1"/>
  <c r="H64" i="1"/>
  <c r="F64" i="1"/>
  <c r="E64" i="1"/>
  <c r="I64" i="1"/>
  <c r="Q64" i="1"/>
  <c r="G64" i="1"/>
  <c r="U64" i="1" s="1"/>
  <c r="Y66" i="1" a="1"/>
  <c r="Y66" i="1" s="1"/>
  <c r="B66" i="1" s="1" a="1"/>
  <c r="B66" i="1" s="1"/>
  <c r="V63" i="1"/>
  <c r="J63" i="1"/>
  <c r="T63" i="1"/>
  <c r="K62" i="1"/>
  <c r="S62" i="1"/>
  <c r="C65" i="1" l="1"/>
  <c r="D65" i="1"/>
  <c r="A66" i="1" a="1"/>
  <c r="A66" i="1" s="1"/>
  <c r="V64" i="1"/>
  <c r="I65" i="1"/>
  <c r="Q65" i="1"/>
  <c r="H65" i="1"/>
  <c r="G65" i="1"/>
  <c r="U65" i="1" s="1"/>
  <c r="V65" i="1" s="1"/>
  <c r="F65" i="1"/>
  <c r="E65" i="1"/>
  <c r="Y67" i="1" a="1"/>
  <c r="Y67" i="1" s="1"/>
  <c r="B67" i="1" s="1" a="1"/>
  <c r="B67" i="1" s="1"/>
  <c r="M65" i="1"/>
  <c r="L65" i="1"/>
  <c r="J64" i="1"/>
  <c r="T64" i="1"/>
  <c r="K63" i="1"/>
  <c r="S63" i="1"/>
  <c r="D66" i="1" l="1"/>
  <c r="C66" i="1"/>
  <c r="A67" i="1" a="1"/>
  <c r="A67" i="1" s="1"/>
  <c r="T65" i="1"/>
  <c r="K64" i="1"/>
  <c r="S64" i="1"/>
  <c r="J65" i="1"/>
  <c r="I66" i="1"/>
  <c r="Q66" i="1"/>
  <c r="H66" i="1"/>
  <c r="G66" i="1"/>
  <c r="U66" i="1" s="1"/>
  <c r="V66" i="1" s="1"/>
  <c r="F66" i="1"/>
  <c r="E66" i="1"/>
  <c r="Y68" i="1" a="1"/>
  <c r="Y68" i="1" s="1"/>
  <c r="B68" i="1" s="1" a="1"/>
  <c r="B68" i="1" s="1"/>
  <c r="L66" i="1"/>
  <c r="M66" i="1"/>
  <c r="C67" i="1" l="1"/>
  <c r="D67" i="1"/>
  <c r="A68" i="1" a="1"/>
  <c r="A68" i="1" s="1"/>
  <c r="S65" i="1"/>
  <c r="K65" i="1"/>
  <c r="T66" i="1"/>
  <c r="J66" i="1"/>
  <c r="G67" i="1"/>
  <c r="U67" i="1" s="1"/>
  <c r="F67" i="1"/>
  <c r="E67" i="1"/>
  <c r="I67" i="1"/>
  <c r="Q67" i="1"/>
  <c r="H67" i="1"/>
  <c r="Y69" i="1" a="1"/>
  <c r="Y69" i="1" s="1"/>
  <c r="B69" i="1" s="1" a="1"/>
  <c r="B69" i="1" s="1"/>
  <c r="M67" i="1"/>
  <c r="L67" i="1"/>
  <c r="C68" i="1" l="1"/>
  <c r="D68" i="1"/>
  <c r="A69" i="1" a="1"/>
  <c r="A69" i="1" s="1"/>
  <c r="J67" i="1"/>
  <c r="T67" i="1"/>
  <c r="F68" i="1"/>
  <c r="I68" i="1"/>
  <c r="Q68" i="1"/>
  <c r="H68" i="1"/>
  <c r="G68" i="1"/>
  <c r="U68" i="1" s="1"/>
  <c r="V68" i="1" s="1"/>
  <c r="E68" i="1"/>
  <c r="K66" i="1"/>
  <c r="S66" i="1"/>
  <c r="L68" i="1"/>
  <c r="M68" i="1"/>
  <c r="V67" i="1"/>
  <c r="Y70" i="1" a="1"/>
  <c r="Y70" i="1" s="1"/>
  <c r="B70" i="1" s="1" a="1"/>
  <c r="B70" i="1" s="1"/>
  <c r="C69" i="1" l="1"/>
  <c r="D69" i="1"/>
  <c r="A70" i="1" a="1"/>
  <c r="A70" i="1" s="1"/>
  <c r="G69" i="1"/>
  <c r="U69" i="1" s="1"/>
  <c r="F69" i="1"/>
  <c r="E69" i="1"/>
  <c r="I69" i="1"/>
  <c r="Q69" i="1"/>
  <c r="H69" i="1"/>
  <c r="Y71" i="1" a="1"/>
  <c r="Y71" i="1" s="1"/>
  <c r="B71" i="1" s="1" a="1"/>
  <c r="B71" i="1" s="1"/>
  <c r="T68" i="1"/>
  <c r="M69" i="1"/>
  <c r="L69" i="1"/>
  <c r="K67" i="1"/>
  <c r="S67" i="1"/>
  <c r="J68" i="1"/>
  <c r="C70" i="1" l="1"/>
  <c r="D70" i="1"/>
  <c r="A71" i="1" a="1"/>
  <c r="A71" i="1" s="1"/>
  <c r="K68" i="1"/>
  <c r="S68" i="1"/>
  <c r="V69" i="1"/>
  <c r="Y72" i="1" a="1"/>
  <c r="Y72" i="1" s="1"/>
  <c r="B72" i="1" s="1" a="1"/>
  <c r="B72" i="1" s="1"/>
  <c r="M70" i="1"/>
  <c r="L70" i="1"/>
  <c r="J69" i="1"/>
  <c r="T69" i="1"/>
  <c r="H70" i="1"/>
  <c r="I70" i="1"/>
  <c r="Q70" i="1"/>
  <c r="G70" i="1"/>
  <c r="U70" i="1" s="1"/>
  <c r="V70" i="1" s="1"/>
  <c r="F70" i="1"/>
  <c r="E70" i="1"/>
  <c r="C71" i="1" l="1"/>
  <c r="D71" i="1"/>
  <c r="A72" i="1" a="1"/>
  <c r="A72" i="1" s="1"/>
  <c r="J70" i="1"/>
  <c r="M71" i="1"/>
  <c r="L71" i="1"/>
  <c r="K69" i="1"/>
  <c r="S69" i="1"/>
  <c r="I71" i="1"/>
  <c r="Q71" i="1"/>
  <c r="H71" i="1"/>
  <c r="G71" i="1"/>
  <c r="U71" i="1" s="1"/>
  <c r="F71" i="1"/>
  <c r="E71" i="1"/>
  <c r="T70" i="1"/>
  <c r="Y73" i="1" a="1"/>
  <c r="Y73" i="1" s="1"/>
  <c r="B73" i="1" s="1" a="1"/>
  <c r="B73" i="1" s="1"/>
  <c r="C72" i="1" l="1"/>
  <c r="D72" i="1"/>
  <c r="A73" i="1" a="1"/>
  <c r="A73" i="1" s="1"/>
  <c r="G72" i="1"/>
  <c r="U72" i="1" s="1"/>
  <c r="F72" i="1"/>
  <c r="E72" i="1"/>
  <c r="I72" i="1"/>
  <c r="Q72" i="1"/>
  <c r="H72" i="1"/>
  <c r="Y74" i="1" a="1"/>
  <c r="Y74" i="1" s="1"/>
  <c r="B74" i="1" s="1" a="1"/>
  <c r="B74" i="1" s="1"/>
  <c r="L72" i="1"/>
  <c r="M72" i="1"/>
  <c r="J71" i="1"/>
  <c r="V71" i="1"/>
  <c r="T71" i="1"/>
  <c r="S70" i="1"/>
  <c r="K70" i="1"/>
  <c r="C73" i="1" l="1"/>
  <c r="D73" i="1"/>
  <c r="A74" i="1" a="1"/>
  <c r="A74" i="1" s="1"/>
  <c r="T72" i="1"/>
  <c r="J72" i="1"/>
  <c r="K71" i="1"/>
  <c r="S71" i="1"/>
  <c r="V72" i="1"/>
  <c r="I73" i="1"/>
  <c r="Q73" i="1"/>
  <c r="H73" i="1"/>
  <c r="G73" i="1"/>
  <c r="U73" i="1" s="1"/>
  <c r="F73" i="1"/>
  <c r="E73" i="1"/>
  <c r="Y75" i="1" a="1"/>
  <c r="Y75" i="1" s="1"/>
  <c r="B75" i="1" s="1" a="1"/>
  <c r="B75" i="1" s="1"/>
  <c r="L73" i="1"/>
  <c r="M73" i="1"/>
  <c r="C74" i="1" l="1"/>
  <c r="D74" i="1"/>
  <c r="A75" i="1" a="1"/>
  <c r="A75" i="1" s="1"/>
  <c r="V73" i="1"/>
  <c r="F74" i="1"/>
  <c r="E74" i="1"/>
  <c r="I74" i="1"/>
  <c r="Q74" i="1"/>
  <c r="H74" i="1"/>
  <c r="G74" i="1"/>
  <c r="U74" i="1" s="1"/>
  <c r="V74" i="1" s="1"/>
  <c r="T73" i="1"/>
  <c r="Y76" i="1" a="1"/>
  <c r="Y76" i="1" s="1"/>
  <c r="B76" i="1" s="1" a="1"/>
  <c r="B76" i="1" s="1"/>
  <c r="K72" i="1"/>
  <c r="S72" i="1"/>
  <c r="M74" i="1"/>
  <c r="L74" i="1"/>
  <c r="J73" i="1"/>
  <c r="C75" i="1" l="1"/>
  <c r="D75" i="1"/>
  <c r="A76" i="1" a="1"/>
  <c r="A76" i="1" s="1"/>
  <c r="M75" i="1"/>
  <c r="L75" i="1"/>
  <c r="G75" i="1"/>
  <c r="U75" i="1" s="1"/>
  <c r="I75" i="1"/>
  <c r="Q75" i="1"/>
  <c r="H75" i="1"/>
  <c r="F75" i="1"/>
  <c r="E75" i="1"/>
  <c r="Y77" i="1" a="1"/>
  <c r="Y77" i="1" s="1"/>
  <c r="B77" i="1" s="1" a="1"/>
  <c r="B77" i="1" s="1"/>
  <c r="K73" i="1"/>
  <c r="S73" i="1"/>
  <c r="J74" i="1"/>
  <c r="T74" i="1"/>
  <c r="C76" i="1" l="1"/>
  <c r="D76" i="1"/>
  <c r="A77" i="1" a="1"/>
  <c r="A77" i="1" s="1"/>
  <c r="H76" i="1"/>
  <c r="I76" i="1"/>
  <c r="Q76" i="1"/>
  <c r="G76" i="1"/>
  <c r="U76" i="1" s="1"/>
  <c r="F76" i="1"/>
  <c r="E76" i="1"/>
  <c r="T75" i="1"/>
  <c r="M76" i="1"/>
  <c r="L76" i="1"/>
  <c r="V75" i="1"/>
  <c r="Y78" i="1" a="1"/>
  <c r="Y78" i="1" s="1"/>
  <c r="B78" i="1" s="1" a="1"/>
  <c r="B78" i="1" s="1"/>
  <c r="K74" i="1"/>
  <c r="S74" i="1"/>
  <c r="J75" i="1"/>
  <c r="V76" i="1" l="1"/>
  <c r="C77" i="1"/>
  <c r="D77" i="1"/>
  <c r="A78" i="1" a="1"/>
  <c r="A78" i="1" s="1"/>
  <c r="S75" i="1"/>
  <c r="K75" i="1"/>
  <c r="J76" i="1"/>
  <c r="G77" i="1"/>
  <c r="U77" i="1" s="1"/>
  <c r="F77" i="1"/>
  <c r="E77" i="1"/>
  <c r="I77" i="1"/>
  <c r="Q77" i="1"/>
  <c r="H77" i="1"/>
  <c r="Y79" i="1" a="1"/>
  <c r="Y79" i="1" s="1"/>
  <c r="B79" i="1" s="1" a="1"/>
  <c r="B79" i="1" s="1"/>
  <c r="T76" i="1"/>
  <c r="M77" i="1"/>
  <c r="L77" i="1"/>
  <c r="C78" i="1" l="1"/>
  <c r="D78" i="1"/>
  <c r="A79" i="1" a="1"/>
  <c r="A79" i="1" s="1"/>
  <c r="I78" i="1"/>
  <c r="Q78" i="1"/>
  <c r="H78" i="1"/>
  <c r="G78" i="1"/>
  <c r="U78" i="1" s="1"/>
  <c r="V78" i="1" s="1"/>
  <c r="F78" i="1"/>
  <c r="E78" i="1"/>
  <c r="K76" i="1"/>
  <c r="S76" i="1"/>
  <c r="L78" i="1"/>
  <c r="M78" i="1"/>
  <c r="T77" i="1"/>
  <c r="Y80" i="1" a="1"/>
  <c r="Y80" i="1" s="1"/>
  <c r="B80" i="1" s="1" a="1"/>
  <c r="B80" i="1" s="1"/>
  <c r="V77" i="1"/>
  <c r="J77" i="1"/>
  <c r="D79" i="1" l="1"/>
  <c r="C79" i="1"/>
  <c r="A80" i="1" a="1"/>
  <c r="A80" i="1" s="1"/>
  <c r="F79" i="1"/>
  <c r="E79" i="1"/>
  <c r="I79" i="1"/>
  <c r="Q79" i="1"/>
  <c r="H79" i="1"/>
  <c r="G79" i="1"/>
  <c r="U79" i="1" s="1"/>
  <c r="V79" i="1" s="1"/>
  <c r="Y81" i="1" a="1"/>
  <c r="Y81" i="1" s="1"/>
  <c r="B81" i="1" s="1" a="1"/>
  <c r="B81" i="1" s="1"/>
  <c r="M79" i="1"/>
  <c r="L79" i="1"/>
  <c r="T78" i="1"/>
  <c r="K77" i="1"/>
  <c r="S77" i="1"/>
  <c r="J78" i="1"/>
  <c r="D80" i="1" l="1"/>
  <c r="C80" i="1"/>
  <c r="A81" i="1" a="1"/>
  <c r="A81" i="1" s="1"/>
  <c r="F80" i="1"/>
  <c r="I80" i="1"/>
  <c r="Q80" i="1"/>
  <c r="H80" i="1"/>
  <c r="G80" i="1"/>
  <c r="U80" i="1" s="1"/>
  <c r="E80" i="1"/>
  <c r="M80" i="1"/>
  <c r="L80" i="1"/>
  <c r="J79" i="1"/>
  <c r="T79" i="1"/>
  <c r="K78" i="1"/>
  <c r="S78" i="1"/>
  <c r="Y82" i="1" a="1"/>
  <c r="Y82" i="1" s="1"/>
  <c r="B82" i="1" s="1" a="1"/>
  <c r="B82" i="1" s="1"/>
  <c r="C81" i="1" l="1"/>
  <c r="D81" i="1"/>
  <c r="A82" i="1" a="1"/>
  <c r="A82" i="1" s="1"/>
  <c r="V80" i="1"/>
  <c r="J80" i="1"/>
  <c r="M81" i="1"/>
  <c r="L81" i="1"/>
  <c r="T80" i="1"/>
  <c r="G81" i="1"/>
  <c r="U81" i="1" s="1"/>
  <c r="I81" i="1"/>
  <c r="Q81" i="1"/>
  <c r="H81" i="1"/>
  <c r="F81" i="1"/>
  <c r="E81" i="1"/>
  <c r="Y83" i="1" a="1"/>
  <c r="Y83" i="1" s="1"/>
  <c r="B83" i="1" s="1" a="1"/>
  <c r="B83" i="1" s="1"/>
  <c r="K79" i="1"/>
  <c r="S79" i="1"/>
  <c r="C82" i="1" l="1"/>
  <c r="D82" i="1"/>
  <c r="A83" i="1" a="1"/>
  <c r="A83" i="1" s="1"/>
  <c r="V81" i="1"/>
  <c r="S80" i="1"/>
  <c r="K80" i="1"/>
  <c r="T81" i="1"/>
  <c r="H82" i="1"/>
  <c r="Q82" i="1"/>
  <c r="G82" i="1"/>
  <c r="U82" i="1" s="1"/>
  <c r="F82" i="1"/>
  <c r="E82" i="1"/>
  <c r="I82" i="1"/>
  <c r="Y84" i="1" a="1"/>
  <c r="Y84" i="1" s="1"/>
  <c r="B84" i="1" s="1" a="1"/>
  <c r="B84" i="1" s="1"/>
  <c r="J81" i="1"/>
  <c r="M82" i="1"/>
  <c r="L82" i="1"/>
  <c r="C83" i="1" l="1"/>
  <c r="D83" i="1"/>
  <c r="A84" i="1" a="1"/>
  <c r="A84" i="1" s="1"/>
  <c r="V82" i="1"/>
  <c r="M83" i="1"/>
  <c r="L83" i="1"/>
  <c r="J82" i="1"/>
  <c r="T82" i="1"/>
  <c r="K81" i="1"/>
  <c r="S81" i="1"/>
  <c r="I83" i="1"/>
  <c r="Q83" i="1"/>
  <c r="H83" i="1"/>
  <c r="G83" i="1"/>
  <c r="U83" i="1" s="1"/>
  <c r="F83" i="1"/>
  <c r="E83" i="1"/>
  <c r="Y85" i="1" a="1"/>
  <c r="Y85" i="1" s="1"/>
  <c r="B85" i="1" s="1" a="1"/>
  <c r="B85" i="1" s="1"/>
  <c r="C84" i="1" l="1"/>
  <c r="D84" i="1"/>
  <c r="A85" i="1" a="1"/>
  <c r="A85" i="1" s="1"/>
  <c r="V83" i="1"/>
  <c r="F84" i="1"/>
  <c r="E84" i="1"/>
  <c r="I84" i="1"/>
  <c r="Q84" i="1"/>
  <c r="H84" i="1"/>
  <c r="G84" i="1"/>
  <c r="U84" i="1" s="1"/>
  <c r="V84" i="1" s="1"/>
  <c r="K82" i="1"/>
  <c r="S82" i="1"/>
  <c r="Y86" i="1" a="1"/>
  <c r="Y86" i="1" s="1"/>
  <c r="B86" i="1" s="1" a="1"/>
  <c r="B86" i="1" s="1"/>
  <c r="J83" i="1"/>
  <c r="T83" i="1"/>
  <c r="L84" i="1"/>
  <c r="M84" i="1"/>
  <c r="C85" i="1" l="1"/>
  <c r="D85" i="1"/>
  <c r="A86" i="1" a="1"/>
  <c r="A86" i="1" s="1"/>
  <c r="K83" i="1"/>
  <c r="S83" i="1"/>
  <c r="T84" i="1"/>
  <c r="J84" i="1"/>
  <c r="I85" i="1"/>
  <c r="Q85" i="1"/>
  <c r="H85" i="1"/>
  <c r="G85" i="1"/>
  <c r="U85" i="1" s="1"/>
  <c r="V85" i="1" s="1"/>
  <c r="F85" i="1"/>
  <c r="E85" i="1"/>
  <c r="M85" i="1"/>
  <c r="L85" i="1"/>
  <c r="Y87" i="1" a="1"/>
  <c r="Y87" i="1" s="1"/>
  <c r="B87" i="1" s="1" a="1"/>
  <c r="B87" i="1" s="1"/>
  <c r="C86" i="1" l="1"/>
  <c r="D86" i="1"/>
  <c r="A87" i="1" a="1"/>
  <c r="A87" i="1" s="1"/>
  <c r="F86" i="1"/>
  <c r="I86" i="1"/>
  <c r="Q86" i="1"/>
  <c r="H86" i="1"/>
  <c r="G86" i="1"/>
  <c r="U86" i="1" s="1"/>
  <c r="V86" i="1" s="1"/>
  <c r="E86" i="1"/>
  <c r="Y88" i="1" a="1"/>
  <c r="Y88" i="1" s="1"/>
  <c r="B88" i="1" s="1" a="1"/>
  <c r="B88" i="1" s="1"/>
  <c r="M86" i="1"/>
  <c r="L86" i="1"/>
  <c r="T85" i="1"/>
  <c r="K84" i="1"/>
  <c r="S84" i="1"/>
  <c r="J85" i="1"/>
  <c r="C87" i="1" l="1"/>
  <c r="D87" i="1"/>
  <c r="A88" i="1" a="1"/>
  <c r="A88" i="1" s="1"/>
  <c r="J86" i="1"/>
  <c r="T86" i="1"/>
  <c r="S85" i="1"/>
  <c r="K85" i="1"/>
  <c r="G87" i="1"/>
  <c r="U87" i="1" s="1"/>
  <c r="Q87" i="1"/>
  <c r="H87" i="1"/>
  <c r="F87" i="1"/>
  <c r="E87" i="1"/>
  <c r="I87" i="1"/>
  <c r="Y89" i="1" a="1"/>
  <c r="Y89" i="1" s="1"/>
  <c r="B89" i="1" s="1" a="1"/>
  <c r="B89" i="1" s="1"/>
  <c r="M87" i="1"/>
  <c r="L87" i="1"/>
  <c r="C88" i="1" l="1"/>
  <c r="D88" i="1"/>
  <c r="A89" i="1" a="1"/>
  <c r="A89" i="1" s="1"/>
  <c r="J87" i="1"/>
  <c r="T87" i="1"/>
  <c r="H88" i="1"/>
  <c r="I88" i="1"/>
  <c r="Q88" i="1"/>
  <c r="G88" i="1"/>
  <c r="U88" i="1" s="1"/>
  <c r="V88" i="1" s="1"/>
  <c r="F88" i="1"/>
  <c r="E88" i="1"/>
  <c r="M88" i="1"/>
  <c r="L88" i="1"/>
  <c r="Y90" i="1" a="1"/>
  <c r="Y90" i="1" s="1"/>
  <c r="B90" i="1" s="1" a="1"/>
  <c r="B90" i="1" s="1"/>
  <c r="V87" i="1"/>
  <c r="K86" i="1"/>
  <c r="S86" i="1"/>
  <c r="D89" i="1" l="1"/>
  <c r="C89" i="1"/>
  <c r="A90" i="1" a="1"/>
  <c r="A90" i="1" s="1"/>
  <c r="J88" i="1"/>
  <c r="T88" i="1"/>
  <c r="Y91" i="1" a="1"/>
  <c r="Y91" i="1" s="1"/>
  <c r="B91" i="1" s="1" a="1"/>
  <c r="B91" i="1" s="1"/>
  <c r="F89" i="1"/>
  <c r="E89" i="1"/>
  <c r="I89" i="1"/>
  <c r="Q89" i="1"/>
  <c r="H89" i="1"/>
  <c r="G89" i="1"/>
  <c r="U89" i="1" s="1"/>
  <c r="K87" i="1"/>
  <c r="S87" i="1"/>
  <c r="M89" i="1"/>
  <c r="L89" i="1"/>
  <c r="C90" i="1" l="1"/>
  <c r="D90" i="1"/>
  <c r="A91" i="1" a="1"/>
  <c r="A91" i="1" s="1"/>
  <c r="V89" i="1"/>
  <c r="I90" i="1"/>
  <c r="Q90" i="1"/>
  <c r="H90" i="1"/>
  <c r="G90" i="1"/>
  <c r="U90" i="1" s="1"/>
  <c r="V90" i="1" s="1"/>
  <c r="F90" i="1"/>
  <c r="E90" i="1"/>
  <c r="Y92" i="1" a="1"/>
  <c r="Y92" i="1" s="1"/>
  <c r="B92" i="1" s="1" a="1"/>
  <c r="B92" i="1" s="1"/>
  <c r="J89" i="1"/>
  <c r="T89" i="1"/>
  <c r="K88" i="1"/>
  <c r="S88" i="1"/>
  <c r="L90" i="1"/>
  <c r="M90" i="1"/>
  <c r="C91" i="1" l="1"/>
  <c r="D91" i="1"/>
  <c r="A92" i="1" a="1"/>
  <c r="A92" i="1" s="1"/>
  <c r="Y93" i="1" a="1"/>
  <c r="Y93" i="1" s="1"/>
  <c r="B93" i="1" s="1" a="1"/>
  <c r="B93" i="1" s="1"/>
  <c r="M91" i="1"/>
  <c r="L91" i="1"/>
  <c r="J90" i="1"/>
  <c r="E91" i="1"/>
  <c r="I91" i="1"/>
  <c r="Q91" i="1"/>
  <c r="H91" i="1"/>
  <c r="G91" i="1"/>
  <c r="U91" i="1" s="1"/>
  <c r="V91" i="1" s="1"/>
  <c r="F91" i="1"/>
  <c r="T90" i="1"/>
  <c r="K89" i="1"/>
  <c r="S89" i="1"/>
  <c r="C92" i="1" l="1"/>
  <c r="D92" i="1"/>
  <c r="A93" i="1" a="1"/>
  <c r="A93" i="1" s="1"/>
  <c r="F92" i="1"/>
  <c r="Q92" i="1"/>
  <c r="H92" i="1"/>
  <c r="G92" i="1"/>
  <c r="U92" i="1" s="1"/>
  <c r="V92" i="1" s="1"/>
  <c r="E92" i="1"/>
  <c r="I92" i="1"/>
  <c r="Y94" i="1" a="1"/>
  <c r="Y94" i="1" s="1"/>
  <c r="B94" i="1" s="1" a="1"/>
  <c r="B94" i="1" s="1"/>
  <c r="M92" i="1"/>
  <c r="L92" i="1"/>
  <c r="J91" i="1"/>
  <c r="T91" i="1"/>
  <c r="S90" i="1"/>
  <c r="K90" i="1"/>
  <c r="D93" i="1" l="1"/>
  <c r="C93" i="1"/>
  <c r="A94" i="1" a="1"/>
  <c r="A94" i="1" s="1"/>
  <c r="M93" i="1"/>
  <c r="L93" i="1"/>
  <c r="Y95" i="1" a="1"/>
  <c r="Y95" i="1" s="1"/>
  <c r="B95" i="1" s="1" a="1"/>
  <c r="B95" i="1" s="1"/>
  <c r="G93" i="1"/>
  <c r="U93" i="1" s="1"/>
  <c r="I93" i="1"/>
  <c r="Q93" i="1"/>
  <c r="H93" i="1"/>
  <c r="F93" i="1"/>
  <c r="E93" i="1"/>
  <c r="K91" i="1"/>
  <c r="S91" i="1"/>
  <c r="J92" i="1"/>
  <c r="T92" i="1"/>
  <c r="C94" i="1" l="1"/>
  <c r="D94" i="1"/>
  <c r="A95" i="1" a="1"/>
  <c r="A95" i="1" s="1"/>
  <c r="K92" i="1"/>
  <c r="S92" i="1"/>
  <c r="V93" i="1"/>
  <c r="H94" i="1"/>
  <c r="F94" i="1"/>
  <c r="E94" i="1"/>
  <c r="Q94" i="1"/>
  <c r="I94" i="1"/>
  <c r="G94" i="1"/>
  <c r="U94" i="1" s="1"/>
  <c r="V94" i="1" s="1"/>
  <c r="J93" i="1"/>
  <c r="T93" i="1"/>
  <c r="M94" i="1"/>
  <c r="L94" i="1"/>
  <c r="Y96" i="1" a="1"/>
  <c r="Y96" i="1" s="1"/>
  <c r="B96" i="1" s="1" a="1"/>
  <c r="B96" i="1" s="1"/>
  <c r="C95" i="1" l="1"/>
  <c r="D95" i="1"/>
  <c r="A96" i="1" a="1"/>
  <c r="A96" i="1" s="1"/>
  <c r="P94" i="1"/>
  <c r="J94" i="1"/>
  <c r="T94" i="1"/>
  <c r="K93" i="1"/>
  <c r="S93" i="1"/>
  <c r="N94" i="1" a="1"/>
  <c r="N94" i="1" s="1"/>
  <c r="Y97" i="1" a="1"/>
  <c r="Y97" i="1" s="1"/>
  <c r="B97" i="1" s="1" a="1"/>
  <c r="B97" i="1" s="1"/>
  <c r="E95" i="1"/>
  <c r="F95" i="1"/>
  <c r="Q95" i="1"/>
  <c r="I95" i="1"/>
  <c r="H95" i="1"/>
  <c r="G95" i="1"/>
  <c r="U95" i="1" s="1"/>
  <c r="M95" i="1"/>
  <c r="L95" i="1"/>
  <c r="C96" i="1" l="1"/>
  <c r="D96" i="1"/>
  <c r="A97" i="1" a="1"/>
  <c r="A97" i="1" s="1"/>
  <c r="V95" i="1"/>
  <c r="P95" i="1"/>
  <c r="J95" i="1"/>
  <c r="N95" i="1" s="1" a="1"/>
  <c r="N95" i="1" s="1"/>
  <c r="Q96" i="1"/>
  <c r="I96" i="1"/>
  <c r="H96" i="1"/>
  <c r="G96" i="1"/>
  <c r="U96" i="1" s="1"/>
  <c r="V96" i="1" s="1"/>
  <c r="F96" i="1"/>
  <c r="E96" i="1"/>
  <c r="T95" i="1"/>
  <c r="S94" i="1"/>
  <c r="K94" i="1"/>
  <c r="O94" i="1"/>
  <c r="M96" i="1"/>
  <c r="L96" i="1"/>
  <c r="Y98" i="1" a="1"/>
  <c r="Y98" i="1" s="1"/>
  <c r="B98" i="1" s="1" a="1"/>
  <c r="B98" i="1" s="1"/>
  <c r="C97" i="1" l="1"/>
  <c r="D97" i="1"/>
  <c r="A98" i="1" a="1"/>
  <c r="A98" i="1" s="1"/>
  <c r="I97" i="1"/>
  <c r="H97" i="1"/>
  <c r="G97" i="1"/>
  <c r="U97" i="1" s="1"/>
  <c r="F97" i="1"/>
  <c r="E97" i="1"/>
  <c r="Q97" i="1"/>
  <c r="M97" i="1"/>
  <c r="L97" i="1"/>
  <c r="Y99" i="1" a="1"/>
  <c r="Y99" i="1" s="1"/>
  <c r="B99" i="1" s="1" a="1"/>
  <c r="B99" i="1" s="1"/>
  <c r="S95" i="1"/>
  <c r="K95" i="1"/>
  <c r="O95" i="1"/>
  <c r="J96" i="1"/>
  <c r="N96" i="1" s="1" a="1"/>
  <c r="N96" i="1" s="1"/>
  <c r="P96" i="1"/>
  <c r="T96" i="1"/>
  <c r="C98" i="1" l="1"/>
  <c r="D98" i="1"/>
  <c r="A99" i="1" a="1"/>
  <c r="A99" i="1" s="1"/>
  <c r="I98" i="1"/>
  <c r="H98" i="1"/>
  <c r="G98" i="1"/>
  <c r="U98" i="1" s="1"/>
  <c r="F98" i="1"/>
  <c r="E98" i="1"/>
  <c r="Q98" i="1"/>
  <c r="Y100" i="1" a="1"/>
  <c r="Y100" i="1" s="1"/>
  <c r="B100" i="1" s="1" a="1"/>
  <c r="B100" i="1" s="1"/>
  <c r="L98" i="1"/>
  <c r="M98" i="1"/>
  <c r="V97" i="1"/>
  <c r="K96" i="1"/>
  <c r="S96" i="1"/>
  <c r="O96" i="1"/>
  <c r="J97" i="1"/>
  <c r="P97" i="1"/>
  <c r="T97" i="1"/>
  <c r="N97" i="1" a="1"/>
  <c r="N97" i="1" s="1"/>
  <c r="C99" i="1" l="1"/>
  <c r="D99" i="1"/>
  <c r="A100" i="1" a="1"/>
  <c r="A100" i="1" s="1"/>
  <c r="K97" i="1"/>
  <c r="S97" i="1"/>
  <c r="O97" i="1"/>
  <c r="J98" i="1"/>
  <c r="N98" i="1" s="1" a="1"/>
  <c r="N98" i="1" s="1"/>
  <c r="P98" i="1"/>
  <c r="M99" i="1"/>
  <c r="L99" i="1"/>
  <c r="T98" i="1"/>
  <c r="Y101" i="1" a="1"/>
  <c r="Y101" i="1" s="1"/>
  <c r="B101" i="1" s="1" a="1"/>
  <c r="B101" i="1" s="1"/>
  <c r="I99" i="1"/>
  <c r="H99" i="1"/>
  <c r="G99" i="1"/>
  <c r="U99" i="1" s="1"/>
  <c r="F99" i="1"/>
  <c r="E99" i="1"/>
  <c r="Q99" i="1"/>
  <c r="V98" i="1"/>
  <c r="D100" i="1" l="1"/>
  <c r="C100" i="1"/>
  <c r="A101" i="1" a="1"/>
  <c r="A101" i="1" s="1"/>
  <c r="K98" i="1"/>
  <c r="S98" i="1"/>
  <c r="O98" i="1"/>
  <c r="V99" i="1"/>
  <c r="J99" i="1"/>
  <c r="P99" i="1"/>
  <c r="N99" i="1" a="1"/>
  <c r="N99" i="1" s="1"/>
  <c r="Y102" i="1" a="1"/>
  <c r="Y102" i="1" s="1"/>
  <c r="B102" i="1" s="1" a="1"/>
  <c r="B102" i="1" s="1"/>
  <c r="T99" i="1"/>
  <c r="H100" i="1"/>
  <c r="G100" i="1"/>
  <c r="U100" i="1" s="1"/>
  <c r="F100" i="1"/>
  <c r="E100" i="1"/>
  <c r="Q100" i="1"/>
  <c r="I100" i="1"/>
  <c r="M100" i="1"/>
  <c r="L100" i="1"/>
  <c r="C101" i="1" l="1"/>
  <c r="D101" i="1"/>
  <c r="A102" i="1" a="1"/>
  <c r="A102" i="1" s="1"/>
  <c r="Y103" i="1" a="1"/>
  <c r="Y103" i="1" s="1"/>
  <c r="B103" i="1" s="1" a="1"/>
  <c r="B103" i="1" s="1"/>
  <c r="P100" i="1"/>
  <c r="J100" i="1"/>
  <c r="S99" i="1"/>
  <c r="K99" i="1"/>
  <c r="O99" i="1"/>
  <c r="M101" i="1"/>
  <c r="L101" i="1"/>
  <c r="T100" i="1"/>
  <c r="I101" i="1"/>
  <c r="G101" i="1"/>
  <c r="U101" i="1" s="1"/>
  <c r="F101" i="1"/>
  <c r="E101" i="1"/>
  <c r="Q101" i="1"/>
  <c r="H101" i="1"/>
  <c r="V100" i="1"/>
  <c r="N100" i="1" a="1"/>
  <c r="N100" i="1" s="1"/>
  <c r="D102" i="1" l="1"/>
  <c r="C102" i="1"/>
  <c r="A103" i="1" a="1"/>
  <c r="A103" i="1" s="1"/>
  <c r="V101" i="1"/>
  <c r="Q102" i="1"/>
  <c r="F102" i="1"/>
  <c r="G102" i="1"/>
  <c r="U102" i="1" s="1"/>
  <c r="I102" i="1"/>
  <c r="H102" i="1"/>
  <c r="E102" i="1"/>
  <c r="M102" i="1"/>
  <c r="L102" i="1"/>
  <c r="Y104" i="1" a="1"/>
  <c r="Y104" i="1" s="1"/>
  <c r="B104" i="1" s="1" a="1"/>
  <c r="B104" i="1" s="1"/>
  <c r="S100" i="1"/>
  <c r="K100" i="1"/>
  <c r="O100" i="1"/>
  <c r="P101" i="1"/>
  <c r="J101" i="1"/>
  <c r="N101" i="1" a="1"/>
  <c r="N101" i="1" s="1"/>
  <c r="T101" i="1"/>
  <c r="C103" i="1" l="1"/>
  <c r="D103" i="1"/>
  <c r="A104" i="1" a="1"/>
  <c r="A104" i="1" s="1"/>
  <c r="J102" i="1"/>
  <c r="N102" i="1" s="1" a="1"/>
  <c r="N102" i="1" s="1"/>
  <c r="P102" i="1"/>
  <c r="T102" i="1"/>
  <c r="V102" i="1"/>
  <c r="K101" i="1"/>
  <c r="S101" i="1"/>
  <c r="O101" i="1"/>
  <c r="M103" i="1"/>
  <c r="L103" i="1"/>
  <c r="Y105" i="1" a="1"/>
  <c r="Y105" i="1" s="1"/>
  <c r="B105" i="1" s="1" a="1"/>
  <c r="B105" i="1" s="1"/>
  <c r="I103" i="1"/>
  <c r="H103" i="1"/>
  <c r="G103" i="1"/>
  <c r="U103" i="1" s="1"/>
  <c r="F103" i="1"/>
  <c r="E103" i="1"/>
  <c r="Q103" i="1"/>
  <c r="C104" i="1" l="1"/>
  <c r="D104" i="1"/>
  <c r="A105" i="1" a="1"/>
  <c r="A105" i="1" s="1"/>
  <c r="G104" i="1"/>
  <c r="U104" i="1" s="1"/>
  <c r="H104" i="1"/>
  <c r="Q104" i="1"/>
  <c r="I104" i="1"/>
  <c r="F104" i="1"/>
  <c r="E104" i="1"/>
  <c r="M104" i="1"/>
  <c r="L104" i="1"/>
  <c r="P103" i="1"/>
  <c r="J103" i="1"/>
  <c r="N103" i="1" s="1" a="1"/>
  <c r="N103" i="1" s="1"/>
  <c r="Y106" i="1" a="1"/>
  <c r="Y106" i="1" s="1"/>
  <c r="B106" i="1" s="1" a="1"/>
  <c r="B106" i="1" s="1"/>
  <c r="V103" i="1"/>
  <c r="T103" i="1"/>
  <c r="S102" i="1"/>
  <c r="K102" i="1"/>
  <c r="O102" i="1"/>
  <c r="C105" i="1" l="1"/>
  <c r="D105" i="1"/>
  <c r="A106" i="1" a="1"/>
  <c r="A106" i="1" s="1"/>
  <c r="V104" i="1"/>
  <c r="E105" i="1"/>
  <c r="Q105" i="1"/>
  <c r="I105" i="1"/>
  <c r="H105" i="1"/>
  <c r="G105" i="1"/>
  <c r="U105" i="1" s="1"/>
  <c r="F105" i="1"/>
  <c r="N104" i="1" a="1"/>
  <c r="N104" i="1" s="1"/>
  <c r="M105" i="1"/>
  <c r="L105" i="1"/>
  <c r="Y107" i="1" a="1"/>
  <c r="Y107" i="1" s="1"/>
  <c r="B107" i="1" s="1" a="1"/>
  <c r="B107" i="1" s="1"/>
  <c r="K103" i="1"/>
  <c r="S103" i="1"/>
  <c r="O103" i="1"/>
  <c r="P104" i="1"/>
  <c r="J104" i="1"/>
  <c r="T104" i="1"/>
  <c r="D106" i="1" l="1"/>
  <c r="C106" i="1"/>
  <c r="A107" i="1" a="1"/>
  <c r="A107" i="1" s="1"/>
  <c r="V105" i="1"/>
  <c r="S104" i="1"/>
  <c r="K104" i="1"/>
  <c r="O104" i="1"/>
  <c r="Y108" i="1" a="1"/>
  <c r="Y108" i="1" s="1"/>
  <c r="B108" i="1" s="1" a="1"/>
  <c r="B108" i="1" s="1"/>
  <c r="P105" i="1"/>
  <c r="J105" i="1"/>
  <c r="N105" i="1" a="1"/>
  <c r="N105" i="1" s="1"/>
  <c r="T105" i="1"/>
  <c r="M106" i="1"/>
  <c r="L106" i="1"/>
  <c r="H106" i="1"/>
  <c r="F106" i="1"/>
  <c r="E106" i="1"/>
  <c r="Q106" i="1"/>
  <c r="I106" i="1"/>
  <c r="G106" i="1"/>
  <c r="U106" i="1" s="1"/>
  <c r="C107" i="1" l="1"/>
  <c r="D107" i="1"/>
  <c r="A108" i="1" a="1"/>
  <c r="A108" i="1" s="1"/>
  <c r="V106" i="1"/>
  <c r="Y109" i="1" a="1"/>
  <c r="Y109" i="1" s="1"/>
  <c r="B109" i="1" s="1" a="1"/>
  <c r="B109" i="1" s="1"/>
  <c r="M107" i="1"/>
  <c r="L107" i="1"/>
  <c r="J106" i="1"/>
  <c r="P106" i="1"/>
  <c r="N106" i="1" a="1"/>
  <c r="N106" i="1" s="1"/>
  <c r="E107" i="1"/>
  <c r="G107" i="1"/>
  <c r="U107" i="1" s="1"/>
  <c r="F107" i="1"/>
  <c r="Q107" i="1"/>
  <c r="I107" i="1"/>
  <c r="H107" i="1"/>
  <c r="S105" i="1"/>
  <c r="K105" i="1"/>
  <c r="O105" i="1"/>
  <c r="T106" i="1"/>
  <c r="C108" i="1" l="1"/>
  <c r="D108" i="1"/>
  <c r="A109" i="1" a="1"/>
  <c r="A109" i="1" s="1"/>
  <c r="T107" i="1"/>
  <c r="S106" i="1"/>
  <c r="K106" i="1"/>
  <c r="O106" i="1"/>
  <c r="P107" i="1"/>
  <c r="J107" i="1"/>
  <c r="N107" i="1" s="1" a="1"/>
  <c r="N107" i="1" s="1"/>
  <c r="L108" i="1"/>
  <c r="M108" i="1"/>
  <c r="Y110" i="1" a="1"/>
  <c r="Y110" i="1" s="1"/>
  <c r="B110" i="1" s="1" a="1"/>
  <c r="B110" i="1" s="1"/>
  <c r="H108" i="1"/>
  <c r="Q108" i="1"/>
  <c r="G108" i="1"/>
  <c r="U108" i="1" s="1"/>
  <c r="F108" i="1"/>
  <c r="E108" i="1"/>
  <c r="I108" i="1"/>
  <c r="C109" i="1" l="1"/>
  <c r="D109" i="1"/>
  <c r="V108" i="1"/>
  <c r="A110" i="1" a="1"/>
  <c r="A110" i="1" s="1"/>
  <c r="J108" i="1"/>
  <c r="Y111" i="1" a="1"/>
  <c r="Y111" i="1" s="1"/>
  <c r="B111" i="1" s="1" a="1"/>
  <c r="B111" i="1" s="1"/>
  <c r="F109" i="1"/>
  <c r="E109" i="1"/>
  <c r="I109" i="1"/>
  <c r="H109" i="1"/>
  <c r="Q109" i="1"/>
  <c r="G109" i="1"/>
  <c r="U109" i="1" s="1"/>
  <c r="S107" i="1"/>
  <c r="V107" i="1" s="1"/>
  <c r="K107" i="1"/>
  <c r="O107" i="1"/>
  <c r="L109" i="1"/>
  <c r="M109" i="1"/>
  <c r="T108" i="1"/>
  <c r="D110" i="1" l="1"/>
  <c r="C110" i="1"/>
  <c r="A111" i="1" a="1"/>
  <c r="A111" i="1" s="1"/>
  <c r="V109" i="1"/>
  <c r="S108" i="1"/>
  <c r="K108" i="1"/>
  <c r="J109" i="1"/>
  <c r="L110" i="1"/>
  <c r="M110" i="1"/>
  <c r="T109" i="1"/>
  <c r="F110" i="1"/>
  <c r="I110" i="1"/>
  <c r="H110" i="1"/>
  <c r="Q110" i="1"/>
  <c r="G110" i="1"/>
  <c r="U110" i="1" s="1"/>
  <c r="E110" i="1"/>
  <c r="Y112" i="1" a="1"/>
  <c r="Y112" i="1" s="1"/>
  <c r="B112" i="1" s="1" a="1"/>
  <c r="B112" i="1" s="1"/>
  <c r="C111" i="1" l="1"/>
  <c r="D111" i="1"/>
  <c r="A112" i="1" a="1"/>
  <c r="A112" i="1" s="1"/>
  <c r="Y113" i="1" a="1"/>
  <c r="Y113" i="1" s="1"/>
  <c r="B113" i="1" s="1" a="1"/>
  <c r="B113" i="1" s="1"/>
  <c r="J110" i="1"/>
  <c r="T110" i="1"/>
  <c r="K109" i="1"/>
  <c r="S109" i="1"/>
  <c r="F111" i="1"/>
  <c r="G111" i="1"/>
  <c r="U111" i="1" s="1"/>
  <c r="H111" i="1"/>
  <c r="Q111" i="1"/>
  <c r="E111" i="1"/>
  <c r="I111" i="1"/>
  <c r="M111" i="1"/>
  <c r="L111" i="1"/>
  <c r="V110" i="1"/>
  <c r="C112" i="1" l="1"/>
  <c r="D112" i="1"/>
  <c r="A113" i="1" a="1"/>
  <c r="A113" i="1" s="1"/>
  <c r="V111" i="1"/>
  <c r="J111" i="1"/>
  <c r="T111" i="1"/>
  <c r="K110" i="1"/>
  <c r="S110" i="1"/>
  <c r="G112" i="1"/>
  <c r="U112" i="1" s="1"/>
  <c r="H112" i="1"/>
  <c r="I112" i="1"/>
  <c r="Q112" i="1"/>
  <c r="F112" i="1"/>
  <c r="E112" i="1"/>
  <c r="M112" i="1"/>
  <c r="L112" i="1"/>
  <c r="Y114" i="1" a="1"/>
  <c r="Y114" i="1" s="1"/>
  <c r="B114" i="1" s="1" a="1"/>
  <c r="B114" i="1" s="1"/>
  <c r="C113" i="1" l="1"/>
  <c r="D113" i="1"/>
  <c r="A114" i="1" a="1"/>
  <c r="A114" i="1" s="1"/>
  <c r="H113" i="1"/>
  <c r="I113" i="1"/>
  <c r="Q113" i="1"/>
  <c r="G113" i="1"/>
  <c r="U113" i="1" s="1"/>
  <c r="F113" i="1"/>
  <c r="E113" i="1"/>
  <c r="V112" i="1"/>
  <c r="L113" i="1"/>
  <c r="M113" i="1"/>
  <c r="J112" i="1"/>
  <c r="T112" i="1"/>
  <c r="K111" i="1"/>
  <c r="S111" i="1"/>
  <c r="Y115" i="1" a="1"/>
  <c r="Y115" i="1" s="1"/>
  <c r="B115" i="1" s="1" a="1"/>
  <c r="B115" i="1" s="1"/>
  <c r="C114" i="1" l="1"/>
  <c r="D114" i="1"/>
  <c r="A115" i="1" a="1"/>
  <c r="A115" i="1" s="1"/>
  <c r="K112" i="1"/>
  <c r="S112" i="1"/>
  <c r="T113" i="1"/>
  <c r="V113" i="1"/>
  <c r="J113" i="1"/>
  <c r="L114" i="1"/>
  <c r="M114" i="1"/>
  <c r="Y116" i="1" a="1"/>
  <c r="Y116" i="1" s="1"/>
  <c r="B116" i="1" s="1" a="1"/>
  <c r="B116" i="1" s="1"/>
  <c r="G114" i="1"/>
  <c r="U114" i="1" s="1"/>
  <c r="F114" i="1"/>
  <c r="E114" i="1"/>
  <c r="I114" i="1"/>
  <c r="H114" i="1"/>
  <c r="Q114" i="1"/>
  <c r="D115" i="1" l="1"/>
  <c r="C115" i="1"/>
  <c r="A116" i="1" a="1"/>
  <c r="A116" i="1" s="1"/>
  <c r="V114" i="1"/>
  <c r="Y117" i="1" a="1"/>
  <c r="Y117" i="1" s="1"/>
  <c r="B117" i="1" s="1" a="1"/>
  <c r="B117" i="1" s="1"/>
  <c r="T114" i="1"/>
  <c r="I115" i="1"/>
  <c r="H115" i="1"/>
  <c r="Q115" i="1"/>
  <c r="G115" i="1"/>
  <c r="U115" i="1" s="1"/>
  <c r="V115" i="1" s="1"/>
  <c r="F115" i="1"/>
  <c r="E115" i="1"/>
  <c r="K113" i="1"/>
  <c r="S113" i="1"/>
  <c r="J114" i="1"/>
  <c r="L115" i="1"/>
  <c r="M115" i="1"/>
  <c r="D116" i="1" l="1"/>
  <c r="C116" i="1"/>
  <c r="A117" i="1" a="1"/>
  <c r="A117" i="1" s="1"/>
  <c r="F116" i="1"/>
  <c r="I116" i="1"/>
  <c r="H116" i="1"/>
  <c r="Q116" i="1"/>
  <c r="G116" i="1"/>
  <c r="U116" i="1" s="1"/>
  <c r="E116" i="1"/>
  <c r="M116" i="1"/>
  <c r="L116" i="1"/>
  <c r="Y118" i="1" a="1"/>
  <c r="Y118" i="1" s="1"/>
  <c r="B118" i="1" s="1" a="1"/>
  <c r="B118" i="1" s="1"/>
  <c r="T115" i="1"/>
  <c r="J115" i="1"/>
  <c r="K114" i="1"/>
  <c r="S114" i="1"/>
  <c r="C117" i="1" l="1"/>
  <c r="D117" i="1"/>
  <c r="A118" i="1" a="1"/>
  <c r="A118" i="1" s="1"/>
  <c r="V116" i="1"/>
  <c r="F117" i="1"/>
  <c r="G117" i="1"/>
  <c r="U117" i="1" s="1"/>
  <c r="E117" i="1"/>
  <c r="I117" i="1"/>
  <c r="H117" i="1"/>
  <c r="Q117" i="1"/>
  <c r="J116" i="1"/>
  <c r="M117" i="1"/>
  <c r="L117" i="1"/>
  <c r="Y119" i="1" a="1"/>
  <c r="Y119" i="1" s="1"/>
  <c r="B119" i="1" s="1" a="1"/>
  <c r="B119" i="1" s="1"/>
  <c r="T116" i="1"/>
  <c r="K115" i="1"/>
  <c r="S115" i="1"/>
  <c r="C118" i="1" l="1"/>
  <c r="D118" i="1"/>
  <c r="A119" i="1" a="1"/>
  <c r="A119" i="1" s="1"/>
  <c r="Y120" i="1" a="1"/>
  <c r="Y120" i="1" s="1"/>
  <c r="B120" i="1" s="1" a="1"/>
  <c r="B120" i="1" s="1"/>
  <c r="V117" i="1"/>
  <c r="J117" i="1"/>
  <c r="G118" i="1"/>
  <c r="U118" i="1" s="1"/>
  <c r="H118" i="1"/>
  <c r="I118" i="1"/>
  <c r="Q118" i="1"/>
  <c r="F118" i="1"/>
  <c r="E118" i="1"/>
  <c r="T117" i="1"/>
  <c r="M118" i="1"/>
  <c r="L118" i="1"/>
  <c r="S116" i="1"/>
  <c r="K116" i="1"/>
  <c r="C119" i="1" l="1"/>
  <c r="D119" i="1"/>
  <c r="A120" i="1" a="1"/>
  <c r="A120" i="1" s="1"/>
  <c r="V118" i="1"/>
  <c r="M119" i="1"/>
  <c r="L119" i="1"/>
  <c r="J118" i="1"/>
  <c r="Y121" i="1" a="1"/>
  <c r="Y121" i="1" s="1"/>
  <c r="B121" i="1" s="1" a="1"/>
  <c r="B121" i="1" s="1"/>
  <c r="T118" i="1"/>
  <c r="K117" i="1"/>
  <c r="S117" i="1"/>
  <c r="H119" i="1"/>
  <c r="I119" i="1"/>
  <c r="Q119" i="1"/>
  <c r="G119" i="1"/>
  <c r="U119" i="1" s="1"/>
  <c r="V119" i="1" s="1"/>
  <c r="F119" i="1"/>
  <c r="E119" i="1"/>
  <c r="C120" i="1" l="1"/>
  <c r="D120" i="1"/>
  <c r="A121" i="1" a="1"/>
  <c r="A121" i="1" s="1"/>
  <c r="K118" i="1"/>
  <c r="S118" i="1"/>
  <c r="J119" i="1"/>
  <c r="Y122" i="1" a="1"/>
  <c r="Y122" i="1" s="1"/>
  <c r="B122" i="1" s="1" a="1"/>
  <c r="B122" i="1" s="1"/>
  <c r="T119" i="1"/>
  <c r="F120" i="1"/>
  <c r="E120" i="1"/>
  <c r="I120" i="1"/>
  <c r="H120" i="1"/>
  <c r="Q120" i="1"/>
  <c r="G120" i="1"/>
  <c r="U120" i="1" s="1"/>
  <c r="V120" i="1" s="1"/>
  <c r="L120" i="1"/>
  <c r="M120" i="1"/>
  <c r="C121" i="1" l="1"/>
  <c r="D121" i="1"/>
  <c r="A122" i="1" a="1"/>
  <c r="A122" i="1" s="1"/>
  <c r="I121" i="1"/>
  <c r="H121" i="1"/>
  <c r="Q121" i="1"/>
  <c r="G121" i="1"/>
  <c r="U121" i="1" s="1"/>
  <c r="F121" i="1"/>
  <c r="E121" i="1"/>
  <c r="J120" i="1"/>
  <c r="L121" i="1"/>
  <c r="M121" i="1"/>
  <c r="Y123" i="1" a="1"/>
  <c r="Y123" i="1" s="1"/>
  <c r="B123" i="1" s="1" a="1"/>
  <c r="B123" i="1" s="1"/>
  <c r="T120" i="1"/>
  <c r="S119" i="1"/>
  <c r="K119" i="1"/>
  <c r="C122" i="1" l="1"/>
  <c r="D122" i="1"/>
  <c r="A123" i="1" a="1"/>
  <c r="A123" i="1" s="1"/>
  <c r="T121" i="1"/>
  <c r="J121" i="1"/>
  <c r="V121" i="1"/>
  <c r="M122" i="1"/>
  <c r="L122" i="1"/>
  <c r="Y124" i="1" a="1"/>
  <c r="Y124" i="1" s="1"/>
  <c r="B124" i="1" s="1" a="1"/>
  <c r="B124" i="1" s="1"/>
  <c r="K120" i="1"/>
  <c r="S120" i="1"/>
  <c r="F122" i="1"/>
  <c r="H122" i="1"/>
  <c r="Q122" i="1"/>
  <c r="G122" i="1"/>
  <c r="U122" i="1" s="1"/>
  <c r="V122" i="1" s="1"/>
  <c r="E122" i="1"/>
  <c r="I122" i="1"/>
  <c r="D123" i="1" l="1"/>
  <c r="C123" i="1"/>
  <c r="A124" i="1" a="1"/>
  <c r="A124" i="1" s="1"/>
  <c r="F123" i="1"/>
  <c r="Q123" i="1"/>
  <c r="I123" i="1"/>
  <c r="G123" i="1"/>
  <c r="U123" i="1" s="1"/>
  <c r="E123" i="1"/>
  <c r="H123" i="1"/>
  <c r="K121" i="1"/>
  <c r="S121" i="1"/>
  <c r="Y125" i="1" a="1"/>
  <c r="Y125" i="1" s="1"/>
  <c r="B125" i="1" s="1" a="1"/>
  <c r="B125" i="1" s="1"/>
  <c r="M123" i="1"/>
  <c r="L123" i="1"/>
  <c r="J122" i="1"/>
  <c r="T122" i="1"/>
  <c r="D124" i="1" l="1"/>
  <c r="C124" i="1"/>
  <c r="A125" i="1" a="1"/>
  <c r="A125" i="1" s="1"/>
  <c r="V123" i="1"/>
  <c r="G124" i="1"/>
  <c r="U124" i="1" s="1"/>
  <c r="H124" i="1"/>
  <c r="I124" i="1"/>
  <c r="Q124" i="1"/>
  <c r="F124" i="1"/>
  <c r="E124" i="1"/>
  <c r="J123" i="1"/>
  <c r="T123" i="1"/>
  <c r="Y126" i="1" a="1"/>
  <c r="Y126" i="1" s="1"/>
  <c r="B126" i="1" s="1" a="1"/>
  <c r="B126" i="1" s="1"/>
  <c r="M124" i="1"/>
  <c r="L124" i="1"/>
  <c r="K122" i="1"/>
  <c r="S122" i="1"/>
  <c r="D125" i="1" l="1"/>
  <c r="C125" i="1"/>
  <c r="A126" i="1" a="1"/>
  <c r="A126" i="1" s="1"/>
  <c r="M125" i="1"/>
  <c r="L125" i="1"/>
  <c r="Y127" i="1" a="1"/>
  <c r="Y127" i="1" s="1"/>
  <c r="B127" i="1" s="1" a="1"/>
  <c r="B127" i="1" s="1"/>
  <c r="J124" i="1"/>
  <c r="V124" i="1"/>
  <c r="H125" i="1"/>
  <c r="I125" i="1"/>
  <c r="G125" i="1"/>
  <c r="U125" i="1" s="1"/>
  <c r="Q125" i="1"/>
  <c r="F125" i="1"/>
  <c r="E125" i="1"/>
  <c r="K123" i="1"/>
  <c r="S123" i="1"/>
  <c r="T124" i="1"/>
  <c r="C126" i="1" l="1"/>
  <c r="D126" i="1"/>
  <c r="A127" i="1" a="1"/>
  <c r="A127" i="1" s="1"/>
  <c r="E126" i="1"/>
  <c r="I126" i="1"/>
  <c r="H126" i="1"/>
  <c r="Q126" i="1"/>
  <c r="G126" i="1"/>
  <c r="U126" i="1" s="1"/>
  <c r="F126" i="1"/>
  <c r="Y128" i="1" a="1"/>
  <c r="Y128" i="1" s="1"/>
  <c r="B128" i="1" s="1" a="1"/>
  <c r="B128" i="1" s="1"/>
  <c r="S124" i="1"/>
  <c r="K124" i="1"/>
  <c r="V125" i="1"/>
  <c r="J125" i="1"/>
  <c r="T125" i="1"/>
  <c r="L126" i="1"/>
  <c r="M126" i="1"/>
  <c r="C127" i="1" l="1"/>
  <c r="D127" i="1"/>
  <c r="A128" i="1" a="1"/>
  <c r="A128" i="1" s="1"/>
  <c r="T126" i="1"/>
  <c r="J126" i="1"/>
  <c r="K125" i="1"/>
  <c r="S125" i="1"/>
  <c r="L127" i="1"/>
  <c r="M127" i="1"/>
  <c r="I127" i="1"/>
  <c r="H127" i="1"/>
  <c r="G127" i="1"/>
  <c r="U127" i="1" s="1"/>
  <c r="Q127" i="1"/>
  <c r="F127" i="1"/>
  <c r="E127" i="1"/>
  <c r="Y129" i="1" a="1"/>
  <c r="Y129" i="1" s="1"/>
  <c r="B129" i="1" s="1" a="1"/>
  <c r="B129" i="1" s="1"/>
  <c r="C128" i="1" l="1"/>
  <c r="D128" i="1"/>
  <c r="A129" i="1" a="1"/>
  <c r="A129" i="1" s="1"/>
  <c r="F128" i="1"/>
  <c r="I128" i="1"/>
  <c r="H128" i="1"/>
  <c r="G128" i="1"/>
  <c r="U128" i="1" s="1"/>
  <c r="Q128" i="1"/>
  <c r="E128" i="1"/>
  <c r="T127" i="1"/>
  <c r="K126" i="1"/>
  <c r="S126" i="1"/>
  <c r="V126" i="1" s="1"/>
  <c r="V127" i="1"/>
  <c r="M128" i="1"/>
  <c r="L128" i="1"/>
  <c r="Y130" i="1" a="1"/>
  <c r="Y130" i="1" s="1"/>
  <c r="B130" i="1" s="1" a="1"/>
  <c r="B130" i="1" s="1"/>
  <c r="J127" i="1"/>
  <c r="C129" i="1" l="1"/>
  <c r="D129" i="1"/>
  <c r="A130" i="1" a="1"/>
  <c r="A130" i="1" s="1"/>
  <c r="V128" i="1"/>
  <c r="M129" i="1"/>
  <c r="L129" i="1"/>
  <c r="F129" i="1"/>
  <c r="E129" i="1"/>
  <c r="Q129" i="1"/>
  <c r="I129" i="1"/>
  <c r="G129" i="1"/>
  <c r="U129" i="1" s="1"/>
  <c r="H129" i="1"/>
  <c r="J128" i="1"/>
  <c r="T128" i="1"/>
  <c r="S127" i="1"/>
  <c r="K127" i="1"/>
  <c r="Y131" i="1" a="1"/>
  <c r="Y131" i="1" s="1"/>
  <c r="B131" i="1" s="1" a="1"/>
  <c r="B131" i="1" s="1"/>
  <c r="C130" i="1" l="1"/>
  <c r="D130" i="1"/>
  <c r="A131" i="1" a="1"/>
  <c r="A131" i="1" s="1"/>
  <c r="K128" i="1"/>
  <c r="S128" i="1"/>
  <c r="J129" i="1"/>
  <c r="T129" i="1"/>
  <c r="M130" i="1"/>
  <c r="L130" i="1"/>
  <c r="V129" i="1"/>
  <c r="G130" i="1"/>
  <c r="U130" i="1" s="1"/>
  <c r="Q130" i="1"/>
  <c r="I130" i="1"/>
  <c r="H130" i="1"/>
  <c r="E130" i="1"/>
  <c r="F130" i="1"/>
  <c r="Y132" i="1" a="1"/>
  <c r="Y132" i="1" s="1"/>
  <c r="B132" i="1" s="1" a="1"/>
  <c r="B132" i="1" s="1"/>
  <c r="C131" i="1" l="1"/>
  <c r="D131" i="1"/>
  <c r="A132" i="1" a="1"/>
  <c r="A132" i="1" s="1"/>
  <c r="M131" i="1"/>
  <c r="L131" i="1"/>
  <c r="K129" i="1"/>
  <c r="S129" i="1"/>
  <c r="V130" i="1"/>
  <c r="Y133" i="1" a="1"/>
  <c r="Y133" i="1" s="1"/>
  <c r="B133" i="1" s="1" a="1"/>
  <c r="B133" i="1" s="1"/>
  <c r="Q131" i="1"/>
  <c r="I131" i="1"/>
  <c r="H131" i="1"/>
  <c r="G131" i="1"/>
  <c r="U131" i="1" s="1"/>
  <c r="F131" i="1"/>
  <c r="E131" i="1"/>
  <c r="J130" i="1"/>
  <c r="T130" i="1"/>
  <c r="C132" i="1" l="1"/>
  <c r="D132" i="1"/>
  <c r="A133" i="1" a="1"/>
  <c r="A133" i="1" s="1"/>
  <c r="V131" i="1"/>
  <c r="Q132" i="1"/>
  <c r="I132" i="1"/>
  <c r="E132" i="1"/>
  <c r="F132" i="1"/>
  <c r="H132" i="1"/>
  <c r="G132" i="1"/>
  <c r="U132" i="1" s="1"/>
  <c r="S130" i="1"/>
  <c r="K130" i="1"/>
  <c r="J131" i="1"/>
  <c r="T131" i="1"/>
  <c r="M132" i="1"/>
  <c r="L132" i="1"/>
  <c r="Y134" i="1" a="1"/>
  <c r="Y134" i="1" s="1"/>
  <c r="B134" i="1" s="1" a="1"/>
  <c r="B134" i="1" s="1"/>
  <c r="C133" i="1" l="1"/>
  <c r="D133" i="1"/>
  <c r="V132" i="1"/>
  <c r="A134" i="1" a="1"/>
  <c r="A134" i="1" s="1"/>
  <c r="M133" i="1"/>
  <c r="L133" i="1"/>
  <c r="F133" i="1"/>
  <c r="E133" i="1"/>
  <c r="Q133" i="1"/>
  <c r="I133" i="1"/>
  <c r="H133" i="1"/>
  <c r="G133" i="1"/>
  <c r="U133" i="1" s="1"/>
  <c r="J132" i="1"/>
  <c r="T132" i="1"/>
  <c r="S131" i="1"/>
  <c r="K131" i="1"/>
  <c r="Y135" i="1" a="1"/>
  <c r="Y135" i="1" s="1"/>
  <c r="B135" i="1" s="1" a="1"/>
  <c r="B135" i="1" s="1"/>
  <c r="D134" i="1" l="1"/>
  <c r="C134" i="1"/>
  <c r="A135" i="1" a="1"/>
  <c r="A135" i="1" s="1"/>
  <c r="V133" i="1"/>
  <c r="J133" i="1"/>
  <c r="T133" i="1"/>
  <c r="M134" i="1"/>
  <c r="L134" i="1"/>
  <c r="E134" i="1"/>
  <c r="G134" i="1"/>
  <c r="U134" i="1" s="1"/>
  <c r="F134" i="1"/>
  <c r="I134" i="1"/>
  <c r="H134" i="1"/>
  <c r="Q134" i="1"/>
  <c r="Y136" i="1" a="1"/>
  <c r="Y136" i="1" s="1"/>
  <c r="B136" i="1" s="1" a="1"/>
  <c r="B136" i="1" s="1"/>
  <c r="S132" i="1"/>
  <c r="K132" i="1"/>
  <c r="C135" i="1" l="1"/>
  <c r="D135" i="1"/>
  <c r="A136" i="1" a="1"/>
  <c r="A136" i="1" s="1"/>
  <c r="F135" i="1"/>
  <c r="E135" i="1"/>
  <c r="Q135" i="1"/>
  <c r="I135" i="1"/>
  <c r="H135" i="1"/>
  <c r="G135" i="1"/>
  <c r="U135" i="1" s="1"/>
  <c r="V135" i="1" s="1"/>
  <c r="J134" i="1"/>
  <c r="Y137" i="1" a="1"/>
  <c r="Y137" i="1" s="1"/>
  <c r="B137" i="1" s="1" a="1"/>
  <c r="B137" i="1" s="1"/>
  <c r="S133" i="1"/>
  <c r="K133" i="1"/>
  <c r="L135" i="1"/>
  <c r="M135" i="1"/>
  <c r="T134" i="1"/>
  <c r="D136" i="1" l="1"/>
  <c r="C136" i="1"/>
  <c r="A137" i="1" a="1"/>
  <c r="A137" i="1" s="1"/>
  <c r="G136" i="1"/>
  <c r="U136" i="1" s="1"/>
  <c r="Q136" i="1"/>
  <c r="I136" i="1"/>
  <c r="H136" i="1"/>
  <c r="F136" i="1"/>
  <c r="E136" i="1"/>
  <c r="T135" i="1"/>
  <c r="Y138" i="1" a="1"/>
  <c r="Y138" i="1" s="1"/>
  <c r="B138" i="1" s="1" a="1"/>
  <c r="B138" i="1" s="1"/>
  <c r="J135" i="1"/>
  <c r="M136" i="1"/>
  <c r="L136" i="1"/>
  <c r="K134" i="1"/>
  <c r="S134" i="1"/>
  <c r="V134" i="1" s="1"/>
  <c r="C137" i="1" l="1"/>
  <c r="D137" i="1"/>
  <c r="A138" i="1" a="1"/>
  <c r="A138" i="1" s="1"/>
  <c r="Y139" i="1" a="1"/>
  <c r="Y139" i="1" s="1"/>
  <c r="B139" i="1" s="1" a="1"/>
  <c r="B139" i="1" s="1"/>
  <c r="T136" i="1"/>
  <c r="K135" i="1"/>
  <c r="S135" i="1"/>
  <c r="J136" i="1"/>
  <c r="Q137" i="1"/>
  <c r="I137" i="1"/>
  <c r="H137" i="1"/>
  <c r="E137" i="1"/>
  <c r="G137" i="1"/>
  <c r="U137" i="1" s="1"/>
  <c r="F137" i="1"/>
  <c r="V136" i="1"/>
  <c r="M137" i="1"/>
  <c r="L137" i="1"/>
  <c r="D138" i="1" l="1"/>
  <c r="C138" i="1"/>
  <c r="A139" i="1" a="1"/>
  <c r="A139" i="1" s="1"/>
  <c r="V137" i="1"/>
  <c r="J137" i="1"/>
  <c r="T137" i="1"/>
  <c r="Y140" i="1" a="1"/>
  <c r="Y140" i="1" s="1"/>
  <c r="B140" i="1" s="1" a="1"/>
  <c r="B140" i="1" s="1"/>
  <c r="Q138" i="1"/>
  <c r="I138" i="1"/>
  <c r="E138" i="1"/>
  <c r="H138" i="1"/>
  <c r="G138" i="1"/>
  <c r="U138" i="1" s="1"/>
  <c r="F138" i="1"/>
  <c r="M138" i="1"/>
  <c r="L138" i="1"/>
  <c r="S136" i="1"/>
  <c r="K136" i="1"/>
  <c r="C139" i="1" l="1"/>
  <c r="D139" i="1"/>
  <c r="A140" i="1" a="1"/>
  <c r="A140" i="1" s="1"/>
  <c r="F139" i="1"/>
  <c r="E139" i="1"/>
  <c r="I139" i="1"/>
  <c r="H139" i="1"/>
  <c r="G139" i="1"/>
  <c r="U139" i="1" s="1"/>
  <c r="Q139" i="1"/>
  <c r="S137" i="1"/>
  <c r="K137" i="1"/>
  <c r="Y141" i="1" a="1"/>
  <c r="Y141" i="1" s="1"/>
  <c r="B141" i="1" s="1" a="1"/>
  <c r="B141" i="1" s="1"/>
  <c r="J138" i="1"/>
  <c r="T138" i="1"/>
  <c r="V138" i="1"/>
  <c r="M139" i="1"/>
  <c r="L139" i="1"/>
  <c r="C140" i="1" l="1"/>
  <c r="D140" i="1"/>
  <c r="A141" i="1" a="1"/>
  <c r="A141" i="1" s="1"/>
  <c r="T139" i="1"/>
  <c r="E140" i="1"/>
  <c r="G140" i="1"/>
  <c r="U140" i="1" s="1"/>
  <c r="F140" i="1"/>
  <c r="I140" i="1"/>
  <c r="H140" i="1"/>
  <c r="Q140" i="1"/>
  <c r="M140" i="1"/>
  <c r="L140" i="1"/>
  <c r="S138" i="1"/>
  <c r="K138" i="1"/>
  <c r="Y142" i="1" a="1"/>
  <c r="Y142" i="1" s="1"/>
  <c r="B142" i="1" s="1" a="1"/>
  <c r="B142" i="1" s="1"/>
  <c r="V139" i="1"/>
  <c r="J139" i="1"/>
  <c r="C141" i="1" l="1"/>
  <c r="D141" i="1"/>
  <c r="A142" i="1" a="1"/>
  <c r="A142" i="1" s="1"/>
  <c r="F141" i="1"/>
  <c r="E141" i="1"/>
  <c r="Q141" i="1"/>
  <c r="I141" i="1"/>
  <c r="H141" i="1"/>
  <c r="G141" i="1"/>
  <c r="U141" i="1" s="1"/>
  <c r="Y143" i="1" a="1"/>
  <c r="Y143" i="1" s="1"/>
  <c r="B143" i="1" s="1" a="1"/>
  <c r="B143" i="1" s="1"/>
  <c r="T140" i="1"/>
  <c r="J140" i="1"/>
  <c r="S139" i="1"/>
  <c r="K139" i="1"/>
  <c r="M141" i="1"/>
  <c r="L141" i="1"/>
  <c r="V140" i="1"/>
  <c r="C142" i="1" l="1"/>
  <c r="D142" i="1"/>
  <c r="A143" i="1" a="1"/>
  <c r="A143" i="1" s="1"/>
  <c r="J141" i="1"/>
  <c r="K140" i="1"/>
  <c r="S140" i="1"/>
  <c r="T141" i="1"/>
  <c r="Y144" i="1" a="1"/>
  <c r="Y144" i="1" s="1"/>
  <c r="B144" i="1" s="1" a="1"/>
  <c r="B144" i="1" s="1"/>
  <c r="G142" i="1"/>
  <c r="U142" i="1" s="1"/>
  <c r="Q142" i="1"/>
  <c r="I142" i="1"/>
  <c r="H142" i="1"/>
  <c r="E142" i="1"/>
  <c r="F142" i="1"/>
  <c r="M142" i="1"/>
  <c r="L142" i="1"/>
  <c r="C143" i="1" l="1"/>
  <c r="D143" i="1"/>
  <c r="A144" i="1" a="1"/>
  <c r="A144" i="1" s="1"/>
  <c r="V142" i="1"/>
  <c r="K141" i="1"/>
  <c r="S141" i="1"/>
  <c r="V141" i="1" s="1"/>
  <c r="Y145" i="1" a="1"/>
  <c r="Y145" i="1" s="1"/>
  <c r="B145" i="1" s="1" a="1"/>
  <c r="B145" i="1" s="1"/>
  <c r="M143" i="1"/>
  <c r="L143" i="1"/>
  <c r="T142" i="1"/>
  <c r="Q143" i="1"/>
  <c r="I143" i="1"/>
  <c r="H143" i="1"/>
  <c r="G143" i="1"/>
  <c r="U143" i="1" s="1"/>
  <c r="F143" i="1"/>
  <c r="E143" i="1"/>
  <c r="J142" i="1"/>
  <c r="C144" i="1" l="1"/>
  <c r="D144" i="1"/>
  <c r="A145" i="1" a="1"/>
  <c r="A145" i="1" s="1"/>
  <c r="V143" i="1"/>
  <c r="J143" i="1"/>
  <c r="T143" i="1"/>
  <c r="Y146" i="1" a="1"/>
  <c r="Y146" i="1" s="1"/>
  <c r="B146" i="1" s="1" a="1"/>
  <c r="B146" i="1" s="1"/>
  <c r="M144" i="1"/>
  <c r="L144" i="1"/>
  <c r="S142" i="1"/>
  <c r="K142" i="1"/>
  <c r="Q144" i="1"/>
  <c r="I144" i="1"/>
  <c r="E144" i="1"/>
  <c r="H144" i="1"/>
  <c r="G144" i="1"/>
  <c r="U144" i="1" s="1"/>
  <c r="F144" i="1"/>
  <c r="C145" i="1" l="1"/>
  <c r="D145" i="1"/>
  <c r="A146" i="1" a="1"/>
  <c r="A146" i="1" s="1"/>
  <c r="M145" i="1"/>
  <c r="L145" i="1"/>
  <c r="Y147" i="1" a="1"/>
  <c r="Y147" i="1" s="1"/>
  <c r="B147" i="1" s="1" a="1"/>
  <c r="B147" i="1" s="1"/>
  <c r="S143" i="1"/>
  <c r="K143" i="1"/>
  <c r="J144" i="1"/>
  <c r="T144" i="1"/>
  <c r="F145" i="1"/>
  <c r="E145" i="1"/>
  <c r="I145" i="1"/>
  <c r="H145" i="1"/>
  <c r="G145" i="1"/>
  <c r="U145" i="1" s="1"/>
  <c r="Q145" i="1"/>
  <c r="V144" i="1"/>
  <c r="D146" i="1" l="1"/>
  <c r="C146" i="1"/>
  <c r="A147" i="1" a="1"/>
  <c r="A147" i="1" s="1"/>
  <c r="E146" i="1"/>
  <c r="Q146" i="1"/>
  <c r="I146" i="1"/>
  <c r="G146" i="1"/>
  <c r="U146" i="1" s="1"/>
  <c r="V146" i="1" s="1"/>
  <c r="F146" i="1"/>
  <c r="H146" i="1"/>
  <c r="Y148" i="1" a="1"/>
  <c r="Y148" i="1" s="1"/>
  <c r="B148" i="1" s="1" a="1"/>
  <c r="B148" i="1" s="1"/>
  <c r="J145" i="1"/>
  <c r="S144" i="1"/>
  <c r="K144" i="1"/>
  <c r="V145" i="1"/>
  <c r="T145" i="1"/>
  <c r="M146" i="1"/>
  <c r="L146" i="1"/>
  <c r="D147" i="1" l="1"/>
  <c r="C147" i="1"/>
  <c r="A148" i="1" a="1"/>
  <c r="A148" i="1" s="1"/>
  <c r="J146" i="1"/>
  <c r="M147" i="1"/>
  <c r="L147" i="1"/>
  <c r="Y149" i="1" a="1"/>
  <c r="Y149" i="1" s="1"/>
  <c r="B149" i="1" s="1" a="1"/>
  <c r="B149" i="1" s="1"/>
  <c r="F147" i="1"/>
  <c r="E147" i="1"/>
  <c r="Q147" i="1"/>
  <c r="I147" i="1"/>
  <c r="H147" i="1"/>
  <c r="G147" i="1"/>
  <c r="U147" i="1" s="1"/>
  <c r="S145" i="1"/>
  <c r="K145" i="1"/>
  <c r="T146" i="1"/>
  <c r="C148" i="1" l="1"/>
  <c r="D148" i="1"/>
  <c r="A149" i="1" a="1"/>
  <c r="A149" i="1" s="1"/>
  <c r="Y150" i="1" a="1"/>
  <c r="Y150" i="1" s="1"/>
  <c r="B150" i="1" s="1" a="1"/>
  <c r="B150" i="1" s="1"/>
  <c r="K146" i="1"/>
  <c r="S146" i="1"/>
  <c r="G148" i="1"/>
  <c r="U148" i="1" s="1"/>
  <c r="Q148" i="1"/>
  <c r="I148" i="1"/>
  <c r="H148" i="1"/>
  <c r="F148" i="1"/>
  <c r="E148" i="1"/>
  <c r="V147" i="1"/>
  <c r="M148" i="1"/>
  <c r="L148" i="1"/>
  <c r="J147" i="1"/>
  <c r="T147" i="1"/>
  <c r="C149" i="1" l="1"/>
  <c r="D149" i="1"/>
  <c r="A150" i="1" a="1"/>
  <c r="A150" i="1" s="1"/>
  <c r="V148" i="1"/>
  <c r="Q149" i="1"/>
  <c r="I149" i="1"/>
  <c r="H149" i="1"/>
  <c r="E149" i="1"/>
  <c r="G149" i="1"/>
  <c r="U149" i="1" s="1"/>
  <c r="V149" i="1" s="1"/>
  <c r="F149" i="1"/>
  <c r="J148" i="1"/>
  <c r="Y151" i="1" a="1"/>
  <c r="Y151" i="1" s="1"/>
  <c r="B151" i="1" s="1" a="1"/>
  <c r="B151" i="1" s="1"/>
  <c r="M149" i="1"/>
  <c r="L149" i="1"/>
  <c r="S147" i="1"/>
  <c r="K147" i="1"/>
  <c r="T148" i="1"/>
  <c r="C150" i="1" l="1"/>
  <c r="D150" i="1"/>
  <c r="A151" i="1" a="1"/>
  <c r="A151" i="1" s="1"/>
  <c r="M150" i="1"/>
  <c r="L150" i="1"/>
  <c r="Y152" i="1" a="1"/>
  <c r="Y152" i="1" s="1"/>
  <c r="B152" i="1" s="1" a="1"/>
  <c r="B152" i="1" s="1"/>
  <c r="J149" i="1"/>
  <c r="T149" i="1"/>
  <c r="S148" i="1"/>
  <c r="K148" i="1"/>
  <c r="Q150" i="1"/>
  <c r="I150" i="1"/>
  <c r="E150" i="1"/>
  <c r="H150" i="1"/>
  <c r="G150" i="1"/>
  <c r="U150" i="1" s="1"/>
  <c r="F150" i="1"/>
  <c r="D151" i="1" l="1"/>
  <c r="C151" i="1"/>
  <c r="A152" i="1" a="1"/>
  <c r="A152" i="1" s="1"/>
  <c r="Q151" i="1"/>
  <c r="I151" i="1"/>
  <c r="F151" i="1"/>
  <c r="E151" i="1"/>
  <c r="H151" i="1"/>
  <c r="G151" i="1"/>
  <c r="U151" i="1" s="1"/>
  <c r="V150" i="1"/>
  <c r="J150" i="1"/>
  <c r="T150" i="1"/>
  <c r="Y153" i="1" a="1"/>
  <c r="Y153" i="1" s="1"/>
  <c r="B153" i="1" s="1" a="1"/>
  <c r="B153" i="1" s="1"/>
  <c r="M151" i="1"/>
  <c r="L151" i="1"/>
  <c r="S149" i="1"/>
  <c r="K149" i="1"/>
  <c r="C152" i="1" l="1"/>
  <c r="D152" i="1"/>
  <c r="A153" i="1" a="1"/>
  <c r="A153" i="1" s="1"/>
  <c r="V151" i="1"/>
  <c r="J151" i="1"/>
  <c r="T151" i="1"/>
  <c r="Y154" i="1" a="1"/>
  <c r="Y154" i="1" s="1"/>
  <c r="B154" i="1" s="1" a="1"/>
  <c r="B154" i="1" s="1"/>
  <c r="S150" i="1"/>
  <c r="K150" i="1"/>
  <c r="E152" i="1"/>
  <c r="Q152" i="1"/>
  <c r="I152" i="1"/>
  <c r="G152" i="1"/>
  <c r="U152" i="1" s="1"/>
  <c r="F152" i="1"/>
  <c r="H152" i="1"/>
  <c r="M152" i="1"/>
  <c r="L152" i="1"/>
  <c r="C153" i="1" l="1"/>
  <c r="D153" i="1"/>
  <c r="A154" i="1" a="1"/>
  <c r="A154" i="1" s="1"/>
  <c r="V152" i="1"/>
  <c r="J152" i="1"/>
  <c r="T152" i="1"/>
  <c r="F153" i="1"/>
  <c r="E153" i="1"/>
  <c r="Q153" i="1"/>
  <c r="I153" i="1"/>
  <c r="H153" i="1"/>
  <c r="G153" i="1"/>
  <c r="U153" i="1" s="1"/>
  <c r="S151" i="1"/>
  <c r="K151" i="1"/>
  <c r="M153" i="1"/>
  <c r="L153" i="1"/>
  <c r="Y155" i="1" a="1"/>
  <c r="Y155" i="1" s="1"/>
  <c r="B155" i="1" s="1" a="1"/>
  <c r="B155" i="1" s="1"/>
  <c r="C154" i="1" l="1"/>
  <c r="D154" i="1"/>
  <c r="A155" i="1" a="1"/>
  <c r="A155" i="1" s="1"/>
  <c r="V153" i="1"/>
  <c r="J153" i="1"/>
  <c r="S152" i="1"/>
  <c r="K152" i="1"/>
  <c r="M154" i="1"/>
  <c r="L154" i="1"/>
  <c r="Y156" i="1" a="1"/>
  <c r="Y156" i="1" s="1"/>
  <c r="B156" i="1" s="1" a="1"/>
  <c r="B156" i="1" s="1"/>
  <c r="G154" i="1"/>
  <c r="U154" i="1" s="1"/>
  <c r="E154" i="1"/>
  <c r="Q154" i="1"/>
  <c r="I154" i="1"/>
  <c r="H154" i="1"/>
  <c r="F154" i="1"/>
  <c r="T153" i="1"/>
  <c r="C155" i="1" l="1"/>
  <c r="D155" i="1"/>
  <c r="A156" i="1" a="1"/>
  <c r="A156" i="1" s="1"/>
  <c r="V154" i="1"/>
  <c r="Q155" i="1"/>
  <c r="I155" i="1"/>
  <c r="H155" i="1"/>
  <c r="E155" i="1"/>
  <c r="G155" i="1"/>
  <c r="U155" i="1" s="1"/>
  <c r="F155" i="1"/>
  <c r="M155" i="1"/>
  <c r="L155" i="1"/>
  <c r="T154" i="1"/>
  <c r="Y157" i="1" a="1"/>
  <c r="Y157" i="1" s="1"/>
  <c r="B157" i="1" s="1" a="1"/>
  <c r="B157" i="1" s="1"/>
  <c r="S153" i="1"/>
  <c r="K153" i="1"/>
  <c r="J154" i="1"/>
  <c r="C156" i="1" l="1"/>
  <c r="D156" i="1"/>
  <c r="A157" i="1" a="1"/>
  <c r="A157" i="1" s="1"/>
  <c r="V155" i="1"/>
  <c r="M156" i="1"/>
  <c r="L156" i="1"/>
  <c r="J155" i="1"/>
  <c r="T155" i="1"/>
  <c r="S154" i="1"/>
  <c r="K154" i="1"/>
  <c r="Y158" i="1" a="1"/>
  <c r="Y158" i="1" s="1"/>
  <c r="B158" i="1" s="1" a="1"/>
  <c r="B158" i="1" s="1"/>
  <c r="Q156" i="1"/>
  <c r="I156" i="1"/>
  <c r="E156" i="1"/>
  <c r="H156" i="1"/>
  <c r="G156" i="1"/>
  <c r="U156" i="1" s="1"/>
  <c r="F156" i="1"/>
  <c r="C157" i="1" l="1"/>
  <c r="D157" i="1"/>
  <c r="A158" i="1" a="1"/>
  <c r="A158" i="1" s="1"/>
  <c r="Q157" i="1"/>
  <c r="I157" i="1"/>
  <c r="F157" i="1"/>
  <c r="E157" i="1"/>
  <c r="H157" i="1"/>
  <c r="G157" i="1"/>
  <c r="U157" i="1" s="1"/>
  <c r="V157" i="1" s="1"/>
  <c r="J156" i="1"/>
  <c r="M157" i="1"/>
  <c r="L157" i="1"/>
  <c r="T156" i="1"/>
  <c r="S155" i="1"/>
  <c r="K155" i="1"/>
  <c r="Y159" i="1" a="1"/>
  <c r="Y159" i="1" s="1"/>
  <c r="B159" i="1" s="1" a="1"/>
  <c r="B159" i="1" s="1"/>
  <c r="V156" i="1"/>
  <c r="C158" i="1" l="1"/>
  <c r="D158" i="1"/>
  <c r="A159" i="1" a="1"/>
  <c r="A159" i="1" s="1"/>
  <c r="E158" i="1"/>
  <c r="Q158" i="1"/>
  <c r="I158" i="1"/>
  <c r="G158" i="1"/>
  <c r="U158" i="1" s="1"/>
  <c r="F158" i="1"/>
  <c r="H158" i="1"/>
  <c r="J157" i="1"/>
  <c r="M158" i="1"/>
  <c r="L158" i="1"/>
  <c r="T157" i="1"/>
  <c r="S156" i="1"/>
  <c r="K156" i="1"/>
  <c r="Y160" i="1" a="1"/>
  <c r="Y160" i="1" s="1"/>
  <c r="B160" i="1" s="1" a="1"/>
  <c r="B160" i="1" s="1"/>
  <c r="D159" i="1" l="1"/>
  <c r="C159" i="1"/>
  <c r="A160" i="1" a="1"/>
  <c r="A160" i="1" s="1"/>
  <c r="F159" i="1"/>
  <c r="E159" i="1"/>
  <c r="Q159" i="1"/>
  <c r="I159" i="1"/>
  <c r="H159" i="1"/>
  <c r="G159" i="1"/>
  <c r="U159" i="1" s="1"/>
  <c r="V159" i="1" s="1"/>
  <c r="S157" i="1"/>
  <c r="K157" i="1"/>
  <c r="J158" i="1"/>
  <c r="T158" i="1"/>
  <c r="M159" i="1"/>
  <c r="L159" i="1"/>
  <c r="V158" i="1"/>
  <c r="Y161" i="1" a="1"/>
  <c r="Y161" i="1" s="1"/>
  <c r="B161" i="1" s="1" a="1"/>
  <c r="B161" i="1" s="1"/>
  <c r="D160" i="1" l="1"/>
  <c r="C160" i="1"/>
  <c r="A161" i="1" a="1"/>
  <c r="A161" i="1" s="1"/>
  <c r="T159" i="1"/>
  <c r="S158" i="1"/>
  <c r="K158" i="1"/>
  <c r="Y162" i="1" a="1"/>
  <c r="Y162" i="1" s="1"/>
  <c r="B162" i="1" s="1" a="1"/>
  <c r="B162" i="1" s="1"/>
  <c r="M160" i="1"/>
  <c r="L160" i="1"/>
  <c r="G160" i="1"/>
  <c r="U160" i="1" s="1"/>
  <c r="E160" i="1"/>
  <c r="Q160" i="1"/>
  <c r="I160" i="1"/>
  <c r="H160" i="1"/>
  <c r="F160" i="1"/>
  <c r="J159" i="1"/>
  <c r="D161" i="1" l="1"/>
  <c r="C161" i="1"/>
  <c r="A162" i="1" a="1"/>
  <c r="A162" i="1" s="1"/>
  <c r="V160" i="1"/>
  <c r="Q161" i="1"/>
  <c r="I161" i="1"/>
  <c r="H161" i="1"/>
  <c r="E161" i="1"/>
  <c r="G161" i="1"/>
  <c r="U161" i="1" s="1"/>
  <c r="F161" i="1"/>
  <c r="J160" i="1"/>
  <c r="S159" i="1"/>
  <c r="K159" i="1"/>
  <c r="Y163" i="1" a="1"/>
  <c r="Y163" i="1" s="1"/>
  <c r="B163" i="1" s="1" a="1"/>
  <c r="B163" i="1" s="1"/>
  <c r="T160" i="1"/>
  <c r="M161" i="1"/>
  <c r="L161" i="1"/>
  <c r="C162" i="1" l="1"/>
  <c r="D162" i="1"/>
  <c r="A163" i="1" a="1"/>
  <c r="A163" i="1" s="1"/>
  <c r="V161" i="1"/>
  <c r="M162" i="1"/>
  <c r="L162" i="1"/>
  <c r="S160" i="1"/>
  <c r="K160" i="1"/>
  <c r="Q162" i="1"/>
  <c r="I162" i="1"/>
  <c r="E162" i="1"/>
  <c r="F162" i="1"/>
  <c r="H162" i="1"/>
  <c r="G162" i="1"/>
  <c r="U162" i="1" s="1"/>
  <c r="T161" i="1"/>
  <c r="Y164" i="1" a="1"/>
  <c r="Y164" i="1" s="1"/>
  <c r="B164" i="1" s="1" a="1"/>
  <c r="B164" i="1" s="1"/>
  <c r="J161" i="1"/>
  <c r="C163" i="1" l="1"/>
  <c r="D163" i="1"/>
  <c r="A164" i="1" a="1"/>
  <c r="A164" i="1" s="1"/>
  <c r="V162" i="1"/>
  <c r="M163" i="1"/>
  <c r="L163" i="1"/>
  <c r="S161" i="1"/>
  <c r="K161" i="1"/>
  <c r="Y165" i="1" a="1"/>
  <c r="Y165" i="1" s="1"/>
  <c r="B165" i="1" s="1" a="1"/>
  <c r="B165" i="1" s="1"/>
  <c r="T162" i="1"/>
  <c r="Q163" i="1"/>
  <c r="I163" i="1"/>
  <c r="F163" i="1"/>
  <c r="E163" i="1"/>
  <c r="H163" i="1"/>
  <c r="G163" i="1"/>
  <c r="U163" i="1" s="1"/>
  <c r="J162" i="1"/>
  <c r="C164" i="1" l="1"/>
  <c r="D164" i="1"/>
  <c r="A165" i="1" a="1"/>
  <c r="A165" i="1" s="1"/>
  <c r="Y166" i="1" a="1"/>
  <c r="Y166" i="1" s="1"/>
  <c r="B166" i="1" s="1" a="1"/>
  <c r="B166" i="1" s="1"/>
  <c r="S162" i="1"/>
  <c r="K162" i="1"/>
  <c r="V163" i="1"/>
  <c r="J163" i="1"/>
  <c r="T163" i="1"/>
  <c r="E164" i="1"/>
  <c r="Q164" i="1"/>
  <c r="I164" i="1"/>
  <c r="G164" i="1"/>
  <c r="U164" i="1" s="1"/>
  <c r="F164" i="1"/>
  <c r="H164" i="1"/>
  <c r="M164" i="1"/>
  <c r="L164" i="1"/>
  <c r="C165" i="1" l="1"/>
  <c r="D165" i="1"/>
  <c r="A166" i="1" a="1"/>
  <c r="A166" i="1" s="1"/>
  <c r="V164" i="1"/>
  <c r="F165" i="1"/>
  <c r="E165" i="1"/>
  <c r="Q165" i="1"/>
  <c r="I165" i="1"/>
  <c r="H165" i="1"/>
  <c r="G165" i="1"/>
  <c r="U165" i="1" s="1"/>
  <c r="V165" i="1" s="1"/>
  <c r="M165" i="1"/>
  <c r="L165" i="1"/>
  <c r="J164" i="1"/>
  <c r="S163" i="1"/>
  <c r="K163" i="1"/>
  <c r="Y167" i="1" a="1"/>
  <c r="Y167" i="1" s="1"/>
  <c r="B167" i="1" s="1" a="1"/>
  <c r="B167" i="1" s="1"/>
  <c r="T164" i="1"/>
  <c r="D166" i="1" l="1"/>
  <c r="C166" i="1"/>
  <c r="A167" i="1" a="1"/>
  <c r="A167" i="1" s="1"/>
  <c r="G166" i="1"/>
  <c r="U166" i="1" s="1"/>
  <c r="E166" i="1"/>
  <c r="Q166" i="1"/>
  <c r="I166" i="1"/>
  <c r="H166" i="1"/>
  <c r="F166" i="1"/>
  <c r="J165" i="1"/>
  <c r="M166" i="1"/>
  <c r="L166" i="1"/>
  <c r="S164" i="1"/>
  <c r="K164" i="1"/>
  <c r="Y168" i="1" a="1"/>
  <c r="Y168" i="1" s="1"/>
  <c r="B168" i="1" s="1" a="1"/>
  <c r="B168" i="1" s="1"/>
  <c r="T165" i="1"/>
  <c r="C167" i="1" l="1"/>
  <c r="D167" i="1"/>
  <c r="A168" i="1" a="1"/>
  <c r="A168" i="1" s="1"/>
  <c r="V166" i="1"/>
  <c r="Q167" i="1"/>
  <c r="I167" i="1"/>
  <c r="H167" i="1"/>
  <c r="E167" i="1"/>
  <c r="G167" i="1"/>
  <c r="U167" i="1" s="1"/>
  <c r="F167" i="1"/>
  <c r="J166" i="1"/>
  <c r="S165" i="1"/>
  <c r="K165" i="1"/>
  <c r="Y169" i="1" a="1"/>
  <c r="Y169" i="1" s="1"/>
  <c r="B169" i="1" s="1" a="1"/>
  <c r="B169" i="1" s="1"/>
  <c r="T166" i="1"/>
  <c r="M167" i="1"/>
  <c r="L167" i="1"/>
  <c r="C168" i="1" l="1"/>
  <c r="D168" i="1"/>
  <c r="A169" i="1" a="1"/>
  <c r="A169" i="1" s="1"/>
  <c r="V167" i="1"/>
  <c r="M168" i="1"/>
  <c r="L168" i="1"/>
  <c r="J167" i="1"/>
  <c r="S166" i="1"/>
  <c r="K166" i="1"/>
  <c r="Y170" i="1" a="1"/>
  <c r="Y170" i="1" s="1"/>
  <c r="B170" i="1" s="1" a="1"/>
  <c r="B170" i="1" s="1"/>
  <c r="T167" i="1"/>
  <c r="Q168" i="1"/>
  <c r="I168" i="1"/>
  <c r="E168" i="1"/>
  <c r="H168" i="1"/>
  <c r="G168" i="1"/>
  <c r="U168" i="1" s="1"/>
  <c r="F168" i="1"/>
  <c r="C169" i="1" l="1"/>
  <c r="D169" i="1"/>
  <c r="A170" i="1" a="1"/>
  <c r="A170" i="1" s="1"/>
  <c r="S167" i="1"/>
  <c r="K167" i="1"/>
  <c r="V168" i="1"/>
  <c r="J168" i="1"/>
  <c r="Y171" i="1" a="1"/>
  <c r="Y171" i="1" s="1"/>
  <c r="B171" i="1" s="1" a="1"/>
  <c r="B171" i="1" s="1"/>
  <c r="T168" i="1"/>
  <c r="Q169" i="1"/>
  <c r="I169" i="1"/>
  <c r="F169" i="1"/>
  <c r="E169" i="1"/>
  <c r="G169" i="1"/>
  <c r="U169" i="1" s="1"/>
  <c r="H169" i="1"/>
  <c r="M169" i="1"/>
  <c r="L169" i="1"/>
  <c r="D170" i="1" l="1"/>
  <c r="C170" i="1"/>
  <c r="A171" i="1" a="1"/>
  <c r="A171" i="1" s="1"/>
  <c r="V169" i="1"/>
  <c r="M170" i="1"/>
  <c r="L170" i="1"/>
  <c r="T169" i="1"/>
  <c r="S168" i="1"/>
  <c r="K168" i="1"/>
  <c r="Y172" i="1" a="1"/>
  <c r="Y172" i="1" s="1"/>
  <c r="B172" i="1" s="1" a="1"/>
  <c r="B172" i="1" s="1"/>
  <c r="E170" i="1"/>
  <c r="Q170" i="1"/>
  <c r="I170" i="1"/>
  <c r="G170" i="1"/>
  <c r="U170" i="1" s="1"/>
  <c r="F170" i="1"/>
  <c r="H170" i="1"/>
  <c r="J169" i="1"/>
  <c r="C171" i="1" l="1"/>
  <c r="D171" i="1"/>
  <c r="A172" i="1" a="1"/>
  <c r="A172" i="1" s="1"/>
  <c r="F171" i="1"/>
  <c r="E171" i="1"/>
  <c r="Q171" i="1"/>
  <c r="I171" i="1"/>
  <c r="H171" i="1"/>
  <c r="G171" i="1"/>
  <c r="U171" i="1" s="1"/>
  <c r="M171" i="1"/>
  <c r="L171" i="1"/>
  <c r="V170" i="1"/>
  <c r="Y173" i="1" a="1"/>
  <c r="Y173" i="1" s="1"/>
  <c r="B173" i="1" s="1" a="1"/>
  <c r="B173" i="1" s="1"/>
  <c r="T170" i="1"/>
  <c r="S169" i="1"/>
  <c r="K169" i="1"/>
  <c r="J170" i="1"/>
  <c r="D172" i="1" l="1"/>
  <c r="C172" i="1"/>
  <c r="A173" i="1" a="1"/>
  <c r="A173" i="1" s="1"/>
  <c r="V171" i="1"/>
  <c r="M172" i="1"/>
  <c r="L172" i="1"/>
  <c r="J171" i="1"/>
  <c r="G172" i="1"/>
  <c r="U172" i="1" s="1"/>
  <c r="E172" i="1"/>
  <c r="Q172" i="1"/>
  <c r="I172" i="1"/>
  <c r="H172" i="1"/>
  <c r="F172" i="1"/>
  <c r="S170" i="1"/>
  <c r="K170" i="1"/>
  <c r="Y174" i="1" a="1"/>
  <c r="Y174" i="1" s="1"/>
  <c r="B174" i="1" s="1" a="1"/>
  <c r="B174" i="1" s="1"/>
  <c r="T171" i="1"/>
  <c r="C173" i="1" l="1"/>
  <c r="D173" i="1"/>
  <c r="A174" i="1" a="1"/>
  <c r="A174" i="1" s="1"/>
  <c r="M173" i="1"/>
  <c r="L173" i="1"/>
  <c r="S171" i="1"/>
  <c r="K171" i="1"/>
  <c r="T172" i="1"/>
  <c r="Q173" i="1"/>
  <c r="I173" i="1"/>
  <c r="H173" i="1"/>
  <c r="E173" i="1"/>
  <c r="G173" i="1"/>
  <c r="U173" i="1" s="1"/>
  <c r="F173" i="1"/>
  <c r="J172" i="1"/>
  <c r="Y175" i="1" a="1"/>
  <c r="Y175" i="1" s="1"/>
  <c r="B175" i="1" s="1" a="1"/>
  <c r="B175" i="1" s="1"/>
  <c r="V172" i="1"/>
  <c r="D174" i="1" l="1"/>
  <c r="C174" i="1"/>
  <c r="A175" i="1" a="1"/>
  <c r="A175" i="1" s="1"/>
  <c r="V173" i="1"/>
  <c r="J173" i="1"/>
  <c r="S172" i="1"/>
  <c r="K172" i="1"/>
  <c r="T173" i="1"/>
  <c r="Y176" i="1" a="1"/>
  <c r="Y176" i="1" s="1"/>
  <c r="B176" i="1" s="1" a="1"/>
  <c r="B176" i="1" s="1"/>
  <c r="Q174" i="1"/>
  <c r="I174" i="1"/>
  <c r="E174" i="1"/>
  <c r="H174" i="1"/>
  <c r="G174" i="1"/>
  <c r="U174" i="1" s="1"/>
  <c r="F174" i="1"/>
  <c r="M174" i="1"/>
  <c r="L174" i="1"/>
  <c r="C175" i="1" l="1"/>
  <c r="D175" i="1"/>
  <c r="A176" i="1" a="1"/>
  <c r="A176" i="1" s="1"/>
  <c r="V174" i="1"/>
  <c r="M175" i="1"/>
  <c r="L175" i="1"/>
  <c r="S173" i="1"/>
  <c r="K173" i="1"/>
  <c r="J174" i="1"/>
  <c r="Q175" i="1"/>
  <c r="I175" i="1"/>
  <c r="F175" i="1"/>
  <c r="E175" i="1"/>
  <c r="H175" i="1"/>
  <c r="G175" i="1"/>
  <c r="U175" i="1" s="1"/>
  <c r="T174" i="1"/>
  <c r="Y177" i="1" a="1"/>
  <c r="Y177" i="1" s="1"/>
  <c r="B177" i="1" s="1" a="1"/>
  <c r="B177" i="1" s="1"/>
  <c r="D176" i="1" l="1"/>
  <c r="C176" i="1"/>
  <c r="A177" i="1" a="1"/>
  <c r="A177" i="1" s="1"/>
  <c r="Y178" i="1" a="1"/>
  <c r="Y178" i="1" s="1"/>
  <c r="B178" i="1" s="1" a="1"/>
  <c r="B178" i="1" s="1"/>
  <c r="S174" i="1"/>
  <c r="K174" i="1"/>
  <c r="J175" i="1"/>
  <c r="V175" i="1"/>
  <c r="T175" i="1"/>
  <c r="E176" i="1"/>
  <c r="Q176" i="1"/>
  <c r="I176" i="1"/>
  <c r="G176" i="1"/>
  <c r="U176" i="1" s="1"/>
  <c r="F176" i="1"/>
  <c r="H176" i="1"/>
  <c r="M176" i="1"/>
  <c r="L176" i="1"/>
  <c r="D177" i="1" l="1"/>
  <c r="C177" i="1"/>
  <c r="V176" i="1"/>
  <c r="A178" i="1" a="1"/>
  <c r="A178" i="1" s="1"/>
  <c r="M177" i="1"/>
  <c r="L177" i="1"/>
  <c r="F177" i="1"/>
  <c r="E177" i="1"/>
  <c r="Q177" i="1"/>
  <c r="I177" i="1"/>
  <c r="H177" i="1"/>
  <c r="G177" i="1"/>
  <c r="U177" i="1" s="1"/>
  <c r="V177" i="1" s="1"/>
  <c r="T176" i="1"/>
  <c r="J176" i="1"/>
  <c r="S175" i="1"/>
  <c r="K175" i="1"/>
  <c r="Y179" i="1" a="1"/>
  <c r="Y179" i="1" s="1"/>
  <c r="B179" i="1" s="1" a="1"/>
  <c r="B179" i="1" s="1"/>
  <c r="C178" i="1" l="1"/>
  <c r="D178" i="1"/>
  <c r="A179" i="1" a="1"/>
  <c r="A179" i="1" s="1"/>
  <c r="M178" i="1"/>
  <c r="L178" i="1"/>
  <c r="S176" i="1"/>
  <c r="K176" i="1"/>
  <c r="G178" i="1"/>
  <c r="U178" i="1" s="1"/>
  <c r="E178" i="1"/>
  <c r="I178" i="1"/>
  <c r="H178" i="1"/>
  <c r="Q178" i="1"/>
  <c r="F178" i="1"/>
  <c r="J177" i="1"/>
  <c r="Y180" i="1" a="1"/>
  <c r="Y180" i="1" s="1"/>
  <c r="B180" i="1" s="1" a="1"/>
  <c r="B180" i="1" s="1"/>
  <c r="T177" i="1"/>
  <c r="C179" i="1" l="1"/>
  <c r="D179" i="1"/>
  <c r="A180" i="1" a="1"/>
  <c r="A180" i="1" s="1"/>
  <c r="V178" i="1"/>
  <c r="M179" i="1"/>
  <c r="L179" i="1"/>
  <c r="P178" i="1"/>
  <c r="J178" i="1"/>
  <c r="N178" i="1" s="1" a="1"/>
  <c r="N178" i="1" s="1"/>
  <c r="T178" i="1"/>
  <c r="H179" i="1"/>
  <c r="G179" i="1"/>
  <c r="U179" i="1" s="1"/>
  <c r="Q179" i="1"/>
  <c r="F179" i="1"/>
  <c r="E179" i="1"/>
  <c r="I179" i="1"/>
  <c r="S177" i="1"/>
  <c r="K177" i="1"/>
  <c r="Y181" i="1" a="1"/>
  <c r="Y181" i="1" s="1"/>
  <c r="B181" i="1" s="1" a="1"/>
  <c r="B181" i="1" s="1"/>
  <c r="C180" i="1" l="1"/>
  <c r="D180" i="1"/>
  <c r="A181" i="1" a="1"/>
  <c r="A181" i="1" s="1"/>
  <c r="S178" i="1"/>
  <c r="K178" i="1"/>
  <c r="O178" i="1"/>
  <c r="V179" i="1"/>
  <c r="M180" i="1"/>
  <c r="L180" i="1"/>
  <c r="Y182" i="1" a="1"/>
  <c r="Y182" i="1" s="1"/>
  <c r="B182" i="1" s="1" a="1"/>
  <c r="B182" i="1" s="1"/>
  <c r="J179" i="1"/>
  <c r="P179" i="1"/>
  <c r="I180" i="1"/>
  <c r="H180" i="1"/>
  <c r="E180" i="1"/>
  <c r="Q180" i="1"/>
  <c r="G180" i="1"/>
  <c r="U180" i="1" s="1"/>
  <c r="V180" i="1" s="1"/>
  <c r="F180" i="1"/>
  <c r="T179" i="1"/>
  <c r="C181" i="1" l="1"/>
  <c r="D181" i="1"/>
  <c r="A182" i="1" a="1"/>
  <c r="A182" i="1" s="1"/>
  <c r="Q181" i="1"/>
  <c r="F181" i="1"/>
  <c r="E181" i="1"/>
  <c r="H181" i="1"/>
  <c r="G181" i="1"/>
  <c r="U181" i="1" s="1"/>
  <c r="I181" i="1"/>
  <c r="L181" i="1"/>
  <c r="M181" i="1"/>
  <c r="Y183" i="1" a="1"/>
  <c r="Y183" i="1" s="1"/>
  <c r="B183" i="1" s="1" a="1"/>
  <c r="B183" i="1" s="1"/>
  <c r="P180" i="1"/>
  <c r="J180" i="1"/>
  <c r="N180" i="1" s="1" a="1"/>
  <c r="N180" i="1" s="1"/>
  <c r="T180" i="1"/>
  <c r="S179" i="1"/>
  <c r="K179" i="1"/>
  <c r="O179" i="1"/>
  <c r="N179" i="1" a="1"/>
  <c r="N179" i="1" s="1"/>
  <c r="D182" i="1" l="1"/>
  <c r="C182" i="1"/>
  <c r="V181" i="1"/>
  <c r="A183" i="1" a="1"/>
  <c r="A183" i="1" s="1"/>
  <c r="T181" i="1"/>
  <c r="K180" i="1"/>
  <c r="S180" i="1"/>
  <c r="O180" i="1"/>
  <c r="P181" i="1"/>
  <c r="J181" i="1"/>
  <c r="N181" i="1" s="1" a="1"/>
  <c r="N181" i="1" s="1"/>
  <c r="M182" i="1"/>
  <c r="L182" i="1"/>
  <c r="I182" i="1"/>
  <c r="E182" i="1"/>
  <c r="H182" i="1"/>
  <c r="G182" i="1"/>
  <c r="U182" i="1" s="1"/>
  <c r="F182" i="1"/>
  <c r="Q182" i="1"/>
  <c r="Y184" i="1" a="1"/>
  <c r="Y184" i="1" s="1"/>
  <c r="B184" i="1" s="1" a="1"/>
  <c r="B184" i="1" s="1"/>
  <c r="D183" i="1" l="1"/>
  <c r="C183" i="1"/>
  <c r="A184" i="1" a="1"/>
  <c r="A184" i="1" s="1"/>
  <c r="V182" i="1"/>
  <c r="L183" i="1"/>
  <c r="M183" i="1"/>
  <c r="Y185" i="1" a="1"/>
  <c r="Y185" i="1" s="1"/>
  <c r="B185" i="1" s="1" a="1"/>
  <c r="B185" i="1" s="1"/>
  <c r="J182" i="1"/>
  <c r="N182" i="1" s="1" a="1"/>
  <c r="N182" i="1" s="1"/>
  <c r="P182" i="1"/>
  <c r="T182" i="1"/>
  <c r="G183" i="1"/>
  <c r="U183" i="1" s="1"/>
  <c r="Q183" i="1"/>
  <c r="F183" i="1"/>
  <c r="I183" i="1"/>
  <c r="H183" i="1"/>
  <c r="E183" i="1"/>
  <c r="S181" i="1"/>
  <c r="K181" i="1"/>
  <c r="O181" i="1"/>
  <c r="C184" i="1" l="1"/>
  <c r="D184" i="1"/>
  <c r="A185" i="1" a="1"/>
  <c r="A185" i="1" s="1"/>
  <c r="I184" i="1"/>
  <c r="Q184" i="1"/>
  <c r="F184" i="1"/>
  <c r="E184" i="1"/>
  <c r="H184" i="1"/>
  <c r="G184" i="1"/>
  <c r="U184" i="1" s="1"/>
  <c r="N183" i="1" a="1"/>
  <c r="N183" i="1" s="1"/>
  <c r="M184" i="1"/>
  <c r="L184" i="1"/>
  <c r="T183" i="1"/>
  <c r="Y186" i="1" a="1"/>
  <c r="Y186" i="1" s="1"/>
  <c r="B186" i="1" s="1" a="1"/>
  <c r="B186" i="1" s="1"/>
  <c r="K182" i="1"/>
  <c r="S182" i="1"/>
  <c r="O182" i="1"/>
  <c r="J183" i="1"/>
  <c r="P183" i="1"/>
  <c r="C185" i="1" l="1"/>
  <c r="D185" i="1"/>
  <c r="A186" i="1" a="1"/>
  <c r="A186" i="1" s="1"/>
  <c r="L185" i="1"/>
  <c r="M185" i="1"/>
  <c r="Y187" i="1" a="1"/>
  <c r="Y187" i="1" s="1"/>
  <c r="B187" i="1" s="1" a="1"/>
  <c r="B187" i="1" s="1"/>
  <c r="P184" i="1"/>
  <c r="J184" i="1"/>
  <c r="N184" i="1" s="1" a="1"/>
  <c r="N184" i="1" s="1"/>
  <c r="S183" i="1"/>
  <c r="V183" i="1" s="1"/>
  <c r="K183" i="1"/>
  <c r="O183" i="1"/>
  <c r="T184" i="1"/>
  <c r="H185" i="1"/>
  <c r="G185" i="1"/>
  <c r="U185" i="1" s="1"/>
  <c r="F185" i="1"/>
  <c r="Q185" i="1"/>
  <c r="I185" i="1"/>
  <c r="E185" i="1"/>
  <c r="C186" i="1" l="1"/>
  <c r="D186" i="1"/>
  <c r="A187" i="1" a="1"/>
  <c r="A187" i="1" s="1"/>
  <c r="Q186" i="1"/>
  <c r="I186" i="1"/>
  <c r="H186" i="1"/>
  <c r="G186" i="1"/>
  <c r="U186" i="1" s="1"/>
  <c r="F186" i="1"/>
  <c r="E186" i="1"/>
  <c r="T185" i="1"/>
  <c r="M186" i="1"/>
  <c r="L186" i="1"/>
  <c r="V185" i="1"/>
  <c r="J185" i="1"/>
  <c r="K184" i="1"/>
  <c r="S184" i="1"/>
  <c r="V184" i="1" s="1"/>
  <c r="O184" i="1"/>
  <c r="Y188" i="1" a="1"/>
  <c r="Y188" i="1" s="1"/>
  <c r="B188" i="1" s="1" a="1"/>
  <c r="B188" i="1" s="1"/>
  <c r="C187" i="1" l="1"/>
  <c r="D187" i="1"/>
  <c r="A188" i="1" a="1"/>
  <c r="A188" i="1" s="1"/>
  <c r="V186" i="1"/>
  <c r="J186" i="1"/>
  <c r="T186" i="1"/>
  <c r="S185" i="1"/>
  <c r="K185" i="1"/>
  <c r="L187" i="1"/>
  <c r="M187" i="1"/>
  <c r="Q187" i="1"/>
  <c r="I187" i="1"/>
  <c r="H187" i="1"/>
  <c r="G187" i="1"/>
  <c r="U187" i="1" s="1"/>
  <c r="F187" i="1"/>
  <c r="E187" i="1"/>
  <c r="Y189" i="1" a="1"/>
  <c r="Y189" i="1" s="1"/>
  <c r="B189" i="1" s="1" a="1"/>
  <c r="B189" i="1" s="1"/>
  <c r="C188" i="1" l="1"/>
  <c r="D188" i="1"/>
  <c r="A189" i="1" a="1"/>
  <c r="A189" i="1" s="1"/>
  <c r="M188" i="1"/>
  <c r="L188" i="1"/>
  <c r="J187" i="1"/>
  <c r="S186" i="1"/>
  <c r="K186" i="1"/>
  <c r="Y190" i="1" a="1"/>
  <c r="Y190" i="1" s="1"/>
  <c r="B190" i="1" s="1" a="1"/>
  <c r="B190" i="1" s="1"/>
  <c r="T187" i="1"/>
  <c r="V187" i="1"/>
  <c r="H188" i="1"/>
  <c r="G188" i="1"/>
  <c r="U188" i="1" s="1"/>
  <c r="F188" i="1"/>
  <c r="E188" i="1"/>
  <c r="Q188" i="1"/>
  <c r="I188" i="1"/>
  <c r="D189" i="1" l="1"/>
  <c r="C189" i="1"/>
  <c r="A190" i="1" a="1"/>
  <c r="A190" i="1" s="1"/>
  <c r="F189" i="1"/>
  <c r="E189" i="1"/>
  <c r="H189" i="1"/>
  <c r="G189" i="1"/>
  <c r="U189" i="1" s="1"/>
  <c r="Q189" i="1"/>
  <c r="I189" i="1"/>
  <c r="Y191" i="1" a="1"/>
  <c r="Y191" i="1" s="1"/>
  <c r="B191" i="1" s="1" a="1"/>
  <c r="B191" i="1" s="1"/>
  <c r="M189" i="1"/>
  <c r="L189" i="1"/>
  <c r="V188" i="1"/>
  <c r="J188" i="1"/>
  <c r="S187" i="1"/>
  <c r="K187" i="1"/>
  <c r="T188" i="1"/>
  <c r="D190" i="1" l="1"/>
  <c r="C190" i="1"/>
  <c r="A191" i="1" a="1"/>
  <c r="A191" i="1" s="1"/>
  <c r="V189" i="1"/>
  <c r="S188" i="1"/>
  <c r="K188" i="1"/>
  <c r="Y192" i="1" a="1"/>
  <c r="Y192" i="1" s="1"/>
  <c r="B192" i="1" s="1" a="1"/>
  <c r="B192" i="1" s="1"/>
  <c r="J189" i="1"/>
  <c r="T189" i="1"/>
  <c r="L190" i="1"/>
  <c r="M190" i="1"/>
  <c r="G190" i="1"/>
  <c r="U190" i="1" s="1"/>
  <c r="F190" i="1"/>
  <c r="E190" i="1"/>
  <c r="Q190" i="1"/>
  <c r="I190" i="1"/>
  <c r="H190" i="1"/>
  <c r="C191" i="1" l="1"/>
  <c r="D191" i="1"/>
  <c r="A192" i="1" a="1"/>
  <c r="A192" i="1" s="1"/>
  <c r="V190" i="1"/>
  <c r="L191" i="1"/>
  <c r="M191" i="1"/>
  <c r="T190" i="1"/>
  <c r="H191" i="1"/>
  <c r="G191" i="1"/>
  <c r="U191" i="1" s="1"/>
  <c r="F191" i="1"/>
  <c r="Q191" i="1"/>
  <c r="I191" i="1"/>
  <c r="E191" i="1"/>
  <c r="Y193" i="1" a="1"/>
  <c r="Y193" i="1" s="1"/>
  <c r="B193" i="1" s="1" a="1"/>
  <c r="B193" i="1" s="1"/>
  <c r="J190" i="1"/>
  <c r="S189" i="1"/>
  <c r="K189" i="1"/>
  <c r="C192" i="1" l="1"/>
  <c r="D192" i="1"/>
  <c r="A193" i="1" a="1"/>
  <c r="A193" i="1" s="1"/>
  <c r="V191" i="1"/>
  <c r="T191" i="1"/>
  <c r="M192" i="1"/>
  <c r="L192" i="1"/>
  <c r="J191" i="1"/>
  <c r="Q192" i="1"/>
  <c r="I192" i="1"/>
  <c r="H192" i="1"/>
  <c r="G192" i="1"/>
  <c r="U192" i="1" s="1"/>
  <c r="F192" i="1"/>
  <c r="E192" i="1"/>
  <c r="S190" i="1"/>
  <c r="K190" i="1"/>
  <c r="Y194" i="1" a="1"/>
  <c r="Y194" i="1" s="1"/>
  <c r="B194" i="1" s="1" a="1"/>
  <c r="B194" i="1" s="1"/>
  <c r="C193" i="1" l="1"/>
  <c r="D193" i="1"/>
  <c r="A194" i="1" a="1"/>
  <c r="A194" i="1" s="1"/>
  <c r="V192" i="1"/>
  <c r="L193" i="1"/>
  <c r="M193" i="1"/>
  <c r="T192" i="1"/>
  <c r="Q193" i="1"/>
  <c r="I193" i="1"/>
  <c r="H193" i="1"/>
  <c r="G193" i="1"/>
  <c r="U193" i="1" s="1"/>
  <c r="V193" i="1" s="1"/>
  <c r="F193" i="1"/>
  <c r="E193" i="1"/>
  <c r="J192" i="1"/>
  <c r="S191" i="1"/>
  <c r="K191" i="1"/>
  <c r="Y195" i="1" a="1"/>
  <c r="Y195" i="1" s="1"/>
  <c r="B195" i="1" s="1" a="1"/>
  <c r="B195" i="1" s="1"/>
  <c r="D194" i="1" l="1"/>
  <c r="C194" i="1"/>
  <c r="A195" i="1" a="1"/>
  <c r="A195" i="1" s="1"/>
  <c r="Y196" i="1" a="1"/>
  <c r="Y196" i="1" s="1"/>
  <c r="B196" i="1" s="1" a="1"/>
  <c r="B196" i="1" s="1"/>
  <c r="T193" i="1"/>
  <c r="Q194" i="1"/>
  <c r="I194" i="1"/>
  <c r="H194" i="1"/>
  <c r="G194" i="1"/>
  <c r="U194" i="1" s="1"/>
  <c r="F194" i="1"/>
  <c r="E194" i="1"/>
  <c r="M194" i="1"/>
  <c r="L194" i="1"/>
  <c r="S192" i="1"/>
  <c r="K192" i="1"/>
  <c r="J193" i="1"/>
  <c r="D195" i="1" l="1"/>
  <c r="C195" i="1"/>
  <c r="A196" i="1" a="1"/>
  <c r="A196" i="1" s="1"/>
  <c r="J194" i="1"/>
  <c r="S193" i="1"/>
  <c r="K193" i="1"/>
  <c r="T194" i="1"/>
  <c r="M195" i="1"/>
  <c r="L195" i="1"/>
  <c r="F195" i="1"/>
  <c r="E195" i="1"/>
  <c r="Q195" i="1"/>
  <c r="I195" i="1"/>
  <c r="H195" i="1"/>
  <c r="G195" i="1"/>
  <c r="U195" i="1" s="1"/>
  <c r="V194" i="1"/>
  <c r="Y197" i="1" a="1"/>
  <c r="Y197" i="1" s="1"/>
  <c r="B197" i="1" s="1" a="1"/>
  <c r="B197" i="1" s="1"/>
  <c r="C196" i="1" l="1"/>
  <c r="D196" i="1"/>
  <c r="A197" i="1" a="1"/>
  <c r="A197" i="1" s="1"/>
  <c r="V195" i="1"/>
  <c r="Y198" i="1" a="1"/>
  <c r="Y198" i="1" s="1"/>
  <c r="B198" i="1" s="1" a="1"/>
  <c r="B198" i="1" s="1"/>
  <c r="J195" i="1"/>
  <c r="M196" i="1"/>
  <c r="L196" i="1"/>
  <c r="T195" i="1"/>
  <c r="S194" i="1"/>
  <c r="K194" i="1"/>
  <c r="G196" i="1"/>
  <c r="U196" i="1" s="1"/>
  <c r="F196" i="1"/>
  <c r="E196" i="1"/>
  <c r="Q196" i="1"/>
  <c r="I196" i="1"/>
  <c r="H196" i="1"/>
  <c r="C197" i="1" l="1"/>
  <c r="D197" i="1"/>
  <c r="A198" i="1" a="1"/>
  <c r="A198" i="1" s="1"/>
  <c r="T196" i="1"/>
  <c r="S195" i="1"/>
  <c r="K195" i="1"/>
  <c r="H197" i="1"/>
  <c r="G197" i="1"/>
  <c r="U197" i="1" s="1"/>
  <c r="F197" i="1"/>
  <c r="E197" i="1"/>
  <c r="Q197" i="1"/>
  <c r="I197" i="1"/>
  <c r="M197" i="1"/>
  <c r="L197" i="1"/>
  <c r="Y199" i="1" a="1"/>
  <c r="Y199" i="1" s="1"/>
  <c r="B199" i="1" s="1" a="1"/>
  <c r="B199" i="1" s="1"/>
  <c r="J196" i="1"/>
  <c r="V196" i="1"/>
  <c r="D198" i="1" l="1"/>
  <c r="C198" i="1"/>
  <c r="A199" i="1" a="1"/>
  <c r="A199" i="1" s="1"/>
  <c r="V197" i="1"/>
  <c r="T197" i="1"/>
  <c r="S196" i="1"/>
  <c r="K196" i="1"/>
  <c r="M198" i="1"/>
  <c r="L198" i="1"/>
  <c r="Y200" i="1" a="1"/>
  <c r="Y200" i="1" s="1"/>
  <c r="B200" i="1" s="1" a="1"/>
  <c r="B200" i="1" s="1"/>
  <c r="J197" i="1"/>
  <c r="Q198" i="1"/>
  <c r="I198" i="1"/>
  <c r="H198" i="1"/>
  <c r="G198" i="1"/>
  <c r="U198" i="1" s="1"/>
  <c r="F198" i="1"/>
  <c r="E198" i="1"/>
  <c r="C199" i="1" l="1"/>
  <c r="D199" i="1"/>
  <c r="A200" i="1" a="1"/>
  <c r="A200" i="1" s="1"/>
  <c r="V198" i="1"/>
  <c r="Y201" i="1" a="1"/>
  <c r="Y201" i="1" s="1"/>
  <c r="B201" i="1" s="1" a="1"/>
  <c r="B201" i="1" s="1"/>
  <c r="J198" i="1"/>
  <c r="T198" i="1"/>
  <c r="Q199" i="1"/>
  <c r="I199" i="1"/>
  <c r="H199" i="1"/>
  <c r="G199" i="1"/>
  <c r="U199" i="1" s="1"/>
  <c r="V199" i="1" s="1"/>
  <c r="F199" i="1"/>
  <c r="E199" i="1"/>
  <c r="L199" i="1"/>
  <c r="M199" i="1"/>
  <c r="S197" i="1"/>
  <c r="K197" i="1"/>
  <c r="D200" i="1" l="1"/>
  <c r="C200" i="1"/>
  <c r="A201" i="1" a="1"/>
  <c r="A201" i="1" s="1"/>
  <c r="T199" i="1"/>
  <c r="Y202" i="1" a="1"/>
  <c r="Y202" i="1" s="1"/>
  <c r="B202" i="1" s="1" a="1"/>
  <c r="B202" i="1" s="1"/>
  <c r="Q200" i="1"/>
  <c r="I200" i="1"/>
  <c r="H200" i="1"/>
  <c r="G200" i="1"/>
  <c r="U200" i="1" s="1"/>
  <c r="V200" i="1" s="1"/>
  <c r="F200" i="1"/>
  <c r="E200" i="1"/>
  <c r="M200" i="1"/>
  <c r="L200" i="1"/>
  <c r="S198" i="1"/>
  <c r="K198" i="1"/>
  <c r="J199" i="1"/>
  <c r="D201" i="1" l="1"/>
  <c r="C201" i="1"/>
  <c r="A202" i="1" a="1"/>
  <c r="A202" i="1" s="1"/>
  <c r="M201" i="1"/>
  <c r="L201" i="1"/>
  <c r="F201" i="1"/>
  <c r="E201" i="1"/>
  <c r="Q201" i="1"/>
  <c r="I201" i="1"/>
  <c r="H201" i="1"/>
  <c r="G201" i="1"/>
  <c r="U201" i="1" s="1"/>
  <c r="T200" i="1"/>
  <c r="Y203" i="1" a="1"/>
  <c r="Y203" i="1" s="1"/>
  <c r="B203" i="1" s="1" a="1"/>
  <c r="B203" i="1" s="1"/>
  <c r="J200" i="1"/>
  <c r="S199" i="1"/>
  <c r="K199" i="1"/>
  <c r="D202" i="1" l="1"/>
  <c r="C202" i="1"/>
  <c r="A203" i="1" a="1"/>
  <c r="A203" i="1" s="1"/>
  <c r="V201" i="1"/>
  <c r="M202" i="1"/>
  <c r="L202" i="1"/>
  <c r="S200" i="1"/>
  <c r="K200" i="1"/>
  <c r="J201" i="1"/>
  <c r="G202" i="1"/>
  <c r="U202" i="1" s="1"/>
  <c r="F202" i="1"/>
  <c r="E202" i="1"/>
  <c r="Q202" i="1"/>
  <c r="I202" i="1"/>
  <c r="H202" i="1"/>
  <c r="Y204" i="1" a="1"/>
  <c r="Y204" i="1" s="1"/>
  <c r="B204" i="1" s="1" a="1"/>
  <c r="B204" i="1" s="1"/>
  <c r="T201" i="1"/>
  <c r="C203" i="1" l="1"/>
  <c r="D203" i="1"/>
  <c r="A204" i="1" a="1"/>
  <c r="A204" i="1" s="1"/>
  <c r="V202" i="1"/>
  <c r="M203" i="1"/>
  <c r="L203" i="1"/>
  <c r="S201" i="1"/>
  <c r="K201" i="1"/>
  <c r="J202" i="1"/>
  <c r="T202" i="1"/>
  <c r="Y205" i="1" a="1"/>
  <c r="Y205" i="1" s="1"/>
  <c r="B205" i="1" s="1" a="1"/>
  <c r="B205" i="1" s="1"/>
  <c r="H203" i="1"/>
  <c r="G203" i="1"/>
  <c r="U203" i="1" s="1"/>
  <c r="F203" i="1"/>
  <c r="E203" i="1"/>
  <c r="Q203" i="1"/>
  <c r="I203" i="1"/>
  <c r="D204" i="1" l="1"/>
  <c r="C204" i="1"/>
  <c r="A205" i="1" a="1"/>
  <c r="A205" i="1" s="1"/>
  <c r="V203" i="1"/>
  <c r="J203" i="1"/>
  <c r="M204" i="1"/>
  <c r="L204" i="1"/>
  <c r="T203" i="1"/>
  <c r="Y206" i="1" a="1"/>
  <c r="Y206" i="1" s="1"/>
  <c r="B206" i="1" s="1" a="1"/>
  <c r="B206" i="1" s="1"/>
  <c r="S202" i="1"/>
  <c r="K202" i="1"/>
  <c r="Q204" i="1"/>
  <c r="I204" i="1"/>
  <c r="H204" i="1"/>
  <c r="G204" i="1"/>
  <c r="U204" i="1" s="1"/>
  <c r="F204" i="1"/>
  <c r="E204" i="1"/>
  <c r="C205" i="1" l="1"/>
  <c r="D205" i="1"/>
  <c r="A206" i="1" a="1"/>
  <c r="A206" i="1" s="1"/>
  <c r="V204" i="1"/>
  <c r="Y207" i="1" a="1"/>
  <c r="Y207" i="1" s="1"/>
  <c r="B207" i="1" s="1" a="1"/>
  <c r="B207" i="1" s="1"/>
  <c r="L205" i="1"/>
  <c r="M205" i="1"/>
  <c r="S203" i="1"/>
  <c r="K203" i="1"/>
  <c r="Q205" i="1"/>
  <c r="I205" i="1"/>
  <c r="H205" i="1"/>
  <c r="G205" i="1"/>
  <c r="U205" i="1" s="1"/>
  <c r="F205" i="1"/>
  <c r="E205" i="1"/>
  <c r="T204" i="1"/>
  <c r="J204" i="1"/>
  <c r="C206" i="1" l="1"/>
  <c r="D206" i="1"/>
  <c r="A207" i="1" a="1"/>
  <c r="A207" i="1" s="1"/>
  <c r="S204" i="1"/>
  <c r="K204" i="1"/>
  <c r="J205" i="1"/>
  <c r="Y208" i="1" a="1"/>
  <c r="Y208" i="1" s="1"/>
  <c r="B208" i="1" s="1" a="1"/>
  <c r="B208" i="1" s="1"/>
  <c r="Q206" i="1"/>
  <c r="I206" i="1"/>
  <c r="H206" i="1"/>
  <c r="G206" i="1"/>
  <c r="U206" i="1" s="1"/>
  <c r="F206" i="1"/>
  <c r="E206" i="1"/>
  <c r="M206" i="1"/>
  <c r="L206" i="1"/>
  <c r="T205" i="1"/>
  <c r="D207" i="1" l="1"/>
  <c r="C207" i="1"/>
  <c r="A208" i="1" a="1"/>
  <c r="A208" i="1" s="1"/>
  <c r="S205" i="1"/>
  <c r="V205" i="1" s="1"/>
  <c r="K205" i="1"/>
  <c r="J206" i="1"/>
  <c r="M207" i="1"/>
  <c r="L207" i="1"/>
  <c r="Y209" i="1" a="1"/>
  <c r="Y209" i="1" s="1"/>
  <c r="B209" i="1" s="1" a="1"/>
  <c r="B209" i="1" s="1"/>
  <c r="F207" i="1"/>
  <c r="E207" i="1"/>
  <c r="Q207" i="1"/>
  <c r="I207" i="1"/>
  <c r="H207" i="1"/>
  <c r="G207" i="1"/>
  <c r="U207" i="1" s="1"/>
  <c r="T206" i="1"/>
  <c r="D208" i="1" l="1"/>
  <c r="C208" i="1"/>
  <c r="A209" i="1" a="1"/>
  <c r="A209" i="1" s="1"/>
  <c r="M208" i="1"/>
  <c r="L208" i="1"/>
  <c r="V207" i="1"/>
  <c r="Y210" i="1" a="1"/>
  <c r="Y210" i="1" s="1"/>
  <c r="B210" i="1" s="1" a="1"/>
  <c r="B210" i="1" s="1"/>
  <c r="T207" i="1"/>
  <c r="S206" i="1"/>
  <c r="V206" i="1" s="1"/>
  <c r="K206" i="1"/>
  <c r="G208" i="1"/>
  <c r="U208" i="1" s="1"/>
  <c r="F208" i="1"/>
  <c r="E208" i="1"/>
  <c r="Q208" i="1"/>
  <c r="I208" i="1"/>
  <c r="H208" i="1"/>
  <c r="J207" i="1"/>
  <c r="D209" i="1" l="1"/>
  <c r="C209" i="1"/>
  <c r="A210" i="1" a="1"/>
  <c r="A210" i="1" s="1"/>
  <c r="V208" i="1"/>
  <c r="M209" i="1"/>
  <c r="L209" i="1"/>
  <c r="Y211" i="1" a="1"/>
  <c r="Y211" i="1" s="1"/>
  <c r="B211" i="1" s="1" a="1"/>
  <c r="B211" i="1" s="1"/>
  <c r="J208" i="1"/>
  <c r="T208" i="1"/>
  <c r="H209" i="1"/>
  <c r="G209" i="1"/>
  <c r="U209" i="1" s="1"/>
  <c r="F209" i="1"/>
  <c r="E209" i="1"/>
  <c r="Q209" i="1"/>
  <c r="I209" i="1"/>
  <c r="S207" i="1"/>
  <c r="K207" i="1"/>
  <c r="C210" i="1" l="1"/>
  <c r="D210" i="1"/>
  <c r="A211" i="1" a="1"/>
  <c r="A211" i="1" s="1"/>
  <c r="T209" i="1"/>
  <c r="Q210" i="1"/>
  <c r="I210" i="1"/>
  <c r="H210" i="1"/>
  <c r="G210" i="1"/>
  <c r="U210" i="1" s="1"/>
  <c r="F210" i="1"/>
  <c r="E210" i="1"/>
  <c r="J209" i="1"/>
  <c r="V209" i="1"/>
  <c r="S208" i="1"/>
  <c r="K208" i="1"/>
  <c r="Y212" i="1" a="1"/>
  <c r="Y212" i="1" s="1"/>
  <c r="B212" i="1" s="1" a="1"/>
  <c r="B212" i="1" s="1"/>
  <c r="M210" i="1"/>
  <c r="L210" i="1"/>
  <c r="V210" i="1" l="1"/>
  <c r="C211" i="1"/>
  <c r="D211" i="1"/>
  <c r="A212" i="1" a="1"/>
  <c r="A212" i="1" s="1"/>
  <c r="T210" i="1"/>
  <c r="J210" i="1"/>
  <c r="Y213" i="1" a="1"/>
  <c r="Y213" i="1" s="1"/>
  <c r="B213" i="1" s="1" a="1"/>
  <c r="B213" i="1" s="1"/>
  <c r="Q211" i="1"/>
  <c r="I211" i="1"/>
  <c r="H211" i="1"/>
  <c r="G211" i="1"/>
  <c r="U211" i="1" s="1"/>
  <c r="V211" i="1" s="1"/>
  <c r="F211" i="1"/>
  <c r="E211" i="1"/>
  <c r="S209" i="1"/>
  <c r="K209" i="1"/>
  <c r="L211" i="1"/>
  <c r="M211" i="1"/>
  <c r="C212" i="1" l="1"/>
  <c r="D212" i="1"/>
  <c r="A213" i="1" a="1"/>
  <c r="A213" i="1" s="1"/>
  <c r="Y214" i="1" a="1"/>
  <c r="Y214" i="1" s="1"/>
  <c r="B214" i="1" s="1" a="1"/>
  <c r="B214" i="1" s="1"/>
  <c r="S210" i="1"/>
  <c r="K210" i="1"/>
  <c r="T211" i="1"/>
  <c r="Q212" i="1"/>
  <c r="I212" i="1"/>
  <c r="H212" i="1"/>
  <c r="G212" i="1"/>
  <c r="U212" i="1" s="1"/>
  <c r="V212" i="1" s="1"/>
  <c r="F212" i="1"/>
  <c r="E212" i="1"/>
  <c r="M212" i="1"/>
  <c r="L212" i="1"/>
  <c r="J211" i="1"/>
  <c r="D213" i="1" l="1"/>
  <c r="C213" i="1"/>
  <c r="A214" i="1" a="1"/>
  <c r="A214" i="1" s="1"/>
  <c r="M213" i="1"/>
  <c r="L213" i="1"/>
  <c r="Y215" i="1" a="1"/>
  <c r="Y215" i="1" s="1"/>
  <c r="B215" i="1" s="1" a="1"/>
  <c r="B215" i="1" s="1"/>
  <c r="F213" i="1"/>
  <c r="E213" i="1"/>
  <c r="Q213" i="1"/>
  <c r="I213" i="1"/>
  <c r="H213" i="1"/>
  <c r="G213" i="1"/>
  <c r="U213" i="1" s="1"/>
  <c r="T212" i="1"/>
  <c r="S211" i="1"/>
  <c r="K211" i="1"/>
  <c r="J212" i="1"/>
  <c r="C214" i="1" l="1"/>
  <c r="D214" i="1"/>
  <c r="A215" i="1" a="1"/>
  <c r="A215" i="1" s="1"/>
  <c r="G214" i="1"/>
  <c r="U214" i="1" s="1"/>
  <c r="F214" i="1"/>
  <c r="E214" i="1"/>
  <c r="Q214" i="1"/>
  <c r="I214" i="1"/>
  <c r="H214" i="1"/>
  <c r="Y216" i="1" a="1"/>
  <c r="Y216" i="1" s="1"/>
  <c r="B216" i="1" s="1" a="1"/>
  <c r="B216" i="1" s="1"/>
  <c r="J213" i="1"/>
  <c r="T213" i="1"/>
  <c r="S212" i="1"/>
  <c r="K212" i="1"/>
  <c r="M214" i="1"/>
  <c r="L214" i="1"/>
  <c r="C215" i="1" l="1"/>
  <c r="D215" i="1"/>
  <c r="A216" i="1" a="1"/>
  <c r="A216" i="1" s="1"/>
  <c r="T214" i="1"/>
  <c r="M215" i="1"/>
  <c r="L215" i="1"/>
  <c r="Y217" i="1" a="1"/>
  <c r="Y217" i="1" s="1"/>
  <c r="B217" i="1" s="1" a="1"/>
  <c r="B217" i="1" s="1"/>
  <c r="J214" i="1"/>
  <c r="S213" i="1"/>
  <c r="V213" i="1" s="1"/>
  <c r="K213" i="1"/>
  <c r="V214" i="1"/>
  <c r="H215" i="1"/>
  <c r="G215" i="1"/>
  <c r="U215" i="1" s="1"/>
  <c r="F215" i="1"/>
  <c r="E215" i="1"/>
  <c r="Q215" i="1"/>
  <c r="I215" i="1"/>
  <c r="C216" i="1" l="1"/>
  <c r="D216" i="1"/>
  <c r="A217" i="1" a="1"/>
  <c r="A217" i="1" s="1"/>
  <c r="Y218" i="1" a="1"/>
  <c r="Y218" i="1" s="1"/>
  <c r="B218" i="1" s="1" a="1"/>
  <c r="B218" i="1" s="1"/>
  <c r="Q216" i="1"/>
  <c r="I216" i="1"/>
  <c r="H216" i="1"/>
  <c r="G216" i="1"/>
  <c r="U216" i="1" s="1"/>
  <c r="F216" i="1"/>
  <c r="E216" i="1"/>
  <c r="J215" i="1"/>
  <c r="T215" i="1"/>
  <c r="V215" i="1"/>
  <c r="M216" i="1"/>
  <c r="L216" i="1"/>
  <c r="S214" i="1"/>
  <c r="K214" i="1"/>
  <c r="C217" i="1" l="1"/>
  <c r="D217" i="1"/>
  <c r="A218" i="1" a="1"/>
  <c r="A218" i="1" s="1"/>
  <c r="Q217" i="1"/>
  <c r="I217" i="1"/>
  <c r="H217" i="1"/>
  <c r="G217" i="1"/>
  <c r="U217" i="1" s="1"/>
  <c r="F217" i="1"/>
  <c r="E217" i="1"/>
  <c r="L217" i="1"/>
  <c r="M217" i="1"/>
  <c r="T216" i="1"/>
  <c r="S215" i="1"/>
  <c r="K215" i="1"/>
  <c r="Y219" i="1" a="1"/>
  <c r="Y219" i="1" s="1"/>
  <c r="B219" i="1" s="1" a="1"/>
  <c r="B219" i="1" s="1"/>
  <c r="J216" i="1"/>
  <c r="V216" i="1"/>
  <c r="D218" i="1" l="1"/>
  <c r="C218" i="1"/>
  <c r="V217" i="1"/>
  <c r="A219" i="1" a="1"/>
  <c r="A219" i="1" s="1"/>
  <c r="Q218" i="1"/>
  <c r="I218" i="1"/>
  <c r="H218" i="1"/>
  <c r="G218" i="1"/>
  <c r="U218" i="1" s="1"/>
  <c r="V218" i="1" s="1"/>
  <c r="F218" i="1"/>
  <c r="E218" i="1"/>
  <c r="T217" i="1"/>
  <c r="M218" i="1"/>
  <c r="L218" i="1"/>
  <c r="S216" i="1"/>
  <c r="K216" i="1"/>
  <c r="Y220" i="1" a="1"/>
  <c r="Y220" i="1" s="1"/>
  <c r="B220" i="1" s="1" a="1"/>
  <c r="B220" i="1" s="1"/>
  <c r="J217" i="1"/>
  <c r="C219" i="1" l="1"/>
  <c r="D219" i="1"/>
  <c r="A220" i="1" a="1"/>
  <c r="A220" i="1" s="1"/>
  <c r="S217" i="1"/>
  <c r="K217" i="1"/>
  <c r="Y221" i="1" a="1"/>
  <c r="Y221" i="1" s="1"/>
  <c r="B221" i="1" s="1" a="1"/>
  <c r="B221" i="1" s="1"/>
  <c r="J218" i="1"/>
  <c r="F219" i="1"/>
  <c r="E219" i="1"/>
  <c r="Q219" i="1"/>
  <c r="I219" i="1"/>
  <c r="H219" i="1"/>
  <c r="G219" i="1"/>
  <c r="U219" i="1" s="1"/>
  <c r="T218" i="1"/>
  <c r="M219" i="1"/>
  <c r="L219" i="1"/>
  <c r="C220" i="1" l="1"/>
  <c r="D220" i="1"/>
  <c r="A221" i="1" a="1"/>
  <c r="A221" i="1" s="1"/>
  <c r="M220" i="1"/>
  <c r="L220" i="1"/>
  <c r="J219" i="1"/>
  <c r="S218" i="1"/>
  <c r="K218" i="1"/>
  <c r="Y222" i="1" a="1"/>
  <c r="Y222" i="1" s="1"/>
  <c r="B222" i="1" s="1" a="1"/>
  <c r="B222" i="1" s="1"/>
  <c r="G220" i="1"/>
  <c r="U220" i="1" s="1"/>
  <c r="F220" i="1"/>
  <c r="E220" i="1"/>
  <c r="Q220" i="1"/>
  <c r="I220" i="1"/>
  <c r="H220" i="1"/>
  <c r="T219" i="1"/>
  <c r="V219" i="1"/>
  <c r="C221" i="1" l="1"/>
  <c r="D221" i="1"/>
  <c r="V220" i="1"/>
  <c r="A222" i="1" a="1"/>
  <c r="A222" i="1" s="1"/>
  <c r="H221" i="1"/>
  <c r="G221" i="1"/>
  <c r="U221" i="1" s="1"/>
  <c r="F221" i="1"/>
  <c r="E221" i="1"/>
  <c r="Q221" i="1"/>
  <c r="I221" i="1"/>
  <c r="S219" i="1"/>
  <c r="K219" i="1"/>
  <c r="Y223" i="1" a="1"/>
  <c r="Y223" i="1" s="1"/>
  <c r="B223" i="1" s="1" a="1"/>
  <c r="B223" i="1" s="1"/>
  <c r="J220" i="1"/>
  <c r="T220" i="1"/>
  <c r="M221" i="1"/>
  <c r="L221" i="1"/>
  <c r="C222" i="1" l="1"/>
  <c r="D222" i="1"/>
  <c r="A223" i="1" a="1"/>
  <c r="A223" i="1" s="1"/>
  <c r="M222" i="1"/>
  <c r="L222" i="1"/>
  <c r="Q222" i="1"/>
  <c r="I222" i="1"/>
  <c r="H222" i="1"/>
  <c r="G222" i="1"/>
  <c r="U222" i="1" s="1"/>
  <c r="F222" i="1"/>
  <c r="E222" i="1"/>
  <c r="J221" i="1"/>
  <c r="T221" i="1"/>
  <c r="V221" i="1"/>
  <c r="S220" i="1"/>
  <c r="K220" i="1"/>
  <c r="Y224" i="1" a="1"/>
  <c r="Y224" i="1" s="1"/>
  <c r="B224" i="1" s="1" a="1"/>
  <c r="B224" i="1" s="1"/>
  <c r="C223" i="1" l="1"/>
  <c r="D223" i="1"/>
  <c r="A224" i="1" a="1"/>
  <c r="A224" i="1" s="1"/>
  <c r="V222" i="1"/>
  <c r="J222" i="1"/>
  <c r="L223" i="1"/>
  <c r="M223" i="1"/>
  <c r="S221" i="1"/>
  <c r="K221" i="1"/>
  <c r="Y225" i="1" a="1"/>
  <c r="Y225" i="1" s="1"/>
  <c r="B225" i="1" s="1" a="1"/>
  <c r="B225" i="1" s="1"/>
  <c r="T222" i="1"/>
  <c r="Q223" i="1"/>
  <c r="I223" i="1"/>
  <c r="H223" i="1"/>
  <c r="G223" i="1"/>
  <c r="U223" i="1" s="1"/>
  <c r="F223" i="1"/>
  <c r="E223" i="1"/>
  <c r="C224" i="1" l="1"/>
  <c r="D224" i="1"/>
  <c r="A225" i="1" a="1"/>
  <c r="A225" i="1" s="1"/>
  <c r="V223" i="1"/>
  <c r="S222" i="1"/>
  <c r="K222" i="1"/>
  <c r="J223" i="1"/>
  <c r="T223" i="1"/>
  <c r="Y226" i="1" a="1"/>
  <c r="Y226" i="1" s="1"/>
  <c r="B226" i="1" s="1" a="1"/>
  <c r="B226" i="1" s="1"/>
  <c r="Q224" i="1"/>
  <c r="I224" i="1"/>
  <c r="H224" i="1"/>
  <c r="G224" i="1"/>
  <c r="U224" i="1" s="1"/>
  <c r="F224" i="1"/>
  <c r="E224" i="1"/>
  <c r="M224" i="1"/>
  <c r="L224" i="1"/>
  <c r="D225" i="1" l="1"/>
  <c r="C225" i="1"/>
  <c r="A226" i="1" a="1"/>
  <c r="A226" i="1" s="1"/>
  <c r="V224" i="1"/>
  <c r="T224" i="1"/>
  <c r="F225" i="1"/>
  <c r="E225" i="1"/>
  <c r="Q225" i="1"/>
  <c r="I225" i="1"/>
  <c r="H225" i="1"/>
  <c r="G225" i="1"/>
  <c r="U225" i="1" s="1"/>
  <c r="Y227" i="1" a="1"/>
  <c r="Y227" i="1" s="1"/>
  <c r="B227" i="1" s="1" a="1"/>
  <c r="B227" i="1" s="1"/>
  <c r="M225" i="1"/>
  <c r="L225" i="1"/>
  <c r="J224" i="1"/>
  <c r="S223" i="1"/>
  <c r="K223" i="1"/>
  <c r="D226" i="1" l="1"/>
  <c r="C226" i="1"/>
  <c r="A227" i="1" a="1"/>
  <c r="A227" i="1" s="1"/>
  <c r="M226" i="1"/>
  <c r="L226" i="1"/>
  <c r="T225" i="1"/>
  <c r="S224" i="1"/>
  <c r="K224" i="1"/>
  <c r="G226" i="1"/>
  <c r="U226" i="1" s="1"/>
  <c r="F226" i="1"/>
  <c r="E226" i="1"/>
  <c r="Q226" i="1"/>
  <c r="I226" i="1"/>
  <c r="H226" i="1"/>
  <c r="Y228" i="1" a="1"/>
  <c r="Y228" i="1" s="1"/>
  <c r="B228" i="1" s="1" a="1"/>
  <c r="B228" i="1" s="1"/>
  <c r="V225" i="1"/>
  <c r="J225" i="1"/>
  <c r="C227" i="1" l="1"/>
  <c r="D227" i="1"/>
  <c r="A228" i="1" a="1"/>
  <c r="A228" i="1" s="1"/>
  <c r="S225" i="1"/>
  <c r="K225" i="1"/>
  <c r="M227" i="1"/>
  <c r="L227" i="1"/>
  <c r="T226" i="1"/>
  <c r="Y229" i="1" a="1"/>
  <c r="Y229" i="1" s="1"/>
  <c r="B229" i="1" s="1" a="1"/>
  <c r="B229" i="1" s="1"/>
  <c r="H227" i="1"/>
  <c r="G227" i="1"/>
  <c r="U227" i="1" s="1"/>
  <c r="F227" i="1"/>
  <c r="E227" i="1"/>
  <c r="Q227" i="1"/>
  <c r="I227" i="1"/>
  <c r="V226" i="1"/>
  <c r="J226" i="1"/>
  <c r="D228" i="1" l="1"/>
  <c r="C228" i="1"/>
  <c r="A229" i="1" a="1"/>
  <c r="A229" i="1" s="1"/>
  <c r="M228" i="1"/>
  <c r="L228" i="1"/>
  <c r="Y230" i="1" a="1"/>
  <c r="Y230" i="1" s="1"/>
  <c r="B230" i="1" s="1" a="1"/>
  <c r="B230" i="1" s="1"/>
  <c r="S226" i="1"/>
  <c r="K226" i="1"/>
  <c r="Q228" i="1"/>
  <c r="I228" i="1"/>
  <c r="H228" i="1"/>
  <c r="G228" i="1"/>
  <c r="U228" i="1" s="1"/>
  <c r="F228" i="1"/>
  <c r="E228" i="1"/>
  <c r="J227" i="1"/>
  <c r="T227" i="1"/>
  <c r="C229" i="1" l="1"/>
  <c r="D229" i="1"/>
  <c r="A230" i="1" a="1"/>
  <c r="A230" i="1" s="1"/>
  <c r="V228" i="1"/>
  <c r="Q229" i="1"/>
  <c r="I229" i="1"/>
  <c r="H229" i="1"/>
  <c r="G229" i="1"/>
  <c r="U229" i="1" s="1"/>
  <c r="F229" i="1"/>
  <c r="E229" i="1"/>
  <c r="J228" i="1"/>
  <c r="Y231" i="1" a="1"/>
  <c r="Y231" i="1" s="1"/>
  <c r="B231" i="1" s="1" a="1"/>
  <c r="B231" i="1" s="1"/>
  <c r="L229" i="1"/>
  <c r="M229" i="1"/>
  <c r="S227" i="1"/>
  <c r="V227" i="1" s="1"/>
  <c r="K227" i="1"/>
  <c r="T228" i="1"/>
  <c r="D230" i="1" l="1"/>
  <c r="C230" i="1"/>
  <c r="A231" i="1" a="1"/>
  <c r="A231" i="1" s="1"/>
  <c r="V229" i="1"/>
  <c r="J229" i="1"/>
  <c r="T229" i="1"/>
  <c r="Y232" i="1" a="1"/>
  <c r="Y232" i="1" s="1"/>
  <c r="B232" i="1" s="1" a="1"/>
  <c r="B232" i="1" s="1"/>
  <c r="Q230" i="1"/>
  <c r="I230" i="1"/>
  <c r="H230" i="1"/>
  <c r="G230" i="1"/>
  <c r="U230" i="1" s="1"/>
  <c r="V230" i="1" s="1"/>
  <c r="F230" i="1"/>
  <c r="E230" i="1"/>
  <c r="M230" i="1"/>
  <c r="L230" i="1"/>
  <c r="S228" i="1"/>
  <c r="K228" i="1"/>
  <c r="C231" i="1" l="1"/>
  <c r="D231" i="1"/>
  <c r="A232" i="1" a="1"/>
  <c r="A232" i="1" s="1"/>
  <c r="F231" i="1"/>
  <c r="E231" i="1"/>
  <c r="Q231" i="1"/>
  <c r="I231" i="1"/>
  <c r="H231" i="1"/>
  <c r="G231" i="1"/>
  <c r="U231" i="1" s="1"/>
  <c r="S229" i="1"/>
  <c r="K229" i="1"/>
  <c r="T230" i="1"/>
  <c r="Y233" i="1" a="1"/>
  <c r="Y233" i="1" s="1"/>
  <c r="B233" i="1" s="1" a="1"/>
  <c r="B233" i="1" s="1"/>
  <c r="M231" i="1"/>
  <c r="L231" i="1"/>
  <c r="J230" i="1"/>
  <c r="D232" i="1" l="1"/>
  <c r="C232" i="1"/>
  <c r="A233" i="1" a="1"/>
  <c r="A233" i="1" s="1"/>
  <c r="M232" i="1"/>
  <c r="L232" i="1"/>
  <c r="Y234" i="1" a="1"/>
  <c r="Y234" i="1" s="1"/>
  <c r="B234" i="1" s="1" a="1"/>
  <c r="B234" i="1" s="1"/>
  <c r="S230" i="1"/>
  <c r="K230" i="1"/>
  <c r="J231" i="1"/>
  <c r="T231" i="1"/>
  <c r="V231" i="1"/>
  <c r="G232" i="1"/>
  <c r="U232" i="1" s="1"/>
  <c r="F232" i="1"/>
  <c r="E232" i="1"/>
  <c r="Q232" i="1"/>
  <c r="I232" i="1"/>
  <c r="H232" i="1"/>
  <c r="C233" i="1" l="1"/>
  <c r="D233" i="1"/>
  <c r="A234" i="1" a="1"/>
  <c r="A234" i="1" s="1"/>
  <c r="V232" i="1"/>
  <c r="M233" i="1"/>
  <c r="L233" i="1"/>
  <c r="S231" i="1"/>
  <c r="K231" i="1"/>
  <c r="Y235" i="1" a="1"/>
  <c r="Y235" i="1" s="1"/>
  <c r="B235" i="1" s="1" a="1"/>
  <c r="B235" i="1" s="1"/>
  <c r="J232" i="1"/>
  <c r="T232" i="1"/>
  <c r="H233" i="1"/>
  <c r="G233" i="1"/>
  <c r="U233" i="1" s="1"/>
  <c r="F233" i="1"/>
  <c r="E233" i="1"/>
  <c r="Q233" i="1"/>
  <c r="I233" i="1"/>
  <c r="C234" i="1" l="1"/>
  <c r="D234" i="1"/>
  <c r="A235" i="1" a="1"/>
  <c r="A235" i="1" s="1"/>
  <c r="J233" i="1"/>
  <c r="Q234" i="1"/>
  <c r="I234" i="1"/>
  <c r="H234" i="1"/>
  <c r="G234" i="1"/>
  <c r="U234" i="1" s="1"/>
  <c r="F234" i="1"/>
  <c r="E234" i="1"/>
  <c r="S232" i="1"/>
  <c r="K232" i="1"/>
  <c r="M234" i="1"/>
  <c r="L234" i="1"/>
  <c r="T233" i="1"/>
  <c r="Y236" i="1" a="1"/>
  <c r="Y236" i="1" s="1"/>
  <c r="B236" i="1" s="1" a="1"/>
  <c r="B236" i="1" s="1"/>
  <c r="V233" i="1"/>
  <c r="D235" i="1" l="1"/>
  <c r="C235" i="1"/>
  <c r="A236" i="1" a="1"/>
  <c r="A236" i="1" s="1"/>
  <c r="V234" i="1"/>
  <c r="J234" i="1"/>
  <c r="T234" i="1"/>
  <c r="Y237" i="1" a="1"/>
  <c r="Y237" i="1" s="1"/>
  <c r="B237" i="1" s="1" a="1"/>
  <c r="B237" i="1" s="1"/>
  <c r="Q235" i="1"/>
  <c r="I235" i="1"/>
  <c r="H235" i="1"/>
  <c r="G235" i="1"/>
  <c r="U235" i="1" s="1"/>
  <c r="F235" i="1"/>
  <c r="E235" i="1"/>
  <c r="S233" i="1"/>
  <c r="K233" i="1"/>
  <c r="L235" i="1"/>
  <c r="M235" i="1"/>
  <c r="D236" i="1" l="1"/>
  <c r="C236" i="1"/>
  <c r="A237" i="1" a="1"/>
  <c r="A237" i="1" s="1"/>
  <c r="V235" i="1"/>
  <c r="T235" i="1"/>
  <c r="J235" i="1"/>
  <c r="Y238" i="1" a="1"/>
  <c r="Y238" i="1" s="1"/>
  <c r="B238" i="1" s="1" a="1"/>
  <c r="B238" i="1" s="1"/>
  <c r="Q236" i="1"/>
  <c r="I236" i="1"/>
  <c r="H236" i="1"/>
  <c r="G236" i="1"/>
  <c r="U236" i="1" s="1"/>
  <c r="F236" i="1"/>
  <c r="E236" i="1"/>
  <c r="M236" i="1"/>
  <c r="L236" i="1"/>
  <c r="S234" i="1"/>
  <c r="K234" i="1"/>
  <c r="D237" i="1" l="1"/>
  <c r="C237" i="1"/>
  <c r="A238" i="1" a="1"/>
  <c r="A238" i="1" s="1"/>
  <c r="M237" i="1"/>
  <c r="L237" i="1"/>
  <c r="T236" i="1"/>
  <c r="V236" i="1"/>
  <c r="J236" i="1"/>
  <c r="S235" i="1"/>
  <c r="K235" i="1"/>
  <c r="Y239" i="1" a="1"/>
  <c r="Y239" i="1" s="1"/>
  <c r="B239" i="1" s="1" a="1"/>
  <c r="B239" i="1" s="1"/>
  <c r="F237" i="1"/>
  <c r="E237" i="1"/>
  <c r="Q237" i="1"/>
  <c r="I237" i="1"/>
  <c r="H237" i="1"/>
  <c r="G237" i="1"/>
  <c r="U237" i="1" s="1"/>
  <c r="C238" i="1" l="1"/>
  <c r="D238" i="1"/>
  <c r="A239" i="1" a="1"/>
  <c r="A239" i="1" s="1"/>
  <c r="J237" i="1"/>
  <c r="T237" i="1"/>
  <c r="G238" i="1"/>
  <c r="U238" i="1" s="1"/>
  <c r="F238" i="1"/>
  <c r="E238" i="1"/>
  <c r="Q238" i="1"/>
  <c r="I238" i="1"/>
  <c r="H238" i="1"/>
  <c r="M238" i="1"/>
  <c r="L238" i="1"/>
  <c r="S236" i="1"/>
  <c r="K236" i="1"/>
  <c r="V237" i="1"/>
  <c r="Y240" i="1" a="1"/>
  <c r="Y240" i="1" s="1"/>
  <c r="B240" i="1" s="1" a="1"/>
  <c r="B240" i="1" s="1"/>
  <c r="C239" i="1" l="1"/>
  <c r="D239" i="1"/>
  <c r="A240" i="1" a="1"/>
  <c r="A240" i="1" s="1"/>
  <c r="V238" i="1"/>
  <c r="Q239" i="1"/>
  <c r="I239" i="1"/>
  <c r="H239" i="1"/>
  <c r="G239" i="1"/>
  <c r="U239" i="1" s="1"/>
  <c r="F239" i="1"/>
  <c r="E239" i="1"/>
  <c r="Y241" i="1" a="1"/>
  <c r="Y241" i="1" s="1"/>
  <c r="B241" i="1" s="1" a="1"/>
  <c r="B241" i="1" s="1"/>
  <c r="J238" i="1"/>
  <c r="S237" i="1"/>
  <c r="K237" i="1"/>
  <c r="T238" i="1"/>
  <c r="M239" i="1"/>
  <c r="L239" i="1"/>
  <c r="C240" i="1" l="1"/>
  <c r="D240" i="1"/>
  <c r="V239" i="1"/>
  <c r="A241" i="1" a="1"/>
  <c r="A241" i="1" s="1"/>
  <c r="M240" i="1"/>
  <c r="L240" i="1"/>
  <c r="I240" i="1"/>
  <c r="Q240" i="1"/>
  <c r="H240" i="1"/>
  <c r="G240" i="1"/>
  <c r="U240" i="1" s="1"/>
  <c r="F240" i="1"/>
  <c r="E240" i="1"/>
  <c r="S238" i="1"/>
  <c r="K238" i="1"/>
  <c r="Y242" i="1" a="1"/>
  <c r="Y242" i="1" s="1"/>
  <c r="B242" i="1" s="1" a="1"/>
  <c r="B242" i="1" s="1"/>
  <c r="J239" i="1"/>
  <c r="T239" i="1"/>
  <c r="D241" i="1" l="1"/>
  <c r="C241" i="1"/>
  <c r="A242" i="1" a="1"/>
  <c r="A242" i="1" s="1"/>
  <c r="M241" i="1"/>
  <c r="L241" i="1"/>
  <c r="S239" i="1"/>
  <c r="K239" i="1"/>
  <c r="Y243" i="1" a="1"/>
  <c r="Y243" i="1" s="1"/>
  <c r="B243" i="1" s="1" a="1"/>
  <c r="B243" i="1" s="1"/>
  <c r="J240" i="1"/>
  <c r="V240" i="1"/>
  <c r="T240" i="1"/>
  <c r="Q241" i="1"/>
  <c r="G241" i="1"/>
  <c r="U241" i="1" s="1"/>
  <c r="F241" i="1"/>
  <c r="E241" i="1"/>
  <c r="I241" i="1"/>
  <c r="H241" i="1"/>
  <c r="C242" i="1" l="1"/>
  <c r="D242" i="1"/>
  <c r="A243" i="1" a="1"/>
  <c r="A243" i="1" s="1"/>
  <c r="V241" i="1"/>
  <c r="M242" i="1"/>
  <c r="L242" i="1"/>
  <c r="Y244" i="1" a="1"/>
  <c r="Y244" i="1" s="1"/>
  <c r="B244" i="1" s="1" a="1"/>
  <c r="B244" i="1" s="1"/>
  <c r="J241" i="1"/>
  <c r="S240" i="1"/>
  <c r="K240" i="1"/>
  <c r="T241" i="1"/>
  <c r="E242" i="1"/>
  <c r="I242" i="1"/>
  <c r="H242" i="1"/>
  <c r="Q242" i="1"/>
  <c r="G242" i="1"/>
  <c r="U242" i="1" s="1"/>
  <c r="F242" i="1"/>
  <c r="D243" i="1" l="1"/>
  <c r="C243" i="1"/>
  <c r="A244" i="1" a="1"/>
  <c r="A244" i="1" s="1"/>
  <c r="V242" i="1"/>
  <c r="I243" i="1"/>
  <c r="H243" i="1"/>
  <c r="Q243" i="1"/>
  <c r="G243" i="1"/>
  <c r="U243" i="1" s="1"/>
  <c r="F243" i="1"/>
  <c r="E243" i="1"/>
  <c r="J242" i="1"/>
  <c r="T242" i="1"/>
  <c r="K241" i="1"/>
  <c r="S241" i="1"/>
  <c r="M243" i="1"/>
  <c r="L243" i="1"/>
  <c r="Y245" i="1" a="1"/>
  <c r="Y245" i="1" s="1"/>
  <c r="B245" i="1" s="1" a="1"/>
  <c r="B245" i="1" s="1"/>
  <c r="D244" i="1" l="1"/>
  <c r="C244" i="1"/>
  <c r="A245" i="1" a="1"/>
  <c r="A245" i="1" s="1"/>
  <c r="V243" i="1"/>
  <c r="M244" i="1"/>
  <c r="L244" i="1"/>
  <c r="Y246" i="1" a="1"/>
  <c r="Y246" i="1" s="1"/>
  <c r="B246" i="1" s="1" a="1"/>
  <c r="B246" i="1" s="1"/>
  <c r="Q244" i="1"/>
  <c r="I244" i="1"/>
  <c r="F244" i="1"/>
  <c r="E244" i="1"/>
  <c r="H244" i="1"/>
  <c r="G244" i="1"/>
  <c r="U244" i="1" s="1"/>
  <c r="J243" i="1"/>
  <c r="T243" i="1"/>
  <c r="K242" i="1"/>
  <c r="S242" i="1"/>
  <c r="C245" i="1" l="1"/>
  <c r="D245" i="1"/>
  <c r="A246" i="1" a="1"/>
  <c r="A246" i="1" s="1"/>
  <c r="V244" i="1"/>
  <c r="Q245" i="1"/>
  <c r="I245" i="1"/>
  <c r="H245" i="1"/>
  <c r="G245" i="1"/>
  <c r="U245" i="1" s="1"/>
  <c r="F245" i="1"/>
  <c r="E245" i="1"/>
  <c r="J244" i="1"/>
  <c r="T244" i="1"/>
  <c r="K243" i="1"/>
  <c r="S243" i="1"/>
  <c r="Y247" i="1" a="1"/>
  <c r="Y247" i="1" s="1"/>
  <c r="B247" i="1" s="1" a="1"/>
  <c r="B247" i="1" s="1"/>
  <c r="M245" i="1"/>
  <c r="L245" i="1"/>
  <c r="C246" i="1" l="1"/>
  <c r="D246" i="1"/>
  <c r="V245" i="1"/>
  <c r="A247" i="1" a="1"/>
  <c r="A247" i="1" s="1"/>
  <c r="Y248" i="1" a="1"/>
  <c r="Y248" i="1" s="1"/>
  <c r="B248" i="1" s="1" a="1"/>
  <c r="B248" i="1" s="1"/>
  <c r="T245" i="1"/>
  <c r="M246" i="1"/>
  <c r="L246" i="1"/>
  <c r="I246" i="1"/>
  <c r="H246" i="1"/>
  <c r="Q246" i="1"/>
  <c r="G246" i="1"/>
  <c r="U246" i="1" s="1"/>
  <c r="V246" i="1" s="1"/>
  <c r="F246" i="1"/>
  <c r="E246" i="1"/>
  <c r="J245" i="1"/>
  <c r="K244" i="1"/>
  <c r="S244" i="1"/>
  <c r="C247" i="1" l="1"/>
  <c r="D247" i="1"/>
  <c r="A248" i="1" a="1"/>
  <c r="A248" i="1" s="1"/>
  <c r="M247" i="1"/>
  <c r="L247" i="1"/>
  <c r="Y249" i="1" a="1"/>
  <c r="Y249" i="1" s="1"/>
  <c r="B249" i="1" s="1" a="1"/>
  <c r="B249" i="1" s="1"/>
  <c r="T246" i="1"/>
  <c r="S245" i="1"/>
  <c r="K245" i="1"/>
  <c r="E247" i="1"/>
  <c r="F247" i="1"/>
  <c r="I247" i="1"/>
  <c r="H247" i="1"/>
  <c r="Q247" i="1"/>
  <c r="G247" i="1"/>
  <c r="U247" i="1" s="1"/>
  <c r="V247" i="1" s="1"/>
  <c r="J246" i="1"/>
  <c r="C248" i="1" l="1"/>
  <c r="D248" i="1"/>
  <c r="A249" i="1" a="1"/>
  <c r="A249" i="1" s="1"/>
  <c r="S246" i="1"/>
  <c r="K246" i="1"/>
  <c r="Y250" i="1" a="1"/>
  <c r="Y250" i="1" s="1"/>
  <c r="B250" i="1" s="1" a="1"/>
  <c r="B250" i="1" s="1"/>
  <c r="J247" i="1"/>
  <c r="T247" i="1"/>
  <c r="M248" i="1"/>
  <c r="L248" i="1"/>
  <c r="E248" i="1"/>
  <c r="I248" i="1"/>
  <c r="H248" i="1"/>
  <c r="Q248" i="1"/>
  <c r="G248" i="1"/>
  <c r="U248" i="1" s="1"/>
  <c r="V248" i="1" s="1"/>
  <c r="F248" i="1"/>
  <c r="D249" i="1" l="1"/>
  <c r="C249" i="1"/>
  <c r="A250" i="1" a="1"/>
  <c r="A250" i="1" s="1"/>
  <c r="J248" i="1"/>
  <c r="K247" i="1"/>
  <c r="S247" i="1"/>
  <c r="M249" i="1"/>
  <c r="L249" i="1"/>
  <c r="I249" i="1"/>
  <c r="H249" i="1"/>
  <c r="Q249" i="1"/>
  <c r="G249" i="1"/>
  <c r="U249" i="1" s="1"/>
  <c r="F249" i="1"/>
  <c r="E249" i="1"/>
  <c r="Y251" i="1" a="1"/>
  <c r="Y251" i="1" s="1"/>
  <c r="B251" i="1" s="1" a="1"/>
  <c r="B251" i="1" s="1"/>
  <c r="T248" i="1"/>
  <c r="D250" i="1" l="1"/>
  <c r="C250" i="1"/>
  <c r="A251" i="1" a="1"/>
  <c r="A251" i="1" s="1"/>
  <c r="V249" i="1"/>
  <c r="T249" i="1"/>
  <c r="J249" i="1"/>
  <c r="Y252" i="1" a="1"/>
  <c r="Y252" i="1" s="1"/>
  <c r="B252" i="1" s="1" a="1"/>
  <c r="B252" i="1" s="1"/>
  <c r="M250" i="1"/>
  <c r="L250" i="1"/>
  <c r="Q250" i="1"/>
  <c r="I250" i="1"/>
  <c r="E250" i="1"/>
  <c r="H250" i="1"/>
  <c r="G250" i="1"/>
  <c r="U250" i="1" s="1"/>
  <c r="F250" i="1"/>
  <c r="K248" i="1"/>
  <c r="S248" i="1"/>
  <c r="C251" i="1" l="1"/>
  <c r="D251" i="1"/>
  <c r="A252" i="1" a="1"/>
  <c r="A252" i="1" s="1"/>
  <c r="V250" i="1"/>
  <c r="Q251" i="1"/>
  <c r="I251" i="1"/>
  <c r="H251" i="1"/>
  <c r="G251" i="1"/>
  <c r="U251" i="1" s="1"/>
  <c r="V251" i="1" s="1"/>
  <c r="F251" i="1"/>
  <c r="E251" i="1"/>
  <c r="M251" i="1"/>
  <c r="L251" i="1"/>
  <c r="J250" i="1"/>
  <c r="T250" i="1"/>
  <c r="S249" i="1"/>
  <c r="K249" i="1"/>
  <c r="Y253" i="1" a="1"/>
  <c r="Y253" i="1" s="1"/>
  <c r="B253" i="1" s="1" a="1"/>
  <c r="B253" i="1" s="1"/>
  <c r="C252" i="1" l="1"/>
  <c r="D252" i="1"/>
  <c r="A253" i="1" a="1"/>
  <c r="A253" i="1" s="1"/>
  <c r="K250" i="1"/>
  <c r="S250" i="1"/>
  <c r="Y254" i="1" a="1"/>
  <c r="Y254" i="1" s="1"/>
  <c r="B254" i="1" s="1" a="1"/>
  <c r="B254" i="1" s="1"/>
  <c r="Q252" i="1"/>
  <c r="I252" i="1"/>
  <c r="H252" i="1"/>
  <c r="G252" i="1"/>
  <c r="U252" i="1" s="1"/>
  <c r="F252" i="1"/>
  <c r="E252" i="1"/>
  <c r="J251" i="1"/>
  <c r="M252" i="1"/>
  <c r="L252" i="1"/>
  <c r="T251" i="1"/>
  <c r="C253" i="1" l="1"/>
  <c r="D253" i="1"/>
  <c r="A254" i="1" a="1"/>
  <c r="A254" i="1" s="1"/>
  <c r="V252" i="1"/>
  <c r="J252" i="1"/>
  <c r="E253" i="1"/>
  <c r="Q253" i="1"/>
  <c r="G253" i="1"/>
  <c r="U253" i="1" s="1"/>
  <c r="F253" i="1"/>
  <c r="I253" i="1"/>
  <c r="H253" i="1"/>
  <c r="T252" i="1"/>
  <c r="S251" i="1"/>
  <c r="K251" i="1"/>
  <c r="Y255" i="1" a="1"/>
  <c r="Y255" i="1" s="1"/>
  <c r="B255" i="1" s="1" a="1"/>
  <c r="B255" i="1" s="1"/>
  <c r="M253" i="1"/>
  <c r="L253" i="1"/>
  <c r="C254" i="1" l="1"/>
  <c r="D254" i="1"/>
  <c r="A255" i="1" a="1"/>
  <c r="A255" i="1" s="1"/>
  <c r="V253" i="1"/>
  <c r="Y256" i="1" a="1"/>
  <c r="Y256" i="1" s="1"/>
  <c r="B256" i="1" s="1" a="1"/>
  <c r="B256" i="1" s="1"/>
  <c r="J253" i="1"/>
  <c r="E254" i="1"/>
  <c r="Q254" i="1"/>
  <c r="G254" i="1"/>
  <c r="U254" i="1" s="1"/>
  <c r="V254" i="1" s="1"/>
  <c r="F254" i="1"/>
  <c r="I254" i="1"/>
  <c r="H254" i="1"/>
  <c r="S252" i="1"/>
  <c r="K252" i="1"/>
  <c r="M254" i="1"/>
  <c r="L254" i="1"/>
  <c r="T253" i="1"/>
  <c r="C255" i="1" l="1"/>
  <c r="D255" i="1"/>
  <c r="A256" i="1" a="1"/>
  <c r="A256" i="1" s="1"/>
  <c r="M255" i="1"/>
  <c r="L255" i="1"/>
  <c r="Y257" i="1" a="1"/>
  <c r="Y257" i="1" s="1"/>
  <c r="B257" i="1" s="1" a="1"/>
  <c r="B257" i="1" s="1"/>
  <c r="J254" i="1"/>
  <c r="E255" i="1"/>
  <c r="F255" i="1"/>
  <c r="Q255" i="1"/>
  <c r="I255" i="1"/>
  <c r="H255" i="1"/>
  <c r="G255" i="1"/>
  <c r="U255" i="1" s="1"/>
  <c r="T254" i="1"/>
  <c r="S253" i="1"/>
  <c r="K253" i="1"/>
  <c r="C256" i="1" l="1"/>
  <c r="D256" i="1"/>
  <c r="A257" i="1" a="1"/>
  <c r="A257" i="1" s="1"/>
  <c r="V255" i="1"/>
  <c r="J255" i="1"/>
  <c r="T255" i="1"/>
  <c r="K254" i="1"/>
  <c r="S254" i="1"/>
  <c r="Q256" i="1"/>
  <c r="I256" i="1"/>
  <c r="G256" i="1"/>
  <c r="U256" i="1" s="1"/>
  <c r="F256" i="1"/>
  <c r="E256" i="1"/>
  <c r="H256" i="1"/>
  <c r="M256" i="1"/>
  <c r="L256" i="1"/>
  <c r="Y258" i="1" a="1"/>
  <c r="Y258" i="1" s="1"/>
  <c r="B258" i="1" s="1" a="1"/>
  <c r="B258" i="1" s="1"/>
  <c r="D257" i="1" l="1"/>
  <c r="C257" i="1"/>
  <c r="A258" i="1" a="1"/>
  <c r="A258" i="1" s="1"/>
  <c r="J256" i="1"/>
  <c r="S255" i="1"/>
  <c r="K255" i="1"/>
  <c r="M257" i="1"/>
  <c r="L257" i="1"/>
  <c r="Y259" i="1" a="1"/>
  <c r="Y259" i="1" s="1"/>
  <c r="B259" i="1" s="1" a="1"/>
  <c r="B259" i="1" s="1"/>
  <c r="Q257" i="1"/>
  <c r="I257" i="1"/>
  <c r="E257" i="1"/>
  <c r="H257" i="1"/>
  <c r="G257" i="1"/>
  <c r="U257" i="1" s="1"/>
  <c r="F257" i="1"/>
  <c r="T256" i="1"/>
  <c r="D258" i="1" l="1"/>
  <c r="C258" i="1"/>
  <c r="A259" i="1" a="1"/>
  <c r="A259" i="1" s="1"/>
  <c r="V257" i="1"/>
  <c r="J257" i="1"/>
  <c r="T257" i="1"/>
  <c r="S256" i="1"/>
  <c r="V256" i="1" s="1"/>
  <c r="K256" i="1"/>
  <c r="Y260" i="1" a="1"/>
  <c r="Y260" i="1" s="1"/>
  <c r="B260" i="1" s="1" a="1"/>
  <c r="B260" i="1" s="1"/>
  <c r="Q258" i="1"/>
  <c r="I258" i="1"/>
  <c r="H258" i="1"/>
  <c r="G258" i="1"/>
  <c r="U258" i="1" s="1"/>
  <c r="F258" i="1"/>
  <c r="E258" i="1"/>
  <c r="M258" i="1"/>
  <c r="L258" i="1"/>
  <c r="C259" i="1" l="1"/>
  <c r="D259" i="1"/>
  <c r="A260" i="1" a="1"/>
  <c r="A260" i="1" s="1"/>
  <c r="V258" i="1"/>
  <c r="J258" i="1"/>
  <c r="Y261" i="1" a="1"/>
  <c r="Y261" i="1" s="1"/>
  <c r="B261" i="1" s="1" a="1"/>
  <c r="B261" i="1" s="1"/>
  <c r="S257" i="1"/>
  <c r="K257" i="1"/>
  <c r="Q259" i="1"/>
  <c r="I259" i="1"/>
  <c r="E259" i="1"/>
  <c r="H259" i="1"/>
  <c r="G259" i="1"/>
  <c r="U259" i="1" s="1"/>
  <c r="F259" i="1"/>
  <c r="T258" i="1"/>
  <c r="M259" i="1"/>
  <c r="L259" i="1"/>
  <c r="C260" i="1" l="1"/>
  <c r="D260" i="1"/>
  <c r="A261" i="1" a="1"/>
  <c r="A261" i="1" s="1"/>
  <c r="V259" i="1"/>
  <c r="M260" i="1"/>
  <c r="L260" i="1"/>
  <c r="E260" i="1"/>
  <c r="Q260" i="1"/>
  <c r="I260" i="1"/>
  <c r="H260" i="1"/>
  <c r="G260" i="1"/>
  <c r="U260" i="1" s="1"/>
  <c r="F260" i="1"/>
  <c r="J259" i="1"/>
  <c r="Y262" i="1" a="1"/>
  <c r="Y262" i="1" s="1"/>
  <c r="B262" i="1" s="1" a="1"/>
  <c r="B262" i="1" s="1"/>
  <c r="T259" i="1"/>
  <c r="S258" i="1"/>
  <c r="K258" i="1"/>
  <c r="C261" i="1" l="1"/>
  <c r="D261" i="1"/>
  <c r="A262" i="1" a="1"/>
  <c r="A262" i="1" s="1"/>
  <c r="V260" i="1"/>
  <c r="T260" i="1"/>
  <c r="S259" i="1"/>
  <c r="K259" i="1"/>
  <c r="M261" i="1"/>
  <c r="L261" i="1"/>
  <c r="Y263" i="1" a="1"/>
  <c r="Y263" i="1" s="1"/>
  <c r="B263" i="1" s="1" a="1"/>
  <c r="B263" i="1" s="1"/>
  <c r="J260" i="1"/>
  <c r="E261" i="1"/>
  <c r="I261" i="1"/>
  <c r="H261" i="1"/>
  <c r="G261" i="1"/>
  <c r="U261" i="1" s="1"/>
  <c r="F261" i="1"/>
  <c r="Q261" i="1"/>
  <c r="C262" i="1" l="1"/>
  <c r="D262" i="1"/>
  <c r="A263" i="1" a="1"/>
  <c r="A263" i="1" s="1"/>
  <c r="T261" i="1"/>
  <c r="M262" i="1"/>
  <c r="L262" i="1"/>
  <c r="V261" i="1"/>
  <c r="S260" i="1"/>
  <c r="K260" i="1"/>
  <c r="Y264" i="1" a="1"/>
  <c r="Y264" i="1" s="1"/>
  <c r="B264" i="1" s="1" a="1"/>
  <c r="B264" i="1" s="1"/>
  <c r="J261" i="1"/>
  <c r="E262" i="1"/>
  <c r="Q262" i="1"/>
  <c r="I262" i="1"/>
  <c r="H262" i="1"/>
  <c r="G262" i="1"/>
  <c r="U262" i="1" s="1"/>
  <c r="F262" i="1"/>
  <c r="C263" i="1" l="1"/>
  <c r="D263" i="1"/>
  <c r="A264" i="1" a="1"/>
  <c r="A264" i="1" s="1"/>
  <c r="V262" i="1"/>
  <c r="Q263" i="1"/>
  <c r="I263" i="1"/>
  <c r="E263" i="1"/>
  <c r="H263" i="1"/>
  <c r="G263" i="1"/>
  <c r="U263" i="1" s="1"/>
  <c r="F263" i="1"/>
  <c r="S261" i="1"/>
  <c r="K261" i="1"/>
  <c r="T262" i="1"/>
  <c r="Y265" i="1" a="1"/>
  <c r="Y265" i="1" s="1"/>
  <c r="B265" i="1" s="1" a="1"/>
  <c r="B265" i="1" s="1"/>
  <c r="M263" i="1"/>
  <c r="L263" i="1"/>
  <c r="J262" i="1"/>
  <c r="V263" i="1" l="1"/>
  <c r="C264" i="1"/>
  <c r="D264" i="1"/>
  <c r="A265" i="1" a="1"/>
  <c r="A265" i="1" s="1"/>
  <c r="M264" i="1"/>
  <c r="L264" i="1"/>
  <c r="T263" i="1"/>
  <c r="S262" i="1"/>
  <c r="K262" i="1"/>
  <c r="Y266" i="1" a="1"/>
  <c r="Y266" i="1" s="1"/>
  <c r="B266" i="1" s="1" a="1"/>
  <c r="B266" i="1" s="1"/>
  <c r="Q264" i="1"/>
  <c r="I264" i="1"/>
  <c r="E264" i="1"/>
  <c r="H264" i="1"/>
  <c r="G264" i="1"/>
  <c r="U264" i="1" s="1"/>
  <c r="F264" i="1"/>
  <c r="J263" i="1"/>
  <c r="C265" i="1" l="1"/>
  <c r="D265" i="1"/>
  <c r="A266" i="1" a="1"/>
  <c r="A266" i="1" s="1"/>
  <c r="M265" i="1"/>
  <c r="L265" i="1"/>
  <c r="V264" i="1"/>
  <c r="T264" i="1"/>
  <c r="S263" i="1"/>
  <c r="K263" i="1"/>
  <c r="Y267" i="1" a="1"/>
  <c r="Y267" i="1" s="1"/>
  <c r="B267" i="1" s="1" a="1"/>
  <c r="B267" i="1" s="1"/>
  <c r="J264" i="1"/>
  <c r="Q265" i="1"/>
  <c r="I265" i="1"/>
  <c r="E265" i="1"/>
  <c r="H265" i="1"/>
  <c r="G265" i="1"/>
  <c r="U265" i="1" s="1"/>
  <c r="F265" i="1"/>
  <c r="D266" i="1" l="1"/>
  <c r="C266" i="1"/>
  <c r="A267" i="1" a="1"/>
  <c r="A267" i="1" s="1"/>
  <c r="V265" i="1"/>
  <c r="S264" i="1"/>
  <c r="K264" i="1"/>
  <c r="J265" i="1"/>
  <c r="E266" i="1"/>
  <c r="Q266" i="1"/>
  <c r="I266" i="1"/>
  <c r="F266" i="1"/>
  <c r="H266" i="1"/>
  <c r="G266" i="1"/>
  <c r="U266" i="1" s="1"/>
  <c r="M266" i="1"/>
  <c r="L266" i="1"/>
  <c r="T265" i="1"/>
  <c r="Y268" i="1" a="1"/>
  <c r="Y268" i="1" s="1"/>
  <c r="B268" i="1" s="1" a="1"/>
  <c r="B268" i="1" s="1"/>
  <c r="C267" i="1" l="1"/>
  <c r="D267" i="1"/>
  <c r="A268" i="1" a="1"/>
  <c r="A268" i="1" s="1"/>
  <c r="S265" i="1"/>
  <c r="K265" i="1"/>
  <c r="V266" i="1"/>
  <c r="Y269" i="1" a="1"/>
  <c r="Y269" i="1" s="1"/>
  <c r="B269" i="1" s="1" a="1"/>
  <c r="B269" i="1" s="1"/>
  <c r="M267" i="1"/>
  <c r="L267" i="1"/>
  <c r="J266" i="1"/>
  <c r="T266" i="1"/>
  <c r="E267" i="1"/>
  <c r="Q267" i="1"/>
  <c r="I267" i="1"/>
  <c r="H267" i="1"/>
  <c r="G267" i="1"/>
  <c r="U267" i="1" s="1"/>
  <c r="F267" i="1"/>
  <c r="D268" i="1" l="1"/>
  <c r="C268" i="1"/>
  <c r="A269" i="1" a="1"/>
  <c r="A269" i="1" s="1"/>
  <c r="V267" i="1"/>
  <c r="E268" i="1"/>
  <c r="Q268" i="1"/>
  <c r="I268" i="1"/>
  <c r="H268" i="1"/>
  <c r="G268" i="1"/>
  <c r="U268" i="1" s="1"/>
  <c r="V268" i="1" s="1"/>
  <c r="F268" i="1"/>
  <c r="Y270" i="1" a="1"/>
  <c r="Y270" i="1" s="1"/>
  <c r="B270" i="1" s="1" a="1"/>
  <c r="B270" i="1" s="1"/>
  <c r="M268" i="1"/>
  <c r="L268" i="1"/>
  <c r="J267" i="1"/>
  <c r="T267" i="1"/>
  <c r="S266" i="1"/>
  <c r="K266" i="1"/>
  <c r="C269" i="1" l="1"/>
  <c r="D269" i="1"/>
  <c r="A270" i="1" a="1"/>
  <c r="A270" i="1" s="1"/>
  <c r="M269" i="1"/>
  <c r="L269" i="1"/>
  <c r="S267" i="1"/>
  <c r="K267" i="1"/>
  <c r="Y271" i="1" a="1"/>
  <c r="Y271" i="1" s="1"/>
  <c r="B271" i="1" s="1" a="1"/>
  <c r="B271" i="1" s="1"/>
  <c r="T268" i="1"/>
  <c r="Q269" i="1"/>
  <c r="I269" i="1"/>
  <c r="E269" i="1"/>
  <c r="H269" i="1"/>
  <c r="G269" i="1"/>
  <c r="U269" i="1" s="1"/>
  <c r="F269" i="1"/>
  <c r="J268" i="1"/>
  <c r="D270" i="1" l="1"/>
  <c r="C270" i="1"/>
  <c r="A271" i="1" a="1"/>
  <c r="A271" i="1" s="1"/>
  <c r="S268" i="1"/>
  <c r="K268" i="1"/>
  <c r="J269" i="1"/>
  <c r="T269" i="1"/>
  <c r="Y272" i="1" a="1"/>
  <c r="Y272" i="1" s="1"/>
  <c r="B272" i="1" s="1" a="1"/>
  <c r="B272" i="1" s="1"/>
  <c r="V269" i="1"/>
  <c r="Q270" i="1"/>
  <c r="I270" i="1"/>
  <c r="E270" i="1"/>
  <c r="H270" i="1"/>
  <c r="G270" i="1"/>
  <c r="U270" i="1" s="1"/>
  <c r="F270" i="1"/>
  <c r="M270" i="1"/>
  <c r="L270" i="1"/>
  <c r="C271" i="1" l="1"/>
  <c r="D271" i="1"/>
  <c r="A272" i="1" a="1"/>
  <c r="A272" i="1" s="1"/>
  <c r="V270" i="1"/>
  <c r="M271" i="1"/>
  <c r="L271" i="1"/>
  <c r="J270" i="1"/>
  <c r="S269" i="1"/>
  <c r="K269" i="1"/>
  <c r="Y273" i="1" a="1"/>
  <c r="Y273" i="1" s="1"/>
  <c r="B273" i="1" s="1" a="1"/>
  <c r="B273" i="1" s="1"/>
  <c r="Q271" i="1"/>
  <c r="I271" i="1"/>
  <c r="E271" i="1"/>
  <c r="H271" i="1"/>
  <c r="G271" i="1"/>
  <c r="U271" i="1" s="1"/>
  <c r="F271" i="1"/>
  <c r="T270" i="1"/>
  <c r="C272" i="1" l="1"/>
  <c r="D272" i="1"/>
  <c r="A273" i="1" a="1"/>
  <c r="A273" i="1" s="1"/>
  <c r="V271" i="1"/>
  <c r="E272" i="1"/>
  <c r="Q272" i="1"/>
  <c r="I272" i="1"/>
  <c r="H272" i="1"/>
  <c r="G272" i="1"/>
  <c r="U272" i="1" s="1"/>
  <c r="F272" i="1"/>
  <c r="J271" i="1"/>
  <c r="M272" i="1"/>
  <c r="L272" i="1"/>
  <c r="Y274" i="1" a="1"/>
  <c r="Y274" i="1" s="1"/>
  <c r="B274" i="1" s="1" a="1"/>
  <c r="B274" i="1" s="1"/>
  <c r="T271" i="1"/>
  <c r="S270" i="1"/>
  <c r="K270" i="1"/>
  <c r="C273" i="1" l="1"/>
  <c r="D273" i="1"/>
  <c r="A274" i="1" a="1"/>
  <c r="A274" i="1" s="1"/>
  <c r="V272" i="1"/>
  <c r="M273" i="1"/>
  <c r="L273" i="1"/>
  <c r="J272" i="1"/>
  <c r="T272" i="1"/>
  <c r="S271" i="1"/>
  <c r="K271" i="1"/>
  <c r="Y275" i="1" a="1"/>
  <c r="Y275" i="1" s="1"/>
  <c r="B275" i="1" s="1" a="1"/>
  <c r="B275" i="1" s="1"/>
  <c r="E273" i="1"/>
  <c r="Q273" i="1"/>
  <c r="I273" i="1"/>
  <c r="G273" i="1"/>
  <c r="U273" i="1" s="1"/>
  <c r="F273" i="1"/>
  <c r="H273" i="1"/>
  <c r="D274" i="1" l="1"/>
  <c r="C274" i="1"/>
  <c r="A275" i="1" a="1"/>
  <c r="A275" i="1" s="1"/>
  <c r="V273" i="1"/>
  <c r="J273" i="1"/>
  <c r="M274" i="1"/>
  <c r="L274" i="1"/>
  <c r="E274" i="1"/>
  <c r="Q274" i="1"/>
  <c r="I274" i="1"/>
  <c r="H274" i="1"/>
  <c r="G274" i="1"/>
  <c r="U274" i="1" s="1"/>
  <c r="F274" i="1"/>
  <c r="T273" i="1"/>
  <c r="S272" i="1"/>
  <c r="K272" i="1"/>
  <c r="Y276" i="1" a="1"/>
  <c r="Y276" i="1" s="1"/>
  <c r="B276" i="1" s="1" a="1"/>
  <c r="B276" i="1" s="1"/>
  <c r="C275" i="1" l="1"/>
  <c r="D275" i="1"/>
  <c r="A276" i="1" a="1"/>
  <c r="A276" i="1" s="1"/>
  <c r="V274" i="1"/>
  <c r="S273" i="1"/>
  <c r="K273" i="1"/>
  <c r="Q275" i="1"/>
  <c r="I275" i="1"/>
  <c r="E275" i="1"/>
  <c r="H275" i="1"/>
  <c r="G275" i="1"/>
  <c r="U275" i="1" s="1"/>
  <c r="F275" i="1"/>
  <c r="Y277" i="1" a="1"/>
  <c r="Y277" i="1" s="1"/>
  <c r="B277" i="1" s="1" a="1"/>
  <c r="B277" i="1" s="1"/>
  <c r="M275" i="1"/>
  <c r="L275" i="1"/>
  <c r="J274" i="1"/>
  <c r="T274" i="1"/>
  <c r="C276" i="1" l="1"/>
  <c r="D276" i="1"/>
  <c r="A277" i="1" a="1"/>
  <c r="A277" i="1" s="1"/>
  <c r="M276" i="1"/>
  <c r="L276" i="1"/>
  <c r="T275" i="1"/>
  <c r="Y278" i="1" a="1"/>
  <c r="Y278" i="1" s="1"/>
  <c r="B278" i="1" s="1" a="1"/>
  <c r="B278" i="1" s="1"/>
  <c r="I276" i="1"/>
  <c r="E276" i="1"/>
  <c r="H276" i="1"/>
  <c r="G276" i="1"/>
  <c r="U276" i="1" s="1"/>
  <c r="Q276" i="1"/>
  <c r="F276" i="1"/>
  <c r="S274" i="1"/>
  <c r="K274" i="1"/>
  <c r="J275" i="1"/>
  <c r="V275" i="1"/>
  <c r="C277" i="1" l="1"/>
  <c r="D277" i="1"/>
  <c r="A278" i="1" a="1"/>
  <c r="A278" i="1" s="1"/>
  <c r="G277" i="1"/>
  <c r="U277" i="1" s="1"/>
  <c r="Q277" i="1"/>
  <c r="F277" i="1"/>
  <c r="H277" i="1"/>
  <c r="E277" i="1"/>
  <c r="I277" i="1"/>
  <c r="P276" i="1"/>
  <c r="J276" i="1"/>
  <c r="N276" i="1" s="1" a="1"/>
  <c r="N276" i="1" s="1"/>
  <c r="L277" i="1"/>
  <c r="M277" i="1"/>
  <c r="T276" i="1"/>
  <c r="Y279" i="1" a="1"/>
  <c r="Y279" i="1" s="1"/>
  <c r="B279" i="1" s="1" a="1"/>
  <c r="B279" i="1" s="1"/>
  <c r="V276" i="1"/>
  <c r="S275" i="1"/>
  <c r="K275" i="1"/>
  <c r="C278" i="1" l="1"/>
  <c r="D278" i="1"/>
  <c r="A279" i="1" a="1"/>
  <c r="A279" i="1" s="1"/>
  <c r="Y280" i="1" a="1"/>
  <c r="Y280" i="1" s="1"/>
  <c r="B280" i="1" s="1" a="1"/>
  <c r="B280" i="1" s="1"/>
  <c r="K276" i="1"/>
  <c r="S276" i="1"/>
  <c r="O276" i="1"/>
  <c r="M278" i="1"/>
  <c r="L278" i="1"/>
  <c r="I278" i="1"/>
  <c r="E278" i="1"/>
  <c r="H278" i="1"/>
  <c r="G278" i="1"/>
  <c r="U278" i="1" s="1"/>
  <c r="Q278" i="1"/>
  <c r="F278" i="1"/>
  <c r="J277" i="1"/>
  <c r="P277" i="1"/>
  <c r="N277" i="1" a="1"/>
  <c r="N277" i="1" s="1"/>
  <c r="V277" i="1"/>
  <c r="T277" i="1"/>
  <c r="C279" i="1" l="1"/>
  <c r="D279" i="1"/>
  <c r="A280" i="1" a="1"/>
  <c r="A280" i="1" s="1"/>
  <c r="H279" i="1"/>
  <c r="G279" i="1"/>
  <c r="U279" i="1" s="1"/>
  <c r="Q279" i="1"/>
  <c r="F279" i="1"/>
  <c r="I279" i="1"/>
  <c r="E279" i="1"/>
  <c r="L279" i="1"/>
  <c r="M279" i="1"/>
  <c r="S277" i="1"/>
  <c r="K277" i="1"/>
  <c r="O277" i="1"/>
  <c r="Y281" i="1" a="1"/>
  <c r="Y281" i="1" s="1"/>
  <c r="B281" i="1" s="1" a="1"/>
  <c r="B281" i="1" s="1"/>
  <c r="V278" i="1"/>
  <c r="P278" i="1"/>
  <c r="J278" i="1"/>
  <c r="T278" i="1"/>
  <c r="N278" i="1" a="1"/>
  <c r="N278" i="1" s="1"/>
  <c r="D280" i="1" l="1"/>
  <c r="C280" i="1"/>
  <c r="A281" i="1" a="1"/>
  <c r="A281" i="1" s="1"/>
  <c r="V279" i="1"/>
  <c r="M280" i="1"/>
  <c r="L280" i="1"/>
  <c r="T279" i="1"/>
  <c r="K278" i="1"/>
  <c r="S278" i="1"/>
  <c r="O278" i="1"/>
  <c r="J279" i="1"/>
  <c r="N279" i="1" s="1" a="1"/>
  <c r="N279" i="1" s="1"/>
  <c r="P279" i="1"/>
  <c r="E280" i="1"/>
  <c r="I280" i="1"/>
  <c r="Q280" i="1"/>
  <c r="F280" i="1"/>
  <c r="H280" i="1"/>
  <c r="G280" i="1"/>
  <c r="U280" i="1" s="1"/>
  <c r="Y282" i="1" a="1"/>
  <c r="Y282" i="1" s="1"/>
  <c r="B282" i="1" s="1" a="1"/>
  <c r="B282" i="1" s="1"/>
  <c r="D281" i="1" l="1"/>
  <c r="C281" i="1"/>
  <c r="A282" i="1" a="1"/>
  <c r="A282" i="1" s="1"/>
  <c r="S279" i="1"/>
  <c r="K279" i="1"/>
  <c r="O279" i="1"/>
  <c r="V280" i="1"/>
  <c r="L281" i="1"/>
  <c r="M281" i="1"/>
  <c r="P280" i="1"/>
  <c r="J280" i="1"/>
  <c r="N280" i="1" s="1" a="1"/>
  <c r="N280" i="1" s="1"/>
  <c r="T280" i="1"/>
  <c r="H281" i="1"/>
  <c r="G281" i="1"/>
  <c r="U281" i="1" s="1"/>
  <c r="Q281" i="1"/>
  <c r="F281" i="1"/>
  <c r="I281" i="1"/>
  <c r="E281" i="1"/>
  <c r="Y283" i="1" a="1"/>
  <c r="Y283" i="1" s="1"/>
  <c r="B283" i="1" s="1" a="1"/>
  <c r="B283" i="1" s="1"/>
  <c r="C282" i="1" l="1"/>
  <c r="D282" i="1"/>
  <c r="A283" i="1" a="1"/>
  <c r="A283" i="1" s="1"/>
  <c r="Y284" i="1" a="1"/>
  <c r="Y284" i="1" s="1"/>
  <c r="B284" i="1" s="1" a="1"/>
  <c r="B284" i="1" s="1"/>
  <c r="M282" i="1"/>
  <c r="L282" i="1"/>
  <c r="T281" i="1"/>
  <c r="J281" i="1"/>
  <c r="P281" i="1"/>
  <c r="N281" i="1" a="1"/>
  <c r="N281" i="1" s="1"/>
  <c r="K280" i="1"/>
  <c r="S280" i="1"/>
  <c r="O280" i="1"/>
  <c r="E282" i="1"/>
  <c r="I282" i="1"/>
  <c r="H282" i="1"/>
  <c r="G282" i="1"/>
  <c r="U282" i="1" s="1"/>
  <c r="Q282" i="1"/>
  <c r="F282" i="1"/>
  <c r="V281" i="1"/>
  <c r="D283" i="1" l="1"/>
  <c r="C283" i="1"/>
  <c r="A284" i="1" a="1"/>
  <c r="A284" i="1" s="1"/>
  <c r="P282" i="1"/>
  <c r="J282" i="1"/>
  <c r="T282" i="1"/>
  <c r="S281" i="1"/>
  <c r="K281" i="1"/>
  <c r="O281" i="1"/>
  <c r="H283" i="1"/>
  <c r="G283" i="1"/>
  <c r="U283" i="1" s="1"/>
  <c r="Q283" i="1"/>
  <c r="F283" i="1"/>
  <c r="I283" i="1"/>
  <c r="E283" i="1"/>
  <c r="L283" i="1"/>
  <c r="M283" i="1"/>
  <c r="N282" i="1" a="1"/>
  <c r="N282" i="1" s="1"/>
  <c r="Y285" i="1" a="1"/>
  <c r="Y285" i="1" s="1"/>
  <c r="B285" i="1" s="1" a="1"/>
  <c r="B285" i="1" s="1"/>
  <c r="V282" i="1"/>
  <c r="C284" i="1" l="1"/>
  <c r="D284" i="1"/>
  <c r="A285" i="1" a="1"/>
  <c r="A285" i="1" s="1"/>
  <c r="E284" i="1"/>
  <c r="I284" i="1"/>
  <c r="H284" i="1"/>
  <c r="G284" i="1"/>
  <c r="U284" i="1" s="1"/>
  <c r="Q284" i="1"/>
  <c r="F284" i="1"/>
  <c r="K282" i="1"/>
  <c r="S282" i="1"/>
  <c r="O282" i="1"/>
  <c r="M284" i="1"/>
  <c r="L284" i="1"/>
  <c r="V283" i="1"/>
  <c r="T283" i="1"/>
  <c r="Y286" i="1" a="1"/>
  <c r="Y286" i="1" s="1"/>
  <c r="B286" i="1" s="1" a="1"/>
  <c r="B286" i="1" s="1"/>
  <c r="J283" i="1"/>
  <c r="P283" i="1"/>
  <c r="C285" i="1" l="1"/>
  <c r="D285" i="1"/>
  <c r="A286" i="1" a="1"/>
  <c r="A286" i="1" s="1"/>
  <c r="V284" i="1"/>
  <c r="S283" i="1"/>
  <c r="K283" i="1"/>
  <c r="O283" i="1"/>
  <c r="N283" i="1" a="1"/>
  <c r="N283" i="1" s="1"/>
  <c r="H285" i="1"/>
  <c r="G285" i="1"/>
  <c r="U285" i="1" s="1"/>
  <c r="Q285" i="1"/>
  <c r="F285" i="1"/>
  <c r="I285" i="1"/>
  <c r="E285" i="1"/>
  <c r="P284" i="1"/>
  <c r="J284" i="1"/>
  <c r="L285" i="1"/>
  <c r="M285" i="1"/>
  <c r="Y287" i="1" a="1"/>
  <c r="Y287" i="1" s="1"/>
  <c r="B287" i="1" s="1" a="1"/>
  <c r="B287" i="1" s="1"/>
  <c r="T284" i="1"/>
  <c r="N284" i="1" a="1"/>
  <c r="N284" i="1" s="1"/>
  <c r="D286" i="1" l="1"/>
  <c r="C286" i="1"/>
  <c r="A287" i="1" a="1"/>
  <c r="A287" i="1" s="1"/>
  <c r="I286" i="1"/>
  <c r="E286" i="1"/>
  <c r="H286" i="1"/>
  <c r="G286" i="1"/>
  <c r="U286" i="1" s="1"/>
  <c r="Q286" i="1"/>
  <c r="F286" i="1"/>
  <c r="Y288" i="1" a="1"/>
  <c r="Y288" i="1" s="1"/>
  <c r="B288" i="1" s="1" a="1"/>
  <c r="B288" i="1" s="1"/>
  <c r="K284" i="1"/>
  <c r="S284" i="1"/>
  <c r="O284" i="1"/>
  <c r="T285" i="1"/>
  <c r="V285" i="1"/>
  <c r="M286" i="1"/>
  <c r="L286" i="1"/>
  <c r="J285" i="1"/>
  <c r="P285" i="1"/>
  <c r="N285" i="1" a="1"/>
  <c r="N285" i="1" s="1"/>
  <c r="C287" i="1" l="1"/>
  <c r="D287" i="1"/>
  <c r="A288" i="1" a="1"/>
  <c r="A288" i="1" s="1"/>
  <c r="P286" i="1"/>
  <c r="J286" i="1"/>
  <c r="V286" i="1"/>
  <c r="T286" i="1"/>
  <c r="Y289" i="1" a="1"/>
  <c r="Y289" i="1" s="1"/>
  <c r="B289" i="1" s="1" a="1"/>
  <c r="B289" i="1" s="1"/>
  <c r="L287" i="1"/>
  <c r="M287" i="1"/>
  <c r="Q287" i="1"/>
  <c r="F287" i="1"/>
  <c r="H287" i="1"/>
  <c r="G287" i="1"/>
  <c r="U287" i="1" s="1"/>
  <c r="E287" i="1"/>
  <c r="I287" i="1"/>
  <c r="S285" i="1"/>
  <c r="K285" i="1"/>
  <c r="O285" i="1"/>
  <c r="N286" i="1" a="1"/>
  <c r="N286" i="1" s="1"/>
  <c r="C288" i="1" l="1"/>
  <c r="D288" i="1"/>
  <c r="A289" i="1" a="1"/>
  <c r="A289" i="1" s="1"/>
  <c r="I288" i="1"/>
  <c r="E288" i="1"/>
  <c r="H288" i="1"/>
  <c r="G288" i="1"/>
  <c r="U288" i="1" s="1"/>
  <c r="Q288" i="1"/>
  <c r="F288" i="1"/>
  <c r="M288" i="1"/>
  <c r="L288" i="1"/>
  <c r="V287" i="1"/>
  <c r="K286" i="1"/>
  <c r="S286" i="1"/>
  <c r="O286" i="1"/>
  <c r="J287" i="1"/>
  <c r="P287" i="1"/>
  <c r="Y290" i="1" a="1"/>
  <c r="Y290" i="1" s="1"/>
  <c r="B290" i="1" s="1" a="1"/>
  <c r="B290" i="1" s="1"/>
  <c r="T287" i="1"/>
  <c r="N287" i="1" a="1"/>
  <c r="N287" i="1" s="1"/>
  <c r="D289" i="1" l="1"/>
  <c r="C289" i="1"/>
  <c r="A290" i="1" a="1"/>
  <c r="A290" i="1" s="1"/>
  <c r="T288" i="1"/>
  <c r="V288" i="1"/>
  <c r="Y291" i="1" a="1"/>
  <c r="Y291" i="1" s="1"/>
  <c r="B291" i="1" s="1" a="1"/>
  <c r="B291" i="1" s="1"/>
  <c r="P288" i="1"/>
  <c r="J288" i="1"/>
  <c r="N288" i="1" s="1" a="1"/>
  <c r="N288" i="1" s="1"/>
  <c r="S287" i="1"/>
  <c r="K287" i="1"/>
  <c r="O287" i="1"/>
  <c r="L289" i="1"/>
  <c r="M289" i="1"/>
  <c r="G289" i="1"/>
  <c r="U289" i="1" s="1"/>
  <c r="Q289" i="1"/>
  <c r="F289" i="1"/>
  <c r="H289" i="1"/>
  <c r="I289" i="1"/>
  <c r="E289" i="1"/>
  <c r="C290" i="1" l="1"/>
  <c r="D290" i="1"/>
  <c r="A291" i="1" a="1"/>
  <c r="A291" i="1" s="1"/>
  <c r="V289" i="1"/>
  <c r="M290" i="1"/>
  <c r="L290" i="1"/>
  <c r="K288" i="1"/>
  <c r="S288" i="1"/>
  <c r="O288" i="1"/>
  <c r="T289" i="1"/>
  <c r="J289" i="1"/>
  <c r="P289" i="1"/>
  <c r="N289" i="1" a="1"/>
  <c r="N289" i="1" s="1"/>
  <c r="I290" i="1"/>
  <c r="E290" i="1"/>
  <c r="H290" i="1"/>
  <c r="G290" i="1"/>
  <c r="U290" i="1" s="1"/>
  <c r="Q290" i="1"/>
  <c r="F290" i="1"/>
  <c r="Y292" i="1" a="1"/>
  <c r="Y292" i="1" s="1"/>
  <c r="B292" i="1" s="1" a="1"/>
  <c r="B292" i="1" s="1"/>
  <c r="C291" i="1" l="1"/>
  <c r="D291" i="1"/>
  <c r="A292" i="1" a="1"/>
  <c r="A292" i="1" s="1"/>
  <c r="S289" i="1"/>
  <c r="K289" i="1"/>
  <c r="O289" i="1"/>
  <c r="L291" i="1"/>
  <c r="M291" i="1"/>
  <c r="T290" i="1"/>
  <c r="V290" i="1"/>
  <c r="P290" i="1"/>
  <c r="J290" i="1"/>
  <c r="N290" i="1" s="1" a="1"/>
  <c r="N290" i="1" s="1"/>
  <c r="Y293" i="1" a="1"/>
  <c r="Y293" i="1" s="1"/>
  <c r="B293" i="1" s="1" a="1"/>
  <c r="B293" i="1" s="1"/>
  <c r="H291" i="1"/>
  <c r="G291" i="1"/>
  <c r="U291" i="1" s="1"/>
  <c r="Q291" i="1"/>
  <c r="F291" i="1"/>
  <c r="I291" i="1"/>
  <c r="E291" i="1"/>
  <c r="D292" i="1" l="1"/>
  <c r="C292" i="1"/>
  <c r="V291" i="1"/>
  <c r="A293" i="1" a="1"/>
  <c r="A293" i="1" s="1"/>
  <c r="M292" i="1"/>
  <c r="L292" i="1"/>
  <c r="E292" i="1"/>
  <c r="I292" i="1"/>
  <c r="H292" i="1"/>
  <c r="G292" i="1"/>
  <c r="U292" i="1" s="1"/>
  <c r="Q292" i="1"/>
  <c r="F292" i="1"/>
  <c r="Y294" i="1" a="1"/>
  <c r="Y294" i="1" s="1"/>
  <c r="B294" i="1" s="1" a="1"/>
  <c r="B294" i="1" s="1"/>
  <c r="J291" i="1"/>
  <c r="N291" i="1" s="1" a="1"/>
  <c r="N291" i="1" s="1"/>
  <c r="P291" i="1"/>
  <c r="T291" i="1"/>
  <c r="K290" i="1"/>
  <c r="S290" i="1"/>
  <c r="O290" i="1"/>
  <c r="C293" i="1" l="1"/>
  <c r="D293" i="1"/>
  <c r="A294" i="1" a="1"/>
  <c r="A294" i="1" s="1"/>
  <c r="S291" i="1"/>
  <c r="K291" i="1"/>
  <c r="O291" i="1"/>
  <c r="P292" i="1"/>
  <c r="J292" i="1"/>
  <c r="N292" i="1" a="1"/>
  <c r="N292" i="1" s="1"/>
  <c r="L293" i="1"/>
  <c r="M293" i="1"/>
  <c r="T292" i="1"/>
  <c r="Y295" i="1" a="1"/>
  <c r="Y295" i="1" s="1"/>
  <c r="B295" i="1" s="1" a="1"/>
  <c r="B295" i="1" s="1"/>
  <c r="H293" i="1"/>
  <c r="G293" i="1"/>
  <c r="U293" i="1" s="1"/>
  <c r="Q293" i="1"/>
  <c r="F293" i="1"/>
  <c r="I293" i="1"/>
  <c r="E293" i="1"/>
  <c r="D294" i="1" l="1"/>
  <c r="C294" i="1"/>
  <c r="A295" i="1" a="1"/>
  <c r="A295" i="1" s="1"/>
  <c r="M294" i="1"/>
  <c r="L294" i="1"/>
  <c r="E294" i="1"/>
  <c r="I294" i="1"/>
  <c r="G294" i="1"/>
  <c r="U294" i="1" s="1"/>
  <c r="Q294" i="1"/>
  <c r="F294" i="1"/>
  <c r="H294" i="1"/>
  <c r="Y296" i="1" a="1"/>
  <c r="Y296" i="1" s="1"/>
  <c r="B296" i="1" s="1" a="1"/>
  <c r="B296" i="1" s="1"/>
  <c r="J293" i="1"/>
  <c r="N293" i="1" s="1" a="1"/>
  <c r="N293" i="1" s="1"/>
  <c r="P293" i="1"/>
  <c r="V293" i="1"/>
  <c r="K292" i="1"/>
  <c r="S292" i="1"/>
  <c r="V292" i="1" s="1"/>
  <c r="O292" i="1"/>
  <c r="T293" i="1"/>
  <c r="D295" i="1" l="1"/>
  <c r="C295" i="1"/>
  <c r="A296" i="1" a="1"/>
  <c r="A296" i="1" s="1"/>
  <c r="V294" i="1"/>
  <c r="L295" i="1"/>
  <c r="M295" i="1"/>
  <c r="Y297" i="1" a="1"/>
  <c r="Y297" i="1" s="1"/>
  <c r="B297" i="1" s="1" a="1"/>
  <c r="B297" i="1" s="1"/>
  <c r="P294" i="1"/>
  <c r="J294" i="1"/>
  <c r="S293" i="1"/>
  <c r="K293" i="1"/>
  <c r="O293" i="1"/>
  <c r="N294" i="1" a="1"/>
  <c r="N294" i="1" s="1"/>
  <c r="T294" i="1"/>
  <c r="H295" i="1"/>
  <c r="G295" i="1"/>
  <c r="U295" i="1" s="1"/>
  <c r="Q295" i="1"/>
  <c r="F295" i="1"/>
  <c r="I295" i="1"/>
  <c r="E295" i="1"/>
  <c r="C296" i="1" l="1"/>
  <c r="D296" i="1"/>
  <c r="A297" i="1" a="1"/>
  <c r="A297" i="1" s="1"/>
  <c r="V295" i="1"/>
  <c r="M296" i="1"/>
  <c r="L296" i="1"/>
  <c r="E296" i="1"/>
  <c r="I296" i="1"/>
  <c r="H296" i="1"/>
  <c r="G296" i="1"/>
  <c r="U296" i="1" s="1"/>
  <c r="Q296" i="1"/>
  <c r="F296" i="1"/>
  <c r="T295" i="1"/>
  <c r="J295" i="1"/>
  <c r="N295" i="1" s="1" a="1"/>
  <c r="N295" i="1" s="1"/>
  <c r="P295" i="1"/>
  <c r="Y298" i="1" a="1"/>
  <c r="Y298" i="1" s="1"/>
  <c r="B298" i="1" s="1" a="1"/>
  <c r="B298" i="1" s="1"/>
  <c r="K294" i="1"/>
  <c r="S294" i="1"/>
  <c r="O294" i="1"/>
  <c r="C297" i="1" l="1"/>
  <c r="D297" i="1"/>
  <c r="A298" i="1" a="1"/>
  <c r="A298" i="1" s="1"/>
  <c r="Y299" i="1" a="1"/>
  <c r="Y299" i="1" s="1"/>
  <c r="B299" i="1" s="1" a="1"/>
  <c r="B299" i="1" s="1"/>
  <c r="S295" i="1"/>
  <c r="K295" i="1"/>
  <c r="O295" i="1"/>
  <c r="T296" i="1"/>
  <c r="H297" i="1"/>
  <c r="G297" i="1"/>
  <c r="U297" i="1" s="1"/>
  <c r="F297" i="1"/>
  <c r="E297" i="1"/>
  <c r="Q297" i="1"/>
  <c r="I297" i="1"/>
  <c r="L297" i="1"/>
  <c r="M297" i="1"/>
  <c r="P296" i="1"/>
  <c r="J296" i="1"/>
  <c r="N296" i="1" s="1" a="1"/>
  <c r="N296" i="1" s="1"/>
  <c r="V296" i="1"/>
  <c r="D298" i="1" l="1"/>
  <c r="C298" i="1"/>
  <c r="A299" i="1" a="1"/>
  <c r="A299" i="1" s="1"/>
  <c r="L298" i="1"/>
  <c r="M298" i="1"/>
  <c r="V297" i="1"/>
  <c r="Y300" i="1" a="1"/>
  <c r="Y300" i="1" s="1"/>
  <c r="B300" i="1" s="1" a="1"/>
  <c r="B300" i="1" s="1"/>
  <c r="J297" i="1"/>
  <c r="K296" i="1"/>
  <c r="S296" i="1"/>
  <c r="O296" i="1"/>
  <c r="F298" i="1"/>
  <c r="H298" i="1"/>
  <c r="G298" i="1"/>
  <c r="U298" i="1" s="1"/>
  <c r="I298" i="1"/>
  <c r="E298" i="1"/>
  <c r="Q298" i="1"/>
  <c r="T297" i="1"/>
  <c r="C299" i="1" l="1"/>
  <c r="D299" i="1"/>
  <c r="A300" i="1" a="1"/>
  <c r="A300" i="1" s="1"/>
  <c r="V298" i="1"/>
  <c r="L299" i="1"/>
  <c r="M299" i="1"/>
  <c r="T298" i="1"/>
  <c r="J298" i="1"/>
  <c r="G299" i="1"/>
  <c r="U299" i="1" s="1"/>
  <c r="F299" i="1"/>
  <c r="H299" i="1"/>
  <c r="E299" i="1"/>
  <c r="Q299" i="1"/>
  <c r="I299" i="1"/>
  <c r="S297" i="1"/>
  <c r="K297" i="1"/>
  <c r="Y301" i="1" a="1"/>
  <c r="Y301" i="1" s="1"/>
  <c r="B301" i="1" s="1" a="1"/>
  <c r="B301" i="1" s="1"/>
  <c r="C300" i="1" l="1"/>
  <c r="D300" i="1"/>
  <c r="A301" i="1" a="1"/>
  <c r="A301" i="1" s="1"/>
  <c r="V299" i="1"/>
  <c r="T299" i="1"/>
  <c r="J299" i="1"/>
  <c r="K298" i="1"/>
  <c r="S298" i="1"/>
  <c r="H300" i="1"/>
  <c r="G300" i="1"/>
  <c r="U300" i="1" s="1"/>
  <c r="F300" i="1"/>
  <c r="Q300" i="1"/>
  <c r="I300" i="1"/>
  <c r="E300" i="1"/>
  <c r="L300" i="1"/>
  <c r="M300" i="1"/>
  <c r="Y302" i="1" a="1"/>
  <c r="Y302" i="1" s="1"/>
  <c r="B302" i="1" s="1" a="1"/>
  <c r="B302" i="1" s="1"/>
  <c r="D301" i="1" l="1"/>
  <c r="C301" i="1"/>
  <c r="A302" i="1" a="1"/>
  <c r="A302" i="1" s="1"/>
  <c r="S299" i="1"/>
  <c r="K299" i="1"/>
  <c r="T300" i="1"/>
  <c r="J300" i="1"/>
  <c r="V300" i="1"/>
  <c r="Y303" i="1" a="1"/>
  <c r="Y303" i="1" s="1"/>
  <c r="B303" i="1" s="1" a="1"/>
  <c r="B303" i="1" s="1"/>
  <c r="H301" i="1"/>
  <c r="G301" i="1"/>
  <c r="U301" i="1" s="1"/>
  <c r="F301" i="1"/>
  <c r="I301" i="1"/>
  <c r="E301" i="1"/>
  <c r="Q301" i="1"/>
  <c r="L301" i="1"/>
  <c r="M301" i="1"/>
  <c r="C302" i="1" l="1"/>
  <c r="D302" i="1"/>
  <c r="V301" i="1"/>
  <c r="A303" i="1" a="1"/>
  <c r="A303" i="1" s="1"/>
  <c r="L302" i="1"/>
  <c r="M302" i="1"/>
  <c r="J301" i="1"/>
  <c r="K300" i="1"/>
  <c r="S300" i="1"/>
  <c r="T301" i="1"/>
  <c r="Y304" i="1" a="1"/>
  <c r="Y304" i="1" s="1"/>
  <c r="B304" i="1" s="1" a="1"/>
  <c r="B304" i="1" s="1"/>
  <c r="H302" i="1"/>
  <c r="G302" i="1"/>
  <c r="U302" i="1" s="1"/>
  <c r="F302" i="1"/>
  <c r="Q302" i="1"/>
  <c r="I302" i="1"/>
  <c r="E302" i="1"/>
  <c r="C303" i="1" l="1"/>
  <c r="D303" i="1"/>
  <c r="A304" i="1" a="1"/>
  <c r="A304" i="1" s="1"/>
  <c r="V302" i="1"/>
  <c r="Y305" i="1" a="1"/>
  <c r="Y305" i="1" s="1"/>
  <c r="B305" i="1" s="1" a="1"/>
  <c r="B305" i="1" s="1"/>
  <c r="K301" i="1"/>
  <c r="S301" i="1"/>
  <c r="T302" i="1"/>
  <c r="L303" i="1"/>
  <c r="M303" i="1"/>
  <c r="H303" i="1"/>
  <c r="G303" i="1"/>
  <c r="U303" i="1" s="1"/>
  <c r="F303" i="1"/>
  <c r="I303" i="1"/>
  <c r="E303" i="1"/>
  <c r="Q303" i="1"/>
  <c r="J302" i="1"/>
  <c r="D304" i="1" l="1"/>
  <c r="C304" i="1"/>
  <c r="A305" i="1" a="1"/>
  <c r="A305" i="1" s="1"/>
  <c r="T303" i="1"/>
  <c r="S302" i="1"/>
  <c r="K302" i="1"/>
  <c r="Y306" i="1" a="1"/>
  <c r="Y306" i="1" s="1"/>
  <c r="B306" i="1" s="1" a="1"/>
  <c r="B306" i="1" s="1"/>
  <c r="F304" i="1"/>
  <c r="H304" i="1"/>
  <c r="G304" i="1"/>
  <c r="U304" i="1" s="1"/>
  <c r="E304" i="1"/>
  <c r="Q304" i="1"/>
  <c r="I304" i="1"/>
  <c r="L304" i="1"/>
  <c r="M304" i="1"/>
  <c r="J303" i="1"/>
  <c r="C305" i="1" l="1"/>
  <c r="D305" i="1"/>
  <c r="A306" i="1" a="1"/>
  <c r="A306" i="1" s="1"/>
  <c r="Y307" i="1" a="1"/>
  <c r="Y307" i="1" s="1"/>
  <c r="B307" i="1" s="1" a="1"/>
  <c r="B307" i="1" s="1"/>
  <c r="K303" i="1"/>
  <c r="S303" i="1"/>
  <c r="V303" i="1" s="1"/>
  <c r="V304" i="1"/>
  <c r="T304" i="1"/>
  <c r="J304" i="1"/>
  <c r="G305" i="1"/>
  <c r="U305" i="1" s="1"/>
  <c r="F305" i="1"/>
  <c r="H305" i="1"/>
  <c r="I305" i="1"/>
  <c r="E305" i="1"/>
  <c r="Q305" i="1"/>
  <c r="L305" i="1"/>
  <c r="M305" i="1"/>
  <c r="C306" i="1" l="1"/>
  <c r="D306" i="1"/>
  <c r="A307" i="1" a="1"/>
  <c r="A307" i="1" s="1"/>
  <c r="J305" i="1"/>
  <c r="Y308" i="1" a="1"/>
  <c r="Y308" i="1" s="1"/>
  <c r="B308" i="1" s="1" a="1"/>
  <c r="B308" i="1" s="1"/>
  <c r="H306" i="1"/>
  <c r="G306" i="1"/>
  <c r="U306" i="1" s="1"/>
  <c r="F306" i="1"/>
  <c r="I306" i="1"/>
  <c r="E306" i="1"/>
  <c r="Q306" i="1"/>
  <c r="L306" i="1"/>
  <c r="M306" i="1"/>
  <c r="S304" i="1"/>
  <c r="K304" i="1"/>
  <c r="T305" i="1"/>
  <c r="D307" i="1" l="1"/>
  <c r="C307" i="1"/>
  <c r="A308" i="1" a="1"/>
  <c r="A308" i="1" s="1"/>
  <c r="V306" i="1"/>
  <c r="K305" i="1"/>
  <c r="S305" i="1"/>
  <c r="V305" i="1" s="1"/>
  <c r="J306" i="1"/>
  <c r="Y309" i="1" a="1"/>
  <c r="Y309" i="1" s="1"/>
  <c r="B309" i="1" s="1" a="1"/>
  <c r="B309" i="1" s="1"/>
  <c r="H307" i="1"/>
  <c r="G307" i="1"/>
  <c r="U307" i="1" s="1"/>
  <c r="F307" i="1"/>
  <c r="Q307" i="1"/>
  <c r="I307" i="1"/>
  <c r="E307" i="1"/>
  <c r="L307" i="1"/>
  <c r="M307" i="1"/>
  <c r="T306" i="1"/>
  <c r="C308" i="1" l="1"/>
  <c r="D308" i="1"/>
  <c r="A309" i="1" a="1"/>
  <c r="A309" i="1" s="1"/>
  <c r="T307" i="1"/>
  <c r="L308" i="1"/>
  <c r="M308" i="1"/>
  <c r="S306" i="1"/>
  <c r="K306" i="1"/>
  <c r="J307" i="1"/>
  <c r="Y310" i="1" a="1"/>
  <c r="Y310" i="1" s="1"/>
  <c r="B310" i="1" s="1" a="1"/>
  <c r="B310" i="1" s="1"/>
  <c r="H308" i="1"/>
  <c r="G308" i="1"/>
  <c r="U308" i="1" s="1"/>
  <c r="V308" i="1" s="1"/>
  <c r="F308" i="1"/>
  <c r="I308" i="1"/>
  <c r="E308" i="1"/>
  <c r="Q308" i="1"/>
  <c r="C309" i="1" l="1"/>
  <c r="D309" i="1"/>
  <c r="A310" i="1" a="1"/>
  <c r="A310" i="1" s="1"/>
  <c r="L309" i="1"/>
  <c r="M309" i="1"/>
  <c r="T308" i="1"/>
  <c r="H309" i="1"/>
  <c r="G309" i="1"/>
  <c r="U309" i="1" s="1"/>
  <c r="F309" i="1"/>
  <c r="E309" i="1"/>
  <c r="Q309" i="1"/>
  <c r="I309" i="1"/>
  <c r="S307" i="1"/>
  <c r="V307" i="1" s="1"/>
  <c r="K307" i="1"/>
  <c r="Y311" i="1" a="1"/>
  <c r="Y311" i="1" s="1"/>
  <c r="B311" i="1" s="1" a="1"/>
  <c r="B311" i="1" s="1"/>
  <c r="J308" i="1"/>
  <c r="D310" i="1" l="1"/>
  <c r="C310" i="1"/>
  <c r="A311" i="1" a="1"/>
  <c r="A311" i="1" s="1"/>
  <c r="L310" i="1"/>
  <c r="M310" i="1"/>
  <c r="Y312" i="1" a="1"/>
  <c r="Y312" i="1" s="1"/>
  <c r="B312" i="1" s="1" a="1"/>
  <c r="B312" i="1" s="1"/>
  <c r="J309" i="1"/>
  <c r="F310" i="1"/>
  <c r="H310" i="1"/>
  <c r="G310" i="1"/>
  <c r="U310" i="1" s="1"/>
  <c r="I310" i="1"/>
  <c r="E310" i="1"/>
  <c r="Q310" i="1"/>
  <c r="K308" i="1"/>
  <c r="S308" i="1"/>
  <c r="V309" i="1"/>
  <c r="T309" i="1"/>
  <c r="C311" i="1" l="1"/>
  <c r="D311" i="1"/>
  <c r="A312" i="1" a="1"/>
  <c r="A312" i="1" s="1"/>
  <c r="L311" i="1"/>
  <c r="M311" i="1"/>
  <c r="G311" i="1"/>
  <c r="U311" i="1" s="1"/>
  <c r="F311" i="1"/>
  <c r="H311" i="1"/>
  <c r="E311" i="1"/>
  <c r="Q311" i="1"/>
  <c r="I311" i="1"/>
  <c r="T310" i="1"/>
  <c r="J310" i="1"/>
  <c r="V310" i="1"/>
  <c r="Y313" i="1" a="1"/>
  <c r="Y313" i="1" s="1"/>
  <c r="B313" i="1" s="1" a="1"/>
  <c r="B313" i="1" s="1"/>
  <c r="S309" i="1"/>
  <c r="K309" i="1"/>
  <c r="C312" i="1" l="1"/>
  <c r="D312" i="1"/>
  <c r="A313" i="1" a="1"/>
  <c r="A313" i="1" s="1"/>
  <c r="V311" i="1"/>
  <c r="L312" i="1"/>
  <c r="M312" i="1"/>
  <c r="T311" i="1"/>
  <c r="Y314" i="1" a="1"/>
  <c r="Y314" i="1" s="1"/>
  <c r="B314" i="1" s="1" a="1"/>
  <c r="B314" i="1" s="1"/>
  <c r="J311" i="1"/>
  <c r="H312" i="1"/>
  <c r="G312" i="1"/>
  <c r="U312" i="1" s="1"/>
  <c r="F312" i="1"/>
  <c r="Q312" i="1"/>
  <c r="I312" i="1"/>
  <c r="E312" i="1"/>
  <c r="K310" i="1"/>
  <c r="S310" i="1"/>
  <c r="D313" i="1" l="1"/>
  <c r="C313" i="1"/>
  <c r="V312" i="1"/>
  <c r="A314" i="1" a="1"/>
  <c r="A314" i="1" s="1"/>
  <c r="J312" i="1"/>
  <c r="S311" i="1"/>
  <c r="K311" i="1"/>
  <c r="T312" i="1"/>
  <c r="Y315" i="1" a="1"/>
  <c r="Y315" i="1" s="1"/>
  <c r="B315" i="1" s="1" a="1"/>
  <c r="B315" i="1" s="1"/>
  <c r="H313" i="1"/>
  <c r="G313" i="1"/>
  <c r="U313" i="1" s="1"/>
  <c r="F313" i="1"/>
  <c r="I313" i="1"/>
  <c r="E313" i="1"/>
  <c r="Q313" i="1"/>
  <c r="L313" i="1"/>
  <c r="M313" i="1"/>
  <c r="C314" i="1" l="1"/>
  <c r="D314" i="1"/>
  <c r="A315" i="1" a="1"/>
  <c r="A315" i="1" s="1"/>
  <c r="T313" i="1"/>
  <c r="J313" i="1"/>
  <c r="Y316" i="1" a="1"/>
  <c r="Y316" i="1" s="1"/>
  <c r="B316" i="1" s="1" a="1"/>
  <c r="B316" i="1" s="1"/>
  <c r="K312" i="1"/>
  <c r="S312" i="1"/>
  <c r="H314" i="1"/>
  <c r="G314" i="1"/>
  <c r="U314" i="1" s="1"/>
  <c r="F314" i="1"/>
  <c r="Q314" i="1"/>
  <c r="I314" i="1"/>
  <c r="E314" i="1"/>
  <c r="L314" i="1"/>
  <c r="M314" i="1"/>
  <c r="C315" i="1" l="1"/>
  <c r="D315" i="1"/>
  <c r="A316" i="1" a="1"/>
  <c r="A316" i="1" s="1"/>
  <c r="L315" i="1"/>
  <c r="M315" i="1"/>
  <c r="Y317" i="1" a="1"/>
  <c r="Y317" i="1" s="1"/>
  <c r="B317" i="1" s="1" a="1"/>
  <c r="B317" i="1" s="1"/>
  <c r="T314" i="1"/>
  <c r="K313" i="1"/>
  <c r="S313" i="1"/>
  <c r="V313" i="1" s="1"/>
  <c r="H315" i="1"/>
  <c r="G315" i="1"/>
  <c r="U315" i="1" s="1"/>
  <c r="F315" i="1"/>
  <c r="I315" i="1"/>
  <c r="E315" i="1"/>
  <c r="Q315" i="1"/>
  <c r="V314" i="1"/>
  <c r="J314" i="1"/>
  <c r="D316" i="1" l="1"/>
  <c r="C316" i="1"/>
  <c r="A317" i="1" a="1"/>
  <c r="A317" i="1" s="1"/>
  <c r="V315" i="1"/>
  <c r="T315" i="1"/>
  <c r="S314" i="1"/>
  <c r="K314" i="1"/>
  <c r="L316" i="1"/>
  <c r="M316" i="1"/>
  <c r="J315" i="1"/>
  <c r="Y318" i="1" a="1"/>
  <c r="Y318" i="1" s="1"/>
  <c r="B318" i="1" s="1" a="1"/>
  <c r="B318" i="1" s="1"/>
  <c r="F316" i="1"/>
  <c r="H316" i="1"/>
  <c r="G316" i="1"/>
  <c r="U316" i="1" s="1"/>
  <c r="E316" i="1"/>
  <c r="Q316" i="1"/>
  <c r="I316" i="1"/>
  <c r="D317" i="1" l="1"/>
  <c r="C317" i="1"/>
  <c r="A318" i="1" a="1"/>
  <c r="A318" i="1" s="1"/>
  <c r="T316" i="1"/>
  <c r="Y319" i="1" a="1"/>
  <c r="Y319" i="1" s="1"/>
  <c r="B319" i="1" s="1" a="1"/>
  <c r="B319" i="1" s="1"/>
  <c r="G317" i="1"/>
  <c r="U317" i="1" s="1"/>
  <c r="F317" i="1"/>
  <c r="H317" i="1"/>
  <c r="I317" i="1"/>
  <c r="E317" i="1"/>
  <c r="Q317" i="1"/>
  <c r="K315" i="1"/>
  <c r="S315" i="1"/>
  <c r="J316" i="1"/>
  <c r="L317" i="1"/>
  <c r="M317" i="1"/>
  <c r="V316" i="1"/>
  <c r="C318" i="1" l="1"/>
  <c r="D318" i="1"/>
  <c r="A319" i="1" a="1"/>
  <c r="A319" i="1" s="1"/>
  <c r="T317" i="1"/>
  <c r="J317" i="1"/>
  <c r="V317" i="1"/>
  <c r="S316" i="1"/>
  <c r="K316" i="1"/>
  <c r="Y320" i="1" a="1"/>
  <c r="Y320" i="1" s="1"/>
  <c r="B320" i="1" s="1" a="1"/>
  <c r="B320" i="1" s="1"/>
  <c r="H318" i="1"/>
  <c r="G318" i="1"/>
  <c r="U318" i="1" s="1"/>
  <c r="F318" i="1"/>
  <c r="I318" i="1"/>
  <c r="E318" i="1"/>
  <c r="Q318" i="1"/>
  <c r="L318" i="1"/>
  <c r="M318" i="1"/>
  <c r="D319" i="1" l="1"/>
  <c r="C319" i="1"/>
  <c r="A320" i="1" a="1"/>
  <c r="A320" i="1" s="1"/>
  <c r="L319" i="1"/>
  <c r="M319" i="1"/>
  <c r="K317" i="1"/>
  <c r="S317" i="1"/>
  <c r="J318" i="1"/>
  <c r="Y321" i="1" a="1"/>
  <c r="Y321" i="1" s="1"/>
  <c r="B321" i="1" s="1" a="1"/>
  <c r="B321" i="1" s="1"/>
  <c r="H319" i="1"/>
  <c r="G319" i="1"/>
  <c r="U319" i="1" s="1"/>
  <c r="F319" i="1"/>
  <c r="Q319" i="1"/>
  <c r="I319" i="1"/>
  <c r="E319" i="1"/>
  <c r="T318" i="1"/>
  <c r="C320" i="1" l="1"/>
  <c r="D320" i="1"/>
  <c r="A321" i="1" a="1"/>
  <c r="A321" i="1" s="1"/>
  <c r="L320" i="1"/>
  <c r="M320" i="1"/>
  <c r="T319" i="1"/>
  <c r="S318" i="1"/>
  <c r="V318" i="1" s="1"/>
  <c r="K318" i="1"/>
  <c r="J319" i="1"/>
  <c r="Y322" i="1" a="1"/>
  <c r="Y322" i="1" s="1"/>
  <c r="B322" i="1" s="1" a="1"/>
  <c r="B322" i="1" s="1"/>
  <c r="Q320" i="1"/>
  <c r="I320" i="1"/>
  <c r="H320" i="1"/>
  <c r="G320" i="1"/>
  <c r="U320" i="1" s="1"/>
  <c r="F320" i="1"/>
  <c r="E320" i="1"/>
  <c r="V319" i="1"/>
  <c r="C321" i="1" l="1"/>
  <c r="D321" i="1"/>
  <c r="A322" i="1" a="1"/>
  <c r="A322" i="1" s="1"/>
  <c r="T320" i="1"/>
  <c r="V320" i="1"/>
  <c r="J320" i="1"/>
  <c r="H321" i="1"/>
  <c r="G321" i="1"/>
  <c r="U321" i="1" s="1"/>
  <c r="F321" i="1"/>
  <c r="I321" i="1"/>
  <c r="E321" i="1"/>
  <c r="Q321" i="1"/>
  <c r="Y323" i="1" a="1"/>
  <c r="Y323" i="1" s="1"/>
  <c r="B323" i="1" s="1" a="1"/>
  <c r="B323" i="1" s="1"/>
  <c r="L321" i="1"/>
  <c r="M321" i="1"/>
  <c r="S319" i="1"/>
  <c r="K319" i="1"/>
  <c r="D322" i="1" l="1"/>
  <c r="C322" i="1"/>
  <c r="A323" i="1" a="1"/>
  <c r="A323" i="1" s="1"/>
  <c r="F322" i="1"/>
  <c r="H322" i="1"/>
  <c r="G322" i="1"/>
  <c r="U322" i="1" s="1"/>
  <c r="E322" i="1"/>
  <c r="Q322" i="1"/>
  <c r="I322" i="1"/>
  <c r="K320" i="1"/>
  <c r="S320" i="1"/>
  <c r="Y324" i="1" a="1"/>
  <c r="Y324" i="1" s="1"/>
  <c r="B324" i="1" s="1" a="1"/>
  <c r="B324" i="1" s="1"/>
  <c r="T321" i="1"/>
  <c r="M322" i="1"/>
  <c r="L322" i="1"/>
  <c r="J321" i="1"/>
  <c r="C323" i="1" l="1"/>
  <c r="D323" i="1"/>
  <c r="A324" i="1" a="1"/>
  <c r="A324" i="1" s="1"/>
  <c r="V322" i="1"/>
  <c r="G323" i="1"/>
  <c r="U323" i="1" s="1"/>
  <c r="F323" i="1"/>
  <c r="E323" i="1"/>
  <c r="Q323" i="1"/>
  <c r="I323" i="1"/>
  <c r="H323" i="1"/>
  <c r="T322" i="1"/>
  <c r="S321" i="1"/>
  <c r="V321" i="1" s="1"/>
  <c r="K321" i="1"/>
  <c r="Y325" i="1" a="1"/>
  <c r="Y325" i="1" s="1"/>
  <c r="B325" i="1" s="1" a="1"/>
  <c r="B325" i="1" s="1"/>
  <c r="J322" i="1"/>
  <c r="L323" i="1"/>
  <c r="M323" i="1"/>
  <c r="C324" i="1" l="1"/>
  <c r="D324" i="1"/>
  <c r="A325" i="1" a="1"/>
  <c r="A325" i="1" s="1"/>
  <c r="V323" i="1"/>
  <c r="H324" i="1"/>
  <c r="G324" i="1"/>
  <c r="U324" i="1" s="1"/>
  <c r="F324" i="1"/>
  <c r="E324" i="1"/>
  <c r="Q324" i="1"/>
  <c r="I324" i="1"/>
  <c r="J323" i="1"/>
  <c r="Y326" i="1" a="1"/>
  <c r="Y326" i="1" s="1"/>
  <c r="B326" i="1" s="1" a="1"/>
  <c r="B326" i="1" s="1"/>
  <c r="L324" i="1"/>
  <c r="M324" i="1"/>
  <c r="T323" i="1"/>
  <c r="S322" i="1"/>
  <c r="K322" i="1"/>
  <c r="D325" i="1" l="1"/>
  <c r="C325" i="1"/>
  <c r="A326" i="1" a="1"/>
  <c r="A326" i="1" s="1"/>
  <c r="H325" i="1"/>
  <c r="G325" i="1"/>
  <c r="U325" i="1" s="1"/>
  <c r="F325" i="1"/>
  <c r="I325" i="1"/>
  <c r="E325" i="1"/>
  <c r="Q325" i="1"/>
  <c r="S323" i="1"/>
  <c r="K323" i="1"/>
  <c r="Y327" i="1" a="1"/>
  <c r="Y327" i="1" s="1"/>
  <c r="B327" i="1" s="1" a="1"/>
  <c r="B327" i="1" s="1"/>
  <c r="M325" i="1"/>
  <c r="L325" i="1"/>
  <c r="T324" i="1"/>
  <c r="J324" i="1"/>
  <c r="C326" i="1" l="1"/>
  <c r="D326" i="1"/>
  <c r="V325" i="1"/>
  <c r="A327" i="1" a="1"/>
  <c r="A327" i="1" s="1"/>
  <c r="J325" i="1"/>
  <c r="T325" i="1"/>
  <c r="L326" i="1"/>
  <c r="M326" i="1"/>
  <c r="Q326" i="1"/>
  <c r="I326" i="1"/>
  <c r="H326" i="1"/>
  <c r="G326" i="1"/>
  <c r="U326" i="1" s="1"/>
  <c r="F326" i="1"/>
  <c r="E326" i="1"/>
  <c r="S324" i="1"/>
  <c r="V324" i="1" s="1"/>
  <c r="K324" i="1"/>
  <c r="Y328" i="1" a="1"/>
  <c r="Y328" i="1" s="1"/>
  <c r="B328" i="1" s="1" a="1"/>
  <c r="B328" i="1" s="1"/>
  <c r="C327" i="1" l="1"/>
  <c r="D327" i="1"/>
  <c r="A328" i="1" a="1"/>
  <c r="A328" i="1" s="1"/>
  <c r="L327" i="1"/>
  <c r="M327" i="1"/>
  <c r="V326" i="1"/>
  <c r="J326" i="1"/>
  <c r="Y329" i="1" a="1"/>
  <c r="Y329" i="1" s="1"/>
  <c r="B329" i="1" s="1" a="1"/>
  <c r="B329" i="1" s="1"/>
  <c r="T326" i="1"/>
  <c r="S325" i="1"/>
  <c r="K325" i="1"/>
  <c r="H327" i="1"/>
  <c r="G327" i="1"/>
  <c r="U327" i="1" s="1"/>
  <c r="F327" i="1"/>
  <c r="I327" i="1"/>
  <c r="E327" i="1"/>
  <c r="Q327" i="1"/>
  <c r="D328" i="1" l="1"/>
  <c r="C328" i="1"/>
  <c r="A329" i="1" a="1"/>
  <c r="A329" i="1" s="1"/>
  <c r="V327" i="1"/>
  <c r="F328" i="1"/>
  <c r="H328" i="1"/>
  <c r="G328" i="1"/>
  <c r="U328" i="1" s="1"/>
  <c r="I328" i="1"/>
  <c r="E328" i="1"/>
  <c r="Q328" i="1"/>
  <c r="T327" i="1"/>
  <c r="M328" i="1"/>
  <c r="L328" i="1"/>
  <c r="J327" i="1"/>
  <c r="K326" i="1"/>
  <c r="S326" i="1"/>
  <c r="Y330" i="1" a="1"/>
  <c r="Y330" i="1" s="1"/>
  <c r="B330" i="1" s="1" a="1"/>
  <c r="B330" i="1" s="1"/>
  <c r="C329" i="1" l="1"/>
  <c r="D329" i="1"/>
  <c r="A330" i="1" a="1"/>
  <c r="A330" i="1" s="1"/>
  <c r="L329" i="1"/>
  <c r="M329" i="1"/>
  <c r="J328" i="1"/>
  <c r="G329" i="1"/>
  <c r="U329" i="1" s="1"/>
  <c r="F329" i="1"/>
  <c r="E329" i="1"/>
  <c r="Q329" i="1"/>
  <c r="I329" i="1"/>
  <c r="H329" i="1"/>
  <c r="Y331" i="1" a="1"/>
  <c r="Y331" i="1" s="1"/>
  <c r="B331" i="1" s="1" a="1"/>
  <c r="B331" i="1" s="1"/>
  <c r="T328" i="1"/>
  <c r="S327" i="1"/>
  <c r="K327" i="1"/>
  <c r="V328" i="1"/>
  <c r="D330" i="1" l="1"/>
  <c r="C330" i="1"/>
  <c r="A331" i="1" a="1"/>
  <c r="A331" i="1" s="1"/>
  <c r="L330" i="1"/>
  <c r="M330" i="1"/>
  <c r="K328" i="1"/>
  <c r="S328" i="1"/>
  <c r="T329" i="1"/>
  <c r="V329" i="1"/>
  <c r="Y332" i="1" a="1"/>
  <c r="Y332" i="1" s="1"/>
  <c r="B332" i="1" s="1" a="1"/>
  <c r="B332" i="1" s="1"/>
  <c r="J329" i="1"/>
  <c r="H330" i="1"/>
  <c r="G330" i="1"/>
  <c r="U330" i="1" s="1"/>
  <c r="F330" i="1"/>
  <c r="Q330" i="1"/>
  <c r="I330" i="1"/>
  <c r="E330" i="1"/>
  <c r="D331" i="1" l="1"/>
  <c r="C331" i="1"/>
  <c r="A332" i="1" a="1"/>
  <c r="A332" i="1" s="1"/>
  <c r="H331" i="1"/>
  <c r="G331" i="1"/>
  <c r="U331" i="1" s="1"/>
  <c r="F331" i="1"/>
  <c r="Q331" i="1"/>
  <c r="I331" i="1"/>
  <c r="E331" i="1"/>
  <c r="Y333" i="1" a="1"/>
  <c r="Y333" i="1" s="1"/>
  <c r="B333" i="1" s="1" a="1"/>
  <c r="B333" i="1" s="1"/>
  <c r="T330" i="1"/>
  <c r="J330" i="1"/>
  <c r="K329" i="1"/>
  <c r="S329" i="1"/>
  <c r="M331" i="1"/>
  <c r="L331" i="1"/>
  <c r="C332" i="1" l="1"/>
  <c r="D332" i="1"/>
  <c r="A333" i="1" a="1"/>
  <c r="A333" i="1" s="1"/>
  <c r="S330" i="1"/>
  <c r="V330" i="1" s="1"/>
  <c r="K330" i="1"/>
  <c r="J331" i="1"/>
  <c r="T331" i="1"/>
  <c r="V331" i="1"/>
  <c r="L332" i="1"/>
  <c r="M332" i="1"/>
  <c r="Y334" i="1" a="1"/>
  <c r="Y334" i="1" s="1"/>
  <c r="B334" i="1" s="1" a="1"/>
  <c r="B334" i="1" s="1"/>
  <c r="Q332" i="1"/>
  <c r="I332" i="1"/>
  <c r="H332" i="1"/>
  <c r="G332" i="1"/>
  <c r="U332" i="1" s="1"/>
  <c r="F332" i="1"/>
  <c r="E332" i="1"/>
  <c r="C333" i="1" l="1"/>
  <c r="D333" i="1"/>
  <c r="A334" i="1" a="1"/>
  <c r="A334" i="1" s="1"/>
  <c r="S331" i="1"/>
  <c r="K331" i="1"/>
  <c r="H333" i="1"/>
  <c r="G333" i="1"/>
  <c r="U333" i="1" s="1"/>
  <c r="F333" i="1"/>
  <c r="E333" i="1"/>
  <c r="Q333" i="1"/>
  <c r="I333" i="1"/>
  <c r="Y335" i="1" a="1"/>
  <c r="Y335" i="1" s="1"/>
  <c r="B335" i="1" s="1" a="1"/>
  <c r="B335" i="1" s="1"/>
  <c r="L333" i="1"/>
  <c r="M333" i="1"/>
  <c r="T332" i="1"/>
  <c r="J332" i="1"/>
  <c r="D334" i="1" l="1"/>
  <c r="C334" i="1"/>
  <c r="A335" i="1" a="1"/>
  <c r="A335" i="1" s="1"/>
  <c r="V333" i="1"/>
  <c r="M334" i="1"/>
  <c r="L334" i="1"/>
  <c r="J333" i="1"/>
  <c r="F334" i="1"/>
  <c r="H334" i="1"/>
  <c r="G334" i="1"/>
  <c r="U334" i="1" s="1"/>
  <c r="Q334" i="1"/>
  <c r="I334" i="1"/>
  <c r="E334" i="1"/>
  <c r="Y336" i="1" a="1"/>
  <c r="Y336" i="1" s="1"/>
  <c r="B336" i="1" s="1" a="1"/>
  <c r="B336" i="1" s="1"/>
  <c r="S332" i="1"/>
  <c r="V332" i="1" s="1"/>
  <c r="K332" i="1"/>
  <c r="T333" i="1"/>
  <c r="C335" i="1" l="1"/>
  <c r="D335" i="1"/>
  <c r="A336" i="1" a="1"/>
  <c r="A336" i="1" s="1"/>
  <c r="V334" i="1"/>
  <c r="J334" i="1"/>
  <c r="T334" i="1"/>
  <c r="L335" i="1"/>
  <c r="M335" i="1"/>
  <c r="G335" i="1"/>
  <c r="U335" i="1" s="1"/>
  <c r="F335" i="1"/>
  <c r="E335" i="1"/>
  <c r="Q335" i="1"/>
  <c r="I335" i="1"/>
  <c r="H335" i="1"/>
  <c r="Y337" i="1" a="1"/>
  <c r="Y337" i="1" s="1"/>
  <c r="B337" i="1" s="1" a="1"/>
  <c r="B337" i="1" s="1"/>
  <c r="S333" i="1"/>
  <c r="K333" i="1"/>
  <c r="C336" i="1" l="1"/>
  <c r="D336" i="1"/>
  <c r="A337" i="1" a="1"/>
  <c r="A337" i="1" s="1"/>
  <c r="J335" i="1"/>
  <c r="V335" i="1"/>
  <c r="Y338" i="1" a="1"/>
  <c r="Y338" i="1" s="1"/>
  <c r="B338" i="1" s="1" a="1"/>
  <c r="B338" i="1" s="1"/>
  <c r="S334" i="1"/>
  <c r="K334" i="1"/>
  <c r="T335" i="1"/>
  <c r="L336" i="1"/>
  <c r="M336" i="1"/>
  <c r="H336" i="1"/>
  <c r="G336" i="1"/>
  <c r="U336" i="1" s="1"/>
  <c r="F336" i="1"/>
  <c r="Q336" i="1"/>
  <c r="I336" i="1"/>
  <c r="E336" i="1"/>
  <c r="D337" i="1" l="1"/>
  <c r="C337" i="1"/>
  <c r="A338" i="1" a="1"/>
  <c r="A338" i="1" s="1"/>
  <c r="V336" i="1"/>
  <c r="J336" i="1"/>
  <c r="Y339" i="1" a="1"/>
  <c r="Y339" i="1" s="1"/>
  <c r="B339" i="1" s="1" a="1"/>
  <c r="B339" i="1" s="1"/>
  <c r="M337" i="1"/>
  <c r="L337" i="1"/>
  <c r="Q337" i="1"/>
  <c r="I337" i="1"/>
  <c r="H337" i="1"/>
  <c r="G337" i="1"/>
  <c r="U337" i="1" s="1"/>
  <c r="F337" i="1"/>
  <c r="E337" i="1"/>
  <c r="T336" i="1"/>
  <c r="S335" i="1"/>
  <c r="K335" i="1"/>
  <c r="C338" i="1" l="1"/>
  <c r="D338" i="1"/>
  <c r="A339" i="1" a="1"/>
  <c r="A339" i="1" s="1"/>
  <c r="V337" i="1"/>
  <c r="S336" i="1"/>
  <c r="K336" i="1"/>
  <c r="J337" i="1"/>
  <c r="T337" i="1"/>
  <c r="Y340" i="1" a="1"/>
  <c r="Y340" i="1" s="1"/>
  <c r="B340" i="1" s="1" a="1"/>
  <c r="B340" i="1" s="1"/>
  <c r="Q338" i="1"/>
  <c r="I338" i="1"/>
  <c r="H338" i="1"/>
  <c r="G338" i="1"/>
  <c r="U338" i="1" s="1"/>
  <c r="F338" i="1"/>
  <c r="E338" i="1"/>
  <c r="L338" i="1"/>
  <c r="M338" i="1"/>
  <c r="C339" i="1" l="1"/>
  <c r="D339" i="1"/>
  <c r="A340" i="1" a="1"/>
  <c r="A340" i="1" s="1"/>
  <c r="J338" i="1"/>
  <c r="Y341" i="1" a="1"/>
  <c r="Y341" i="1" s="1"/>
  <c r="B341" i="1" s="1" a="1"/>
  <c r="B341" i="1" s="1"/>
  <c r="S337" i="1"/>
  <c r="K337" i="1"/>
  <c r="T338" i="1"/>
  <c r="V338" i="1"/>
  <c r="H339" i="1"/>
  <c r="G339" i="1"/>
  <c r="U339" i="1" s="1"/>
  <c r="F339" i="1"/>
  <c r="E339" i="1"/>
  <c r="Q339" i="1"/>
  <c r="I339" i="1"/>
  <c r="M339" i="1"/>
  <c r="L339" i="1"/>
  <c r="D340" i="1" l="1"/>
  <c r="C340" i="1"/>
  <c r="A341" i="1" a="1"/>
  <c r="A341" i="1" s="1"/>
  <c r="F340" i="1"/>
  <c r="E340" i="1"/>
  <c r="H340" i="1"/>
  <c r="G340" i="1"/>
  <c r="U340" i="1" s="1"/>
  <c r="Q340" i="1"/>
  <c r="I340" i="1"/>
  <c r="Y342" i="1" a="1"/>
  <c r="Y342" i="1" s="1"/>
  <c r="B342" i="1" s="1" a="1"/>
  <c r="B342" i="1" s="1"/>
  <c r="V339" i="1"/>
  <c r="M340" i="1"/>
  <c r="L340" i="1"/>
  <c r="T339" i="1"/>
  <c r="S338" i="1"/>
  <c r="K338" i="1"/>
  <c r="J339" i="1"/>
  <c r="C341" i="1" l="1"/>
  <c r="D341" i="1"/>
  <c r="A342" i="1" a="1"/>
  <c r="A342" i="1" s="1"/>
  <c r="G341" i="1"/>
  <c r="U341" i="1" s="1"/>
  <c r="F341" i="1"/>
  <c r="E341" i="1"/>
  <c r="Q341" i="1"/>
  <c r="I341" i="1"/>
  <c r="H341" i="1"/>
  <c r="L341" i="1"/>
  <c r="M341" i="1"/>
  <c r="Y343" i="1" a="1"/>
  <c r="Y343" i="1" s="1"/>
  <c r="B343" i="1" s="1" a="1"/>
  <c r="B343" i="1" s="1"/>
  <c r="S339" i="1"/>
  <c r="K339" i="1"/>
  <c r="J340" i="1"/>
  <c r="T340" i="1"/>
  <c r="C342" i="1" l="1"/>
  <c r="D342" i="1"/>
  <c r="A343" i="1" a="1"/>
  <c r="A343" i="1" s="1"/>
  <c r="H342" i="1"/>
  <c r="G342" i="1"/>
  <c r="U342" i="1" s="1"/>
  <c r="F342" i="1"/>
  <c r="Q342" i="1"/>
  <c r="I342" i="1"/>
  <c r="E342" i="1"/>
  <c r="T341" i="1"/>
  <c r="V341" i="1"/>
  <c r="K340" i="1"/>
  <c r="S340" i="1"/>
  <c r="V340" i="1" s="1"/>
  <c r="Y344" i="1" a="1"/>
  <c r="Y344" i="1" s="1"/>
  <c r="B344" i="1" s="1" a="1"/>
  <c r="B344" i="1" s="1"/>
  <c r="M342" i="1"/>
  <c r="L342" i="1"/>
  <c r="J341" i="1"/>
  <c r="D343" i="1" l="1"/>
  <c r="C343" i="1"/>
  <c r="A344" i="1" a="1"/>
  <c r="A344" i="1" s="1"/>
  <c r="M343" i="1"/>
  <c r="L343" i="1"/>
  <c r="S341" i="1"/>
  <c r="K341" i="1"/>
  <c r="V342" i="1"/>
  <c r="Q343" i="1"/>
  <c r="I343" i="1"/>
  <c r="H343" i="1"/>
  <c r="G343" i="1"/>
  <c r="U343" i="1" s="1"/>
  <c r="V343" i="1" s="1"/>
  <c r="F343" i="1"/>
  <c r="E343" i="1"/>
  <c r="J342" i="1"/>
  <c r="Y345" i="1" a="1"/>
  <c r="Y345" i="1" s="1"/>
  <c r="B345" i="1" s="1" a="1"/>
  <c r="B345" i="1" s="1"/>
  <c r="T342" i="1"/>
  <c r="C344" i="1" l="1"/>
  <c r="D344" i="1"/>
  <c r="A345" i="1" a="1"/>
  <c r="A345" i="1" s="1"/>
  <c r="T343" i="1"/>
  <c r="Y346" i="1" a="1"/>
  <c r="Y346" i="1" s="1"/>
  <c r="B346" i="1" s="1" a="1"/>
  <c r="B346" i="1" s="1"/>
  <c r="J343" i="1"/>
  <c r="L344" i="1"/>
  <c r="M344" i="1"/>
  <c r="S342" i="1"/>
  <c r="K342" i="1"/>
  <c r="Q344" i="1"/>
  <c r="I344" i="1"/>
  <c r="H344" i="1"/>
  <c r="G344" i="1"/>
  <c r="U344" i="1" s="1"/>
  <c r="F344" i="1"/>
  <c r="E344" i="1"/>
  <c r="C345" i="1" l="1"/>
  <c r="D345" i="1"/>
  <c r="A346" i="1" a="1"/>
  <c r="A346" i="1" s="1"/>
  <c r="J344" i="1"/>
  <c r="M345" i="1"/>
  <c r="L345" i="1"/>
  <c r="Y347" i="1" a="1"/>
  <c r="Y347" i="1" s="1"/>
  <c r="B347" i="1" s="1" a="1"/>
  <c r="B347" i="1" s="1"/>
  <c r="Q345" i="1"/>
  <c r="I345" i="1"/>
  <c r="H345" i="1"/>
  <c r="G345" i="1"/>
  <c r="U345" i="1" s="1"/>
  <c r="F345" i="1"/>
  <c r="E345" i="1"/>
  <c r="T344" i="1"/>
  <c r="S343" i="1"/>
  <c r="K343" i="1"/>
  <c r="V344" i="1"/>
  <c r="D346" i="1" l="1"/>
  <c r="C346" i="1"/>
  <c r="A347" i="1" a="1"/>
  <c r="A347" i="1" s="1"/>
  <c r="V345" i="1"/>
  <c r="F346" i="1"/>
  <c r="E346" i="1"/>
  <c r="Q346" i="1"/>
  <c r="I346" i="1"/>
  <c r="H346" i="1"/>
  <c r="G346" i="1"/>
  <c r="U346" i="1" s="1"/>
  <c r="J345" i="1"/>
  <c r="S344" i="1"/>
  <c r="K344" i="1"/>
  <c r="M346" i="1"/>
  <c r="L346" i="1"/>
  <c r="Y348" i="1" a="1"/>
  <c r="Y348" i="1" s="1"/>
  <c r="B348" i="1" s="1" a="1"/>
  <c r="B348" i="1" s="1"/>
  <c r="T345" i="1"/>
  <c r="C347" i="1" l="1"/>
  <c r="D347" i="1"/>
  <c r="A348" i="1" a="1"/>
  <c r="A348" i="1" s="1"/>
  <c r="V346" i="1"/>
  <c r="T346" i="1"/>
  <c r="S345" i="1"/>
  <c r="K345" i="1"/>
  <c r="J346" i="1"/>
  <c r="M347" i="1"/>
  <c r="L347" i="1"/>
  <c r="Y349" i="1" a="1"/>
  <c r="Y349" i="1" s="1"/>
  <c r="B349" i="1" s="1" a="1"/>
  <c r="B349" i="1" s="1"/>
  <c r="G347" i="1"/>
  <c r="U347" i="1" s="1"/>
  <c r="F347" i="1"/>
  <c r="E347" i="1"/>
  <c r="Q347" i="1"/>
  <c r="I347" i="1"/>
  <c r="H347" i="1"/>
  <c r="C348" i="1" l="1"/>
  <c r="D348" i="1"/>
  <c r="A349" i="1" a="1"/>
  <c r="A349" i="1" s="1"/>
  <c r="H348" i="1"/>
  <c r="G348" i="1"/>
  <c r="U348" i="1" s="1"/>
  <c r="F348" i="1"/>
  <c r="E348" i="1"/>
  <c r="Q348" i="1"/>
  <c r="I348" i="1"/>
  <c r="S346" i="1"/>
  <c r="K346" i="1"/>
  <c r="J347" i="1"/>
  <c r="V347" i="1"/>
  <c r="T347" i="1"/>
  <c r="M348" i="1"/>
  <c r="L348" i="1"/>
  <c r="Y350" i="1" a="1"/>
  <c r="Y350" i="1" s="1"/>
  <c r="B350" i="1" s="1" a="1"/>
  <c r="B350" i="1" s="1"/>
  <c r="D349" i="1" l="1"/>
  <c r="C349" i="1"/>
  <c r="A350" i="1" a="1"/>
  <c r="A350" i="1" s="1"/>
  <c r="Y351" i="1" a="1"/>
  <c r="Y351" i="1" s="1"/>
  <c r="B351" i="1" s="1" a="1"/>
  <c r="B351" i="1" s="1"/>
  <c r="J348" i="1"/>
  <c r="S347" i="1"/>
  <c r="K347" i="1"/>
  <c r="V348" i="1"/>
  <c r="M349" i="1"/>
  <c r="L349" i="1"/>
  <c r="T348" i="1"/>
  <c r="Q349" i="1"/>
  <c r="I349" i="1"/>
  <c r="H349" i="1"/>
  <c r="G349" i="1"/>
  <c r="U349" i="1" s="1"/>
  <c r="F349" i="1"/>
  <c r="E349" i="1"/>
  <c r="C350" i="1" l="1"/>
  <c r="D350" i="1"/>
  <c r="A351" i="1" a="1"/>
  <c r="A351" i="1" s="1"/>
  <c r="T349" i="1"/>
  <c r="V349" i="1"/>
  <c r="Y352" i="1" a="1"/>
  <c r="Y352" i="1" s="1"/>
  <c r="B352" i="1" s="1" a="1"/>
  <c r="B352" i="1" s="1"/>
  <c r="Q350" i="1"/>
  <c r="I350" i="1"/>
  <c r="H350" i="1"/>
  <c r="G350" i="1"/>
  <c r="U350" i="1" s="1"/>
  <c r="V350" i="1" s="1"/>
  <c r="F350" i="1"/>
  <c r="E350" i="1"/>
  <c r="L350" i="1"/>
  <c r="M350" i="1"/>
  <c r="J349" i="1"/>
  <c r="S348" i="1"/>
  <c r="K348" i="1"/>
  <c r="C351" i="1" l="1"/>
  <c r="D351" i="1"/>
  <c r="A352" i="1" a="1"/>
  <c r="A352" i="1" s="1"/>
  <c r="Q351" i="1"/>
  <c r="I351" i="1"/>
  <c r="H351" i="1"/>
  <c r="G351" i="1"/>
  <c r="U351" i="1" s="1"/>
  <c r="F351" i="1"/>
  <c r="E351" i="1"/>
  <c r="S349" i="1"/>
  <c r="K349" i="1"/>
  <c r="T350" i="1"/>
  <c r="J350" i="1"/>
  <c r="M351" i="1"/>
  <c r="L351" i="1"/>
  <c r="Y353" i="1" a="1"/>
  <c r="Y353" i="1" s="1"/>
  <c r="B353" i="1" s="1" a="1"/>
  <c r="B353" i="1" s="1"/>
  <c r="D352" i="1" l="1"/>
  <c r="C352" i="1"/>
  <c r="A353" i="1" a="1"/>
  <c r="A353" i="1" s="1"/>
  <c r="V351" i="1"/>
  <c r="T351" i="1"/>
  <c r="M352" i="1"/>
  <c r="L352" i="1"/>
  <c r="Y354" i="1" a="1"/>
  <c r="Y354" i="1" s="1"/>
  <c r="B354" i="1" s="1" a="1"/>
  <c r="B354" i="1" s="1"/>
  <c r="S350" i="1"/>
  <c r="K350" i="1"/>
  <c r="F352" i="1"/>
  <c r="E352" i="1"/>
  <c r="Q352" i="1"/>
  <c r="I352" i="1"/>
  <c r="H352" i="1"/>
  <c r="G352" i="1"/>
  <c r="U352" i="1" s="1"/>
  <c r="J351" i="1"/>
  <c r="D353" i="1" l="1"/>
  <c r="C353" i="1"/>
  <c r="A354" i="1" a="1"/>
  <c r="A354" i="1" s="1"/>
  <c r="V352" i="1"/>
  <c r="J352" i="1"/>
  <c r="T352" i="1"/>
  <c r="M353" i="1"/>
  <c r="L353" i="1"/>
  <c r="S351" i="1"/>
  <c r="K351" i="1"/>
  <c r="G353" i="1"/>
  <c r="U353" i="1" s="1"/>
  <c r="F353" i="1"/>
  <c r="E353" i="1"/>
  <c r="Q353" i="1"/>
  <c r="I353" i="1"/>
  <c r="H353" i="1"/>
  <c r="Y355" i="1" a="1"/>
  <c r="Y355" i="1" s="1"/>
  <c r="B355" i="1" s="1" a="1"/>
  <c r="B355" i="1" s="1"/>
  <c r="C354" i="1" l="1"/>
  <c r="D354" i="1"/>
  <c r="A355" i="1" a="1"/>
  <c r="A355" i="1" s="1"/>
  <c r="M354" i="1"/>
  <c r="L354" i="1"/>
  <c r="T353" i="1"/>
  <c r="Y356" i="1" a="1"/>
  <c r="Y356" i="1" s="1"/>
  <c r="B356" i="1" s="1" a="1"/>
  <c r="B356" i="1" s="1"/>
  <c r="S352" i="1"/>
  <c r="K352" i="1"/>
  <c r="J353" i="1"/>
  <c r="H354" i="1"/>
  <c r="G354" i="1"/>
  <c r="U354" i="1" s="1"/>
  <c r="F354" i="1"/>
  <c r="E354" i="1"/>
  <c r="Q354" i="1"/>
  <c r="I354" i="1"/>
  <c r="V353" i="1"/>
  <c r="D355" i="1" l="1"/>
  <c r="C355" i="1"/>
  <c r="A356" i="1" a="1"/>
  <c r="A356" i="1" s="1"/>
  <c r="M355" i="1"/>
  <c r="L355" i="1"/>
  <c r="Q355" i="1"/>
  <c r="I355" i="1"/>
  <c r="H355" i="1"/>
  <c r="G355" i="1"/>
  <c r="U355" i="1" s="1"/>
  <c r="F355" i="1"/>
  <c r="E355" i="1"/>
  <c r="T354" i="1"/>
  <c r="J354" i="1"/>
  <c r="Y357" i="1" a="1"/>
  <c r="Y357" i="1" s="1"/>
  <c r="B357" i="1" s="1" a="1"/>
  <c r="B357" i="1" s="1"/>
  <c r="S353" i="1"/>
  <c r="K353" i="1"/>
  <c r="C356" i="1" l="1"/>
  <c r="D356" i="1"/>
  <c r="A357" i="1" a="1"/>
  <c r="A357" i="1" s="1"/>
  <c r="V355" i="1"/>
  <c r="S354" i="1"/>
  <c r="V354" i="1" s="1"/>
  <c r="K354" i="1"/>
  <c r="J355" i="1"/>
  <c r="T355" i="1"/>
  <c r="Y358" i="1" a="1"/>
  <c r="Y358" i="1" s="1"/>
  <c r="B358" i="1" s="1" a="1"/>
  <c r="B358" i="1" s="1"/>
  <c r="Q356" i="1"/>
  <c r="I356" i="1"/>
  <c r="H356" i="1"/>
  <c r="G356" i="1"/>
  <c r="U356" i="1" s="1"/>
  <c r="F356" i="1"/>
  <c r="E356" i="1"/>
  <c r="L356" i="1"/>
  <c r="M356" i="1"/>
  <c r="C357" i="1" l="1"/>
  <c r="D357" i="1"/>
  <c r="A358" i="1" a="1"/>
  <c r="A358" i="1" s="1"/>
  <c r="M357" i="1"/>
  <c r="L357" i="1"/>
  <c r="Q357" i="1"/>
  <c r="I357" i="1"/>
  <c r="H357" i="1"/>
  <c r="G357" i="1"/>
  <c r="U357" i="1" s="1"/>
  <c r="F357" i="1"/>
  <c r="E357" i="1"/>
  <c r="T356" i="1"/>
  <c r="J356" i="1"/>
  <c r="Y359" i="1" a="1"/>
  <c r="Y359" i="1" s="1"/>
  <c r="B359" i="1" s="1" a="1"/>
  <c r="B359" i="1" s="1"/>
  <c r="S355" i="1"/>
  <c r="K355" i="1"/>
  <c r="V356" i="1"/>
  <c r="D358" i="1" l="1"/>
  <c r="C358" i="1"/>
  <c r="A359" i="1" a="1"/>
  <c r="A359" i="1" s="1"/>
  <c r="F358" i="1"/>
  <c r="E358" i="1"/>
  <c r="Q358" i="1"/>
  <c r="I358" i="1"/>
  <c r="H358" i="1"/>
  <c r="G358" i="1"/>
  <c r="U358" i="1" s="1"/>
  <c r="V358" i="1" s="1"/>
  <c r="S356" i="1"/>
  <c r="K356" i="1"/>
  <c r="Y360" i="1" a="1"/>
  <c r="Y360" i="1" s="1"/>
  <c r="B360" i="1" s="1" a="1"/>
  <c r="B360" i="1" s="1"/>
  <c r="J357" i="1"/>
  <c r="T357" i="1"/>
  <c r="M358" i="1"/>
  <c r="L358" i="1"/>
  <c r="V357" i="1"/>
  <c r="C359" i="1" l="1"/>
  <c r="D359" i="1"/>
  <c r="A360" i="1" a="1"/>
  <c r="A360" i="1" s="1"/>
  <c r="M359" i="1"/>
  <c r="L359" i="1"/>
  <c r="Y361" i="1" a="1"/>
  <c r="Y361" i="1" s="1"/>
  <c r="B361" i="1" s="1" a="1"/>
  <c r="B361" i="1" s="1"/>
  <c r="J358" i="1"/>
  <c r="T358" i="1"/>
  <c r="G359" i="1"/>
  <c r="U359" i="1" s="1"/>
  <c r="F359" i="1"/>
  <c r="E359" i="1"/>
  <c r="Q359" i="1"/>
  <c r="I359" i="1"/>
  <c r="H359" i="1"/>
  <c r="S357" i="1"/>
  <c r="K357" i="1"/>
  <c r="C360" i="1" l="1"/>
  <c r="D360" i="1"/>
  <c r="V359" i="1"/>
  <c r="A361" i="1" a="1"/>
  <c r="A361" i="1" s="1"/>
  <c r="J359" i="1"/>
  <c r="T359" i="1"/>
  <c r="M360" i="1"/>
  <c r="L360" i="1"/>
  <c r="S358" i="1"/>
  <c r="K358" i="1"/>
  <c r="H360" i="1"/>
  <c r="G360" i="1"/>
  <c r="U360" i="1" s="1"/>
  <c r="V360" i="1" s="1"/>
  <c r="F360" i="1"/>
  <c r="E360" i="1"/>
  <c r="Q360" i="1"/>
  <c r="I360" i="1"/>
  <c r="Y362" i="1" a="1"/>
  <c r="Y362" i="1" s="1"/>
  <c r="B362" i="1" s="1" a="1"/>
  <c r="B362" i="1" s="1"/>
  <c r="D361" i="1" l="1"/>
  <c r="C361" i="1"/>
  <c r="A362" i="1" a="1"/>
  <c r="A362" i="1" s="1"/>
  <c r="S359" i="1"/>
  <c r="K359" i="1"/>
  <c r="J360" i="1"/>
  <c r="T360" i="1"/>
  <c r="Q361" i="1"/>
  <c r="I361" i="1"/>
  <c r="H361" i="1"/>
  <c r="G361" i="1"/>
  <c r="U361" i="1" s="1"/>
  <c r="F361" i="1"/>
  <c r="E361" i="1"/>
  <c r="M361" i="1"/>
  <c r="L361" i="1"/>
  <c r="Y363" i="1" a="1"/>
  <c r="Y363" i="1" s="1"/>
  <c r="B363" i="1" s="1" a="1"/>
  <c r="B363" i="1" s="1"/>
  <c r="C362" i="1" l="1"/>
  <c r="D362" i="1"/>
  <c r="A363" i="1" a="1"/>
  <c r="A363" i="1" s="1"/>
  <c r="S360" i="1"/>
  <c r="K360" i="1"/>
  <c r="Q362" i="1"/>
  <c r="I362" i="1"/>
  <c r="H362" i="1"/>
  <c r="G362" i="1"/>
  <c r="U362" i="1" s="1"/>
  <c r="V362" i="1" s="1"/>
  <c r="F362" i="1"/>
  <c r="E362" i="1"/>
  <c r="Y364" i="1" a="1"/>
  <c r="Y364" i="1" s="1"/>
  <c r="B364" i="1" s="1" a="1"/>
  <c r="B364" i="1" s="1"/>
  <c r="J361" i="1"/>
  <c r="L362" i="1"/>
  <c r="M362" i="1"/>
  <c r="T361" i="1"/>
  <c r="V361" i="1"/>
  <c r="C363" i="1" l="1"/>
  <c r="D363" i="1"/>
  <c r="A364" i="1" a="1"/>
  <c r="A364" i="1" s="1"/>
  <c r="S361" i="1"/>
  <c r="K361" i="1"/>
  <c r="Y365" i="1" a="1"/>
  <c r="Y365" i="1" s="1"/>
  <c r="B365" i="1" s="1" a="1"/>
  <c r="B365" i="1" s="1"/>
  <c r="Q363" i="1"/>
  <c r="I363" i="1"/>
  <c r="H363" i="1"/>
  <c r="G363" i="1"/>
  <c r="U363" i="1" s="1"/>
  <c r="V363" i="1" s="1"/>
  <c r="F363" i="1"/>
  <c r="E363" i="1"/>
  <c r="T362" i="1"/>
  <c r="J362" i="1"/>
  <c r="M363" i="1"/>
  <c r="L363" i="1"/>
  <c r="D364" i="1" l="1"/>
  <c r="C364" i="1"/>
  <c r="A365" i="1" a="1"/>
  <c r="A365" i="1" s="1"/>
  <c r="T363" i="1"/>
  <c r="J363" i="1"/>
  <c r="S362" i="1"/>
  <c r="K362" i="1"/>
  <c r="F364" i="1"/>
  <c r="E364" i="1"/>
  <c r="Q364" i="1"/>
  <c r="I364" i="1"/>
  <c r="H364" i="1"/>
  <c r="G364" i="1"/>
  <c r="U364" i="1" s="1"/>
  <c r="M364" i="1"/>
  <c r="L364" i="1"/>
  <c r="Y366" i="1" a="1"/>
  <c r="Y366" i="1" s="1"/>
  <c r="B366" i="1" s="1" a="1"/>
  <c r="B366" i="1" s="1"/>
  <c r="C365" i="1" l="1"/>
  <c r="D365" i="1"/>
  <c r="A366" i="1" a="1"/>
  <c r="A366" i="1" s="1"/>
  <c r="V364" i="1"/>
  <c r="M365" i="1"/>
  <c r="L365" i="1"/>
  <c r="Y367" i="1" a="1"/>
  <c r="Y367" i="1" s="1"/>
  <c r="B367" i="1" s="1" a="1"/>
  <c r="B367" i="1" s="1"/>
  <c r="G365" i="1"/>
  <c r="U365" i="1" s="1"/>
  <c r="F365" i="1"/>
  <c r="E365" i="1"/>
  <c r="Q365" i="1"/>
  <c r="I365" i="1"/>
  <c r="H365" i="1"/>
  <c r="T364" i="1"/>
  <c r="S363" i="1"/>
  <c r="K363" i="1"/>
  <c r="J364" i="1"/>
  <c r="D366" i="1" l="1"/>
  <c r="C366" i="1"/>
  <c r="A367" i="1" a="1"/>
  <c r="A367" i="1" s="1"/>
  <c r="Y368" i="1" a="1"/>
  <c r="Y368" i="1" s="1"/>
  <c r="B368" i="1" s="1" a="1"/>
  <c r="B368" i="1" s="1"/>
  <c r="J365" i="1"/>
  <c r="M366" i="1"/>
  <c r="L366" i="1"/>
  <c r="T365" i="1"/>
  <c r="H366" i="1"/>
  <c r="G366" i="1"/>
  <c r="U366" i="1" s="1"/>
  <c r="F366" i="1"/>
  <c r="E366" i="1"/>
  <c r="Q366" i="1"/>
  <c r="I366" i="1"/>
  <c r="S364" i="1"/>
  <c r="K364" i="1"/>
  <c r="V365" i="1"/>
  <c r="D367" i="1" l="1"/>
  <c r="C367" i="1"/>
  <c r="A368" i="1" a="1"/>
  <c r="A368" i="1" s="1"/>
  <c r="J366" i="1"/>
  <c r="S365" i="1"/>
  <c r="K365" i="1"/>
  <c r="M367" i="1"/>
  <c r="L367" i="1"/>
  <c r="Q367" i="1"/>
  <c r="I367" i="1"/>
  <c r="H367" i="1"/>
  <c r="G367" i="1"/>
  <c r="U367" i="1" s="1"/>
  <c r="F367" i="1"/>
  <c r="E367" i="1"/>
  <c r="T366" i="1"/>
  <c r="Y369" i="1" a="1"/>
  <c r="Y369" i="1" s="1"/>
  <c r="B369" i="1" s="1" a="1"/>
  <c r="B369" i="1" s="1"/>
  <c r="V366" i="1"/>
  <c r="C368" i="1" l="1"/>
  <c r="D368" i="1"/>
  <c r="A369" i="1" a="1"/>
  <c r="A369" i="1" s="1"/>
  <c r="V367" i="1"/>
  <c r="I368" i="1"/>
  <c r="H368" i="1"/>
  <c r="G368" i="1"/>
  <c r="U368" i="1" s="1"/>
  <c r="Q368" i="1"/>
  <c r="F368" i="1"/>
  <c r="E368" i="1"/>
  <c r="S366" i="1"/>
  <c r="K366" i="1"/>
  <c r="L368" i="1"/>
  <c r="M368" i="1"/>
  <c r="J367" i="1"/>
  <c r="T367" i="1"/>
  <c r="Y370" i="1" a="1"/>
  <c r="Y370" i="1" s="1"/>
  <c r="B370" i="1" s="1" a="1"/>
  <c r="B370" i="1" s="1"/>
  <c r="C369" i="1" l="1"/>
  <c r="D369" i="1"/>
  <c r="A370" i="1" a="1"/>
  <c r="A370" i="1" s="1"/>
  <c r="M369" i="1"/>
  <c r="L369" i="1"/>
  <c r="Y371" i="1" a="1"/>
  <c r="Y371" i="1" s="1"/>
  <c r="B371" i="1" s="1" a="1"/>
  <c r="B371" i="1" s="1"/>
  <c r="J368" i="1"/>
  <c r="N368" i="1" s="1" a="1"/>
  <c r="N368" i="1" s="1"/>
  <c r="P368" i="1"/>
  <c r="S367" i="1"/>
  <c r="K367" i="1"/>
  <c r="G369" i="1"/>
  <c r="U369" i="1" s="1"/>
  <c r="Q369" i="1"/>
  <c r="F369" i="1"/>
  <c r="E369" i="1"/>
  <c r="I369" i="1"/>
  <c r="H369" i="1"/>
  <c r="T368" i="1"/>
  <c r="D370" i="1" l="1"/>
  <c r="C370" i="1"/>
  <c r="A371" i="1" a="1"/>
  <c r="A371" i="1" s="1"/>
  <c r="M370" i="1"/>
  <c r="L370" i="1"/>
  <c r="I370" i="1"/>
  <c r="H370" i="1"/>
  <c r="G370" i="1"/>
  <c r="U370" i="1" s="1"/>
  <c r="Q370" i="1"/>
  <c r="F370" i="1"/>
  <c r="E370" i="1"/>
  <c r="V369" i="1"/>
  <c r="P369" i="1"/>
  <c r="J369" i="1"/>
  <c r="N369" i="1" s="1" a="1"/>
  <c r="N369" i="1" s="1"/>
  <c r="T369" i="1"/>
  <c r="Y372" i="1" a="1"/>
  <c r="Y372" i="1" s="1"/>
  <c r="B372" i="1" s="1" a="1"/>
  <c r="B372" i="1" s="1"/>
  <c r="K368" i="1"/>
  <c r="S368" i="1"/>
  <c r="V368" i="1" s="1"/>
  <c r="O368" i="1"/>
  <c r="C371" i="1" l="1"/>
  <c r="D371" i="1"/>
  <c r="A372" i="1" a="1"/>
  <c r="A372" i="1" s="1"/>
  <c r="V370" i="1"/>
  <c r="I371" i="1"/>
  <c r="H371" i="1"/>
  <c r="G371" i="1"/>
  <c r="U371" i="1" s="1"/>
  <c r="Q371" i="1"/>
  <c r="F371" i="1"/>
  <c r="E371" i="1"/>
  <c r="J370" i="1"/>
  <c r="N370" i="1" s="1" a="1"/>
  <c r="N370" i="1" s="1"/>
  <c r="P370" i="1"/>
  <c r="Y373" i="1" a="1"/>
  <c r="Y373" i="1" s="1"/>
  <c r="B373" i="1" s="1" a="1"/>
  <c r="B373" i="1" s="1"/>
  <c r="T370" i="1"/>
  <c r="S369" i="1"/>
  <c r="K369" i="1"/>
  <c r="O369" i="1"/>
  <c r="M371" i="1"/>
  <c r="L371" i="1"/>
  <c r="C372" i="1" l="1"/>
  <c r="D372" i="1"/>
  <c r="A373" i="1" a="1"/>
  <c r="A373" i="1" s="1"/>
  <c r="V371" i="1"/>
  <c r="M372" i="1"/>
  <c r="L372" i="1"/>
  <c r="P371" i="1"/>
  <c r="J371" i="1"/>
  <c r="N371" i="1" a="1"/>
  <c r="N371" i="1" s="1"/>
  <c r="Y374" i="1" a="1"/>
  <c r="Y374" i="1" s="1"/>
  <c r="B374" i="1" s="1" a="1"/>
  <c r="B374" i="1" s="1"/>
  <c r="Q372" i="1"/>
  <c r="F372" i="1"/>
  <c r="E372" i="1"/>
  <c r="I372" i="1"/>
  <c r="H372" i="1"/>
  <c r="G372" i="1"/>
  <c r="U372" i="1" s="1"/>
  <c r="T371" i="1"/>
  <c r="K370" i="1"/>
  <c r="S370" i="1"/>
  <c r="O370" i="1"/>
  <c r="D373" i="1" l="1"/>
  <c r="C373" i="1"/>
  <c r="A374" i="1" a="1"/>
  <c r="A374" i="1" s="1"/>
  <c r="V372" i="1"/>
  <c r="Y375" i="1" a="1"/>
  <c r="Y375" i="1" s="1"/>
  <c r="B375" i="1" s="1" a="1"/>
  <c r="B375" i="1" s="1"/>
  <c r="P372" i="1"/>
  <c r="J372" i="1"/>
  <c r="I373" i="1"/>
  <c r="H373" i="1"/>
  <c r="G373" i="1"/>
  <c r="U373" i="1" s="1"/>
  <c r="Q373" i="1"/>
  <c r="F373" i="1"/>
  <c r="E373" i="1"/>
  <c r="T372" i="1"/>
  <c r="M373" i="1"/>
  <c r="L373" i="1"/>
  <c r="S371" i="1"/>
  <c r="K371" i="1"/>
  <c r="O371" i="1"/>
  <c r="N372" i="1" a="1"/>
  <c r="N372" i="1" s="1"/>
  <c r="C374" i="1" l="1"/>
  <c r="D374" i="1"/>
  <c r="A375" i="1" a="1"/>
  <c r="A375" i="1" s="1"/>
  <c r="V373" i="1"/>
  <c r="G374" i="1"/>
  <c r="U374" i="1" s="1"/>
  <c r="F374" i="1"/>
  <c r="E374" i="1"/>
  <c r="Q374" i="1"/>
  <c r="I374" i="1"/>
  <c r="H374" i="1"/>
  <c r="J373" i="1"/>
  <c r="N373" i="1" s="1" a="1"/>
  <c r="N373" i="1" s="1"/>
  <c r="P373" i="1"/>
  <c r="Y376" i="1" a="1"/>
  <c r="Y376" i="1" s="1"/>
  <c r="B376" i="1" s="1" a="1"/>
  <c r="B376" i="1" s="1"/>
  <c r="M374" i="1"/>
  <c r="L374" i="1"/>
  <c r="T373" i="1"/>
  <c r="K372" i="1"/>
  <c r="S372" i="1"/>
  <c r="O372" i="1"/>
  <c r="C375" i="1" l="1"/>
  <c r="D375" i="1"/>
  <c r="A376" i="1" a="1"/>
  <c r="A376" i="1" s="1"/>
  <c r="V374" i="1"/>
  <c r="M375" i="1"/>
  <c r="L375" i="1"/>
  <c r="P374" i="1"/>
  <c r="J374" i="1"/>
  <c r="N374" i="1" s="1" a="1"/>
  <c r="N374" i="1" s="1"/>
  <c r="T374" i="1"/>
  <c r="K373" i="1"/>
  <c r="S373" i="1"/>
  <c r="O373" i="1"/>
  <c r="Y377" i="1" a="1"/>
  <c r="Y377" i="1" s="1"/>
  <c r="B377" i="1" s="1" a="1"/>
  <c r="B377" i="1" s="1"/>
  <c r="G375" i="1"/>
  <c r="U375" i="1" s="1"/>
  <c r="F375" i="1"/>
  <c r="E375" i="1"/>
  <c r="Q375" i="1"/>
  <c r="I375" i="1"/>
  <c r="H375" i="1"/>
  <c r="D376" i="1" l="1"/>
  <c r="C376" i="1"/>
  <c r="A377" i="1" a="1"/>
  <c r="A377" i="1" s="1"/>
  <c r="M376" i="1"/>
  <c r="L376" i="1"/>
  <c r="V375" i="1"/>
  <c r="P375" i="1"/>
  <c r="J375" i="1"/>
  <c r="N375" i="1" s="1" a="1"/>
  <c r="N375" i="1" s="1"/>
  <c r="K374" i="1"/>
  <c r="S374" i="1"/>
  <c r="O374" i="1"/>
  <c r="T375" i="1"/>
  <c r="F376" i="1"/>
  <c r="E376" i="1"/>
  <c r="Q376" i="1"/>
  <c r="I376" i="1"/>
  <c r="H376" i="1"/>
  <c r="G376" i="1"/>
  <c r="U376" i="1" s="1"/>
  <c r="Y378" i="1" a="1"/>
  <c r="Y378" i="1" s="1"/>
  <c r="B378" i="1" s="1" a="1"/>
  <c r="B378" i="1" s="1"/>
  <c r="C377" i="1" l="1"/>
  <c r="D377" i="1"/>
  <c r="A378" i="1" a="1"/>
  <c r="A378" i="1" s="1"/>
  <c r="V376" i="1"/>
  <c r="H377" i="1"/>
  <c r="Q377" i="1"/>
  <c r="I377" i="1"/>
  <c r="G377" i="1"/>
  <c r="U377" i="1" s="1"/>
  <c r="F377" i="1"/>
  <c r="E377" i="1"/>
  <c r="Y379" i="1" a="1"/>
  <c r="Y379" i="1" s="1"/>
  <c r="B379" i="1" s="1" a="1"/>
  <c r="B379" i="1" s="1"/>
  <c r="P376" i="1"/>
  <c r="J376" i="1"/>
  <c r="N376" i="1" s="1" a="1"/>
  <c r="N376" i="1" s="1"/>
  <c r="S375" i="1"/>
  <c r="K375" i="1"/>
  <c r="O375" i="1"/>
  <c r="M377" i="1"/>
  <c r="L377" i="1"/>
  <c r="T376" i="1"/>
  <c r="C378" i="1" l="1"/>
  <c r="D378" i="1"/>
  <c r="A379" i="1" a="1"/>
  <c r="A379" i="1" s="1"/>
  <c r="M378" i="1"/>
  <c r="L378" i="1"/>
  <c r="P377" i="1"/>
  <c r="J377" i="1"/>
  <c r="N377" i="1" s="1" a="1"/>
  <c r="N377" i="1" s="1"/>
  <c r="E378" i="1"/>
  <c r="I378" i="1"/>
  <c r="H378" i="1"/>
  <c r="G378" i="1"/>
  <c r="U378" i="1" s="1"/>
  <c r="F378" i="1"/>
  <c r="Q378" i="1"/>
  <c r="T377" i="1"/>
  <c r="Y380" i="1" a="1"/>
  <c r="Y380" i="1" s="1"/>
  <c r="B380" i="1" s="1" a="1"/>
  <c r="B380" i="1" s="1"/>
  <c r="S376" i="1"/>
  <c r="K376" i="1"/>
  <c r="O376" i="1"/>
  <c r="D379" i="1" l="1"/>
  <c r="C379" i="1"/>
  <c r="A380" i="1" a="1"/>
  <c r="A380" i="1" s="1"/>
  <c r="L379" i="1"/>
  <c r="M379" i="1"/>
  <c r="T378" i="1"/>
  <c r="K377" i="1"/>
  <c r="S377" i="1"/>
  <c r="V377" i="1" s="1"/>
  <c r="O377" i="1"/>
  <c r="P378" i="1"/>
  <c r="J378" i="1"/>
  <c r="N378" i="1" s="1" a="1"/>
  <c r="N378" i="1" s="1"/>
  <c r="Y381" i="1" a="1"/>
  <c r="Y381" i="1" s="1"/>
  <c r="B381" i="1" s="1" a="1"/>
  <c r="B381" i="1" s="1"/>
  <c r="V378" i="1"/>
  <c r="I379" i="1"/>
  <c r="H379" i="1"/>
  <c r="G379" i="1"/>
  <c r="U379" i="1" s="1"/>
  <c r="F379" i="1"/>
  <c r="E379" i="1"/>
  <c r="Q379" i="1"/>
  <c r="C380" i="1" l="1"/>
  <c r="D380" i="1"/>
  <c r="A381" i="1" a="1"/>
  <c r="A381" i="1" s="1"/>
  <c r="T379" i="1"/>
  <c r="I380" i="1"/>
  <c r="H380" i="1"/>
  <c r="G380" i="1"/>
  <c r="U380" i="1" s="1"/>
  <c r="F380" i="1"/>
  <c r="E380" i="1"/>
  <c r="Q380" i="1"/>
  <c r="V379" i="1"/>
  <c r="K378" i="1"/>
  <c r="S378" i="1"/>
  <c r="O378" i="1"/>
  <c r="M380" i="1"/>
  <c r="L380" i="1"/>
  <c r="Y382" i="1" a="1"/>
  <c r="Y382" i="1" s="1"/>
  <c r="B382" i="1" s="1" a="1"/>
  <c r="B382" i="1" s="1"/>
  <c r="J379" i="1"/>
  <c r="P379" i="1"/>
  <c r="N379" i="1" a="1"/>
  <c r="N379" i="1" s="1"/>
  <c r="C381" i="1" l="1"/>
  <c r="D381" i="1"/>
  <c r="A382" i="1" a="1"/>
  <c r="A382" i="1" s="1"/>
  <c r="V380" i="1"/>
  <c r="K379" i="1"/>
  <c r="S379" i="1"/>
  <c r="O379" i="1"/>
  <c r="H381" i="1"/>
  <c r="G381" i="1"/>
  <c r="U381" i="1" s="1"/>
  <c r="F381" i="1"/>
  <c r="E381" i="1"/>
  <c r="Q381" i="1"/>
  <c r="I381" i="1"/>
  <c r="Y383" i="1" a="1"/>
  <c r="Y383" i="1" s="1"/>
  <c r="B383" i="1" s="1" a="1"/>
  <c r="B383" i="1" s="1"/>
  <c r="N380" i="1" a="1"/>
  <c r="N380" i="1" s="1"/>
  <c r="L381" i="1"/>
  <c r="M381" i="1"/>
  <c r="J380" i="1"/>
  <c r="P380" i="1"/>
  <c r="T380" i="1"/>
  <c r="D382" i="1" l="1"/>
  <c r="C382" i="1"/>
  <c r="A383" i="1" a="1"/>
  <c r="A383" i="1" s="1"/>
  <c r="T381" i="1"/>
  <c r="S380" i="1"/>
  <c r="K380" i="1"/>
  <c r="O380" i="1"/>
  <c r="Y384" i="1" a="1"/>
  <c r="Y384" i="1" s="1"/>
  <c r="B384" i="1" s="1" a="1"/>
  <c r="B384" i="1" s="1"/>
  <c r="V381" i="1"/>
  <c r="G382" i="1"/>
  <c r="U382" i="1" s="1"/>
  <c r="F382" i="1"/>
  <c r="E382" i="1"/>
  <c r="Q382" i="1"/>
  <c r="I382" i="1"/>
  <c r="H382" i="1"/>
  <c r="P381" i="1"/>
  <c r="J381" i="1"/>
  <c r="N381" i="1" s="1" a="1"/>
  <c r="N381" i="1" s="1"/>
  <c r="M382" i="1"/>
  <c r="L382" i="1"/>
  <c r="D383" i="1" l="1"/>
  <c r="C383" i="1"/>
  <c r="A384" i="1" a="1"/>
  <c r="A384" i="1" s="1"/>
  <c r="S381" i="1"/>
  <c r="K381" i="1"/>
  <c r="O381" i="1"/>
  <c r="T382" i="1"/>
  <c r="P382" i="1"/>
  <c r="J382" i="1"/>
  <c r="N382" i="1" s="1" a="1"/>
  <c r="N382" i="1" s="1"/>
  <c r="F383" i="1"/>
  <c r="E383" i="1"/>
  <c r="Q383" i="1"/>
  <c r="I383" i="1"/>
  <c r="H383" i="1"/>
  <c r="G383" i="1"/>
  <c r="U383" i="1" s="1"/>
  <c r="Y385" i="1" a="1"/>
  <c r="Y385" i="1" s="1"/>
  <c r="B385" i="1" s="1" a="1"/>
  <c r="B385" i="1" s="1"/>
  <c r="M383" i="1"/>
  <c r="L383" i="1"/>
  <c r="C384" i="1" l="1"/>
  <c r="D384" i="1"/>
  <c r="A385" i="1" a="1"/>
  <c r="A385" i="1" s="1"/>
  <c r="V383" i="1"/>
  <c r="I384" i="1"/>
  <c r="E384" i="1"/>
  <c r="Q384" i="1"/>
  <c r="H384" i="1"/>
  <c r="G384" i="1"/>
  <c r="U384" i="1" s="1"/>
  <c r="F384" i="1"/>
  <c r="P383" i="1"/>
  <c r="J383" i="1"/>
  <c r="N383" i="1" s="1" a="1"/>
  <c r="N383" i="1" s="1"/>
  <c r="T383" i="1"/>
  <c r="S382" i="1"/>
  <c r="V382" i="1" s="1"/>
  <c r="K382" i="1"/>
  <c r="O382" i="1"/>
  <c r="M384" i="1"/>
  <c r="L384" i="1"/>
  <c r="Y386" i="1" a="1"/>
  <c r="Y386" i="1" s="1"/>
  <c r="B386" i="1" s="1" a="1"/>
  <c r="B386" i="1" s="1"/>
  <c r="D385" i="1" l="1"/>
  <c r="C385" i="1"/>
  <c r="A386" i="1" a="1"/>
  <c r="A386" i="1" s="1"/>
  <c r="Q385" i="1"/>
  <c r="F385" i="1"/>
  <c r="I385" i="1"/>
  <c r="H385" i="1"/>
  <c r="G385" i="1"/>
  <c r="U385" i="1" s="1"/>
  <c r="V385" i="1" s="1"/>
  <c r="E385" i="1"/>
  <c r="Y387" i="1" a="1"/>
  <c r="Y387" i="1" s="1"/>
  <c r="B387" i="1" s="1" a="1"/>
  <c r="B387" i="1" s="1"/>
  <c r="N384" i="1" a="1"/>
  <c r="N384" i="1" s="1"/>
  <c r="S383" i="1"/>
  <c r="K383" i="1"/>
  <c r="O383" i="1"/>
  <c r="M385" i="1"/>
  <c r="L385" i="1"/>
  <c r="P384" i="1"/>
  <c r="J384" i="1"/>
  <c r="T384" i="1"/>
  <c r="C386" i="1" l="1"/>
  <c r="D386" i="1"/>
  <c r="A387" i="1" a="1"/>
  <c r="A387" i="1" s="1"/>
  <c r="T385" i="1"/>
  <c r="Y388" i="1" a="1"/>
  <c r="Y388" i="1" s="1"/>
  <c r="B388" i="1" s="1" a="1"/>
  <c r="B388" i="1" s="1"/>
  <c r="I386" i="1"/>
  <c r="H386" i="1"/>
  <c r="G386" i="1"/>
  <c r="U386" i="1" s="1"/>
  <c r="F386" i="1"/>
  <c r="E386" i="1"/>
  <c r="Q386" i="1"/>
  <c r="M386" i="1"/>
  <c r="L386" i="1"/>
  <c r="K384" i="1"/>
  <c r="S384" i="1"/>
  <c r="V384" i="1" s="1"/>
  <c r="O384" i="1"/>
  <c r="P385" i="1"/>
  <c r="J385" i="1"/>
  <c r="N385" i="1" s="1" a="1"/>
  <c r="N385" i="1" s="1"/>
  <c r="D387" i="1" l="1"/>
  <c r="C387" i="1"/>
  <c r="A388" i="1" a="1"/>
  <c r="A388" i="1" s="1"/>
  <c r="K385" i="1"/>
  <c r="S385" i="1"/>
  <c r="O385" i="1"/>
  <c r="J386" i="1"/>
  <c r="P386" i="1"/>
  <c r="N386" i="1" a="1"/>
  <c r="N386" i="1" s="1"/>
  <c r="Y389" i="1" a="1"/>
  <c r="Y389" i="1" s="1"/>
  <c r="B389" i="1" s="1" a="1"/>
  <c r="B389" i="1" s="1"/>
  <c r="G387" i="1"/>
  <c r="U387" i="1" s="1"/>
  <c r="I387" i="1"/>
  <c r="H387" i="1"/>
  <c r="F387" i="1"/>
  <c r="E387" i="1"/>
  <c r="Q387" i="1"/>
  <c r="T386" i="1"/>
  <c r="M387" i="1"/>
  <c r="L387" i="1"/>
  <c r="D388" i="1" l="1"/>
  <c r="C388" i="1"/>
  <c r="A389" i="1" a="1"/>
  <c r="A389" i="1" s="1"/>
  <c r="Y390" i="1" a="1"/>
  <c r="Y390" i="1" s="1"/>
  <c r="B390" i="1" s="1" a="1"/>
  <c r="B390" i="1" s="1"/>
  <c r="K386" i="1"/>
  <c r="S386" i="1"/>
  <c r="V386" i="1" s="1"/>
  <c r="O386" i="1"/>
  <c r="M388" i="1"/>
  <c r="L388" i="1"/>
  <c r="J387" i="1"/>
  <c r="N387" i="1" s="1" a="1"/>
  <c r="N387" i="1" s="1"/>
  <c r="P387" i="1"/>
  <c r="T387" i="1"/>
  <c r="E388" i="1"/>
  <c r="Q388" i="1"/>
  <c r="I388" i="1"/>
  <c r="H388" i="1"/>
  <c r="G388" i="1"/>
  <c r="U388" i="1" s="1"/>
  <c r="F388" i="1"/>
  <c r="D389" i="1" l="1"/>
  <c r="C389" i="1"/>
  <c r="A390" i="1" a="1"/>
  <c r="A390" i="1" s="1"/>
  <c r="V388" i="1"/>
  <c r="Y391" i="1" a="1"/>
  <c r="Y391" i="1" s="1"/>
  <c r="B391" i="1" s="1" a="1"/>
  <c r="B391" i="1" s="1"/>
  <c r="H389" i="1"/>
  <c r="Q389" i="1"/>
  <c r="I389" i="1"/>
  <c r="G389" i="1"/>
  <c r="U389" i="1" s="1"/>
  <c r="F389" i="1"/>
  <c r="E389" i="1"/>
  <c r="M389" i="1"/>
  <c r="L389" i="1"/>
  <c r="P388" i="1"/>
  <c r="J388" i="1"/>
  <c r="N388" i="1" s="1" a="1"/>
  <c r="N388" i="1" s="1"/>
  <c r="T388" i="1"/>
  <c r="S387" i="1"/>
  <c r="V387" i="1" s="1"/>
  <c r="K387" i="1"/>
  <c r="O387" i="1"/>
  <c r="C390" i="1" l="1"/>
  <c r="D390" i="1"/>
  <c r="A391" i="1" a="1"/>
  <c r="A391" i="1" s="1"/>
  <c r="M390" i="1"/>
  <c r="L390" i="1"/>
  <c r="E390" i="1"/>
  <c r="Q390" i="1"/>
  <c r="I390" i="1"/>
  <c r="H390" i="1"/>
  <c r="G390" i="1"/>
  <c r="U390" i="1" s="1"/>
  <c r="F390" i="1"/>
  <c r="Y392" i="1" a="1"/>
  <c r="Y392" i="1" s="1"/>
  <c r="B392" i="1" s="1" a="1"/>
  <c r="B392" i="1" s="1"/>
  <c r="J389" i="1"/>
  <c r="N389" i="1" s="1" a="1"/>
  <c r="N389" i="1" s="1"/>
  <c r="P389" i="1"/>
  <c r="T389" i="1"/>
  <c r="K388" i="1"/>
  <c r="S388" i="1"/>
  <c r="O388" i="1"/>
  <c r="V389" i="1"/>
  <c r="D391" i="1" l="1"/>
  <c r="C391" i="1"/>
  <c r="A392" i="1" a="1"/>
  <c r="A392" i="1" s="1"/>
  <c r="F391" i="1"/>
  <c r="E391" i="1"/>
  <c r="Q391" i="1"/>
  <c r="I391" i="1"/>
  <c r="H391" i="1"/>
  <c r="G391" i="1"/>
  <c r="U391" i="1" s="1"/>
  <c r="Y393" i="1" a="1"/>
  <c r="Y393" i="1" s="1"/>
  <c r="B393" i="1" s="1" a="1"/>
  <c r="B393" i="1" s="1"/>
  <c r="V390" i="1"/>
  <c r="P390" i="1"/>
  <c r="J390" i="1"/>
  <c r="N390" i="1" s="1" a="1"/>
  <c r="N390" i="1" s="1"/>
  <c r="T390" i="1"/>
  <c r="L391" i="1"/>
  <c r="M391" i="1"/>
  <c r="K389" i="1"/>
  <c r="S389" i="1"/>
  <c r="O389" i="1"/>
  <c r="D392" i="1" l="1"/>
  <c r="C392" i="1"/>
  <c r="A393" i="1" a="1"/>
  <c r="A393" i="1" s="1"/>
  <c r="T391" i="1"/>
  <c r="J391" i="1"/>
  <c r="N391" i="1" s="1" a="1"/>
  <c r="N391" i="1" s="1"/>
  <c r="P391" i="1"/>
  <c r="H392" i="1"/>
  <c r="G392" i="1"/>
  <c r="U392" i="1" s="1"/>
  <c r="F392" i="1"/>
  <c r="E392" i="1"/>
  <c r="Q392" i="1"/>
  <c r="I392" i="1"/>
  <c r="M392" i="1"/>
  <c r="L392" i="1"/>
  <c r="S390" i="1"/>
  <c r="K390" i="1"/>
  <c r="O390" i="1"/>
  <c r="Y394" i="1" a="1"/>
  <c r="Y394" i="1" s="1"/>
  <c r="B394" i="1" s="1" a="1"/>
  <c r="B394" i="1" s="1"/>
  <c r="V391" i="1"/>
  <c r="C393" i="1" l="1"/>
  <c r="D393" i="1"/>
  <c r="A394" i="1" a="1"/>
  <c r="A394" i="1" s="1"/>
  <c r="L393" i="1"/>
  <c r="M393" i="1"/>
  <c r="S391" i="1"/>
  <c r="K391" i="1"/>
  <c r="O391" i="1"/>
  <c r="Y395" i="1" a="1"/>
  <c r="Y395" i="1" s="1"/>
  <c r="B395" i="1" s="1" a="1"/>
  <c r="B395" i="1" s="1"/>
  <c r="P392" i="1"/>
  <c r="J392" i="1"/>
  <c r="T392" i="1"/>
  <c r="V392" i="1"/>
  <c r="N392" i="1" a="1"/>
  <c r="N392" i="1" s="1"/>
  <c r="I393" i="1"/>
  <c r="H393" i="1"/>
  <c r="G393" i="1"/>
  <c r="U393" i="1" s="1"/>
  <c r="F393" i="1"/>
  <c r="E393" i="1"/>
  <c r="Q393" i="1"/>
  <c r="D394" i="1" l="1"/>
  <c r="C394" i="1"/>
  <c r="A395" i="1" a="1"/>
  <c r="A395" i="1" s="1"/>
  <c r="I394" i="1"/>
  <c r="H394" i="1"/>
  <c r="G394" i="1"/>
  <c r="U394" i="1" s="1"/>
  <c r="F394" i="1"/>
  <c r="E394" i="1"/>
  <c r="Q394" i="1"/>
  <c r="V393" i="1"/>
  <c r="Y396" i="1" a="1"/>
  <c r="Y396" i="1" s="1"/>
  <c r="B396" i="1" s="1" a="1"/>
  <c r="B396" i="1" s="1"/>
  <c r="T393" i="1"/>
  <c r="N393" i="1" a="1"/>
  <c r="N393" i="1" s="1"/>
  <c r="S392" i="1"/>
  <c r="K392" i="1"/>
  <c r="O392" i="1"/>
  <c r="P393" i="1"/>
  <c r="J393" i="1"/>
  <c r="L394" i="1"/>
  <c r="M394" i="1"/>
  <c r="C395" i="1" l="1"/>
  <c r="D395" i="1"/>
  <c r="A396" i="1" a="1"/>
  <c r="A396" i="1" s="1"/>
  <c r="V394" i="1"/>
  <c r="Q395" i="1"/>
  <c r="F395" i="1"/>
  <c r="I395" i="1"/>
  <c r="H395" i="1"/>
  <c r="G395" i="1"/>
  <c r="U395" i="1" s="1"/>
  <c r="E395" i="1"/>
  <c r="M395" i="1"/>
  <c r="L395" i="1"/>
  <c r="J394" i="1"/>
  <c r="N394" i="1" s="1" a="1"/>
  <c r="N394" i="1" s="1"/>
  <c r="P394" i="1"/>
  <c r="Y397" i="1" a="1"/>
  <c r="Y397" i="1" s="1"/>
  <c r="B397" i="1" s="1" a="1"/>
  <c r="B397" i="1" s="1"/>
  <c r="T394" i="1"/>
  <c r="S393" i="1"/>
  <c r="K393" i="1"/>
  <c r="O393" i="1"/>
  <c r="D396" i="1" l="1"/>
  <c r="C396" i="1"/>
  <c r="V395" i="1"/>
  <c r="A397" i="1" a="1"/>
  <c r="A397" i="1" s="1"/>
  <c r="M396" i="1"/>
  <c r="L396" i="1"/>
  <c r="P395" i="1"/>
  <c r="J395" i="1"/>
  <c r="N395" i="1" s="1" a="1"/>
  <c r="N395" i="1" s="1"/>
  <c r="K394" i="1"/>
  <c r="S394" i="1"/>
  <c r="O394" i="1"/>
  <c r="T395" i="1"/>
  <c r="I396" i="1"/>
  <c r="Q396" i="1"/>
  <c r="H396" i="1"/>
  <c r="G396" i="1"/>
  <c r="U396" i="1" s="1"/>
  <c r="F396" i="1"/>
  <c r="E396" i="1"/>
  <c r="Y398" i="1" a="1"/>
  <c r="Y398" i="1" s="1"/>
  <c r="B398" i="1" s="1" a="1"/>
  <c r="B398" i="1" s="1"/>
  <c r="D397" i="1" l="1"/>
  <c r="C397" i="1"/>
  <c r="A398" i="1" a="1"/>
  <c r="A398" i="1" s="1"/>
  <c r="P396" i="1"/>
  <c r="J396" i="1"/>
  <c r="N396" i="1" s="1" a="1"/>
  <c r="N396" i="1" s="1"/>
  <c r="M397" i="1"/>
  <c r="L397" i="1"/>
  <c r="T396" i="1"/>
  <c r="K395" i="1"/>
  <c r="S395" i="1"/>
  <c r="O395" i="1"/>
  <c r="Y399" i="1" a="1"/>
  <c r="Y399" i="1" s="1"/>
  <c r="B399" i="1" s="1" a="1"/>
  <c r="B399" i="1" s="1"/>
  <c r="G397" i="1"/>
  <c r="U397" i="1" s="1"/>
  <c r="Q397" i="1"/>
  <c r="F397" i="1"/>
  <c r="E397" i="1"/>
  <c r="I397" i="1"/>
  <c r="H397" i="1"/>
  <c r="C398" i="1" l="1"/>
  <c r="D398" i="1"/>
  <c r="A399" i="1" a="1"/>
  <c r="A399" i="1" s="1"/>
  <c r="G398" i="1"/>
  <c r="U398" i="1" s="1"/>
  <c r="F398" i="1"/>
  <c r="E398" i="1"/>
  <c r="Q398" i="1"/>
  <c r="I398" i="1"/>
  <c r="H398" i="1"/>
  <c r="Y400" i="1" a="1"/>
  <c r="Y400" i="1" s="1"/>
  <c r="B400" i="1" s="1" a="1"/>
  <c r="B400" i="1" s="1"/>
  <c r="M398" i="1"/>
  <c r="L398" i="1"/>
  <c r="P397" i="1"/>
  <c r="J397" i="1"/>
  <c r="N397" i="1" s="1" a="1"/>
  <c r="N397" i="1" s="1"/>
  <c r="T397" i="1"/>
  <c r="K396" i="1"/>
  <c r="S396" i="1"/>
  <c r="V396" i="1" s="1"/>
  <c r="O396" i="1"/>
  <c r="C399" i="1" l="1"/>
  <c r="D399" i="1"/>
  <c r="A400" i="1" a="1"/>
  <c r="A400" i="1" s="1"/>
  <c r="T398" i="1"/>
  <c r="P398" i="1"/>
  <c r="J398" i="1"/>
  <c r="N398" i="1" s="1" a="1"/>
  <c r="N398" i="1" s="1"/>
  <c r="M399" i="1"/>
  <c r="L399" i="1"/>
  <c r="H399" i="1"/>
  <c r="G399" i="1"/>
  <c r="U399" i="1" s="1"/>
  <c r="I399" i="1"/>
  <c r="F399" i="1"/>
  <c r="E399" i="1"/>
  <c r="Q399" i="1"/>
  <c r="S397" i="1"/>
  <c r="V397" i="1" s="1"/>
  <c r="K397" i="1"/>
  <c r="O397" i="1"/>
  <c r="Y401" i="1" a="1"/>
  <c r="Y401" i="1" s="1"/>
  <c r="B401" i="1" s="1" a="1"/>
  <c r="B401" i="1" s="1"/>
  <c r="V398" i="1"/>
  <c r="D400" i="1" l="1"/>
  <c r="C400" i="1"/>
  <c r="A401" i="1" a="1"/>
  <c r="A401" i="1" s="1"/>
  <c r="N399" i="1" a="1"/>
  <c r="N399" i="1" s="1"/>
  <c r="Y402" i="1" a="1"/>
  <c r="Y402" i="1" s="1"/>
  <c r="B402" i="1" s="1" a="1"/>
  <c r="B402" i="1" s="1"/>
  <c r="P399" i="1"/>
  <c r="J399" i="1"/>
  <c r="T399" i="1"/>
  <c r="I400" i="1"/>
  <c r="E400" i="1"/>
  <c r="Q400" i="1"/>
  <c r="H400" i="1"/>
  <c r="G400" i="1"/>
  <c r="U400" i="1" s="1"/>
  <c r="F400" i="1"/>
  <c r="M400" i="1"/>
  <c r="L400" i="1"/>
  <c r="V399" i="1"/>
  <c r="K398" i="1"/>
  <c r="S398" i="1"/>
  <c r="O398" i="1"/>
  <c r="D401" i="1" l="1"/>
  <c r="C401" i="1"/>
  <c r="V400" i="1"/>
  <c r="A402" i="1" a="1"/>
  <c r="A402" i="1" s="1"/>
  <c r="M401" i="1"/>
  <c r="L401" i="1"/>
  <c r="T400" i="1"/>
  <c r="Y403" i="1" a="1"/>
  <c r="Y403" i="1" s="1"/>
  <c r="B403" i="1" s="1" a="1"/>
  <c r="B403" i="1" s="1"/>
  <c r="S399" i="1"/>
  <c r="K399" i="1"/>
  <c r="O399" i="1"/>
  <c r="P400" i="1"/>
  <c r="J400" i="1"/>
  <c r="N400" i="1" s="1" a="1"/>
  <c r="N400" i="1" s="1"/>
  <c r="Q401" i="1"/>
  <c r="F401" i="1"/>
  <c r="H401" i="1"/>
  <c r="G401" i="1"/>
  <c r="U401" i="1" s="1"/>
  <c r="I401" i="1"/>
  <c r="E401" i="1"/>
  <c r="C402" i="1" l="1"/>
  <c r="D402" i="1"/>
  <c r="A403" i="1" a="1"/>
  <c r="A403" i="1" s="1"/>
  <c r="I402" i="1"/>
  <c r="E402" i="1"/>
  <c r="Q402" i="1"/>
  <c r="G402" i="1"/>
  <c r="U402" i="1" s="1"/>
  <c r="F402" i="1"/>
  <c r="H402" i="1"/>
  <c r="J401" i="1"/>
  <c r="P401" i="1"/>
  <c r="V401" i="1"/>
  <c r="T401" i="1"/>
  <c r="N401" i="1" a="1"/>
  <c r="N401" i="1" s="1"/>
  <c r="M402" i="1"/>
  <c r="L402" i="1"/>
  <c r="K400" i="1"/>
  <c r="S400" i="1"/>
  <c r="O400" i="1"/>
  <c r="Y404" i="1" a="1"/>
  <c r="Y404" i="1" s="1"/>
  <c r="B404" i="1" s="1" a="1"/>
  <c r="B404" i="1" s="1"/>
  <c r="D403" i="1" l="1"/>
  <c r="C403" i="1"/>
  <c r="A404" i="1" a="1"/>
  <c r="A404" i="1" s="1"/>
  <c r="L403" i="1"/>
  <c r="M403" i="1"/>
  <c r="Y405" i="1" a="1"/>
  <c r="Y405" i="1" s="1"/>
  <c r="B405" i="1" s="1" a="1"/>
  <c r="B405" i="1" s="1"/>
  <c r="S401" i="1"/>
  <c r="K401" i="1"/>
  <c r="O401" i="1"/>
  <c r="G403" i="1"/>
  <c r="U403" i="1" s="1"/>
  <c r="Q403" i="1"/>
  <c r="F403" i="1"/>
  <c r="H403" i="1"/>
  <c r="E403" i="1"/>
  <c r="I403" i="1"/>
  <c r="T402" i="1"/>
  <c r="P402" i="1"/>
  <c r="J402" i="1"/>
  <c r="N402" i="1" s="1" a="1"/>
  <c r="N402" i="1" s="1"/>
  <c r="C404" i="1" l="1"/>
  <c r="D404" i="1"/>
  <c r="A405" i="1" a="1"/>
  <c r="A405" i="1" s="1"/>
  <c r="J403" i="1"/>
  <c r="P403" i="1"/>
  <c r="M404" i="1"/>
  <c r="L404" i="1"/>
  <c r="K402" i="1"/>
  <c r="S402" i="1"/>
  <c r="V402" i="1" s="1"/>
  <c r="O402" i="1"/>
  <c r="N403" i="1" a="1"/>
  <c r="N403" i="1" s="1"/>
  <c r="E404" i="1"/>
  <c r="Q404" i="1"/>
  <c r="H404" i="1"/>
  <c r="G404" i="1"/>
  <c r="U404" i="1" s="1"/>
  <c r="F404" i="1"/>
  <c r="I404" i="1"/>
  <c r="T403" i="1"/>
  <c r="Y406" i="1" a="1"/>
  <c r="Y406" i="1" s="1"/>
  <c r="B406" i="1" s="1" a="1"/>
  <c r="B406" i="1" s="1"/>
  <c r="D405" i="1" l="1"/>
  <c r="C405" i="1"/>
  <c r="A406" i="1" a="1"/>
  <c r="A406" i="1" s="1"/>
  <c r="T404" i="1"/>
  <c r="S403" i="1"/>
  <c r="V403" i="1" s="1"/>
  <c r="K403" i="1"/>
  <c r="O403" i="1"/>
  <c r="H405" i="1"/>
  <c r="G405" i="1"/>
  <c r="U405" i="1" s="1"/>
  <c r="Q405" i="1"/>
  <c r="F405" i="1"/>
  <c r="E405" i="1"/>
  <c r="I405" i="1"/>
  <c r="Y407" i="1" a="1"/>
  <c r="Y407" i="1" s="1"/>
  <c r="B407" i="1" s="1" a="1"/>
  <c r="B407" i="1" s="1"/>
  <c r="L405" i="1"/>
  <c r="M405" i="1"/>
  <c r="V404" i="1"/>
  <c r="P404" i="1"/>
  <c r="J404" i="1"/>
  <c r="N404" i="1" s="1" a="1"/>
  <c r="N404" i="1" s="1"/>
  <c r="D406" i="1" l="1"/>
  <c r="C406" i="1"/>
  <c r="A407" i="1" a="1"/>
  <c r="A407" i="1" s="1"/>
  <c r="E406" i="1"/>
  <c r="I406" i="1"/>
  <c r="H406" i="1"/>
  <c r="G406" i="1"/>
  <c r="U406" i="1" s="1"/>
  <c r="Q406" i="1"/>
  <c r="F406" i="1"/>
  <c r="Y408" i="1" a="1"/>
  <c r="Y408" i="1" s="1"/>
  <c r="B408" i="1" s="1" a="1"/>
  <c r="B408" i="1" s="1"/>
  <c r="J405" i="1"/>
  <c r="P405" i="1"/>
  <c r="N405" i="1" a="1"/>
  <c r="N405" i="1" s="1"/>
  <c r="K404" i="1"/>
  <c r="S404" i="1"/>
  <c r="O404" i="1"/>
  <c r="M406" i="1"/>
  <c r="L406" i="1"/>
  <c r="V405" i="1"/>
  <c r="T405" i="1"/>
  <c r="C407" i="1" l="1"/>
  <c r="D407" i="1"/>
  <c r="A408" i="1" a="1"/>
  <c r="A408" i="1" s="1"/>
  <c r="V406" i="1"/>
  <c r="S405" i="1"/>
  <c r="K405" i="1"/>
  <c r="O405" i="1"/>
  <c r="H407" i="1"/>
  <c r="G407" i="1"/>
  <c r="U407" i="1" s="1"/>
  <c r="Q407" i="1"/>
  <c r="F407" i="1"/>
  <c r="I407" i="1"/>
  <c r="E407" i="1"/>
  <c r="L407" i="1"/>
  <c r="M407" i="1"/>
  <c r="Y409" i="1" a="1"/>
  <c r="Y409" i="1" s="1"/>
  <c r="B409" i="1" s="1" a="1"/>
  <c r="B409" i="1" s="1"/>
  <c r="T406" i="1"/>
  <c r="P406" i="1"/>
  <c r="J406" i="1"/>
  <c r="N406" i="1" a="1"/>
  <c r="N406" i="1" s="1"/>
  <c r="C408" i="1" l="1"/>
  <c r="D408" i="1"/>
  <c r="A409" i="1" a="1"/>
  <c r="A409" i="1" s="1"/>
  <c r="V407" i="1"/>
  <c r="M408" i="1"/>
  <c r="L408" i="1"/>
  <c r="Y410" i="1" a="1"/>
  <c r="Y410" i="1" s="1"/>
  <c r="B410" i="1" s="1" a="1"/>
  <c r="B410" i="1" s="1"/>
  <c r="E408" i="1"/>
  <c r="I408" i="1"/>
  <c r="H408" i="1"/>
  <c r="G408" i="1"/>
  <c r="U408" i="1" s="1"/>
  <c r="Q408" i="1"/>
  <c r="F408" i="1"/>
  <c r="N407" i="1" a="1"/>
  <c r="N407" i="1" s="1"/>
  <c r="K406" i="1"/>
  <c r="S406" i="1"/>
  <c r="O406" i="1"/>
  <c r="T407" i="1"/>
  <c r="J407" i="1"/>
  <c r="P407" i="1"/>
  <c r="D409" i="1" l="1"/>
  <c r="C409" i="1"/>
  <c r="A410" i="1" a="1"/>
  <c r="A410" i="1" s="1"/>
  <c r="N408" i="1" a="1"/>
  <c r="N408" i="1" s="1"/>
  <c r="S407" i="1"/>
  <c r="K407" i="1"/>
  <c r="O407" i="1"/>
  <c r="Y411" i="1" a="1"/>
  <c r="Y411" i="1" s="1"/>
  <c r="B411" i="1" s="1" a="1"/>
  <c r="B411" i="1" s="1"/>
  <c r="P408" i="1"/>
  <c r="J408" i="1"/>
  <c r="L409" i="1"/>
  <c r="M409" i="1"/>
  <c r="V408" i="1"/>
  <c r="T408" i="1"/>
  <c r="H409" i="1"/>
  <c r="G409" i="1"/>
  <c r="U409" i="1" s="1"/>
  <c r="Q409" i="1"/>
  <c r="F409" i="1"/>
  <c r="E409" i="1"/>
  <c r="I409" i="1"/>
  <c r="C410" i="1" l="1"/>
  <c r="D410" i="1"/>
  <c r="A411" i="1" a="1"/>
  <c r="A411" i="1" s="1"/>
  <c r="V409" i="1"/>
  <c r="M410" i="1"/>
  <c r="L410" i="1"/>
  <c r="Y412" i="1" a="1"/>
  <c r="Y412" i="1" s="1"/>
  <c r="B412" i="1" s="1" a="1"/>
  <c r="B412" i="1" s="1"/>
  <c r="T409" i="1"/>
  <c r="J409" i="1"/>
  <c r="P409" i="1"/>
  <c r="K408" i="1"/>
  <c r="S408" i="1"/>
  <c r="O408" i="1"/>
  <c r="E410" i="1"/>
  <c r="I410" i="1"/>
  <c r="H410" i="1"/>
  <c r="G410" i="1"/>
  <c r="U410" i="1" s="1"/>
  <c r="Q410" i="1"/>
  <c r="F410" i="1"/>
  <c r="N409" i="1" a="1"/>
  <c r="N409" i="1" s="1"/>
  <c r="C411" i="1" l="1"/>
  <c r="D411" i="1"/>
  <c r="A412" i="1" a="1"/>
  <c r="A412" i="1" s="1"/>
  <c r="H411" i="1"/>
  <c r="G411" i="1"/>
  <c r="U411" i="1" s="1"/>
  <c r="Q411" i="1"/>
  <c r="F411" i="1"/>
  <c r="I411" i="1"/>
  <c r="E411" i="1"/>
  <c r="P410" i="1"/>
  <c r="J410" i="1"/>
  <c r="N410" i="1" s="1" a="1"/>
  <c r="N410" i="1" s="1"/>
  <c r="L411" i="1"/>
  <c r="M411" i="1"/>
  <c r="S409" i="1"/>
  <c r="K409" i="1"/>
  <c r="O409" i="1"/>
  <c r="Y413" i="1" a="1"/>
  <c r="Y413" i="1" s="1"/>
  <c r="B413" i="1" s="1" a="1"/>
  <c r="B413" i="1" s="1"/>
  <c r="T410" i="1"/>
  <c r="V410" i="1"/>
  <c r="D412" i="1" l="1"/>
  <c r="C412" i="1"/>
  <c r="A413" i="1" a="1"/>
  <c r="A413" i="1" s="1"/>
  <c r="I412" i="1"/>
  <c r="E412" i="1"/>
  <c r="Q412" i="1"/>
  <c r="F412" i="1"/>
  <c r="H412" i="1"/>
  <c r="G412" i="1"/>
  <c r="U412" i="1" s="1"/>
  <c r="K410" i="1"/>
  <c r="S410" i="1"/>
  <c r="O410" i="1"/>
  <c r="V411" i="1"/>
  <c r="N411" i="1" a="1"/>
  <c r="N411" i="1" s="1"/>
  <c r="M412" i="1"/>
  <c r="L412" i="1"/>
  <c r="Y414" i="1" a="1"/>
  <c r="Y414" i="1" s="1"/>
  <c r="B414" i="1" s="1" a="1"/>
  <c r="B414" i="1" s="1"/>
  <c r="T411" i="1"/>
  <c r="J411" i="1"/>
  <c r="P411" i="1"/>
  <c r="D413" i="1" l="1"/>
  <c r="C413" i="1"/>
  <c r="A414" i="1" a="1"/>
  <c r="A414" i="1" s="1"/>
  <c r="N412" i="1" a="1"/>
  <c r="N412" i="1" s="1"/>
  <c r="Q413" i="1"/>
  <c r="F413" i="1"/>
  <c r="H413" i="1"/>
  <c r="G413" i="1"/>
  <c r="U413" i="1" s="1"/>
  <c r="I413" i="1"/>
  <c r="E413" i="1"/>
  <c r="T412" i="1"/>
  <c r="S411" i="1"/>
  <c r="K411" i="1"/>
  <c r="O411" i="1"/>
  <c r="L413" i="1"/>
  <c r="M413" i="1"/>
  <c r="Y415" i="1" a="1"/>
  <c r="Y415" i="1" s="1"/>
  <c r="B415" i="1" s="1" a="1"/>
  <c r="B415" i="1" s="1"/>
  <c r="P412" i="1"/>
  <c r="J412" i="1"/>
  <c r="V412" i="1"/>
  <c r="V413" i="1" l="1"/>
  <c r="C414" i="1"/>
  <c r="D414" i="1"/>
  <c r="A415" i="1" a="1"/>
  <c r="A415" i="1" s="1"/>
  <c r="J413" i="1"/>
  <c r="P413" i="1"/>
  <c r="K412" i="1"/>
  <c r="S412" i="1"/>
  <c r="O412" i="1"/>
  <c r="Y416" i="1" a="1"/>
  <c r="Y416" i="1" s="1"/>
  <c r="B416" i="1" s="1" a="1"/>
  <c r="B416" i="1" s="1"/>
  <c r="M414" i="1"/>
  <c r="L414" i="1"/>
  <c r="T413" i="1"/>
  <c r="N413" i="1" a="1"/>
  <c r="N413" i="1" s="1"/>
  <c r="I414" i="1"/>
  <c r="E414" i="1"/>
  <c r="H414" i="1"/>
  <c r="G414" i="1"/>
  <c r="U414" i="1" s="1"/>
  <c r="Q414" i="1"/>
  <c r="F414" i="1"/>
  <c r="D415" i="1" l="1"/>
  <c r="C415" i="1"/>
  <c r="A416" i="1" a="1"/>
  <c r="A416" i="1" s="1"/>
  <c r="L415" i="1"/>
  <c r="M415" i="1"/>
  <c r="V414" i="1"/>
  <c r="T414" i="1"/>
  <c r="P414" i="1"/>
  <c r="J414" i="1"/>
  <c r="N414" i="1" a="1"/>
  <c r="N414" i="1" s="1"/>
  <c r="Y417" i="1" a="1"/>
  <c r="Y417" i="1" s="1"/>
  <c r="B417" i="1" s="1" a="1"/>
  <c r="B417" i="1" s="1"/>
  <c r="G415" i="1"/>
  <c r="U415" i="1" s="1"/>
  <c r="Q415" i="1"/>
  <c r="F415" i="1"/>
  <c r="H415" i="1"/>
  <c r="I415" i="1"/>
  <c r="E415" i="1"/>
  <c r="S413" i="1"/>
  <c r="K413" i="1"/>
  <c r="O413" i="1"/>
  <c r="C416" i="1" l="1"/>
  <c r="D416" i="1"/>
  <c r="A417" i="1" a="1"/>
  <c r="A417" i="1" s="1"/>
  <c r="N415" i="1" a="1"/>
  <c r="N415" i="1" s="1"/>
  <c r="K414" i="1"/>
  <c r="S414" i="1"/>
  <c r="O414" i="1"/>
  <c r="T415" i="1"/>
  <c r="M416" i="1"/>
  <c r="L416" i="1"/>
  <c r="V415" i="1"/>
  <c r="J415" i="1"/>
  <c r="P415" i="1"/>
  <c r="Y418" i="1" a="1"/>
  <c r="Y418" i="1" s="1"/>
  <c r="B418" i="1" s="1" a="1"/>
  <c r="B418" i="1" s="1"/>
  <c r="I416" i="1"/>
  <c r="E416" i="1"/>
  <c r="H416" i="1"/>
  <c r="G416" i="1"/>
  <c r="U416" i="1" s="1"/>
  <c r="Q416" i="1"/>
  <c r="F416" i="1"/>
  <c r="C417" i="1" l="1"/>
  <c r="D417" i="1"/>
  <c r="A418" i="1" a="1"/>
  <c r="A418" i="1" s="1"/>
  <c r="V416" i="1"/>
  <c r="S415" i="1"/>
  <c r="K415" i="1"/>
  <c r="O415" i="1"/>
  <c r="P416" i="1"/>
  <c r="J416" i="1"/>
  <c r="H417" i="1"/>
  <c r="G417" i="1"/>
  <c r="U417" i="1" s="1"/>
  <c r="F417" i="1"/>
  <c r="I417" i="1"/>
  <c r="E417" i="1"/>
  <c r="Q417" i="1"/>
  <c r="L417" i="1"/>
  <c r="M417" i="1"/>
  <c r="N416" i="1" a="1"/>
  <c r="N416" i="1" s="1"/>
  <c r="Y419" i="1" a="1"/>
  <c r="Y419" i="1" s="1"/>
  <c r="B419" i="1" s="1" a="1"/>
  <c r="B419" i="1" s="1"/>
  <c r="T416" i="1"/>
  <c r="D418" i="1" l="1"/>
  <c r="C418" i="1"/>
  <c r="V417" i="1"/>
  <c r="A419" i="1" a="1"/>
  <c r="A419" i="1" s="1"/>
  <c r="L418" i="1"/>
  <c r="M418" i="1"/>
  <c r="H418" i="1"/>
  <c r="G418" i="1"/>
  <c r="U418" i="1" s="1"/>
  <c r="F418" i="1"/>
  <c r="E418" i="1"/>
  <c r="Q418" i="1"/>
  <c r="I418" i="1"/>
  <c r="K416" i="1"/>
  <c r="S416" i="1"/>
  <c r="O416" i="1"/>
  <c r="Y420" i="1" a="1"/>
  <c r="Y420" i="1" s="1"/>
  <c r="B420" i="1" s="1" a="1"/>
  <c r="B420" i="1" s="1"/>
  <c r="J417" i="1"/>
  <c r="T417" i="1"/>
  <c r="D419" i="1" l="1"/>
  <c r="C419" i="1"/>
  <c r="A420" i="1" a="1"/>
  <c r="A420" i="1" s="1"/>
  <c r="Y421" i="1" a="1"/>
  <c r="Y421" i="1" s="1"/>
  <c r="B421" i="1" s="1" a="1"/>
  <c r="B421" i="1" s="1"/>
  <c r="T418" i="1"/>
  <c r="V418" i="1"/>
  <c r="L419" i="1"/>
  <c r="M419" i="1"/>
  <c r="J418" i="1"/>
  <c r="K417" i="1"/>
  <c r="S417" i="1"/>
  <c r="H419" i="1"/>
  <c r="G419" i="1"/>
  <c r="U419" i="1" s="1"/>
  <c r="F419" i="1"/>
  <c r="I419" i="1"/>
  <c r="E419" i="1"/>
  <c r="Q419" i="1"/>
  <c r="D420" i="1" l="1"/>
  <c r="C420" i="1"/>
  <c r="A421" i="1" a="1"/>
  <c r="A421" i="1" s="1"/>
  <c r="S418" i="1"/>
  <c r="K418" i="1"/>
  <c r="Y422" i="1" a="1"/>
  <c r="Y422" i="1" s="1"/>
  <c r="B422" i="1" s="1" a="1"/>
  <c r="B422" i="1" s="1"/>
  <c r="H420" i="1"/>
  <c r="G420" i="1"/>
  <c r="U420" i="1" s="1"/>
  <c r="F420" i="1"/>
  <c r="I420" i="1"/>
  <c r="E420" i="1"/>
  <c r="Q420" i="1"/>
  <c r="L420" i="1"/>
  <c r="M420" i="1"/>
  <c r="J419" i="1"/>
  <c r="T419" i="1"/>
  <c r="V419" i="1"/>
  <c r="D421" i="1" l="1"/>
  <c r="C421" i="1"/>
  <c r="A422" i="1" a="1"/>
  <c r="A422" i="1" s="1"/>
  <c r="K419" i="1"/>
  <c r="S419" i="1"/>
  <c r="V420" i="1"/>
  <c r="J420" i="1"/>
  <c r="T420" i="1"/>
  <c r="Y423" i="1" a="1"/>
  <c r="Y423" i="1" s="1"/>
  <c r="B423" i="1" s="1" a="1"/>
  <c r="B423" i="1" s="1"/>
  <c r="F421" i="1"/>
  <c r="H421" i="1"/>
  <c r="G421" i="1"/>
  <c r="U421" i="1" s="1"/>
  <c r="Q421" i="1"/>
  <c r="I421" i="1"/>
  <c r="E421" i="1"/>
  <c r="L421" i="1"/>
  <c r="M421" i="1"/>
  <c r="C422" i="1" l="1"/>
  <c r="D422" i="1"/>
  <c r="A423" i="1" a="1"/>
  <c r="A423" i="1" s="1"/>
  <c r="V421" i="1"/>
  <c r="L422" i="1"/>
  <c r="M422" i="1"/>
  <c r="Y424" i="1" a="1"/>
  <c r="Y424" i="1" s="1"/>
  <c r="B424" i="1" s="1" a="1"/>
  <c r="B424" i="1" s="1"/>
  <c r="S420" i="1"/>
  <c r="K420" i="1"/>
  <c r="G422" i="1"/>
  <c r="U422" i="1" s="1"/>
  <c r="F422" i="1"/>
  <c r="H422" i="1"/>
  <c r="I422" i="1"/>
  <c r="E422" i="1"/>
  <c r="Q422" i="1"/>
  <c r="J421" i="1"/>
  <c r="T421" i="1"/>
  <c r="C423" i="1" l="1"/>
  <c r="D423" i="1"/>
  <c r="V422" i="1"/>
  <c r="A424" i="1" a="1"/>
  <c r="A424" i="1" s="1"/>
  <c r="S421" i="1"/>
  <c r="K421" i="1"/>
  <c r="T422" i="1"/>
  <c r="Y425" i="1" a="1"/>
  <c r="Y425" i="1" s="1"/>
  <c r="B425" i="1" s="1" a="1"/>
  <c r="B425" i="1" s="1"/>
  <c r="J422" i="1"/>
  <c r="H423" i="1"/>
  <c r="G423" i="1"/>
  <c r="U423" i="1" s="1"/>
  <c r="F423" i="1"/>
  <c r="E423" i="1"/>
  <c r="Q423" i="1"/>
  <c r="I423" i="1"/>
  <c r="L423" i="1"/>
  <c r="M423" i="1"/>
  <c r="D424" i="1" l="1"/>
  <c r="C424" i="1"/>
  <c r="A425" i="1" a="1"/>
  <c r="A425" i="1" s="1"/>
  <c r="L424" i="1"/>
  <c r="M424" i="1"/>
  <c r="Y426" i="1" a="1"/>
  <c r="Y426" i="1" s="1"/>
  <c r="B426" i="1" s="1" a="1"/>
  <c r="B426" i="1" s="1"/>
  <c r="K422" i="1"/>
  <c r="S422" i="1"/>
  <c r="H424" i="1"/>
  <c r="G424" i="1"/>
  <c r="U424" i="1" s="1"/>
  <c r="F424" i="1"/>
  <c r="I424" i="1"/>
  <c r="E424" i="1"/>
  <c r="Q424" i="1"/>
  <c r="V423" i="1"/>
  <c r="T423" i="1"/>
  <c r="J423" i="1"/>
  <c r="C425" i="1" l="1"/>
  <c r="D425" i="1"/>
  <c r="A426" i="1" a="1"/>
  <c r="A426" i="1" s="1"/>
  <c r="L425" i="1"/>
  <c r="M425" i="1"/>
  <c r="V424" i="1"/>
  <c r="T424" i="1"/>
  <c r="Y427" i="1" a="1"/>
  <c r="Y427" i="1" s="1"/>
  <c r="B427" i="1" s="1" a="1"/>
  <c r="B427" i="1" s="1"/>
  <c r="S423" i="1"/>
  <c r="K423" i="1"/>
  <c r="J424" i="1"/>
  <c r="H425" i="1"/>
  <c r="G425" i="1"/>
  <c r="U425" i="1" s="1"/>
  <c r="F425" i="1"/>
  <c r="E425" i="1"/>
  <c r="Q425" i="1"/>
  <c r="I425" i="1"/>
  <c r="C426" i="1" l="1"/>
  <c r="D426" i="1"/>
  <c r="A427" i="1" a="1"/>
  <c r="A427" i="1" s="1"/>
  <c r="V425" i="1"/>
  <c r="L426" i="1"/>
  <c r="M426" i="1"/>
  <c r="T425" i="1"/>
  <c r="Y428" i="1" a="1"/>
  <c r="Y428" i="1" s="1"/>
  <c r="B428" i="1" s="1" a="1"/>
  <c r="B428" i="1" s="1"/>
  <c r="H426" i="1"/>
  <c r="G426" i="1"/>
  <c r="U426" i="1" s="1"/>
  <c r="F426" i="1"/>
  <c r="Q426" i="1"/>
  <c r="I426" i="1"/>
  <c r="E426" i="1"/>
  <c r="J425" i="1"/>
  <c r="K424" i="1"/>
  <c r="S424" i="1"/>
  <c r="D427" i="1" l="1"/>
  <c r="C427" i="1"/>
  <c r="A428" i="1" a="1"/>
  <c r="A428" i="1" s="1"/>
  <c r="V426" i="1"/>
  <c r="T426" i="1"/>
  <c r="S425" i="1"/>
  <c r="K425" i="1"/>
  <c r="Y429" i="1" a="1"/>
  <c r="Y429" i="1" s="1"/>
  <c r="B429" i="1" s="1" a="1"/>
  <c r="B429" i="1" s="1"/>
  <c r="F427" i="1"/>
  <c r="H427" i="1"/>
  <c r="G427" i="1"/>
  <c r="U427" i="1" s="1"/>
  <c r="I427" i="1"/>
  <c r="E427" i="1"/>
  <c r="Q427" i="1"/>
  <c r="J426" i="1"/>
  <c r="L427" i="1"/>
  <c r="M427" i="1"/>
  <c r="C428" i="1" l="1"/>
  <c r="D428" i="1"/>
  <c r="A429" i="1" a="1"/>
  <c r="A429" i="1" s="1"/>
  <c r="G428" i="1"/>
  <c r="U428" i="1" s="1"/>
  <c r="F428" i="1"/>
  <c r="H428" i="1"/>
  <c r="Q428" i="1"/>
  <c r="I428" i="1"/>
  <c r="E428" i="1"/>
  <c r="V427" i="1"/>
  <c r="J427" i="1"/>
  <c r="K426" i="1"/>
  <c r="S426" i="1"/>
  <c r="Y430" i="1" a="1"/>
  <c r="Y430" i="1" s="1"/>
  <c r="B430" i="1" s="1" a="1"/>
  <c r="B430" i="1" s="1"/>
  <c r="L428" i="1"/>
  <c r="M428" i="1"/>
  <c r="T427" i="1"/>
  <c r="C429" i="1" l="1"/>
  <c r="D429" i="1"/>
  <c r="A430" i="1" a="1"/>
  <c r="A430" i="1" s="1"/>
  <c r="V428" i="1"/>
  <c r="H429" i="1"/>
  <c r="G429" i="1"/>
  <c r="U429" i="1" s="1"/>
  <c r="F429" i="1"/>
  <c r="I429" i="1"/>
  <c r="E429" i="1"/>
  <c r="Q429" i="1"/>
  <c r="L429" i="1"/>
  <c r="M429" i="1"/>
  <c r="K427" i="1"/>
  <c r="S427" i="1"/>
  <c r="T428" i="1"/>
  <c r="J428" i="1"/>
  <c r="Y431" i="1" a="1"/>
  <c r="Y431" i="1" s="1"/>
  <c r="B431" i="1" s="1" a="1"/>
  <c r="B431" i="1" s="1"/>
  <c r="C430" i="1" l="1"/>
  <c r="D430" i="1"/>
  <c r="A431" i="1" a="1"/>
  <c r="A431" i="1" s="1"/>
  <c r="V429" i="1"/>
  <c r="Y432" i="1" a="1"/>
  <c r="Y432" i="1" s="1"/>
  <c r="B432" i="1" s="1" a="1"/>
  <c r="B432" i="1" s="1"/>
  <c r="T429" i="1"/>
  <c r="S428" i="1"/>
  <c r="K428" i="1"/>
  <c r="J429" i="1"/>
  <c r="H430" i="1"/>
  <c r="G430" i="1"/>
  <c r="U430" i="1" s="1"/>
  <c r="F430" i="1"/>
  <c r="E430" i="1"/>
  <c r="Q430" i="1"/>
  <c r="I430" i="1"/>
  <c r="L430" i="1"/>
  <c r="M430" i="1"/>
  <c r="C431" i="1" l="1"/>
  <c r="D431" i="1"/>
  <c r="A432" i="1" a="1"/>
  <c r="A432" i="1" s="1"/>
  <c r="Y433" i="1" a="1"/>
  <c r="Y433" i="1" s="1"/>
  <c r="B433" i="1" s="1" a="1"/>
  <c r="B433" i="1" s="1"/>
  <c r="V430" i="1"/>
  <c r="T430" i="1"/>
  <c r="H431" i="1"/>
  <c r="G431" i="1"/>
  <c r="U431" i="1" s="1"/>
  <c r="F431" i="1"/>
  <c r="I431" i="1"/>
  <c r="E431" i="1"/>
  <c r="Q431" i="1"/>
  <c r="L431" i="1"/>
  <c r="M431" i="1"/>
  <c r="K429" i="1"/>
  <c r="S429" i="1"/>
  <c r="J430" i="1"/>
  <c r="C432" i="1" l="1"/>
  <c r="D432" i="1"/>
  <c r="A433" i="1" a="1"/>
  <c r="A433" i="1" s="1"/>
  <c r="H432" i="1"/>
  <c r="G432" i="1"/>
  <c r="U432" i="1" s="1"/>
  <c r="F432" i="1"/>
  <c r="I432" i="1"/>
  <c r="E432" i="1"/>
  <c r="Q432" i="1"/>
  <c r="L432" i="1"/>
  <c r="M432" i="1"/>
  <c r="S430" i="1"/>
  <c r="K430" i="1"/>
  <c r="T431" i="1"/>
  <c r="J431" i="1"/>
  <c r="Y434" i="1" a="1"/>
  <c r="Y434" i="1" s="1"/>
  <c r="B434" i="1" s="1" a="1"/>
  <c r="B434" i="1" s="1"/>
  <c r="V431" i="1"/>
  <c r="C433" i="1" l="1"/>
  <c r="D433" i="1"/>
  <c r="A434" i="1" a="1"/>
  <c r="A434" i="1" s="1"/>
  <c r="F433" i="1"/>
  <c r="H433" i="1"/>
  <c r="G433" i="1"/>
  <c r="U433" i="1" s="1"/>
  <c r="Q433" i="1"/>
  <c r="I433" i="1"/>
  <c r="E433" i="1"/>
  <c r="L433" i="1"/>
  <c r="M433" i="1"/>
  <c r="V432" i="1"/>
  <c r="J432" i="1"/>
  <c r="Y435" i="1" a="1"/>
  <c r="Y435" i="1" s="1"/>
  <c r="B435" i="1" s="1" a="1"/>
  <c r="B435" i="1" s="1"/>
  <c r="T432" i="1"/>
  <c r="K431" i="1"/>
  <c r="S431" i="1"/>
  <c r="C434" i="1" l="1"/>
  <c r="D434" i="1"/>
  <c r="A435" i="1" a="1"/>
  <c r="A435" i="1" s="1"/>
  <c r="V433" i="1"/>
  <c r="T433" i="1"/>
  <c r="Y436" i="1" a="1"/>
  <c r="Y436" i="1" s="1"/>
  <c r="B436" i="1" s="1" a="1"/>
  <c r="B436" i="1" s="1"/>
  <c r="S432" i="1"/>
  <c r="K432" i="1"/>
  <c r="G434" i="1"/>
  <c r="U434" i="1" s="1"/>
  <c r="F434" i="1"/>
  <c r="H434" i="1"/>
  <c r="I434" i="1"/>
  <c r="E434" i="1"/>
  <c r="Q434" i="1"/>
  <c r="J433" i="1"/>
  <c r="L434" i="1"/>
  <c r="M434" i="1"/>
  <c r="C435" i="1" l="1"/>
  <c r="D435" i="1"/>
  <c r="A436" i="1" a="1"/>
  <c r="A436" i="1" s="1"/>
  <c r="V434" i="1"/>
  <c r="H435" i="1"/>
  <c r="G435" i="1"/>
  <c r="U435" i="1" s="1"/>
  <c r="F435" i="1"/>
  <c r="E435" i="1"/>
  <c r="Q435" i="1"/>
  <c r="I435" i="1"/>
  <c r="S433" i="1"/>
  <c r="K433" i="1"/>
  <c r="T434" i="1"/>
  <c r="L435" i="1"/>
  <c r="M435" i="1"/>
  <c r="J434" i="1"/>
  <c r="Y437" i="1" a="1"/>
  <c r="Y437" i="1" s="1"/>
  <c r="B437" i="1" s="1" a="1"/>
  <c r="B437" i="1" s="1"/>
  <c r="C436" i="1" l="1"/>
  <c r="D436" i="1"/>
  <c r="A437" i="1" a="1"/>
  <c r="A437" i="1" s="1"/>
  <c r="Y438" i="1" a="1"/>
  <c r="Y438" i="1" s="1"/>
  <c r="B438" i="1" s="1" a="1"/>
  <c r="B438" i="1" s="1"/>
  <c r="T435" i="1"/>
  <c r="K434" i="1"/>
  <c r="S434" i="1"/>
  <c r="J435" i="1"/>
  <c r="V435" i="1"/>
  <c r="H436" i="1"/>
  <c r="G436" i="1"/>
  <c r="U436" i="1" s="1"/>
  <c r="F436" i="1"/>
  <c r="I436" i="1"/>
  <c r="E436" i="1"/>
  <c r="Q436" i="1"/>
  <c r="L436" i="1"/>
  <c r="M436" i="1"/>
  <c r="C437" i="1" l="1"/>
  <c r="D437" i="1"/>
  <c r="A438" i="1" a="1"/>
  <c r="A438" i="1" s="1"/>
  <c r="V436" i="1"/>
  <c r="T436" i="1"/>
  <c r="J436" i="1"/>
  <c r="Y439" i="1" a="1"/>
  <c r="Y439" i="1" s="1"/>
  <c r="B439" i="1" s="1" a="1"/>
  <c r="B439" i="1" s="1"/>
  <c r="H437" i="1"/>
  <c r="G437" i="1"/>
  <c r="U437" i="1" s="1"/>
  <c r="F437" i="1"/>
  <c r="E437" i="1"/>
  <c r="Q437" i="1"/>
  <c r="I437" i="1"/>
  <c r="L437" i="1"/>
  <c r="M437" i="1"/>
  <c r="S435" i="1"/>
  <c r="K435" i="1"/>
  <c r="C438" i="1" l="1"/>
  <c r="D438" i="1"/>
  <c r="V437" i="1"/>
  <c r="A439" i="1" a="1"/>
  <c r="A439" i="1" s="1"/>
  <c r="H438" i="1"/>
  <c r="G438" i="1"/>
  <c r="U438" i="1" s="1"/>
  <c r="F438" i="1"/>
  <c r="Q438" i="1"/>
  <c r="I438" i="1"/>
  <c r="E438" i="1"/>
  <c r="K436" i="1"/>
  <c r="S436" i="1"/>
  <c r="T437" i="1"/>
  <c r="J437" i="1"/>
  <c r="Y440" i="1" a="1"/>
  <c r="Y440" i="1" s="1"/>
  <c r="B440" i="1" s="1" a="1"/>
  <c r="B440" i="1" s="1"/>
  <c r="L438" i="1"/>
  <c r="M438" i="1"/>
  <c r="C439" i="1" l="1"/>
  <c r="D439" i="1"/>
  <c r="A440" i="1" a="1"/>
  <c r="A440" i="1" s="1"/>
  <c r="L439" i="1"/>
  <c r="M439" i="1"/>
  <c r="V438" i="1"/>
  <c r="F439" i="1"/>
  <c r="H439" i="1"/>
  <c r="G439" i="1"/>
  <c r="U439" i="1" s="1"/>
  <c r="I439" i="1"/>
  <c r="E439" i="1"/>
  <c r="Q439" i="1"/>
  <c r="T438" i="1"/>
  <c r="J438" i="1"/>
  <c r="Y441" i="1" a="1"/>
  <c r="Y441" i="1" s="1"/>
  <c r="B441" i="1" s="1" a="1"/>
  <c r="B441" i="1" s="1"/>
  <c r="S437" i="1"/>
  <c r="K437" i="1"/>
  <c r="D440" i="1" l="1"/>
  <c r="C440" i="1"/>
  <c r="A441" i="1" a="1"/>
  <c r="A441" i="1" s="1"/>
  <c r="T439" i="1"/>
  <c r="G440" i="1"/>
  <c r="U440" i="1" s="1"/>
  <c r="F440" i="1"/>
  <c r="H440" i="1"/>
  <c r="Q440" i="1"/>
  <c r="I440" i="1"/>
  <c r="E440" i="1"/>
  <c r="L440" i="1"/>
  <c r="M440" i="1"/>
  <c r="J439" i="1"/>
  <c r="Y442" i="1" a="1"/>
  <c r="Y442" i="1" s="1"/>
  <c r="B442" i="1" s="1" a="1"/>
  <c r="B442" i="1" s="1"/>
  <c r="V439" i="1"/>
  <c r="K438" i="1"/>
  <c r="S438" i="1"/>
  <c r="C441" i="1" l="1"/>
  <c r="D441" i="1"/>
  <c r="A442" i="1" a="1"/>
  <c r="A442" i="1" s="1"/>
  <c r="H441" i="1"/>
  <c r="G441" i="1"/>
  <c r="U441" i="1" s="1"/>
  <c r="F441" i="1"/>
  <c r="I441" i="1"/>
  <c r="E441" i="1"/>
  <c r="Q441" i="1"/>
  <c r="V440" i="1"/>
  <c r="L441" i="1"/>
  <c r="M441" i="1"/>
  <c r="T440" i="1"/>
  <c r="Y443" i="1" a="1"/>
  <c r="Y443" i="1" s="1"/>
  <c r="B443" i="1" s="1" a="1"/>
  <c r="B443" i="1" s="1"/>
  <c r="J440" i="1"/>
  <c r="K439" i="1"/>
  <c r="S439" i="1"/>
  <c r="C442" i="1" l="1"/>
  <c r="D442" i="1"/>
  <c r="A443" i="1" a="1"/>
  <c r="A443" i="1" s="1"/>
  <c r="T441" i="1"/>
  <c r="V441" i="1"/>
  <c r="J441" i="1"/>
  <c r="S440" i="1"/>
  <c r="K440" i="1"/>
  <c r="Y444" i="1" a="1"/>
  <c r="Y444" i="1" s="1"/>
  <c r="B444" i="1" s="1" a="1"/>
  <c r="B444" i="1" s="1"/>
  <c r="H442" i="1"/>
  <c r="G442" i="1"/>
  <c r="U442" i="1" s="1"/>
  <c r="F442" i="1"/>
  <c r="E442" i="1"/>
  <c r="Q442" i="1"/>
  <c r="I442" i="1"/>
  <c r="L442" i="1"/>
  <c r="M442" i="1"/>
  <c r="C443" i="1" l="1"/>
  <c r="D443" i="1"/>
  <c r="A444" i="1" a="1"/>
  <c r="A444" i="1" s="1"/>
  <c r="L443" i="1"/>
  <c r="M443" i="1"/>
  <c r="Y445" i="1" a="1"/>
  <c r="Y445" i="1" s="1"/>
  <c r="B445" i="1" s="1" a="1"/>
  <c r="B445" i="1" s="1"/>
  <c r="K441" i="1"/>
  <c r="S441" i="1"/>
  <c r="H443" i="1"/>
  <c r="G443" i="1"/>
  <c r="U443" i="1" s="1"/>
  <c r="F443" i="1"/>
  <c r="I443" i="1"/>
  <c r="E443" i="1"/>
  <c r="Q443" i="1"/>
  <c r="J442" i="1"/>
  <c r="T442" i="1"/>
  <c r="C444" i="1" l="1"/>
  <c r="D444" i="1"/>
  <c r="A445" i="1" a="1"/>
  <c r="A445" i="1" s="1"/>
  <c r="V443" i="1"/>
  <c r="L444" i="1"/>
  <c r="M444" i="1"/>
  <c r="Y446" i="1" a="1"/>
  <c r="Y446" i="1" s="1"/>
  <c r="B446" i="1" s="1" a="1"/>
  <c r="B446" i="1" s="1"/>
  <c r="S442" i="1"/>
  <c r="V442" i="1" s="1"/>
  <c r="K442" i="1"/>
  <c r="H444" i="1"/>
  <c r="G444" i="1"/>
  <c r="U444" i="1" s="1"/>
  <c r="F444" i="1"/>
  <c r="I444" i="1"/>
  <c r="E444" i="1"/>
  <c r="Q444" i="1"/>
  <c r="T443" i="1"/>
  <c r="J443" i="1"/>
  <c r="C445" i="1" l="1"/>
  <c r="D445" i="1"/>
  <c r="A446" i="1" a="1"/>
  <c r="A446" i="1" s="1"/>
  <c r="L445" i="1"/>
  <c r="M445" i="1"/>
  <c r="K443" i="1"/>
  <c r="S443" i="1"/>
  <c r="V444" i="1"/>
  <c r="T444" i="1"/>
  <c r="Y447" i="1" a="1"/>
  <c r="Y447" i="1" s="1"/>
  <c r="B447" i="1" s="1" a="1"/>
  <c r="B447" i="1" s="1"/>
  <c r="J444" i="1"/>
  <c r="F445" i="1"/>
  <c r="H445" i="1"/>
  <c r="G445" i="1"/>
  <c r="U445" i="1" s="1"/>
  <c r="Q445" i="1"/>
  <c r="I445" i="1"/>
  <c r="E445" i="1"/>
  <c r="C446" i="1" l="1"/>
  <c r="D446" i="1"/>
  <c r="A447" i="1" a="1"/>
  <c r="A447" i="1" s="1"/>
  <c r="G446" i="1"/>
  <c r="U446" i="1" s="1"/>
  <c r="F446" i="1"/>
  <c r="H446" i="1"/>
  <c r="I446" i="1"/>
  <c r="E446" i="1"/>
  <c r="Q446" i="1"/>
  <c r="L446" i="1"/>
  <c r="M446" i="1"/>
  <c r="T445" i="1"/>
  <c r="Y448" i="1" a="1"/>
  <c r="Y448" i="1" s="1"/>
  <c r="B448" i="1" s="1" a="1"/>
  <c r="B448" i="1" s="1"/>
  <c r="J445" i="1"/>
  <c r="V445" i="1"/>
  <c r="S444" i="1"/>
  <c r="K444" i="1"/>
  <c r="C447" i="1" l="1"/>
  <c r="D447" i="1"/>
  <c r="A448" i="1" a="1"/>
  <c r="A448" i="1" s="1"/>
  <c r="H447" i="1"/>
  <c r="G447" i="1"/>
  <c r="U447" i="1" s="1"/>
  <c r="F447" i="1"/>
  <c r="E447" i="1"/>
  <c r="Q447" i="1"/>
  <c r="I447" i="1"/>
  <c r="V446" i="1"/>
  <c r="S445" i="1"/>
  <c r="K445" i="1"/>
  <c r="T446" i="1"/>
  <c r="L447" i="1"/>
  <c r="M447" i="1"/>
  <c r="Y449" i="1" a="1"/>
  <c r="Y449" i="1" s="1"/>
  <c r="B449" i="1" s="1" a="1"/>
  <c r="B449" i="1" s="1"/>
  <c r="J446" i="1"/>
  <c r="C448" i="1" l="1"/>
  <c r="D448" i="1"/>
  <c r="A449" i="1" a="1"/>
  <c r="A449" i="1" s="1"/>
  <c r="L448" i="1"/>
  <c r="M448" i="1"/>
  <c r="H448" i="1"/>
  <c r="G448" i="1"/>
  <c r="U448" i="1" s="1"/>
  <c r="F448" i="1"/>
  <c r="I448" i="1"/>
  <c r="E448" i="1"/>
  <c r="Q448" i="1"/>
  <c r="Y450" i="1" a="1"/>
  <c r="Y450" i="1" s="1"/>
  <c r="B450" i="1" s="1" a="1"/>
  <c r="B450" i="1" s="1"/>
  <c r="V447" i="1"/>
  <c r="J447" i="1"/>
  <c r="K446" i="1"/>
  <c r="S446" i="1"/>
  <c r="T447" i="1"/>
  <c r="C449" i="1" l="1"/>
  <c r="D449" i="1"/>
  <c r="A450" i="1" a="1"/>
  <c r="A450" i="1" s="1"/>
  <c r="V448" i="1"/>
  <c r="H449" i="1"/>
  <c r="G449" i="1"/>
  <c r="U449" i="1" s="1"/>
  <c r="F449" i="1"/>
  <c r="E449" i="1"/>
  <c r="Q449" i="1"/>
  <c r="I449" i="1"/>
  <c r="J448" i="1"/>
  <c r="Y451" i="1" a="1"/>
  <c r="Y451" i="1" s="1"/>
  <c r="B451" i="1" s="1" a="1"/>
  <c r="B451" i="1" s="1"/>
  <c r="S447" i="1"/>
  <c r="K447" i="1"/>
  <c r="L449" i="1"/>
  <c r="M449" i="1"/>
  <c r="T448" i="1"/>
  <c r="D450" i="1" l="1"/>
  <c r="C450" i="1"/>
  <c r="A451" i="1" a="1"/>
  <c r="A451" i="1" s="1"/>
  <c r="L450" i="1"/>
  <c r="M450" i="1"/>
  <c r="V449" i="1"/>
  <c r="Y452" i="1" a="1"/>
  <c r="Y452" i="1" s="1"/>
  <c r="B452" i="1" s="1" a="1"/>
  <c r="B452" i="1" s="1"/>
  <c r="H450" i="1"/>
  <c r="G450" i="1"/>
  <c r="U450" i="1" s="1"/>
  <c r="F450" i="1"/>
  <c r="Q450" i="1"/>
  <c r="I450" i="1"/>
  <c r="E450" i="1"/>
  <c r="K448" i="1"/>
  <c r="S448" i="1"/>
  <c r="T449" i="1"/>
  <c r="J449" i="1"/>
  <c r="C451" i="1" l="1"/>
  <c r="D451" i="1"/>
  <c r="A452" i="1" a="1"/>
  <c r="A452" i="1" s="1"/>
  <c r="L451" i="1"/>
  <c r="M451" i="1"/>
  <c r="S449" i="1"/>
  <c r="K449" i="1"/>
  <c r="J450" i="1"/>
  <c r="V450" i="1"/>
  <c r="T450" i="1"/>
  <c r="Y453" i="1" a="1"/>
  <c r="Y453" i="1" s="1"/>
  <c r="B453" i="1" s="1" a="1"/>
  <c r="B453" i="1" s="1"/>
  <c r="F451" i="1"/>
  <c r="H451" i="1"/>
  <c r="G451" i="1"/>
  <c r="U451" i="1" s="1"/>
  <c r="I451" i="1"/>
  <c r="E451" i="1"/>
  <c r="Q451" i="1"/>
  <c r="C452" i="1" l="1"/>
  <c r="D452" i="1"/>
  <c r="A453" i="1" a="1"/>
  <c r="A453" i="1" s="1"/>
  <c r="V451" i="1"/>
  <c r="T451" i="1"/>
  <c r="Y454" i="1" a="1"/>
  <c r="Y454" i="1" s="1"/>
  <c r="B454" i="1" s="1" a="1"/>
  <c r="B454" i="1" s="1"/>
  <c r="K450" i="1"/>
  <c r="S450" i="1"/>
  <c r="G452" i="1"/>
  <c r="U452" i="1" s="1"/>
  <c r="F452" i="1"/>
  <c r="H452" i="1"/>
  <c r="Q452" i="1"/>
  <c r="I452" i="1"/>
  <c r="E452" i="1"/>
  <c r="J451" i="1"/>
  <c r="L452" i="1"/>
  <c r="M452" i="1"/>
  <c r="C453" i="1" l="1"/>
  <c r="D453" i="1"/>
  <c r="A454" i="1" a="1"/>
  <c r="A454" i="1" s="1"/>
  <c r="J452" i="1"/>
  <c r="V452" i="1"/>
  <c r="H453" i="1"/>
  <c r="G453" i="1"/>
  <c r="U453" i="1" s="1"/>
  <c r="F453" i="1"/>
  <c r="I453" i="1"/>
  <c r="E453" i="1"/>
  <c r="Q453" i="1"/>
  <c r="L453" i="1"/>
  <c r="M453" i="1"/>
  <c r="Y455" i="1" a="1"/>
  <c r="Y455" i="1" s="1"/>
  <c r="B455" i="1" s="1" a="1"/>
  <c r="B455" i="1" s="1"/>
  <c r="T452" i="1"/>
  <c r="K451" i="1"/>
  <c r="S451" i="1"/>
  <c r="C454" i="1" l="1"/>
  <c r="D454" i="1"/>
  <c r="V453" i="1"/>
  <c r="A455" i="1" a="1"/>
  <c r="A455" i="1" s="1"/>
  <c r="H454" i="1"/>
  <c r="G454" i="1"/>
  <c r="U454" i="1" s="1"/>
  <c r="F454" i="1"/>
  <c r="E454" i="1"/>
  <c r="Q454" i="1"/>
  <c r="I454" i="1"/>
  <c r="J453" i="1"/>
  <c r="Y456" i="1" a="1"/>
  <c r="Y456" i="1" s="1"/>
  <c r="B456" i="1" s="1" a="1"/>
  <c r="B456" i="1" s="1"/>
  <c r="S452" i="1"/>
  <c r="K452" i="1"/>
  <c r="L454" i="1"/>
  <c r="M454" i="1"/>
  <c r="T453" i="1"/>
  <c r="C455" i="1" l="1"/>
  <c r="D455" i="1"/>
  <c r="A456" i="1" a="1"/>
  <c r="A456" i="1" s="1"/>
  <c r="V454" i="1"/>
  <c r="H455" i="1"/>
  <c r="G455" i="1"/>
  <c r="U455" i="1" s="1"/>
  <c r="F455" i="1"/>
  <c r="I455" i="1"/>
  <c r="E455" i="1"/>
  <c r="Q455" i="1"/>
  <c r="K453" i="1"/>
  <c r="S453" i="1"/>
  <c r="T454" i="1"/>
  <c r="L455" i="1"/>
  <c r="M455" i="1"/>
  <c r="J454" i="1"/>
  <c r="Y457" i="1" a="1"/>
  <c r="Y457" i="1" s="1"/>
  <c r="B457" i="1" s="1" a="1"/>
  <c r="B457" i="1" s="1"/>
  <c r="C456" i="1" l="1"/>
  <c r="D456" i="1"/>
  <c r="A457" i="1" a="1"/>
  <c r="A457" i="1" s="1"/>
  <c r="T455" i="1"/>
  <c r="J455" i="1"/>
  <c r="V455" i="1"/>
  <c r="Y458" i="1" a="1"/>
  <c r="Y458" i="1" s="1"/>
  <c r="B458" i="1" s="1" a="1"/>
  <c r="B458" i="1" s="1"/>
  <c r="H456" i="1"/>
  <c r="G456" i="1"/>
  <c r="U456" i="1" s="1"/>
  <c r="F456" i="1"/>
  <c r="I456" i="1"/>
  <c r="E456" i="1"/>
  <c r="Q456" i="1"/>
  <c r="L456" i="1"/>
  <c r="M456" i="1"/>
  <c r="S454" i="1"/>
  <c r="K454" i="1"/>
  <c r="C457" i="1" l="1"/>
  <c r="D457" i="1"/>
  <c r="A458" i="1" a="1"/>
  <c r="A458" i="1" s="1"/>
  <c r="L457" i="1"/>
  <c r="M457" i="1"/>
  <c r="T456" i="1"/>
  <c r="V456" i="1"/>
  <c r="K455" i="1"/>
  <c r="S455" i="1"/>
  <c r="J456" i="1"/>
  <c r="F457" i="1"/>
  <c r="H457" i="1"/>
  <c r="G457" i="1"/>
  <c r="U457" i="1" s="1"/>
  <c r="Q457" i="1"/>
  <c r="I457" i="1"/>
  <c r="E457" i="1"/>
  <c r="Y459" i="1" a="1"/>
  <c r="Y459" i="1" s="1"/>
  <c r="B459" i="1" s="1" a="1"/>
  <c r="B459" i="1" s="1"/>
  <c r="C458" i="1" l="1"/>
  <c r="D458" i="1"/>
  <c r="A459" i="1" a="1"/>
  <c r="A459" i="1" s="1"/>
  <c r="Y460" i="1" a="1"/>
  <c r="Y460" i="1" s="1"/>
  <c r="B460" i="1" s="1" a="1"/>
  <c r="B460" i="1" s="1"/>
  <c r="V457" i="1"/>
  <c r="S456" i="1"/>
  <c r="K456" i="1"/>
  <c r="T457" i="1"/>
  <c r="J457" i="1"/>
  <c r="L458" i="1"/>
  <c r="M458" i="1"/>
  <c r="G458" i="1"/>
  <c r="U458" i="1" s="1"/>
  <c r="F458" i="1"/>
  <c r="H458" i="1"/>
  <c r="I458" i="1"/>
  <c r="E458" i="1"/>
  <c r="Q458" i="1"/>
  <c r="C459" i="1" l="1"/>
  <c r="D459" i="1"/>
  <c r="A460" i="1" a="1"/>
  <c r="A460" i="1" s="1"/>
  <c r="V458" i="1"/>
  <c r="H459" i="1"/>
  <c r="G459" i="1"/>
  <c r="U459" i="1" s="1"/>
  <c r="F459" i="1"/>
  <c r="E459" i="1"/>
  <c r="Q459" i="1"/>
  <c r="I459" i="1"/>
  <c r="L459" i="1"/>
  <c r="M459" i="1"/>
  <c r="J458" i="1"/>
  <c r="Y461" i="1" a="1"/>
  <c r="Y461" i="1" s="1"/>
  <c r="B461" i="1" s="1" a="1"/>
  <c r="B461" i="1" s="1"/>
  <c r="S457" i="1"/>
  <c r="K457" i="1"/>
  <c r="T458" i="1"/>
  <c r="C460" i="1" l="1"/>
  <c r="D460" i="1"/>
  <c r="A461" i="1" a="1"/>
  <c r="A461" i="1" s="1"/>
  <c r="H460" i="1"/>
  <c r="G460" i="1"/>
  <c r="U460" i="1" s="1"/>
  <c r="F460" i="1"/>
  <c r="I460" i="1"/>
  <c r="E460" i="1"/>
  <c r="Q460" i="1"/>
  <c r="V459" i="1"/>
  <c r="L460" i="1"/>
  <c r="M460" i="1"/>
  <c r="T459" i="1"/>
  <c r="K458" i="1"/>
  <c r="S458" i="1"/>
  <c r="Y462" i="1" a="1"/>
  <c r="Y462" i="1" s="1"/>
  <c r="B462" i="1" s="1" a="1"/>
  <c r="B462" i="1" s="1"/>
  <c r="J459" i="1"/>
  <c r="C461" i="1" l="1"/>
  <c r="D461" i="1"/>
  <c r="A462" i="1" a="1"/>
  <c r="A462" i="1" s="1"/>
  <c r="L461" i="1"/>
  <c r="M461" i="1"/>
  <c r="T460" i="1"/>
  <c r="V460" i="1"/>
  <c r="Y463" i="1" a="1"/>
  <c r="Y463" i="1" s="1"/>
  <c r="B463" i="1" s="1" a="1"/>
  <c r="B463" i="1" s="1"/>
  <c r="J460" i="1"/>
  <c r="H461" i="1"/>
  <c r="G461" i="1"/>
  <c r="U461" i="1" s="1"/>
  <c r="F461" i="1"/>
  <c r="E461" i="1"/>
  <c r="Q461" i="1"/>
  <c r="I461" i="1"/>
  <c r="S459" i="1"/>
  <c r="K459" i="1"/>
  <c r="C462" i="1" l="1"/>
  <c r="D462" i="1"/>
  <c r="A463" i="1" a="1"/>
  <c r="A463" i="1" s="1"/>
  <c r="V461" i="1"/>
  <c r="T461" i="1"/>
  <c r="L462" i="1"/>
  <c r="M462" i="1"/>
  <c r="H462" i="1"/>
  <c r="G462" i="1"/>
  <c r="U462" i="1" s="1"/>
  <c r="F462" i="1"/>
  <c r="Q462" i="1"/>
  <c r="I462" i="1"/>
  <c r="E462" i="1"/>
  <c r="K460" i="1"/>
  <c r="S460" i="1"/>
  <c r="Y464" i="1" a="1"/>
  <c r="Y464" i="1" s="1"/>
  <c r="B464" i="1" s="1" a="1"/>
  <c r="B464" i="1" s="1"/>
  <c r="J461" i="1"/>
  <c r="D463" i="1" l="1"/>
  <c r="C463" i="1"/>
  <c r="A464" i="1" a="1"/>
  <c r="A464" i="1" s="1"/>
  <c r="T462" i="1"/>
  <c r="L463" i="1"/>
  <c r="M463" i="1"/>
  <c r="Y465" i="1" a="1"/>
  <c r="Y465" i="1" s="1"/>
  <c r="B465" i="1" s="1" a="1"/>
  <c r="B465" i="1" s="1"/>
  <c r="V462" i="1"/>
  <c r="J462" i="1"/>
  <c r="S461" i="1"/>
  <c r="K461" i="1"/>
  <c r="F463" i="1"/>
  <c r="H463" i="1"/>
  <c r="G463" i="1"/>
  <c r="U463" i="1" s="1"/>
  <c r="I463" i="1"/>
  <c r="E463" i="1"/>
  <c r="Q463" i="1"/>
  <c r="C464" i="1" l="1"/>
  <c r="D464" i="1"/>
  <c r="A465" i="1" a="1"/>
  <c r="A465" i="1" s="1"/>
  <c r="T463" i="1"/>
  <c r="Y466" i="1" a="1"/>
  <c r="Y466" i="1" s="1"/>
  <c r="B466" i="1" s="1" a="1"/>
  <c r="B466" i="1" s="1"/>
  <c r="V463" i="1"/>
  <c r="K462" i="1"/>
  <c r="S462" i="1"/>
  <c r="G464" i="1"/>
  <c r="U464" i="1" s="1"/>
  <c r="F464" i="1"/>
  <c r="H464" i="1"/>
  <c r="Q464" i="1"/>
  <c r="I464" i="1"/>
  <c r="E464" i="1"/>
  <c r="J463" i="1"/>
  <c r="L464" i="1"/>
  <c r="M464" i="1"/>
  <c r="D465" i="1" l="1"/>
  <c r="C465" i="1"/>
  <c r="V464" i="1"/>
  <c r="A466" i="1" a="1"/>
  <c r="A466" i="1" s="1"/>
  <c r="L465" i="1"/>
  <c r="M465" i="1"/>
  <c r="Y467" i="1" a="1"/>
  <c r="Y467" i="1" s="1"/>
  <c r="B467" i="1" s="1" a="1"/>
  <c r="B467" i="1" s="1"/>
  <c r="T464" i="1"/>
  <c r="H465" i="1"/>
  <c r="G465" i="1"/>
  <c r="U465" i="1" s="1"/>
  <c r="F465" i="1"/>
  <c r="I465" i="1"/>
  <c r="E465" i="1"/>
  <c r="Q465" i="1"/>
  <c r="K463" i="1"/>
  <c r="S463" i="1"/>
  <c r="J464" i="1"/>
  <c r="C466" i="1" l="1"/>
  <c r="D466" i="1"/>
  <c r="V465" i="1"/>
  <c r="A467" i="1" a="1"/>
  <c r="A467" i="1" s="1"/>
  <c r="L466" i="1"/>
  <c r="M466" i="1"/>
  <c r="Y468" i="1" a="1"/>
  <c r="Y468" i="1" s="1"/>
  <c r="B468" i="1" s="1" a="1"/>
  <c r="B468" i="1" s="1"/>
  <c r="S464" i="1"/>
  <c r="K464" i="1"/>
  <c r="T465" i="1"/>
  <c r="J465" i="1"/>
  <c r="H466" i="1"/>
  <c r="G466" i="1"/>
  <c r="U466" i="1" s="1"/>
  <c r="F466" i="1"/>
  <c r="E466" i="1"/>
  <c r="Q466" i="1"/>
  <c r="I466" i="1"/>
  <c r="C467" i="1" l="1"/>
  <c r="D467" i="1"/>
  <c r="A468" i="1" a="1"/>
  <c r="A468" i="1" s="1"/>
  <c r="H467" i="1"/>
  <c r="G467" i="1"/>
  <c r="U467" i="1" s="1"/>
  <c r="F467" i="1"/>
  <c r="I467" i="1"/>
  <c r="E467" i="1"/>
  <c r="Q467" i="1"/>
  <c r="K465" i="1"/>
  <c r="S465" i="1"/>
  <c r="T466" i="1"/>
  <c r="J466" i="1"/>
  <c r="L467" i="1"/>
  <c r="M467" i="1"/>
  <c r="Y469" i="1" a="1"/>
  <c r="Y469" i="1" s="1"/>
  <c r="B469" i="1" s="1" a="1"/>
  <c r="B469" i="1" s="1"/>
  <c r="V466" i="1"/>
  <c r="C468" i="1" l="1"/>
  <c r="D468" i="1"/>
  <c r="A469" i="1" a="1"/>
  <c r="A469" i="1" s="1"/>
  <c r="L468" i="1"/>
  <c r="M468" i="1"/>
  <c r="T467" i="1"/>
  <c r="J467" i="1"/>
  <c r="S466" i="1"/>
  <c r="K466" i="1"/>
  <c r="Y470" i="1" a="1"/>
  <c r="Y470" i="1" s="1"/>
  <c r="B470" i="1" s="1" a="1"/>
  <c r="B470" i="1" s="1"/>
  <c r="V467" i="1"/>
  <c r="H468" i="1"/>
  <c r="G468" i="1"/>
  <c r="U468" i="1" s="1"/>
  <c r="F468" i="1"/>
  <c r="I468" i="1"/>
  <c r="E468" i="1"/>
  <c r="Q468" i="1"/>
  <c r="C469" i="1" l="1"/>
  <c r="D469" i="1"/>
  <c r="A470" i="1" a="1"/>
  <c r="A470" i="1" s="1"/>
  <c r="K467" i="1"/>
  <c r="S467" i="1"/>
  <c r="T468" i="1"/>
  <c r="V468" i="1"/>
  <c r="Y471" i="1" a="1"/>
  <c r="Y471" i="1" s="1"/>
  <c r="B471" i="1" s="1" a="1"/>
  <c r="B471" i="1" s="1"/>
  <c r="F469" i="1"/>
  <c r="H469" i="1"/>
  <c r="G469" i="1"/>
  <c r="U469" i="1" s="1"/>
  <c r="Q469" i="1"/>
  <c r="I469" i="1"/>
  <c r="E469" i="1"/>
  <c r="J468" i="1"/>
  <c r="L469" i="1"/>
  <c r="M469" i="1"/>
  <c r="D470" i="1" l="1"/>
  <c r="C470" i="1"/>
  <c r="V469" i="1"/>
  <c r="A471" i="1" a="1"/>
  <c r="A471" i="1" s="1"/>
  <c r="T469" i="1"/>
  <c r="J469" i="1"/>
  <c r="L470" i="1"/>
  <c r="M470" i="1"/>
  <c r="S468" i="1"/>
  <c r="K468" i="1"/>
  <c r="Y472" i="1" a="1"/>
  <c r="Y472" i="1" s="1"/>
  <c r="B472" i="1" s="1" a="1"/>
  <c r="B472" i="1" s="1"/>
  <c r="G470" i="1"/>
  <c r="U470" i="1" s="1"/>
  <c r="F470" i="1"/>
  <c r="H470" i="1"/>
  <c r="I470" i="1"/>
  <c r="E470" i="1"/>
  <c r="Q470" i="1"/>
  <c r="C471" i="1" l="1"/>
  <c r="D471" i="1"/>
  <c r="A472" i="1" a="1"/>
  <c r="A472" i="1" s="1"/>
  <c r="V470" i="1"/>
  <c r="S469" i="1"/>
  <c r="K469" i="1"/>
  <c r="Y473" i="1" a="1"/>
  <c r="Y473" i="1" s="1"/>
  <c r="B473" i="1" s="1" a="1"/>
  <c r="B473" i="1" s="1"/>
  <c r="J470" i="1"/>
  <c r="H471" i="1"/>
  <c r="G471" i="1"/>
  <c r="U471" i="1" s="1"/>
  <c r="F471" i="1"/>
  <c r="E471" i="1"/>
  <c r="Q471" i="1"/>
  <c r="I471" i="1"/>
  <c r="L471" i="1"/>
  <c r="M471" i="1"/>
  <c r="T470" i="1"/>
  <c r="C472" i="1" l="1"/>
  <c r="D472" i="1"/>
  <c r="V471" i="1"/>
  <c r="A473" i="1" a="1"/>
  <c r="A473" i="1" s="1"/>
  <c r="H472" i="1"/>
  <c r="G472" i="1"/>
  <c r="U472" i="1" s="1"/>
  <c r="F472" i="1"/>
  <c r="I472" i="1"/>
  <c r="E472" i="1"/>
  <c r="Q472" i="1"/>
  <c r="L472" i="1"/>
  <c r="M472" i="1"/>
  <c r="K470" i="1"/>
  <c r="S470" i="1"/>
  <c r="T471" i="1"/>
  <c r="Y474" i="1" a="1"/>
  <c r="Y474" i="1" s="1"/>
  <c r="B474" i="1" s="1" a="1"/>
  <c r="B474" i="1" s="1"/>
  <c r="J471" i="1"/>
  <c r="C473" i="1" l="1"/>
  <c r="D473" i="1"/>
  <c r="A474" i="1" a="1"/>
  <c r="A474" i="1" s="1"/>
  <c r="V472" i="1"/>
  <c r="Y475" i="1" a="1"/>
  <c r="Y475" i="1" s="1"/>
  <c r="B475" i="1" s="1" a="1"/>
  <c r="B475" i="1" s="1"/>
  <c r="J472" i="1"/>
  <c r="S471" i="1"/>
  <c r="K471" i="1"/>
  <c r="L473" i="1"/>
  <c r="M473" i="1"/>
  <c r="H473" i="1"/>
  <c r="G473" i="1"/>
  <c r="U473" i="1" s="1"/>
  <c r="F473" i="1"/>
  <c r="E473" i="1"/>
  <c r="Q473" i="1"/>
  <c r="I473" i="1"/>
  <c r="T472" i="1"/>
  <c r="C474" i="1" l="1"/>
  <c r="D474" i="1"/>
  <c r="A475" i="1" a="1"/>
  <c r="A475" i="1" s="1"/>
  <c r="K472" i="1"/>
  <c r="S472" i="1"/>
  <c r="L474" i="1"/>
  <c r="M474" i="1"/>
  <c r="J473" i="1"/>
  <c r="V473" i="1"/>
  <c r="Y476" i="1" a="1"/>
  <c r="Y476" i="1" s="1"/>
  <c r="B476" i="1" s="1" a="1"/>
  <c r="B476" i="1" s="1"/>
  <c r="H474" i="1"/>
  <c r="G474" i="1"/>
  <c r="U474" i="1" s="1"/>
  <c r="F474" i="1"/>
  <c r="Q474" i="1"/>
  <c r="I474" i="1"/>
  <c r="E474" i="1"/>
  <c r="T473" i="1"/>
  <c r="D475" i="1" l="1"/>
  <c r="C475" i="1"/>
  <c r="A476" i="1" a="1"/>
  <c r="A476" i="1" s="1"/>
  <c r="L475" i="1"/>
  <c r="M475" i="1"/>
  <c r="S473" i="1"/>
  <c r="K473" i="1"/>
  <c r="T474" i="1"/>
  <c r="J474" i="1"/>
  <c r="F475" i="1"/>
  <c r="H475" i="1"/>
  <c r="G475" i="1"/>
  <c r="U475" i="1" s="1"/>
  <c r="I475" i="1"/>
  <c r="E475" i="1"/>
  <c r="Q475" i="1"/>
  <c r="Y477" i="1" a="1"/>
  <c r="Y477" i="1" s="1"/>
  <c r="B477" i="1" s="1" a="1"/>
  <c r="B477" i="1" s="1"/>
  <c r="D476" i="1" l="1"/>
  <c r="C476" i="1"/>
  <c r="A477" i="1" a="1"/>
  <c r="A477" i="1" s="1"/>
  <c r="V475" i="1"/>
  <c r="K474" i="1"/>
  <c r="S474" i="1"/>
  <c r="V474" i="1" s="1"/>
  <c r="T475" i="1"/>
  <c r="L476" i="1"/>
  <c r="M476" i="1"/>
  <c r="Y478" i="1" a="1"/>
  <c r="Y478" i="1" s="1"/>
  <c r="B478" i="1" s="1" a="1"/>
  <c r="B478" i="1" s="1"/>
  <c r="J475" i="1"/>
  <c r="G476" i="1"/>
  <c r="U476" i="1" s="1"/>
  <c r="F476" i="1"/>
  <c r="H476" i="1"/>
  <c r="Q476" i="1"/>
  <c r="I476" i="1"/>
  <c r="E476" i="1"/>
  <c r="C477" i="1" l="1"/>
  <c r="D477" i="1"/>
  <c r="A478" i="1" a="1"/>
  <c r="A478" i="1" s="1"/>
  <c r="L477" i="1"/>
  <c r="M477" i="1"/>
  <c r="Y479" i="1" a="1"/>
  <c r="Y479" i="1" s="1"/>
  <c r="B479" i="1" s="1" a="1"/>
  <c r="B479" i="1" s="1"/>
  <c r="H477" i="1"/>
  <c r="G477" i="1"/>
  <c r="U477" i="1" s="1"/>
  <c r="F477" i="1"/>
  <c r="I477" i="1"/>
  <c r="E477" i="1"/>
  <c r="Q477" i="1"/>
  <c r="J476" i="1"/>
  <c r="K475" i="1"/>
  <c r="S475" i="1"/>
  <c r="V476" i="1"/>
  <c r="T476" i="1"/>
  <c r="C478" i="1" l="1"/>
  <c r="D478" i="1"/>
  <c r="A479" i="1" a="1"/>
  <c r="A479" i="1" s="1"/>
  <c r="S476" i="1"/>
  <c r="K476" i="1"/>
  <c r="Y480" i="1" a="1"/>
  <c r="Y480" i="1" s="1"/>
  <c r="B480" i="1" s="1" a="1"/>
  <c r="B480" i="1" s="1"/>
  <c r="L478" i="1"/>
  <c r="M478" i="1"/>
  <c r="T477" i="1"/>
  <c r="J477" i="1"/>
  <c r="H478" i="1"/>
  <c r="G478" i="1"/>
  <c r="U478" i="1" s="1"/>
  <c r="F478" i="1"/>
  <c r="E478" i="1"/>
  <c r="Q478" i="1"/>
  <c r="I478" i="1"/>
  <c r="V477" i="1"/>
  <c r="C479" i="1" l="1"/>
  <c r="D479" i="1"/>
  <c r="A480" i="1" a="1"/>
  <c r="A480" i="1" s="1"/>
  <c r="V478" i="1"/>
  <c r="L479" i="1"/>
  <c r="M479" i="1"/>
  <c r="T478" i="1"/>
  <c r="Y481" i="1" a="1"/>
  <c r="Y481" i="1" s="1"/>
  <c r="B481" i="1" s="1" a="1"/>
  <c r="B481" i="1" s="1"/>
  <c r="H479" i="1"/>
  <c r="G479" i="1"/>
  <c r="U479" i="1" s="1"/>
  <c r="F479" i="1"/>
  <c r="I479" i="1"/>
  <c r="E479" i="1"/>
  <c r="Q479" i="1"/>
  <c r="J478" i="1"/>
  <c r="K477" i="1"/>
  <c r="S477" i="1"/>
  <c r="D480" i="1" l="1"/>
  <c r="C480" i="1"/>
  <c r="V479" i="1"/>
  <c r="A481" i="1" a="1"/>
  <c r="A481" i="1" s="1"/>
  <c r="T479" i="1"/>
  <c r="J479" i="1"/>
  <c r="Y482" i="1" a="1"/>
  <c r="Y482" i="1" s="1"/>
  <c r="B482" i="1" s="1" a="1"/>
  <c r="B482" i="1" s="1"/>
  <c r="H480" i="1"/>
  <c r="G480" i="1"/>
  <c r="U480" i="1" s="1"/>
  <c r="F480" i="1"/>
  <c r="I480" i="1"/>
  <c r="E480" i="1"/>
  <c r="Q480" i="1"/>
  <c r="L480" i="1"/>
  <c r="M480" i="1"/>
  <c r="S478" i="1"/>
  <c r="K478" i="1"/>
  <c r="C481" i="1" l="1"/>
  <c r="D481" i="1"/>
  <c r="A482" i="1" a="1"/>
  <c r="A482" i="1" s="1"/>
  <c r="J480" i="1"/>
  <c r="K479" i="1"/>
  <c r="S479" i="1"/>
  <c r="V480" i="1"/>
  <c r="Y483" i="1" a="1"/>
  <c r="Y483" i="1" s="1"/>
  <c r="B483" i="1" s="1" a="1"/>
  <c r="B483" i="1" s="1"/>
  <c r="T480" i="1"/>
  <c r="F481" i="1"/>
  <c r="H481" i="1"/>
  <c r="G481" i="1"/>
  <c r="U481" i="1" s="1"/>
  <c r="Q481" i="1"/>
  <c r="I481" i="1"/>
  <c r="E481" i="1"/>
  <c r="L481" i="1"/>
  <c r="M481" i="1"/>
  <c r="C482" i="1" l="1"/>
  <c r="D482" i="1"/>
  <c r="A483" i="1" a="1"/>
  <c r="A483" i="1" s="1"/>
  <c r="V481" i="1"/>
  <c r="G482" i="1"/>
  <c r="U482" i="1" s="1"/>
  <c r="F482" i="1"/>
  <c r="H482" i="1"/>
  <c r="I482" i="1"/>
  <c r="E482" i="1"/>
  <c r="Q482" i="1"/>
  <c r="J481" i="1"/>
  <c r="Y484" i="1" a="1"/>
  <c r="Y484" i="1" s="1"/>
  <c r="B484" i="1" s="1" a="1"/>
  <c r="B484" i="1" s="1"/>
  <c r="S480" i="1"/>
  <c r="K480" i="1"/>
  <c r="L482" i="1"/>
  <c r="M482" i="1"/>
  <c r="T481" i="1"/>
  <c r="C483" i="1" l="1"/>
  <c r="D483" i="1"/>
  <c r="A484" i="1" a="1"/>
  <c r="A484" i="1" s="1"/>
  <c r="L483" i="1"/>
  <c r="M483" i="1"/>
  <c r="V482" i="1"/>
  <c r="T482" i="1"/>
  <c r="J482" i="1"/>
  <c r="Y485" i="1" a="1"/>
  <c r="Y485" i="1" s="1"/>
  <c r="B485" i="1" s="1" a="1"/>
  <c r="B485" i="1" s="1"/>
  <c r="S481" i="1"/>
  <c r="K481" i="1"/>
  <c r="H483" i="1"/>
  <c r="G483" i="1"/>
  <c r="U483" i="1" s="1"/>
  <c r="F483" i="1"/>
  <c r="E483" i="1"/>
  <c r="Q483" i="1"/>
  <c r="I483" i="1"/>
  <c r="C484" i="1" l="1"/>
  <c r="D484" i="1"/>
  <c r="A485" i="1" a="1"/>
  <c r="A485" i="1" s="1"/>
  <c r="Y486" i="1" a="1"/>
  <c r="Y486" i="1" s="1"/>
  <c r="B486" i="1" s="1" a="1"/>
  <c r="B486" i="1" s="1"/>
  <c r="L484" i="1"/>
  <c r="M484" i="1"/>
  <c r="J483" i="1"/>
  <c r="T483" i="1"/>
  <c r="H484" i="1"/>
  <c r="G484" i="1"/>
  <c r="U484" i="1" s="1"/>
  <c r="F484" i="1"/>
  <c r="I484" i="1"/>
  <c r="E484" i="1"/>
  <c r="Q484" i="1"/>
  <c r="V483" i="1"/>
  <c r="K482" i="1"/>
  <c r="S482" i="1"/>
  <c r="C485" i="1" l="1"/>
  <c r="D485" i="1"/>
  <c r="A486" i="1" a="1"/>
  <c r="A486" i="1" s="1"/>
  <c r="T484" i="1"/>
  <c r="J484" i="1"/>
  <c r="Y487" i="1" a="1"/>
  <c r="Y487" i="1" s="1"/>
  <c r="B487" i="1" s="1" a="1"/>
  <c r="B487" i="1" s="1"/>
  <c r="H485" i="1"/>
  <c r="G485" i="1"/>
  <c r="U485" i="1" s="1"/>
  <c r="F485" i="1"/>
  <c r="E485" i="1"/>
  <c r="Q485" i="1"/>
  <c r="I485" i="1"/>
  <c r="L485" i="1"/>
  <c r="M485" i="1"/>
  <c r="S483" i="1"/>
  <c r="K483" i="1"/>
  <c r="V484" i="1"/>
  <c r="D486" i="1" l="1"/>
  <c r="C486" i="1"/>
  <c r="A487" i="1" a="1"/>
  <c r="A487" i="1" s="1"/>
  <c r="H486" i="1"/>
  <c r="G486" i="1"/>
  <c r="U486" i="1" s="1"/>
  <c r="F486" i="1"/>
  <c r="Q486" i="1"/>
  <c r="I486" i="1"/>
  <c r="E486" i="1"/>
  <c r="L486" i="1"/>
  <c r="M486" i="1"/>
  <c r="K484" i="1"/>
  <c r="S484" i="1"/>
  <c r="J485" i="1"/>
  <c r="T485" i="1"/>
  <c r="V485" i="1"/>
  <c r="Y488" i="1" a="1"/>
  <c r="Y488" i="1" s="1"/>
  <c r="B488" i="1" s="1" a="1"/>
  <c r="B488" i="1" s="1"/>
  <c r="D487" i="1" l="1"/>
  <c r="C487" i="1"/>
  <c r="A488" i="1" a="1"/>
  <c r="A488" i="1" s="1"/>
  <c r="S485" i="1"/>
  <c r="K485" i="1"/>
  <c r="T486" i="1"/>
  <c r="V486" i="1"/>
  <c r="Y489" i="1" a="1"/>
  <c r="Y489" i="1" s="1"/>
  <c r="B489" i="1" s="1" a="1"/>
  <c r="B489" i="1" s="1"/>
  <c r="J486" i="1"/>
  <c r="F487" i="1"/>
  <c r="H487" i="1"/>
  <c r="G487" i="1"/>
  <c r="U487" i="1" s="1"/>
  <c r="I487" i="1"/>
  <c r="E487" i="1"/>
  <c r="Q487" i="1"/>
  <c r="L487" i="1"/>
  <c r="M487" i="1"/>
  <c r="D488" i="1" l="1"/>
  <c r="C488" i="1"/>
  <c r="V487" i="1"/>
  <c r="A489" i="1" a="1"/>
  <c r="A489" i="1" s="1"/>
  <c r="K486" i="1"/>
  <c r="S486" i="1"/>
  <c r="T487" i="1"/>
  <c r="J487" i="1"/>
  <c r="Y490" i="1" a="1"/>
  <c r="Y490" i="1" s="1"/>
  <c r="B490" i="1" s="1" a="1"/>
  <c r="B490" i="1" s="1"/>
  <c r="G488" i="1"/>
  <c r="U488" i="1" s="1"/>
  <c r="F488" i="1"/>
  <c r="H488" i="1"/>
  <c r="Q488" i="1"/>
  <c r="I488" i="1"/>
  <c r="E488" i="1"/>
  <c r="L488" i="1"/>
  <c r="M488" i="1"/>
  <c r="C489" i="1" l="1"/>
  <c r="D489" i="1"/>
  <c r="A490" i="1" a="1"/>
  <c r="A490" i="1" s="1"/>
  <c r="T488" i="1"/>
  <c r="V488" i="1"/>
  <c r="H489" i="1"/>
  <c r="G489" i="1"/>
  <c r="U489" i="1" s="1"/>
  <c r="F489" i="1"/>
  <c r="I489" i="1"/>
  <c r="E489" i="1"/>
  <c r="Q489" i="1"/>
  <c r="J488" i="1"/>
  <c r="L489" i="1"/>
  <c r="M489" i="1"/>
  <c r="K487" i="1"/>
  <c r="S487" i="1"/>
  <c r="Y491" i="1" a="1"/>
  <c r="Y491" i="1" s="1"/>
  <c r="B491" i="1" s="1" a="1"/>
  <c r="B491" i="1" s="1"/>
  <c r="C490" i="1" l="1"/>
  <c r="D490" i="1"/>
  <c r="A491" i="1" a="1"/>
  <c r="A491" i="1" s="1"/>
  <c r="S488" i="1"/>
  <c r="K488" i="1"/>
  <c r="J489" i="1"/>
  <c r="L490" i="1"/>
  <c r="M490" i="1"/>
  <c r="T489" i="1"/>
  <c r="Y492" i="1" a="1"/>
  <c r="Y492" i="1" s="1"/>
  <c r="B492" i="1" s="1" a="1"/>
  <c r="B492" i="1" s="1"/>
  <c r="V489" i="1"/>
  <c r="H490" i="1"/>
  <c r="G490" i="1"/>
  <c r="U490" i="1" s="1"/>
  <c r="F490" i="1"/>
  <c r="E490" i="1"/>
  <c r="Q490" i="1"/>
  <c r="I490" i="1"/>
  <c r="C491" i="1" l="1"/>
  <c r="D491" i="1"/>
  <c r="A492" i="1" a="1"/>
  <c r="A492" i="1" s="1"/>
  <c r="V490" i="1"/>
  <c r="J490" i="1"/>
  <c r="T490" i="1"/>
  <c r="L491" i="1"/>
  <c r="M491" i="1"/>
  <c r="Y493" i="1" a="1"/>
  <c r="Y493" i="1" s="1"/>
  <c r="B493" i="1" s="1" a="1"/>
  <c r="B493" i="1" s="1"/>
  <c r="H491" i="1"/>
  <c r="G491" i="1"/>
  <c r="U491" i="1" s="1"/>
  <c r="F491" i="1"/>
  <c r="I491" i="1"/>
  <c r="E491" i="1"/>
  <c r="Q491" i="1"/>
  <c r="K489" i="1"/>
  <c r="S489" i="1"/>
  <c r="D492" i="1" l="1"/>
  <c r="C492" i="1"/>
  <c r="A493" i="1" a="1"/>
  <c r="A493" i="1" s="1"/>
  <c r="V491" i="1"/>
  <c r="J491" i="1"/>
  <c r="Y494" i="1" a="1"/>
  <c r="Y494" i="1" s="1"/>
  <c r="B494" i="1" s="1" a="1"/>
  <c r="B494" i="1" s="1"/>
  <c r="S490" i="1"/>
  <c r="K490" i="1"/>
  <c r="H492" i="1"/>
  <c r="G492" i="1"/>
  <c r="U492" i="1" s="1"/>
  <c r="F492" i="1"/>
  <c r="I492" i="1"/>
  <c r="E492" i="1"/>
  <c r="Q492" i="1"/>
  <c r="L492" i="1"/>
  <c r="M492" i="1"/>
  <c r="T491" i="1"/>
  <c r="D493" i="1" l="1"/>
  <c r="C493" i="1"/>
  <c r="A494" i="1" a="1"/>
  <c r="A494" i="1" s="1"/>
  <c r="V492" i="1"/>
  <c r="J492" i="1"/>
  <c r="F493" i="1"/>
  <c r="H493" i="1"/>
  <c r="G493" i="1"/>
  <c r="U493" i="1" s="1"/>
  <c r="Q493" i="1"/>
  <c r="I493" i="1"/>
  <c r="E493" i="1"/>
  <c r="T492" i="1"/>
  <c r="K491" i="1"/>
  <c r="S491" i="1"/>
  <c r="L493" i="1"/>
  <c r="M493" i="1"/>
  <c r="Y495" i="1" a="1"/>
  <c r="Y495" i="1" s="1"/>
  <c r="B495" i="1" s="1" a="1"/>
  <c r="B495" i="1" s="1"/>
  <c r="C494" i="1" l="1"/>
  <c r="D494" i="1"/>
  <c r="A495" i="1" a="1"/>
  <c r="A495" i="1" s="1"/>
  <c r="T493" i="1"/>
  <c r="V493" i="1"/>
  <c r="L494" i="1"/>
  <c r="M494" i="1"/>
  <c r="J493" i="1"/>
  <c r="G494" i="1"/>
  <c r="U494" i="1" s="1"/>
  <c r="F494" i="1"/>
  <c r="H494" i="1"/>
  <c r="I494" i="1"/>
  <c r="E494" i="1"/>
  <c r="Q494" i="1"/>
  <c r="S492" i="1"/>
  <c r="K492" i="1"/>
  <c r="Y496" i="1" a="1"/>
  <c r="Y496" i="1" s="1"/>
  <c r="B496" i="1" s="1" a="1"/>
  <c r="B496" i="1" s="1"/>
  <c r="C495" i="1" l="1"/>
  <c r="D495" i="1"/>
  <c r="A496" i="1" a="1"/>
  <c r="A496" i="1" s="1"/>
  <c r="T494" i="1"/>
  <c r="J494" i="1"/>
  <c r="S493" i="1"/>
  <c r="K493" i="1"/>
  <c r="Y497" i="1" a="1"/>
  <c r="Y497" i="1" s="1"/>
  <c r="B497" i="1" s="1" a="1"/>
  <c r="B497" i="1" s="1"/>
  <c r="H495" i="1"/>
  <c r="G495" i="1"/>
  <c r="U495" i="1" s="1"/>
  <c r="F495" i="1"/>
  <c r="E495" i="1"/>
  <c r="Q495" i="1"/>
  <c r="I495" i="1"/>
  <c r="L495" i="1"/>
  <c r="M495" i="1"/>
  <c r="V494" i="1"/>
  <c r="C496" i="1" l="1"/>
  <c r="D496" i="1"/>
  <c r="A497" i="1" a="1"/>
  <c r="A497" i="1" s="1"/>
  <c r="V495" i="1"/>
  <c r="H496" i="1"/>
  <c r="G496" i="1"/>
  <c r="U496" i="1" s="1"/>
  <c r="F496" i="1"/>
  <c r="I496" i="1"/>
  <c r="E496" i="1"/>
  <c r="Q496" i="1"/>
  <c r="K494" i="1"/>
  <c r="S494" i="1"/>
  <c r="J495" i="1"/>
  <c r="L496" i="1"/>
  <c r="M496" i="1"/>
  <c r="Y498" i="1" a="1"/>
  <c r="Y498" i="1" s="1"/>
  <c r="B498" i="1" s="1" a="1"/>
  <c r="B498" i="1" s="1"/>
  <c r="T495" i="1"/>
  <c r="C497" i="1" l="1"/>
  <c r="D497" i="1"/>
  <c r="A498" i="1" a="1"/>
  <c r="A498" i="1" s="1"/>
  <c r="T496" i="1"/>
  <c r="S495" i="1"/>
  <c r="K495" i="1"/>
  <c r="V496" i="1"/>
  <c r="J496" i="1"/>
  <c r="Y499" i="1" a="1"/>
  <c r="Y499" i="1" s="1"/>
  <c r="B499" i="1" s="1" a="1"/>
  <c r="B499" i="1" s="1"/>
  <c r="H497" i="1"/>
  <c r="G497" i="1"/>
  <c r="U497" i="1" s="1"/>
  <c r="F497" i="1"/>
  <c r="E497" i="1"/>
  <c r="Q497" i="1"/>
  <c r="I497" i="1"/>
  <c r="L497" i="1"/>
  <c r="M497" i="1"/>
  <c r="D498" i="1" l="1"/>
  <c r="C498" i="1"/>
  <c r="A499" i="1" a="1"/>
  <c r="A499" i="1" s="1"/>
  <c r="H498" i="1"/>
  <c r="G498" i="1"/>
  <c r="U498" i="1" s="1"/>
  <c r="F498" i="1"/>
  <c r="Q498" i="1"/>
  <c r="I498" i="1"/>
  <c r="E498" i="1"/>
  <c r="V497" i="1"/>
  <c r="T497" i="1"/>
  <c r="K496" i="1"/>
  <c r="S496" i="1"/>
  <c r="L498" i="1"/>
  <c r="M498" i="1"/>
  <c r="J497" i="1"/>
  <c r="Y500" i="1" a="1"/>
  <c r="Y500" i="1" s="1"/>
  <c r="B500" i="1" s="1" a="1"/>
  <c r="B500" i="1" s="1"/>
  <c r="C499" i="1" l="1"/>
  <c r="D499" i="1"/>
  <c r="A500" i="1" a="1"/>
  <c r="A500" i="1" s="1"/>
  <c r="Y501" i="1" a="1"/>
  <c r="Y501" i="1" s="1"/>
  <c r="B501" i="1" s="1" a="1"/>
  <c r="B501" i="1" s="1"/>
  <c r="V498" i="1"/>
  <c r="S497" i="1"/>
  <c r="K497" i="1"/>
  <c r="F499" i="1"/>
  <c r="H499" i="1"/>
  <c r="G499" i="1"/>
  <c r="U499" i="1" s="1"/>
  <c r="I499" i="1"/>
  <c r="E499" i="1"/>
  <c r="Q499" i="1"/>
  <c r="T498" i="1"/>
  <c r="L499" i="1"/>
  <c r="M499" i="1"/>
  <c r="J498" i="1"/>
  <c r="C500" i="1" l="1"/>
  <c r="D500" i="1"/>
  <c r="A501" i="1" a="1"/>
  <c r="A501" i="1" s="1"/>
  <c r="T499" i="1"/>
  <c r="Y502" i="1" a="1"/>
  <c r="Y502" i="1" s="1"/>
  <c r="B502" i="1" s="1" a="1"/>
  <c r="B502" i="1" s="1"/>
  <c r="G500" i="1"/>
  <c r="U500" i="1" s="1"/>
  <c r="F500" i="1"/>
  <c r="H500" i="1"/>
  <c r="Q500" i="1"/>
  <c r="I500" i="1"/>
  <c r="E500" i="1"/>
  <c r="L500" i="1"/>
  <c r="M500" i="1"/>
  <c r="V499" i="1"/>
  <c r="K498" i="1"/>
  <c r="S498" i="1"/>
  <c r="J499" i="1"/>
  <c r="D501" i="1" l="1"/>
  <c r="C501" i="1"/>
  <c r="A502" i="1" a="1"/>
  <c r="A502" i="1" s="1"/>
  <c r="V500" i="1"/>
  <c r="L501" i="1"/>
  <c r="M501" i="1"/>
  <c r="Y503" i="1" a="1"/>
  <c r="Y503" i="1" s="1"/>
  <c r="B503" i="1" s="1" a="1"/>
  <c r="B503" i="1" s="1"/>
  <c r="K499" i="1"/>
  <c r="S499" i="1"/>
  <c r="H501" i="1"/>
  <c r="G501" i="1"/>
  <c r="U501" i="1" s="1"/>
  <c r="F501" i="1"/>
  <c r="I501" i="1"/>
  <c r="E501" i="1"/>
  <c r="Q501" i="1"/>
  <c r="J500" i="1"/>
  <c r="T500" i="1"/>
  <c r="C502" i="1" l="1"/>
  <c r="D502" i="1"/>
  <c r="V501" i="1"/>
  <c r="A503" i="1" a="1"/>
  <c r="A503" i="1" s="1"/>
  <c r="H502" i="1"/>
  <c r="G502" i="1"/>
  <c r="U502" i="1" s="1"/>
  <c r="F502" i="1"/>
  <c r="E502" i="1"/>
  <c r="Q502" i="1"/>
  <c r="I502" i="1"/>
  <c r="T501" i="1"/>
  <c r="L502" i="1"/>
  <c r="M502" i="1"/>
  <c r="J501" i="1"/>
  <c r="Y504" i="1" a="1"/>
  <c r="Y504" i="1" s="1"/>
  <c r="B504" i="1" s="1" a="1"/>
  <c r="B504" i="1" s="1"/>
  <c r="S500" i="1"/>
  <c r="K500" i="1"/>
  <c r="C503" i="1" l="1"/>
  <c r="D503" i="1"/>
  <c r="A504" i="1" a="1"/>
  <c r="A504" i="1" s="1"/>
  <c r="J502" i="1"/>
  <c r="H503" i="1"/>
  <c r="G503" i="1"/>
  <c r="U503" i="1" s="1"/>
  <c r="F503" i="1"/>
  <c r="I503" i="1"/>
  <c r="E503" i="1"/>
  <c r="Q503" i="1"/>
  <c r="V502" i="1"/>
  <c r="L503" i="1"/>
  <c r="M503" i="1"/>
  <c r="Y505" i="1" a="1"/>
  <c r="Y505" i="1" s="1"/>
  <c r="B505" i="1" s="1" a="1"/>
  <c r="B505" i="1" s="1"/>
  <c r="K501" i="1"/>
  <c r="S501" i="1"/>
  <c r="T502" i="1"/>
  <c r="D504" i="1" l="1"/>
  <c r="C504" i="1"/>
  <c r="A505" i="1" a="1"/>
  <c r="A505" i="1" s="1"/>
  <c r="L504" i="1"/>
  <c r="M504" i="1"/>
  <c r="Y506" i="1" a="1"/>
  <c r="Y506" i="1" s="1"/>
  <c r="B506" i="1" s="1" a="1"/>
  <c r="B506" i="1" s="1"/>
  <c r="S502" i="1"/>
  <c r="K502" i="1"/>
  <c r="H504" i="1"/>
  <c r="G504" i="1"/>
  <c r="U504" i="1" s="1"/>
  <c r="F504" i="1"/>
  <c r="I504" i="1"/>
  <c r="E504" i="1"/>
  <c r="Q504" i="1"/>
  <c r="T503" i="1"/>
  <c r="V503" i="1"/>
  <c r="J503" i="1"/>
  <c r="C505" i="1" l="1"/>
  <c r="D505" i="1"/>
  <c r="A506" i="1" a="1"/>
  <c r="A506" i="1" s="1"/>
  <c r="V504" i="1"/>
  <c r="T504" i="1"/>
  <c r="F505" i="1"/>
  <c r="H505" i="1"/>
  <c r="G505" i="1"/>
  <c r="U505" i="1" s="1"/>
  <c r="Q505" i="1"/>
  <c r="I505" i="1"/>
  <c r="E505" i="1"/>
  <c r="L505" i="1"/>
  <c r="M505" i="1"/>
  <c r="K503" i="1"/>
  <c r="S503" i="1"/>
  <c r="J504" i="1"/>
  <c r="Y507" i="1" a="1"/>
  <c r="Y507" i="1" s="1"/>
  <c r="B507" i="1" s="1" a="1"/>
  <c r="B507" i="1" s="1"/>
  <c r="C506" i="1" l="1"/>
  <c r="D506" i="1"/>
  <c r="A507" i="1" a="1"/>
  <c r="A507" i="1" s="1"/>
  <c r="L506" i="1"/>
  <c r="M506" i="1"/>
  <c r="J505" i="1"/>
  <c r="G506" i="1"/>
  <c r="U506" i="1" s="1"/>
  <c r="F506" i="1"/>
  <c r="H506" i="1"/>
  <c r="I506" i="1"/>
  <c r="E506" i="1"/>
  <c r="Q506" i="1"/>
  <c r="V505" i="1"/>
  <c r="Y508" i="1" a="1"/>
  <c r="Y508" i="1" s="1"/>
  <c r="B508" i="1" s="1" a="1"/>
  <c r="B508" i="1" s="1"/>
  <c r="T505" i="1"/>
  <c r="S504" i="1"/>
  <c r="K504" i="1"/>
  <c r="D507" i="1" l="1"/>
  <c r="C507" i="1"/>
  <c r="A508" i="1" a="1"/>
  <c r="A508" i="1" s="1"/>
  <c r="S505" i="1"/>
  <c r="K505" i="1"/>
  <c r="Y509" i="1" a="1"/>
  <c r="Y509" i="1" s="1"/>
  <c r="B509" i="1" s="1" a="1"/>
  <c r="B509" i="1" s="1"/>
  <c r="H507" i="1"/>
  <c r="G507" i="1"/>
  <c r="U507" i="1" s="1"/>
  <c r="F507" i="1"/>
  <c r="E507" i="1"/>
  <c r="Q507" i="1"/>
  <c r="I507" i="1"/>
  <c r="L507" i="1"/>
  <c r="M507" i="1"/>
  <c r="V506" i="1"/>
  <c r="T506" i="1"/>
  <c r="J506" i="1"/>
  <c r="C508" i="1" l="1"/>
  <c r="D508" i="1"/>
  <c r="A509" i="1" a="1"/>
  <c r="A509" i="1" s="1"/>
  <c r="V507" i="1"/>
  <c r="L508" i="1"/>
  <c r="M508" i="1"/>
  <c r="Y510" i="1" a="1"/>
  <c r="Y510" i="1" s="1"/>
  <c r="B510" i="1" s="1" a="1"/>
  <c r="B510" i="1" s="1"/>
  <c r="T507" i="1"/>
  <c r="J507" i="1"/>
  <c r="K506" i="1"/>
  <c r="S506" i="1"/>
  <c r="H508" i="1"/>
  <c r="G508" i="1"/>
  <c r="U508" i="1" s="1"/>
  <c r="F508" i="1"/>
  <c r="I508" i="1"/>
  <c r="E508" i="1"/>
  <c r="Q508" i="1"/>
  <c r="C509" i="1" l="1"/>
  <c r="D509" i="1"/>
  <c r="A510" i="1" a="1"/>
  <c r="A510" i="1" s="1"/>
  <c r="J508" i="1"/>
  <c r="T508" i="1"/>
  <c r="L509" i="1"/>
  <c r="M509" i="1"/>
  <c r="S507" i="1"/>
  <c r="K507" i="1"/>
  <c r="V508" i="1"/>
  <c r="Y511" i="1" a="1"/>
  <c r="Y511" i="1" s="1"/>
  <c r="B511" i="1" s="1" a="1"/>
  <c r="B511" i="1" s="1"/>
  <c r="H509" i="1"/>
  <c r="G509" i="1"/>
  <c r="U509" i="1" s="1"/>
  <c r="F509" i="1"/>
  <c r="E509" i="1"/>
  <c r="Q509" i="1"/>
  <c r="I509" i="1"/>
  <c r="D510" i="1" l="1"/>
  <c r="C510" i="1"/>
  <c r="A511" i="1" a="1"/>
  <c r="A511" i="1" s="1"/>
  <c r="H510" i="1"/>
  <c r="G510" i="1"/>
  <c r="U510" i="1" s="1"/>
  <c r="F510" i="1"/>
  <c r="Q510" i="1"/>
  <c r="I510" i="1"/>
  <c r="E510" i="1"/>
  <c r="L510" i="1"/>
  <c r="M510" i="1"/>
  <c r="Y512" i="1" a="1"/>
  <c r="Y512" i="1" s="1"/>
  <c r="B512" i="1" s="1" a="1"/>
  <c r="B512" i="1" s="1"/>
  <c r="J509" i="1"/>
  <c r="K508" i="1"/>
  <c r="S508" i="1"/>
  <c r="T509" i="1"/>
  <c r="V509" i="1"/>
  <c r="C511" i="1" l="1"/>
  <c r="D511" i="1"/>
  <c r="A512" i="1" a="1"/>
  <c r="A512" i="1" s="1"/>
  <c r="Y513" i="1" a="1"/>
  <c r="Y513" i="1" s="1"/>
  <c r="B513" i="1" s="1" a="1"/>
  <c r="B513" i="1" s="1"/>
  <c r="F511" i="1"/>
  <c r="H511" i="1"/>
  <c r="G511" i="1"/>
  <c r="U511" i="1" s="1"/>
  <c r="I511" i="1"/>
  <c r="E511" i="1"/>
  <c r="Q511" i="1"/>
  <c r="T510" i="1"/>
  <c r="J510" i="1"/>
  <c r="V510" i="1"/>
  <c r="S509" i="1"/>
  <c r="K509" i="1"/>
  <c r="L511" i="1"/>
  <c r="M511" i="1"/>
  <c r="C512" i="1" l="1"/>
  <c r="D512" i="1"/>
  <c r="A513" i="1" a="1"/>
  <c r="A513" i="1" s="1"/>
  <c r="V511" i="1"/>
  <c r="T511" i="1"/>
  <c r="K510" i="1"/>
  <c r="S510" i="1"/>
  <c r="J511" i="1"/>
  <c r="Y514" i="1" a="1"/>
  <c r="Y514" i="1" s="1"/>
  <c r="B514" i="1" s="1" a="1"/>
  <c r="B514" i="1" s="1"/>
  <c r="G512" i="1"/>
  <c r="U512" i="1" s="1"/>
  <c r="F512" i="1"/>
  <c r="H512" i="1"/>
  <c r="Q512" i="1"/>
  <c r="I512" i="1"/>
  <c r="E512" i="1"/>
  <c r="L512" i="1"/>
  <c r="M512" i="1"/>
  <c r="D513" i="1" l="1"/>
  <c r="C513" i="1"/>
  <c r="V512" i="1"/>
  <c r="A514" i="1" a="1"/>
  <c r="A514" i="1" s="1"/>
  <c r="H513" i="1"/>
  <c r="G513" i="1"/>
  <c r="U513" i="1" s="1"/>
  <c r="F513" i="1"/>
  <c r="I513" i="1"/>
  <c r="E513" i="1"/>
  <c r="Q513" i="1"/>
  <c r="J512" i="1"/>
  <c r="L513" i="1"/>
  <c r="M513" i="1"/>
  <c r="K511" i="1"/>
  <c r="S511" i="1"/>
  <c r="Y515" i="1" a="1"/>
  <c r="Y515" i="1" s="1"/>
  <c r="B515" i="1" s="1" a="1"/>
  <c r="B515" i="1" s="1"/>
  <c r="T512" i="1"/>
  <c r="C514" i="1" l="1"/>
  <c r="D514" i="1"/>
  <c r="A515" i="1" a="1"/>
  <c r="A515" i="1" s="1"/>
  <c r="H514" i="1"/>
  <c r="G514" i="1"/>
  <c r="U514" i="1" s="1"/>
  <c r="F514" i="1"/>
  <c r="E514" i="1"/>
  <c r="Q514" i="1"/>
  <c r="I514" i="1"/>
  <c r="L514" i="1"/>
  <c r="M514" i="1"/>
  <c r="V513" i="1"/>
  <c r="S512" i="1"/>
  <c r="K512" i="1"/>
  <c r="Y516" i="1" a="1"/>
  <c r="Y516" i="1" s="1"/>
  <c r="B516" i="1" s="1" a="1"/>
  <c r="B516" i="1" s="1"/>
  <c r="T513" i="1"/>
  <c r="J513" i="1"/>
  <c r="C515" i="1" l="1"/>
  <c r="D515" i="1"/>
  <c r="A516" i="1" a="1"/>
  <c r="A516" i="1" s="1"/>
  <c r="H515" i="1"/>
  <c r="G515" i="1"/>
  <c r="U515" i="1" s="1"/>
  <c r="F515" i="1"/>
  <c r="I515" i="1"/>
  <c r="E515" i="1"/>
  <c r="Q515" i="1"/>
  <c r="L515" i="1"/>
  <c r="M515" i="1"/>
  <c r="J514" i="1"/>
  <c r="V514" i="1"/>
  <c r="Y517" i="1" a="1"/>
  <c r="Y517" i="1" s="1"/>
  <c r="B517" i="1" s="1" a="1"/>
  <c r="B517" i="1" s="1"/>
  <c r="K513" i="1"/>
  <c r="S513" i="1"/>
  <c r="T514" i="1"/>
  <c r="D516" i="1" l="1"/>
  <c r="C516" i="1"/>
  <c r="A517" i="1" a="1"/>
  <c r="A517" i="1" s="1"/>
  <c r="S514" i="1"/>
  <c r="K514" i="1"/>
  <c r="H516" i="1"/>
  <c r="G516" i="1"/>
  <c r="U516" i="1" s="1"/>
  <c r="F516" i="1"/>
  <c r="I516" i="1"/>
  <c r="E516" i="1"/>
  <c r="Q516" i="1"/>
  <c r="V515" i="1"/>
  <c r="Y518" i="1" a="1"/>
  <c r="Y518" i="1" s="1"/>
  <c r="B518" i="1" s="1" a="1"/>
  <c r="B518" i="1" s="1"/>
  <c r="L516" i="1"/>
  <c r="M516" i="1"/>
  <c r="T515" i="1"/>
  <c r="J515" i="1"/>
  <c r="C517" i="1" l="1"/>
  <c r="D517" i="1"/>
  <c r="A518" i="1" a="1"/>
  <c r="A518" i="1" s="1"/>
  <c r="V516" i="1"/>
  <c r="F517" i="1"/>
  <c r="H517" i="1"/>
  <c r="G517" i="1"/>
  <c r="U517" i="1" s="1"/>
  <c r="Q517" i="1"/>
  <c r="I517" i="1"/>
  <c r="E517" i="1"/>
  <c r="J516" i="1"/>
  <c r="Y519" i="1" a="1"/>
  <c r="Y519" i="1" s="1"/>
  <c r="B519" i="1" s="1" a="1"/>
  <c r="B519" i="1" s="1"/>
  <c r="K515" i="1"/>
  <c r="S515" i="1"/>
  <c r="L517" i="1"/>
  <c r="M517" i="1"/>
  <c r="T516" i="1"/>
  <c r="C518" i="1" l="1"/>
  <c r="D518" i="1"/>
  <c r="A519" i="1" a="1"/>
  <c r="A519" i="1" s="1"/>
  <c r="V517" i="1"/>
  <c r="J517" i="1"/>
  <c r="Y520" i="1" a="1"/>
  <c r="Y520" i="1" s="1"/>
  <c r="B520" i="1" s="1" a="1"/>
  <c r="B520" i="1" s="1"/>
  <c r="L518" i="1"/>
  <c r="M518" i="1"/>
  <c r="T517" i="1"/>
  <c r="G518" i="1"/>
  <c r="U518" i="1" s="1"/>
  <c r="F518" i="1"/>
  <c r="H518" i="1"/>
  <c r="I518" i="1"/>
  <c r="E518" i="1"/>
  <c r="Q518" i="1"/>
  <c r="S516" i="1"/>
  <c r="K516" i="1"/>
  <c r="D519" i="1" l="1"/>
  <c r="C519" i="1"/>
  <c r="A520" i="1" a="1"/>
  <c r="A520" i="1" s="1"/>
  <c r="V518" i="1"/>
  <c r="T518" i="1"/>
  <c r="H519" i="1"/>
  <c r="G519" i="1"/>
  <c r="U519" i="1" s="1"/>
  <c r="F519" i="1"/>
  <c r="E519" i="1"/>
  <c r="Q519" i="1"/>
  <c r="I519" i="1"/>
  <c r="L519" i="1"/>
  <c r="M519" i="1"/>
  <c r="Y521" i="1" a="1"/>
  <c r="Y521" i="1" s="1"/>
  <c r="B521" i="1" s="1" a="1"/>
  <c r="B521" i="1" s="1"/>
  <c r="S517" i="1"/>
  <c r="K517" i="1"/>
  <c r="J518" i="1"/>
  <c r="D520" i="1" l="1"/>
  <c r="C520" i="1"/>
  <c r="A521" i="1" a="1"/>
  <c r="A521" i="1" s="1"/>
  <c r="V519" i="1"/>
  <c r="J519" i="1"/>
  <c r="H520" i="1"/>
  <c r="G520" i="1"/>
  <c r="U520" i="1" s="1"/>
  <c r="F520" i="1"/>
  <c r="I520" i="1"/>
  <c r="E520" i="1"/>
  <c r="Q520" i="1"/>
  <c r="T519" i="1"/>
  <c r="L520" i="1"/>
  <c r="M520" i="1"/>
  <c r="K518" i="1"/>
  <c r="S518" i="1"/>
  <c r="Y522" i="1" a="1"/>
  <c r="Y522" i="1" s="1"/>
  <c r="B522" i="1" s="1" a="1"/>
  <c r="B522" i="1" s="1"/>
  <c r="C521" i="1" l="1"/>
  <c r="D521" i="1"/>
  <c r="A522" i="1" a="1"/>
  <c r="A522" i="1" s="1"/>
  <c r="V520" i="1"/>
  <c r="Y523" i="1" a="1"/>
  <c r="Y523" i="1" s="1"/>
  <c r="B523" i="1" s="1" a="1"/>
  <c r="B523" i="1" s="1"/>
  <c r="T520" i="1"/>
  <c r="S519" i="1"/>
  <c r="K519" i="1"/>
  <c r="H521" i="1"/>
  <c r="G521" i="1"/>
  <c r="U521" i="1" s="1"/>
  <c r="F521" i="1"/>
  <c r="E521" i="1"/>
  <c r="Q521" i="1"/>
  <c r="I521" i="1"/>
  <c r="J520" i="1"/>
  <c r="L521" i="1"/>
  <c r="M521" i="1"/>
  <c r="D522" i="1" l="1"/>
  <c r="C522" i="1"/>
  <c r="A523" i="1" a="1"/>
  <c r="A523" i="1" s="1"/>
  <c r="L522" i="1"/>
  <c r="M522" i="1"/>
  <c r="Y524" i="1" a="1"/>
  <c r="Y524" i="1" s="1"/>
  <c r="B524" i="1" s="1" a="1"/>
  <c r="B524" i="1" s="1"/>
  <c r="H522" i="1"/>
  <c r="G522" i="1"/>
  <c r="U522" i="1" s="1"/>
  <c r="F522" i="1"/>
  <c r="Q522" i="1"/>
  <c r="I522" i="1"/>
  <c r="E522" i="1"/>
  <c r="J521" i="1"/>
  <c r="V521" i="1"/>
  <c r="T521" i="1"/>
  <c r="K520" i="1"/>
  <c r="S520" i="1"/>
  <c r="C523" i="1" l="1"/>
  <c r="D523" i="1"/>
  <c r="A524" i="1" a="1"/>
  <c r="A524" i="1" s="1"/>
  <c r="L523" i="1"/>
  <c r="M523" i="1"/>
  <c r="T522" i="1"/>
  <c r="V522" i="1"/>
  <c r="S521" i="1"/>
  <c r="K521" i="1"/>
  <c r="F523" i="1"/>
  <c r="H523" i="1"/>
  <c r="G523" i="1"/>
  <c r="U523" i="1" s="1"/>
  <c r="I523" i="1"/>
  <c r="E523" i="1"/>
  <c r="Q523" i="1"/>
  <c r="J522" i="1"/>
  <c r="Y525" i="1" a="1"/>
  <c r="Y525" i="1" s="1"/>
  <c r="B525" i="1" s="1" a="1"/>
  <c r="B525" i="1" s="1"/>
  <c r="C524" i="1" l="1"/>
  <c r="D524" i="1"/>
  <c r="A525" i="1" a="1"/>
  <c r="A525" i="1" s="1"/>
  <c r="V523" i="1"/>
  <c r="L524" i="1"/>
  <c r="M524" i="1"/>
  <c r="T523" i="1"/>
  <c r="G524" i="1"/>
  <c r="U524" i="1" s="1"/>
  <c r="F524" i="1"/>
  <c r="H524" i="1"/>
  <c r="Q524" i="1"/>
  <c r="I524" i="1"/>
  <c r="E524" i="1"/>
  <c r="K522" i="1"/>
  <c r="S522" i="1"/>
  <c r="Y526" i="1" a="1"/>
  <c r="Y526" i="1" s="1"/>
  <c r="B526" i="1" s="1" a="1"/>
  <c r="B526" i="1" s="1"/>
  <c r="J523" i="1"/>
  <c r="D525" i="1" l="1"/>
  <c r="C525" i="1"/>
  <c r="A526" i="1" a="1"/>
  <c r="A526" i="1" s="1"/>
  <c r="V524" i="1"/>
  <c r="K523" i="1"/>
  <c r="S523" i="1"/>
  <c r="T524" i="1"/>
  <c r="H525" i="1"/>
  <c r="G525" i="1"/>
  <c r="U525" i="1" s="1"/>
  <c r="F525" i="1"/>
  <c r="I525" i="1"/>
  <c r="E525" i="1"/>
  <c r="Q525" i="1"/>
  <c r="L525" i="1"/>
  <c r="M525" i="1"/>
  <c r="J524" i="1"/>
  <c r="Y527" i="1" a="1"/>
  <c r="Y527" i="1" s="1"/>
  <c r="B527" i="1" s="1" a="1"/>
  <c r="B527" i="1" s="1"/>
  <c r="C526" i="1" l="1"/>
  <c r="D526" i="1"/>
  <c r="A527" i="1" a="1"/>
  <c r="A527" i="1" s="1"/>
  <c r="L526" i="1"/>
  <c r="M526" i="1"/>
  <c r="H526" i="1"/>
  <c r="G526" i="1"/>
  <c r="U526" i="1" s="1"/>
  <c r="F526" i="1"/>
  <c r="E526" i="1"/>
  <c r="Q526" i="1"/>
  <c r="I526" i="1"/>
  <c r="J525" i="1"/>
  <c r="T525" i="1"/>
  <c r="Y528" i="1" a="1"/>
  <c r="Y528" i="1" s="1"/>
  <c r="B528" i="1" s="1" a="1"/>
  <c r="B528" i="1" s="1"/>
  <c r="S524" i="1"/>
  <c r="K524" i="1"/>
  <c r="V525" i="1"/>
  <c r="C527" i="1" l="1"/>
  <c r="D527" i="1"/>
  <c r="A528" i="1" a="1"/>
  <c r="A528" i="1" s="1"/>
  <c r="V526" i="1"/>
  <c r="L527" i="1"/>
  <c r="M527" i="1"/>
  <c r="H527" i="1"/>
  <c r="G527" i="1"/>
  <c r="U527" i="1" s="1"/>
  <c r="F527" i="1"/>
  <c r="I527" i="1"/>
  <c r="E527" i="1"/>
  <c r="Q527" i="1"/>
  <c r="J526" i="1"/>
  <c r="Y529" i="1" a="1"/>
  <c r="Y529" i="1" s="1"/>
  <c r="B529" i="1" s="1" a="1"/>
  <c r="B529" i="1" s="1"/>
  <c r="K525" i="1"/>
  <c r="S525" i="1"/>
  <c r="T526" i="1"/>
  <c r="D528" i="1" l="1"/>
  <c r="C528" i="1"/>
  <c r="A529" i="1" a="1"/>
  <c r="A529" i="1" s="1"/>
  <c r="V527" i="1"/>
  <c r="L528" i="1"/>
  <c r="M528" i="1"/>
  <c r="S526" i="1"/>
  <c r="K526" i="1"/>
  <c r="T527" i="1"/>
  <c r="H528" i="1"/>
  <c r="G528" i="1"/>
  <c r="U528" i="1" s="1"/>
  <c r="F528" i="1"/>
  <c r="I528" i="1"/>
  <c r="E528" i="1"/>
  <c r="Q528" i="1"/>
  <c r="J527" i="1"/>
  <c r="Y530" i="1" a="1"/>
  <c r="Y530" i="1" s="1"/>
  <c r="B530" i="1" s="1" a="1"/>
  <c r="B530" i="1" s="1"/>
  <c r="C529" i="1" l="1"/>
  <c r="D529" i="1"/>
  <c r="V528" i="1"/>
  <c r="A530" i="1" a="1"/>
  <c r="A530" i="1" s="1"/>
  <c r="F529" i="1"/>
  <c r="H529" i="1"/>
  <c r="G529" i="1"/>
  <c r="U529" i="1" s="1"/>
  <c r="Q529" i="1"/>
  <c r="I529" i="1"/>
  <c r="E529" i="1"/>
  <c r="Y531" i="1" a="1"/>
  <c r="Y531" i="1" s="1"/>
  <c r="B531" i="1" s="1" a="1"/>
  <c r="B531" i="1" s="1"/>
  <c r="T528" i="1"/>
  <c r="K527" i="1"/>
  <c r="S527" i="1"/>
  <c r="J528" i="1"/>
  <c r="L529" i="1"/>
  <c r="M529" i="1"/>
  <c r="C530" i="1" l="1"/>
  <c r="D530" i="1"/>
  <c r="A531" i="1" a="1"/>
  <c r="A531" i="1" s="1"/>
  <c r="V529" i="1"/>
  <c r="J529" i="1"/>
  <c r="Y532" i="1" a="1"/>
  <c r="Y532" i="1" s="1"/>
  <c r="B532" i="1" s="1" a="1"/>
  <c r="B532" i="1" s="1"/>
  <c r="G530" i="1"/>
  <c r="U530" i="1" s="1"/>
  <c r="F530" i="1"/>
  <c r="H530" i="1"/>
  <c r="I530" i="1"/>
  <c r="E530" i="1"/>
  <c r="Q530" i="1"/>
  <c r="L530" i="1"/>
  <c r="M530" i="1"/>
  <c r="T529" i="1"/>
  <c r="S528" i="1"/>
  <c r="K528" i="1"/>
  <c r="D531" i="1" l="1"/>
  <c r="C531" i="1"/>
  <c r="A532" i="1" a="1"/>
  <c r="A532" i="1" s="1"/>
  <c r="V530" i="1"/>
  <c r="T530" i="1"/>
  <c r="J530" i="1"/>
  <c r="Y533" i="1" a="1"/>
  <c r="Y533" i="1" s="1"/>
  <c r="B533" i="1" s="1" a="1"/>
  <c r="B533" i="1" s="1"/>
  <c r="H531" i="1"/>
  <c r="G531" i="1"/>
  <c r="U531" i="1" s="1"/>
  <c r="F531" i="1"/>
  <c r="E531" i="1"/>
  <c r="Q531" i="1"/>
  <c r="I531" i="1"/>
  <c r="L531" i="1"/>
  <c r="M531" i="1"/>
  <c r="S529" i="1"/>
  <c r="K529" i="1"/>
  <c r="C532" i="1" l="1"/>
  <c r="D532" i="1"/>
  <c r="A533" i="1" a="1"/>
  <c r="A533" i="1" s="1"/>
  <c r="J531" i="1"/>
  <c r="K530" i="1"/>
  <c r="S530" i="1"/>
  <c r="L532" i="1"/>
  <c r="M532" i="1"/>
  <c r="Y534" i="1" a="1"/>
  <c r="Y534" i="1" s="1"/>
  <c r="B534" i="1" s="1" a="1"/>
  <c r="B534" i="1" s="1"/>
  <c r="H532" i="1"/>
  <c r="G532" i="1"/>
  <c r="U532" i="1" s="1"/>
  <c r="F532" i="1"/>
  <c r="I532" i="1"/>
  <c r="E532" i="1"/>
  <c r="Q532" i="1"/>
  <c r="T531" i="1"/>
  <c r="V531" i="1"/>
  <c r="D533" i="1" l="1"/>
  <c r="C533" i="1"/>
  <c r="A534" i="1" a="1"/>
  <c r="A534" i="1" s="1"/>
  <c r="T532" i="1"/>
  <c r="Y535" i="1" a="1"/>
  <c r="Y535" i="1" s="1"/>
  <c r="B535" i="1" s="1" a="1"/>
  <c r="B535" i="1" s="1"/>
  <c r="V532" i="1"/>
  <c r="J532" i="1"/>
  <c r="S531" i="1"/>
  <c r="K531" i="1"/>
  <c r="H533" i="1"/>
  <c r="G533" i="1"/>
  <c r="U533" i="1" s="1"/>
  <c r="F533" i="1"/>
  <c r="E533" i="1"/>
  <c r="Q533" i="1"/>
  <c r="I533" i="1"/>
  <c r="L533" i="1"/>
  <c r="M533" i="1"/>
  <c r="D534" i="1" l="1"/>
  <c r="C534" i="1"/>
  <c r="A535" i="1" a="1"/>
  <c r="A535" i="1" s="1"/>
  <c r="V533" i="1"/>
  <c r="H534" i="1"/>
  <c r="G534" i="1"/>
  <c r="U534" i="1" s="1"/>
  <c r="F534" i="1"/>
  <c r="Q534" i="1"/>
  <c r="I534" i="1"/>
  <c r="E534" i="1"/>
  <c r="Y536" i="1" a="1"/>
  <c r="Y536" i="1" s="1"/>
  <c r="B536" i="1" s="1" a="1"/>
  <c r="B536" i="1" s="1"/>
  <c r="L534" i="1"/>
  <c r="M534" i="1"/>
  <c r="J533" i="1"/>
  <c r="T533" i="1"/>
  <c r="K532" i="1"/>
  <c r="S532" i="1"/>
  <c r="C535" i="1" l="1"/>
  <c r="D535" i="1"/>
  <c r="A536" i="1" a="1"/>
  <c r="A536" i="1" s="1"/>
  <c r="F535" i="1"/>
  <c r="H535" i="1"/>
  <c r="G535" i="1"/>
  <c r="U535" i="1" s="1"/>
  <c r="I535" i="1"/>
  <c r="E535" i="1"/>
  <c r="Q535" i="1"/>
  <c r="S533" i="1"/>
  <c r="K533" i="1"/>
  <c r="Y537" i="1" a="1"/>
  <c r="Y537" i="1" s="1"/>
  <c r="B537" i="1" s="1" a="1"/>
  <c r="B537" i="1" s="1"/>
  <c r="V534" i="1"/>
  <c r="L535" i="1"/>
  <c r="M535" i="1"/>
  <c r="T534" i="1"/>
  <c r="J534" i="1"/>
  <c r="C536" i="1" l="1"/>
  <c r="D536" i="1"/>
  <c r="A537" i="1" a="1"/>
  <c r="A537" i="1" s="1"/>
  <c r="G536" i="1"/>
  <c r="U536" i="1" s="1"/>
  <c r="F536" i="1"/>
  <c r="H536" i="1"/>
  <c r="I536" i="1"/>
  <c r="E536" i="1"/>
  <c r="Q536" i="1"/>
  <c r="M536" i="1"/>
  <c r="L536" i="1"/>
  <c r="V535" i="1"/>
  <c r="Y538" i="1" a="1"/>
  <c r="Y538" i="1" s="1"/>
  <c r="B538" i="1" s="1" a="1"/>
  <c r="B538" i="1" s="1"/>
  <c r="T535" i="1"/>
  <c r="J535" i="1"/>
  <c r="K534" i="1"/>
  <c r="S534" i="1"/>
  <c r="D537" i="1" l="1"/>
  <c r="C537" i="1"/>
  <c r="A538" i="1" a="1"/>
  <c r="A538" i="1" s="1"/>
  <c r="L537" i="1"/>
  <c r="M537" i="1"/>
  <c r="Y539" i="1" a="1"/>
  <c r="Y539" i="1" s="1"/>
  <c r="B539" i="1" s="1" a="1"/>
  <c r="B539" i="1" s="1"/>
  <c r="S535" i="1"/>
  <c r="K535" i="1"/>
  <c r="V536" i="1"/>
  <c r="H537" i="1"/>
  <c r="G537" i="1"/>
  <c r="U537" i="1" s="1"/>
  <c r="F537" i="1"/>
  <c r="E537" i="1"/>
  <c r="Q537" i="1"/>
  <c r="I537" i="1"/>
  <c r="J536" i="1"/>
  <c r="T536" i="1"/>
  <c r="C538" i="1" l="1"/>
  <c r="D538" i="1"/>
  <c r="A539" i="1" a="1"/>
  <c r="A539" i="1" s="1"/>
  <c r="V537" i="1"/>
  <c r="L538" i="1"/>
  <c r="M538" i="1"/>
  <c r="H538" i="1"/>
  <c r="G538" i="1"/>
  <c r="U538" i="1" s="1"/>
  <c r="F538" i="1"/>
  <c r="Q538" i="1"/>
  <c r="I538" i="1"/>
  <c r="E538" i="1"/>
  <c r="S536" i="1"/>
  <c r="K536" i="1"/>
  <c r="Y540" i="1" a="1"/>
  <c r="Y540" i="1" s="1"/>
  <c r="B540" i="1" s="1" a="1"/>
  <c r="B540" i="1" s="1"/>
  <c r="T537" i="1"/>
  <c r="J537" i="1"/>
  <c r="C539" i="1" l="1"/>
  <c r="D539" i="1"/>
  <c r="V538" i="1"/>
  <c r="A540" i="1" a="1"/>
  <c r="A540" i="1" s="1"/>
  <c r="T538" i="1"/>
  <c r="S537" i="1"/>
  <c r="K537" i="1"/>
  <c r="J538" i="1"/>
  <c r="H539" i="1"/>
  <c r="G539" i="1"/>
  <c r="U539" i="1" s="1"/>
  <c r="F539" i="1"/>
  <c r="Q539" i="1"/>
  <c r="I539" i="1"/>
  <c r="E539" i="1"/>
  <c r="L539" i="1"/>
  <c r="M539" i="1"/>
  <c r="Y541" i="1" a="1"/>
  <c r="Y541" i="1" s="1"/>
  <c r="B541" i="1" s="1" a="1"/>
  <c r="B541" i="1" s="1"/>
  <c r="D540" i="1" l="1"/>
  <c r="C540" i="1"/>
  <c r="A541" i="1" a="1"/>
  <c r="A541" i="1" s="1"/>
  <c r="Q540" i="1"/>
  <c r="I540" i="1"/>
  <c r="H540" i="1"/>
  <c r="G540" i="1"/>
  <c r="U540" i="1" s="1"/>
  <c r="F540" i="1"/>
  <c r="E540" i="1"/>
  <c r="L540" i="1"/>
  <c r="M540" i="1"/>
  <c r="V539" i="1"/>
  <c r="T539" i="1"/>
  <c r="Y542" i="1" a="1"/>
  <c r="Y542" i="1" s="1"/>
  <c r="B542" i="1" s="1" a="1"/>
  <c r="B542" i="1" s="1"/>
  <c r="S538" i="1"/>
  <c r="K538" i="1"/>
  <c r="J539" i="1"/>
  <c r="V540" i="1" l="1"/>
  <c r="C541" i="1"/>
  <c r="D541" i="1"/>
  <c r="A542" i="1" a="1"/>
  <c r="A542" i="1" s="1"/>
  <c r="J540" i="1"/>
  <c r="Y543" i="1" a="1"/>
  <c r="Y543" i="1" s="1"/>
  <c r="B543" i="1" s="1" a="1"/>
  <c r="B543" i="1" s="1"/>
  <c r="S539" i="1"/>
  <c r="K539" i="1"/>
  <c r="F541" i="1"/>
  <c r="Q541" i="1"/>
  <c r="I541" i="1"/>
  <c r="H541" i="1"/>
  <c r="G541" i="1"/>
  <c r="U541" i="1" s="1"/>
  <c r="E541" i="1"/>
  <c r="T540" i="1"/>
  <c r="L541" i="1"/>
  <c r="M541" i="1"/>
  <c r="C542" i="1" l="1"/>
  <c r="D542" i="1"/>
  <c r="V541" i="1"/>
  <c r="A543" i="1" a="1"/>
  <c r="A543" i="1" s="1"/>
  <c r="G542" i="1"/>
  <c r="U542" i="1" s="1"/>
  <c r="F542" i="1"/>
  <c r="H542" i="1"/>
  <c r="I542" i="1"/>
  <c r="E542" i="1"/>
  <c r="Q542" i="1"/>
  <c r="Y544" i="1" a="1"/>
  <c r="Y544" i="1" s="1"/>
  <c r="B544" i="1" s="1" a="1"/>
  <c r="B544" i="1" s="1"/>
  <c r="M542" i="1"/>
  <c r="L542" i="1"/>
  <c r="K540" i="1"/>
  <c r="S540" i="1"/>
  <c r="T541" i="1"/>
  <c r="J541" i="1"/>
  <c r="D543" i="1" l="1"/>
  <c r="C543" i="1"/>
  <c r="A544" i="1" a="1"/>
  <c r="A544" i="1" s="1"/>
  <c r="V542" i="1"/>
  <c r="J542" i="1"/>
  <c r="H543" i="1"/>
  <c r="G543" i="1"/>
  <c r="U543" i="1" s="1"/>
  <c r="F543" i="1"/>
  <c r="E543" i="1"/>
  <c r="Q543" i="1"/>
  <c r="I543" i="1"/>
  <c r="T542" i="1"/>
  <c r="S541" i="1"/>
  <c r="K541" i="1"/>
  <c r="M543" i="1"/>
  <c r="L543" i="1"/>
  <c r="Y545" i="1" a="1"/>
  <c r="Y545" i="1" s="1"/>
  <c r="B545" i="1" s="1" a="1"/>
  <c r="B545" i="1" s="1"/>
  <c r="C544" i="1" l="1"/>
  <c r="D544" i="1"/>
  <c r="A545" i="1" a="1"/>
  <c r="A545" i="1" s="1"/>
  <c r="J543" i="1"/>
  <c r="M544" i="1"/>
  <c r="L544" i="1"/>
  <c r="Y546" i="1" a="1"/>
  <c r="Y546" i="1" s="1"/>
  <c r="B546" i="1" s="1" a="1"/>
  <c r="B546" i="1" s="1"/>
  <c r="S542" i="1"/>
  <c r="K542" i="1"/>
  <c r="Q544" i="1"/>
  <c r="I544" i="1"/>
  <c r="H544" i="1"/>
  <c r="G544" i="1"/>
  <c r="U544" i="1" s="1"/>
  <c r="F544" i="1"/>
  <c r="E544" i="1"/>
  <c r="V543" i="1"/>
  <c r="T543" i="1"/>
  <c r="C545" i="1" l="1"/>
  <c r="D545" i="1"/>
  <c r="A546" i="1" a="1"/>
  <c r="A546" i="1" s="1"/>
  <c r="V544" i="1"/>
  <c r="L545" i="1"/>
  <c r="M545" i="1"/>
  <c r="S543" i="1"/>
  <c r="K543" i="1"/>
  <c r="Y547" i="1" a="1"/>
  <c r="Y547" i="1" s="1"/>
  <c r="B547" i="1" s="1" a="1"/>
  <c r="B547" i="1" s="1"/>
  <c r="J544" i="1"/>
  <c r="T544" i="1"/>
  <c r="H545" i="1"/>
  <c r="G545" i="1"/>
  <c r="U545" i="1" s="1"/>
  <c r="F545" i="1"/>
  <c r="E545" i="1"/>
  <c r="Q545" i="1"/>
  <c r="I545" i="1"/>
  <c r="D546" i="1" l="1"/>
  <c r="C546" i="1"/>
  <c r="A547" i="1" a="1"/>
  <c r="A547" i="1" s="1"/>
  <c r="V545" i="1"/>
  <c r="S544" i="1"/>
  <c r="K544" i="1"/>
  <c r="T545" i="1"/>
  <c r="Y548" i="1" a="1"/>
  <c r="Y548" i="1" s="1"/>
  <c r="B548" i="1" s="1" a="1"/>
  <c r="B548" i="1" s="1"/>
  <c r="M546" i="1"/>
  <c r="L546" i="1"/>
  <c r="Q546" i="1"/>
  <c r="I546" i="1"/>
  <c r="H546" i="1"/>
  <c r="G546" i="1"/>
  <c r="U546" i="1" s="1"/>
  <c r="F546" i="1"/>
  <c r="E546" i="1"/>
  <c r="J545" i="1"/>
  <c r="C547" i="1" l="1"/>
  <c r="D547" i="1"/>
  <c r="A548" i="1" a="1"/>
  <c r="A548" i="1" s="1"/>
  <c r="V546" i="1"/>
  <c r="Y549" i="1" a="1"/>
  <c r="Y549" i="1" s="1"/>
  <c r="B549" i="1" s="1" a="1"/>
  <c r="B549" i="1" s="1"/>
  <c r="S545" i="1"/>
  <c r="K545" i="1"/>
  <c r="J546" i="1"/>
  <c r="T546" i="1"/>
  <c r="F547" i="1"/>
  <c r="E547" i="1"/>
  <c r="Q547" i="1"/>
  <c r="I547" i="1"/>
  <c r="H547" i="1"/>
  <c r="G547" i="1"/>
  <c r="U547" i="1" s="1"/>
  <c r="L547" i="1"/>
  <c r="M547" i="1"/>
  <c r="C548" i="1" l="1"/>
  <c r="D548" i="1"/>
  <c r="A549" i="1" a="1"/>
  <c r="A549" i="1" s="1"/>
  <c r="V547" i="1"/>
  <c r="G548" i="1"/>
  <c r="U548" i="1" s="1"/>
  <c r="F548" i="1"/>
  <c r="Q548" i="1"/>
  <c r="I548" i="1"/>
  <c r="H548" i="1"/>
  <c r="E548" i="1"/>
  <c r="M548" i="1"/>
  <c r="L548" i="1"/>
  <c r="S546" i="1"/>
  <c r="K546" i="1"/>
  <c r="Y550" i="1" a="1"/>
  <c r="Y550" i="1" s="1"/>
  <c r="B550" i="1" s="1" a="1"/>
  <c r="B550" i="1" s="1"/>
  <c r="J547" i="1"/>
  <c r="T547" i="1"/>
  <c r="D549" i="1" l="1"/>
  <c r="C549" i="1"/>
  <c r="A550" i="1" a="1"/>
  <c r="A550" i="1" s="1"/>
  <c r="Y551" i="1" a="1"/>
  <c r="Y551" i="1" s="1"/>
  <c r="B551" i="1" s="1" a="1"/>
  <c r="B551" i="1" s="1"/>
  <c r="S547" i="1"/>
  <c r="K547" i="1"/>
  <c r="V548" i="1"/>
  <c r="H549" i="1"/>
  <c r="G549" i="1"/>
  <c r="U549" i="1" s="1"/>
  <c r="F549" i="1"/>
  <c r="E549" i="1"/>
  <c r="Q549" i="1"/>
  <c r="I549" i="1"/>
  <c r="J548" i="1"/>
  <c r="M549" i="1"/>
  <c r="L549" i="1"/>
  <c r="T548" i="1"/>
  <c r="C550" i="1" l="1"/>
  <c r="D550" i="1"/>
  <c r="A551" i="1" a="1"/>
  <c r="A551" i="1" s="1"/>
  <c r="M550" i="1"/>
  <c r="L550" i="1"/>
  <c r="Y552" i="1" a="1"/>
  <c r="Y552" i="1" s="1"/>
  <c r="B552" i="1" s="1" a="1"/>
  <c r="B552" i="1" s="1"/>
  <c r="Q550" i="1"/>
  <c r="I550" i="1"/>
  <c r="H550" i="1"/>
  <c r="G550" i="1"/>
  <c r="U550" i="1" s="1"/>
  <c r="F550" i="1"/>
  <c r="E550" i="1"/>
  <c r="T549" i="1"/>
  <c r="V549" i="1"/>
  <c r="S548" i="1"/>
  <c r="K548" i="1"/>
  <c r="J549" i="1"/>
  <c r="C551" i="1" l="1"/>
  <c r="D551" i="1"/>
  <c r="A552" i="1" a="1"/>
  <c r="A552" i="1" s="1"/>
  <c r="J550" i="1"/>
  <c r="T550" i="1"/>
  <c r="V550" i="1"/>
  <c r="H551" i="1"/>
  <c r="G551" i="1"/>
  <c r="U551" i="1" s="1"/>
  <c r="F551" i="1"/>
  <c r="E551" i="1"/>
  <c r="Q551" i="1"/>
  <c r="I551" i="1"/>
  <c r="Y553" i="1" a="1"/>
  <c r="Y553" i="1" s="1"/>
  <c r="B553" i="1" s="1" a="1"/>
  <c r="B553" i="1" s="1"/>
  <c r="L551" i="1"/>
  <c r="M551" i="1"/>
  <c r="S549" i="1"/>
  <c r="K549" i="1"/>
  <c r="D552" i="1" l="1"/>
  <c r="C552" i="1"/>
  <c r="A553" i="1" a="1"/>
  <c r="A553" i="1" s="1"/>
  <c r="V551" i="1"/>
  <c r="Q552" i="1"/>
  <c r="I552" i="1"/>
  <c r="H552" i="1"/>
  <c r="G552" i="1"/>
  <c r="U552" i="1" s="1"/>
  <c r="F552" i="1"/>
  <c r="E552" i="1"/>
  <c r="T551" i="1"/>
  <c r="K550" i="1"/>
  <c r="S550" i="1"/>
  <c r="M552" i="1"/>
  <c r="L552" i="1"/>
  <c r="Y554" i="1" a="1"/>
  <c r="Y554" i="1" s="1"/>
  <c r="B554" i="1" s="1" a="1"/>
  <c r="B554" i="1" s="1"/>
  <c r="J551" i="1"/>
  <c r="C553" i="1" l="1"/>
  <c r="D553" i="1"/>
  <c r="A554" i="1" a="1"/>
  <c r="A554" i="1" s="1"/>
  <c r="V552" i="1"/>
  <c r="M553" i="1"/>
  <c r="L553" i="1"/>
  <c r="S551" i="1"/>
  <c r="K551" i="1"/>
  <c r="Y555" i="1" a="1"/>
  <c r="Y555" i="1" s="1"/>
  <c r="B555" i="1" s="1" a="1"/>
  <c r="B555" i="1" s="1"/>
  <c r="J552" i="1"/>
  <c r="F553" i="1"/>
  <c r="E553" i="1"/>
  <c r="Q553" i="1"/>
  <c r="I553" i="1"/>
  <c r="H553" i="1"/>
  <c r="G553" i="1"/>
  <c r="U553" i="1" s="1"/>
  <c r="T552" i="1"/>
  <c r="C554" i="1" l="1"/>
  <c r="D554" i="1"/>
  <c r="V553" i="1"/>
  <c r="A555" i="1" a="1"/>
  <c r="A555" i="1" s="1"/>
  <c r="M554" i="1"/>
  <c r="L554" i="1"/>
  <c r="J553" i="1"/>
  <c r="G554" i="1"/>
  <c r="U554" i="1" s="1"/>
  <c r="F554" i="1"/>
  <c r="E554" i="1"/>
  <c r="Q554" i="1"/>
  <c r="I554" i="1"/>
  <c r="H554" i="1"/>
  <c r="Y556" i="1" a="1"/>
  <c r="Y556" i="1" s="1"/>
  <c r="B556" i="1" s="1" a="1"/>
  <c r="B556" i="1" s="1"/>
  <c r="T553" i="1"/>
  <c r="S552" i="1"/>
  <c r="K552" i="1"/>
  <c r="D555" i="1" l="1"/>
  <c r="C555" i="1"/>
  <c r="A556" i="1" a="1"/>
  <c r="A556" i="1" s="1"/>
  <c r="V554" i="1"/>
  <c r="M555" i="1"/>
  <c r="L555" i="1"/>
  <c r="J554" i="1"/>
  <c r="T554" i="1"/>
  <c r="S553" i="1"/>
  <c r="K553" i="1"/>
  <c r="Q555" i="1"/>
  <c r="I555" i="1"/>
  <c r="H555" i="1"/>
  <c r="G555" i="1"/>
  <c r="U555" i="1" s="1"/>
  <c r="F555" i="1"/>
  <c r="E555" i="1"/>
  <c r="Y557" i="1" a="1"/>
  <c r="Y557" i="1" s="1"/>
  <c r="B557" i="1" s="1" a="1"/>
  <c r="B557" i="1" s="1"/>
  <c r="D556" i="1" l="1"/>
  <c r="C556" i="1"/>
  <c r="A557" i="1" a="1"/>
  <c r="A557" i="1" s="1"/>
  <c r="V555" i="1"/>
  <c r="J555" i="1"/>
  <c r="I556" i="1"/>
  <c r="Q556" i="1"/>
  <c r="H556" i="1"/>
  <c r="G556" i="1"/>
  <c r="U556" i="1" s="1"/>
  <c r="V556" i="1" s="1"/>
  <c r="F556" i="1"/>
  <c r="E556" i="1"/>
  <c r="M556" i="1"/>
  <c r="L556" i="1"/>
  <c r="T555" i="1"/>
  <c r="S554" i="1"/>
  <c r="K554" i="1"/>
  <c r="Y558" i="1" a="1"/>
  <c r="Y558" i="1" s="1"/>
  <c r="B558" i="1" s="1" a="1"/>
  <c r="B558" i="1" s="1"/>
  <c r="C557" i="1" l="1"/>
  <c r="D557" i="1"/>
  <c r="A558" i="1" a="1"/>
  <c r="A558" i="1" s="1"/>
  <c r="K555" i="1"/>
  <c r="S555" i="1"/>
  <c r="Y559" i="1" a="1"/>
  <c r="Y559" i="1" s="1"/>
  <c r="B559" i="1" s="1" a="1"/>
  <c r="B559" i="1" s="1"/>
  <c r="G557" i="1"/>
  <c r="U557" i="1" s="1"/>
  <c r="F557" i="1"/>
  <c r="E557" i="1"/>
  <c r="I557" i="1"/>
  <c r="Q557" i="1"/>
  <c r="H557" i="1"/>
  <c r="M557" i="1"/>
  <c r="L557" i="1"/>
  <c r="J556" i="1"/>
  <c r="T556" i="1"/>
  <c r="D558" i="1" l="1"/>
  <c r="C558" i="1"/>
  <c r="V557" i="1"/>
  <c r="A559" i="1" a="1"/>
  <c r="A559" i="1" s="1"/>
  <c r="E558" i="1"/>
  <c r="I558" i="1"/>
  <c r="Q558" i="1"/>
  <c r="H558" i="1"/>
  <c r="G558" i="1"/>
  <c r="U558" i="1" s="1"/>
  <c r="V558" i="1" s="1"/>
  <c r="F558" i="1"/>
  <c r="Y560" i="1" a="1"/>
  <c r="Y560" i="1" s="1"/>
  <c r="B560" i="1" s="1" a="1"/>
  <c r="B560" i="1" s="1"/>
  <c r="T557" i="1"/>
  <c r="S556" i="1"/>
  <c r="K556" i="1"/>
  <c r="J557" i="1"/>
  <c r="M558" i="1"/>
  <c r="L558" i="1"/>
  <c r="C559" i="1" l="1"/>
  <c r="D559" i="1"/>
  <c r="A560" i="1" a="1"/>
  <c r="A560" i="1" s="1"/>
  <c r="J558" i="1"/>
  <c r="T558" i="1"/>
  <c r="K557" i="1"/>
  <c r="S557" i="1"/>
  <c r="E559" i="1"/>
  <c r="I559" i="1"/>
  <c r="Q559" i="1"/>
  <c r="H559" i="1"/>
  <c r="G559" i="1"/>
  <c r="U559" i="1" s="1"/>
  <c r="F559" i="1"/>
  <c r="Y561" i="1" a="1"/>
  <c r="Y561" i="1" s="1"/>
  <c r="B561" i="1" s="1" a="1"/>
  <c r="B561" i="1" s="1"/>
  <c r="M559" i="1"/>
  <c r="L559" i="1"/>
  <c r="C560" i="1" l="1"/>
  <c r="D560" i="1"/>
  <c r="A561" i="1" a="1"/>
  <c r="A561" i="1" s="1"/>
  <c r="K558" i="1"/>
  <c r="S558" i="1"/>
  <c r="V559" i="1"/>
  <c r="I560" i="1"/>
  <c r="Q560" i="1"/>
  <c r="H560" i="1"/>
  <c r="G560" i="1"/>
  <c r="U560" i="1" s="1"/>
  <c r="V560" i="1" s="1"/>
  <c r="F560" i="1"/>
  <c r="E560" i="1"/>
  <c r="Y562" i="1" a="1"/>
  <c r="Y562" i="1" s="1"/>
  <c r="B562" i="1" s="1" a="1"/>
  <c r="B562" i="1" s="1"/>
  <c r="T559" i="1"/>
  <c r="M560" i="1"/>
  <c r="L560" i="1"/>
  <c r="J559" i="1"/>
  <c r="D561" i="1" l="1"/>
  <c r="C561" i="1"/>
  <c r="A562" i="1" a="1"/>
  <c r="A562" i="1" s="1"/>
  <c r="Q561" i="1"/>
  <c r="I561" i="1"/>
  <c r="H561" i="1"/>
  <c r="G561" i="1"/>
  <c r="U561" i="1" s="1"/>
  <c r="F561" i="1"/>
  <c r="E561" i="1"/>
  <c r="K559" i="1"/>
  <c r="S559" i="1"/>
  <c r="J560" i="1"/>
  <c r="M561" i="1"/>
  <c r="L561" i="1"/>
  <c r="T560" i="1"/>
  <c r="Y563" i="1" a="1"/>
  <c r="Y563" i="1" s="1"/>
  <c r="B563" i="1" s="1" a="1"/>
  <c r="B563" i="1" s="1"/>
  <c r="C562" i="1" l="1"/>
  <c r="D562" i="1"/>
  <c r="A563" i="1" a="1"/>
  <c r="A563" i="1" s="1"/>
  <c r="V561" i="1"/>
  <c r="G562" i="1"/>
  <c r="U562" i="1" s="1"/>
  <c r="F562" i="1"/>
  <c r="E562" i="1"/>
  <c r="I562" i="1"/>
  <c r="Q562" i="1"/>
  <c r="H562" i="1"/>
  <c r="J561" i="1"/>
  <c r="T561" i="1"/>
  <c r="M562" i="1"/>
  <c r="L562" i="1"/>
  <c r="K560" i="1"/>
  <c r="S560" i="1"/>
  <c r="Y564" i="1" a="1"/>
  <c r="Y564" i="1" s="1"/>
  <c r="B564" i="1" s="1" a="1"/>
  <c r="B564" i="1" s="1"/>
  <c r="C563" i="1" l="1"/>
  <c r="D563" i="1"/>
  <c r="A564" i="1" a="1"/>
  <c r="A564" i="1" s="1"/>
  <c r="J562" i="1"/>
  <c r="M563" i="1"/>
  <c r="L563" i="1"/>
  <c r="K561" i="1"/>
  <c r="S561" i="1"/>
  <c r="T562" i="1"/>
  <c r="Y565" i="1" a="1"/>
  <c r="Y565" i="1" s="1"/>
  <c r="B565" i="1" s="1" a="1"/>
  <c r="B565" i="1" s="1"/>
  <c r="V562" i="1"/>
  <c r="Q563" i="1"/>
  <c r="I563" i="1"/>
  <c r="H563" i="1"/>
  <c r="G563" i="1"/>
  <c r="U563" i="1" s="1"/>
  <c r="F563" i="1"/>
  <c r="E563" i="1"/>
  <c r="D564" i="1" l="1"/>
  <c r="C564" i="1"/>
  <c r="A565" i="1" a="1"/>
  <c r="A565" i="1" s="1"/>
  <c r="T563" i="1"/>
  <c r="V563" i="1"/>
  <c r="E564" i="1"/>
  <c r="H564" i="1"/>
  <c r="Q564" i="1"/>
  <c r="G564" i="1"/>
  <c r="U564" i="1" s="1"/>
  <c r="F564" i="1"/>
  <c r="I564" i="1"/>
  <c r="Y566" i="1" a="1"/>
  <c r="Y566" i="1" s="1"/>
  <c r="B566" i="1" s="1" a="1"/>
  <c r="B566" i="1" s="1"/>
  <c r="S562" i="1"/>
  <c r="K562" i="1"/>
  <c r="M564" i="1"/>
  <c r="L564" i="1"/>
  <c r="J563" i="1"/>
  <c r="C565" i="1" l="1"/>
  <c r="D565" i="1"/>
  <c r="A566" i="1" a="1"/>
  <c r="A566" i="1" s="1"/>
  <c r="V564" i="1"/>
  <c r="M565" i="1"/>
  <c r="L565" i="1"/>
  <c r="Y567" i="1" a="1"/>
  <c r="Y567" i="1" s="1"/>
  <c r="B567" i="1" s="1" a="1"/>
  <c r="B567" i="1" s="1"/>
  <c r="Q565" i="1"/>
  <c r="I565" i="1"/>
  <c r="F565" i="1"/>
  <c r="E565" i="1"/>
  <c r="H565" i="1"/>
  <c r="G565" i="1"/>
  <c r="U565" i="1" s="1"/>
  <c r="T564" i="1"/>
  <c r="K563" i="1"/>
  <c r="S563" i="1"/>
  <c r="J564" i="1"/>
  <c r="C566" i="1" l="1"/>
  <c r="D566" i="1"/>
  <c r="A567" i="1" a="1"/>
  <c r="A567" i="1" s="1"/>
  <c r="M566" i="1"/>
  <c r="L566" i="1"/>
  <c r="J565" i="1"/>
  <c r="T565" i="1"/>
  <c r="Y568" i="1" a="1"/>
  <c r="Y568" i="1" s="1"/>
  <c r="B568" i="1" s="1" a="1"/>
  <c r="B568" i="1" s="1"/>
  <c r="E566" i="1"/>
  <c r="I566" i="1"/>
  <c r="H566" i="1"/>
  <c r="G566" i="1"/>
  <c r="U566" i="1" s="1"/>
  <c r="Q566" i="1"/>
  <c r="F566" i="1"/>
  <c r="S564" i="1"/>
  <c r="K564" i="1"/>
  <c r="D567" i="1" l="1"/>
  <c r="C567" i="1"/>
  <c r="A568" i="1" a="1"/>
  <c r="A568" i="1" s="1"/>
  <c r="M567" i="1"/>
  <c r="L567" i="1"/>
  <c r="V566" i="1"/>
  <c r="J566" i="1"/>
  <c r="T566" i="1"/>
  <c r="K565" i="1"/>
  <c r="S565" i="1"/>
  <c r="V565" i="1" s="1"/>
  <c r="Q567" i="1"/>
  <c r="I567" i="1"/>
  <c r="H567" i="1"/>
  <c r="G567" i="1"/>
  <c r="U567" i="1" s="1"/>
  <c r="F567" i="1"/>
  <c r="E567" i="1"/>
  <c r="Y569" i="1" a="1"/>
  <c r="Y569" i="1" s="1"/>
  <c r="B569" i="1" s="1" a="1"/>
  <c r="B569" i="1" s="1"/>
  <c r="C568" i="1" l="1"/>
  <c r="D568" i="1"/>
  <c r="A569" i="1" a="1"/>
  <c r="A569" i="1" s="1"/>
  <c r="M568" i="1"/>
  <c r="L568" i="1"/>
  <c r="J567" i="1"/>
  <c r="Y570" i="1" a="1"/>
  <c r="Y570" i="1" s="1"/>
  <c r="B570" i="1" s="1" a="1"/>
  <c r="B570" i="1" s="1"/>
  <c r="E568" i="1"/>
  <c r="Q568" i="1"/>
  <c r="I568" i="1"/>
  <c r="F568" i="1"/>
  <c r="H568" i="1"/>
  <c r="G568" i="1"/>
  <c r="U568" i="1" s="1"/>
  <c r="T567" i="1"/>
  <c r="S566" i="1"/>
  <c r="K566" i="1"/>
  <c r="V567" i="1"/>
  <c r="D569" i="1" l="1"/>
  <c r="C569" i="1"/>
  <c r="A570" i="1" a="1"/>
  <c r="A570" i="1" s="1"/>
  <c r="S567" i="1"/>
  <c r="K567" i="1"/>
  <c r="M569" i="1"/>
  <c r="L569" i="1"/>
  <c r="Y571" i="1" a="1"/>
  <c r="Y571" i="1" s="1"/>
  <c r="B571" i="1" s="1" a="1"/>
  <c r="B571" i="1" s="1"/>
  <c r="J568" i="1"/>
  <c r="Q569" i="1"/>
  <c r="I569" i="1"/>
  <c r="E569" i="1"/>
  <c r="H569" i="1"/>
  <c r="G569" i="1"/>
  <c r="U569" i="1" s="1"/>
  <c r="F569" i="1"/>
  <c r="T568" i="1"/>
  <c r="V568" i="1"/>
  <c r="D570" i="1" l="1"/>
  <c r="C570" i="1"/>
  <c r="A571" i="1" a="1"/>
  <c r="A571" i="1" s="1"/>
  <c r="V569" i="1"/>
  <c r="T569" i="1"/>
  <c r="J569" i="1"/>
  <c r="S568" i="1"/>
  <c r="K568" i="1"/>
  <c r="Y572" i="1" a="1"/>
  <c r="Y572" i="1" s="1"/>
  <c r="B572" i="1" s="1" a="1"/>
  <c r="B572" i="1" s="1"/>
  <c r="Q570" i="1"/>
  <c r="I570" i="1"/>
  <c r="E570" i="1"/>
  <c r="H570" i="1"/>
  <c r="G570" i="1"/>
  <c r="U570" i="1" s="1"/>
  <c r="F570" i="1"/>
  <c r="M570" i="1"/>
  <c r="L570" i="1"/>
  <c r="C571" i="1" l="1"/>
  <c r="D571" i="1"/>
  <c r="A572" i="1" a="1"/>
  <c r="A572" i="1" s="1"/>
  <c r="J570" i="1"/>
  <c r="T570" i="1"/>
  <c r="M571" i="1"/>
  <c r="L571" i="1"/>
  <c r="S569" i="1"/>
  <c r="K569" i="1"/>
  <c r="Y573" i="1" a="1"/>
  <c r="Y573" i="1" s="1"/>
  <c r="B573" i="1" s="1" a="1"/>
  <c r="B573" i="1" s="1"/>
  <c r="Q571" i="1"/>
  <c r="I571" i="1"/>
  <c r="E571" i="1"/>
  <c r="H571" i="1"/>
  <c r="G571" i="1"/>
  <c r="U571" i="1" s="1"/>
  <c r="F571" i="1"/>
  <c r="V570" i="1"/>
  <c r="C572" i="1" l="1"/>
  <c r="D572" i="1"/>
  <c r="A573" i="1" a="1"/>
  <c r="A573" i="1" s="1"/>
  <c r="J571" i="1"/>
  <c r="V571" i="1"/>
  <c r="Y574" i="1" a="1"/>
  <c r="Y574" i="1" s="1"/>
  <c r="B574" i="1" s="1" a="1"/>
  <c r="B574" i="1" s="1"/>
  <c r="S570" i="1"/>
  <c r="K570" i="1"/>
  <c r="E572" i="1"/>
  <c r="I572" i="1"/>
  <c r="Q572" i="1"/>
  <c r="F572" i="1"/>
  <c r="H572" i="1"/>
  <c r="G572" i="1"/>
  <c r="U572" i="1" s="1"/>
  <c r="T571" i="1"/>
  <c r="M572" i="1"/>
  <c r="L572" i="1"/>
  <c r="D573" i="1" l="1"/>
  <c r="C573" i="1"/>
  <c r="A574" i="1" a="1"/>
  <c r="A574" i="1" s="1"/>
  <c r="V572" i="1"/>
  <c r="Y575" i="1" a="1"/>
  <c r="Y575" i="1" s="1"/>
  <c r="B575" i="1" s="1" a="1"/>
  <c r="B575" i="1" s="1"/>
  <c r="L573" i="1"/>
  <c r="M573" i="1"/>
  <c r="S571" i="1"/>
  <c r="K571" i="1"/>
  <c r="P572" i="1"/>
  <c r="J572" i="1"/>
  <c r="N572" i="1" s="1" a="1"/>
  <c r="N572" i="1" s="1"/>
  <c r="H573" i="1"/>
  <c r="G573" i="1"/>
  <c r="U573" i="1" s="1"/>
  <c r="Q573" i="1"/>
  <c r="F573" i="1"/>
  <c r="I573" i="1"/>
  <c r="E573" i="1"/>
  <c r="T572" i="1"/>
  <c r="C574" i="1" l="1"/>
  <c r="D574" i="1"/>
  <c r="A575" i="1" a="1"/>
  <c r="A575" i="1" s="1"/>
  <c r="K572" i="1"/>
  <c r="S572" i="1"/>
  <c r="O572" i="1"/>
  <c r="J573" i="1"/>
  <c r="P573" i="1"/>
  <c r="T573" i="1"/>
  <c r="E574" i="1"/>
  <c r="I574" i="1"/>
  <c r="H574" i="1"/>
  <c r="G574" i="1"/>
  <c r="U574" i="1" s="1"/>
  <c r="Q574" i="1"/>
  <c r="F574" i="1"/>
  <c r="M574" i="1"/>
  <c r="L574" i="1"/>
  <c r="Y576" i="1" a="1"/>
  <c r="Y576" i="1" s="1"/>
  <c r="B576" i="1" s="1" a="1"/>
  <c r="B576" i="1" s="1"/>
  <c r="N573" i="1" a="1"/>
  <c r="N573" i="1" s="1"/>
  <c r="V573" i="1"/>
  <c r="C575" i="1" l="1"/>
  <c r="D575" i="1"/>
  <c r="A576" i="1" a="1"/>
  <c r="A576" i="1" s="1"/>
  <c r="T574" i="1"/>
  <c r="P574" i="1"/>
  <c r="J574" i="1"/>
  <c r="S573" i="1"/>
  <c r="K573" i="1"/>
  <c r="O573" i="1"/>
  <c r="N574" i="1" a="1"/>
  <c r="N574" i="1" s="1"/>
  <c r="Y577" i="1" a="1"/>
  <c r="Y577" i="1" s="1"/>
  <c r="B577" i="1" s="1" a="1"/>
  <c r="B577" i="1" s="1"/>
  <c r="H575" i="1"/>
  <c r="G575" i="1"/>
  <c r="U575" i="1" s="1"/>
  <c r="Q575" i="1"/>
  <c r="F575" i="1"/>
  <c r="I575" i="1"/>
  <c r="E575" i="1"/>
  <c r="L575" i="1"/>
  <c r="M575" i="1"/>
  <c r="V574" i="1"/>
  <c r="D576" i="1" l="1"/>
  <c r="C576" i="1"/>
  <c r="A577" i="1" a="1"/>
  <c r="A577" i="1" s="1"/>
  <c r="E576" i="1"/>
  <c r="I576" i="1"/>
  <c r="H576" i="1"/>
  <c r="G576" i="1"/>
  <c r="U576" i="1" s="1"/>
  <c r="Q576" i="1"/>
  <c r="F576" i="1"/>
  <c r="J575" i="1"/>
  <c r="N575" i="1" s="1" a="1"/>
  <c r="N575" i="1" s="1"/>
  <c r="P575" i="1"/>
  <c r="K574" i="1"/>
  <c r="S574" i="1"/>
  <c r="O574" i="1"/>
  <c r="Y578" i="1" a="1"/>
  <c r="Y578" i="1" s="1"/>
  <c r="B578" i="1" s="1" a="1"/>
  <c r="B578" i="1" s="1"/>
  <c r="M576" i="1"/>
  <c r="L576" i="1"/>
  <c r="T575" i="1"/>
  <c r="V575" i="1"/>
  <c r="C577" i="1" l="1"/>
  <c r="D577" i="1"/>
  <c r="A578" i="1" a="1"/>
  <c r="A578" i="1" s="1"/>
  <c r="H577" i="1"/>
  <c r="G577" i="1"/>
  <c r="U577" i="1" s="1"/>
  <c r="Q577" i="1"/>
  <c r="F577" i="1"/>
  <c r="I577" i="1"/>
  <c r="E577" i="1"/>
  <c r="V576" i="1"/>
  <c r="L577" i="1"/>
  <c r="M577" i="1"/>
  <c r="P576" i="1"/>
  <c r="J576" i="1"/>
  <c r="N576" i="1" s="1" a="1"/>
  <c r="N576" i="1" s="1"/>
  <c r="T576" i="1"/>
  <c r="S575" i="1"/>
  <c r="K575" i="1"/>
  <c r="O575" i="1"/>
  <c r="Y579" i="1" a="1"/>
  <c r="Y579" i="1" s="1"/>
  <c r="B579" i="1" s="1" a="1"/>
  <c r="B579" i="1" s="1"/>
  <c r="C578" i="1" l="1"/>
  <c r="D578" i="1"/>
  <c r="A579" i="1" a="1"/>
  <c r="A579" i="1" s="1"/>
  <c r="V577" i="1"/>
  <c r="I578" i="1"/>
  <c r="E578" i="1"/>
  <c r="H578" i="1"/>
  <c r="G578" i="1"/>
  <c r="U578" i="1" s="1"/>
  <c r="Q578" i="1"/>
  <c r="F578" i="1"/>
  <c r="M578" i="1"/>
  <c r="L578" i="1"/>
  <c r="J577" i="1"/>
  <c r="N577" i="1" s="1" a="1"/>
  <c r="N577" i="1" s="1"/>
  <c r="P577" i="1"/>
  <c r="T577" i="1"/>
  <c r="Y580" i="1" a="1"/>
  <c r="Y580" i="1" s="1"/>
  <c r="B580" i="1" s="1" a="1"/>
  <c r="B580" i="1" s="1"/>
  <c r="K576" i="1"/>
  <c r="S576" i="1"/>
  <c r="O576" i="1"/>
  <c r="D579" i="1" l="1"/>
  <c r="C579" i="1"/>
  <c r="A580" i="1" a="1"/>
  <c r="A580" i="1" s="1"/>
  <c r="P578" i="1"/>
  <c r="J578" i="1"/>
  <c r="N578" i="1" a="1"/>
  <c r="N578" i="1" s="1"/>
  <c r="T578" i="1"/>
  <c r="S577" i="1"/>
  <c r="K577" i="1"/>
  <c r="O577" i="1"/>
  <c r="Y581" i="1" a="1"/>
  <c r="Y581" i="1" s="1"/>
  <c r="B581" i="1" s="1" a="1"/>
  <c r="B581" i="1" s="1"/>
  <c r="F579" i="1"/>
  <c r="H579" i="1"/>
  <c r="G579" i="1"/>
  <c r="U579" i="1" s="1"/>
  <c r="E579" i="1"/>
  <c r="Q579" i="1"/>
  <c r="I579" i="1"/>
  <c r="V578" i="1"/>
  <c r="L579" i="1"/>
  <c r="M579" i="1"/>
  <c r="C580" i="1" l="1"/>
  <c r="D580" i="1"/>
  <c r="A581" i="1" a="1"/>
  <c r="A581" i="1" s="1"/>
  <c r="V579" i="1"/>
  <c r="T579" i="1"/>
  <c r="G580" i="1"/>
  <c r="U580" i="1" s="1"/>
  <c r="F580" i="1"/>
  <c r="H580" i="1"/>
  <c r="I580" i="1"/>
  <c r="E580" i="1"/>
  <c r="Q580" i="1"/>
  <c r="K578" i="1"/>
  <c r="S578" i="1"/>
  <c r="O578" i="1"/>
  <c r="L580" i="1"/>
  <c r="M580" i="1"/>
  <c r="J579" i="1"/>
  <c r="Y582" i="1" a="1"/>
  <c r="Y582" i="1" s="1"/>
  <c r="B582" i="1" s="1" a="1"/>
  <c r="B582" i="1" s="1"/>
  <c r="C581" i="1" l="1"/>
  <c r="D581" i="1"/>
  <c r="A582" i="1" a="1"/>
  <c r="A582" i="1" s="1"/>
  <c r="S579" i="1"/>
  <c r="K579" i="1"/>
  <c r="L581" i="1"/>
  <c r="M581" i="1"/>
  <c r="Y583" i="1" a="1"/>
  <c r="Y583" i="1" s="1"/>
  <c r="B583" i="1" s="1" a="1"/>
  <c r="B583" i="1" s="1"/>
  <c r="T580" i="1"/>
  <c r="H581" i="1"/>
  <c r="G581" i="1"/>
  <c r="U581" i="1" s="1"/>
  <c r="F581" i="1"/>
  <c r="I581" i="1"/>
  <c r="E581" i="1"/>
  <c r="Q581" i="1"/>
  <c r="J580" i="1"/>
  <c r="V580" i="1"/>
  <c r="D582" i="1" l="1"/>
  <c r="C582" i="1"/>
  <c r="A583" i="1" a="1"/>
  <c r="A583" i="1" s="1"/>
  <c r="V581" i="1"/>
  <c r="K580" i="1"/>
  <c r="S580" i="1"/>
  <c r="J581" i="1"/>
  <c r="T581" i="1"/>
  <c r="Y584" i="1" a="1"/>
  <c r="Y584" i="1" s="1"/>
  <c r="B584" i="1" s="1" a="1"/>
  <c r="B584" i="1" s="1"/>
  <c r="H582" i="1"/>
  <c r="G582" i="1"/>
  <c r="U582" i="1" s="1"/>
  <c r="F582" i="1"/>
  <c r="Q582" i="1"/>
  <c r="I582" i="1"/>
  <c r="E582" i="1"/>
  <c r="L582" i="1"/>
  <c r="M582" i="1"/>
  <c r="C583" i="1" l="1"/>
  <c r="D583" i="1"/>
  <c r="V582" i="1"/>
  <c r="A584" i="1" a="1"/>
  <c r="A584" i="1" s="1"/>
  <c r="H583" i="1"/>
  <c r="G583" i="1"/>
  <c r="U583" i="1" s="1"/>
  <c r="F583" i="1"/>
  <c r="I583" i="1"/>
  <c r="E583" i="1"/>
  <c r="Q583" i="1"/>
  <c r="S581" i="1"/>
  <c r="K581" i="1"/>
  <c r="L583" i="1"/>
  <c r="M583" i="1"/>
  <c r="T582" i="1"/>
  <c r="J582" i="1"/>
  <c r="Y585" i="1" a="1"/>
  <c r="Y585" i="1" s="1"/>
  <c r="B585" i="1" s="1" a="1"/>
  <c r="B585" i="1" s="1"/>
  <c r="C584" i="1" l="1"/>
  <c r="D584" i="1"/>
  <c r="A585" i="1" a="1"/>
  <c r="A585" i="1" s="1"/>
  <c r="L584" i="1"/>
  <c r="M584" i="1"/>
  <c r="J583" i="1"/>
  <c r="Y586" i="1" a="1"/>
  <c r="Y586" i="1" s="1"/>
  <c r="B586" i="1" s="1" a="1"/>
  <c r="B586" i="1" s="1"/>
  <c r="V583" i="1"/>
  <c r="H584" i="1"/>
  <c r="G584" i="1"/>
  <c r="U584" i="1" s="1"/>
  <c r="F584" i="1"/>
  <c r="E584" i="1"/>
  <c r="Q584" i="1"/>
  <c r="I584" i="1"/>
  <c r="S582" i="1"/>
  <c r="K582" i="1"/>
  <c r="T583" i="1"/>
  <c r="D585" i="1" l="1"/>
  <c r="C585" i="1"/>
  <c r="A586" i="1" a="1"/>
  <c r="A586" i="1" s="1"/>
  <c r="V584" i="1"/>
  <c r="K583" i="1"/>
  <c r="S583" i="1"/>
  <c r="F585" i="1"/>
  <c r="H585" i="1"/>
  <c r="G585" i="1"/>
  <c r="U585" i="1" s="1"/>
  <c r="I585" i="1"/>
  <c r="E585" i="1"/>
  <c r="Q585" i="1"/>
  <c r="Y587" i="1" a="1"/>
  <c r="Y587" i="1" s="1"/>
  <c r="B587" i="1" s="1" a="1"/>
  <c r="B587" i="1" s="1"/>
  <c r="J584" i="1"/>
  <c r="L585" i="1"/>
  <c r="M585" i="1"/>
  <c r="T584" i="1"/>
  <c r="C586" i="1" l="1"/>
  <c r="D586" i="1"/>
  <c r="A587" i="1" a="1"/>
  <c r="A587" i="1" s="1"/>
  <c r="J585" i="1"/>
  <c r="S584" i="1"/>
  <c r="K584" i="1"/>
  <c r="V585" i="1"/>
  <c r="T585" i="1"/>
  <c r="Y588" i="1" a="1"/>
  <c r="Y588" i="1" s="1"/>
  <c r="B588" i="1" s="1" a="1"/>
  <c r="B588" i="1" s="1"/>
  <c r="G586" i="1"/>
  <c r="U586" i="1" s="1"/>
  <c r="F586" i="1"/>
  <c r="H586" i="1"/>
  <c r="E586" i="1"/>
  <c r="Q586" i="1"/>
  <c r="I586" i="1"/>
  <c r="L586" i="1"/>
  <c r="M586" i="1"/>
  <c r="C587" i="1" l="1"/>
  <c r="D587" i="1"/>
  <c r="V586" i="1"/>
  <c r="A588" i="1" a="1"/>
  <c r="A588" i="1" s="1"/>
  <c r="J586" i="1"/>
  <c r="T586" i="1"/>
  <c r="Y589" i="1" a="1"/>
  <c r="Y589" i="1" s="1"/>
  <c r="B589" i="1" s="1" a="1"/>
  <c r="B589" i="1" s="1"/>
  <c r="K585" i="1"/>
  <c r="S585" i="1"/>
  <c r="H587" i="1"/>
  <c r="G587" i="1"/>
  <c r="U587" i="1" s="1"/>
  <c r="F587" i="1"/>
  <c r="Q587" i="1"/>
  <c r="I587" i="1"/>
  <c r="E587" i="1"/>
  <c r="L587" i="1"/>
  <c r="M587" i="1"/>
  <c r="D588" i="1" l="1"/>
  <c r="C588" i="1"/>
  <c r="A589" i="1" a="1"/>
  <c r="A589" i="1" s="1"/>
  <c r="V587" i="1"/>
  <c r="Y590" i="1" a="1"/>
  <c r="Y590" i="1" s="1"/>
  <c r="B590" i="1" s="1" a="1"/>
  <c r="B590" i="1" s="1"/>
  <c r="L588" i="1"/>
  <c r="M588" i="1"/>
  <c r="S586" i="1"/>
  <c r="K586" i="1"/>
  <c r="T587" i="1"/>
  <c r="H588" i="1"/>
  <c r="G588" i="1"/>
  <c r="U588" i="1" s="1"/>
  <c r="F588" i="1"/>
  <c r="I588" i="1"/>
  <c r="E588" i="1"/>
  <c r="Q588" i="1"/>
  <c r="J587" i="1"/>
  <c r="C589" i="1" l="1"/>
  <c r="D589" i="1"/>
  <c r="A590" i="1" a="1"/>
  <c r="A590" i="1" s="1"/>
  <c r="Y591" i="1" a="1"/>
  <c r="Y591" i="1" s="1"/>
  <c r="B591" i="1" s="1" a="1"/>
  <c r="B591" i="1" s="1"/>
  <c r="L589" i="1"/>
  <c r="M589" i="1"/>
  <c r="H589" i="1"/>
  <c r="G589" i="1"/>
  <c r="U589" i="1" s="1"/>
  <c r="F589" i="1"/>
  <c r="Q589" i="1"/>
  <c r="I589" i="1"/>
  <c r="E589" i="1"/>
  <c r="T588" i="1"/>
  <c r="J588" i="1"/>
  <c r="V588" i="1"/>
  <c r="K587" i="1"/>
  <c r="S587" i="1"/>
  <c r="C590" i="1" l="1"/>
  <c r="D590" i="1"/>
  <c r="A591" i="1" a="1"/>
  <c r="A591" i="1" s="1"/>
  <c r="L590" i="1"/>
  <c r="M590" i="1"/>
  <c r="Y592" i="1" a="1"/>
  <c r="Y592" i="1" s="1"/>
  <c r="B592" i="1" s="1" a="1"/>
  <c r="B592" i="1" s="1"/>
  <c r="K588" i="1"/>
  <c r="S588" i="1"/>
  <c r="V589" i="1"/>
  <c r="H590" i="1"/>
  <c r="G590" i="1"/>
  <c r="U590" i="1" s="1"/>
  <c r="F590" i="1"/>
  <c r="I590" i="1"/>
  <c r="E590" i="1"/>
  <c r="Q590" i="1"/>
  <c r="T589" i="1"/>
  <c r="J589" i="1"/>
  <c r="D591" i="1" l="1"/>
  <c r="C591" i="1"/>
  <c r="A592" i="1" a="1"/>
  <c r="A592" i="1" s="1"/>
  <c r="T590" i="1"/>
  <c r="Y593" i="1" a="1"/>
  <c r="Y593" i="1" s="1"/>
  <c r="B593" i="1" s="1" a="1"/>
  <c r="B593" i="1" s="1"/>
  <c r="F591" i="1"/>
  <c r="H591" i="1"/>
  <c r="G591" i="1"/>
  <c r="U591" i="1" s="1"/>
  <c r="E591" i="1"/>
  <c r="Q591" i="1"/>
  <c r="I591" i="1"/>
  <c r="V590" i="1"/>
  <c r="J590" i="1"/>
  <c r="L591" i="1"/>
  <c r="M591" i="1"/>
  <c r="S589" i="1"/>
  <c r="K589" i="1"/>
  <c r="D592" i="1" l="1"/>
  <c r="C592" i="1"/>
  <c r="A593" i="1" a="1"/>
  <c r="A593" i="1" s="1"/>
  <c r="V591" i="1"/>
  <c r="K590" i="1"/>
  <c r="S590" i="1"/>
  <c r="G592" i="1"/>
  <c r="U592" i="1" s="1"/>
  <c r="F592" i="1"/>
  <c r="H592" i="1"/>
  <c r="I592" i="1"/>
  <c r="E592" i="1"/>
  <c r="Q592" i="1"/>
  <c r="L592" i="1"/>
  <c r="M592" i="1"/>
  <c r="Y594" i="1" a="1"/>
  <c r="Y594" i="1" s="1"/>
  <c r="B594" i="1" s="1" a="1"/>
  <c r="B594" i="1" s="1"/>
  <c r="T591" i="1"/>
  <c r="J591" i="1"/>
  <c r="C593" i="1" l="1"/>
  <c r="D593" i="1"/>
  <c r="A594" i="1" a="1"/>
  <c r="A594" i="1" s="1"/>
  <c r="V592" i="1"/>
  <c r="J592" i="1"/>
  <c r="L593" i="1"/>
  <c r="M593" i="1"/>
  <c r="S591" i="1"/>
  <c r="K591" i="1"/>
  <c r="T592" i="1"/>
  <c r="Y595" i="1" a="1"/>
  <c r="Y595" i="1" s="1"/>
  <c r="B595" i="1" s="1" a="1"/>
  <c r="B595" i="1" s="1"/>
  <c r="H593" i="1"/>
  <c r="G593" i="1"/>
  <c r="U593" i="1" s="1"/>
  <c r="F593" i="1"/>
  <c r="I593" i="1"/>
  <c r="E593" i="1"/>
  <c r="Q593" i="1"/>
  <c r="D594" i="1" l="1"/>
  <c r="C594" i="1"/>
  <c r="A595" i="1" a="1"/>
  <c r="A595" i="1" s="1"/>
  <c r="V593" i="1"/>
  <c r="Y596" i="1" a="1"/>
  <c r="Y596" i="1" s="1"/>
  <c r="B596" i="1" s="1" a="1"/>
  <c r="B596" i="1" s="1"/>
  <c r="K592" i="1"/>
  <c r="S592" i="1"/>
  <c r="L594" i="1"/>
  <c r="M594" i="1"/>
  <c r="T593" i="1"/>
  <c r="H594" i="1"/>
  <c r="G594" i="1"/>
  <c r="U594" i="1" s="1"/>
  <c r="F594" i="1"/>
  <c r="Q594" i="1"/>
  <c r="I594" i="1"/>
  <c r="E594" i="1"/>
  <c r="J593" i="1"/>
  <c r="C595" i="1" l="1"/>
  <c r="D595" i="1"/>
  <c r="A596" i="1" a="1"/>
  <c r="A596" i="1" s="1"/>
  <c r="T594" i="1"/>
  <c r="J594" i="1"/>
  <c r="S593" i="1"/>
  <c r="K593" i="1"/>
  <c r="V594" i="1"/>
  <c r="Y597" i="1" a="1"/>
  <c r="Y597" i="1" s="1"/>
  <c r="B597" i="1" s="1" a="1"/>
  <c r="B597" i="1" s="1"/>
  <c r="H595" i="1"/>
  <c r="G595" i="1"/>
  <c r="U595" i="1" s="1"/>
  <c r="F595" i="1"/>
  <c r="I595" i="1"/>
  <c r="E595" i="1"/>
  <c r="Q595" i="1"/>
  <c r="L595" i="1"/>
  <c r="M595" i="1"/>
  <c r="C596" i="1" l="1"/>
  <c r="D596" i="1"/>
  <c r="A597" i="1" a="1"/>
  <c r="A597" i="1" s="1"/>
  <c r="L596" i="1"/>
  <c r="M596" i="1"/>
  <c r="V595" i="1"/>
  <c r="S594" i="1"/>
  <c r="K594" i="1"/>
  <c r="J595" i="1"/>
  <c r="T595" i="1"/>
  <c r="Y598" i="1" a="1"/>
  <c r="Y598" i="1" s="1"/>
  <c r="B598" i="1" s="1" a="1"/>
  <c r="B598" i="1" s="1"/>
  <c r="H596" i="1"/>
  <c r="G596" i="1"/>
  <c r="U596" i="1" s="1"/>
  <c r="F596" i="1"/>
  <c r="E596" i="1"/>
  <c r="Q596" i="1"/>
  <c r="I596" i="1"/>
  <c r="D597" i="1" l="1"/>
  <c r="C597" i="1"/>
  <c r="A598" i="1" a="1"/>
  <c r="A598" i="1" s="1"/>
  <c r="V596" i="1"/>
  <c r="F597" i="1"/>
  <c r="H597" i="1"/>
  <c r="G597" i="1"/>
  <c r="U597" i="1" s="1"/>
  <c r="I597" i="1"/>
  <c r="E597" i="1"/>
  <c r="Q597" i="1"/>
  <c r="T596" i="1"/>
  <c r="J596" i="1"/>
  <c r="L597" i="1"/>
  <c r="M597" i="1"/>
  <c r="Y599" i="1" a="1"/>
  <c r="Y599" i="1" s="1"/>
  <c r="B599" i="1" s="1" a="1"/>
  <c r="B599" i="1" s="1"/>
  <c r="K595" i="1"/>
  <c r="S595" i="1"/>
  <c r="C598" i="1" l="1"/>
  <c r="D598" i="1"/>
  <c r="A599" i="1" a="1"/>
  <c r="A599" i="1" s="1"/>
  <c r="G598" i="1"/>
  <c r="U598" i="1" s="1"/>
  <c r="F598" i="1"/>
  <c r="H598" i="1"/>
  <c r="E598" i="1"/>
  <c r="Q598" i="1"/>
  <c r="I598" i="1"/>
  <c r="T597" i="1"/>
  <c r="V597" i="1"/>
  <c r="Y600" i="1" a="1"/>
  <c r="Y600" i="1" s="1"/>
  <c r="B600" i="1" s="1" a="1"/>
  <c r="B600" i="1" s="1"/>
  <c r="J597" i="1"/>
  <c r="S596" i="1"/>
  <c r="K596" i="1"/>
  <c r="L598" i="1"/>
  <c r="M598" i="1"/>
  <c r="C599" i="1" l="1"/>
  <c r="D599" i="1"/>
  <c r="A600" i="1" a="1"/>
  <c r="A600" i="1" s="1"/>
  <c r="L599" i="1"/>
  <c r="M599" i="1"/>
  <c r="T598" i="1"/>
  <c r="K597" i="1"/>
  <c r="S597" i="1"/>
  <c r="H599" i="1"/>
  <c r="G599" i="1"/>
  <c r="U599" i="1" s="1"/>
  <c r="F599" i="1"/>
  <c r="Q599" i="1"/>
  <c r="I599" i="1"/>
  <c r="E599" i="1"/>
  <c r="V598" i="1"/>
  <c r="Y601" i="1" a="1"/>
  <c r="Y601" i="1" s="1"/>
  <c r="B601" i="1" s="1" a="1"/>
  <c r="B601" i="1" s="1"/>
  <c r="J598" i="1"/>
  <c r="D600" i="1" l="1"/>
  <c r="C600" i="1"/>
  <c r="A601" i="1" a="1"/>
  <c r="A601" i="1" s="1"/>
  <c r="L600" i="1"/>
  <c r="M600" i="1"/>
  <c r="Y602" i="1" a="1"/>
  <c r="Y602" i="1" s="1"/>
  <c r="B602" i="1" s="1" a="1"/>
  <c r="B602" i="1" s="1"/>
  <c r="S598" i="1"/>
  <c r="K598" i="1"/>
  <c r="V599" i="1"/>
  <c r="T599" i="1"/>
  <c r="H600" i="1"/>
  <c r="G600" i="1"/>
  <c r="U600" i="1" s="1"/>
  <c r="F600" i="1"/>
  <c r="I600" i="1"/>
  <c r="E600" i="1"/>
  <c r="Q600" i="1"/>
  <c r="J599" i="1"/>
  <c r="C601" i="1" l="1"/>
  <c r="D601" i="1"/>
  <c r="A602" i="1" a="1"/>
  <c r="A602" i="1" s="1"/>
  <c r="V600" i="1"/>
  <c r="L601" i="1"/>
  <c r="M601" i="1"/>
  <c r="T600" i="1"/>
  <c r="Y603" i="1" a="1"/>
  <c r="Y603" i="1" s="1"/>
  <c r="B603" i="1" s="1" a="1"/>
  <c r="B603" i="1" s="1"/>
  <c r="J600" i="1"/>
  <c r="H601" i="1"/>
  <c r="G601" i="1"/>
  <c r="U601" i="1" s="1"/>
  <c r="F601" i="1"/>
  <c r="Q601" i="1"/>
  <c r="I601" i="1"/>
  <c r="E601" i="1"/>
  <c r="K599" i="1"/>
  <c r="S599" i="1"/>
  <c r="C602" i="1" l="1"/>
  <c r="D602" i="1"/>
  <c r="A603" i="1" a="1"/>
  <c r="A603" i="1" s="1"/>
  <c r="V601" i="1"/>
  <c r="K600" i="1"/>
  <c r="S600" i="1"/>
  <c r="T601" i="1"/>
  <c r="H602" i="1"/>
  <c r="G602" i="1"/>
  <c r="U602" i="1" s="1"/>
  <c r="F602" i="1"/>
  <c r="I602" i="1"/>
  <c r="E602" i="1"/>
  <c r="Q602" i="1"/>
  <c r="L602" i="1"/>
  <c r="M602" i="1"/>
  <c r="J601" i="1"/>
  <c r="Y604" i="1" a="1"/>
  <c r="Y604" i="1" s="1"/>
  <c r="B604" i="1" s="1" a="1"/>
  <c r="B604" i="1" s="1"/>
  <c r="D603" i="1" l="1"/>
  <c r="C603" i="1"/>
  <c r="A604" i="1" a="1"/>
  <c r="A604" i="1" s="1"/>
  <c r="F603" i="1"/>
  <c r="H603" i="1"/>
  <c r="G603" i="1"/>
  <c r="U603" i="1" s="1"/>
  <c r="E603" i="1"/>
  <c r="Q603" i="1"/>
  <c r="I603" i="1"/>
  <c r="S601" i="1"/>
  <c r="K601" i="1"/>
  <c r="L603" i="1"/>
  <c r="M603" i="1"/>
  <c r="V602" i="1"/>
  <c r="Y605" i="1" a="1"/>
  <c r="Y605" i="1" s="1"/>
  <c r="B605" i="1" s="1" a="1"/>
  <c r="B605" i="1" s="1"/>
  <c r="J602" i="1"/>
  <c r="T602" i="1"/>
  <c r="C604" i="1" l="1"/>
  <c r="D604" i="1"/>
  <c r="A605" i="1" a="1"/>
  <c r="A605" i="1" s="1"/>
  <c r="K602" i="1"/>
  <c r="S602" i="1"/>
  <c r="T603" i="1"/>
  <c r="V603" i="1"/>
  <c r="G604" i="1"/>
  <c r="U604" i="1" s="1"/>
  <c r="F604" i="1"/>
  <c r="H604" i="1"/>
  <c r="I604" i="1"/>
  <c r="E604" i="1"/>
  <c r="Q604" i="1"/>
  <c r="J603" i="1"/>
  <c r="L604" i="1"/>
  <c r="M604" i="1"/>
  <c r="Y606" i="1" a="1"/>
  <c r="Y606" i="1" s="1"/>
  <c r="B606" i="1" s="1" a="1"/>
  <c r="B606" i="1" s="1"/>
  <c r="D605" i="1" l="1"/>
  <c r="C605" i="1"/>
  <c r="A606" i="1" a="1"/>
  <c r="A606" i="1" s="1"/>
  <c r="V604" i="1"/>
  <c r="L605" i="1"/>
  <c r="M605" i="1"/>
  <c r="H605" i="1"/>
  <c r="G605" i="1"/>
  <c r="U605" i="1" s="1"/>
  <c r="F605" i="1"/>
  <c r="I605" i="1"/>
  <c r="E605" i="1"/>
  <c r="Q605" i="1"/>
  <c r="Y607" i="1" a="1"/>
  <c r="Y607" i="1" s="1"/>
  <c r="B607" i="1" s="1" a="1"/>
  <c r="B607" i="1" s="1"/>
  <c r="S603" i="1"/>
  <c r="K603" i="1"/>
  <c r="T604" i="1"/>
  <c r="J604" i="1"/>
  <c r="D606" i="1" l="1"/>
  <c r="C606" i="1"/>
  <c r="A607" i="1" a="1"/>
  <c r="A607" i="1" s="1"/>
  <c r="H606" i="1"/>
  <c r="G606" i="1"/>
  <c r="U606" i="1" s="1"/>
  <c r="F606" i="1"/>
  <c r="Q606" i="1"/>
  <c r="I606" i="1"/>
  <c r="E606" i="1"/>
  <c r="T605" i="1"/>
  <c r="K604" i="1"/>
  <c r="S604" i="1"/>
  <c r="L606" i="1"/>
  <c r="M606" i="1"/>
  <c r="J605" i="1"/>
  <c r="V605" i="1"/>
  <c r="Y608" i="1" a="1"/>
  <c r="Y608" i="1" s="1"/>
  <c r="B608" i="1" s="1" a="1"/>
  <c r="B608" i="1" s="1"/>
  <c r="C607" i="1" l="1"/>
  <c r="D607" i="1"/>
  <c r="A608" i="1" a="1"/>
  <c r="A608" i="1" s="1"/>
  <c r="V606" i="1"/>
  <c r="L607" i="1"/>
  <c r="M607" i="1"/>
  <c r="J606" i="1"/>
  <c r="T606" i="1"/>
  <c r="H607" i="1"/>
  <c r="G607" i="1"/>
  <c r="U607" i="1" s="1"/>
  <c r="F607" i="1"/>
  <c r="I607" i="1"/>
  <c r="E607" i="1"/>
  <c r="Q607" i="1"/>
  <c r="S605" i="1"/>
  <c r="K605" i="1"/>
  <c r="Y609" i="1" a="1"/>
  <c r="Y609" i="1" s="1"/>
  <c r="B609" i="1" s="1" a="1"/>
  <c r="B609" i="1" s="1"/>
  <c r="C608" i="1" l="1"/>
  <c r="D608" i="1"/>
  <c r="A609" i="1" a="1"/>
  <c r="A609" i="1" s="1"/>
  <c r="H608" i="1"/>
  <c r="G608" i="1"/>
  <c r="U608" i="1" s="1"/>
  <c r="F608" i="1"/>
  <c r="E608" i="1"/>
  <c r="Q608" i="1"/>
  <c r="I608" i="1"/>
  <c r="V607" i="1"/>
  <c r="T607" i="1"/>
  <c r="L608" i="1"/>
  <c r="M608" i="1"/>
  <c r="Y610" i="1" a="1"/>
  <c r="Y610" i="1" s="1"/>
  <c r="B610" i="1" s="1" a="1"/>
  <c r="B610" i="1" s="1"/>
  <c r="J607" i="1"/>
  <c r="S606" i="1"/>
  <c r="K606" i="1"/>
  <c r="D609" i="1" l="1"/>
  <c r="C609" i="1"/>
  <c r="A610" i="1" a="1"/>
  <c r="A610" i="1" s="1"/>
  <c r="T608" i="1"/>
  <c r="L609" i="1"/>
  <c r="M609" i="1"/>
  <c r="Y611" i="1" a="1"/>
  <c r="Y611" i="1" s="1"/>
  <c r="B611" i="1" s="1" a="1"/>
  <c r="B611" i="1" s="1"/>
  <c r="K607" i="1"/>
  <c r="S607" i="1"/>
  <c r="J608" i="1"/>
  <c r="F609" i="1"/>
  <c r="H609" i="1"/>
  <c r="G609" i="1"/>
  <c r="U609" i="1" s="1"/>
  <c r="I609" i="1"/>
  <c r="E609" i="1"/>
  <c r="Q609" i="1"/>
  <c r="C610" i="1" l="1"/>
  <c r="D610" i="1"/>
  <c r="A611" i="1" a="1"/>
  <c r="A611" i="1" s="1"/>
  <c r="Y612" i="1" a="1"/>
  <c r="Y612" i="1" s="1"/>
  <c r="B612" i="1" s="1" a="1"/>
  <c r="B612" i="1" s="1"/>
  <c r="G610" i="1"/>
  <c r="U610" i="1" s="1"/>
  <c r="F610" i="1"/>
  <c r="H610" i="1"/>
  <c r="E610" i="1"/>
  <c r="Q610" i="1"/>
  <c r="I610" i="1"/>
  <c r="L610" i="1"/>
  <c r="M610" i="1"/>
  <c r="S608" i="1"/>
  <c r="V608" i="1" s="1"/>
  <c r="K608" i="1"/>
  <c r="J609" i="1"/>
  <c r="V609" i="1"/>
  <c r="T609" i="1"/>
  <c r="C611" i="1" l="1"/>
  <c r="D611" i="1"/>
  <c r="A612" i="1" a="1"/>
  <c r="A612" i="1" s="1"/>
  <c r="V610" i="1"/>
  <c r="L611" i="1"/>
  <c r="M611" i="1"/>
  <c r="J610" i="1"/>
  <c r="Y613" i="1" a="1"/>
  <c r="Y613" i="1" s="1"/>
  <c r="B613" i="1" s="1" a="1"/>
  <c r="B613" i="1" s="1"/>
  <c r="H611" i="1"/>
  <c r="G611" i="1"/>
  <c r="U611" i="1" s="1"/>
  <c r="F611" i="1"/>
  <c r="Q611" i="1"/>
  <c r="I611" i="1"/>
  <c r="E611" i="1"/>
  <c r="K609" i="1"/>
  <c r="S609" i="1"/>
  <c r="T610" i="1"/>
  <c r="D612" i="1" l="1"/>
  <c r="C612" i="1"/>
  <c r="A613" i="1" a="1"/>
  <c r="A613" i="1" s="1"/>
  <c r="V611" i="1"/>
  <c r="H612" i="1"/>
  <c r="G612" i="1"/>
  <c r="U612" i="1" s="1"/>
  <c r="F612" i="1"/>
  <c r="I612" i="1"/>
  <c r="E612" i="1"/>
  <c r="Q612" i="1"/>
  <c r="L612" i="1"/>
  <c r="M612" i="1"/>
  <c r="T611" i="1"/>
  <c r="J611" i="1"/>
  <c r="S610" i="1"/>
  <c r="K610" i="1"/>
  <c r="Y614" i="1" a="1"/>
  <c r="Y614" i="1" s="1"/>
  <c r="B614" i="1" s="1" a="1"/>
  <c r="B614" i="1" s="1"/>
  <c r="C613" i="1" l="1"/>
  <c r="D613" i="1"/>
  <c r="A614" i="1" a="1"/>
  <c r="A614" i="1" s="1"/>
  <c r="T612" i="1"/>
  <c r="V612" i="1"/>
  <c r="L613" i="1"/>
  <c r="M613" i="1"/>
  <c r="H613" i="1"/>
  <c r="G613" i="1"/>
  <c r="U613" i="1" s="1"/>
  <c r="F613" i="1"/>
  <c r="Q613" i="1"/>
  <c r="I613" i="1"/>
  <c r="E613" i="1"/>
  <c r="Y615" i="1" a="1"/>
  <c r="Y615" i="1" s="1"/>
  <c r="B615" i="1" s="1" a="1"/>
  <c r="B615" i="1" s="1"/>
  <c r="K611" i="1"/>
  <c r="S611" i="1"/>
  <c r="J612" i="1"/>
  <c r="C614" i="1" l="1"/>
  <c r="D614" i="1"/>
  <c r="A615" i="1" a="1"/>
  <c r="A615" i="1" s="1"/>
  <c r="V613" i="1"/>
  <c r="Y616" i="1" a="1"/>
  <c r="Y616" i="1" s="1"/>
  <c r="B616" i="1" s="1" a="1"/>
  <c r="B616" i="1" s="1"/>
  <c r="T613" i="1"/>
  <c r="K612" i="1"/>
  <c r="S612" i="1"/>
  <c r="J613" i="1"/>
  <c r="H614" i="1"/>
  <c r="G614" i="1"/>
  <c r="U614" i="1" s="1"/>
  <c r="F614" i="1"/>
  <c r="I614" i="1"/>
  <c r="E614" i="1"/>
  <c r="Q614" i="1"/>
  <c r="L614" i="1"/>
  <c r="M614" i="1"/>
  <c r="D615" i="1" l="1"/>
  <c r="C615" i="1"/>
  <c r="A616" i="1" a="1"/>
  <c r="A616" i="1" s="1"/>
  <c r="J614" i="1"/>
  <c r="V614" i="1"/>
  <c r="T614" i="1"/>
  <c r="S613" i="1"/>
  <c r="K613" i="1"/>
  <c r="Y617" i="1" a="1"/>
  <c r="Y617" i="1" s="1"/>
  <c r="B617" i="1" s="1" a="1"/>
  <c r="B617" i="1" s="1"/>
  <c r="F615" i="1"/>
  <c r="H615" i="1"/>
  <c r="G615" i="1"/>
  <c r="U615" i="1" s="1"/>
  <c r="E615" i="1"/>
  <c r="Q615" i="1"/>
  <c r="I615" i="1"/>
  <c r="L615" i="1"/>
  <c r="M615" i="1"/>
  <c r="C616" i="1" l="1"/>
  <c r="D616" i="1"/>
  <c r="A617" i="1" a="1"/>
  <c r="A617" i="1" s="1"/>
  <c r="V615" i="1"/>
  <c r="G616" i="1"/>
  <c r="U616" i="1" s="1"/>
  <c r="F616" i="1"/>
  <c r="H616" i="1"/>
  <c r="I616" i="1"/>
  <c r="E616" i="1"/>
  <c r="Q616" i="1"/>
  <c r="Y618" i="1" a="1"/>
  <c r="Y618" i="1" s="1"/>
  <c r="B618" i="1" s="1" a="1"/>
  <c r="B618" i="1" s="1"/>
  <c r="J615" i="1"/>
  <c r="T615" i="1"/>
  <c r="K614" i="1"/>
  <c r="S614" i="1"/>
  <c r="L616" i="1"/>
  <c r="M616" i="1"/>
  <c r="C617" i="1" l="1"/>
  <c r="D617" i="1"/>
  <c r="A618" i="1" a="1"/>
  <c r="A618" i="1" s="1"/>
  <c r="S615" i="1"/>
  <c r="K615" i="1"/>
  <c r="J616" i="1"/>
  <c r="L617" i="1"/>
  <c r="M617" i="1"/>
  <c r="T616" i="1"/>
  <c r="Y619" i="1" a="1"/>
  <c r="Y619" i="1" s="1"/>
  <c r="B619" i="1" s="1" a="1"/>
  <c r="B619" i="1" s="1"/>
  <c r="H617" i="1"/>
  <c r="G617" i="1"/>
  <c r="U617" i="1" s="1"/>
  <c r="F617" i="1"/>
  <c r="I617" i="1"/>
  <c r="E617" i="1"/>
  <c r="Q617" i="1"/>
  <c r="D618" i="1" l="1"/>
  <c r="C618" i="1"/>
  <c r="A619" i="1" a="1"/>
  <c r="A619" i="1" s="1"/>
  <c r="H618" i="1"/>
  <c r="G618" i="1"/>
  <c r="U618" i="1" s="1"/>
  <c r="F618" i="1"/>
  <c r="Q618" i="1"/>
  <c r="I618" i="1"/>
  <c r="E618" i="1"/>
  <c r="T617" i="1"/>
  <c r="Y620" i="1" a="1"/>
  <c r="Y620" i="1" s="1"/>
  <c r="B620" i="1" s="1" a="1"/>
  <c r="B620" i="1" s="1"/>
  <c r="J617" i="1"/>
  <c r="K616" i="1"/>
  <c r="S616" i="1"/>
  <c r="V616" i="1" s="1"/>
  <c r="V617" i="1"/>
  <c r="L618" i="1"/>
  <c r="M618" i="1"/>
  <c r="C619" i="1" l="1"/>
  <c r="D619" i="1"/>
  <c r="A620" i="1" a="1"/>
  <c r="A620" i="1" s="1"/>
  <c r="S617" i="1"/>
  <c r="K617" i="1"/>
  <c r="H619" i="1"/>
  <c r="G619" i="1"/>
  <c r="U619" i="1" s="1"/>
  <c r="F619" i="1"/>
  <c r="I619" i="1"/>
  <c r="E619" i="1"/>
  <c r="Q619" i="1"/>
  <c r="V618" i="1"/>
  <c r="L619" i="1"/>
  <c r="M619" i="1"/>
  <c r="J618" i="1"/>
  <c r="Y621" i="1" a="1"/>
  <c r="Y621" i="1" s="1"/>
  <c r="B621" i="1" s="1" a="1"/>
  <c r="B621" i="1" s="1"/>
  <c r="T618" i="1"/>
  <c r="C620" i="1" l="1"/>
  <c r="D620" i="1"/>
  <c r="A621" i="1" a="1"/>
  <c r="A621" i="1" s="1"/>
  <c r="S618" i="1"/>
  <c r="K618" i="1"/>
  <c r="Y622" i="1" a="1"/>
  <c r="Y622" i="1" s="1"/>
  <c r="B622" i="1" s="1" a="1"/>
  <c r="B622" i="1" s="1"/>
  <c r="V619" i="1"/>
  <c r="H620" i="1"/>
  <c r="G620" i="1"/>
  <c r="U620" i="1" s="1"/>
  <c r="F620" i="1"/>
  <c r="E620" i="1"/>
  <c r="Q620" i="1"/>
  <c r="I620" i="1"/>
  <c r="T619" i="1"/>
  <c r="L620" i="1"/>
  <c r="M620" i="1"/>
  <c r="J619" i="1"/>
  <c r="D621" i="1" l="1"/>
  <c r="C621" i="1"/>
  <c r="A622" i="1" a="1"/>
  <c r="A622" i="1" s="1"/>
  <c r="F621" i="1"/>
  <c r="H621" i="1"/>
  <c r="G621" i="1"/>
  <c r="U621" i="1" s="1"/>
  <c r="I621" i="1"/>
  <c r="E621" i="1"/>
  <c r="Q621" i="1"/>
  <c r="L621" i="1"/>
  <c r="M621" i="1"/>
  <c r="K619" i="1"/>
  <c r="S619" i="1"/>
  <c r="J620" i="1"/>
  <c r="Y623" i="1" a="1"/>
  <c r="Y623" i="1" s="1"/>
  <c r="B623" i="1" s="1" a="1"/>
  <c r="B623" i="1" s="1"/>
  <c r="T620" i="1"/>
  <c r="V620" i="1"/>
  <c r="C622" i="1" l="1"/>
  <c r="D622" i="1"/>
  <c r="A623" i="1" a="1"/>
  <c r="A623" i="1" s="1"/>
  <c r="Y624" i="1" a="1"/>
  <c r="Y624" i="1" s="1"/>
  <c r="B624" i="1" s="1" a="1"/>
  <c r="B624" i="1" s="1"/>
  <c r="G622" i="1"/>
  <c r="U622" i="1" s="1"/>
  <c r="F622" i="1"/>
  <c r="H622" i="1"/>
  <c r="E622" i="1"/>
  <c r="Q622" i="1"/>
  <c r="I622" i="1"/>
  <c r="L622" i="1"/>
  <c r="M622" i="1"/>
  <c r="T621" i="1"/>
  <c r="S620" i="1"/>
  <c r="K620" i="1"/>
  <c r="J621" i="1"/>
  <c r="V621" i="1"/>
  <c r="C623" i="1" l="1"/>
  <c r="D623" i="1"/>
  <c r="A624" i="1" a="1"/>
  <c r="A624" i="1" s="1"/>
  <c r="V622" i="1"/>
  <c r="L623" i="1"/>
  <c r="M623" i="1"/>
  <c r="Y625" i="1" a="1"/>
  <c r="Y625" i="1" s="1"/>
  <c r="B625" i="1" s="1" a="1"/>
  <c r="B625" i="1" s="1"/>
  <c r="H623" i="1"/>
  <c r="G623" i="1"/>
  <c r="U623" i="1" s="1"/>
  <c r="F623" i="1"/>
  <c r="Q623" i="1"/>
  <c r="I623" i="1"/>
  <c r="E623" i="1"/>
  <c r="K621" i="1"/>
  <c r="S621" i="1"/>
  <c r="T622" i="1"/>
  <c r="J622" i="1"/>
  <c r="D624" i="1" l="1"/>
  <c r="C624" i="1"/>
  <c r="A625" i="1" a="1"/>
  <c r="A625" i="1" s="1"/>
  <c r="S622" i="1"/>
  <c r="K622" i="1"/>
  <c r="J623" i="1"/>
  <c r="V623" i="1"/>
  <c r="Y626" i="1" a="1"/>
  <c r="Y626" i="1" s="1"/>
  <c r="B626" i="1" s="1" a="1"/>
  <c r="B626" i="1" s="1"/>
  <c r="H624" i="1"/>
  <c r="G624" i="1"/>
  <c r="U624" i="1" s="1"/>
  <c r="F624" i="1"/>
  <c r="I624" i="1"/>
  <c r="E624" i="1"/>
  <c r="Q624" i="1"/>
  <c r="L624" i="1"/>
  <c r="M624" i="1"/>
  <c r="T623" i="1"/>
  <c r="C625" i="1" l="1"/>
  <c r="D625" i="1"/>
  <c r="V624" i="1"/>
  <c r="A626" i="1" a="1"/>
  <c r="A626" i="1" s="1"/>
  <c r="L625" i="1"/>
  <c r="M625" i="1"/>
  <c r="H625" i="1"/>
  <c r="G625" i="1"/>
  <c r="U625" i="1" s="1"/>
  <c r="F625" i="1"/>
  <c r="Q625" i="1"/>
  <c r="I625" i="1"/>
  <c r="E625" i="1"/>
  <c r="K623" i="1"/>
  <c r="S623" i="1"/>
  <c r="J624" i="1"/>
  <c r="T624" i="1"/>
  <c r="Y627" i="1" a="1"/>
  <c r="Y627" i="1" s="1"/>
  <c r="B627" i="1" s="1" a="1"/>
  <c r="B627" i="1" s="1"/>
  <c r="C626" i="1" l="1"/>
  <c r="D626" i="1"/>
  <c r="A627" i="1" a="1"/>
  <c r="A627" i="1" s="1"/>
  <c r="V625" i="1"/>
  <c r="K624" i="1"/>
  <c r="S624" i="1"/>
  <c r="T625" i="1"/>
  <c r="H626" i="1"/>
  <c r="G626" i="1"/>
  <c r="U626" i="1" s="1"/>
  <c r="F626" i="1"/>
  <c r="I626" i="1"/>
  <c r="E626" i="1"/>
  <c r="Q626" i="1"/>
  <c r="J625" i="1"/>
  <c r="L626" i="1"/>
  <c r="M626" i="1"/>
  <c r="Y628" i="1" a="1"/>
  <c r="Y628" i="1" s="1"/>
  <c r="B628" i="1" s="1" a="1"/>
  <c r="B628" i="1" s="1"/>
  <c r="D627" i="1" l="1"/>
  <c r="C627" i="1"/>
  <c r="A628" i="1" a="1"/>
  <c r="A628" i="1" s="1"/>
  <c r="F627" i="1"/>
  <c r="H627" i="1"/>
  <c r="G627" i="1"/>
  <c r="U627" i="1" s="1"/>
  <c r="E627" i="1"/>
  <c r="Q627" i="1"/>
  <c r="I627" i="1"/>
  <c r="V626" i="1"/>
  <c r="L627" i="1"/>
  <c r="M627" i="1"/>
  <c r="S625" i="1"/>
  <c r="K625" i="1"/>
  <c r="J626" i="1"/>
  <c r="Y629" i="1" a="1"/>
  <c r="Y629" i="1" s="1"/>
  <c r="B629" i="1" s="1" a="1"/>
  <c r="B629" i="1" s="1"/>
  <c r="T626" i="1"/>
  <c r="D628" i="1" l="1"/>
  <c r="C628" i="1"/>
  <c r="A629" i="1" a="1"/>
  <c r="A629" i="1" s="1"/>
  <c r="Y630" i="1" a="1"/>
  <c r="Y630" i="1" s="1"/>
  <c r="B630" i="1" s="1" a="1"/>
  <c r="B630" i="1" s="1"/>
  <c r="T627" i="1"/>
  <c r="V627" i="1"/>
  <c r="J627" i="1"/>
  <c r="G628" i="1"/>
  <c r="U628" i="1" s="1"/>
  <c r="F628" i="1"/>
  <c r="H628" i="1"/>
  <c r="I628" i="1"/>
  <c r="E628" i="1"/>
  <c r="Q628" i="1"/>
  <c r="K626" i="1"/>
  <c r="S626" i="1"/>
  <c r="L628" i="1"/>
  <c r="M628" i="1"/>
  <c r="C629" i="1" l="1"/>
  <c r="D629" i="1"/>
  <c r="A630" i="1" a="1"/>
  <c r="A630" i="1" s="1"/>
  <c r="V628" i="1"/>
  <c r="S627" i="1"/>
  <c r="K627" i="1"/>
  <c r="J628" i="1"/>
  <c r="Y631" i="1" a="1"/>
  <c r="Y631" i="1" s="1"/>
  <c r="B631" i="1" s="1" a="1"/>
  <c r="B631" i="1" s="1"/>
  <c r="H629" i="1"/>
  <c r="G629" i="1"/>
  <c r="U629" i="1" s="1"/>
  <c r="F629" i="1"/>
  <c r="I629" i="1"/>
  <c r="E629" i="1"/>
  <c r="Q629" i="1"/>
  <c r="L629" i="1"/>
  <c r="M629" i="1"/>
  <c r="T628" i="1"/>
  <c r="D630" i="1" l="1"/>
  <c r="C630" i="1"/>
  <c r="A631" i="1" a="1"/>
  <c r="A631" i="1" s="1"/>
  <c r="K628" i="1"/>
  <c r="S628" i="1"/>
  <c r="H630" i="1"/>
  <c r="G630" i="1"/>
  <c r="U630" i="1" s="1"/>
  <c r="F630" i="1"/>
  <c r="Q630" i="1"/>
  <c r="I630" i="1"/>
  <c r="E630" i="1"/>
  <c r="T629" i="1"/>
  <c r="L630" i="1"/>
  <c r="M630" i="1"/>
  <c r="V629" i="1"/>
  <c r="J629" i="1"/>
  <c r="Y632" i="1" a="1"/>
  <c r="Y632" i="1" s="1"/>
  <c r="B632" i="1" s="1" a="1"/>
  <c r="B632" i="1" s="1"/>
  <c r="C631" i="1" l="1"/>
  <c r="D631" i="1"/>
  <c r="A632" i="1" a="1"/>
  <c r="A632" i="1" s="1"/>
  <c r="V630" i="1"/>
  <c r="L631" i="1"/>
  <c r="M631" i="1"/>
  <c r="Y633" i="1" a="1"/>
  <c r="Y633" i="1" s="1"/>
  <c r="B633" i="1" s="1" a="1"/>
  <c r="B633" i="1" s="1"/>
  <c r="T630" i="1"/>
  <c r="J630" i="1"/>
  <c r="H631" i="1"/>
  <c r="G631" i="1"/>
  <c r="U631" i="1" s="1"/>
  <c r="F631" i="1"/>
  <c r="I631" i="1"/>
  <c r="E631" i="1"/>
  <c r="Q631" i="1"/>
  <c r="S629" i="1"/>
  <c r="K629" i="1"/>
  <c r="C632" i="1" l="1"/>
  <c r="D632" i="1"/>
  <c r="A633" i="1" a="1"/>
  <c r="A633" i="1" s="1"/>
  <c r="V631" i="1"/>
  <c r="Y634" i="1" a="1"/>
  <c r="Y634" i="1" s="1"/>
  <c r="B634" i="1" s="1" a="1"/>
  <c r="B634" i="1" s="1"/>
  <c r="S630" i="1"/>
  <c r="K630" i="1"/>
  <c r="T631" i="1"/>
  <c r="H632" i="1"/>
  <c r="G632" i="1"/>
  <c r="U632" i="1" s="1"/>
  <c r="F632" i="1"/>
  <c r="E632" i="1"/>
  <c r="Q632" i="1"/>
  <c r="I632" i="1"/>
  <c r="J631" i="1"/>
  <c r="L632" i="1"/>
  <c r="M632" i="1"/>
  <c r="D633" i="1" l="1"/>
  <c r="C633" i="1"/>
  <c r="A634" i="1" a="1"/>
  <c r="A634" i="1" s="1"/>
  <c r="F633" i="1"/>
  <c r="H633" i="1"/>
  <c r="G633" i="1"/>
  <c r="U633" i="1" s="1"/>
  <c r="I633" i="1"/>
  <c r="E633" i="1"/>
  <c r="Q633" i="1"/>
  <c r="K631" i="1"/>
  <c r="S631" i="1"/>
  <c r="L633" i="1"/>
  <c r="M633" i="1"/>
  <c r="V632" i="1"/>
  <c r="Y635" i="1" a="1"/>
  <c r="Y635" i="1" s="1"/>
  <c r="B635" i="1" s="1" a="1"/>
  <c r="B635" i="1" s="1"/>
  <c r="T632" i="1"/>
  <c r="J632" i="1"/>
  <c r="C634" i="1" l="1"/>
  <c r="D634" i="1"/>
  <c r="A635" i="1" a="1"/>
  <c r="A635" i="1" s="1"/>
  <c r="T633" i="1"/>
  <c r="S632" i="1"/>
  <c r="K632" i="1"/>
  <c r="J633" i="1"/>
  <c r="V633" i="1"/>
  <c r="Y636" i="1" a="1"/>
  <c r="Y636" i="1" s="1"/>
  <c r="B636" i="1" s="1" a="1"/>
  <c r="B636" i="1" s="1"/>
  <c r="G634" i="1"/>
  <c r="U634" i="1" s="1"/>
  <c r="F634" i="1"/>
  <c r="H634" i="1"/>
  <c r="E634" i="1"/>
  <c r="Q634" i="1"/>
  <c r="I634" i="1"/>
  <c r="L634" i="1"/>
  <c r="M634" i="1"/>
  <c r="C635" i="1" l="1"/>
  <c r="D635" i="1"/>
  <c r="A636" i="1" a="1"/>
  <c r="A636" i="1" s="1"/>
  <c r="H635" i="1"/>
  <c r="G635" i="1"/>
  <c r="U635" i="1" s="1"/>
  <c r="F635" i="1"/>
  <c r="Q635" i="1"/>
  <c r="I635" i="1"/>
  <c r="E635" i="1"/>
  <c r="K633" i="1"/>
  <c r="S633" i="1"/>
  <c r="T634" i="1"/>
  <c r="V634" i="1"/>
  <c r="L635" i="1"/>
  <c r="M635" i="1"/>
  <c r="J634" i="1"/>
  <c r="Y637" i="1" a="1"/>
  <c r="Y637" i="1" s="1"/>
  <c r="B637" i="1" s="1" a="1"/>
  <c r="B637" i="1" s="1"/>
  <c r="D636" i="1" l="1"/>
  <c r="C636" i="1"/>
  <c r="A637" i="1" a="1"/>
  <c r="A637" i="1" s="1"/>
  <c r="V635" i="1"/>
  <c r="J635" i="1"/>
  <c r="Y638" i="1" a="1"/>
  <c r="Y638" i="1" s="1"/>
  <c r="B638" i="1" s="1" a="1"/>
  <c r="B638" i="1" s="1"/>
  <c r="L636" i="1"/>
  <c r="M636" i="1"/>
  <c r="H636" i="1"/>
  <c r="G636" i="1"/>
  <c r="U636" i="1" s="1"/>
  <c r="F636" i="1"/>
  <c r="I636" i="1"/>
  <c r="E636" i="1"/>
  <c r="Q636" i="1"/>
  <c r="S634" i="1"/>
  <c r="K634" i="1"/>
  <c r="T635" i="1"/>
  <c r="C637" i="1" l="1"/>
  <c r="D637" i="1"/>
  <c r="A638" i="1" a="1"/>
  <c r="A638" i="1" s="1"/>
  <c r="V636" i="1"/>
  <c r="T636" i="1"/>
  <c r="J636" i="1"/>
  <c r="K635" i="1"/>
  <c r="S635" i="1"/>
  <c r="Y639" i="1" a="1"/>
  <c r="Y639" i="1" s="1"/>
  <c r="B639" i="1" s="1" a="1"/>
  <c r="B639" i="1" s="1"/>
  <c r="H637" i="1"/>
  <c r="G637" i="1"/>
  <c r="U637" i="1" s="1"/>
  <c r="F637" i="1"/>
  <c r="Q637" i="1"/>
  <c r="I637" i="1"/>
  <c r="E637" i="1"/>
  <c r="L637" i="1"/>
  <c r="M637" i="1"/>
  <c r="C638" i="1" l="1"/>
  <c r="D638" i="1"/>
  <c r="V637" i="1"/>
  <c r="A639" i="1" a="1"/>
  <c r="A639" i="1" s="1"/>
  <c r="T637" i="1"/>
  <c r="K636" i="1"/>
  <c r="S636" i="1"/>
  <c r="L638" i="1"/>
  <c r="M638" i="1"/>
  <c r="Y640" i="1" a="1"/>
  <c r="Y640" i="1" s="1"/>
  <c r="B640" i="1" s="1" a="1"/>
  <c r="B640" i="1" s="1"/>
  <c r="H638" i="1"/>
  <c r="G638" i="1"/>
  <c r="U638" i="1" s="1"/>
  <c r="F638" i="1"/>
  <c r="I638" i="1"/>
  <c r="E638" i="1"/>
  <c r="Q638" i="1"/>
  <c r="J637" i="1"/>
  <c r="D639" i="1" l="1"/>
  <c r="C639" i="1"/>
  <c r="A640" i="1" a="1"/>
  <c r="A640" i="1" s="1"/>
  <c r="S637" i="1"/>
  <c r="K637" i="1"/>
  <c r="Y641" i="1" a="1"/>
  <c r="Y641" i="1" s="1"/>
  <c r="B641" i="1" s="1" a="1"/>
  <c r="B641" i="1" s="1"/>
  <c r="J638" i="1"/>
  <c r="F639" i="1"/>
  <c r="H639" i="1"/>
  <c r="G639" i="1"/>
  <c r="U639" i="1" s="1"/>
  <c r="E639" i="1"/>
  <c r="Q639" i="1"/>
  <c r="I639" i="1"/>
  <c r="T638" i="1"/>
  <c r="L639" i="1"/>
  <c r="M639" i="1"/>
  <c r="V638" i="1"/>
  <c r="C640" i="1" l="1"/>
  <c r="D640" i="1"/>
  <c r="A641" i="1" a="1"/>
  <c r="A641" i="1" s="1"/>
  <c r="G640" i="1"/>
  <c r="U640" i="1" s="1"/>
  <c r="F640" i="1"/>
  <c r="H640" i="1"/>
  <c r="I640" i="1"/>
  <c r="E640" i="1"/>
  <c r="Q640" i="1"/>
  <c r="L640" i="1"/>
  <c r="M640" i="1"/>
  <c r="J639" i="1"/>
  <c r="Y642" i="1" a="1"/>
  <c r="Y642" i="1" s="1"/>
  <c r="B642" i="1" s="1" a="1"/>
  <c r="B642" i="1" s="1"/>
  <c r="T639" i="1"/>
  <c r="V639" i="1"/>
  <c r="K638" i="1"/>
  <c r="S638" i="1"/>
  <c r="D641" i="1" l="1"/>
  <c r="C641" i="1"/>
  <c r="A642" i="1" a="1"/>
  <c r="A642" i="1" s="1"/>
  <c r="S639" i="1"/>
  <c r="K639" i="1"/>
  <c r="Y643" i="1" a="1"/>
  <c r="Y643" i="1" s="1"/>
  <c r="B643" i="1" s="1" a="1"/>
  <c r="B643" i="1" s="1"/>
  <c r="J640" i="1"/>
  <c r="H641" i="1"/>
  <c r="G641" i="1"/>
  <c r="U641" i="1" s="1"/>
  <c r="F641" i="1"/>
  <c r="I641" i="1"/>
  <c r="E641" i="1"/>
  <c r="Q641" i="1"/>
  <c r="T640" i="1"/>
  <c r="V640" i="1"/>
  <c r="L641" i="1"/>
  <c r="M641" i="1"/>
  <c r="D642" i="1" l="1"/>
  <c r="C642" i="1"/>
  <c r="A643" i="1" a="1"/>
  <c r="A643" i="1" s="1"/>
  <c r="Y644" i="1" a="1"/>
  <c r="Y644" i="1" s="1"/>
  <c r="B644" i="1" s="1" a="1"/>
  <c r="B644" i="1" s="1"/>
  <c r="H642" i="1"/>
  <c r="G642" i="1"/>
  <c r="U642" i="1" s="1"/>
  <c r="Q642" i="1"/>
  <c r="F642" i="1"/>
  <c r="I642" i="1"/>
  <c r="E642" i="1"/>
  <c r="K640" i="1"/>
  <c r="S640" i="1"/>
  <c r="J641" i="1"/>
  <c r="L642" i="1"/>
  <c r="M642" i="1"/>
  <c r="T641" i="1"/>
  <c r="C643" i="1" l="1"/>
  <c r="D643" i="1"/>
  <c r="A644" i="1" a="1"/>
  <c r="A644" i="1" s="1"/>
  <c r="V642" i="1"/>
  <c r="M643" i="1"/>
  <c r="L643" i="1"/>
  <c r="Y645" i="1" a="1"/>
  <c r="Y645" i="1" s="1"/>
  <c r="B645" i="1" s="1" a="1"/>
  <c r="B645" i="1" s="1"/>
  <c r="E643" i="1"/>
  <c r="I643" i="1"/>
  <c r="G643" i="1"/>
  <c r="U643" i="1" s="1"/>
  <c r="Q643" i="1"/>
  <c r="F643" i="1"/>
  <c r="H643" i="1"/>
  <c r="T642" i="1"/>
  <c r="J642" i="1"/>
  <c r="N642" i="1" s="1" a="1"/>
  <c r="N642" i="1" s="1"/>
  <c r="P642" i="1"/>
  <c r="S641" i="1"/>
  <c r="V641" i="1" s="1"/>
  <c r="K641" i="1"/>
  <c r="C644" i="1" l="1"/>
  <c r="D644" i="1"/>
  <c r="V643" i="1"/>
  <c r="A645" i="1" a="1"/>
  <c r="A645" i="1" s="1"/>
  <c r="L644" i="1"/>
  <c r="M644" i="1"/>
  <c r="S642" i="1"/>
  <c r="K642" i="1"/>
  <c r="O642" i="1"/>
  <c r="P643" i="1"/>
  <c r="J643" i="1"/>
  <c r="N643" i="1" s="1" a="1"/>
  <c r="N643" i="1" s="1"/>
  <c r="T643" i="1"/>
  <c r="Y646" i="1" a="1"/>
  <c r="Y646" i="1" s="1"/>
  <c r="B646" i="1" s="1" a="1"/>
  <c r="B646" i="1" s="1"/>
  <c r="H644" i="1"/>
  <c r="G644" i="1"/>
  <c r="U644" i="1" s="1"/>
  <c r="Q644" i="1"/>
  <c r="F644" i="1"/>
  <c r="I644" i="1"/>
  <c r="E644" i="1"/>
  <c r="D645" i="1" l="1"/>
  <c r="C645" i="1"/>
  <c r="A646" i="1" a="1"/>
  <c r="A646" i="1" s="1"/>
  <c r="Y647" i="1" a="1"/>
  <c r="Y647" i="1" s="1"/>
  <c r="B647" i="1" s="1" a="1"/>
  <c r="B647" i="1" s="1"/>
  <c r="E645" i="1"/>
  <c r="I645" i="1"/>
  <c r="H645" i="1"/>
  <c r="G645" i="1"/>
  <c r="U645" i="1" s="1"/>
  <c r="Q645" i="1"/>
  <c r="F645" i="1"/>
  <c r="N644" i="1" a="1"/>
  <c r="N644" i="1" s="1"/>
  <c r="V644" i="1"/>
  <c r="T644" i="1"/>
  <c r="M645" i="1"/>
  <c r="L645" i="1"/>
  <c r="K643" i="1"/>
  <c r="S643" i="1"/>
  <c r="O643" i="1"/>
  <c r="J644" i="1"/>
  <c r="P644" i="1"/>
  <c r="D646" i="1" l="1"/>
  <c r="C646" i="1"/>
  <c r="A647" i="1" a="1"/>
  <c r="A647" i="1" s="1"/>
  <c r="T645" i="1"/>
  <c r="N645" i="1" a="1"/>
  <c r="N645" i="1" s="1"/>
  <c r="Y648" i="1" a="1"/>
  <c r="Y648" i="1" s="1"/>
  <c r="B648" i="1" s="1" a="1"/>
  <c r="B648" i="1" s="1"/>
  <c r="H646" i="1"/>
  <c r="G646" i="1"/>
  <c r="U646" i="1" s="1"/>
  <c r="Q646" i="1"/>
  <c r="F646" i="1"/>
  <c r="E646" i="1"/>
  <c r="I646" i="1"/>
  <c r="L646" i="1"/>
  <c r="M646" i="1"/>
  <c r="P645" i="1"/>
  <c r="J645" i="1"/>
  <c r="S644" i="1"/>
  <c r="K644" i="1"/>
  <c r="O644" i="1"/>
  <c r="D647" i="1" l="1"/>
  <c r="C647" i="1"/>
  <c r="A648" i="1" a="1"/>
  <c r="A648" i="1" s="1"/>
  <c r="T646" i="1"/>
  <c r="K645" i="1"/>
  <c r="S645" i="1"/>
  <c r="V645" i="1" s="1"/>
  <c r="O645" i="1"/>
  <c r="V646" i="1"/>
  <c r="J646" i="1"/>
  <c r="N646" i="1" s="1" a="1"/>
  <c r="N646" i="1" s="1"/>
  <c r="P646" i="1"/>
  <c r="M647" i="1"/>
  <c r="L647" i="1"/>
  <c r="Y649" i="1" a="1"/>
  <c r="Y649" i="1" s="1"/>
  <c r="B649" i="1" s="1" a="1"/>
  <c r="B649" i="1" s="1"/>
  <c r="I647" i="1"/>
  <c r="E647" i="1"/>
  <c r="H647" i="1"/>
  <c r="G647" i="1"/>
  <c r="U647" i="1" s="1"/>
  <c r="Q647" i="1"/>
  <c r="F647" i="1"/>
  <c r="D648" i="1" l="1"/>
  <c r="C648" i="1"/>
  <c r="A649" i="1" a="1"/>
  <c r="A649" i="1" s="1"/>
  <c r="Q648" i="1"/>
  <c r="F648" i="1"/>
  <c r="H648" i="1"/>
  <c r="G648" i="1"/>
  <c r="U648" i="1" s="1"/>
  <c r="I648" i="1"/>
  <c r="E648" i="1"/>
  <c r="Y650" i="1" a="1"/>
  <c r="Y650" i="1" s="1"/>
  <c r="B650" i="1" s="1" a="1"/>
  <c r="B650" i="1" s="1"/>
  <c r="S646" i="1"/>
  <c r="K646" i="1"/>
  <c r="O646" i="1"/>
  <c r="N647" i="1" a="1"/>
  <c r="N647" i="1" s="1"/>
  <c r="L648" i="1"/>
  <c r="M648" i="1"/>
  <c r="P647" i="1"/>
  <c r="J647" i="1"/>
  <c r="V647" i="1"/>
  <c r="T647" i="1"/>
  <c r="C649" i="1" l="1"/>
  <c r="D649" i="1"/>
  <c r="A650" i="1" a="1"/>
  <c r="A650" i="1" s="1"/>
  <c r="V648" i="1"/>
  <c r="T648" i="1"/>
  <c r="J648" i="1"/>
  <c r="P648" i="1"/>
  <c r="N648" i="1" a="1"/>
  <c r="N648" i="1" s="1"/>
  <c r="Y651" i="1" a="1"/>
  <c r="Y651" i="1" s="1"/>
  <c r="B651" i="1" s="1" a="1"/>
  <c r="B651" i="1" s="1"/>
  <c r="I649" i="1"/>
  <c r="E649" i="1"/>
  <c r="H649" i="1"/>
  <c r="G649" i="1"/>
  <c r="U649" i="1" s="1"/>
  <c r="Q649" i="1"/>
  <c r="F649" i="1"/>
  <c r="M649" i="1"/>
  <c r="L649" i="1"/>
  <c r="K647" i="1"/>
  <c r="S647" i="1"/>
  <c r="O647" i="1"/>
  <c r="C650" i="1" l="1"/>
  <c r="D650" i="1"/>
  <c r="A651" i="1" a="1"/>
  <c r="A651" i="1" s="1"/>
  <c r="P649" i="1"/>
  <c r="J649" i="1"/>
  <c r="S648" i="1"/>
  <c r="K648" i="1"/>
  <c r="O648" i="1"/>
  <c r="L650" i="1"/>
  <c r="M650" i="1"/>
  <c r="G650" i="1"/>
  <c r="U650" i="1" s="1"/>
  <c r="Q650" i="1"/>
  <c r="F650" i="1"/>
  <c r="H650" i="1"/>
  <c r="E650" i="1"/>
  <c r="I650" i="1"/>
  <c r="N649" i="1" a="1"/>
  <c r="N649" i="1" s="1"/>
  <c r="Y652" i="1" a="1"/>
  <c r="Y652" i="1" s="1"/>
  <c r="B652" i="1" s="1" a="1"/>
  <c r="B652" i="1" s="1"/>
  <c r="T649" i="1"/>
  <c r="V649" i="1"/>
  <c r="D651" i="1" l="1"/>
  <c r="C651" i="1"/>
  <c r="A652" i="1" a="1"/>
  <c r="A652" i="1" s="1"/>
  <c r="V650" i="1"/>
  <c r="T650" i="1"/>
  <c r="I651" i="1"/>
  <c r="E651" i="1"/>
  <c r="H651" i="1"/>
  <c r="G651" i="1"/>
  <c r="U651" i="1" s="1"/>
  <c r="Q651" i="1"/>
  <c r="F651" i="1"/>
  <c r="Y653" i="1" a="1"/>
  <c r="Y653" i="1" s="1"/>
  <c r="B653" i="1" s="1" a="1"/>
  <c r="B653" i="1" s="1"/>
  <c r="J650" i="1"/>
  <c r="N650" i="1" s="1" a="1"/>
  <c r="N650" i="1" s="1"/>
  <c r="P650" i="1"/>
  <c r="K649" i="1"/>
  <c r="S649" i="1"/>
  <c r="O649" i="1"/>
  <c r="M651" i="1"/>
  <c r="L651" i="1"/>
  <c r="C652" i="1" l="1"/>
  <c r="D652" i="1"/>
  <c r="A653" i="1" a="1"/>
  <c r="A653" i="1" s="1"/>
  <c r="T651" i="1"/>
  <c r="L652" i="1"/>
  <c r="M652" i="1"/>
  <c r="H652" i="1"/>
  <c r="G652" i="1"/>
  <c r="U652" i="1" s="1"/>
  <c r="Q652" i="1"/>
  <c r="F652" i="1"/>
  <c r="I652" i="1"/>
  <c r="E652" i="1"/>
  <c r="S650" i="1"/>
  <c r="K650" i="1"/>
  <c r="O650" i="1"/>
  <c r="Y654" i="1" a="1"/>
  <c r="Y654" i="1" s="1"/>
  <c r="B654" i="1" s="1" a="1"/>
  <c r="B654" i="1" s="1"/>
  <c r="P651" i="1"/>
  <c r="J651" i="1"/>
  <c r="N651" i="1" s="1" a="1"/>
  <c r="N651" i="1" s="1"/>
  <c r="C653" i="1" l="1"/>
  <c r="D653" i="1"/>
  <c r="A654" i="1" a="1"/>
  <c r="A654" i="1" s="1"/>
  <c r="M653" i="1"/>
  <c r="L653" i="1"/>
  <c r="E653" i="1"/>
  <c r="I653" i="1"/>
  <c r="Q653" i="1"/>
  <c r="F653" i="1"/>
  <c r="H653" i="1"/>
  <c r="G653" i="1"/>
  <c r="U653" i="1" s="1"/>
  <c r="V653" i="1" s="1"/>
  <c r="K651" i="1"/>
  <c r="S651" i="1"/>
  <c r="V651" i="1" s="1"/>
  <c r="O651" i="1"/>
  <c r="V652" i="1"/>
  <c r="T652" i="1"/>
  <c r="Y655" i="1" a="1"/>
  <c r="Y655" i="1" s="1"/>
  <c r="B655" i="1" s="1" a="1"/>
  <c r="B655" i="1" s="1"/>
  <c r="J652" i="1"/>
  <c r="N652" i="1" s="1" a="1"/>
  <c r="N652" i="1" s="1"/>
  <c r="P652" i="1"/>
  <c r="D654" i="1" l="1"/>
  <c r="C654" i="1"/>
  <c r="A655" i="1" a="1"/>
  <c r="A655" i="1" s="1"/>
  <c r="H654" i="1"/>
  <c r="G654" i="1"/>
  <c r="U654" i="1" s="1"/>
  <c r="Q654" i="1"/>
  <c r="F654" i="1"/>
  <c r="I654" i="1"/>
  <c r="E654" i="1"/>
  <c r="P653" i="1"/>
  <c r="J653" i="1"/>
  <c r="T653" i="1"/>
  <c r="N653" i="1" a="1"/>
  <c r="N653" i="1" s="1"/>
  <c r="Y656" i="1" a="1"/>
  <c r="Y656" i="1" s="1"/>
  <c r="B656" i="1" s="1" a="1"/>
  <c r="B656" i="1" s="1"/>
  <c r="S652" i="1"/>
  <c r="K652" i="1"/>
  <c r="O652" i="1"/>
  <c r="L654" i="1"/>
  <c r="M654" i="1"/>
  <c r="D655" i="1" l="1"/>
  <c r="C655" i="1"/>
  <c r="A656" i="1" a="1"/>
  <c r="A656" i="1" s="1"/>
  <c r="E655" i="1"/>
  <c r="I655" i="1"/>
  <c r="H655" i="1"/>
  <c r="G655" i="1"/>
  <c r="U655" i="1" s="1"/>
  <c r="Q655" i="1"/>
  <c r="F655" i="1"/>
  <c r="N654" i="1" a="1"/>
  <c r="N654" i="1" s="1"/>
  <c r="M655" i="1"/>
  <c r="L655" i="1"/>
  <c r="T654" i="1"/>
  <c r="K653" i="1"/>
  <c r="S653" i="1"/>
  <c r="O653" i="1"/>
  <c r="V654" i="1"/>
  <c r="Y657" i="1" a="1"/>
  <c r="Y657" i="1" s="1"/>
  <c r="B657" i="1" s="1" a="1"/>
  <c r="B657" i="1" s="1"/>
  <c r="J654" i="1"/>
  <c r="P654" i="1"/>
  <c r="D656" i="1" l="1"/>
  <c r="C656" i="1"/>
  <c r="A657" i="1" a="1"/>
  <c r="A657" i="1" s="1"/>
  <c r="Y658" i="1" a="1"/>
  <c r="Y658" i="1" s="1"/>
  <c r="B658" i="1" s="1" a="1"/>
  <c r="B658" i="1" s="1"/>
  <c r="V655" i="1"/>
  <c r="L656" i="1"/>
  <c r="M656" i="1"/>
  <c r="T655" i="1"/>
  <c r="H656" i="1"/>
  <c r="G656" i="1"/>
  <c r="U656" i="1" s="1"/>
  <c r="F656" i="1"/>
  <c r="Q656" i="1"/>
  <c r="I656" i="1"/>
  <c r="E656" i="1"/>
  <c r="P655" i="1"/>
  <c r="J655" i="1"/>
  <c r="S654" i="1"/>
  <c r="K654" i="1"/>
  <c r="O654" i="1"/>
  <c r="N655" i="1" a="1"/>
  <c r="N655" i="1" s="1"/>
  <c r="D657" i="1" l="1"/>
  <c r="C657" i="1"/>
  <c r="A658" i="1" a="1"/>
  <c r="A658" i="1" s="1"/>
  <c r="V656" i="1"/>
  <c r="T656" i="1"/>
  <c r="J656" i="1"/>
  <c r="H657" i="1"/>
  <c r="G657" i="1"/>
  <c r="U657" i="1" s="1"/>
  <c r="F657" i="1"/>
  <c r="I657" i="1"/>
  <c r="E657" i="1"/>
  <c r="Q657" i="1"/>
  <c r="L657" i="1"/>
  <c r="M657" i="1"/>
  <c r="K655" i="1"/>
  <c r="S655" i="1"/>
  <c r="O655" i="1"/>
  <c r="Y659" i="1" a="1"/>
  <c r="Y659" i="1" s="1"/>
  <c r="B659" i="1" s="1" a="1"/>
  <c r="B659" i="1" s="1"/>
  <c r="C658" i="1" l="1"/>
  <c r="D658" i="1"/>
  <c r="A659" i="1" a="1"/>
  <c r="A659" i="1" s="1"/>
  <c r="F658" i="1"/>
  <c r="H658" i="1"/>
  <c r="G658" i="1"/>
  <c r="U658" i="1" s="1"/>
  <c r="E658" i="1"/>
  <c r="Q658" i="1"/>
  <c r="I658" i="1"/>
  <c r="L658" i="1"/>
  <c r="M658" i="1"/>
  <c r="T657" i="1"/>
  <c r="J657" i="1"/>
  <c r="Y660" i="1" a="1"/>
  <c r="Y660" i="1" s="1"/>
  <c r="B660" i="1" s="1" a="1"/>
  <c r="B660" i="1" s="1"/>
  <c r="V657" i="1"/>
  <c r="S656" i="1"/>
  <c r="K656" i="1"/>
  <c r="C659" i="1" l="1"/>
  <c r="D659" i="1"/>
  <c r="A660" i="1" a="1"/>
  <c r="A660" i="1" s="1"/>
  <c r="G659" i="1"/>
  <c r="U659" i="1" s="1"/>
  <c r="F659" i="1"/>
  <c r="H659" i="1"/>
  <c r="I659" i="1"/>
  <c r="E659" i="1"/>
  <c r="Q659" i="1"/>
  <c r="V658" i="1"/>
  <c r="L659" i="1"/>
  <c r="M659" i="1"/>
  <c r="Y661" i="1" a="1"/>
  <c r="Y661" i="1" s="1"/>
  <c r="B661" i="1" s="1" a="1"/>
  <c r="B661" i="1" s="1"/>
  <c r="T658" i="1"/>
  <c r="K657" i="1"/>
  <c r="S657" i="1"/>
  <c r="J658" i="1"/>
  <c r="D660" i="1" l="1"/>
  <c r="C660" i="1"/>
  <c r="A661" i="1" a="1"/>
  <c r="A661" i="1" s="1"/>
  <c r="L660" i="1"/>
  <c r="M660" i="1"/>
  <c r="Y662" i="1" a="1"/>
  <c r="Y662" i="1" s="1"/>
  <c r="B662" i="1" s="1" a="1"/>
  <c r="B662" i="1" s="1"/>
  <c r="T659" i="1"/>
  <c r="S658" i="1"/>
  <c r="K658" i="1"/>
  <c r="H660" i="1"/>
  <c r="G660" i="1"/>
  <c r="U660" i="1" s="1"/>
  <c r="F660" i="1"/>
  <c r="I660" i="1"/>
  <c r="E660" i="1"/>
  <c r="Q660" i="1"/>
  <c r="V659" i="1"/>
  <c r="J659" i="1"/>
  <c r="C661" i="1" l="1"/>
  <c r="D661" i="1"/>
  <c r="A662" i="1" a="1"/>
  <c r="A662" i="1" s="1"/>
  <c r="V660" i="1"/>
  <c r="M661" i="1"/>
  <c r="L661" i="1"/>
  <c r="Y663" i="1" a="1"/>
  <c r="Y663" i="1" s="1"/>
  <c r="B663" i="1" s="1" a="1"/>
  <c r="B663" i="1" s="1"/>
  <c r="K659" i="1"/>
  <c r="S659" i="1"/>
  <c r="T660" i="1"/>
  <c r="J660" i="1"/>
  <c r="H661" i="1"/>
  <c r="G661" i="1"/>
  <c r="U661" i="1" s="1"/>
  <c r="F661" i="1"/>
  <c r="E661" i="1"/>
  <c r="Q661" i="1"/>
  <c r="I661" i="1"/>
  <c r="C662" i="1" l="1"/>
  <c r="D662" i="1"/>
  <c r="A663" i="1" a="1"/>
  <c r="A663" i="1" s="1"/>
  <c r="L662" i="1"/>
  <c r="M662" i="1"/>
  <c r="Y664" i="1" a="1"/>
  <c r="Y664" i="1" s="1"/>
  <c r="B664" i="1" s="1" a="1"/>
  <c r="B664" i="1" s="1"/>
  <c r="H662" i="1"/>
  <c r="G662" i="1"/>
  <c r="U662" i="1" s="1"/>
  <c r="F662" i="1"/>
  <c r="E662" i="1"/>
  <c r="Q662" i="1"/>
  <c r="I662" i="1"/>
  <c r="S660" i="1"/>
  <c r="K660" i="1"/>
  <c r="J661" i="1"/>
  <c r="T661" i="1"/>
  <c r="C663" i="1" l="1"/>
  <c r="D663" i="1"/>
  <c r="A664" i="1" a="1"/>
  <c r="A664" i="1" s="1"/>
  <c r="L663" i="1"/>
  <c r="M663" i="1"/>
  <c r="Y665" i="1" a="1"/>
  <c r="Y665" i="1" s="1"/>
  <c r="B665" i="1" s="1" a="1"/>
  <c r="B665" i="1" s="1"/>
  <c r="H663" i="1"/>
  <c r="G663" i="1"/>
  <c r="U663" i="1" s="1"/>
  <c r="F663" i="1"/>
  <c r="Q663" i="1"/>
  <c r="I663" i="1"/>
  <c r="E663" i="1"/>
  <c r="T662" i="1"/>
  <c r="J662" i="1"/>
  <c r="S661" i="1"/>
  <c r="V661" i="1" s="1"/>
  <c r="K661" i="1"/>
  <c r="V662" i="1"/>
  <c r="C664" i="1" l="1"/>
  <c r="D664" i="1"/>
  <c r="A665" i="1" a="1"/>
  <c r="A665" i="1" s="1"/>
  <c r="L664" i="1"/>
  <c r="M664" i="1"/>
  <c r="Y666" i="1" a="1"/>
  <c r="Y666" i="1" s="1"/>
  <c r="B666" i="1" s="1" a="1"/>
  <c r="B666" i="1" s="1"/>
  <c r="T663" i="1"/>
  <c r="F664" i="1"/>
  <c r="H664" i="1"/>
  <c r="G664" i="1"/>
  <c r="U664" i="1" s="1"/>
  <c r="Q664" i="1"/>
  <c r="I664" i="1"/>
  <c r="E664" i="1"/>
  <c r="S662" i="1"/>
  <c r="K662" i="1"/>
  <c r="J663" i="1"/>
  <c r="V663" i="1"/>
  <c r="C665" i="1" l="1"/>
  <c r="D665" i="1"/>
  <c r="A666" i="1" a="1"/>
  <c r="A666" i="1" s="1"/>
  <c r="L665" i="1"/>
  <c r="M665" i="1"/>
  <c r="Y667" i="1" a="1"/>
  <c r="Y667" i="1" s="1"/>
  <c r="B667" i="1" s="1" a="1"/>
  <c r="B667" i="1" s="1"/>
  <c r="G665" i="1"/>
  <c r="U665" i="1" s="1"/>
  <c r="F665" i="1"/>
  <c r="Q665" i="1"/>
  <c r="I665" i="1"/>
  <c r="H665" i="1"/>
  <c r="E665" i="1"/>
  <c r="T664" i="1"/>
  <c r="J664" i="1"/>
  <c r="S663" i="1"/>
  <c r="K663" i="1"/>
  <c r="V664" i="1"/>
  <c r="C666" i="1" l="1"/>
  <c r="D666" i="1"/>
  <c r="A667" i="1" a="1"/>
  <c r="A667" i="1" s="1"/>
  <c r="V665" i="1"/>
  <c r="H666" i="1"/>
  <c r="G666" i="1"/>
  <c r="U666" i="1" s="1"/>
  <c r="F666" i="1"/>
  <c r="I666" i="1"/>
  <c r="E666" i="1"/>
  <c r="Q666" i="1"/>
  <c r="Y668" i="1" a="1"/>
  <c r="Y668" i="1" s="1"/>
  <c r="B668" i="1" s="1" a="1"/>
  <c r="B668" i="1" s="1"/>
  <c r="L666" i="1"/>
  <c r="M666" i="1"/>
  <c r="T665" i="1"/>
  <c r="K664" i="1"/>
  <c r="S664" i="1"/>
  <c r="J665" i="1"/>
  <c r="C667" i="1" l="1"/>
  <c r="D667" i="1"/>
  <c r="A668" i="1" a="1"/>
  <c r="A668" i="1" s="1"/>
  <c r="K665" i="1"/>
  <c r="S665" i="1"/>
  <c r="T666" i="1"/>
  <c r="J666" i="1"/>
  <c r="H667" i="1"/>
  <c r="G667" i="1"/>
  <c r="U667" i="1" s="1"/>
  <c r="F667" i="1"/>
  <c r="E667" i="1"/>
  <c r="Q667" i="1"/>
  <c r="I667" i="1"/>
  <c r="V666" i="1"/>
  <c r="M667" i="1"/>
  <c r="L667" i="1"/>
  <c r="Y669" i="1" a="1"/>
  <c r="Y669" i="1" s="1"/>
  <c r="B669" i="1" s="1" a="1"/>
  <c r="B669" i="1" s="1"/>
  <c r="C668" i="1" l="1"/>
  <c r="D668" i="1"/>
  <c r="A669" i="1" a="1"/>
  <c r="A669" i="1" s="1"/>
  <c r="V667" i="1"/>
  <c r="J667" i="1"/>
  <c r="T667" i="1"/>
  <c r="S666" i="1"/>
  <c r="K666" i="1"/>
  <c r="H668" i="1"/>
  <c r="G668" i="1"/>
  <c r="U668" i="1" s="1"/>
  <c r="F668" i="1"/>
  <c r="E668" i="1"/>
  <c r="Q668" i="1"/>
  <c r="I668" i="1"/>
  <c r="L668" i="1"/>
  <c r="M668" i="1"/>
  <c r="Y670" i="1" a="1"/>
  <c r="Y670" i="1" s="1"/>
  <c r="B670" i="1" s="1" a="1"/>
  <c r="B670" i="1" s="1"/>
  <c r="D669" i="1" l="1"/>
  <c r="C669" i="1"/>
  <c r="A670" i="1" a="1"/>
  <c r="A670" i="1" s="1"/>
  <c r="J668" i="1"/>
  <c r="L669" i="1"/>
  <c r="M669" i="1"/>
  <c r="Y671" i="1" a="1"/>
  <c r="Y671" i="1" s="1"/>
  <c r="B671" i="1" s="1" a="1"/>
  <c r="B671" i="1" s="1"/>
  <c r="S667" i="1"/>
  <c r="K667" i="1"/>
  <c r="H669" i="1"/>
  <c r="G669" i="1"/>
  <c r="U669" i="1" s="1"/>
  <c r="F669" i="1"/>
  <c r="Q669" i="1"/>
  <c r="I669" i="1"/>
  <c r="E669" i="1"/>
  <c r="T668" i="1"/>
  <c r="V668" i="1"/>
  <c r="C670" i="1" l="1"/>
  <c r="D670" i="1"/>
  <c r="V669" i="1"/>
  <c r="A671" i="1" a="1"/>
  <c r="A671" i="1" s="1"/>
  <c r="F670" i="1"/>
  <c r="Q670" i="1"/>
  <c r="I670" i="1"/>
  <c r="H670" i="1"/>
  <c r="G670" i="1"/>
  <c r="U670" i="1" s="1"/>
  <c r="V670" i="1" s="1"/>
  <c r="E670" i="1"/>
  <c r="S668" i="1"/>
  <c r="K668" i="1"/>
  <c r="J669" i="1"/>
  <c r="T669" i="1"/>
  <c r="Y672" i="1" a="1"/>
  <c r="Y672" i="1" s="1"/>
  <c r="B672" i="1" s="1" a="1"/>
  <c r="B672" i="1" s="1"/>
  <c r="L670" i="1"/>
  <c r="M670" i="1"/>
  <c r="C671" i="1" l="1"/>
  <c r="D671" i="1"/>
  <c r="A672" i="1" a="1"/>
  <c r="A672" i="1" s="1"/>
  <c r="J670" i="1"/>
  <c r="Y673" i="1" a="1"/>
  <c r="Y673" i="1" s="1"/>
  <c r="B673" i="1" s="1" a="1"/>
  <c r="B673" i="1" s="1"/>
  <c r="G671" i="1"/>
  <c r="U671" i="1" s="1"/>
  <c r="F671" i="1"/>
  <c r="Q671" i="1"/>
  <c r="I671" i="1"/>
  <c r="H671" i="1"/>
  <c r="E671" i="1"/>
  <c r="L671" i="1"/>
  <c r="M671" i="1"/>
  <c r="T670" i="1"/>
  <c r="S669" i="1"/>
  <c r="K669" i="1"/>
  <c r="C672" i="1" l="1"/>
  <c r="D672" i="1"/>
  <c r="A673" i="1" a="1"/>
  <c r="A673" i="1" s="1"/>
  <c r="T671" i="1"/>
  <c r="V671" i="1"/>
  <c r="H672" i="1"/>
  <c r="G672" i="1"/>
  <c r="U672" i="1" s="1"/>
  <c r="F672" i="1"/>
  <c r="Q672" i="1"/>
  <c r="I672" i="1"/>
  <c r="E672" i="1"/>
  <c r="Y674" i="1" a="1"/>
  <c r="Y674" i="1" s="1"/>
  <c r="B674" i="1" s="1" a="1"/>
  <c r="B674" i="1" s="1"/>
  <c r="S670" i="1"/>
  <c r="K670" i="1"/>
  <c r="M672" i="1"/>
  <c r="L672" i="1"/>
  <c r="J671" i="1"/>
  <c r="C673" i="1" l="1"/>
  <c r="D673" i="1"/>
  <c r="A674" i="1" a="1"/>
  <c r="A674" i="1" s="1"/>
  <c r="V672" i="1"/>
  <c r="H673" i="1"/>
  <c r="G673" i="1"/>
  <c r="U673" i="1" s="1"/>
  <c r="F673" i="1"/>
  <c r="E673" i="1"/>
  <c r="Q673" i="1"/>
  <c r="I673" i="1"/>
  <c r="Y675" i="1" a="1"/>
  <c r="Y675" i="1" s="1"/>
  <c r="B675" i="1" s="1" a="1"/>
  <c r="B675" i="1" s="1"/>
  <c r="S671" i="1"/>
  <c r="K671" i="1"/>
  <c r="M673" i="1"/>
  <c r="L673" i="1"/>
  <c r="J672" i="1"/>
  <c r="T672" i="1"/>
  <c r="C674" i="1" l="1"/>
  <c r="D674" i="1"/>
  <c r="A675" i="1" a="1"/>
  <c r="A675" i="1" s="1"/>
  <c r="J673" i="1"/>
  <c r="T673" i="1"/>
  <c r="L674" i="1"/>
  <c r="M674" i="1"/>
  <c r="V673" i="1"/>
  <c r="H674" i="1"/>
  <c r="G674" i="1"/>
  <c r="U674" i="1" s="1"/>
  <c r="F674" i="1"/>
  <c r="E674" i="1"/>
  <c r="Q674" i="1"/>
  <c r="I674" i="1"/>
  <c r="Y676" i="1" a="1"/>
  <c r="Y676" i="1" s="1"/>
  <c r="B676" i="1" s="1" a="1"/>
  <c r="B676" i="1" s="1"/>
  <c r="S672" i="1"/>
  <c r="K672" i="1"/>
  <c r="C675" i="1" l="1"/>
  <c r="D675" i="1"/>
  <c r="A676" i="1" a="1"/>
  <c r="A676" i="1" s="1"/>
  <c r="V674" i="1"/>
  <c r="L675" i="1"/>
  <c r="M675" i="1"/>
  <c r="T674" i="1"/>
  <c r="J674" i="1"/>
  <c r="Y677" i="1" a="1"/>
  <c r="Y677" i="1" s="1"/>
  <c r="B677" i="1" s="1" a="1"/>
  <c r="B677" i="1" s="1"/>
  <c r="S673" i="1"/>
  <c r="K673" i="1"/>
  <c r="H675" i="1"/>
  <c r="G675" i="1"/>
  <c r="U675" i="1" s="1"/>
  <c r="F675" i="1"/>
  <c r="Q675" i="1"/>
  <c r="I675" i="1"/>
  <c r="E675" i="1"/>
  <c r="C676" i="1" l="1"/>
  <c r="D676" i="1"/>
  <c r="A677" i="1" a="1"/>
  <c r="A677" i="1" s="1"/>
  <c r="T675" i="1"/>
  <c r="L676" i="1"/>
  <c r="M676" i="1"/>
  <c r="Y678" i="1" a="1"/>
  <c r="Y678" i="1" s="1"/>
  <c r="B678" i="1" s="1" a="1"/>
  <c r="B678" i="1" s="1"/>
  <c r="S674" i="1"/>
  <c r="K674" i="1"/>
  <c r="J675" i="1"/>
  <c r="F676" i="1"/>
  <c r="Q676" i="1"/>
  <c r="I676" i="1"/>
  <c r="H676" i="1"/>
  <c r="G676" i="1"/>
  <c r="U676" i="1" s="1"/>
  <c r="E676" i="1"/>
  <c r="V675" i="1"/>
  <c r="C677" i="1" l="1"/>
  <c r="D677" i="1"/>
  <c r="A678" i="1" a="1"/>
  <c r="A678" i="1" s="1"/>
  <c r="L677" i="1"/>
  <c r="M677" i="1"/>
  <c r="V676" i="1"/>
  <c r="G677" i="1"/>
  <c r="U677" i="1" s="1"/>
  <c r="F677" i="1"/>
  <c r="Q677" i="1"/>
  <c r="I677" i="1"/>
  <c r="H677" i="1"/>
  <c r="E677" i="1"/>
  <c r="S675" i="1"/>
  <c r="K675" i="1"/>
  <c r="T676" i="1"/>
  <c r="Y679" i="1" a="1"/>
  <c r="Y679" i="1" s="1"/>
  <c r="B679" i="1" s="1" a="1"/>
  <c r="B679" i="1" s="1"/>
  <c r="J676" i="1"/>
  <c r="C678" i="1" l="1"/>
  <c r="D678" i="1"/>
  <c r="A679" i="1" a="1"/>
  <c r="A679" i="1" s="1"/>
  <c r="V677" i="1"/>
  <c r="T677" i="1"/>
  <c r="Y680" i="1" a="1"/>
  <c r="Y680" i="1" s="1"/>
  <c r="B680" i="1" s="1" a="1"/>
  <c r="B680" i="1" s="1"/>
  <c r="J677" i="1"/>
  <c r="S676" i="1"/>
  <c r="K676" i="1"/>
  <c r="M678" i="1"/>
  <c r="L678" i="1"/>
  <c r="H678" i="1"/>
  <c r="G678" i="1"/>
  <c r="U678" i="1" s="1"/>
  <c r="F678" i="1"/>
  <c r="E678" i="1"/>
  <c r="Q678" i="1"/>
  <c r="I678" i="1"/>
  <c r="C679" i="1" l="1"/>
  <c r="D679" i="1"/>
  <c r="A680" i="1" a="1"/>
  <c r="A680" i="1" s="1"/>
  <c r="H679" i="1"/>
  <c r="G679" i="1"/>
  <c r="U679" i="1" s="1"/>
  <c r="F679" i="1"/>
  <c r="E679" i="1"/>
  <c r="I679" i="1"/>
  <c r="Q679" i="1"/>
  <c r="Y681" i="1" a="1"/>
  <c r="Y681" i="1" s="1"/>
  <c r="B681" i="1" s="1" a="1"/>
  <c r="B681" i="1" s="1"/>
  <c r="S677" i="1"/>
  <c r="K677" i="1"/>
  <c r="J678" i="1"/>
  <c r="T678" i="1"/>
  <c r="M679" i="1"/>
  <c r="L679" i="1"/>
  <c r="C680" i="1" l="1"/>
  <c r="D680" i="1"/>
  <c r="A681" i="1" a="1"/>
  <c r="A681" i="1" s="1"/>
  <c r="H680" i="1"/>
  <c r="G680" i="1"/>
  <c r="U680" i="1" s="1"/>
  <c r="F680" i="1"/>
  <c r="E680" i="1"/>
  <c r="Q680" i="1"/>
  <c r="I680" i="1"/>
  <c r="S678" i="1"/>
  <c r="V678" i="1" s="1"/>
  <c r="K678" i="1"/>
  <c r="Y682" i="1" a="1"/>
  <c r="Y682" i="1" s="1"/>
  <c r="B682" i="1" s="1" a="1"/>
  <c r="B682" i="1" s="1"/>
  <c r="L680" i="1"/>
  <c r="M680" i="1"/>
  <c r="J679" i="1"/>
  <c r="T679" i="1"/>
  <c r="C681" i="1" l="1"/>
  <c r="D681" i="1"/>
  <c r="A682" i="1" a="1"/>
  <c r="A682" i="1" s="1"/>
  <c r="H681" i="1"/>
  <c r="G681" i="1"/>
  <c r="U681" i="1" s="1"/>
  <c r="F681" i="1"/>
  <c r="E681" i="1"/>
  <c r="Q681" i="1"/>
  <c r="I681" i="1"/>
  <c r="Y683" i="1" a="1"/>
  <c r="Y683" i="1" s="1"/>
  <c r="B683" i="1" s="1" a="1"/>
  <c r="B683" i="1" s="1"/>
  <c r="V680" i="1"/>
  <c r="M681" i="1"/>
  <c r="L681" i="1"/>
  <c r="J680" i="1"/>
  <c r="S679" i="1"/>
  <c r="V679" i="1" s="1"/>
  <c r="K679" i="1"/>
  <c r="T680" i="1"/>
  <c r="D682" i="1" l="1"/>
  <c r="C682" i="1"/>
  <c r="A683" i="1" a="1"/>
  <c r="A683" i="1" s="1"/>
  <c r="J681" i="1"/>
  <c r="V681" i="1"/>
  <c r="T681" i="1"/>
  <c r="F682" i="1"/>
  <c r="E682" i="1"/>
  <c r="Q682" i="1"/>
  <c r="I682" i="1"/>
  <c r="H682" i="1"/>
  <c r="G682" i="1"/>
  <c r="U682" i="1" s="1"/>
  <c r="M682" i="1"/>
  <c r="L682" i="1"/>
  <c r="S680" i="1"/>
  <c r="K680" i="1"/>
  <c r="Y684" i="1" a="1"/>
  <c r="Y684" i="1" s="1"/>
  <c r="B684" i="1" s="1" a="1"/>
  <c r="B684" i="1" s="1"/>
  <c r="C683" i="1" l="1"/>
  <c r="D683" i="1"/>
  <c r="A684" i="1" a="1"/>
  <c r="A684" i="1" s="1"/>
  <c r="S681" i="1"/>
  <c r="K681" i="1"/>
  <c r="T682" i="1"/>
  <c r="G683" i="1"/>
  <c r="U683" i="1" s="1"/>
  <c r="F683" i="1"/>
  <c r="E683" i="1"/>
  <c r="Q683" i="1"/>
  <c r="I683" i="1"/>
  <c r="H683" i="1"/>
  <c r="M683" i="1"/>
  <c r="L683" i="1"/>
  <c r="J682" i="1"/>
  <c r="V682" i="1"/>
  <c r="Y685" i="1" a="1"/>
  <c r="Y685" i="1" s="1"/>
  <c r="B685" i="1" s="1" a="1"/>
  <c r="B685" i="1" s="1"/>
  <c r="C684" i="1" l="1"/>
  <c r="D684" i="1"/>
  <c r="A685" i="1" a="1"/>
  <c r="A685" i="1" s="1"/>
  <c r="M684" i="1"/>
  <c r="L684" i="1"/>
  <c r="S682" i="1"/>
  <c r="K682" i="1"/>
  <c r="J683" i="1"/>
  <c r="T683" i="1"/>
  <c r="Y686" i="1" a="1"/>
  <c r="Y686" i="1" s="1"/>
  <c r="B686" i="1" s="1" a="1"/>
  <c r="B686" i="1" s="1"/>
  <c r="H684" i="1"/>
  <c r="G684" i="1"/>
  <c r="U684" i="1" s="1"/>
  <c r="F684" i="1"/>
  <c r="E684" i="1"/>
  <c r="Q684" i="1"/>
  <c r="I684" i="1"/>
  <c r="C685" i="1" l="1"/>
  <c r="D685" i="1"/>
  <c r="A686" i="1" a="1"/>
  <c r="A686" i="1" s="1"/>
  <c r="J684" i="1"/>
  <c r="T684" i="1"/>
  <c r="Q685" i="1"/>
  <c r="I685" i="1"/>
  <c r="H685" i="1"/>
  <c r="G685" i="1"/>
  <c r="U685" i="1" s="1"/>
  <c r="V685" i="1" s="1"/>
  <c r="F685" i="1"/>
  <c r="E685" i="1"/>
  <c r="S683" i="1"/>
  <c r="V683" i="1" s="1"/>
  <c r="K683" i="1"/>
  <c r="V684" i="1"/>
  <c r="M685" i="1"/>
  <c r="L685" i="1"/>
  <c r="Y687" i="1" a="1"/>
  <c r="Y687" i="1" s="1"/>
  <c r="B687" i="1" s="1" a="1"/>
  <c r="B687" i="1" s="1"/>
  <c r="C686" i="1" l="1"/>
  <c r="D686" i="1"/>
  <c r="A687" i="1" a="1"/>
  <c r="A687" i="1" s="1"/>
  <c r="L686" i="1"/>
  <c r="M686" i="1"/>
  <c r="T685" i="1"/>
  <c r="J685" i="1"/>
  <c r="S684" i="1"/>
  <c r="K684" i="1"/>
  <c r="Y688" i="1" a="1"/>
  <c r="Y688" i="1" s="1"/>
  <c r="B688" i="1" s="1" a="1"/>
  <c r="B688" i="1" s="1"/>
  <c r="Q686" i="1"/>
  <c r="I686" i="1"/>
  <c r="H686" i="1"/>
  <c r="G686" i="1"/>
  <c r="U686" i="1" s="1"/>
  <c r="F686" i="1"/>
  <c r="E686" i="1"/>
  <c r="C687" i="1" l="1"/>
  <c r="D687" i="1"/>
  <c r="A688" i="1" a="1"/>
  <c r="A688" i="1" s="1"/>
  <c r="M687" i="1"/>
  <c r="L687" i="1"/>
  <c r="T686" i="1"/>
  <c r="Q687" i="1"/>
  <c r="I687" i="1"/>
  <c r="H687" i="1"/>
  <c r="G687" i="1"/>
  <c r="U687" i="1" s="1"/>
  <c r="F687" i="1"/>
  <c r="E687" i="1"/>
  <c r="J686" i="1"/>
  <c r="S685" i="1"/>
  <c r="K685" i="1"/>
  <c r="Y689" i="1" a="1"/>
  <c r="Y689" i="1" s="1"/>
  <c r="B689" i="1" s="1" a="1"/>
  <c r="B689" i="1" s="1"/>
  <c r="V686" i="1"/>
  <c r="C688" i="1" l="1"/>
  <c r="D688" i="1"/>
  <c r="A689" i="1" a="1"/>
  <c r="A689" i="1" s="1"/>
  <c r="F688" i="1"/>
  <c r="E688" i="1"/>
  <c r="Q688" i="1"/>
  <c r="I688" i="1"/>
  <c r="H688" i="1"/>
  <c r="G688" i="1"/>
  <c r="U688" i="1" s="1"/>
  <c r="V687" i="1"/>
  <c r="M688" i="1"/>
  <c r="L688" i="1"/>
  <c r="Y690" i="1" a="1"/>
  <c r="Y690" i="1" s="1"/>
  <c r="B690" i="1" s="1" a="1"/>
  <c r="B690" i="1" s="1"/>
  <c r="J687" i="1"/>
  <c r="S686" i="1"/>
  <c r="K686" i="1"/>
  <c r="T687" i="1"/>
  <c r="C689" i="1" l="1"/>
  <c r="D689" i="1"/>
  <c r="A690" i="1" a="1"/>
  <c r="A690" i="1" s="1"/>
  <c r="M689" i="1"/>
  <c r="L689" i="1"/>
  <c r="J688" i="1"/>
  <c r="G689" i="1"/>
  <c r="U689" i="1" s="1"/>
  <c r="F689" i="1"/>
  <c r="E689" i="1"/>
  <c r="Q689" i="1"/>
  <c r="I689" i="1"/>
  <c r="H689" i="1"/>
  <c r="Y691" i="1" a="1"/>
  <c r="Y691" i="1" s="1"/>
  <c r="B691" i="1" s="1" a="1"/>
  <c r="B691" i="1" s="1"/>
  <c r="T688" i="1"/>
  <c r="S687" i="1"/>
  <c r="K687" i="1"/>
  <c r="C690" i="1" l="1"/>
  <c r="D690" i="1"/>
  <c r="V689" i="1"/>
  <c r="A691" i="1" a="1"/>
  <c r="A691" i="1" s="1"/>
  <c r="M690" i="1"/>
  <c r="L690" i="1"/>
  <c r="J689" i="1"/>
  <c r="H690" i="1"/>
  <c r="G690" i="1"/>
  <c r="U690" i="1" s="1"/>
  <c r="F690" i="1"/>
  <c r="E690" i="1"/>
  <c r="Q690" i="1"/>
  <c r="I690" i="1"/>
  <c r="Y692" i="1" a="1"/>
  <c r="Y692" i="1" s="1"/>
  <c r="B692" i="1" s="1" a="1"/>
  <c r="B692" i="1" s="1"/>
  <c r="T689" i="1"/>
  <c r="S688" i="1"/>
  <c r="V688" i="1" s="1"/>
  <c r="K688" i="1"/>
  <c r="C691" i="1" l="1"/>
  <c r="D691" i="1"/>
  <c r="A692" i="1" a="1"/>
  <c r="A692" i="1" s="1"/>
  <c r="V690" i="1"/>
  <c r="Y693" i="1" a="1"/>
  <c r="Y693" i="1" s="1"/>
  <c r="B693" i="1" s="1" a="1"/>
  <c r="B693" i="1" s="1"/>
  <c r="S689" i="1"/>
  <c r="K689" i="1"/>
  <c r="Q691" i="1"/>
  <c r="I691" i="1"/>
  <c r="H691" i="1"/>
  <c r="G691" i="1"/>
  <c r="U691" i="1" s="1"/>
  <c r="V691" i="1" s="1"/>
  <c r="F691" i="1"/>
  <c r="E691" i="1"/>
  <c r="M691" i="1"/>
  <c r="L691" i="1"/>
  <c r="J690" i="1"/>
  <c r="T690" i="1"/>
  <c r="C692" i="1" l="1"/>
  <c r="D692" i="1"/>
  <c r="A693" i="1" a="1"/>
  <c r="A693" i="1" s="1"/>
  <c r="T691" i="1"/>
  <c r="Y694" i="1" a="1"/>
  <c r="Y694" i="1" s="1"/>
  <c r="B694" i="1" s="1" a="1"/>
  <c r="B694" i="1" s="1"/>
  <c r="Q692" i="1"/>
  <c r="I692" i="1"/>
  <c r="H692" i="1"/>
  <c r="G692" i="1"/>
  <c r="U692" i="1" s="1"/>
  <c r="F692" i="1"/>
  <c r="E692" i="1"/>
  <c r="L692" i="1"/>
  <c r="M692" i="1"/>
  <c r="J691" i="1"/>
  <c r="S690" i="1"/>
  <c r="K690" i="1"/>
  <c r="V692" i="1" l="1"/>
  <c r="C693" i="1"/>
  <c r="D693" i="1"/>
  <c r="A694" i="1" a="1"/>
  <c r="A694" i="1" s="1"/>
  <c r="T692" i="1"/>
  <c r="S691" i="1"/>
  <c r="K691" i="1"/>
  <c r="J692" i="1"/>
  <c r="Y695" i="1" a="1"/>
  <c r="Y695" i="1" s="1"/>
  <c r="B695" i="1" s="1" a="1"/>
  <c r="B695" i="1" s="1"/>
  <c r="Q693" i="1"/>
  <c r="I693" i="1"/>
  <c r="H693" i="1"/>
  <c r="G693" i="1"/>
  <c r="U693" i="1" s="1"/>
  <c r="F693" i="1"/>
  <c r="E693" i="1"/>
  <c r="M693" i="1"/>
  <c r="L693" i="1"/>
  <c r="C694" i="1" l="1"/>
  <c r="D694" i="1"/>
  <c r="A695" i="1" a="1"/>
  <c r="A695" i="1" s="1"/>
  <c r="S692" i="1"/>
  <c r="K692" i="1"/>
  <c r="T693" i="1"/>
  <c r="Y696" i="1" a="1"/>
  <c r="Y696" i="1" s="1"/>
  <c r="B696" i="1" s="1" a="1"/>
  <c r="B696" i="1" s="1"/>
  <c r="J693" i="1"/>
  <c r="M694" i="1"/>
  <c r="L694" i="1"/>
  <c r="F694" i="1"/>
  <c r="E694" i="1"/>
  <c r="Q694" i="1"/>
  <c r="I694" i="1"/>
  <c r="H694" i="1"/>
  <c r="G694" i="1"/>
  <c r="U694" i="1" s="1"/>
  <c r="V693" i="1"/>
  <c r="D695" i="1" l="1"/>
  <c r="C695" i="1"/>
  <c r="A696" i="1" a="1"/>
  <c r="A696" i="1" s="1"/>
  <c r="V694" i="1"/>
  <c r="M695" i="1"/>
  <c r="L695" i="1"/>
  <c r="J694" i="1"/>
  <c r="S693" i="1"/>
  <c r="K693" i="1"/>
  <c r="T694" i="1"/>
  <c r="G695" i="1"/>
  <c r="U695" i="1" s="1"/>
  <c r="F695" i="1"/>
  <c r="E695" i="1"/>
  <c r="Q695" i="1"/>
  <c r="I695" i="1"/>
  <c r="H695" i="1"/>
  <c r="Y697" i="1" a="1"/>
  <c r="Y697" i="1" s="1"/>
  <c r="B697" i="1" s="1" a="1"/>
  <c r="B697" i="1" s="1"/>
  <c r="C696" i="1" l="1"/>
  <c r="D696" i="1"/>
  <c r="V695" i="1"/>
  <c r="A697" i="1" a="1"/>
  <c r="A697" i="1" s="1"/>
  <c r="S694" i="1"/>
  <c r="K694" i="1"/>
  <c r="Y698" i="1" a="1"/>
  <c r="Y698" i="1" s="1"/>
  <c r="B698" i="1" s="1" a="1"/>
  <c r="B698" i="1" s="1"/>
  <c r="J695" i="1"/>
  <c r="T695" i="1"/>
  <c r="H696" i="1"/>
  <c r="G696" i="1"/>
  <c r="U696" i="1" s="1"/>
  <c r="F696" i="1"/>
  <c r="E696" i="1"/>
  <c r="Q696" i="1"/>
  <c r="I696" i="1"/>
  <c r="M696" i="1"/>
  <c r="L696" i="1"/>
  <c r="C697" i="1" l="1"/>
  <c r="D697" i="1"/>
  <c r="A698" i="1" a="1"/>
  <c r="A698" i="1" s="1"/>
  <c r="M697" i="1"/>
  <c r="L697" i="1"/>
  <c r="Y699" i="1" a="1"/>
  <c r="Y699" i="1" s="1"/>
  <c r="B699" i="1" s="1" a="1"/>
  <c r="B699" i="1" s="1"/>
  <c r="Q697" i="1"/>
  <c r="I697" i="1"/>
  <c r="H697" i="1"/>
  <c r="G697" i="1"/>
  <c r="U697" i="1" s="1"/>
  <c r="V697" i="1" s="1"/>
  <c r="F697" i="1"/>
  <c r="E697" i="1"/>
  <c r="T696" i="1"/>
  <c r="S695" i="1"/>
  <c r="K695" i="1"/>
  <c r="J696" i="1"/>
  <c r="V696" i="1"/>
  <c r="C698" i="1" l="1"/>
  <c r="D698" i="1"/>
  <c r="A699" i="1" a="1"/>
  <c r="A699" i="1" s="1"/>
  <c r="J697" i="1"/>
  <c r="Y700" i="1" a="1"/>
  <c r="Y700" i="1" s="1"/>
  <c r="B700" i="1" s="1" a="1"/>
  <c r="B700" i="1" s="1"/>
  <c r="T697" i="1"/>
  <c r="L698" i="1"/>
  <c r="M698" i="1"/>
  <c r="Q698" i="1"/>
  <c r="I698" i="1"/>
  <c r="H698" i="1"/>
  <c r="G698" i="1"/>
  <c r="U698" i="1" s="1"/>
  <c r="F698" i="1"/>
  <c r="E698" i="1"/>
  <c r="S696" i="1"/>
  <c r="K696" i="1"/>
  <c r="C699" i="1" l="1"/>
  <c r="D699" i="1"/>
  <c r="A700" i="1" a="1"/>
  <c r="A700" i="1" s="1"/>
  <c r="T698" i="1"/>
  <c r="J698" i="1"/>
  <c r="Q699" i="1"/>
  <c r="I699" i="1"/>
  <c r="H699" i="1"/>
  <c r="G699" i="1"/>
  <c r="U699" i="1" s="1"/>
  <c r="V699" i="1" s="1"/>
  <c r="F699" i="1"/>
  <c r="E699" i="1"/>
  <c r="V698" i="1"/>
  <c r="S697" i="1"/>
  <c r="K697" i="1"/>
  <c r="M699" i="1"/>
  <c r="L699" i="1"/>
  <c r="Y701" i="1" a="1"/>
  <c r="Y701" i="1" s="1"/>
  <c r="B701" i="1" s="1" a="1"/>
  <c r="B701" i="1" s="1"/>
  <c r="C700" i="1" l="1"/>
  <c r="D700" i="1"/>
  <c r="A701" i="1" a="1"/>
  <c r="A701" i="1" s="1"/>
  <c r="Y702" i="1" a="1"/>
  <c r="Y702" i="1" s="1"/>
  <c r="B702" i="1" s="1" a="1"/>
  <c r="B702" i="1" s="1"/>
  <c r="J699" i="1"/>
  <c r="S698" i="1"/>
  <c r="K698" i="1"/>
  <c r="F700" i="1"/>
  <c r="E700" i="1"/>
  <c r="Q700" i="1"/>
  <c r="I700" i="1"/>
  <c r="H700" i="1"/>
  <c r="G700" i="1"/>
  <c r="U700" i="1" s="1"/>
  <c r="T699" i="1"/>
  <c r="M700" i="1"/>
  <c r="L700" i="1"/>
  <c r="C701" i="1" l="1"/>
  <c r="D701" i="1"/>
  <c r="A702" i="1" a="1"/>
  <c r="A702" i="1" s="1"/>
  <c r="V700" i="1"/>
  <c r="G701" i="1"/>
  <c r="U701" i="1" s="1"/>
  <c r="F701" i="1"/>
  <c r="E701" i="1"/>
  <c r="Q701" i="1"/>
  <c r="I701" i="1"/>
  <c r="H701" i="1"/>
  <c r="M701" i="1"/>
  <c r="L701" i="1"/>
  <c r="J700" i="1"/>
  <c r="Y703" i="1" a="1"/>
  <c r="Y703" i="1" s="1"/>
  <c r="B703" i="1" s="1" a="1"/>
  <c r="B703" i="1" s="1"/>
  <c r="T700" i="1"/>
  <c r="S699" i="1"/>
  <c r="K699" i="1"/>
  <c r="C702" i="1" l="1"/>
  <c r="D702" i="1"/>
  <c r="A703" i="1" a="1"/>
  <c r="A703" i="1" s="1"/>
  <c r="V701" i="1"/>
  <c r="H702" i="1"/>
  <c r="G702" i="1"/>
  <c r="U702" i="1" s="1"/>
  <c r="F702" i="1"/>
  <c r="E702" i="1"/>
  <c r="Q702" i="1"/>
  <c r="I702" i="1"/>
  <c r="M702" i="1"/>
  <c r="L702" i="1"/>
  <c r="Y704" i="1" a="1"/>
  <c r="Y704" i="1" s="1"/>
  <c r="B704" i="1" s="1" a="1"/>
  <c r="B704" i="1" s="1"/>
  <c r="S700" i="1"/>
  <c r="K700" i="1"/>
  <c r="J701" i="1"/>
  <c r="T701" i="1"/>
  <c r="C703" i="1" l="1"/>
  <c r="D703" i="1"/>
  <c r="A704" i="1" a="1"/>
  <c r="A704" i="1" s="1"/>
  <c r="J702" i="1"/>
  <c r="T702" i="1"/>
  <c r="V702" i="1"/>
  <c r="S701" i="1"/>
  <c r="K701" i="1"/>
  <c r="Q703" i="1"/>
  <c r="I703" i="1"/>
  <c r="H703" i="1"/>
  <c r="G703" i="1"/>
  <c r="U703" i="1" s="1"/>
  <c r="F703" i="1"/>
  <c r="E703" i="1"/>
  <c r="M703" i="1"/>
  <c r="L703" i="1"/>
  <c r="Y705" i="1" a="1"/>
  <c r="Y705" i="1" s="1"/>
  <c r="B705" i="1" s="1" a="1"/>
  <c r="B705" i="1" s="1"/>
  <c r="C704" i="1" l="1"/>
  <c r="D704" i="1"/>
  <c r="A705" i="1" a="1"/>
  <c r="A705" i="1" s="1"/>
  <c r="V703" i="1"/>
  <c r="Y706" i="1" a="1"/>
  <c r="Y706" i="1" s="1"/>
  <c r="B706" i="1" s="1" a="1"/>
  <c r="B706" i="1" s="1"/>
  <c r="Q704" i="1"/>
  <c r="I704" i="1"/>
  <c r="H704" i="1"/>
  <c r="G704" i="1"/>
  <c r="U704" i="1" s="1"/>
  <c r="F704" i="1"/>
  <c r="E704" i="1"/>
  <c r="T703" i="1"/>
  <c r="S702" i="1"/>
  <c r="K702" i="1"/>
  <c r="L704" i="1"/>
  <c r="M704" i="1"/>
  <c r="J703" i="1"/>
  <c r="D705" i="1" l="1"/>
  <c r="C705" i="1"/>
  <c r="A706" i="1" a="1"/>
  <c r="A706" i="1" s="1"/>
  <c r="V704" i="1"/>
  <c r="T704" i="1"/>
  <c r="Y707" i="1" a="1"/>
  <c r="Y707" i="1" s="1"/>
  <c r="B707" i="1" s="1" a="1"/>
  <c r="B707" i="1" s="1"/>
  <c r="Q705" i="1"/>
  <c r="I705" i="1"/>
  <c r="H705" i="1"/>
  <c r="G705" i="1"/>
  <c r="U705" i="1" s="1"/>
  <c r="F705" i="1"/>
  <c r="E705" i="1"/>
  <c r="M705" i="1"/>
  <c r="L705" i="1"/>
  <c r="S703" i="1"/>
  <c r="K703" i="1"/>
  <c r="J704" i="1"/>
  <c r="C706" i="1" l="1"/>
  <c r="D706" i="1"/>
  <c r="A707" i="1" a="1"/>
  <c r="A707" i="1" s="1"/>
  <c r="V705" i="1"/>
  <c r="J705" i="1"/>
  <c r="T705" i="1"/>
  <c r="F706" i="1"/>
  <c r="E706" i="1"/>
  <c r="Q706" i="1"/>
  <c r="I706" i="1"/>
  <c r="H706" i="1"/>
  <c r="G706" i="1"/>
  <c r="U706" i="1" s="1"/>
  <c r="M706" i="1"/>
  <c r="L706" i="1"/>
  <c r="Y708" i="1" a="1"/>
  <c r="Y708" i="1" s="1"/>
  <c r="B708" i="1" s="1" a="1"/>
  <c r="B708" i="1" s="1"/>
  <c r="S704" i="1"/>
  <c r="K704" i="1"/>
  <c r="C707" i="1" l="1"/>
  <c r="D707" i="1"/>
  <c r="A708" i="1" a="1"/>
  <c r="A708" i="1" s="1"/>
  <c r="V706" i="1"/>
  <c r="Y709" i="1" a="1"/>
  <c r="Y709" i="1" s="1"/>
  <c r="B709" i="1" s="1" a="1"/>
  <c r="B709" i="1" s="1"/>
  <c r="M707" i="1"/>
  <c r="L707" i="1"/>
  <c r="J706" i="1"/>
  <c r="S705" i="1"/>
  <c r="K705" i="1"/>
  <c r="G707" i="1"/>
  <c r="U707" i="1" s="1"/>
  <c r="F707" i="1"/>
  <c r="E707" i="1"/>
  <c r="Q707" i="1"/>
  <c r="I707" i="1"/>
  <c r="H707" i="1"/>
  <c r="T706" i="1"/>
  <c r="C708" i="1" l="1"/>
  <c r="D708" i="1"/>
  <c r="A709" i="1" a="1"/>
  <c r="A709" i="1" s="1"/>
  <c r="V707" i="1"/>
  <c r="M708" i="1"/>
  <c r="L708" i="1"/>
  <c r="S706" i="1"/>
  <c r="K706" i="1"/>
  <c r="Y710" i="1" a="1"/>
  <c r="Y710" i="1" s="1"/>
  <c r="B710" i="1" s="1" a="1"/>
  <c r="B710" i="1" s="1"/>
  <c r="J707" i="1"/>
  <c r="T707" i="1"/>
  <c r="H708" i="1"/>
  <c r="G708" i="1"/>
  <c r="U708" i="1" s="1"/>
  <c r="F708" i="1"/>
  <c r="E708" i="1"/>
  <c r="Q708" i="1"/>
  <c r="I708" i="1"/>
  <c r="C709" i="1" l="1"/>
  <c r="D709" i="1"/>
  <c r="A710" i="1" a="1"/>
  <c r="A710" i="1" s="1"/>
  <c r="Q709" i="1"/>
  <c r="I709" i="1"/>
  <c r="H709" i="1"/>
  <c r="G709" i="1"/>
  <c r="U709" i="1" s="1"/>
  <c r="F709" i="1"/>
  <c r="E709" i="1"/>
  <c r="J708" i="1"/>
  <c r="T708" i="1"/>
  <c r="Y711" i="1" a="1"/>
  <c r="Y711" i="1" s="1"/>
  <c r="B711" i="1" s="1" a="1"/>
  <c r="B711" i="1" s="1"/>
  <c r="V708" i="1"/>
  <c r="S707" i="1"/>
  <c r="K707" i="1"/>
  <c r="M709" i="1"/>
  <c r="L709" i="1"/>
  <c r="C710" i="1" l="1"/>
  <c r="D710" i="1"/>
  <c r="A711" i="1" a="1"/>
  <c r="A711" i="1" s="1"/>
  <c r="V709" i="1"/>
  <c r="Y712" i="1" a="1"/>
  <c r="Y712" i="1" s="1"/>
  <c r="B712" i="1" s="1" a="1"/>
  <c r="B712" i="1" s="1"/>
  <c r="J709" i="1"/>
  <c r="Q710" i="1"/>
  <c r="I710" i="1"/>
  <c r="H710" i="1"/>
  <c r="G710" i="1"/>
  <c r="U710" i="1" s="1"/>
  <c r="F710" i="1"/>
  <c r="E710" i="1"/>
  <c r="S708" i="1"/>
  <c r="K708" i="1"/>
  <c r="L710" i="1"/>
  <c r="M710" i="1"/>
  <c r="T709" i="1"/>
  <c r="C711" i="1" l="1"/>
  <c r="D711" i="1"/>
  <c r="A712" i="1" a="1"/>
  <c r="A712" i="1" s="1"/>
  <c r="T710" i="1"/>
  <c r="V710" i="1"/>
  <c r="Y713" i="1" a="1"/>
  <c r="Y713" i="1" s="1"/>
  <c r="B713" i="1" s="1" a="1"/>
  <c r="B713" i="1" s="1"/>
  <c r="M711" i="1"/>
  <c r="L711" i="1"/>
  <c r="J710" i="1"/>
  <c r="S709" i="1"/>
  <c r="K709" i="1"/>
  <c r="Q711" i="1"/>
  <c r="I711" i="1"/>
  <c r="H711" i="1"/>
  <c r="G711" i="1"/>
  <c r="U711" i="1" s="1"/>
  <c r="F711" i="1"/>
  <c r="E711" i="1"/>
  <c r="C712" i="1" l="1"/>
  <c r="D712" i="1"/>
  <c r="A713" i="1" a="1"/>
  <c r="A713" i="1" s="1"/>
  <c r="V711" i="1"/>
  <c r="M712" i="1"/>
  <c r="L712" i="1"/>
  <c r="Y714" i="1" a="1"/>
  <c r="Y714" i="1" s="1"/>
  <c r="B714" i="1" s="1" a="1"/>
  <c r="B714" i="1" s="1"/>
  <c r="S710" i="1"/>
  <c r="K710" i="1"/>
  <c r="T711" i="1"/>
  <c r="J711" i="1"/>
  <c r="F712" i="1"/>
  <c r="E712" i="1"/>
  <c r="Q712" i="1"/>
  <c r="I712" i="1"/>
  <c r="H712" i="1"/>
  <c r="G712" i="1"/>
  <c r="U712" i="1" s="1"/>
  <c r="C713" i="1" l="1"/>
  <c r="D713" i="1"/>
  <c r="A714" i="1" a="1"/>
  <c r="A714" i="1" s="1"/>
  <c r="V712" i="1"/>
  <c r="M713" i="1"/>
  <c r="L713" i="1"/>
  <c r="Y715" i="1" a="1"/>
  <c r="Y715" i="1" s="1"/>
  <c r="B715" i="1" s="1" a="1"/>
  <c r="B715" i="1" s="1"/>
  <c r="J712" i="1"/>
  <c r="T712" i="1"/>
  <c r="G713" i="1"/>
  <c r="U713" i="1" s="1"/>
  <c r="F713" i="1"/>
  <c r="E713" i="1"/>
  <c r="Q713" i="1"/>
  <c r="I713" i="1"/>
  <c r="H713" i="1"/>
  <c r="S711" i="1"/>
  <c r="K711" i="1"/>
  <c r="C714" i="1" l="1"/>
  <c r="D714" i="1"/>
  <c r="V713" i="1"/>
  <c r="A715" i="1" a="1"/>
  <c r="A715" i="1" s="1"/>
  <c r="M714" i="1"/>
  <c r="L714" i="1"/>
  <c r="J713" i="1"/>
  <c r="H714" i="1"/>
  <c r="G714" i="1"/>
  <c r="U714" i="1" s="1"/>
  <c r="F714" i="1"/>
  <c r="E714" i="1"/>
  <c r="Q714" i="1"/>
  <c r="I714" i="1"/>
  <c r="Y716" i="1" a="1"/>
  <c r="Y716" i="1" s="1"/>
  <c r="B716" i="1" s="1" a="1"/>
  <c r="B716" i="1" s="1"/>
  <c r="T713" i="1"/>
  <c r="S712" i="1"/>
  <c r="K712" i="1"/>
  <c r="C715" i="1" l="1"/>
  <c r="D715" i="1"/>
  <c r="A716" i="1" a="1"/>
  <c r="A716" i="1" s="1"/>
  <c r="Q715" i="1"/>
  <c r="I715" i="1"/>
  <c r="H715" i="1"/>
  <c r="G715" i="1"/>
  <c r="U715" i="1" s="1"/>
  <c r="V715" i="1" s="1"/>
  <c r="F715" i="1"/>
  <c r="E715" i="1"/>
  <c r="S713" i="1"/>
  <c r="K713" i="1"/>
  <c r="J714" i="1"/>
  <c r="T714" i="1"/>
  <c r="V714" i="1"/>
  <c r="M715" i="1"/>
  <c r="L715" i="1"/>
  <c r="Y717" i="1" a="1"/>
  <c r="Y717" i="1" s="1"/>
  <c r="B717" i="1" s="1" a="1"/>
  <c r="B717" i="1" s="1"/>
  <c r="C716" i="1" l="1"/>
  <c r="D716" i="1"/>
  <c r="A717" i="1" a="1"/>
  <c r="A717" i="1" s="1"/>
  <c r="Y718" i="1" a="1"/>
  <c r="Y718" i="1" s="1"/>
  <c r="B718" i="1" s="1" a="1"/>
  <c r="B718" i="1" s="1"/>
  <c r="Q716" i="1"/>
  <c r="I716" i="1"/>
  <c r="H716" i="1"/>
  <c r="G716" i="1"/>
  <c r="U716" i="1" s="1"/>
  <c r="F716" i="1"/>
  <c r="E716" i="1"/>
  <c r="J715" i="1"/>
  <c r="T715" i="1"/>
  <c r="L716" i="1"/>
  <c r="M716" i="1"/>
  <c r="S714" i="1"/>
  <c r="K714" i="1"/>
  <c r="C717" i="1" l="1"/>
  <c r="D717" i="1"/>
  <c r="V716" i="1"/>
  <c r="A718" i="1" a="1"/>
  <c r="A718" i="1" s="1"/>
  <c r="Q717" i="1"/>
  <c r="I717" i="1"/>
  <c r="H717" i="1"/>
  <c r="G717" i="1"/>
  <c r="U717" i="1" s="1"/>
  <c r="F717" i="1"/>
  <c r="E717" i="1"/>
  <c r="M717" i="1"/>
  <c r="L717" i="1"/>
  <c r="S715" i="1"/>
  <c r="K715" i="1"/>
  <c r="Y719" i="1" a="1"/>
  <c r="Y719" i="1" s="1"/>
  <c r="B719" i="1" s="1" a="1"/>
  <c r="B719" i="1" s="1"/>
  <c r="T716" i="1"/>
  <c r="J716" i="1"/>
  <c r="D718" i="1" l="1"/>
  <c r="C718" i="1"/>
  <c r="A719" i="1" a="1"/>
  <c r="A719" i="1" s="1"/>
  <c r="V717" i="1"/>
  <c r="S716" i="1"/>
  <c r="K716" i="1"/>
  <c r="Y720" i="1" a="1"/>
  <c r="Y720" i="1" s="1"/>
  <c r="B720" i="1" s="1" a="1"/>
  <c r="B720" i="1" s="1"/>
  <c r="J717" i="1"/>
  <c r="F718" i="1"/>
  <c r="E718" i="1"/>
  <c r="Q718" i="1"/>
  <c r="I718" i="1"/>
  <c r="H718" i="1"/>
  <c r="G718" i="1"/>
  <c r="U718" i="1" s="1"/>
  <c r="T717" i="1"/>
  <c r="M718" i="1"/>
  <c r="L718" i="1"/>
  <c r="C719" i="1" l="1"/>
  <c r="D719" i="1"/>
  <c r="A720" i="1" a="1"/>
  <c r="A720" i="1" s="1"/>
  <c r="V718" i="1"/>
  <c r="M719" i="1"/>
  <c r="L719" i="1"/>
  <c r="Y721" i="1" a="1"/>
  <c r="Y721" i="1" s="1"/>
  <c r="B721" i="1" s="1" a="1"/>
  <c r="B721" i="1" s="1"/>
  <c r="J718" i="1"/>
  <c r="T718" i="1"/>
  <c r="S717" i="1"/>
  <c r="K717" i="1"/>
  <c r="G719" i="1"/>
  <c r="U719" i="1" s="1"/>
  <c r="F719" i="1"/>
  <c r="E719" i="1"/>
  <c r="Q719" i="1"/>
  <c r="I719" i="1"/>
  <c r="H719" i="1"/>
  <c r="C720" i="1" l="1"/>
  <c r="D720" i="1"/>
  <c r="A721" i="1" a="1"/>
  <c r="A721" i="1" s="1"/>
  <c r="Y722" i="1" a="1"/>
  <c r="Y722" i="1" s="1"/>
  <c r="B722" i="1" s="1" a="1"/>
  <c r="B722" i="1" s="1"/>
  <c r="M720" i="1"/>
  <c r="L720" i="1"/>
  <c r="J719" i="1"/>
  <c r="V719" i="1"/>
  <c r="T719" i="1"/>
  <c r="S718" i="1"/>
  <c r="K718" i="1"/>
  <c r="H720" i="1"/>
  <c r="G720" i="1"/>
  <c r="U720" i="1" s="1"/>
  <c r="F720" i="1"/>
  <c r="E720" i="1"/>
  <c r="Q720" i="1"/>
  <c r="I720" i="1"/>
  <c r="C721" i="1" l="1"/>
  <c r="D721" i="1"/>
  <c r="A722" i="1" a="1"/>
  <c r="A722" i="1" s="1"/>
  <c r="S719" i="1"/>
  <c r="K719" i="1"/>
  <c r="J720" i="1"/>
  <c r="T720" i="1"/>
  <c r="M721" i="1"/>
  <c r="L721" i="1"/>
  <c r="Y723" i="1" a="1"/>
  <c r="Y723" i="1" s="1"/>
  <c r="B723" i="1" s="1" a="1"/>
  <c r="B723" i="1" s="1"/>
  <c r="Q721" i="1"/>
  <c r="I721" i="1"/>
  <c r="H721" i="1"/>
  <c r="G721" i="1"/>
  <c r="U721" i="1" s="1"/>
  <c r="F721" i="1"/>
  <c r="E721" i="1"/>
  <c r="C722" i="1" l="1"/>
  <c r="D722" i="1"/>
  <c r="A723" i="1" a="1"/>
  <c r="A723" i="1" s="1"/>
  <c r="V721" i="1"/>
  <c r="J721" i="1"/>
  <c r="T721" i="1"/>
  <c r="S720" i="1"/>
  <c r="V720" i="1" s="1"/>
  <c r="K720" i="1"/>
  <c r="L722" i="1"/>
  <c r="M722" i="1"/>
  <c r="Y724" i="1" a="1"/>
  <c r="Y724" i="1" s="1"/>
  <c r="B724" i="1" s="1" a="1"/>
  <c r="B724" i="1" s="1"/>
  <c r="Q722" i="1"/>
  <c r="I722" i="1"/>
  <c r="H722" i="1"/>
  <c r="G722" i="1"/>
  <c r="U722" i="1" s="1"/>
  <c r="F722" i="1"/>
  <c r="E722" i="1"/>
  <c r="C723" i="1" l="1"/>
  <c r="D723" i="1"/>
  <c r="A724" i="1" a="1"/>
  <c r="A724" i="1" s="1"/>
  <c r="M723" i="1"/>
  <c r="L723" i="1"/>
  <c r="T722" i="1"/>
  <c r="Y725" i="1" a="1"/>
  <c r="Y725" i="1" s="1"/>
  <c r="B725" i="1" s="1" a="1"/>
  <c r="B725" i="1" s="1"/>
  <c r="S721" i="1"/>
  <c r="K721" i="1"/>
  <c r="Q723" i="1"/>
  <c r="I723" i="1"/>
  <c r="H723" i="1"/>
  <c r="G723" i="1"/>
  <c r="U723" i="1" s="1"/>
  <c r="F723" i="1"/>
  <c r="E723" i="1"/>
  <c r="J722" i="1"/>
  <c r="C724" i="1" l="1"/>
  <c r="D724" i="1"/>
  <c r="A725" i="1" a="1"/>
  <c r="A725" i="1" s="1"/>
  <c r="V723" i="1"/>
  <c r="M724" i="1"/>
  <c r="L724" i="1"/>
  <c r="Y726" i="1" a="1"/>
  <c r="Y726" i="1" s="1"/>
  <c r="B726" i="1" s="1" a="1"/>
  <c r="B726" i="1" s="1"/>
  <c r="J723" i="1"/>
  <c r="T723" i="1"/>
  <c r="F724" i="1"/>
  <c r="E724" i="1"/>
  <c r="Q724" i="1"/>
  <c r="I724" i="1"/>
  <c r="H724" i="1"/>
  <c r="G724" i="1"/>
  <c r="U724" i="1" s="1"/>
  <c r="V724" i="1" s="1"/>
  <c r="S722" i="1"/>
  <c r="V722" i="1" s="1"/>
  <c r="K722" i="1"/>
  <c r="C725" i="1" l="1"/>
  <c r="D725" i="1"/>
  <c r="A726" i="1" a="1"/>
  <c r="A726" i="1" s="1"/>
  <c r="M725" i="1"/>
  <c r="L725" i="1"/>
  <c r="J724" i="1"/>
  <c r="T724" i="1"/>
  <c r="S723" i="1"/>
  <c r="K723" i="1"/>
  <c r="G725" i="1"/>
  <c r="U725" i="1" s="1"/>
  <c r="F725" i="1"/>
  <c r="E725" i="1"/>
  <c r="Q725" i="1"/>
  <c r="I725" i="1"/>
  <c r="H725" i="1"/>
  <c r="Y727" i="1" a="1"/>
  <c r="Y727" i="1" s="1"/>
  <c r="B727" i="1" s="1" a="1"/>
  <c r="B727" i="1" s="1"/>
  <c r="C726" i="1" l="1"/>
  <c r="D726" i="1"/>
  <c r="V725" i="1"/>
  <c r="A727" i="1" a="1"/>
  <c r="A727" i="1" s="1"/>
  <c r="M726" i="1"/>
  <c r="L726" i="1"/>
  <c r="J725" i="1"/>
  <c r="T725" i="1"/>
  <c r="H726" i="1"/>
  <c r="G726" i="1"/>
  <c r="U726" i="1" s="1"/>
  <c r="Q726" i="1"/>
  <c r="F726" i="1"/>
  <c r="E726" i="1"/>
  <c r="I726" i="1"/>
  <c r="Y728" i="1" a="1"/>
  <c r="Y728" i="1" s="1"/>
  <c r="B728" i="1" s="1" a="1"/>
  <c r="B728" i="1" s="1"/>
  <c r="S724" i="1"/>
  <c r="K724" i="1"/>
  <c r="C727" i="1" l="1"/>
  <c r="D727" i="1"/>
  <c r="A728" i="1" a="1"/>
  <c r="A728" i="1" s="1"/>
  <c r="P726" i="1"/>
  <c r="J726" i="1"/>
  <c r="N726" i="1" s="1" a="1"/>
  <c r="N726" i="1" s="1"/>
  <c r="T726" i="1"/>
  <c r="E727" i="1"/>
  <c r="I727" i="1"/>
  <c r="H727" i="1"/>
  <c r="G727" i="1"/>
  <c r="U727" i="1" s="1"/>
  <c r="Q727" i="1"/>
  <c r="F727" i="1"/>
  <c r="M727" i="1"/>
  <c r="L727" i="1"/>
  <c r="S725" i="1"/>
  <c r="K725" i="1"/>
  <c r="Y729" i="1" a="1"/>
  <c r="Y729" i="1" s="1"/>
  <c r="B729" i="1" s="1" a="1"/>
  <c r="B729" i="1" s="1"/>
  <c r="C728" i="1" l="1"/>
  <c r="D728" i="1"/>
  <c r="A729" i="1" a="1"/>
  <c r="A729" i="1" s="1"/>
  <c r="V727" i="1"/>
  <c r="I728" i="1"/>
  <c r="H728" i="1"/>
  <c r="G728" i="1"/>
  <c r="U728" i="1" s="1"/>
  <c r="Q728" i="1"/>
  <c r="F728" i="1"/>
  <c r="E728" i="1"/>
  <c r="N727" i="1" a="1"/>
  <c r="N727" i="1" s="1"/>
  <c r="T727" i="1"/>
  <c r="S726" i="1"/>
  <c r="V726" i="1" s="1"/>
  <c r="K726" i="1"/>
  <c r="O726" i="1"/>
  <c r="P727" i="1"/>
  <c r="J727" i="1"/>
  <c r="M728" i="1"/>
  <c r="L728" i="1"/>
  <c r="Y730" i="1" a="1"/>
  <c r="Y730" i="1" s="1"/>
  <c r="B730" i="1" s="1" a="1"/>
  <c r="B730" i="1" s="1"/>
  <c r="C729" i="1" l="1"/>
  <c r="D729" i="1"/>
  <c r="A730" i="1" a="1"/>
  <c r="A730" i="1" s="1"/>
  <c r="Y731" i="1" a="1"/>
  <c r="Y731" i="1" s="1"/>
  <c r="B731" i="1" s="1" a="1"/>
  <c r="B731" i="1" s="1"/>
  <c r="M729" i="1"/>
  <c r="L729" i="1"/>
  <c r="J728" i="1"/>
  <c r="P728" i="1"/>
  <c r="T728" i="1"/>
  <c r="K727" i="1"/>
  <c r="S727" i="1"/>
  <c r="O727" i="1"/>
  <c r="Q729" i="1"/>
  <c r="F729" i="1"/>
  <c r="E729" i="1"/>
  <c r="I729" i="1"/>
  <c r="H729" i="1"/>
  <c r="G729" i="1"/>
  <c r="U729" i="1" s="1"/>
  <c r="N728" i="1" a="1"/>
  <c r="N728" i="1" s="1"/>
  <c r="C730" i="1" l="1"/>
  <c r="D730" i="1"/>
  <c r="A731" i="1" a="1"/>
  <c r="A731" i="1" s="1"/>
  <c r="P729" i="1"/>
  <c r="J729" i="1"/>
  <c r="N729" i="1" a="1"/>
  <c r="N729" i="1" s="1"/>
  <c r="V729" i="1"/>
  <c r="S728" i="1"/>
  <c r="V728" i="1" s="1"/>
  <c r="K728" i="1"/>
  <c r="O728" i="1"/>
  <c r="T729" i="1"/>
  <c r="Y732" i="1" a="1"/>
  <c r="Y732" i="1" s="1"/>
  <c r="B732" i="1" s="1" a="1"/>
  <c r="B732" i="1" s="1"/>
  <c r="I730" i="1"/>
  <c r="H730" i="1"/>
  <c r="G730" i="1"/>
  <c r="U730" i="1" s="1"/>
  <c r="Q730" i="1"/>
  <c r="F730" i="1"/>
  <c r="E730" i="1"/>
  <c r="L730" i="1"/>
  <c r="M730" i="1"/>
  <c r="D731" i="1" l="1"/>
  <c r="C731" i="1"/>
  <c r="A732" i="1" a="1"/>
  <c r="A732" i="1" s="1"/>
  <c r="T730" i="1"/>
  <c r="J730" i="1"/>
  <c r="N730" i="1" s="1" a="1"/>
  <c r="N730" i="1" s="1"/>
  <c r="P730" i="1"/>
  <c r="K729" i="1"/>
  <c r="S729" i="1"/>
  <c r="O729" i="1"/>
  <c r="G731" i="1"/>
  <c r="U731" i="1" s="1"/>
  <c r="Q731" i="1"/>
  <c r="F731" i="1"/>
  <c r="E731" i="1"/>
  <c r="I731" i="1"/>
  <c r="H731" i="1"/>
  <c r="M731" i="1"/>
  <c r="L731" i="1"/>
  <c r="Y733" i="1" a="1"/>
  <c r="Y733" i="1" s="1"/>
  <c r="B733" i="1" s="1" a="1"/>
  <c r="B733" i="1" s="1"/>
  <c r="C732" i="1" l="1"/>
  <c r="D732" i="1"/>
  <c r="A733" i="1" a="1"/>
  <c r="A733" i="1" s="1"/>
  <c r="M732" i="1"/>
  <c r="L732" i="1"/>
  <c r="K730" i="1"/>
  <c r="S730" i="1"/>
  <c r="V730" i="1" s="1"/>
  <c r="O730" i="1"/>
  <c r="I732" i="1"/>
  <c r="H732" i="1"/>
  <c r="G732" i="1"/>
  <c r="U732" i="1" s="1"/>
  <c r="Q732" i="1"/>
  <c r="F732" i="1"/>
  <c r="E732" i="1"/>
  <c r="Y734" i="1" a="1"/>
  <c r="Y734" i="1" s="1"/>
  <c r="B734" i="1" s="1" a="1"/>
  <c r="B734" i="1" s="1"/>
  <c r="P731" i="1"/>
  <c r="J731" i="1"/>
  <c r="N731" i="1" s="1" a="1"/>
  <c r="N731" i="1" s="1"/>
  <c r="T731" i="1"/>
  <c r="V731" i="1"/>
  <c r="C733" i="1" l="1"/>
  <c r="D733" i="1"/>
  <c r="A734" i="1" a="1"/>
  <c r="A734" i="1" s="1"/>
  <c r="V732" i="1"/>
  <c r="Q733" i="1"/>
  <c r="I733" i="1"/>
  <c r="H733" i="1"/>
  <c r="G733" i="1"/>
  <c r="U733" i="1" s="1"/>
  <c r="V733" i="1" s="1"/>
  <c r="F733" i="1"/>
  <c r="E733" i="1"/>
  <c r="J732" i="1"/>
  <c r="N732" i="1" s="1" a="1"/>
  <c r="N732" i="1" s="1"/>
  <c r="P732" i="1"/>
  <c r="T732" i="1"/>
  <c r="M733" i="1"/>
  <c r="L733" i="1"/>
  <c r="Y735" i="1" a="1"/>
  <c r="Y735" i="1" s="1"/>
  <c r="B735" i="1" s="1" a="1"/>
  <c r="B735" i="1" s="1"/>
  <c r="S731" i="1"/>
  <c r="K731" i="1"/>
  <c r="O731" i="1"/>
  <c r="C734" i="1" l="1"/>
  <c r="D734" i="1"/>
  <c r="A735" i="1" a="1"/>
  <c r="A735" i="1" s="1"/>
  <c r="Y736" i="1" a="1"/>
  <c r="Y736" i="1" s="1"/>
  <c r="B736" i="1" s="1" a="1"/>
  <c r="B736" i="1" s="1"/>
  <c r="M734" i="1"/>
  <c r="L734" i="1"/>
  <c r="T733" i="1"/>
  <c r="K732" i="1"/>
  <c r="S732" i="1"/>
  <c r="O732" i="1"/>
  <c r="Q734" i="1"/>
  <c r="I734" i="1"/>
  <c r="H734" i="1"/>
  <c r="G734" i="1"/>
  <c r="U734" i="1" s="1"/>
  <c r="F734" i="1"/>
  <c r="E734" i="1"/>
  <c r="J733" i="1"/>
  <c r="C735" i="1" l="1"/>
  <c r="D735" i="1"/>
  <c r="A736" i="1" a="1"/>
  <c r="A736" i="1" s="1"/>
  <c r="T734" i="1"/>
  <c r="S733" i="1"/>
  <c r="K733" i="1"/>
  <c r="Y737" i="1" a="1"/>
  <c r="Y737" i="1" s="1"/>
  <c r="B737" i="1" s="1" a="1"/>
  <c r="B737" i="1" s="1"/>
  <c r="Q735" i="1"/>
  <c r="I735" i="1"/>
  <c r="H735" i="1"/>
  <c r="G735" i="1"/>
  <c r="U735" i="1" s="1"/>
  <c r="F735" i="1"/>
  <c r="E735" i="1"/>
  <c r="M735" i="1"/>
  <c r="L735" i="1"/>
  <c r="J734" i="1"/>
  <c r="V734" i="1"/>
  <c r="C736" i="1" l="1"/>
  <c r="D736" i="1"/>
  <c r="A737" i="1" a="1"/>
  <c r="A737" i="1" s="1"/>
  <c r="M736" i="1"/>
  <c r="L736" i="1"/>
  <c r="V735" i="1"/>
  <c r="J735" i="1"/>
  <c r="S734" i="1"/>
  <c r="K734" i="1"/>
  <c r="E736" i="1"/>
  <c r="Q736" i="1"/>
  <c r="I736" i="1"/>
  <c r="H736" i="1"/>
  <c r="G736" i="1"/>
  <c r="U736" i="1" s="1"/>
  <c r="F736" i="1"/>
  <c r="T735" i="1"/>
  <c r="Y738" i="1" a="1"/>
  <c r="Y738" i="1" s="1"/>
  <c r="B738" i="1" s="1" a="1"/>
  <c r="B738" i="1" s="1"/>
  <c r="C737" i="1" l="1"/>
  <c r="D737" i="1"/>
  <c r="A738" i="1" a="1"/>
  <c r="A738" i="1" s="1"/>
  <c r="V736" i="1"/>
  <c r="F737" i="1"/>
  <c r="E737" i="1"/>
  <c r="Q737" i="1"/>
  <c r="I737" i="1"/>
  <c r="H737" i="1"/>
  <c r="G737" i="1"/>
  <c r="U737" i="1" s="1"/>
  <c r="J736" i="1"/>
  <c r="Y739" i="1" a="1"/>
  <c r="Y739" i="1" s="1"/>
  <c r="B739" i="1" s="1" a="1"/>
  <c r="B739" i="1" s="1"/>
  <c r="T736" i="1"/>
  <c r="M737" i="1"/>
  <c r="L737" i="1"/>
  <c r="S735" i="1"/>
  <c r="K735" i="1"/>
  <c r="C738" i="1" l="1"/>
  <c r="D738" i="1"/>
  <c r="A739" i="1" a="1"/>
  <c r="A739" i="1" s="1"/>
  <c r="J737" i="1"/>
  <c r="T737" i="1"/>
  <c r="S736" i="1"/>
  <c r="K736" i="1"/>
  <c r="G738" i="1"/>
  <c r="U738" i="1" s="1"/>
  <c r="F738" i="1"/>
  <c r="E738" i="1"/>
  <c r="Q738" i="1"/>
  <c r="I738" i="1"/>
  <c r="H738" i="1"/>
  <c r="V737" i="1"/>
  <c r="M738" i="1"/>
  <c r="L738" i="1"/>
  <c r="Y740" i="1" a="1"/>
  <c r="Y740" i="1" s="1"/>
  <c r="B740" i="1" s="1" a="1"/>
  <c r="B740" i="1" s="1"/>
  <c r="D739" i="1" l="1"/>
  <c r="C739" i="1"/>
  <c r="A740" i="1" a="1"/>
  <c r="A740" i="1" s="1"/>
  <c r="Q739" i="1"/>
  <c r="I739" i="1"/>
  <c r="H739" i="1"/>
  <c r="G739" i="1"/>
  <c r="U739" i="1" s="1"/>
  <c r="F739" i="1"/>
  <c r="E739" i="1"/>
  <c r="M739" i="1"/>
  <c r="L739" i="1"/>
  <c r="Y741" i="1" a="1"/>
  <c r="Y741" i="1" s="1"/>
  <c r="B741" i="1" s="1" a="1"/>
  <c r="B741" i="1" s="1"/>
  <c r="J738" i="1"/>
  <c r="T738" i="1"/>
  <c r="V738" i="1"/>
  <c r="S737" i="1"/>
  <c r="K737" i="1"/>
  <c r="D740" i="1" l="1"/>
  <c r="C740" i="1"/>
  <c r="A741" i="1" a="1"/>
  <c r="A741" i="1" s="1"/>
  <c r="V739" i="1"/>
  <c r="Q740" i="1"/>
  <c r="I740" i="1"/>
  <c r="H740" i="1"/>
  <c r="G740" i="1"/>
  <c r="U740" i="1" s="1"/>
  <c r="F740" i="1"/>
  <c r="E740" i="1"/>
  <c r="J739" i="1"/>
  <c r="M740" i="1"/>
  <c r="L740" i="1"/>
  <c r="Y742" i="1" a="1"/>
  <c r="Y742" i="1" s="1"/>
  <c r="B742" i="1" s="1" a="1"/>
  <c r="B742" i="1" s="1"/>
  <c r="T739" i="1"/>
  <c r="S738" i="1"/>
  <c r="K738" i="1"/>
  <c r="D741" i="1" l="1"/>
  <c r="C741" i="1"/>
  <c r="A742" i="1" a="1"/>
  <c r="A742" i="1" s="1"/>
  <c r="V740" i="1"/>
  <c r="M741" i="1"/>
  <c r="L741" i="1"/>
  <c r="Y743" i="1" a="1"/>
  <c r="Y743" i="1" s="1"/>
  <c r="B743" i="1" s="1" a="1"/>
  <c r="B743" i="1" s="1"/>
  <c r="J740" i="1"/>
  <c r="Q741" i="1"/>
  <c r="I741" i="1"/>
  <c r="H741" i="1"/>
  <c r="G741" i="1"/>
  <c r="U741" i="1" s="1"/>
  <c r="F741" i="1"/>
  <c r="E741" i="1"/>
  <c r="T740" i="1"/>
  <c r="S739" i="1"/>
  <c r="K739" i="1"/>
  <c r="C742" i="1" l="1"/>
  <c r="D742" i="1"/>
  <c r="A743" i="1" a="1"/>
  <c r="A743" i="1" s="1"/>
  <c r="M742" i="1"/>
  <c r="L742" i="1"/>
  <c r="E742" i="1"/>
  <c r="Q742" i="1"/>
  <c r="I742" i="1"/>
  <c r="H742" i="1"/>
  <c r="G742" i="1"/>
  <c r="U742" i="1" s="1"/>
  <c r="F742" i="1"/>
  <c r="J741" i="1"/>
  <c r="Y744" i="1" a="1"/>
  <c r="Y744" i="1" s="1"/>
  <c r="B744" i="1" s="1" a="1"/>
  <c r="B744" i="1" s="1"/>
  <c r="V741" i="1"/>
  <c r="T741" i="1"/>
  <c r="S740" i="1"/>
  <c r="K740" i="1"/>
  <c r="C743" i="1" l="1"/>
  <c r="D743" i="1"/>
  <c r="A744" i="1" a="1"/>
  <c r="A744" i="1" s="1"/>
  <c r="M743" i="1"/>
  <c r="L743" i="1"/>
  <c r="Y745" i="1" a="1"/>
  <c r="Y745" i="1" s="1"/>
  <c r="B745" i="1" s="1" a="1"/>
  <c r="B745" i="1" s="1"/>
  <c r="S741" i="1"/>
  <c r="K741" i="1"/>
  <c r="J742" i="1"/>
  <c r="T742" i="1"/>
  <c r="F743" i="1"/>
  <c r="E743" i="1"/>
  <c r="Q743" i="1"/>
  <c r="I743" i="1"/>
  <c r="H743" i="1"/>
  <c r="G743" i="1"/>
  <c r="U743" i="1" s="1"/>
  <c r="V742" i="1"/>
  <c r="D744" i="1" l="1"/>
  <c r="C744" i="1"/>
  <c r="A745" i="1" a="1"/>
  <c r="A745" i="1" s="1"/>
  <c r="Y746" i="1" a="1"/>
  <c r="Y746" i="1" s="1"/>
  <c r="B746" i="1" s="1" a="1"/>
  <c r="B746" i="1" s="1"/>
  <c r="V743" i="1"/>
  <c r="S742" i="1"/>
  <c r="K742" i="1"/>
  <c r="J743" i="1"/>
  <c r="T743" i="1"/>
  <c r="G744" i="1"/>
  <c r="U744" i="1" s="1"/>
  <c r="F744" i="1"/>
  <c r="E744" i="1"/>
  <c r="Q744" i="1"/>
  <c r="I744" i="1"/>
  <c r="H744" i="1"/>
  <c r="M744" i="1"/>
  <c r="L744" i="1"/>
  <c r="C745" i="1" l="1"/>
  <c r="D745" i="1"/>
  <c r="A746" i="1" a="1"/>
  <c r="A746" i="1" s="1"/>
  <c r="Q745" i="1"/>
  <c r="I745" i="1"/>
  <c r="H745" i="1"/>
  <c r="G745" i="1"/>
  <c r="U745" i="1" s="1"/>
  <c r="F745" i="1"/>
  <c r="E745" i="1"/>
  <c r="J744" i="1"/>
  <c r="T744" i="1"/>
  <c r="S743" i="1"/>
  <c r="K743" i="1"/>
  <c r="M745" i="1"/>
  <c r="L745" i="1"/>
  <c r="Y747" i="1" a="1"/>
  <c r="Y747" i="1" s="1"/>
  <c r="B747" i="1" s="1" a="1"/>
  <c r="B747" i="1" s="1"/>
  <c r="V744" i="1"/>
  <c r="D746" i="1" l="1"/>
  <c r="C746" i="1"/>
  <c r="A747" i="1" a="1"/>
  <c r="A747" i="1" s="1"/>
  <c r="V745" i="1"/>
  <c r="Y748" i="1" a="1"/>
  <c r="Y748" i="1" s="1"/>
  <c r="B748" i="1" s="1" a="1"/>
  <c r="B748" i="1" s="1"/>
  <c r="T745" i="1"/>
  <c r="Q746" i="1"/>
  <c r="I746" i="1"/>
  <c r="H746" i="1"/>
  <c r="G746" i="1"/>
  <c r="U746" i="1" s="1"/>
  <c r="F746" i="1"/>
  <c r="E746" i="1"/>
  <c r="M746" i="1"/>
  <c r="L746" i="1"/>
  <c r="J745" i="1"/>
  <c r="S744" i="1"/>
  <c r="K744" i="1"/>
  <c r="C747" i="1" l="1"/>
  <c r="D747" i="1"/>
  <c r="A748" i="1" a="1"/>
  <c r="A748" i="1" s="1"/>
  <c r="V746" i="1"/>
  <c r="S745" i="1"/>
  <c r="K745" i="1"/>
  <c r="J746" i="1"/>
  <c r="T746" i="1"/>
  <c r="Y749" i="1" a="1"/>
  <c r="Y749" i="1" s="1"/>
  <c r="B749" i="1" s="1" a="1"/>
  <c r="B749" i="1" s="1"/>
  <c r="Q747" i="1"/>
  <c r="I747" i="1"/>
  <c r="H747" i="1"/>
  <c r="G747" i="1"/>
  <c r="U747" i="1" s="1"/>
  <c r="F747" i="1"/>
  <c r="E747" i="1"/>
  <c r="M747" i="1"/>
  <c r="L747" i="1"/>
  <c r="C748" i="1" l="1"/>
  <c r="D748" i="1"/>
  <c r="A749" i="1" a="1"/>
  <c r="A749" i="1" s="1"/>
  <c r="S746" i="1"/>
  <c r="K746" i="1"/>
  <c r="J747" i="1"/>
  <c r="E748" i="1"/>
  <c r="Q748" i="1"/>
  <c r="I748" i="1"/>
  <c r="H748" i="1"/>
  <c r="G748" i="1"/>
  <c r="U748" i="1" s="1"/>
  <c r="V748" i="1" s="1"/>
  <c r="F748" i="1"/>
  <c r="T747" i="1"/>
  <c r="M748" i="1"/>
  <c r="L748" i="1"/>
  <c r="Y750" i="1" a="1"/>
  <c r="Y750" i="1" s="1"/>
  <c r="B750" i="1" s="1" a="1"/>
  <c r="B750" i="1" s="1"/>
  <c r="C749" i="1" l="1"/>
  <c r="D749" i="1"/>
  <c r="A750" i="1" a="1"/>
  <c r="A750" i="1" s="1"/>
  <c r="M749" i="1"/>
  <c r="L749" i="1"/>
  <c r="Y751" i="1" a="1"/>
  <c r="Y751" i="1" s="1"/>
  <c r="B751" i="1" s="1" a="1"/>
  <c r="B751" i="1" s="1"/>
  <c r="S747" i="1"/>
  <c r="V747" i="1" s="1"/>
  <c r="K747" i="1"/>
  <c r="F749" i="1"/>
  <c r="E749" i="1"/>
  <c r="Q749" i="1"/>
  <c r="I749" i="1"/>
  <c r="H749" i="1"/>
  <c r="G749" i="1"/>
  <c r="U749" i="1" s="1"/>
  <c r="J748" i="1"/>
  <c r="T748" i="1"/>
  <c r="D750" i="1" l="1"/>
  <c r="C750" i="1"/>
  <c r="A751" i="1" a="1"/>
  <c r="A751" i="1" s="1"/>
  <c r="M750" i="1"/>
  <c r="L750" i="1"/>
  <c r="Y752" i="1" a="1"/>
  <c r="Y752" i="1" s="1"/>
  <c r="B752" i="1" s="1" a="1"/>
  <c r="B752" i="1" s="1"/>
  <c r="S748" i="1"/>
  <c r="K748" i="1"/>
  <c r="G750" i="1"/>
  <c r="U750" i="1" s="1"/>
  <c r="F750" i="1"/>
  <c r="E750" i="1"/>
  <c r="Q750" i="1"/>
  <c r="I750" i="1"/>
  <c r="H750" i="1"/>
  <c r="T749" i="1"/>
  <c r="J749" i="1"/>
  <c r="C751" i="1" l="1"/>
  <c r="D751" i="1"/>
  <c r="A752" i="1" a="1"/>
  <c r="A752" i="1" s="1"/>
  <c r="Y753" i="1" a="1"/>
  <c r="Y753" i="1" s="1"/>
  <c r="B753" i="1" s="1" a="1"/>
  <c r="B753" i="1" s="1"/>
  <c r="Q751" i="1"/>
  <c r="I751" i="1"/>
  <c r="H751" i="1"/>
  <c r="G751" i="1"/>
  <c r="U751" i="1" s="1"/>
  <c r="F751" i="1"/>
  <c r="E751" i="1"/>
  <c r="S749" i="1"/>
  <c r="V749" i="1" s="1"/>
  <c r="K749" i="1"/>
  <c r="J750" i="1"/>
  <c r="T750" i="1"/>
  <c r="M751" i="1"/>
  <c r="L751" i="1"/>
  <c r="V750" i="1"/>
  <c r="C752" i="1" l="1"/>
  <c r="D752" i="1"/>
  <c r="A753" i="1" a="1"/>
  <c r="A753" i="1" s="1"/>
  <c r="V751" i="1"/>
  <c r="J751" i="1"/>
  <c r="S750" i="1"/>
  <c r="K750" i="1"/>
  <c r="T751" i="1"/>
  <c r="Y754" i="1" a="1"/>
  <c r="Y754" i="1" s="1"/>
  <c r="B754" i="1" s="1" a="1"/>
  <c r="B754" i="1" s="1"/>
  <c r="Q752" i="1"/>
  <c r="I752" i="1"/>
  <c r="H752" i="1"/>
  <c r="G752" i="1"/>
  <c r="U752" i="1" s="1"/>
  <c r="F752" i="1"/>
  <c r="E752" i="1"/>
  <c r="M752" i="1"/>
  <c r="L752" i="1"/>
  <c r="D753" i="1" l="1"/>
  <c r="C753" i="1"/>
  <c r="V752" i="1"/>
  <c r="A754" i="1" a="1"/>
  <c r="A754" i="1" s="1"/>
  <c r="J752" i="1"/>
  <c r="T752" i="1"/>
  <c r="Y755" i="1" a="1"/>
  <c r="Y755" i="1" s="1"/>
  <c r="B755" i="1" s="1" a="1"/>
  <c r="B755" i="1" s="1"/>
  <c r="Q753" i="1"/>
  <c r="I753" i="1"/>
  <c r="H753" i="1"/>
  <c r="G753" i="1"/>
  <c r="U753" i="1" s="1"/>
  <c r="V753" i="1" s="1"/>
  <c r="F753" i="1"/>
  <c r="E753" i="1"/>
  <c r="S751" i="1"/>
  <c r="K751" i="1"/>
  <c r="M753" i="1"/>
  <c r="L753" i="1"/>
  <c r="D754" i="1" l="1"/>
  <c r="C754" i="1"/>
  <c r="A755" i="1" a="1"/>
  <c r="A755" i="1" s="1"/>
  <c r="Y756" i="1" a="1"/>
  <c r="Y756" i="1" s="1"/>
  <c r="B756" i="1" s="1" a="1"/>
  <c r="B756" i="1" s="1"/>
  <c r="S752" i="1"/>
  <c r="K752" i="1"/>
  <c r="J753" i="1"/>
  <c r="M754" i="1"/>
  <c r="L754" i="1"/>
  <c r="T753" i="1"/>
  <c r="E754" i="1"/>
  <c r="Q754" i="1"/>
  <c r="I754" i="1"/>
  <c r="H754" i="1"/>
  <c r="G754" i="1"/>
  <c r="U754" i="1" s="1"/>
  <c r="F754" i="1"/>
  <c r="V754" i="1" l="1"/>
  <c r="C755" i="1"/>
  <c r="D755" i="1"/>
  <c r="A756" i="1" a="1"/>
  <c r="A756" i="1" s="1"/>
  <c r="F755" i="1"/>
  <c r="E755" i="1"/>
  <c r="Q755" i="1"/>
  <c r="I755" i="1"/>
  <c r="H755" i="1"/>
  <c r="G755" i="1"/>
  <c r="U755" i="1" s="1"/>
  <c r="V755" i="1" s="1"/>
  <c r="M755" i="1"/>
  <c r="L755" i="1"/>
  <c r="J754" i="1"/>
  <c r="Y757" i="1" a="1"/>
  <c r="Y757" i="1" s="1"/>
  <c r="B757" i="1" s="1" a="1"/>
  <c r="B757" i="1" s="1"/>
  <c r="T754" i="1"/>
  <c r="S753" i="1"/>
  <c r="K753" i="1"/>
  <c r="C756" i="1" l="1"/>
  <c r="D756" i="1"/>
  <c r="A757" i="1" a="1"/>
  <c r="A757" i="1" s="1"/>
  <c r="M756" i="1"/>
  <c r="L756" i="1"/>
  <c r="Y758" i="1" a="1"/>
  <c r="Y758" i="1" s="1"/>
  <c r="B758" i="1" s="1" a="1"/>
  <c r="B758" i="1" s="1"/>
  <c r="J755" i="1"/>
  <c r="T755" i="1"/>
  <c r="S754" i="1"/>
  <c r="K754" i="1"/>
  <c r="G756" i="1"/>
  <c r="U756" i="1" s="1"/>
  <c r="F756" i="1"/>
  <c r="E756" i="1"/>
  <c r="Q756" i="1"/>
  <c r="I756" i="1"/>
  <c r="H756" i="1"/>
  <c r="D757" i="1" l="1"/>
  <c r="C757" i="1"/>
  <c r="A758" i="1" a="1"/>
  <c r="A758" i="1" s="1"/>
  <c r="Q757" i="1"/>
  <c r="I757" i="1"/>
  <c r="H757" i="1"/>
  <c r="G757" i="1"/>
  <c r="U757" i="1" s="1"/>
  <c r="V757" i="1" s="1"/>
  <c r="F757" i="1"/>
  <c r="E757" i="1"/>
  <c r="V756" i="1"/>
  <c r="J756" i="1"/>
  <c r="S755" i="1"/>
  <c r="K755" i="1"/>
  <c r="T756" i="1"/>
  <c r="M757" i="1"/>
  <c r="L757" i="1"/>
  <c r="Y759" i="1" a="1"/>
  <c r="Y759" i="1" s="1"/>
  <c r="B759" i="1" s="1" a="1"/>
  <c r="B759" i="1" s="1"/>
  <c r="C758" i="1" l="1"/>
  <c r="D758" i="1"/>
  <c r="A759" i="1" a="1"/>
  <c r="A759" i="1" s="1"/>
  <c r="T757" i="1"/>
  <c r="Y760" i="1" a="1"/>
  <c r="Y760" i="1" s="1"/>
  <c r="B760" i="1" s="1" a="1"/>
  <c r="B760" i="1" s="1"/>
  <c r="Q758" i="1"/>
  <c r="I758" i="1"/>
  <c r="H758" i="1"/>
  <c r="G758" i="1"/>
  <c r="U758" i="1" s="1"/>
  <c r="F758" i="1"/>
  <c r="E758" i="1"/>
  <c r="S756" i="1"/>
  <c r="K756" i="1"/>
  <c r="M758" i="1"/>
  <c r="L758" i="1"/>
  <c r="J757" i="1"/>
  <c r="C759" i="1" l="1"/>
  <c r="D759" i="1"/>
  <c r="A760" i="1" a="1"/>
  <c r="A760" i="1" s="1"/>
  <c r="V758" i="1"/>
  <c r="S757" i="1"/>
  <c r="K757" i="1"/>
  <c r="Y761" i="1" a="1"/>
  <c r="Y761" i="1" s="1"/>
  <c r="B761" i="1" s="1" a="1"/>
  <c r="B761" i="1" s="1"/>
  <c r="Q759" i="1"/>
  <c r="I759" i="1"/>
  <c r="H759" i="1"/>
  <c r="G759" i="1"/>
  <c r="U759" i="1" s="1"/>
  <c r="F759" i="1"/>
  <c r="E759" i="1"/>
  <c r="M759" i="1"/>
  <c r="L759" i="1"/>
  <c r="J758" i="1"/>
  <c r="T758" i="1"/>
  <c r="D760" i="1" l="1"/>
  <c r="C760" i="1"/>
  <c r="A761" i="1" a="1"/>
  <c r="A761" i="1" s="1"/>
  <c r="E760" i="1"/>
  <c r="Q760" i="1"/>
  <c r="I760" i="1"/>
  <c r="H760" i="1"/>
  <c r="G760" i="1"/>
  <c r="U760" i="1" s="1"/>
  <c r="F760" i="1"/>
  <c r="Y762" i="1" a="1"/>
  <c r="Y762" i="1" s="1"/>
  <c r="B762" i="1" s="1" a="1"/>
  <c r="B762" i="1" s="1"/>
  <c r="M760" i="1"/>
  <c r="L760" i="1"/>
  <c r="T759" i="1"/>
  <c r="S758" i="1"/>
  <c r="K758" i="1"/>
  <c r="J759" i="1"/>
  <c r="V759" i="1"/>
  <c r="V760" i="1" l="1"/>
  <c r="C761" i="1"/>
  <c r="D761" i="1"/>
  <c r="A762" i="1" a="1"/>
  <c r="A762" i="1" s="1"/>
  <c r="S759" i="1"/>
  <c r="K759" i="1"/>
  <c r="J760" i="1"/>
  <c r="T760" i="1"/>
  <c r="F761" i="1"/>
  <c r="E761" i="1"/>
  <c r="Q761" i="1"/>
  <c r="I761" i="1"/>
  <c r="H761" i="1"/>
  <c r="G761" i="1"/>
  <c r="U761" i="1" s="1"/>
  <c r="M761" i="1"/>
  <c r="L761" i="1"/>
  <c r="Y763" i="1" a="1"/>
  <c r="Y763" i="1" s="1"/>
  <c r="B763" i="1" s="1" a="1"/>
  <c r="B763" i="1" s="1"/>
  <c r="C762" i="1" l="1"/>
  <c r="D762" i="1"/>
  <c r="V761" i="1"/>
  <c r="A763" i="1" a="1"/>
  <c r="A763" i="1" s="1"/>
  <c r="M762" i="1"/>
  <c r="L762" i="1"/>
  <c r="G762" i="1"/>
  <c r="U762" i="1" s="1"/>
  <c r="F762" i="1"/>
  <c r="E762" i="1"/>
  <c r="Q762" i="1"/>
  <c r="I762" i="1"/>
  <c r="H762" i="1"/>
  <c r="Y764" i="1" a="1"/>
  <c r="Y764" i="1" s="1"/>
  <c r="B764" i="1" s="1" a="1"/>
  <c r="B764" i="1" s="1"/>
  <c r="J761" i="1"/>
  <c r="S760" i="1"/>
  <c r="K760" i="1"/>
  <c r="T761" i="1"/>
  <c r="D763" i="1" l="1"/>
  <c r="C763" i="1"/>
  <c r="A764" i="1" a="1"/>
  <c r="A764" i="1" s="1"/>
  <c r="V762" i="1"/>
  <c r="Y765" i="1" a="1"/>
  <c r="Y765" i="1" s="1"/>
  <c r="B765" i="1" s="1" a="1"/>
  <c r="B765" i="1" s="1"/>
  <c r="J762" i="1"/>
  <c r="T762" i="1"/>
  <c r="M763" i="1"/>
  <c r="L763" i="1"/>
  <c r="Q763" i="1"/>
  <c r="I763" i="1"/>
  <c r="H763" i="1"/>
  <c r="G763" i="1"/>
  <c r="U763" i="1" s="1"/>
  <c r="F763" i="1"/>
  <c r="E763" i="1"/>
  <c r="S761" i="1"/>
  <c r="K761" i="1"/>
  <c r="C764" i="1" l="1"/>
  <c r="D764" i="1"/>
  <c r="A765" i="1" a="1"/>
  <c r="A765" i="1" s="1"/>
  <c r="V763" i="1"/>
  <c r="S762" i="1"/>
  <c r="K762" i="1"/>
  <c r="Y766" i="1" a="1"/>
  <c r="Y766" i="1" s="1"/>
  <c r="B766" i="1" s="1" a="1"/>
  <c r="B766" i="1" s="1"/>
  <c r="Q764" i="1"/>
  <c r="I764" i="1"/>
  <c r="H764" i="1"/>
  <c r="G764" i="1"/>
  <c r="U764" i="1" s="1"/>
  <c r="F764" i="1"/>
  <c r="E764" i="1"/>
  <c r="M764" i="1"/>
  <c r="L764" i="1"/>
  <c r="T763" i="1"/>
  <c r="J763" i="1"/>
  <c r="C765" i="1" l="1"/>
  <c r="D765" i="1"/>
  <c r="A766" i="1" a="1"/>
  <c r="A766" i="1" s="1"/>
  <c r="S763" i="1"/>
  <c r="K763" i="1"/>
  <c r="Q765" i="1"/>
  <c r="I765" i="1"/>
  <c r="H765" i="1"/>
  <c r="G765" i="1"/>
  <c r="U765" i="1" s="1"/>
  <c r="F765" i="1"/>
  <c r="E765" i="1"/>
  <c r="M765" i="1"/>
  <c r="L765" i="1"/>
  <c r="Y767" i="1" a="1"/>
  <c r="Y767" i="1" s="1"/>
  <c r="B767" i="1" s="1" a="1"/>
  <c r="B767" i="1" s="1"/>
  <c r="V764" i="1"/>
  <c r="J764" i="1"/>
  <c r="T764" i="1"/>
  <c r="D766" i="1" l="1"/>
  <c r="C766" i="1"/>
  <c r="A767" i="1" a="1"/>
  <c r="A767" i="1" s="1"/>
  <c r="J765" i="1"/>
  <c r="T765" i="1"/>
  <c r="S764" i="1"/>
  <c r="K764" i="1"/>
  <c r="Q766" i="1"/>
  <c r="I766" i="1"/>
  <c r="F766" i="1"/>
  <c r="E766" i="1"/>
  <c r="H766" i="1"/>
  <c r="G766" i="1"/>
  <c r="U766" i="1" s="1"/>
  <c r="Y768" i="1" a="1"/>
  <c r="Y768" i="1" s="1"/>
  <c r="B768" i="1" s="1" a="1"/>
  <c r="B768" i="1" s="1"/>
  <c r="V765" i="1"/>
  <c r="M766" i="1"/>
  <c r="L766" i="1"/>
  <c r="D767" i="1" l="1"/>
  <c r="C767" i="1"/>
  <c r="A768" i="1" a="1"/>
  <c r="A768" i="1" s="1"/>
  <c r="J766" i="1"/>
  <c r="T766" i="1"/>
  <c r="I767" i="1"/>
  <c r="Q767" i="1"/>
  <c r="H767" i="1"/>
  <c r="G767" i="1"/>
  <c r="U767" i="1" s="1"/>
  <c r="V767" i="1" s="1"/>
  <c r="F767" i="1"/>
  <c r="E767" i="1"/>
  <c r="S765" i="1"/>
  <c r="K765" i="1"/>
  <c r="M767" i="1"/>
  <c r="L767" i="1"/>
  <c r="V766" i="1"/>
  <c r="Y769" i="1" a="1"/>
  <c r="Y769" i="1" s="1"/>
  <c r="B769" i="1" s="1" a="1"/>
  <c r="B769" i="1" s="1"/>
  <c r="C768" i="1" l="1"/>
  <c r="D768" i="1"/>
  <c r="A769" i="1" a="1"/>
  <c r="A769" i="1" s="1"/>
  <c r="M768" i="1"/>
  <c r="L768" i="1"/>
  <c r="K766" i="1"/>
  <c r="S766" i="1"/>
  <c r="Y770" i="1" a="1"/>
  <c r="Y770" i="1" s="1"/>
  <c r="B770" i="1" s="1" a="1"/>
  <c r="B770" i="1" s="1"/>
  <c r="T767" i="1"/>
  <c r="I768" i="1"/>
  <c r="Q768" i="1"/>
  <c r="H768" i="1"/>
  <c r="G768" i="1"/>
  <c r="U768" i="1" s="1"/>
  <c r="F768" i="1"/>
  <c r="E768" i="1"/>
  <c r="J767" i="1"/>
  <c r="D769" i="1" l="1"/>
  <c r="C769" i="1"/>
  <c r="A770" i="1" a="1"/>
  <c r="A770" i="1" s="1"/>
  <c r="V768" i="1"/>
  <c r="E769" i="1"/>
  <c r="H769" i="1"/>
  <c r="Q769" i="1"/>
  <c r="G769" i="1"/>
  <c r="U769" i="1" s="1"/>
  <c r="F769" i="1"/>
  <c r="I769" i="1"/>
  <c r="M769" i="1"/>
  <c r="L769" i="1"/>
  <c r="J768" i="1"/>
  <c r="Y771" i="1" a="1"/>
  <c r="Y771" i="1" s="1"/>
  <c r="B771" i="1" s="1" a="1"/>
  <c r="B771" i="1" s="1"/>
  <c r="T768" i="1"/>
  <c r="S767" i="1"/>
  <c r="K767" i="1"/>
  <c r="V769" i="1" l="1"/>
  <c r="C770" i="1"/>
  <c r="D770" i="1"/>
  <c r="A771" i="1" a="1"/>
  <c r="A771" i="1" s="1"/>
  <c r="M770" i="1"/>
  <c r="L770" i="1"/>
  <c r="J769" i="1"/>
  <c r="T769" i="1"/>
  <c r="E770" i="1"/>
  <c r="I770" i="1"/>
  <c r="H770" i="1"/>
  <c r="Q770" i="1"/>
  <c r="G770" i="1"/>
  <c r="U770" i="1" s="1"/>
  <c r="F770" i="1"/>
  <c r="K768" i="1"/>
  <c r="S768" i="1"/>
  <c r="Y772" i="1" a="1"/>
  <c r="Y772" i="1" s="1"/>
  <c r="B772" i="1" s="1" a="1"/>
  <c r="B772" i="1" s="1"/>
  <c r="C771" i="1" l="1"/>
  <c r="D771" i="1"/>
  <c r="V770" i="1"/>
  <c r="A772" i="1" a="1"/>
  <c r="A772" i="1" s="1"/>
  <c r="E771" i="1"/>
  <c r="I771" i="1"/>
  <c r="H771" i="1"/>
  <c r="Q771" i="1"/>
  <c r="G771" i="1"/>
  <c r="U771" i="1" s="1"/>
  <c r="F771" i="1"/>
  <c r="L771" i="1"/>
  <c r="M771" i="1"/>
  <c r="J770" i="1"/>
  <c r="T770" i="1"/>
  <c r="Y773" i="1" a="1"/>
  <c r="Y773" i="1" s="1"/>
  <c r="B773" i="1" s="1" a="1"/>
  <c r="B773" i="1" s="1"/>
  <c r="S769" i="1"/>
  <c r="K769" i="1"/>
  <c r="D772" i="1" l="1"/>
  <c r="C772" i="1"/>
  <c r="A773" i="1" a="1"/>
  <c r="A773" i="1" s="1"/>
  <c r="V771" i="1"/>
  <c r="J771" i="1"/>
  <c r="Y774" i="1" a="1"/>
  <c r="Y774" i="1" s="1"/>
  <c r="B774" i="1" s="1" a="1"/>
  <c r="B774" i="1" s="1"/>
  <c r="T771" i="1"/>
  <c r="Q772" i="1"/>
  <c r="I772" i="1"/>
  <c r="G772" i="1"/>
  <c r="U772" i="1" s="1"/>
  <c r="F772" i="1"/>
  <c r="E772" i="1"/>
  <c r="H772" i="1"/>
  <c r="M772" i="1"/>
  <c r="L772" i="1"/>
  <c r="K770" i="1"/>
  <c r="S770" i="1"/>
  <c r="C773" i="1" l="1"/>
  <c r="D773" i="1"/>
  <c r="A774" i="1" a="1"/>
  <c r="A774" i="1" s="1"/>
  <c r="Q773" i="1"/>
  <c r="I773" i="1"/>
  <c r="E773" i="1"/>
  <c r="H773" i="1"/>
  <c r="G773" i="1"/>
  <c r="U773" i="1" s="1"/>
  <c r="F773" i="1"/>
  <c r="M773" i="1"/>
  <c r="L773" i="1"/>
  <c r="T772" i="1"/>
  <c r="J772" i="1"/>
  <c r="Y775" i="1" a="1"/>
  <c r="Y775" i="1" s="1"/>
  <c r="B775" i="1" s="1" a="1"/>
  <c r="B775" i="1" s="1"/>
  <c r="K771" i="1"/>
  <c r="S771" i="1"/>
  <c r="V773" i="1" l="1"/>
  <c r="C774" i="1"/>
  <c r="D774" i="1"/>
  <c r="A775" i="1" a="1"/>
  <c r="A775" i="1" s="1"/>
  <c r="M774" i="1"/>
  <c r="L774" i="1"/>
  <c r="T773" i="1"/>
  <c r="K772" i="1"/>
  <c r="S772" i="1"/>
  <c r="V772" i="1" s="1"/>
  <c r="J773" i="1"/>
  <c r="Y776" i="1" a="1"/>
  <c r="Y776" i="1" s="1"/>
  <c r="B776" i="1" s="1" a="1"/>
  <c r="B776" i="1" s="1"/>
  <c r="Q774" i="1"/>
  <c r="I774" i="1"/>
  <c r="H774" i="1"/>
  <c r="G774" i="1"/>
  <c r="U774" i="1" s="1"/>
  <c r="F774" i="1"/>
  <c r="E774" i="1"/>
  <c r="D775" i="1" l="1"/>
  <c r="C775" i="1"/>
  <c r="A776" i="1" a="1"/>
  <c r="A776" i="1" s="1"/>
  <c r="V774" i="1"/>
  <c r="S773" i="1"/>
  <c r="K773" i="1"/>
  <c r="M775" i="1"/>
  <c r="L775" i="1"/>
  <c r="J774" i="1"/>
  <c r="T774" i="1"/>
  <c r="Y777" i="1" a="1"/>
  <c r="Y777" i="1" s="1"/>
  <c r="B777" i="1" s="1" a="1"/>
  <c r="B777" i="1" s="1"/>
  <c r="E775" i="1"/>
  <c r="I775" i="1"/>
  <c r="H775" i="1"/>
  <c r="Q775" i="1"/>
  <c r="G775" i="1"/>
  <c r="U775" i="1" s="1"/>
  <c r="F775" i="1"/>
  <c r="C776" i="1" l="1"/>
  <c r="D776" i="1"/>
  <c r="A777" i="1" a="1"/>
  <c r="A777" i="1" s="1"/>
  <c r="J775" i="1"/>
  <c r="T775" i="1"/>
  <c r="E776" i="1"/>
  <c r="Q776" i="1"/>
  <c r="I776" i="1"/>
  <c r="H776" i="1"/>
  <c r="G776" i="1"/>
  <c r="U776" i="1" s="1"/>
  <c r="F776" i="1"/>
  <c r="M776" i="1"/>
  <c r="L776" i="1"/>
  <c r="V775" i="1"/>
  <c r="Y778" i="1" a="1"/>
  <c r="Y778" i="1" s="1"/>
  <c r="B778" i="1" s="1" a="1"/>
  <c r="B778" i="1" s="1"/>
  <c r="S774" i="1"/>
  <c r="K774" i="1"/>
  <c r="C777" i="1" l="1"/>
  <c r="D777" i="1"/>
  <c r="A778" i="1" a="1"/>
  <c r="A778" i="1" s="1"/>
  <c r="P776" i="1"/>
  <c r="J776" i="1"/>
  <c r="T776" i="1"/>
  <c r="Y779" i="1" a="1"/>
  <c r="Y779" i="1" s="1"/>
  <c r="B779" i="1" s="1" a="1"/>
  <c r="B779" i="1" s="1"/>
  <c r="L777" i="1"/>
  <c r="M777" i="1"/>
  <c r="N776" i="1" a="1"/>
  <c r="N776" i="1" s="1"/>
  <c r="V776" i="1"/>
  <c r="S775" i="1"/>
  <c r="K775" i="1"/>
  <c r="H777" i="1"/>
  <c r="F777" i="1"/>
  <c r="E777" i="1"/>
  <c r="Q777" i="1"/>
  <c r="I777" i="1"/>
  <c r="G777" i="1"/>
  <c r="U777" i="1" s="1"/>
  <c r="D778" i="1" l="1"/>
  <c r="C778" i="1"/>
  <c r="A779" i="1" a="1"/>
  <c r="A779" i="1" s="1"/>
  <c r="V777" i="1"/>
  <c r="Y780" i="1" a="1"/>
  <c r="Y780" i="1" s="1"/>
  <c r="B780" i="1" s="1" a="1"/>
  <c r="B780" i="1" s="1"/>
  <c r="M778" i="1"/>
  <c r="L778" i="1"/>
  <c r="S776" i="1"/>
  <c r="K776" i="1"/>
  <c r="O776" i="1"/>
  <c r="G778" i="1"/>
  <c r="U778" i="1" s="1"/>
  <c r="Q778" i="1"/>
  <c r="E778" i="1"/>
  <c r="I778" i="1"/>
  <c r="H778" i="1"/>
  <c r="F778" i="1"/>
  <c r="J777" i="1"/>
  <c r="P777" i="1"/>
  <c r="T777" i="1"/>
  <c r="N777" i="1" a="1"/>
  <c r="N777" i="1" s="1"/>
  <c r="C779" i="1" l="1"/>
  <c r="D779" i="1"/>
  <c r="A780" i="1" a="1"/>
  <c r="A780" i="1" s="1"/>
  <c r="F779" i="1"/>
  <c r="E779" i="1"/>
  <c r="Q779" i="1"/>
  <c r="G779" i="1"/>
  <c r="U779" i="1" s="1"/>
  <c r="I779" i="1"/>
  <c r="H779" i="1"/>
  <c r="M779" i="1"/>
  <c r="L779" i="1"/>
  <c r="J778" i="1"/>
  <c r="N778" i="1" s="1" a="1"/>
  <c r="N778" i="1" s="1"/>
  <c r="P778" i="1"/>
  <c r="T778" i="1"/>
  <c r="V778" i="1"/>
  <c r="Y781" i="1" a="1"/>
  <c r="Y781" i="1" s="1"/>
  <c r="B781" i="1" s="1" a="1"/>
  <c r="B781" i="1" s="1"/>
  <c r="K777" i="1"/>
  <c r="S777" i="1"/>
  <c r="O777" i="1"/>
  <c r="D780" i="1" l="1"/>
  <c r="C780" i="1"/>
  <c r="A781" i="1" a="1"/>
  <c r="A781" i="1" s="1"/>
  <c r="V779" i="1"/>
  <c r="S778" i="1"/>
  <c r="K778" i="1"/>
  <c r="O778" i="1"/>
  <c r="J779" i="1"/>
  <c r="N779" i="1" s="1" a="1"/>
  <c r="N779" i="1" s="1"/>
  <c r="P779" i="1"/>
  <c r="L780" i="1"/>
  <c r="M780" i="1"/>
  <c r="T779" i="1"/>
  <c r="E780" i="1"/>
  <c r="Q780" i="1"/>
  <c r="H780" i="1"/>
  <c r="G780" i="1"/>
  <c r="U780" i="1" s="1"/>
  <c r="F780" i="1"/>
  <c r="I780" i="1"/>
  <c r="Y782" i="1" a="1"/>
  <c r="Y782" i="1" s="1"/>
  <c r="B782" i="1" s="1" a="1"/>
  <c r="B782" i="1" s="1"/>
  <c r="D781" i="1" l="1"/>
  <c r="C781" i="1"/>
  <c r="A782" i="1" a="1"/>
  <c r="A782" i="1" s="1"/>
  <c r="T780" i="1"/>
  <c r="S779" i="1"/>
  <c r="K779" i="1"/>
  <c r="O779" i="1"/>
  <c r="M781" i="1"/>
  <c r="L781" i="1"/>
  <c r="P780" i="1"/>
  <c r="J780" i="1"/>
  <c r="N780" i="1" s="1" a="1"/>
  <c r="N780" i="1" s="1"/>
  <c r="E781" i="1"/>
  <c r="I781" i="1"/>
  <c r="H781" i="1"/>
  <c r="G781" i="1"/>
  <c r="U781" i="1" s="1"/>
  <c r="Q781" i="1"/>
  <c r="F781" i="1"/>
  <c r="Y783" i="1" a="1"/>
  <c r="Y783" i="1" s="1"/>
  <c r="B783" i="1" s="1" a="1"/>
  <c r="B783" i="1" s="1"/>
  <c r="V780" i="1"/>
  <c r="C782" i="1" l="1"/>
  <c r="D782" i="1"/>
  <c r="A783" i="1" a="1"/>
  <c r="A783" i="1" s="1"/>
  <c r="V781" i="1"/>
  <c r="T781" i="1"/>
  <c r="Y784" i="1" a="1"/>
  <c r="Y784" i="1" s="1"/>
  <c r="B784" i="1" s="1" a="1"/>
  <c r="B784" i="1" s="1"/>
  <c r="H782" i="1"/>
  <c r="Q782" i="1"/>
  <c r="I782" i="1"/>
  <c r="G782" i="1"/>
  <c r="U782" i="1" s="1"/>
  <c r="F782" i="1"/>
  <c r="E782" i="1"/>
  <c r="K780" i="1"/>
  <c r="S780" i="1"/>
  <c r="O780" i="1"/>
  <c r="L782" i="1"/>
  <c r="M782" i="1"/>
  <c r="P781" i="1"/>
  <c r="J781" i="1"/>
  <c r="N781" i="1" s="1" a="1"/>
  <c r="N781" i="1" s="1"/>
  <c r="C783" i="1" l="1"/>
  <c r="D783" i="1"/>
  <c r="A784" i="1" a="1"/>
  <c r="A784" i="1" s="1"/>
  <c r="M783" i="1"/>
  <c r="L783" i="1"/>
  <c r="I783" i="1"/>
  <c r="H783" i="1"/>
  <c r="G783" i="1"/>
  <c r="U783" i="1" s="1"/>
  <c r="Q783" i="1"/>
  <c r="F783" i="1"/>
  <c r="E783" i="1"/>
  <c r="N782" i="1" a="1"/>
  <c r="N782" i="1" s="1"/>
  <c r="T782" i="1"/>
  <c r="K781" i="1"/>
  <c r="S781" i="1"/>
  <c r="O781" i="1"/>
  <c r="Y785" i="1" a="1"/>
  <c r="Y785" i="1" s="1"/>
  <c r="B785" i="1" s="1" a="1"/>
  <c r="B785" i="1" s="1"/>
  <c r="J782" i="1"/>
  <c r="P782" i="1"/>
  <c r="V782" i="1"/>
  <c r="D784" i="1" l="1"/>
  <c r="C784" i="1"/>
  <c r="A785" i="1" a="1"/>
  <c r="A785" i="1" s="1"/>
  <c r="V783" i="1"/>
  <c r="J783" i="1"/>
  <c r="P783" i="1"/>
  <c r="N783" i="1" a="1"/>
  <c r="N783" i="1" s="1"/>
  <c r="K782" i="1"/>
  <c r="S782" i="1"/>
  <c r="O782" i="1"/>
  <c r="T783" i="1"/>
  <c r="Q784" i="1"/>
  <c r="F784" i="1"/>
  <c r="I784" i="1"/>
  <c r="H784" i="1"/>
  <c r="G784" i="1"/>
  <c r="U784" i="1" s="1"/>
  <c r="E784" i="1"/>
  <c r="Y786" i="1" a="1"/>
  <c r="Y786" i="1" s="1"/>
  <c r="B786" i="1" s="1" a="1"/>
  <c r="B786" i="1" s="1"/>
  <c r="L784" i="1"/>
  <c r="M784" i="1"/>
  <c r="C785" i="1" l="1"/>
  <c r="D785" i="1"/>
  <c r="A786" i="1" a="1"/>
  <c r="A786" i="1" s="1"/>
  <c r="M785" i="1"/>
  <c r="L785" i="1"/>
  <c r="V784" i="1"/>
  <c r="T784" i="1"/>
  <c r="P784" i="1"/>
  <c r="J784" i="1"/>
  <c r="Y787" i="1" a="1"/>
  <c r="Y787" i="1" s="1"/>
  <c r="B787" i="1" s="1" a="1"/>
  <c r="B787" i="1" s="1"/>
  <c r="K783" i="1"/>
  <c r="S783" i="1"/>
  <c r="O783" i="1"/>
  <c r="G785" i="1"/>
  <c r="U785" i="1" s="1"/>
  <c r="E785" i="1"/>
  <c r="I785" i="1"/>
  <c r="H785" i="1"/>
  <c r="F785" i="1"/>
  <c r="Q785" i="1"/>
  <c r="N784" i="1" a="1"/>
  <c r="N784" i="1" s="1"/>
  <c r="C786" i="1" l="1"/>
  <c r="D786" i="1"/>
  <c r="A787" i="1" a="1"/>
  <c r="A787" i="1" s="1"/>
  <c r="V785" i="1"/>
  <c r="T785" i="1"/>
  <c r="M786" i="1"/>
  <c r="L786" i="1"/>
  <c r="K784" i="1"/>
  <c r="S784" i="1"/>
  <c r="O784" i="1"/>
  <c r="J785" i="1"/>
  <c r="N785" i="1" s="1" a="1"/>
  <c r="N785" i="1" s="1"/>
  <c r="P785" i="1"/>
  <c r="G786" i="1"/>
  <c r="U786" i="1" s="1"/>
  <c r="F786" i="1"/>
  <c r="E786" i="1"/>
  <c r="I786" i="1"/>
  <c r="H786" i="1"/>
  <c r="Q786" i="1"/>
  <c r="Y788" i="1" a="1"/>
  <c r="Y788" i="1" s="1"/>
  <c r="B788" i="1" s="1" a="1"/>
  <c r="B788" i="1" s="1"/>
  <c r="D787" i="1" l="1"/>
  <c r="C787" i="1"/>
  <c r="A788" i="1" a="1"/>
  <c r="A788" i="1" s="1"/>
  <c r="K785" i="1"/>
  <c r="S785" i="1"/>
  <c r="O785" i="1"/>
  <c r="M787" i="1"/>
  <c r="L787" i="1"/>
  <c r="P786" i="1"/>
  <c r="J786" i="1"/>
  <c r="N786" i="1" s="1" a="1"/>
  <c r="N786" i="1" s="1"/>
  <c r="F787" i="1"/>
  <c r="E787" i="1"/>
  <c r="Q787" i="1"/>
  <c r="G787" i="1"/>
  <c r="U787" i="1" s="1"/>
  <c r="I787" i="1"/>
  <c r="H787" i="1"/>
  <c r="Y789" i="1" a="1"/>
  <c r="Y789" i="1" s="1"/>
  <c r="B789" i="1" s="1" a="1"/>
  <c r="B789" i="1" s="1"/>
  <c r="V786" i="1"/>
  <c r="T786" i="1"/>
  <c r="C788" i="1" l="1"/>
  <c r="D788" i="1"/>
  <c r="A789" i="1" a="1"/>
  <c r="A789" i="1" s="1"/>
  <c r="V787" i="1"/>
  <c r="J787" i="1"/>
  <c r="P787" i="1"/>
  <c r="T787" i="1"/>
  <c r="M788" i="1"/>
  <c r="L788" i="1"/>
  <c r="N787" i="1" a="1"/>
  <c r="N787" i="1" s="1"/>
  <c r="S786" i="1"/>
  <c r="K786" i="1"/>
  <c r="O786" i="1"/>
  <c r="Y790" i="1" a="1"/>
  <c r="Y790" i="1" s="1"/>
  <c r="B790" i="1" s="1" a="1"/>
  <c r="B790" i="1" s="1"/>
  <c r="H788" i="1"/>
  <c r="Q788" i="1"/>
  <c r="F788" i="1"/>
  <c r="E788" i="1"/>
  <c r="I788" i="1"/>
  <c r="G788" i="1"/>
  <c r="U788" i="1" s="1"/>
  <c r="C789" i="1" l="1"/>
  <c r="D789" i="1"/>
  <c r="A790" i="1" a="1"/>
  <c r="A790" i="1" s="1"/>
  <c r="M789" i="1"/>
  <c r="L789" i="1"/>
  <c r="P788" i="1"/>
  <c r="J788" i="1"/>
  <c r="E789" i="1"/>
  <c r="I789" i="1"/>
  <c r="F789" i="1"/>
  <c r="Q789" i="1"/>
  <c r="G789" i="1"/>
  <c r="U789" i="1" s="1"/>
  <c r="V789" i="1" s="1"/>
  <c r="H789" i="1"/>
  <c r="T788" i="1"/>
  <c r="V788" i="1"/>
  <c r="Y791" i="1" a="1"/>
  <c r="Y791" i="1" s="1"/>
  <c r="B791" i="1" s="1" a="1"/>
  <c r="B791" i="1" s="1"/>
  <c r="S787" i="1"/>
  <c r="K787" i="1"/>
  <c r="O787" i="1"/>
  <c r="N788" i="1" a="1"/>
  <c r="N788" i="1" s="1"/>
  <c r="D790" i="1" l="1"/>
  <c r="C790" i="1"/>
  <c r="A791" i="1" a="1"/>
  <c r="A791" i="1" s="1"/>
  <c r="I790" i="1"/>
  <c r="Q790" i="1"/>
  <c r="H790" i="1"/>
  <c r="G790" i="1"/>
  <c r="U790" i="1" s="1"/>
  <c r="F790" i="1"/>
  <c r="E790" i="1"/>
  <c r="P789" i="1"/>
  <c r="J789" i="1"/>
  <c r="N789" i="1" s="1" a="1"/>
  <c r="N789" i="1" s="1"/>
  <c r="Y792" i="1" a="1"/>
  <c r="Y792" i="1" s="1"/>
  <c r="B792" i="1" s="1" a="1"/>
  <c r="B792" i="1" s="1"/>
  <c r="T789" i="1"/>
  <c r="K788" i="1"/>
  <c r="S788" i="1"/>
  <c r="O788" i="1"/>
  <c r="L790" i="1"/>
  <c r="M790" i="1"/>
  <c r="C791" i="1" l="1"/>
  <c r="D791" i="1"/>
  <c r="A792" i="1" a="1"/>
  <c r="A792" i="1" s="1"/>
  <c r="V790" i="1"/>
  <c r="F791" i="1"/>
  <c r="E791" i="1"/>
  <c r="G791" i="1"/>
  <c r="U791" i="1" s="1"/>
  <c r="Q791" i="1"/>
  <c r="I791" i="1"/>
  <c r="H791" i="1"/>
  <c r="Y793" i="1" a="1"/>
  <c r="Y793" i="1" s="1"/>
  <c r="B793" i="1" s="1" a="1"/>
  <c r="B793" i="1" s="1"/>
  <c r="L791" i="1"/>
  <c r="M791" i="1"/>
  <c r="K789" i="1"/>
  <c r="S789" i="1"/>
  <c r="O789" i="1"/>
  <c r="J790" i="1"/>
  <c r="T790" i="1"/>
  <c r="C792" i="1" l="1"/>
  <c r="D792" i="1"/>
  <c r="A793" i="1" a="1"/>
  <c r="A793" i="1" s="1"/>
  <c r="J791" i="1"/>
  <c r="T791" i="1"/>
  <c r="V791" i="1"/>
  <c r="I792" i="1"/>
  <c r="Q792" i="1"/>
  <c r="H792" i="1"/>
  <c r="G792" i="1"/>
  <c r="U792" i="1" s="1"/>
  <c r="V792" i="1" s="1"/>
  <c r="F792" i="1"/>
  <c r="E792" i="1"/>
  <c r="Y794" i="1" a="1"/>
  <c r="Y794" i="1" s="1"/>
  <c r="B794" i="1" s="1" a="1"/>
  <c r="B794" i="1" s="1"/>
  <c r="L792" i="1"/>
  <c r="M792" i="1"/>
  <c r="K790" i="1"/>
  <c r="S790" i="1"/>
  <c r="D793" i="1" l="1"/>
  <c r="C793" i="1"/>
  <c r="A794" i="1" a="1"/>
  <c r="A794" i="1" s="1"/>
  <c r="Y795" i="1" a="1"/>
  <c r="Y795" i="1" s="1"/>
  <c r="B795" i="1" s="1" a="1"/>
  <c r="B795" i="1" s="1"/>
  <c r="F793" i="1"/>
  <c r="E793" i="1"/>
  <c r="I793" i="1"/>
  <c r="H793" i="1"/>
  <c r="G793" i="1"/>
  <c r="U793" i="1" s="1"/>
  <c r="Q793" i="1"/>
  <c r="M793" i="1"/>
  <c r="L793" i="1"/>
  <c r="S791" i="1"/>
  <c r="K791" i="1"/>
  <c r="T792" i="1"/>
  <c r="J792" i="1"/>
  <c r="C794" i="1" l="1"/>
  <c r="D794" i="1"/>
  <c r="A795" i="1" a="1"/>
  <c r="A795" i="1" s="1"/>
  <c r="T793" i="1"/>
  <c r="J793" i="1"/>
  <c r="G794" i="1"/>
  <c r="U794" i="1" s="1"/>
  <c r="F794" i="1"/>
  <c r="I794" i="1"/>
  <c r="Q794" i="1"/>
  <c r="H794" i="1"/>
  <c r="E794" i="1"/>
  <c r="Y796" i="1" a="1"/>
  <c r="Y796" i="1" s="1"/>
  <c r="B796" i="1" s="1" a="1"/>
  <c r="B796" i="1" s="1"/>
  <c r="V793" i="1"/>
  <c r="K792" i="1"/>
  <c r="S792" i="1"/>
  <c r="M794" i="1"/>
  <c r="L794" i="1"/>
  <c r="C795" i="1" l="1"/>
  <c r="D795" i="1"/>
  <c r="A796" i="1" a="1"/>
  <c r="A796" i="1" s="1"/>
  <c r="V794" i="1"/>
  <c r="S793" i="1"/>
  <c r="K793" i="1"/>
  <c r="T794" i="1"/>
  <c r="H795" i="1"/>
  <c r="Q795" i="1"/>
  <c r="I795" i="1"/>
  <c r="G795" i="1"/>
  <c r="U795" i="1" s="1"/>
  <c r="F795" i="1"/>
  <c r="E795" i="1"/>
  <c r="Y797" i="1" a="1"/>
  <c r="Y797" i="1" s="1"/>
  <c r="B797" i="1" s="1" a="1"/>
  <c r="B797" i="1" s="1"/>
  <c r="L795" i="1"/>
  <c r="M795" i="1"/>
  <c r="J794" i="1"/>
  <c r="D796" i="1" l="1"/>
  <c r="C796" i="1"/>
  <c r="A797" i="1" a="1"/>
  <c r="A797" i="1" s="1"/>
  <c r="V795" i="1"/>
  <c r="J795" i="1"/>
  <c r="M796" i="1"/>
  <c r="L796" i="1"/>
  <c r="F796" i="1"/>
  <c r="E796" i="1"/>
  <c r="G796" i="1"/>
  <c r="U796" i="1" s="1"/>
  <c r="Q796" i="1"/>
  <c r="I796" i="1"/>
  <c r="H796" i="1"/>
  <c r="Y798" i="1" a="1"/>
  <c r="Y798" i="1" s="1"/>
  <c r="B798" i="1" s="1" a="1"/>
  <c r="B798" i="1" s="1"/>
  <c r="T795" i="1"/>
  <c r="S794" i="1"/>
  <c r="K794" i="1"/>
  <c r="C797" i="1" l="1"/>
  <c r="D797" i="1"/>
  <c r="A798" i="1" a="1"/>
  <c r="A798" i="1" s="1"/>
  <c r="V796" i="1"/>
  <c r="T796" i="1"/>
  <c r="I797" i="1"/>
  <c r="Q797" i="1"/>
  <c r="H797" i="1"/>
  <c r="E797" i="1"/>
  <c r="G797" i="1"/>
  <c r="U797" i="1" s="1"/>
  <c r="F797" i="1"/>
  <c r="K795" i="1"/>
  <c r="S795" i="1"/>
  <c r="Y799" i="1" a="1"/>
  <c r="Y799" i="1" s="1"/>
  <c r="B799" i="1" s="1" a="1"/>
  <c r="B799" i="1" s="1"/>
  <c r="J796" i="1"/>
  <c r="L797" i="1"/>
  <c r="M797" i="1"/>
  <c r="C798" i="1" l="1"/>
  <c r="D798" i="1"/>
  <c r="A799" i="1" a="1"/>
  <c r="A799" i="1" s="1"/>
  <c r="V797" i="1"/>
  <c r="Q798" i="1"/>
  <c r="H798" i="1"/>
  <c r="F798" i="1"/>
  <c r="E798" i="1"/>
  <c r="I798" i="1"/>
  <c r="G798" i="1"/>
  <c r="U798" i="1" s="1"/>
  <c r="Y800" i="1" a="1"/>
  <c r="Y800" i="1" s="1"/>
  <c r="B800" i="1" s="1" a="1"/>
  <c r="B800" i="1" s="1"/>
  <c r="M798" i="1"/>
  <c r="L798" i="1"/>
  <c r="K796" i="1"/>
  <c r="S796" i="1"/>
  <c r="J797" i="1"/>
  <c r="T797" i="1"/>
  <c r="D799" i="1" l="1"/>
  <c r="C799" i="1"/>
  <c r="A800" i="1" a="1"/>
  <c r="A800" i="1" s="1"/>
  <c r="V798" i="1"/>
  <c r="T798" i="1"/>
  <c r="K797" i="1"/>
  <c r="S797" i="1"/>
  <c r="J798" i="1"/>
  <c r="M799" i="1"/>
  <c r="L799" i="1"/>
  <c r="Y801" i="1" a="1"/>
  <c r="Y801" i="1" s="1"/>
  <c r="B801" i="1" s="1" a="1"/>
  <c r="B801" i="1" s="1"/>
  <c r="F799" i="1"/>
  <c r="G799" i="1"/>
  <c r="U799" i="1" s="1"/>
  <c r="I799" i="1"/>
  <c r="Q799" i="1"/>
  <c r="H799" i="1"/>
  <c r="E799" i="1"/>
  <c r="C800" i="1" l="1"/>
  <c r="D800" i="1"/>
  <c r="A801" i="1" a="1"/>
  <c r="A801" i="1" s="1"/>
  <c r="V799" i="1"/>
  <c r="Y802" i="1" a="1"/>
  <c r="Y802" i="1" s="1"/>
  <c r="B802" i="1" s="1" a="1"/>
  <c r="B802" i="1" s="1"/>
  <c r="S798" i="1"/>
  <c r="K798" i="1"/>
  <c r="J799" i="1"/>
  <c r="L800" i="1"/>
  <c r="M800" i="1"/>
  <c r="T799" i="1"/>
  <c r="G800" i="1"/>
  <c r="U800" i="1" s="1"/>
  <c r="Q800" i="1"/>
  <c r="H800" i="1"/>
  <c r="E800" i="1"/>
  <c r="I800" i="1"/>
  <c r="F800" i="1"/>
  <c r="C801" i="1" l="1"/>
  <c r="D801" i="1"/>
  <c r="A802" i="1" a="1"/>
  <c r="A802" i="1" s="1"/>
  <c r="S799" i="1"/>
  <c r="K799" i="1"/>
  <c r="T800" i="1"/>
  <c r="H801" i="1"/>
  <c r="F801" i="1"/>
  <c r="E801" i="1"/>
  <c r="Q801" i="1"/>
  <c r="G801" i="1"/>
  <c r="U801" i="1" s="1"/>
  <c r="V801" i="1" s="1"/>
  <c r="I801" i="1"/>
  <c r="Y803" i="1" a="1"/>
  <c r="Y803" i="1" s="1"/>
  <c r="B803" i="1" s="1" a="1"/>
  <c r="B803" i="1" s="1"/>
  <c r="M801" i="1"/>
  <c r="L801" i="1"/>
  <c r="J800" i="1"/>
  <c r="D802" i="1" l="1"/>
  <c r="C802" i="1"/>
  <c r="A803" i="1" a="1"/>
  <c r="A803" i="1" s="1"/>
  <c r="J801" i="1"/>
  <c r="I802" i="1"/>
  <c r="Q802" i="1"/>
  <c r="H802" i="1"/>
  <c r="F802" i="1"/>
  <c r="E802" i="1"/>
  <c r="G802" i="1"/>
  <c r="U802" i="1" s="1"/>
  <c r="Y804" i="1" a="1"/>
  <c r="Y804" i="1" s="1"/>
  <c r="B804" i="1" s="1" a="1"/>
  <c r="B804" i="1" s="1"/>
  <c r="M802" i="1"/>
  <c r="L802" i="1"/>
  <c r="T801" i="1"/>
  <c r="K800" i="1"/>
  <c r="S800" i="1"/>
  <c r="V800" i="1" s="1"/>
  <c r="D803" i="1" l="1"/>
  <c r="C803" i="1"/>
  <c r="A804" i="1" a="1"/>
  <c r="A804" i="1" s="1"/>
  <c r="L803" i="1"/>
  <c r="M803" i="1"/>
  <c r="I803" i="1"/>
  <c r="Q803" i="1"/>
  <c r="H803" i="1"/>
  <c r="F803" i="1"/>
  <c r="E803" i="1"/>
  <c r="G803" i="1"/>
  <c r="U803" i="1" s="1"/>
  <c r="Y805" i="1" a="1"/>
  <c r="Y805" i="1" s="1"/>
  <c r="B805" i="1" s="1" a="1"/>
  <c r="B805" i="1" s="1"/>
  <c r="V802" i="1"/>
  <c r="J802" i="1"/>
  <c r="T802" i="1"/>
  <c r="K801" i="1"/>
  <c r="S801" i="1"/>
  <c r="C804" i="1" l="1"/>
  <c r="D804" i="1"/>
  <c r="A805" i="1" a="1"/>
  <c r="A805" i="1" s="1"/>
  <c r="M804" i="1"/>
  <c r="L804" i="1"/>
  <c r="G804" i="1"/>
  <c r="U804" i="1" s="1"/>
  <c r="E804" i="1"/>
  <c r="I804" i="1"/>
  <c r="Q804" i="1"/>
  <c r="H804" i="1"/>
  <c r="F804" i="1"/>
  <c r="Y806" i="1" a="1"/>
  <c r="Y806" i="1" s="1"/>
  <c r="B806" i="1" s="1" a="1"/>
  <c r="B806" i="1" s="1"/>
  <c r="V803" i="1"/>
  <c r="T803" i="1"/>
  <c r="J803" i="1"/>
  <c r="S802" i="1"/>
  <c r="K802" i="1"/>
  <c r="D805" i="1" l="1"/>
  <c r="C805" i="1"/>
  <c r="A806" i="1" a="1"/>
  <c r="A806" i="1" s="1"/>
  <c r="V804" i="1"/>
  <c r="F805" i="1"/>
  <c r="Q805" i="1"/>
  <c r="H805" i="1"/>
  <c r="G805" i="1"/>
  <c r="U805" i="1" s="1"/>
  <c r="I805" i="1"/>
  <c r="E805" i="1"/>
  <c r="Y807" i="1" a="1"/>
  <c r="Y807" i="1" s="1"/>
  <c r="B807" i="1" s="1" a="1"/>
  <c r="B807" i="1" s="1"/>
  <c r="J804" i="1"/>
  <c r="L805" i="1"/>
  <c r="M805" i="1"/>
  <c r="T804" i="1"/>
  <c r="S803" i="1"/>
  <c r="K803" i="1"/>
  <c r="C806" i="1" l="1"/>
  <c r="D806" i="1"/>
  <c r="A807" i="1" a="1"/>
  <c r="A807" i="1" s="1"/>
  <c r="S804" i="1"/>
  <c r="K804" i="1"/>
  <c r="T805" i="1"/>
  <c r="G806" i="1"/>
  <c r="U806" i="1" s="1"/>
  <c r="F806" i="1"/>
  <c r="E806" i="1"/>
  <c r="Q806" i="1"/>
  <c r="H806" i="1"/>
  <c r="I806" i="1"/>
  <c r="Y808" i="1" a="1"/>
  <c r="Y808" i="1" s="1"/>
  <c r="B808" i="1" s="1" a="1"/>
  <c r="B808" i="1" s="1"/>
  <c r="J805" i="1"/>
  <c r="M806" i="1"/>
  <c r="L806" i="1"/>
  <c r="C807" i="1" l="1"/>
  <c r="D807" i="1"/>
  <c r="A808" i="1" a="1"/>
  <c r="A808" i="1" s="1"/>
  <c r="V806" i="1"/>
  <c r="J806" i="1"/>
  <c r="M807" i="1"/>
  <c r="L807" i="1"/>
  <c r="K805" i="1"/>
  <c r="S805" i="1"/>
  <c r="V805" i="1" s="1"/>
  <c r="H807" i="1"/>
  <c r="I807" i="1"/>
  <c r="Q807" i="1"/>
  <c r="F807" i="1"/>
  <c r="E807" i="1"/>
  <c r="G807" i="1"/>
  <c r="U807" i="1" s="1"/>
  <c r="T806" i="1"/>
  <c r="Y809" i="1" a="1"/>
  <c r="Y809" i="1" s="1"/>
  <c r="B809" i="1" s="1" a="1"/>
  <c r="B809" i="1" s="1"/>
  <c r="D808" i="1" l="1"/>
  <c r="C808" i="1"/>
  <c r="A809" i="1" a="1"/>
  <c r="A809" i="1" s="1"/>
  <c r="V807" i="1"/>
  <c r="Y810" i="1" a="1"/>
  <c r="Y810" i="1" s="1"/>
  <c r="B810" i="1" s="1" a="1"/>
  <c r="B810" i="1" s="1"/>
  <c r="T807" i="1"/>
  <c r="J807" i="1"/>
  <c r="K806" i="1"/>
  <c r="S806" i="1"/>
  <c r="M808" i="1"/>
  <c r="L808" i="1"/>
  <c r="I808" i="1"/>
  <c r="Q808" i="1"/>
  <c r="H808" i="1"/>
  <c r="F808" i="1"/>
  <c r="E808" i="1"/>
  <c r="G808" i="1"/>
  <c r="U808" i="1" s="1"/>
  <c r="C809" i="1" l="1"/>
  <c r="D809" i="1"/>
  <c r="V808" i="1"/>
  <c r="A810" i="1" a="1"/>
  <c r="A810" i="1" s="1"/>
  <c r="J808" i="1"/>
  <c r="S807" i="1"/>
  <c r="K807" i="1"/>
  <c r="T808" i="1"/>
  <c r="G809" i="1"/>
  <c r="U809" i="1" s="1"/>
  <c r="E809" i="1"/>
  <c r="I809" i="1"/>
  <c r="Q809" i="1"/>
  <c r="H809" i="1"/>
  <c r="F809" i="1"/>
  <c r="Y811" i="1" a="1"/>
  <c r="Y811" i="1" s="1"/>
  <c r="B811" i="1" s="1" a="1"/>
  <c r="B811" i="1" s="1"/>
  <c r="L809" i="1"/>
  <c r="M809" i="1"/>
  <c r="C810" i="1" l="1"/>
  <c r="D810" i="1"/>
  <c r="A811" i="1" a="1"/>
  <c r="A811" i="1" s="1"/>
  <c r="V809" i="1"/>
  <c r="T809" i="1"/>
  <c r="Q810" i="1"/>
  <c r="H810" i="1"/>
  <c r="G810" i="1"/>
  <c r="U810" i="1" s="1"/>
  <c r="E810" i="1"/>
  <c r="I810" i="1"/>
  <c r="F810" i="1"/>
  <c r="J809" i="1"/>
  <c r="Y812" i="1" a="1"/>
  <c r="Y812" i="1" s="1"/>
  <c r="B812" i="1" s="1" a="1"/>
  <c r="B812" i="1" s="1"/>
  <c r="K808" i="1"/>
  <c r="S808" i="1"/>
  <c r="L810" i="1"/>
  <c r="M810" i="1"/>
  <c r="D811" i="1" l="1"/>
  <c r="C811" i="1"/>
  <c r="A812" i="1" a="1"/>
  <c r="A812" i="1" s="1"/>
  <c r="F811" i="1"/>
  <c r="E811" i="1"/>
  <c r="Q811" i="1"/>
  <c r="H811" i="1"/>
  <c r="G811" i="1"/>
  <c r="U811" i="1" s="1"/>
  <c r="I811" i="1"/>
  <c r="Y813" i="1" a="1"/>
  <c r="Y813" i="1" s="1"/>
  <c r="B813" i="1" s="1" a="1"/>
  <c r="B813" i="1" s="1"/>
  <c r="S809" i="1"/>
  <c r="K809" i="1"/>
  <c r="M811" i="1"/>
  <c r="L811" i="1"/>
  <c r="T810" i="1"/>
  <c r="J810" i="1"/>
  <c r="C812" i="1" l="1"/>
  <c r="D812" i="1"/>
  <c r="A813" i="1" a="1"/>
  <c r="A813" i="1" s="1"/>
  <c r="V811" i="1"/>
  <c r="J811" i="1"/>
  <c r="G812" i="1"/>
  <c r="U812" i="1" s="1"/>
  <c r="I812" i="1"/>
  <c r="Q812" i="1"/>
  <c r="H812" i="1"/>
  <c r="F812" i="1"/>
  <c r="E812" i="1"/>
  <c r="T811" i="1"/>
  <c r="K810" i="1"/>
  <c r="S810" i="1"/>
  <c r="V810" i="1" s="1"/>
  <c r="Y814" i="1" a="1"/>
  <c r="Y814" i="1" s="1"/>
  <c r="B814" i="1" s="1" a="1"/>
  <c r="B814" i="1" s="1"/>
  <c r="M812" i="1"/>
  <c r="L812" i="1"/>
  <c r="C813" i="1" l="1"/>
  <c r="D813" i="1"/>
  <c r="A814" i="1" a="1"/>
  <c r="A814" i="1" s="1"/>
  <c r="V812" i="1"/>
  <c r="J812" i="1"/>
  <c r="T812" i="1"/>
  <c r="H813" i="1"/>
  <c r="I813" i="1"/>
  <c r="Q813" i="1"/>
  <c r="F813" i="1"/>
  <c r="E813" i="1"/>
  <c r="G813" i="1"/>
  <c r="U813" i="1" s="1"/>
  <c r="V813" i="1" s="1"/>
  <c r="Y815" i="1" a="1"/>
  <c r="Y815" i="1" s="1"/>
  <c r="B815" i="1" s="1" a="1"/>
  <c r="B815" i="1" s="1"/>
  <c r="M813" i="1"/>
  <c r="L813" i="1"/>
  <c r="K811" i="1"/>
  <c r="S811" i="1"/>
  <c r="D814" i="1" l="1"/>
  <c r="C814" i="1"/>
  <c r="A815" i="1" a="1"/>
  <c r="A815" i="1" s="1"/>
  <c r="M814" i="1"/>
  <c r="L814" i="1"/>
  <c r="J813" i="1"/>
  <c r="T813" i="1"/>
  <c r="Y816" i="1" a="1"/>
  <c r="Y816" i="1" s="1"/>
  <c r="B816" i="1" s="1" a="1"/>
  <c r="B816" i="1" s="1"/>
  <c r="G814" i="1"/>
  <c r="U814" i="1" s="1"/>
  <c r="E814" i="1"/>
  <c r="I814" i="1"/>
  <c r="Q814" i="1"/>
  <c r="H814" i="1"/>
  <c r="F814" i="1"/>
  <c r="S812" i="1"/>
  <c r="K812" i="1"/>
  <c r="C815" i="1" l="1"/>
  <c r="D815" i="1"/>
  <c r="A816" i="1" a="1"/>
  <c r="A816" i="1" s="1"/>
  <c r="K813" i="1"/>
  <c r="S813" i="1"/>
  <c r="L815" i="1"/>
  <c r="M815" i="1"/>
  <c r="J814" i="1"/>
  <c r="T814" i="1"/>
  <c r="Y817" i="1" a="1"/>
  <c r="Y817" i="1" s="1"/>
  <c r="B817" i="1" s="1" a="1"/>
  <c r="B817" i="1" s="1"/>
  <c r="V814" i="1"/>
  <c r="Q815" i="1"/>
  <c r="H815" i="1"/>
  <c r="G815" i="1"/>
  <c r="U815" i="1" s="1"/>
  <c r="F815" i="1"/>
  <c r="E815" i="1"/>
  <c r="I815" i="1"/>
  <c r="D816" i="1" l="1"/>
  <c r="C816" i="1"/>
  <c r="A817" i="1" a="1"/>
  <c r="A817" i="1" s="1"/>
  <c r="V815" i="1"/>
  <c r="T815" i="1"/>
  <c r="M816" i="1"/>
  <c r="L816" i="1"/>
  <c r="K814" i="1"/>
  <c r="S814" i="1"/>
  <c r="J815" i="1"/>
  <c r="Y818" i="1" a="1"/>
  <c r="Y818" i="1" s="1"/>
  <c r="B818" i="1" s="1" a="1"/>
  <c r="B818" i="1" s="1"/>
  <c r="F816" i="1"/>
  <c r="E816" i="1"/>
  <c r="I816" i="1"/>
  <c r="Q816" i="1"/>
  <c r="H816" i="1"/>
  <c r="G816" i="1"/>
  <c r="U816" i="1" s="1"/>
  <c r="D817" i="1" l="1"/>
  <c r="C817" i="1"/>
  <c r="V816" i="1"/>
  <c r="A818" i="1" a="1"/>
  <c r="A818" i="1" s="1"/>
  <c r="J816" i="1"/>
  <c r="T816" i="1"/>
  <c r="Y819" i="1" a="1"/>
  <c r="Y819" i="1" s="1"/>
  <c r="B819" i="1" s="1" a="1"/>
  <c r="B819" i="1" s="1"/>
  <c r="M817" i="1"/>
  <c r="L817" i="1"/>
  <c r="F817" i="1"/>
  <c r="I817" i="1"/>
  <c r="Q817" i="1"/>
  <c r="H817" i="1"/>
  <c r="G817" i="1"/>
  <c r="U817" i="1" s="1"/>
  <c r="E817" i="1"/>
  <c r="K815" i="1"/>
  <c r="S815" i="1"/>
  <c r="C818" i="1" l="1"/>
  <c r="D818" i="1"/>
  <c r="A819" i="1" a="1"/>
  <c r="A819" i="1" s="1"/>
  <c r="V817" i="1"/>
  <c r="J817" i="1"/>
  <c r="T817" i="1"/>
  <c r="K816" i="1"/>
  <c r="S816" i="1"/>
  <c r="G818" i="1"/>
  <c r="U818" i="1" s="1"/>
  <c r="I818" i="1"/>
  <c r="Q818" i="1"/>
  <c r="H818" i="1"/>
  <c r="F818" i="1"/>
  <c r="E818" i="1"/>
  <c r="M818" i="1"/>
  <c r="L818" i="1"/>
  <c r="Y820" i="1" a="1"/>
  <c r="Y820" i="1" s="1"/>
  <c r="B820" i="1" s="1" a="1"/>
  <c r="B820" i="1" s="1"/>
  <c r="C819" i="1" l="1"/>
  <c r="D819" i="1"/>
  <c r="A820" i="1" a="1"/>
  <c r="A820" i="1" s="1"/>
  <c r="V818" i="1"/>
  <c r="H819" i="1"/>
  <c r="Q819" i="1"/>
  <c r="G819" i="1"/>
  <c r="U819" i="1" s="1"/>
  <c r="E819" i="1"/>
  <c r="I819" i="1"/>
  <c r="F819" i="1"/>
  <c r="M819" i="1"/>
  <c r="L819" i="1"/>
  <c r="J818" i="1"/>
  <c r="S817" i="1"/>
  <c r="K817" i="1"/>
  <c r="T818" i="1"/>
  <c r="Y821" i="1" a="1"/>
  <c r="Y821" i="1" s="1"/>
  <c r="B821" i="1" s="1" a="1"/>
  <c r="B821" i="1" s="1"/>
  <c r="V819" i="1" l="1"/>
  <c r="D820" i="1"/>
  <c r="C820" i="1"/>
  <c r="A821" i="1" a="1"/>
  <c r="A821" i="1" s="1"/>
  <c r="Y822" i="1" a="1"/>
  <c r="Y822" i="1" s="1"/>
  <c r="B822" i="1" s="1" a="1"/>
  <c r="B822" i="1" s="1"/>
  <c r="K818" i="1"/>
  <c r="S818" i="1"/>
  <c r="J819" i="1"/>
  <c r="T819" i="1"/>
  <c r="Q820" i="1"/>
  <c r="H820" i="1"/>
  <c r="G820" i="1"/>
  <c r="U820" i="1" s="1"/>
  <c r="V820" i="1" s="1"/>
  <c r="F820" i="1"/>
  <c r="E820" i="1"/>
  <c r="I820" i="1"/>
  <c r="M820" i="1"/>
  <c r="L820" i="1"/>
  <c r="C821" i="1" l="1"/>
  <c r="D821" i="1"/>
  <c r="A822" i="1" a="1"/>
  <c r="A822" i="1" s="1"/>
  <c r="K819" i="1"/>
  <c r="S819" i="1"/>
  <c r="T820" i="1"/>
  <c r="J820" i="1"/>
  <c r="F821" i="1"/>
  <c r="E821" i="1"/>
  <c r="I821" i="1"/>
  <c r="Q821" i="1"/>
  <c r="H821" i="1"/>
  <c r="G821" i="1"/>
  <c r="U821" i="1" s="1"/>
  <c r="Y823" i="1" a="1"/>
  <c r="Y823" i="1" s="1"/>
  <c r="B823" i="1" s="1" a="1"/>
  <c r="B823" i="1" s="1"/>
  <c r="L821" i="1"/>
  <c r="M821" i="1"/>
  <c r="C822" i="1" l="1"/>
  <c r="D822" i="1"/>
  <c r="A823" i="1" a="1"/>
  <c r="A823" i="1" s="1"/>
  <c r="V821" i="1"/>
  <c r="T821" i="1"/>
  <c r="J821" i="1"/>
  <c r="M822" i="1"/>
  <c r="L822" i="1"/>
  <c r="I822" i="1"/>
  <c r="Q822" i="1"/>
  <c r="H822" i="1"/>
  <c r="G822" i="1"/>
  <c r="U822" i="1" s="1"/>
  <c r="F822" i="1"/>
  <c r="E822" i="1"/>
  <c r="Y824" i="1" a="1"/>
  <c r="Y824" i="1" s="1"/>
  <c r="B824" i="1" s="1" a="1"/>
  <c r="B824" i="1" s="1"/>
  <c r="K820" i="1"/>
  <c r="S820" i="1"/>
  <c r="D823" i="1" l="1"/>
  <c r="C823" i="1"/>
  <c r="A824" i="1" a="1"/>
  <c r="A824" i="1" s="1"/>
  <c r="V822" i="1"/>
  <c r="F823" i="1"/>
  <c r="I823" i="1"/>
  <c r="Q823" i="1"/>
  <c r="H823" i="1"/>
  <c r="G823" i="1"/>
  <c r="U823" i="1" s="1"/>
  <c r="E823" i="1"/>
  <c r="Y825" i="1" a="1"/>
  <c r="Y825" i="1" s="1"/>
  <c r="B825" i="1" s="1" a="1"/>
  <c r="B825" i="1" s="1"/>
  <c r="K821" i="1"/>
  <c r="S821" i="1"/>
  <c r="M823" i="1"/>
  <c r="L823" i="1"/>
  <c r="J822" i="1"/>
  <c r="T822" i="1"/>
  <c r="C824" i="1" l="1"/>
  <c r="D824" i="1"/>
  <c r="A825" i="1" a="1"/>
  <c r="A825" i="1" s="1"/>
  <c r="V823" i="1"/>
  <c r="M824" i="1"/>
  <c r="L824" i="1"/>
  <c r="J823" i="1"/>
  <c r="T823" i="1"/>
  <c r="G824" i="1"/>
  <c r="U824" i="1" s="1"/>
  <c r="Q824" i="1"/>
  <c r="H824" i="1"/>
  <c r="E824" i="1"/>
  <c r="I824" i="1"/>
  <c r="F824" i="1"/>
  <c r="S822" i="1"/>
  <c r="K822" i="1"/>
  <c r="Y826" i="1" a="1"/>
  <c r="Y826" i="1" s="1"/>
  <c r="B826" i="1" s="1" a="1"/>
  <c r="B826" i="1" s="1"/>
  <c r="C825" i="1" l="1"/>
  <c r="D825" i="1"/>
  <c r="A826" i="1" a="1"/>
  <c r="A826" i="1" s="1"/>
  <c r="V824" i="1"/>
  <c r="M825" i="1"/>
  <c r="L825" i="1"/>
  <c r="K823" i="1"/>
  <c r="S823" i="1"/>
  <c r="J824" i="1"/>
  <c r="T824" i="1"/>
  <c r="H825" i="1"/>
  <c r="I825" i="1"/>
  <c r="Q825" i="1"/>
  <c r="G825" i="1"/>
  <c r="U825" i="1" s="1"/>
  <c r="F825" i="1"/>
  <c r="E825" i="1"/>
  <c r="Y827" i="1" a="1"/>
  <c r="Y827" i="1" s="1"/>
  <c r="B827" i="1" s="1" a="1"/>
  <c r="B827" i="1" s="1"/>
  <c r="D826" i="1" l="1"/>
  <c r="C826" i="1"/>
  <c r="A827" i="1" a="1"/>
  <c r="A827" i="1" s="1"/>
  <c r="V825" i="1"/>
  <c r="K824" i="1"/>
  <c r="S824" i="1"/>
  <c r="Y828" i="1" a="1"/>
  <c r="Y828" i="1" s="1"/>
  <c r="B828" i="1" s="1" a="1"/>
  <c r="B828" i="1" s="1"/>
  <c r="F826" i="1"/>
  <c r="E826" i="1"/>
  <c r="I826" i="1"/>
  <c r="Q826" i="1"/>
  <c r="H826" i="1"/>
  <c r="G826" i="1"/>
  <c r="U826" i="1" s="1"/>
  <c r="J825" i="1"/>
  <c r="T825" i="1"/>
  <c r="M826" i="1"/>
  <c r="L826" i="1"/>
  <c r="C827" i="1" l="1"/>
  <c r="D827" i="1"/>
  <c r="V826" i="1"/>
  <c r="A828" i="1" a="1"/>
  <c r="A828" i="1" s="1"/>
  <c r="I827" i="1"/>
  <c r="Q827" i="1"/>
  <c r="H827" i="1"/>
  <c r="G827" i="1"/>
  <c r="U827" i="1" s="1"/>
  <c r="F827" i="1"/>
  <c r="E827" i="1"/>
  <c r="T826" i="1"/>
  <c r="Y829" i="1" a="1"/>
  <c r="Y829" i="1" s="1"/>
  <c r="B829" i="1" s="1" a="1"/>
  <c r="B829" i="1" s="1"/>
  <c r="J826" i="1"/>
  <c r="L827" i="1"/>
  <c r="M827" i="1"/>
  <c r="K825" i="1"/>
  <c r="S825" i="1"/>
  <c r="C828" i="1" l="1"/>
  <c r="D828" i="1"/>
  <c r="A829" i="1" a="1"/>
  <c r="A829" i="1" s="1"/>
  <c r="K826" i="1"/>
  <c r="S826" i="1"/>
  <c r="V827" i="1"/>
  <c r="E828" i="1"/>
  <c r="I828" i="1"/>
  <c r="Q828" i="1"/>
  <c r="H828" i="1"/>
  <c r="G828" i="1"/>
  <c r="U828" i="1" s="1"/>
  <c r="F828" i="1"/>
  <c r="Y830" i="1" a="1"/>
  <c r="Y830" i="1" s="1"/>
  <c r="B830" i="1" s="1" a="1"/>
  <c r="B830" i="1" s="1"/>
  <c r="M828" i="1"/>
  <c r="L828" i="1"/>
  <c r="T827" i="1"/>
  <c r="J827" i="1"/>
  <c r="D829" i="1" l="1"/>
  <c r="C829" i="1"/>
  <c r="A830" i="1" a="1"/>
  <c r="A830" i="1" s="1"/>
  <c r="J828" i="1"/>
  <c r="T828" i="1"/>
  <c r="F829" i="1"/>
  <c r="Q829" i="1"/>
  <c r="H829" i="1"/>
  <c r="G829" i="1"/>
  <c r="U829" i="1" s="1"/>
  <c r="E829" i="1"/>
  <c r="I829" i="1"/>
  <c r="Y831" i="1" a="1"/>
  <c r="Y831" i="1" s="1"/>
  <c r="B831" i="1" s="1" a="1"/>
  <c r="B831" i="1" s="1"/>
  <c r="M829" i="1"/>
  <c r="L829" i="1"/>
  <c r="S827" i="1"/>
  <c r="K827" i="1"/>
  <c r="V828" i="1"/>
  <c r="C830" i="1" l="1"/>
  <c r="D830" i="1"/>
  <c r="A831" i="1" a="1"/>
  <c r="A831" i="1" s="1"/>
  <c r="V829" i="1"/>
  <c r="Y832" i="1" a="1"/>
  <c r="Y832" i="1" s="1"/>
  <c r="B832" i="1" s="1" a="1"/>
  <c r="B832" i="1" s="1"/>
  <c r="M830" i="1"/>
  <c r="L830" i="1"/>
  <c r="T829" i="1"/>
  <c r="K828" i="1"/>
  <c r="S828" i="1"/>
  <c r="G830" i="1"/>
  <c r="U830" i="1" s="1"/>
  <c r="I830" i="1"/>
  <c r="Q830" i="1"/>
  <c r="H830" i="1"/>
  <c r="F830" i="1"/>
  <c r="E830" i="1"/>
  <c r="J829" i="1"/>
  <c r="C831" i="1" l="1"/>
  <c r="D831" i="1"/>
  <c r="A832" i="1" a="1"/>
  <c r="A832" i="1" s="1"/>
  <c r="V830" i="1"/>
  <c r="H831" i="1"/>
  <c r="F831" i="1"/>
  <c r="E831" i="1"/>
  <c r="I831" i="1"/>
  <c r="Q831" i="1"/>
  <c r="G831" i="1"/>
  <c r="U831" i="1" s="1"/>
  <c r="V831" i="1" s="1"/>
  <c r="Y833" i="1" a="1"/>
  <c r="Y833" i="1" s="1"/>
  <c r="B833" i="1" s="1" a="1"/>
  <c r="B833" i="1" s="1"/>
  <c r="M831" i="1"/>
  <c r="L831" i="1"/>
  <c r="K829" i="1"/>
  <c r="S829" i="1"/>
  <c r="J830" i="1"/>
  <c r="T830" i="1"/>
  <c r="D832" i="1" l="1"/>
  <c r="C832" i="1"/>
  <c r="A833" i="1" a="1"/>
  <c r="A833" i="1" s="1"/>
  <c r="J831" i="1"/>
  <c r="Y834" i="1" a="1"/>
  <c r="Y834" i="1" s="1"/>
  <c r="B834" i="1" s="1" a="1"/>
  <c r="B834" i="1" s="1"/>
  <c r="T831" i="1"/>
  <c r="K830" i="1"/>
  <c r="S830" i="1"/>
  <c r="M832" i="1"/>
  <c r="L832" i="1"/>
  <c r="I832" i="1"/>
  <c r="Q832" i="1"/>
  <c r="H832" i="1"/>
  <c r="G832" i="1"/>
  <c r="U832" i="1" s="1"/>
  <c r="F832" i="1"/>
  <c r="E832" i="1"/>
  <c r="C833" i="1" l="1"/>
  <c r="D833" i="1"/>
  <c r="A834" i="1" a="1"/>
  <c r="A834" i="1" s="1"/>
  <c r="V832" i="1"/>
  <c r="E833" i="1"/>
  <c r="I833" i="1"/>
  <c r="Q833" i="1"/>
  <c r="H833" i="1"/>
  <c r="G833" i="1"/>
  <c r="U833" i="1" s="1"/>
  <c r="F833" i="1"/>
  <c r="J832" i="1"/>
  <c r="Y835" i="1" a="1"/>
  <c r="Y835" i="1" s="1"/>
  <c r="B835" i="1" s="1" a="1"/>
  <c r="B835" i="1" s="1"/>
  <c r="L833" i="1"/>
  <c r="M833" i="1"/>
  <c r="K831" i="1"/>
  <c r="S831" i="1"/>
  <c r="T832" i="1"/>
  <c r="C834" i="1" l="1"/>
  <c r="D834" i="1"/>
  <c r="A835" i="1" a="1"/>
  <c r="A835" i="1" s="1"/>
  <c r="M834" i="1"/>
  <c r="L834" i="1"/>
  <c r="V833" i="1"/>
  <c r="Q834" i="1"/>
  <c r="H834" i="1"/>
  <c r="G834" i="1"/>
  <c r="U834" i="1" s="1"/>
  <c r="V834" i="1" s="1"/>
  <c r="F834" i="1"/>
  <c r="E834" i="1"/>
  <c r="I834" i="1"/>
  <c r="Y836" i="1" a="1"/>
  <c r="Y836" i="1" s="1"/>
  <c r="B836" i="1" s="1" a="1"/>
  <c r="B836" i="1" s="1"/>
  <c r="J833" i="1"/>
  <c r="K832" i="1"/>
  <c r="S832" i="1"/>
  <c r="T833" i="1"/>
  <c r="D835" i="1" l="1"/>
  <c r="C835" i="1"/>
  <c r="A836" i="1" a="1"/>
  <c r="A836" i="1" s="1"/>
  <c r="F835" i="1"/>
  <c r="I835" i="1"/>
  <c r="Q835" i="1"/>
  <c r="H835" i="1"/>
  <c r="G835" i="1"/>
  <c r="U835" i="1" s="1"/>
  <c r="E835" i="1"/>
  <c r="Y837" i="1" a="1"/>
  <c r="Y837" i="1" s="1"/>
  <c r="B837" i="1" s="1" a="1"/>
  <c r="B837" i="1" s="1"/>
  <c r="M835" i="1"/>
  <c r="L835" i="1"/>
  <c r="J834" i="1"/>
  <c r="K833" i="1"/>
  <c r="S833" i="1"/>
  <c r="T834" i="1"/>
  <c r="C836" i="1" l="1"/>
  <c r="D836" i="1"/>
  <c r="A837" i="1" a="1"/>
  <c r="A837" i="1" s="1"/>
  <c r="V835" i="1"/>
  <c r="K834" i="1"/>
  <c r="S834" i="1"/>
  <c r="J835" i="1"/>
  <c r="T835" i="1"/>
  <c r="G836" i="1"/>
  <c r="U836" i="1" s="1"/>
  <c r="F836" i="1"/>
  <c r="E836" i="1"/>
  <c r="I836" i="1"/>
  <c r="Q836" i="1"/>
  <c r="H836" i="1"/>
  <c r="M836" i="1"/>
  <c r="L836" i="1"/>
  <c r="Y838" i="1" a="1"/>
  <c r="Y838" i="1" s="1"/>
  <c r="B838" i="1" s="1" a="1"/>
  <c r="B838" i="1" s="1"/>
  <c r="C837" i="1" l="1"/>
  <c r="D837" i="1"/>
  <c r="A838" i="1" a="1"/>
  <c r="A838" i="1" s="1"/>
  <c r="V836" i="1"/>
  <c r="J836" i="1"/>
  <c r="T836" i="1"/>
  <c r="K835" i="1"/>
  <c r="S835" i="1"/>
  <c r="M837" i="1"/>
  <c r="L837" i="1"/>
  <c r="H837" i="1"/>
  <c r="I837" i="1"/>
  <c r="Q837" i="1"/>
  <c r="G837" i="1"/>
  <c r="U837" i="1" s="1"/>
  <c r="F837" i="1"/>
  <c r="E837" i="1"/>
  <c r="Y839" i="1" a="1"/>
  <c r="Y839" i="1" s="1"/>
  <c r="B839" i="1" s="1" a="1"/>
  <c r="B839" i="1" s="1"/>
  <c r="D838" i="1" l="1"/>
  <c r="C838" i="1"/>
  <c r="A839" i="1" a="1"/>
  <c r="A839" i="1" s="1"/>
  <c r="M838" i="1"/>
  <c r="L838" i="1"/>
  <c r="T837" i="1"/>
  <c r="K836" i="1"/>
  <c r="S836" i="1"/>
  <c r="Y840" i="1" a="1"/>
  <c r="Y840" i="1" s="1"/>
  <c r="B840" i="1" s="1" a="1"/>
  <c r="B840" i="1" s="1"/>
  <c r="V837" i="1"/>
  <c r="J837" i="1"/>
  <c r="E838" i="1"/>
  <c r="I838" i="1"/>
  <c r="Q838" i="1"/>
  <c r="H838" i="1"/>
  <c r="G838" i="1"/>
  <c r="U838" i="1" s="1"/>
  <c r="F838" i="1"/>
  <c r="D839" i="1" l="1"/>
  <c r="C839" i="1"/>
  <c r="A840" i="1" a="1"/>
  <c r="A840" i="1" s="1"/>
  <c r="Q839" i="1"/>
  <c r="H839" i="1"/>
  <c r="G839" i="1"/>
  <c r="U839" i="1" s="1"/>
  <c r="F839" i="1"/>
  <c r="E839" i="1"/>
  <c r="I839" i="1"/>
  <c r="Y841" i="1" a="1"/>
  <c r="Y841" i="1" s="1"/>
  <c r="B841" i="1" s="1" a="1"/>
  <c r="B841" i="1" s="1"/>
  <c r="J838" i="1"/>
  <c r="K837" i="1"/>
  <c r="S837" i="1"/>
  <c r="T838" i="1"/>
  <c r="L839" i="1"/>
  <c r="M839" i="1"/>
  <c r="C840" i="1" l="1"/>
  <c r="D840" i="1"/>
  <c r="A841" i="1" a="1"/>
  <c r="A841" i="1" s="1"/>
  <c r="V839" i="1"/>
  <c r="K838" i="1"/>
  <c r="S838" i="1"/>
  <c r="V838" i="1" s="1"/>
  <c r="T839" i="1"/>
  <c r="I840" i="1"/>
  <c r="Q840" i="1"/>
  <c r="H840" i="1"/>
  <c r="G840" i="1"/>
  <c r="U840" i="1" s="1"/>
  <c r="V840" i="1" s="1"/>
  <c r="F840" i="1"/>
  <c r="E840" i="1"/>
  <c r="J839" i="1"/>
  <c r="Y842" i="1" a="1"/>
  <c r="Y842" i="1" s="1"/>
  <c r="B842" i="1" s="1" a="1"/>
  <c r="B842" i="1" s="1"/>
  <c r="M840" i="1"/>
  <c r="L840" i="1"/>
  <c r="D841" i="1" l="1"/>
  <c r="C841" i="1"/>
  <c r="A842" i="1" a="1"/>
  <c r="A842" i="1" s="1"/>
  <c r="J840" i="1"/>
  <c r="T840" i="1"/>
  <c r="F841" i="1"/>
  <c r="G841" i="1"/>
  <c r="U841" i="1" s="1"/>
  <c r="E841" i="1"/>
  <c r="I841" i="1"/>
  <c r="Q841" i="1"/>
  <c r="H841" i="1"/>
  <c r="Y843" i="1" a="1"/>
  <c r="Y843" i="1" s="1"/>
  <c r="B843" i="1" s="1" a="1"/>
  <c r="B843" i="1" s="1"/>
  <c r="K839" i="1"/>
  <c r="S839" i="1"/>
  <c r="M841" i="1"/>
  <c r="L841" i="1"/>
  <c r="C842" i="1" l="1"/>
  <c r="D842" i="1"/>
  <c r="A843" i="1" a="1"/>
  <c r="A843" i="1" s="1"/>
  <c r="V841" i="1"/>
  <c r="M842" i="1"/>
  <c r="L842" i="1"/>
  <c r="G842" i="1"/>
  <c r="U842" i="1" s="1"/>
  <c r="I842" i="1"/>
  <c r="Q842" i="1"/>
  <c r="H842" i="1"/>
  <c r="F842" i="1"/>
  <c r="E842" i="1"/>
  <c r="Y844" i="1" a="1"/>
  <c r="Y844" i="1" s="1"/>
  <c r="B844" i="1" s="1" a="1"/>
  <c r="B844" i="1" s="1"/>
  <c r="J841" i="1"/>
  <c r="K840" i="1"/>
  <c r="S840" i="1"/>
  <c r="T841" i="1"/>
  <c r="C843" i="1" l="1"/>
  <c r="D843" i="1"/>
  <c r="A844" i="1" a="1"/>
  <c r="A844" i="1" s="1"/>
  <c r="V842" i="1"/>
  <c r="M843" i="1"/>
  <c r="L843" i="1"/>
  <c r="T842" i="1"/>
  <c r="K841" i="1"/>
  <c r="S841" i="1"/>
  <c r="J842" i="1"/>
  <c r="H843" i="1"/>
  <c r="E843" i="1"/>
  <c r="I843" i="1"/>
  <c r="Q843" i="1"/>
  <c r="G843" i="1"/>
  <c r="U843" i="1" s="1"/>
  <c r="F843" i="1"/>
  <c r="Y845" i="1" a="1"/>
  <c r="Y845" i="1" s="1"/>
  <c r="B845" i="1" s="1" a="1"/>
  <c r="B845" i="1" s="1"/>
  <c r="D844" i="1" l="1"/>
  <c r="C844" i="1"/>
  <c r="A845" i="1" a="1"/>
  <c r="A845" i="1" s="1"/>
  <c r="Q844" i="1"/>
  <c r="H844" i="1"/>
  <c r="G844" i="1"/>
  <c r="U844" i="1" s="1"/>
  <c r="F844" i="1"/>
  <c r="E844" i="1"/>
  <c r="I844" i="1"/>
  <c r="K842" i="1"/>
  <c r="S842" i="1"/>
  <c r="J843" i="1"/>
  <c r="M844" i="1"/>
  <c r="L844" i="1"/>
  <c r="T843" i="1"/>
  <c r="V843" i="1"/>
  <c r="Y846" i="1" a="1"/>
  <c r="Y846" i="1" s="1"/>
  <c r="B846" i="1" s="1" a="1"/>
  <c r="B846" i="1" s="1"/>
  <c r="C845" i="1" l="1"/>
  <c r="D845" i="1"/>
  <c r="A846" i="1" a="1"/>
  <c r="A846" i="1" s="1"/>
  <c r="V844" i="1"/>
  <c r="I845" i="1"/>
  <c r="Q845" i="1"/>
  <c r="H845" i="1"/>
  <c r="G845" i="1"/>
  <c r="U845" i="1" s="1"/>
  <c r="V845" i="1" s="1"/>
  <c r="F845" i="1"/>
  <c r="E845" i="1"/>
  <c r="L845" i="1"/>
  <c r="M845" i="1"/>
  <c r="T844" i="1"/>
  <c r="Y847" i="1" a="1"/>
  <c r="Y847" i="1" s="1"/>
  <c r="B847" i="1" s="1" a="1"/>
  <c r="B847" i="1" s="1"/>
  <c r="J844" i="1"/>
  <c r="K843" i="1"/>
  <c r="S843" i="1"/>
  <c r="C846" i="1" l="1"/>
  <c r="D846" i="1"/>
  <c r="A847" i="1" a="1"/>
  <c r="A847" i="1" s="1"/>
  <c r="M846" i="1"/>
  <c r="L846" i="1"/>
  <c r="G846" i="1"/>
  <c r="U846" i="1" s="1"/>
  <c r="F846" i="1"/>
  <c r="E846" i="1"/>
  <c r="I846" i="1"/>
  <c r="Q846" i="1"/>
  <c r="H846" i="1"/>
  <c r="T845" i="1"/>
  <c r="K844" i="1"/>
  <c r="S844" i="1"/>
  <c r="J845" i="1"/>
  <c r="Y848" i="1" a="1"/>
  <c r="Y848" i="1" s="1"/>
  <c r="B848" i="1" s="1" a="1"/>
  <c r="B848" i="1" s="1"/>
  <c r="D847" i="1" l="1"/>
  <c r="C847" i="1"/>
  <c r="A848" i="1" a="1"/>
  <c r="A848" i="1" s="1"/>
  <c r="V846" i="1"/>
  <c r="M847" i="1"/>
  <c r="L847" i="1"/>
  <c r="Y849" i="1" a="1"/>
  <c r="Y849" i="1" s="1"/>
  <c r="B849" i="1" s="1" a="1"/>
  <c r="B849" i="1" s="1"/>
  <c r="J846" i="1"/>
  <c r="T846" i="1"/>
  <c r="F847" i="1"/>
  <c r="I847" i="1"/>
  <c r="Q847" i="1"/>
  <c r="H847" i="1"/>
  <c r="G847" i="1"/>
  <c r="U847" i="1" s="1"/>
  <c r="E847" i="1"/>
  <c r="K845" i="1"/>
  <c r="S845" i="1"/>
  <c r="C848" i="1" l="1"/>
  <c r="D848" i="1"/>
  <c r="A849" i="1" a="1"/>
  <c r="A849" i="1" s="1"/>
  <c r="G848" i="1"/>
  <c r="U848" i="1" s="1"/>
  <c r="E848" i="1"/>
  <c r="I848" i="1"/>
  <c r="Q848" i="1"/>
  <c r="H848" i="1"/>
  <c r="F848" i="1"/>
  <c r="Y850" i="1" a="1"/>
  <c r="Y850" i="1" s="1"/>
  <c r="B850" i="1" s="1" a="1"/>
  <c r="B850" i="1" s="1"/>
  <c r="M848" i="1"/>
  <c r="L848" i="1"/>
  <c r="J847" i="1"/>
  <c r="T847" i="1"/>
  <c r="V847" i="1"/>
  <c r="K846" i="1"/>
  <c r="S846" i="1"/>
  <c r="C849" i="1" l="1"/>
  <c r="D849" i="1"/>
  <c r="A850" i="1" a="1"/>
  <c r="A850" i="1" s="1"/>
  <c r="J848" i="1"/>
  <c r="T848" i="1"/>
  <c r="H849" i="1"/>
  <c r="I849" i="1"/>
  <c r="Q849" i="1"/>
  <c r="G849" i="1"/>
  <c r="U849" i="1" s="1"/>
  <c r="V849" i="1" s="1"/>
  <c r="F849" i="1"/>
  <c r="E849" i="1"/>
  <c r="V848" i="1"/>
  <c r="K847" i="1"/>
  <c r="S847" i="1"/>
  <c r="Y851" i="1" a="1"/>
  <c r="Y851" i="1" s="1"/>
  <c r="B851" i="1" s="1" a="1"/>
  <c r="B851" i="1" s="1"/>
  <c r="M849" i="1"/>
  <c r="L849" i="1"/>
  <c r="D850" i="1" l="1"/>
  <c r="C850" i="1"/>
  <c r="A851" i="1" a="1"/>
  <c r="A851" i="1" s="1"/>
  <c r="I850" i="1"/>
  <c r="Q850" i="1"/>
  <c r="H850" i="1"/>
  <c r="G850" i="1"/>
  <c r="U850" i="1" s="1"/>
  <c r="F850" i="1"/>
  <c r="E850" i="1"/>
  <c r="J849" i="1"/>
  <c r="Y852" i="1" a="1"/>
  <c r="Y852" i="1" s="1"/>
  <c r="B852" i="1" s="1" a="1"/>
  <c r="B852" i="1" s="1"/>
  <c r="M850" i="1"/>
  <c r="L850" i="1"/>
  <c r="K848" i="1"/>
  <c r="S848" i="1"/>
  <c r="T849" i="1"/>
  <c r="C851" i="1" l="1"/>
  <c r="D851" i="1"/>
  <c r="A852" i="1" a="1"/>
  <c r="A852" i="1" s="1"/>
  <c r="V850" i="1"/>
  <c r="L851" i="1"/>
  <c r="M851" i="1"/>
  <c r="G851" i="1"/>
  <c r="U851" i="1" s="1"/>
  <c r="F851" i="1"/>
  <c r="E851" i="1"/>
  <c r="I851" i="1"/>
  <c r="Q851" i="1"/>
  <c r="H851" i="1"/>
  <c r="T850" i="1"/>
  <c r="Y853" i="1" a="1"/>
  <c r="Y853" i="1" s="1"/>
  <c r="B853" i="1" s="1" a="1"/>
  <c r="B853" i="1" s="1"/>
  <c r="K849" i="1"/>
  <c r="S849" i="1"/>
  <c r="J850" i="1"/>
  <c r="D852" i="1" l="1"/>
  <c r="C852" i="1"/>
  <c r="A853" i="1" a="1"/>
  <c r="A853" i="1" s="1"/>
  <c r="V851" i="1"/>
  <c r="K850" i="1"/>
  <c r="S850" i="1"/>
  <c r="T851" i="1"/>
  <c r="J851" i="1"/>
  <c r="M852" i="1"/>
  <c r="L852" i="1"/>
  <c r="I852" i="1"/>
  <c r="Q852" i="1"/>
  <c r="H852" i="1"/>
  <c r="G852" i="1"/>
  <c r="U852" i="1" s="1"/>
  <c r="F852" i="1"/>
  <c r="E852" i="1"/>
  <c r="Y854" i="1" a="1"/>
  <c r="Y854" i="1" s="1"/>
  <c r="B854" i="1" s="1" a="1"/>
  <c r="B854" i="1" s="1"/>
  <c r="D853" i="1" l="1"/>
  <c r="C853" i="1"/>
  <c r="A854" i="1" a="1"/>
  <c r="A854" i="1" s="1"/>
  <c r="V852" i="1"/>
  <c r="K851" i="1"/>
  <c r="S851" i="1"/>
  <c r="M853" i="1"/>
  <c r="L853" i="1"/>
  <c r="J852" i="1"/>
  <c r="Y855" i="1" a="1"/>
  <c r="Y855" i="1" s="1"/>
  <c r="B855" i="1" s="1" a="1"/>
  <c r="B855" i="1" s="1"/>
  <c r="T852" i="1"/>
  <c r="F853" i="1"/>
  <c r="E853" i="1"/>
  <c r="I853" i="1"/>
  <c r="Q853" i="1"/>
  <c r="H853" i="1"/>
  <c r="G853" i="1"/>
  <c r="U853" i="1" s="1"/>
  <c r="C854" i="1" l="1"/>
  <c r="D854" i="1"/>
  <c r="V853" i="1"/>
  <c r="A855" i="1" a="1"/>
  <c r="A855" i="1" s="1"/>
  <c r="Y856" i="1" a="1"/>
  <c r="Y856" i="1" s="1"/>
  <c r="B856" i="1" s="1" a="1"/>
  <c r="B856" i="1" s="1"/>
  <c r="K852" i="1"/>
  <c r="S852" i="1"/>
  <c r="G854" i="1"/>
  <c r="U854" i="1" s="1"/>
  <c r="I854" i="1"/>
  <c r="Q854" i="1"/>
  <c r="H854" i="1"/>
  <c r="F854" i="1"/>
  <c r="E854" i="1"/>
  <c r="J853" i="1"/>
  <c r="M854" i="1"/>
  <c r="L854" i="1"/>
  <c r="T853" i="1"/>
  <c r="C855" i="1" l="1"/>
  <c r="D855" i="1"/>
  <c r="A856" i="1" a="1"/>
  <c r="A856" i="1" s="1"/>
  <c r="V854" i="1"/>
  <c r="J854" i="1"/>
  <c r="H855" i="1"/>
  <c r="I855" i="1"/>
  <c r="Q855" i="1"/>
  <c r="G855" i="1"/>
  <c r="U855" i="1" s="1"/>
  <c r="V855" i="1" s="1"/>
  <c r="F855" i="1"/>
  <c r="E855" i="1"/>
  <c r="Y857" i="1" a="1"/>
  <c r="Y857" i="1" s="1"/>
  <c r="B857" i="1" s="1" a="1"/>
  <c r="B857" i="1" s="1"/>
  <c r="M855" i="1"/>
  <c r="L855" i="1"/>
  <c r="K853" i="1"/>
  <c r="S853" i="1"/>
  <c r="T854" i="1"/>
  <c r="D856" i="1" l="1"/>
  <c r="C856" i="1"/>
  <c r="A857" i="1" a="1"/>
  <c r="A857" i="1" s="1"/>
  <c r="M856" i="1"/>
  <c r="L856" i="1"/>
  <c r="Y858" i="1" a="1"/>
  <c r="Y858" i="1" s="1"/>
  <c r="B858" i="1" s="1" a="1"/>
  <c r="B858" i="1" s="1"/>
  <c r="J855" i="1"/>
  <c r="K854" i="1"/>
  <c r="S854" i="1"/>
  <c r="G856" i="1"/>
  <c r="U856" i="1" s="1"/>
  <c r="F856" i="1"/>
  <c r="E856" i="1"/>
  <c r="I856" i="1"/>
  <c r="Q856" i="1"/>
  <c r="H856" i="1"/>
  <c r="T855" i="1"/>
  <c r="C857" i="1" l="1"/>
  <c r="D857" i="1"/>
  <c r="A858" i="1" a="1"/>
  <c r="A858" i="1" s="1"/>
  <c r="K855" i="1"/>
  <c r="S855" i="1"/>
  <c r="J856" i="1"/>
  <c r="T856" i="1"/>
  <c r="I857" i="1"/>
  <c r="Q857" i="1"/>
  <c r="H857" i="1"/>
  <c r="G857" i="1"/>
  <c r="U857" i="1" s="1"/>
  <c r="F857" i="1"/>
  <c r="E857" i="1"/>
  <c r="Y859" i="1" a="1"/>
  <c r="Y859" i="1" s="1"/>
  <c r="B859" i="1" s="1" a="1"/>
  <c r="B859" i="1" s="1"/>
  <c r="V856" i="1"/>
  <c r="L857" i="1"/>
  <c r="M857" i="1"/>
  <c r="C858" i="1" l="1"/>
  <c r="D858" i="1"/>
  <c r="A859" i="1" a="1"/>
  <c r="A859" i="1" s="1"/>
  <c r="M858" i="1"/>
  <c r="L858" i="1"/>
  <c r="K856" i="1"/>
  <c r="S856" i="1"/>
  <c r="J857" i="1"/>
  <c r="V857" i="1"/>
  <c r="T857" i="1"/>
  <c r="F858" i="1"/>
  <c r="E858" i="1"/>
  <c r="I858" i="1"/>
  <c r="Q858" i="1"/>
  <c r="H858" i="1"/>
  <c r="G858" i="1"/>
  <c r="U858" i="1" s="1"/>
  <c r="Y860" i="1" a="1"/>
  <c r="Y860" i="1" s="1"/>
  <c r="B860" i="1" s="1" a="1"/>
  <c r="B860" i="1" s="1"/>
  <c r="D859" i="1" l="1"/>
  <c r="C859" i="1"/>
  <c r="A860" i="1" a="1"/>
  <c r="A860" i="1" s="1"/>
  <c r="F859" i="1"/>
  <c r="I859" i="1"/>
  <c r="Q859" i="1"/>
  <c r="H859" i="1"/>
  <c r="G859" i="1"/>
  <c r="U859" i="1" s="1"/>
  <c r="V859" i="1" s="1"/>
  <c r="E859" i="1"/>
  <c r="J858" i="1"/>
  <c r="Y861" i="1" a="1"/>
  <c r="Y861" i="1" s="1"/>
  <c r="B861" i="1" s="1" a="1"/>
  <c r="B861" i="1" s="1"/>
  <c r="T858" i="1"/>
  <c r="M859" i="1"/>
  <c r="L859" i="1"/>
  <c r="V858" i="1"/>
  <c r="K857" i="1"/>
  <c r="S857" i="1"/>
  <c r="C860" i="1" l="1"/>
  <c r="D860" i="1"/>
  <c r="A861" i="1" a="1"/>
  <c r="A861" i="1" s="1"/>
  <c r="Y862" i="1" a="1"/>
  <c r="Y862" i="1" s="1"/>
  <c r="B862" i="1" s="1" a="1"/>
  <c r="B862" i="1" s="1"/>
  <c r="G860" i="1"/>
  <c r="U860" i="1" s="1"/>
  <c r="I860" i="1"/>
  <c r="H860" i="1"/>
  <c r="F860" i="1"/>
  <c r="E860" i="1"/>
  <c r="Q860" i="1"/>
  <c r="K858" i="1"/>
  <c r="S858" i="1"/>
  <c r="M860" i="1"/>
  <c r="L860" i="1"/>
  <c r="J859" i="1"/>
  <c r="T859" i="1"/>
  <c r="C861" i="1" l="1"/>
  <c r="D861" i="1"/>
  <c r="A862" i="1" a="1"/>
  <c r="A862" i="1" s="1"/>
  <c r="K859" i="1"/>
  <c r="S859" i="1"/>
  <c r="V860" i="1"/>
  <c r="Y863" i="1" a="1"/>
  <c r="Y863" i="1" s="1"/>
  <c r="B863" i="1" s="1" a="1"/>
  <c r="B863" i="1" s="1"/>
  <c r="N860" i="1" a="1"/>
  <c r="N860" i="1" s="1"/>
  <c r="M861" i="1"/>
  <c r="L861" i="1"/>
  <c r="Q861" i="1"/>
  <c r="I861" i="1"/>
  <c r="H861" i="1"/>
  <c r="G861" i="1"/>
  <c r="U861" i="1" s="1"/>
  <c r="F861" i="1"/>
  <c r="E861" i="1"/>
  <c r="P860" i="1"/>
  <c r="J860" i="1"/>
  <c r="T860" i="1"/>
  <c r="D862" i="1" l="1"/>
  <c r="C862" i="1"/>
  <c r="A863" i="1" a="1"/>
  <c r="A863" i="1" s="1"/>
  <c r="N861" i="1" a="1"/>
  <c r="N861" i="1" s="1"/>
  <c r="P861" i="1"/>
  <c r="J861" i="1"/>
  <c r="Y864" i="1" a="1"/>
  <c r="Y864" i="1" s="1"/>
  <c r="B864" i="1" s="1" a="1"/>
  <c r="B864" i="1" s="1"/>
  <c r="S860" i="1"/>
  <c r="K860" i="1"/>
  <c r="O860" i="1"/>
  <c r="H862" i="1"/>
  <c r="G862" i="1"/>
  <c r="U862" i="1" s="1"/>
  <c r="Q862" i="1"/>
  <c r="I862" i="1"/>
  <c r="F862" i="1"/>
  <c r="E862" i="1"/>
  <c r="M862" i="1"/>
  <c r="L862" i="1"/>
  <c r="T861" i="1"/>
  <c r="C863" i="1" l="1"/>
  <c r="D863" i="1"/>
  <c r="A864" i="1" a="1"/>
  <c r="A864" i="1" s="1"/>
  <c r="M863" i="1"/>
  <c r="L863" i="1"/>
  <c r="V862" i="1"/>
  <c r="P862" i="1"/>
  <c r="J862" i="1"/>
  <c r="T862" i="1"/>
  <c r="N862" i="1" a="1"/>
  <c r="N862" i="1" s="1"/>
  <c r="E863" i="1"/>
  <c r="F863" i="1"/>
  <c r="Q863" i="1"/>
  <c r="I863" i="1"/>
  <c r="H863" i="1"/>
  <c r="G863" i="1"/>
  <c r="U863" i="1" s="1"/>
  <c r="Y865" i="1" a="1"/>
  <c r="Y865" i="1" s="1"/>
  <c r="B865" i="1" s="1" a="1"/>
  <c r="B865" i="1" s="1"/>
  <c r="K861" i="1"/>
  <c r="S861" i="1"/>
  <c r="V861" i="1" s="1"/>
  <c r="O861" i="1"/>
  <c r="C864" i="1" l="1"/>
  <c r="D864" i="1"/>
  <c r="A865" i="1" a="1"/>
  <c r="A865" i="1" s="1"/>
  <c r="V863" i="1"/>
  <c r="M864" i="1"/>
  <c r="L864" i="1"/>
  <c r="Y866" i="1" a="1"/>
  <c r="Y866" i="1" s="1"/>
  <c r="B866" i="1" s="1" a="1"/>
  <c r="B866" i="1" s="1"/>
  <c r="P863" i="1"/>
  <c r="J863" i="1"/>
  <c r="T863" i="1"/>
  <c r="N863" i="1" a="1"/>
  <c r="N863" i="1" s="1"/>
  <c r="S862" i="1"/>
  <c r="K862" i="1"/>
  <c r="O862" i="1"/>
  <c r="H864" i="1"/>
  <c r="G864" i="1"/>
  <c r="U864" i="1" s="1"/>
  <c r="F864" i="1"/>
  <c r="E864" i="1"/>
  <c r="Q864" i="1"/>
  <c r="I864" i="1"/>
  <c r="D865" i="1" l="1"/>
  <c r="C865" i="1"/>
  <c r="A866" i="1" a="1"/>
  <c r="A866" i="1" s="1"/>
  <c r="M865" i="1"/>
  <c r="L865" i="1"/>
  <c r="Y867" i="1" a="1"/>
  <c r="Y867" i="1" s="1"/>
  <c r="B867" i="1" s="1" a="1"/>
  <c r="B867" i="1" s="1"/>
  <c r="J864" i="1"/>
  <c r="P864" i="1"/>
  <c r="N864" i="1" a="1"/>
  <c r="N864" i="1" s="1"/>
  <c r="V864" i="1"/>
  <c r="T864" i="1"/>
  <c r="E865" i="1"/>
  <c r="I865" i="1"/>
  <c r="H865" i="1"/>
  <c r="G865" i="1"/>
  <c r="U865" i="1" s="1"/>
  <c r="F865" i="1"/>
  <c r="Q865" i="1"/>
  <c r="S863" i="1"/>
  <c r="K863" i="1"/>
  <c r="O863" i="1"/>
  <c r="C866" i="1" l="1"/>
  <c r="D866" i="1"/>
  <c r="A867" i="1" a="1"/>
  <c r="A867" i="1" s="1"/>
  <c r="V865" i="1"/>
  <c r="Y868" i="1" a="1"/>
  <c r="Y868" i="1" s="1"/>
  <c r="B868" i="1" s="1" a="1"/>
  <c r="B868" i="1" s="1"/>
  <c r="L866" i="1"/>
  <c r="M866" i="1"/>
  <c r="P865" i="1"/>
  <c r="J865" i="1"/>
  <c r="N865" i="1" s="1" a="1"/>
  <c r="N865" i="1" s="1"/>
  <c r="I866" i="1"/>
  <c r="H866" i="1"/>
  <c r="G866" i="1"/>
  <c r="U866" i="1" s="1"/>
  <c r="F866" i="1"/>
  <c r="E866" i="1"/>
  <c r="Q866" i="1"/>
  <c r="T865" i="1"/>
  <c r="S864" i="1"/>
  <c r="K864" i="1"/>
  <c r="O864" i="1"/>
  <c r="C867" i="1" l="1"/>
  <c r="D867" i="1"/>
  <c r="A868" i="1" a="1"/>
  <c r="A868" i="1" s="1"/>
  <c r="T866" i="1"/>
  <c r="S865" i="1"/>
  <c r="K865" i="1"/>
  <c r="O865" i="1"/>
  <c r="J866" i="1"/>
  <c r="N866" i="1" s="1" a="1"/>
  <c r="N866" i="1" s="1"/>
  <c r="P866" i="1"/>
  <c r="M867" i="1"/>
  <c r="L867" i="1"/>
  <c r="Y869" i="1" a="1"/>
  <c r="Y869" i="1" s="1"/>
  <c r="B869" i="1" s="1" a="1"/>
  <c r="B869" i="1" s="1"/>
  <c r="I867" i="1"/>
  <c r="Q867" i="1"/>
  <c r="H867" i="1"/>
  <c r="G867" i="1"/>
  <c r="U867" i="1" s="1"/>
  <c r="F867" i="1"/>
  <c r="E867" i="1"/>
  <c r="D868" i="1" l="1"/>
  <c r="C868" i="1"/>
  <c r="A869" i="1" a="1"/>
  <c r="A869" i="1" s="1"/>
  <c r="Q868" i="1"/>
  <c r="F868" i="1"/>
  <c r="G868" i="1"/>
  <c r="U868" i="1" s="1"/>
  <c r="E868" i="1"/>
  <c r="I868" i="1"/>
  <c r="H868" i="1"/>
  <c r="P867" i="1"/>
  <c r="J867" i="1"/>
  <c r="N867" i="1" s="1" a="1"/>
  <c r="N867" i="1" s="1"/>
  <c r="K866" i="1"/>
  <c r="S866" i="1"/>
  <c r="V866" i="1" s="1"/>
  <c r="O866" i="1"/>
  <c r="V867" i="1"/>
  <c r="T867" i="1"/>
  <c r="L868" i="1"/>
  <c r="M868" i="1"/>
  <c r="Y870" i="1" a="1"/>
  <c r="Y870" i="1" s="1"/>
  <c r="B870" i="1" s="1" a="1"/>
  <c r="B870" i="1" s="1"/>
  <c r="C869" i="1" l="1"/>
  <c r="D869" i="1"/>
  <c r="A870" i="1" a="1"/>
  <c r="A870" i="1" s="1"/>
  <c r="T868" i="1"/>
  <c r="P868" i="1"/>
  <c r="J868" i="1"/>
  <c r="V868" i="1"/>
  <c r="S867" i="1"/>
  <c r="K867" i="1"/>
  <c r="O867" i="1"/>
  <c r="N868" i="1" a="1"/>
  <c r="N868" i="1" s="1"/>
  <c r="Y871" i="1" a="1"/>
  <c r="Y871" i="1" s="1"/>
  <c r="B871" i="1" s="1" a="1"/>
  <c r="B871" i="1" s="1"/>
  <c r="I869" i="1"/>
  <c r="Q869" i="1"/>
  <c r="H869" i="1"/>
  <c r="G869" i="1"/>
  <c r="U869" i="1" s="1"/>
  <c r="F869" i="1"/>
  <c r="E869" i="1"/>
  <c r="M869" i="1"/>
  <c r="L869" i="1"/>
  <c r="C870" i="1" l="1"/>
  <c r="D870" i="1"/>
  <c r="A871" i="1" a="1"/>
  <c r="A871" i="1" s="1"/>
  <c r="V869" i="1"/>
  <c r="P869" i="1"/>
  <c r="J869" i="1"/>
  <c r="T869" i="1"/>
  <c r="N869" i="1" a="1"/>
  <c r="N869" i="1" s="1"/>
  <c r="M870" i="1"/>
  <c r="L870" i="1"/>
  <c r="S868" i="1"/>
  <c r="K868" i="1"/>
  <c r="O868" i="1"/>
  <c r="G870" i="1"/>
  <c r="U870" i="1" s="1"/>
  <c r="Q870" i="1"/>
  <c r="F870" i="1"/>
  <c r="E870" i="1"/>
  <c r="I870" i="1"/>
  <c r="H870" i="1"/>
  <c r="Y872" i="1" a="1"/>
  <c r="Y872" i="1" s="1"/>
  <c r="B872" i="1" s="1" a="1"/>
  <c r="B872" i="1" s="1"/>
  <c r="D871" i="1" l="1"/>
  <c r="C871" i="1"/>
  <c r="A872" i="1" a="1"/>
  <c r="A872" i="1" s="1"/>
  <c r="T870" i="1"/>
  <c r="P870" i="1"/>
  <c r="J870" i="1"/>
  <c r="N870" i="1" s="1" a="1"/>
  <c r="N870" i="1" s="1"/>
  <c r="Y873" i="1" a="1"/>
  <c r="Y873" i="1" s="1"/>
  <c r="B873" i="1" s="1" a="1"/>
  <c r="B873" i="1" s="1"/>
  <c r="I871" i="1"/>
  <c r="Q871" i="1"/>
  <c r="H871" i="1"/>
  <c r="G871" i="1"/>
  <c r="U871" i="1" s="1"/>
  <c r="V871" i="1" s="1"/>
  <c r="F871" i="1"/>
  <c r="E871" i="1"/>
  <c r="V870" i="1"/>
  <c r="K869" i="1"/>
  <c r="S869" i="1"/>
  <c r="O869" i="1"/>
  <c r="M871" i="1"/>
  <c r="L871" i="1"/>
  <c r="C872" i="1" l="1"/>
  <c r="D872" i="1"/>
  <c r="A873" i="1" a="1"/>
  <c r="A873" i="1" s="1"/>
  <c r="P871" i="1"/>
  <c r="J871" i="1"/>
  <c r="H872" i="1"/>
  <c r="G872" i="1"/>
  <c r="U872" i="1" s="1"/>
  <c r="Q872" i="1"/>
  <c r="F872" i="1"/>
  <c r="I872" i="1"/>
  <c r="E872" i="1"/>
  <c r="Y874" i="1" a="1"/>
  <c r="Y874" i="1" s="1"/>
  <c r="B874" i="1" s="1" a="1"/>
  <c r="B874" i="1" s="1"/>
  <c r="T871" i="1"/>
  <c r="M872" i="1"/>
  <c r="L872" i="1"/>
  <c r="S870" i="1"/>
  <c r="K870" i="1"/>
  <c r="O870" i="1"/>
  <c r="N871" i="1" a="1"/>
  <c r="N871" i="1" s="1"/>
  <c r="C873" i="1" l="1"/>
  <c r="D873" i="1"/>
  <c r="A874" i="1" a="1"/>
  <c r="A874" i="1" s="1"/>
  <c r="K871" i="1"/>
  <c r="S871" i="1"/>
  <c r="O871" i="1"/>
  <c r="M873" i="1"/>
  <c r="L873" i="1"/>
  <c r="T872" i="1"/>
  <c r="E873" i="1"/>
  <c r="I873" i="1"/>
  <c r="H873" i="1"/>
  <c r="G873" i="1"/>
  <c r="U873" i="1" s="1"/>
  <c r="F873" i="1"/>
  <c r="Q873" i="1"/>
  <c r="P872" i="1"/>
  <c r="J872" i="1"/>
  <c r="N872" i="1" s="1" a="1"/>
  <c r="N872" i="1" s="1"/>
  <c r="Y875" i="1" a="1"/>
  <c r="Y875" i="1" s="1"/>
  <c r="B875" i="1" s="1" a="1"/>
  <c r="B875" i="1" s="1"/>
  <c r="V872" i="1"/>
  <c r="D874" i="1" l="1"/>
  <c r="C874" i="1"/>
  <c r="A875" i="1" a="1"/>
  <c r="A875" i="1" s="1"/>
  <c r="T873" i="1"/>
  <c r="V873" i="1"/>
  <c r="S872" i="1"/>
  <c r="K872" i="1"/>
  <c r="O872" i="1"/>
  <c r="N873" i="1" a="1"/>
  <c r="N873" i="1" s="1"/>
  <c r="H874" i="1"/>
  <c r="G874" i="1"/>
  <c r="U874" i="1" s="1"/>
  <c r="Q874" i="1"/>
  <c r="I874" i="1"/>
  <c r="F874" i="1"/>
  <c r="E874" i="1"/>
  <c r="M874" i="1"/>
  <c r="L874" i="1"/>
  <c r="Y876" i="1" a="1"/>
  <c r="Y876" i="1" s="1"/>
  <c r="B876" i="1" s="1" a="1"/>
  <c r="B876" i="1" s="1"/>
  <c r="P873" i="1"/>
  <c r="J873" i="1"/>
  <c r="D875" i="1" l="1"/>
  <c r="C875" i="1"/>
  <c r="A876" i="1" a="1"/>
  <c r="A876" i="1" s="1"/>
  <c r="V874" i="1"/>
  <c r="T874" i="1"/>
  <c r="J874" i="1"/>
  <c r="P874" i="1"/>
  <c r="K873" i="1"/>
  <c r="S873" i="1"/>
  <c r="O873" i="1"/>
  <c r="N874" i="1" a="1"/>
  <c r="N874" i="1" s="1"/>
  <c r="E875" i="1"/>
  <c r="H875" i="1"/>
  <c r="G875" i="1"/>
  <c r="U875" i="1" s="1"/>
  <c r="F875" i="1"/>
  <c r="Q875" i="1"/>
  <c r="I875" i="1"/>
  <c r="M875" i="1"/>
  <c r="L875" i="1"/>
  <c r="Y877" i="1" a="1"/>
  <c r="Y877" i="1" s="1"/>
  <c r="B877" i="1" s="1" a="1"/>
  <c r="B877" i="1" s="1"/>
  <c r="C876" i="1" l="1"/>
  <c r="D876" i="1"/>
  <c r="A877" i="1" a="1"/>
  <c r="A877" i="1" s="1"/>
  <c r="L876" i="1"/>
  <c r="M876" i="1"/>
  <c r="P875" i="1"/>
  <c r="J875" i="1"/>
  <c r="N875" i="1" s="1" a="1"/>
  <c r="N875" i="1" s="1"/>
  <c r="V875" i="1"/>
  <c r="H876" i="1"/>
  <c r="Q876" i="1"/>
  <c r="I876" i="1"/>
  <c r="G876" i="1"/>
  <c r="U876" i="1" s="1"/>
  <c r="F876" i="1"/>
  <c r="E876" i="1"/>
  <c r="S874" i="1"/>
  <c r="K874" i="1"/>
  <c r="O874" i="1"/>
  <c r="Y878" i="1" a="1"/>
  <c r="Y878" i="1" s="1"/>
  <c r="B878" i="1" s="1" a="1"/>
  <c r="B878" i="1" s="1"/>
  <c r="T875" i="1"/>
  <c r="D877" i="1" l="1"/>
  <c r="C877" i="1"/>
  <c r="A878" i="1" a="1"/>
  <c r="A878" i="1" s="1"/>
  <c r="V876" i="1"/>
  <c r="M877" i="1"/>
  <c r="L877" i="1"/>
  <c r="Y879" i="1" a="1"/>
  <c r="Y879" i="1" s="1"/>
  <c r="B879" i="1" s="1" a="1"/>
  <c r="B879" i="1" s="1"/>
  <c r="I877" i="1"/>
  <c r="E877" i="1"/>
  <c r="H877" i="1"/>
  <c r="G877" i="1"/>
  <c r="U877" i="1" s="1"/>
  <c r="F877" i="1"/>
  <c r="Q877" i="1"/>
  <c r="T876" i="1"/>
  <c r="S875" i="1"/>
  <c r="K875" i="1"/>
  <c r="O875" i="1"/>
  <c r="J876" i="1"/>
  <c r="P876" i="1"/>
  <c r="C878" i="1" l="1"/>
  <c r="D878" i="1"/>
  <c r="A879" i="1" a="1"/>
  <c r="A879" i="1" s="1"/>
  <c r="S876" i="1"/>
  <c r="K876" i="1"/>
  <c r="O876" i="1"/>
  <c r="Y880" i="1" a="1"/>
  <c r="Y880" i="1" s="1"/>
  <c r="B880" i="1" s="1" a="1"/>
  <c r="B880" i="1" s="1"/>
  <c r="Q878" i="1"/>
  <c r="F878" i="1"/>
  <c r="E878" i="1"/>
  <c r="I878" i="1"/>
  <c r="H878" i="1"/>
  <c r="G878" i="1"/>
  <c r="U878" i="1" s="1"/>
  <c r="L878" i="1"/>
  <c r="M878" i="1"/>
  <c r="P877" i="1"/>
  <c r="J877" i="1"/>
  <c r="N877" i="1" a="1"/>
  <c r="N877" i="1" s="1"/>
  <c r="T877" i="1"/>
  <c r="N876" i="1" a="1"/>
  <c r="N876" i="1" s="1"/>
  <c r="V877" i="1"/>
  <c r="C879" i="1" l="1"/>
  <c r="D879" i="1"/>
  <c r="A880" i="1" a="1"/>
  <c r="A880" i="1" s="1"/>
  <c r="V878" i="1"/>
  <c r="T878" i="1"/>
  <c r="J878" i="1"/>
  <c r="N878" i="1" s="1" a="1"/>
  <c r="N878" i="1" s="1"/>
  <c r="P878" i="1"/>
  <c r="Y881" i="1" a="1"/>
  <c r="Y881" i="1" s="1"/>
  <c r="B881" i="1" s="1" a="1"/>
  <c r="B881" i="1" s="1"/>
  <c r="I879" i="1"/>
  <c r="Q879" i="1"/>
  <c r="H879" i="1"/>
  <c r="G879" i="1"/>
  <c r="U879" i="1" s="1"/>
  <c r="F879" i="1"/>
  <c r="E879" i="1"/>
  <c r="M879" i="1"/>
  <c r="L879" i="1"/>
  <c r="S877" i="1"/>
  <c r="K877" i="1"/>
  <c r="O877" i="1"/>
  <c r="D880" i="1" l="1"/>
  <c r="C880" i="1"/>
  <c r="A881" i="1" a="1"/>
  <c r="A881" i="1" s="1"/>
  <c r="V879" i="1"/>
  <c r="P879" i="1"/>
  <c r="J879" i="1"/>
  <c r="T879" i="1"/>
  <c r="S878" i="1"/>
  <c r="K878" i="1"/>
  <c r="O878" i="1"/>
  <c r="G880" i="1"/>
  <c r="U880" i="1" s="1"/>
  <c r="Q880" i="1"/>
  <c r="F880" i="1"/>
  <c r="I880" i="1"/>
  <c r="H880" i="1"/>
  <c r="E880" i="1"/>
  <c r="L880" i="1"/>
  <c r="M880" i="1"/>
  <c r="N879" i="1" a="1"/>
  <c r="N879" i="1" s="1"/>
  <c r="Y882" i="1" a="1"/>
  <c r="Y882" i="1" s="1"/>
  <c r="B882" i="1" s="1" a="1"/>
  <c r="B882" i="1" s="1"/>
  <c r="C881" i="1" l="1"/>
  <c r="D881" i="1"/>
  <c r="A882" i="1" a="1"/>
  <c r="A882" i="1" s="1"/>
  <c r="V880" i="1"/>
  <c r="T880" i="1"/>
  <c r="K879" i="1"/>
  <c r="S879" i="1"/>
  <c r="O879" i="1"/>
  <c r="I881" i="1"/>
  <c r="F881" i="1"/>
  <c r="E881" i="1"/>
  <c r="Q881" i="1"/>
  <c r="H881" i="1"/>
  <c r="G881" i="1"/>
  <c r="U881" i="1" s="1"/>
  <c r="M881" i="1"/>
  <c r="L881" i="1"/>
  <c r="J880" i="1"/>
  <c r="N880" i="1" s="1" a="1"/>
  <c r="N880" i="1" s="1"/>
  <c r="P880" i="1"/>
  <c r="Y883" i="1" a="1"/>
  <c r="Y883" i="1" s="1"/>
  <c r="B883" i="1" s="1" a="1"/>
  <c r="B883" i="1" s="1"/>
  <c r="C882" i="1" l="1"/>
  <c r="D882" i="1"/>
  <c r="A883" i="1" a="1"/>
  <c r="A883" i="1" s="1"/>
  <c r="V881" i="1"/>
  <c r="T881" i="1"/>
  <c r="S880" i="1"/>
  <c r="K880" i="1"/>
  <c r="O880" i="1"/>
  <c r="N881" i="1" a="1"/>
  <c r="N881" i="1" s="1"/>
  <c r="Y884" i="1" a="1"/>
  <c r="Y884" i="1" s="1"/>
  <c r="B884" i="1" s="1" a="1"/>
  <c r="B884" i="1" s="1"/>
  <c r="H882" i="1"/>
  <c r="G882" i="1"/>
  <c r="U882" i="1" s="1"/>
  <c r="Q882" i="1"/>
  <c r="F882" i="1"/>
  <c r="I882" i="1"/>
  <c r="E882" i="1"/>
  <c r="M882" i="1"/>
  <c r="L882" i="1"/>
  <c r="J881" i="1"/>
  <c r="P881" i="1"/>
  <c r="D883" i="1" l="1"/>
  <c r="C883" i="1"/>
  <c r="V882" i="1"/>
  <c r="A884" i="1" a="1"/>
  <c r="A884" i="1" s="1"/>
  <c r="P882" i="1"/>
  <c r="J882" i="1"/>
  <c r="N882" i="1" s="1" a="1"/>
  <c r="N882" i="1" s="1"/>
  <c r="K881" i="1"/>
  <c r="S881" i="1"/>
  <c r="O881" i="1"/>
  <c r="T882" i="1"/>
  <c r="Y885" i="1" a="1"/>
  <c r="Y885" i="1" s="1"/>
  <c r="B885" i="1" s="1" a="1"/>
  <c r="B885" i="1" s="1"/>
  <c r="E883" i="1"/>
  <c r="I883" i="1"/>
  <c r="Q883" i="1"/>
  <c r="H883" i="1"/>
  <c r="G883" i="1"/>
  <c r="U883" i="1" s="1"/>
  <c r="F883" i="1"/>
  <c r="M883" i="1"/>
  <c r="L883" i="1"/>
  <c r="C884" i="1" l="1"/>
  <c r="D884" i="1"/>
  <c r="V883" i="1"/>
  <c r="A885" i="1" a="1"/>
  <c r="A885" i="1" s="1"/>
  <c r="P883" i="1"/>
  <c r="J883" i="1"/>
  <c r="T883" i="1"/>
  <c r="H884" i="1"/>
  <c r="G884" i="1"/>
  <c r="U884" i="1" s="1"/>
  <c r="Q884" i="1"/>
  <c r="F884" i="1"/>
  <c r="I884" i="1"/>
  <c r="E884" i="1"/>
  <c r="N883" i="1" a="1"/>
  <c r="N883" i="1" s="1"/>
  <c r="M884" i="1"/>
  <c r="L884" i="1"/>
  <c r="Y886" i="1" a="1"/>
  <c r="Y886" i="1" s="1"/>
  <c r="B886" i="1" s="1" a="1"/>
  <c r="B886" i="1" s="1"/>
  <c r="S882" i="1"/>
  <c r="K882" i="1"/>
  <c r="O882" i="1"/>
  <c r="C885" i="1" l="1"/>
  <c r="D885" i="1"/>
  <c r="A886" i="1" a="1"/>
  <c r="A886" i="1" s="1"/>
  <c r="V884" i="1"/>
  <c r="T884" i="1"/>
  <c r="J884" i="1"/>
  <c r="N884" i="1" s="1" a="1"/>
  <c r="N884" i="1" s="1"/>
  <c r="P884" i="1"/>
  <c r="Y887" i="1" a="1"/>
  <c r="Y887" i="1" s="1"/>
  <c r="B887" i="1" s="1" a="1"/>
  <c r="B887" i="1" s="1"/>
  <c r="E885" i="1"/>
  <c r="F885" i="1"/>
  <c r="Q885" i="1"/>
  <c r="I885" i="1"/>
  <c r="H885" i="1"/>
  <c r="G885" i="1"/>
  <c r="U885" i="1" s="1"/>
  <c r="K883" i="1"/>
  <c r="S883" i="1"/>
  <c r="O883" i="1"/>
  <c r="M885" i="1"/>
  <c r="L885" i="1"/>
  <c r="D886" i="1" l="1"/>
  <c r="C886" i="1"/>
  <c r="A887" i="1" a="1"/>
  <c r="A887" i="1" s="1"/>
  <c r="L886" i="1"/>
  <c r="M886" i="1"/>
  <c r="S884" i="1"/>
  <c r="K884" i="1"/>
  <c r="O884" i="1"/>
  <c r="H886" i="1"/>
  <c r="G886" i="1"/>
  <c r="U886" i="1" s="1"/>
  <c r="Q886" i="1"/>
  <c r="I886" i="1"/>
  <c r="F886" i="1"/>
  <c r="E886" i="1"/>
  <c r="V885" i="1"/>
  <c r="Y888" i="1" a="1"/>
  <c r="Y888" i="1" s="1"/>
  <c r="B888" i="1" s="1" a="1"/>
  <c r="B888" i="1" s="1"/>
  <c r="P885" i="1"/>
  <c r="J885" i="1"/>
  <c r="N885" i="1" s="1" a="1"/>
  <c r="N885" i="1" s="1"/>
  <c r="T885" i="1"/>
  <c r="C887" i="1" l="1"/>
  <c r="D887" i="1"/>
  <c r="A888" i="1" a="1"/>
  <c r="A888" i="1" s="1"/>
  <c r="V886" i="1"/>
  <c r="N886" i="1" a="1"/>
  <c r="N886" i="1" s="1"/>
  <c r="E887" i="1"/>
  <c r="Q887" i="1"/>
  <c r="I887" i="1"/>
  <c r="H887" i="1"/>
  <c r="G887" i="1"/>
  <c r="U887" i="1" s="1"/>
  <c r="F887" i="1"/>
  <c r="Y889" i="1" a="1"/>
  <c r="Y889" i="1" s="1"/>
  <c r="B889" i="1" s="1" a="1"/>
  <c r="B889" i="1" s="1"/>
  <c r="M887" i="1"/>
  <c r="L887" i="1"/>
  <c r="T886" i="1"/>
  <c r="J886" i="1"/>
  <c r="P886" i="1"/>
  <c r="K885" i="1"/>
  <c r="S885" i="1"/>
  <c r="O885" i="1"/>
  <c r="D888" i="1" l="1"/>
  <c r="C888" i="1"/>
  <c r="A889" i="1" a="1"/>
  <c r="A889" i="1" s="1"/>
  <c r="P887" i="1"/>
  <c r="J887" i="1"/>
  <c r="V887" i="1"/>
  <c r="T887" i="1"/>
  <c r="S886" i="1"/>
  <c r="K886" i="1"/>
  <c r="O886" i="1"/>
  <c r="Y890" i="1" a="1"/>
  <c r="Y890" i="1" s="1"/>
  <c r="B890" i="1" s="1" a="1"/>
  <c r="B890" i="1" s="1"/>
  <c r="H888" i="1"/>
  <c r="G888" i="1"/>
  <c r="U888" i="1" s="1"/>
  <c r="Q888" i="1"/>
  <c r="F888" i="1"/>
  <c r="E888" i="1"/>
  <c r="I888" i="1"/>
  <c r="L888" i="1"/>
  <c r="M888" i="1"/>
  <c r="N887" i="1" a="1"/>
  <c r="N887" i="1" s="1"/>
  <c r="D889" i="1" l="1"/>
  <c r="C889" i="1"/>
  <c r="A890" i="1" a="1"/>
  <c r="A890" i="1" s="1"/>
  <c r="J888" i="1"/>
  <c r="V888" i="1"/>
  <c r="T888" i="1"/>
  <c r="S887" i="1"/>
  <c r="K887" i="1"/>
  <c r="O887" i="1"/>
  <c r="F889" i="1"/>
  <c r="H889" i="1"/>
  <c r="G889" i="1"/>
  <c r="U889" i="1" s="1"/>
  <c r="Q889" i="1"/>
  <c r="E889" i="1"/>
  <c r="I889" i="1"/>
  <c r="L889" i="1"/>
  <c r="M889" i="1"/>
  <c r="Y891" i="1" a="1"/>
  <c r="Y891" i="1" s="1"/>
  <c r="B891" i="1" s="1" a="1"/>
  <c r="B891" i="1" s="1"/>
  <c r="C890" i="1" l="1"/>
  <c r="D890" i="1"/>
  <c r="A891" i="1" a="1"/>
  <c r="A891" i="1" s="1"/>
  <c r="V889" i="1"/>
  <c r="J889" i="1"/>
  <c r="G890" i="1"/>
  <c r="U890" i="1" s="1"/>
  <c r="F890" i="1"/>
  <c r="I890" i="1"/>
  <c r="H890" i="1"/>
  <c r="Q890" i="1"/>
  <c r="E890" i="1"/>
  <c r="L890" i="1"/>
  <c r="M890" i="1"/>
  <c r="Y892" i="1" a="1"/>
  <c r="Y892" i="1" s="1"/>
  <c r="B892" i="1" s="1" a="1"/>
  <c r="B892" i="1" s="1"/>
  <c r="S888" i="1"/>
  <c r="K888" i="1"/>
  <c r="T889" i="1"/>
  <c r="C891" i="1" l="1"/>
  <c r="D891" i="1"/>
  <c r="A892" i="1" a="1"/>
  <c r="A892" i="1" s="1"/>
  <c r="V890" i="1"/>
  <c r="H891" i="1"/>
  <c r="G891" i="1"/>
  <c r="U891" i="1" s="1"/>
  <c r="F891" i="1"/>
  <c r="I891" i="1"/>
  <c r="E891" i="1"/>
  <c r="Q891" i="1"/>
  <c r="L891" i="1"/>
  <c r="M891" i="1"/>
  <c r="Y893" i="1" a="1"/>
  <c r="Y893" i="1" s="1"/>
  <c r="B893" i="1" s="1" a="1"/>
  <c r="B893" i="1" s="1"/>
  <c r="T890" i="1"/>
  <c r="S889" i="1"/>
  <c r="K889" i="1"/>
  <c r="J890" i="1"/>
  <c r="D892" i="1" l="1"/>
  <c r="C892" i="1"/>
  <c r="A893" i="1" a="1"/>
  <c r="A893" i="1" s="1"/>
  <c r="V891" i="1"/>
  <c r="M892" i="1"/>
  <c r="L892" i="1"/>
  <c r="Y894" i="1" a="1"/>
  <c r="Y894" i="1" s="1"/>
  <c r="B894" i="1" s="1" a="1"/>
  <c r="B894" i="1" s="1"/>
  <c r="H892" i="1"/>
  <c r="G892" i="1"/>
  <c r="U892" i="1" s="1"/>
  <c r="F892" i="1"/>
  <c r="I892" i="1"/>
  <c r="E892" i="1"/>
  <c r="Q892" i="1"/>
  <c r="T891" i="1"/>
  <c r="S890" i="1"/>
  <c r="K890" i="1"/>
  <c r="J891" i="1"/>
  <c r="C893" i="1" l="1"/>
  <c r="D893" i="1"/>
  <c r="A894" i="1" a="1"/>
  <c r="A894" i="1" s="1"/>
  <c r="V892" i="1"/>
  <c r="Y895" i="1" a="1"/>
  <c r="Y895" i="1" s="1"/>
  <c r="B895" i="1" s="1" a="1"/>
  <c r="B895" i="1" s="1"/>
  <c r="H893" i="1"/>
  <c r="G893" i="1"/>
  <c r="U893" i="1" s="1"/>
  <c r="I893" i="1"/>
  <c r="F893" i="1"/>
  <c r="Q893" i="1"/>
  <c r="E893" i="1"/>
  <c r="L893" i="1"/>
  <c r="M893" i="1"/>
  <c r="K891" i="1"/>
  <c r="S891" i="1"/>
  <c r="J892" i="1"/>
  <c r="T892" i="1"/>
  <c r="C894" i="1" l="1"/>
  <c r="D894" i="1"/>
  <c r="A895" i="1" a="1"/>
  <c r="A895" i="1" s="1"/>
  <c r="J893" i="1"/>
  <c r="K892" i="1"/>
  <c r="S892" i="1"/>
  <c r="V893" i="1"/>
  <c r="T893" i="1"/>
  <c r="Y896" i="1" a="1"/>
  <c r="Y896" i="1" s="1"/>
  <c r="B896" i="1" s="1" a="1"/>
  <c r="B896" i="1" s="1"/>
  <c r="H894" i="1"/>
  <c r="I894" i="1"/>
  <c r="G894" i="1"/>
  <c r="U894" i="1" s="1"/>
  <c r="Q894" i="1"/>
  <c r="F894" i="1"/>
  <c r="E894" i="1"/>
  <c r="L894" i="1"/>
  <c r="M894" i="1"/>
  <c r="D895" i="1" l="1"/>
  <c r="C895" i="1"/>
  <c r="A896" i="1" a="1"/>
  <c r="A896" i="1" s="1"/>
  <c r="F895" i="1"/>
  <c r="E895" i="1"/>
  <c r="I895" i="1"/>
  <c r="H895" i="1"/>
  <c r="G895" i="1"/>
  <c r="U895" i="1" s="1"/>
  <c r="Q895" i="1"/>
  <c r="L895" i="1"/>
  <c r="M895" i="1"/>
  <c r="V894" i="1"/>
  <c r="Y897" i="1" a="1"/>
  <c r="Y897" i="1" s="1"/>
  <c r="B897" i="1" s="1" a="1"/>
  <c r="B897" i="1" s="1"/>
  <c r="J894" i="1"/>
  <c r="K893" i="1"/>
  <c r="S893" i="1"/>
  <c r="T894" i="1"/>
  <c r="C896" i="1" l="1"/>
  <c r="D896" i="1"/>
  <c r="A897" i="1" a="1"/>
  <c r="A897" i="1" s="1"/>
  <c r="V895" i="1"/>
  <c r="L896" i="1"/>
  <c r="M896" i="1"/>
  <c r="K894" i="1"/>
  <c r="S894" i="1"/>
  <c r="T895" i="1"/>
  <c r="Y898" i="1" a="1"/>
  <c r="Y898" i="1" s="1"/>
  <c r="B898" i="1" s="1" a="1"/>
  <c r="B898" i="1" s="1"/>
  <c r="G896" i="1"/>
  <c r="U896" i="1" s="1"/>
  <c r="F896" i="1"/>
  <c r="Q896" i="1"/>
  <c r="E896" i="1"/>
  <c r="I896" i="1"/>
  <c r="H896" i="1"/>
  <c r="J895" i="1"/>
  <c r="D897" i="1" l="1"/>
  <c r="C897" i="1"/>
  <c r="A898" i="1" a="1"/>
  <c r="A898" i="1" s="1"/>
  <c r="Y899" i="1" a="1"/>
  <c r="Y899" i="1" s="1"/>
  <c r="B899" i="1" s="1" a="1"/>
  <c r="B899" i="1" s="1"/>
  <c r="V896" i="1"/>
  <c r="K895" i="1"/>
  <c r="S895" i="1"/>
  <c r="M897" i="1"/>
  <c r="L897" i="1"/>
  <c r="H897" i="1"/>
  <c r="G897" i="1"/>
  <c r="U897" i="1" s="1"/>
  <c r="F897" i="1"/>
  <c r="E897" i="1"/>
  <c r="Q897" i="1"/>
  <c r="I897" i="1"/>
  <c r="T896" i="1"/>
  <c r="J896" i="1"/>
  <c r="D898" i="1" l="1"/>
  <c r="C898" i="1"/>
  <c r="A899" i="1" a="1"/>
  <c r="A899" i="1" s="1"/>
  <c r="V897" i="1"/>
  <c r="K896" i="1"/>
  <c r="S896" i="1"/>
  <c r="J897" i="1"/>
  <c r="Y900" i="1" a="1"/>
  <c r="Y900" i="1" s="1"/>
  <c r="B900" i="1" s="1" a="1"/>
  <c r="B900" i="1" s="1"/>
  <c r="H898" i="1"/>
  <c r="G898" i="1"/>
  <c r="U898" i="1" s="1"/>
  <c r="F898" i="1"/>
  <c r="I898" i="1"/>
  <c r="E898" i="1"/>
  <c r="Q898" i="1"/>
  <c r="M898" i="1"/>
  <c r="L898" i="1"/>
  <c r="T897" i="1"/>
  <c r="C899" i="1" l="1"/>
  <c r="D899" i="1"/>
  <c r="A900" i="1" a="1"/>
  <c r="A900" i="1" s="1"/>
  <c r="Y901" i="1" a="1"/>
  <c r="Y901" i="1" s="1"/>
  <c r="B901" i="1" s="1" a="1"/>
  <c r="B901" i="1" s="1"/>
  <c r="L899" i="1"/>
  <c r="M899" i="1"/>
  <c r="H899" i="1"/>
  <c r="G899" i="1"/>
  <c r="U899" i="1" s="1"/>
  <c r="I899" i="1"/>
  <c r="F899" i="1"/>
  <c r="Q899" i="1"/>
  <c r="E899" i="1"/>
  <c r="S897" i="1"/>
  <c r="K897" i="1"/>
  <c r="J898" i="1"/>
  <c r="V898" i="1"/>
  <c r="T898" i="1"/>
  <c r="C900" i="1" l="1"/>
  <c r="D900" i="1"/>
  <c r="A901" i="1" a="1"/>
  <c r="A901" i="1" s="1"/>
  <c r="L900" i="1"/>
  <c r="M900" i="1"/>
  <c r="T899" i="1"/>
  <c r="J899" i="1"/>
  <c r="V899" i="1"/>
  <c r="Y902" i="1" a="1"/>
  <c r="Y902" i="1" s="1"/>
  <c r="B902" i="1" s="1" a="1"/>
  <c r="B902" i="1" s="1"/>
  <c r="S898" i="1"/>
  <c r="K898" i="1"/>
  <c r="H900" i="1"/>
  <c r="I900" i="1"/>
  <c r="G900" i="1"/>
  <c r="U900" i="1" s="1"/>
  <c r="Q900" i="1"/>
  <c r="F900" i="1"/>
  <c r="E900" i="1"/>
  <c r="D901" i="1" l="1"/>
  <c r="C901" i="1"/>
  <c r="A902" i="1" a="1"/>
  <c r="A902" i="1" s="1"/>
  <c r="L901" i="1"/>
  <c r="M901" i="1"/>
  <c r="Y903" i="1" a="1"/>
  <c r="Y903" i="1" s="1"/>
  <c r="B903" i="1" s="1" a="1"/>
  <c r="B903" i="1" s="1"/>
  <c r="K899" i="1"/>
  <c r="S899" i="1"/>
  <c r="V900" i="1"/>
  <c r="T900" i="1"/>
  <c r="J900" i="1"/>
  <c r="F901" i="1"/>
  <c r="I901" i="1"/>
  <c r="H901" i="1"/>
  <c r="G901" i="1"/>
  <c r="U901" i="1" s="1"/>
  <c r="Q901" i="1"/>
  <c r="E901" i="1"/>
  <c r="C902" i="1" l="1"/>
  <c r="D902" i="1"/>
  <c r="A903" i="1" a="1"/>
  <c r="A903" i="1" s="1"/>
  <c r="V901" i="1"/>
  <c r="Y904" i="1" a="1"/>
  <c r="Y904" i="1" s="1"/>
  <c r="B904" i="1" s="1" a="1"/>
  <c r="B904" i="1" s="1"/>
  <c r="L902" i="1"/>
  <c r="M902" i="1"/>
  <c r="K900" i="1"/>
  <c r="S900" i="1"/>
  <c r="T901" i="1"/>
  <c r="J901" i="1"/>
  <c r="G902" i="1"/>
  <c r="U902" i="1" s="1"/>
  <c r="F902" i="1"/>
  <c r="I902" i="1"/>
  <c r="H902" i="1"/>
  <c r="Q902" i="1"/>
  <c r="E902" i="1"/>
  <c r="D903" i="1" l="1"/>
  <c r="C903" i="1"/>
  <c r="A904" i="1" a="1"/>
  <c r="A904" i="1" s="1"/>
  <c r="V902" i="1"/>
  <c r="K901" i="1"/>
  <c r="S901" i="1"/>
  <c r="T902" i="1"/>
  <c r="J902" i="1"/>
  <c r="Y905" i="1" a="1"/>
  <c r="Y905" i="1" s="1"/>
  <c r="B905" i="1" s="1" a="1"/>
  <c r="B905" i="1" s="1"/>
  <c r="H903" i="1"/>
  <c r="G903" i="1"/>
  <c r="U903" i="1" s="1"/>
  <c r="F903" i="1"/>
  <c r="I903" i="1"/>
  <c r="E903" i="1"/>
  <c r="Q903" i="1"/>
  <c r="M903" i="1"/>
  <c r="L903" i="1"/>
  <c r="D904" i="1" l="1"/>
  <c r="C904" i="1"/>
  <c r="A905" i="1" a="1"/>
  <c r="A905" i="1" s="1"/>
  <c r="M904" i="1"/>
  <c r="L904" i="1"/>
  <c r="T903" i="1"/>
  <c r="K902" i="1"/>
  <c r="S902" i="1"/>
  <c r="H904" i="1"/>
  <c r="G904" i="1"/>
  <c r="U904" i="1" s="1"/>
  <c r="F904" i="1"/>
  <c r="Q904" i="1"/>
  <c r="I904" i="1"/>
  <c r="E904" i="1"/>
  <c r="Y906" i="1" a="1"/>
  <c r="Y906" i="1" s="1"/>
  <c r="B906" i="1" s="1" a="1"/>
  <c r="B906" i="1" s="1"/>
  <c r="J903" i="1"/>
  <c r="C905" i="1" l="1"/>
  <c r="D905" i="1"/>
  <c r="A906" i="1" a="1"/>
  <c r="A906" i="1" s="1"/>
  <c r="Y907" i="1" a="1"/>
  <c r="Y907" i="1" s="1"/>
  <c r="B907" i="1" s="1" a="1"/>
  <c r="B907" i="1" s="1"/>
  <c r="H905" i="1"/>
  <c r="G905" i="1"/>
  <c r="U905" i="1" s="1"/>
  <c r="F905" i="1"/>
  <c r="Q905" i="1"/>
  <c r="E905" i="1"/>
  <c r="I905" i="1"/>
  <c r="J904" i="1"/>
  <c r="T904" i="1"/>
  <c r="L905" i="1"/>
  <c r="M905" i="1"/>
  <c r="K903" i="1"/>
  <c r="S903" i="1"/>
  <c r="V903" i="1" s="1"/>
  <c r="V904" i="1"/>
  <c r="C906" i="1" l="1"/>
  <c r="D906" i="1"/>
  <c r="A907" i="1" a="1"/>
  <c r="A907" i="1" s="1"/>
  <c r="J905" i="1"/>
  <c r="V905" i="1"/>
  <c r="T905" i="1"/>
  <c r="K904" i="1"/>
  <c r="S904" i="1"/>
  <c r="Y908" i="1" a="1"/>
  <c r="Y908" i="1" s="1"/>
  <c r="B908" i="1" s="1" a="1"/>
  <c r="B908" i="1" s="1"/>
  <c r="H906" i="1"/>
  <c r="G906" i="1"/>
  <c r="U906" i="1" s="1"/>
  <c r="Q906" i="1"/>
  <c r="F906" i="1"/>
  <c r="E906" i="1"/>
  <c r="I906" i="1"/>
  <c r="L906" i="1"/>
  <c r="M906" i="1"/>
  <c r="D907" i="1" l="1"/>
  <c r="C907" i="1"/>
  <c r="A908" i="1" a="1"/>
  <c r="A908" i="1" s="1"/>
  <c r="F907" i="1"/>
  <c r="H907" i="1"/>
  <c r="G907" i="1"/>
  <c r="U907" i="1" s="1"/>
  <c r="Q907" i="1"/>
  <c r="E907" i="1"/>
  <c r="I907" i="1"/>
  <c r="J906" i="1"/>
  <c r="Y909" i="1" a="1"/>
  <c r="Y909" i="1" s="1"/>
  <c r="B909" i="1" s="1" a="1"/>
  <c r="B909" i="1" s="1"/>
  <c r="S905" i="1"/>
  <c r="K905" i="1"/>
  <c r="L907" i="1"/>
  <c r="M907" i="1"/>
  <c r="V906" i="1"/>
  <c r="T906" i="1"/>
  <c r="D908" i="1" l="1"/>
  <c r="C908" i="1"/>
  <c r="A909" i="1" a="1"/>
  <c r="A909" i="1" s="1"/>
  <c r="G908" i="1"/>
  <c r="U908" i="1" s="1"/>
  <c r="F908" i="1"/>
  <c r="I908" i="1"/>
  <c r="H908" i="1"/>
  <c r="Q908" i="1"/>
  <c r="E908" i="1"/>
  <c r="L908" i="1"/>
  <c r="M908" i="1"/>
  <c r="Y910" i="1" a="1"/>
  <c r="Y910" i="1" s="1"/>
  <c r="B910" i="1" s="1" a="1"/>
  <c r="B910" i="1" s="1"/>
  <c r="S906" i="1"/>
  <c r="K906" i="1"/>
  <c r="J907" i="1"/>
  <c r="V907" i="1"/>
  <c r="T907" i="1"/>
  <c r="C909" i="1" l="1"/>
  <c r="D909" i="1"/>
  <c r="A910" i="1" a="1"/>
  <c r="A910" i="1" s="1"/>
  <c r="T908" i="1"/>
  <c r="L909" i="1"/>
  <c r="M909" i="1"/>
  <c r="S907" i="1"/>
  <c r="K907" i="1"/>
  <c r="V908" i="1"/>
  <c r="H909" i="1"/>
  <c r="G909" i="1"/>
  <c r="U909" i="1" s="1"/>
  <c r="F909" i="1"/>
  <c r="I909" i="1"/>
  <c r="E909" i="1"/>
  <c r="Q909" i="1"/>
  <c r="J908" i="1"/>
  <c r="Y911" i="1" a="1"/>
  <c r="Y911" i="1" s="1"/>
  <c r="B911" i="1" s="1" a="1"/>
  <c r="B911" i="1" s="1"/>
  <c r="D910" i="1" l="1"/>
  <c r="C910" i="1"/>
  <c r="V909" i="1"/>
  <c r="A911" i="1" a="1"/>
  <c r="A911" i="1" s="1"/>
  <c r="H910" i="1"/>
  <c r="G910" i="1"/>
  <c r="U910" i="1" s="1"/>
  <c r="F910" i="1"/>
  <c r="I910" i="1"/>
  <c r="E910" i="1"/>
  <c r="Q910" i="1"/>
  <c r="J909" i="1"/>
  <c r="M910" i="1"/>
  <c r="L910" i="1"/>
  <c r="S908" i="1"/>
  <c r="K908" i="1"/>
  <c r="Y912" i="1" a="1"/>
  <c r="Y912" i="1" s="1"/>
  <c r="B912" i="1" s="1" a="1"/>
  <c r="B912" i="1" s="1"/>
  <c r="T909" i="1"/>
  <c r="C911" i="1" l="1"/>
  <c r="D911" i="1"/>
  <c r="A912" i="1" a="1"/>
  <c r="A912" i="1" s="1"/>
  <c r="J910" i="1"/>
  <c r="T910" i="1"/>
  <c r="V910" i="1"/>
  <c r="L911" i="1"/>
  <c r="M911" i="1"/>
  <c r="Y913" i="1" a="1"/>
  <c r="Y913" i="1" s="1"/>
  <c r="B913" i="1" s="1" a="1"/>
  <c r="B913" i="1" s="1"/>
  <c r="K909" i="1"/>
  <c r="S909" i="1"/>
  <c r="H911" i="1"/>
  <c r="G911" i="1"/>
  <c r="U911" i="1" s="1"/>
  <c r="I911" i="1"/>
  <c r="F911" i="1"/>
  <c r="Q911" i="1"/>
  <c r="E911" i="1"/>
  <c r="C912" i="1" l="1"/>
  <c r="D912" i="1"/>
  <c r="A913" i="1" a="1"/>
  <c r="A913" i="1" s="1"/>
  <c r="L912" i="1"/>
  <c r="M912" i="1"/>
  <c r="T911" i="1"/>
  <c r="V911" i="1"/>
  <c r="J911" i="1"/>
  <c r="K910" i="1"/>
  <c r="S910" i="1"/>
  <c r="Y914" i="1" a="1"/>
  <c r="Y914" i="1" s="1"/>
  <c r="B914" i="1" s="1" a="1"/>
  <c r="B914" i="1" s="1"/>
  <c r="H912" i="1"/>
  <c r="I912" i="1"/>
  <c r="G912" i="1"/>
  <c r="U912" i="1" s="1"/>
  <c r="Q912" i="1"/>
  <c r="F912" i="1"/>
  <c r="E912" i="1"/>
  <c r="C913" i="1" l="1"/>
  <c r="D913" i="1"/>
  <c r="A914" i="1" a="1"/>
  <c r="A914" i="1" s="1"/>
  <c r="L913" i="1"/>
  <c r="M913" i="1"/>
  <c r="T912" i="1"/>
  <c r="V912" i="1"/>
  <c r="F913" i="1"/>
  <c r="E913" i="1"/>
  <c r="I913" i="1"/>
  <c r="H913" i="1"/>
  <c r="G913" i="1"/>
  <c r="U913" i="1" s="1"/>
  <c r="Q913" i="1"/>
  <c r="J912" i="1"/>
  <c r="Y915" i="1" a="1"/>
  <c r="Y915" i="1" s="1"/>
  <c r="B915" i="1" s="1" a="1"/>
  <c r="B915" i="1" s="1"/>
  <c r="K911" i="1"/>
  <c r="S911" i="1"/>
  <c r="C914" i="1" l="1"/>
  <c r="D914" i="1"/>
  <c r="A915" i="1" a="1"/>
  <c r="A915" i="1" s="1"/>
  <c r="Y916" i="1" a="1"/>
  <c r="Y916" i="1" s="1"/>
  <c r="B916" i="1" s="1" a="1"/>
  <c r="B916" i="1" s="1"/>
  <c r="L914" i="1"/>
  <c r="M914" i="1"/>
  <c r="V913" i="1"/>
  <c r="T913" i="1"/>
  <c r="G914" i="1"/>
  <c r="U914" i="1" s="1"/>
  <c r="F914" i="1"/>
  <c r="Q914" i="1"/>
  <c r="E914" i="1"/>
  <c r="I914" i="1"/>
  <c r="H914" i="1"/>
  <c r="K912" i="1"/>
  <c r="S912" i="1"/>
  <c r="J913" i="1"/>
  <c r="C915" i="1" l="1"/>
  <c r="D915" i="1"/>
  <c r="A916" i="1" a="1"/>
  <c r="A916" i="1" s="1"/>
  <c r="T914" i="1"/>
  <c r="J914" i="1"/>
  <c r="Y917" i="1" a="1"/>
  <c r="Y917" i="1" s="1"/>
  <c r="B917" i="1" s="1" a="1"/>
  <c r="B917" i="1" s="1"/>
  <c r="H915" i="1"/>
  <c r="G915" i="1"/>
  <c r="U915" i="1" s="1"/>
  <c r="F915" i="1"/>
  <c r="E915" i="1"/>
  <c r="Q915" i="1"/>
  <c r="I915" i="1"/>
  <c r="M915" i="1"/>
  <c r="L915" i="1"/>
  <c r="K913" i="1"/>
  <c r="S913" i="1"/>
  <c r="C916" i="1" l="1"/>
  <c r="D916" i="1"/>
  <c r="A917" i="1" a="1"/>
  <c r="A917" i="1" s="1"/>
  <c r="V915" i="1"/>
  <c r="M916" i="1"/>
  <c r="L916" i="1"/>
  <c r="K914" i="1"/>
  <c r="S914" i="1"/>
  <c r="V914" i="1" s="1"/>
  <c r="Y918" i="1" a="1"/>
  <c r="Y918" i="1" s="1"/>
  <c r="B918" i="1" s="1" a="1"/>
  <c r="B918" i="1" s="1"/>
  <c r="J915" i="1"/>
  <c r="T915" i="1"/>
  <c r="H916" i="1"/>
  <c r="G916" i="1"/>
  <c r="U916" i="1" s="1"/>
  <c r="F916" i="1"/>
  <c r="I916" i="1"/>
  <c r="E916" i="1"/>
  <c r="Q916" i="1"/>
  <c r="C917" i="1" l="1"/>
  <c r="D917" i="1"/>
  <c r="A918" i="1" a="1"/>
  <c r="A918" i="1" s="1"/>
  <c r="V916" i="1"/>
  <c r="Y919" i="1" a="1"/>
  <c r="Y919" i="1" s="1"/>
  <c r="B919" i="1" s="1" a="1"/>
  <c r="B919" i="1" s="1"/>
  <c r="J916" i="1"/>
  <c r="S915" i="1"/>
  <c r="K915" i="1"/>
  <c r="T916" i="1"/>
  <c r="H917" i="1"/>
  <c r="G917" i="1"/>
  <c r="U917" i="1" s="1"/>
  <c r="I917" i="1"/>
  <c r="F917" i="1"/>
  <c r="Q917" i="1"/>
  <c r="E917" i="1"/>
  <c r="L917" i="1"/>
  <c r="M917" i="1"/>
  <c r="C918" i="1" l="1"/>
  <c r="D918" i="1"/>
  <c r="A919" i="1" a="1"/>
  <c r="A919" i="1" s="1"/>
  <c r="L918" i="1"/>
  <c r="M918" i="1"/>
  <c r="Y920" i="1" a="1"/>
  <c r="Y920" i="1" s="1"/>
  <c r="B920" i="1" s="1" a="1"/>
  <c r="B920" i="1" s="1"/>
  <c r="T917" i="1"/>
  <c r="V917" i="1"/>
  <c r="H918" i="1"/>
  <c r="I918" i="1"/>
  <c r="G918" i="1"/>
  <c r="U918" i="1" s="1"/>
  <c r="Q918" i="1"/>
  <c r="F918" i="1"/>
  <c r="E918" i="1"/>
  <c r="J917" i="1"/>
  <c r="S916" i="1"/>
  <c r="K916" i="1"/>
  <c r="C919" i="1" l="1"/>
  <c r="D919" i="1"/>
  <c r="A920" i="1" a="1"/>
  <c r="A920" i="1" s="1"/>
  <c r="L919" i="1"/>
  <c r="M919" i="1"/>
  <c r="V918" i="1"/>
  <c r="Y921" i="1" a="1"/>
  <c r="Y921" i="1" s="1"/>
  <c r="B921" i="1" s="1" a="1"/>
  <c r="B921" i="1" s="1"/>
  <c r="T918" i="1"/>
  <c r="J918" i="1"/>
  <c r="F919" i="1"/>
  <c r="I919" i="1"/>
  <c r="H919" i="1"/>
  <c r="G919" i="1"/>
  <c r="U919" i="1" s="1"/>
  <c r="Q919" i="1"/>
  <c r="E919" i="1"/>
  <c r="K917" i="1"/>
  <c r="S917" i="1"/>
  <c r="C920" i="1" l="1"/>
  <c r="D920" i="1"/>
  <c r="A921" i="1" a="1"/>
  <c r="A921" i="1" s="1"/>
  <c r="G920" i="1"/>
  <c r="U920" i="1" s="1"/>
  <c r="F920" i="1"/>
  <c r="I920" i="1"/>
  <c r="H920" i="1"/>
  <c r="Q920" i="1"/>
  <c r="E920" i="1"/>
  <c r="V919" i="1"/>
  <c r="T919" i="1"/>
  <c r="Y922" i="1" a="1"/>
  <c r="Y922" i="1" s="1"/>
  <c r="B922" i="1" s="1" a="1"/>
  <c r="B922" i="1" s="1"/>
  <c r="K918" i="1"/>
  <c r="S918" i="1"/>
  <c r="J919" i="1"/>
  <c r="L920" i="1"/>
  <c r="M920" i="1"/>
  <c r="C921" i="1" l="1"/>
  <c r="D921" i="1"/>
  <c r="A922" i="1" a="1"/>
  <c r="A922" i="1" s="1"/>
  <c r="T920" i="1"/>
  <c r="K919" i="1"/>
  <c r="S919" i="1"/>
  <c r="H921" i="1"/>
  <c r="G921" i="1"/>
  <c r="U921" i="1" s="1"/>
  <c r="F921" i="1"/>
  <c r="Q921" i="1"/>
  <c r="I921" i="1"/>
  <c r="E921" i="1"/>
  <c r="Y923" i="1" a="1"/>
  <c r="Y923" i="1" s="1"/>
  <c r="B923" i="1" s="1" a="1"/>
  <c r="B923" i="1" s="1"/>
  <c r="M921" i="1"/>
  <c r="L921" i="1"/>
  <c r="V920" i="1"/>
  <c r="J920" i="1"/>
  <c r="C922" i="1" l="1"/>
  <c r="D922" i="1"/>
  <c r="A923" i="1" a="1"/>
  <c r="A923" i="1" s="1"/>
  <c r="V921" i="1"/>
  <c r="H922" i="1"/>
  <c r="G922" i="1"/>
  <c r="U922" i="1" s="1"/>
  <c r="F922" i="1"/>
  <c r="I922" i="1"/>
  <c r="E922" i="1"/>
  <c r="Q922" i="1"/>
  <c r="M922" i="1"/>
  <c r="L922" i="1"/>
  <c r="K920" i="1"/>
  <c r="S920" i="1"/>
  <c r="Y924" i="1" a="1"/>
  <c r="Y924" i="1" s="1"/>
  <c r="B924" i="1" s="1" a="1"/>
  <c r="B924" i="1" s="1"/>
  <c r="T921" i="1"/>
  <c r="J921" i="1"/>
  <c r="C923" i="1" l="1"/>
  <c r="D923" i="1"/>
  <c r="A924" i="1" a="1"/>
  <c r="A924" i="1" s="1"/>
  <c r="Y925" i="1" a="1"/>
  <c r="Y925" i="1" s="1"/>
  <c r="B925" i="1" s="1" a="1"/>
  <c r="B925" i="1" s="1"/>
  <c r="S921" i="1"/>
  <c r="K921" i="1"/>
  <c r="E923" i="1"/>
  <c r="H923" i="1"/>
  <c r="G923" i="1"/>
  <c r="U923" i="1" s="1"/>
  <c r="I923" i="1"/>
  <c r="F923" i="1"/>
  <c r="Q923" i="1"/>
  <c r="V922" i="1"/>
  <c r="J922" i="1"/>
  <c r="T922" i="1"/>
  <c r="L923" i="1"/>
  <c r="M923" i="1"/>
  <c r="C924" i="1" l="1"/>
  <c r="D924" i="1"/>
  <c r="A925" i="1" a="1"/>
  <c r="A925" i="1" s="1"/>
  <c r="V923" i="1"/>
  <c r="S922" i="1"/>
  <c r="K922" i="1"/>
  <c r="H924" i="1"/>
  <c r="E924" i="1"/>
  <c r="Q924" i="1"/>
  <c r="I924" i="1"/>
  <c r="G924" i="1"/>
  <c r="U924" i="1" s="1"/>
  <c r="F924" i="1"/>
  <c r="L924" i="1"/>
  <c r="M924" i="1"/>
  <c r="Y926" i="1" a="1"/>
  <c r="Y926" i="1" s="1"/>
  <c r="B926" i="1" s="1" a="1"/>
  <c r="B926" i="1" s="1"/>
  <c r="T923" i="1"/>
  <c r="J923" i="1"/>
  <c r="C925" i="1" l="1"/>
  <c r="D925" i="1"/>
  <c r="A926" i="1" a="1"/>
  <c r="A926" i="1" s="1"/>
  <c r="T924" i="1"/>
  <c r="J924" i="1"/>
  <c r="L925" i="1"/>
  <c r="M925" i="1"/>
  <c r="Y927" i="1" a="1"/>
  <c r="Y927" i="1" s="1"/>
  <c r="B927" i="1" s="1" a="1"/>
  <c r="B927" i="1" s="1"/>
  <c r="K923" i="1"/>
  <c r="S923" i="1"/>
  <c r="F925" i="1"/>
  <c r="I925" i="1"/>
  <c r="H925" i="1"/>
  <c r="G925" i="1"/>
  <c r="U925" i="1" s="1"/>
  <c r="E925" i="1"/>
  <c r="Q925" i="1"/>
  <c r="C926" i="1" l="1"/>
  <c r="D926" i="1"/>
  <c r="A927" i="1" a="1"/>
  <c r="A927" i="1" s="1"/>
  <c r="L926" i="1"/>
  <c r="M926" i="1"/>
  <c r="Y928" i="1" a="1"/>
  <c r="Y928" i="1" s="1"/>
  <c r="B928" i="1" s="1" a="1"/>
  <c r="B928" i="1" s="1"/>
  <c r="V925" i="1"/>
  <c r="S924" i="1"/>
  <c r="V924" i="1" s="1"/>
  <c r="K924" i="1"/>
  <c r="T925" i="1"/>
  <c r="J925" i="1"/>
  <c r="Q926" i="1"/>
  <c r="I926" i="1"/>
  <c r="G926" i="1"/>
  <c r="U926" i="1" s="1"/>
  <c r="F926" i="1"/>
  <c r="H926" i="1"/>
  <c r="E926" i="1"/>
  <c r="C927" i="1" l="1"/>
  <c r="D927" i="1"/>
  <c r="A928" i="1" a="1"/>
  <c r="A928" i="1" s="1"/>
  <c r="V926" i="1"/>
  <c r="M927" i="1"/>
  <c r="L927" i="1"/>
  <c r="S925" i="1"/>
  <c r="K925" i="1"/>
  <c r="Y929" i="1" a="1"/>
  <c r="Y929" i="1" s="1"/>
  <c r="B929" i="1" s="1" a="1"/>
  <c r="B929" i="1" s="1"/>
  <c r="T926" i="1"/>
  <c r="J926" i="1"/>
  <c r="H927" i="1"/>
  <c r="G927" i="1"/>
  <c r="U927" i="1" s="1"/>
  <c r="F927" i="1"/>
  <c r="E927" i="1"/>
  <c r="Q927" i="1"/>
  <c r="I927" i="1"/>
  <c r="D928" i="1" l="1"/>
  <c r="C928" i="1"/>
  <c r="A929" i="1" a="1"/>
  <c r="A929" i="1" s="1"/>
  <c r="V927" i="1"/>
  <c r="J927" i="1"/>
  <c r="M928" i="1"/>
  <c r="L928" i="1"/>
  <c r="T927" i="1"/>
  <c r="K926" i="1"/>
  <c r="S926" i="1"/>
  <c r="H928" i="1"/>
  <c r="G928" i="1"/>
  <c r="U928" i="1" s="1"/>
  <c r="F928" i="1"/>
  <c r="I928" i="1"/>
  <c r="E928" i="1"/>
  <c r="Q928" i="1"/>
  <c r="Y930" i="1" a="1"/>
  <c r="Y930" i="1" s="1"/>
  <c r="B930" i="1" s="1" a="1"/>
  <c r="B930" i="1" s="1"/>
  <c r="C929" i="1" l="1"/>
  <c r="D929" i="1"/>
  <c r="A930" i="1" a="1"/>
  <c r="A930" i="1" s="1"/>
  <c r="V928" i="1"/>
  <c r="E929" i="1"/>
  <c r="H929" i="1"/>
  <c r="G929" i="1"/>
  <c r="U929" i="1" s="1"/>
  <c r="F929" i="1"/>
  <c r="Q929" i="1"/>
  <c r="I929" i="1"/>
  <c r="S927" i="1"/>
  <c r="K927" i="1"/>
  <c r="T928" i="1"/>
  <c r="M929" i="1"/>
  <c r="L929" i="1"/>
  <c r="J928" i="1"/>
  <c r="Y931" i="1" a="1"/>
  <c r="Y931" i="1" s="1"/>
  <c r="B931" i="1" s="1" a="1"/>
  <c r="B931" i="1" s="1"/>
  <c r="C930" i="1" l="1"/>
  <c r="D930" i="1"/>
  <c r="A931" i="1" a="1"/>
  <c r="A931" i="1" s="1"/>
  <c r="V929" i="1"/>
  <c r="S928" i="1"/>
  <c r="K928" i="1"/>
  <c r="J929" i="1"/>
  <c r="T929" i="1"/>
  <c r="L930" i="1"/>
  <c r="M930" i="1"/>
  <c r="E930" i="1"/>
  <c r="H930" i="1"/>
  <c r="I930" i="1"/>
  <c r="G930" i="1"/>
  <c r="U930" i="1" s="1"/>
  <c r="F930" i="1"/>
  <c r="Q930" i="1"/>
  <c r="Y932" i="1" a="1"/>
  <c r="Y932" i="1" s="1"/>
  <c r="B932" i="1" s="1" a="1"/>
  <c r="B932" i="1" s="1"/>
  <c r="C931" i="1" l="1"/>
  <c r="D931" i="1"/>
  <c r="A932" i="1" a="1"/>
  <c r="A932" i="1" s="1"/>
  <c r="V930" i="1"/>
  <c r="L931" i="1"/>
  <c r="M931" i="1"/>
  <c r="T930" i="1"/>
  <c r="S929" i="1"/>
  <c r="K929" i="1"/>
  <c r="J930" i="1"/>
  <c r="Y933" i="1" a="1"/>
  <c r="Y933" i="1" s="1"/>
  <c r="B933" i="1" s="1" a="1"/>
  <c r="B933" i="1" s="1"/>
  <c r="Q931" i="1"/>
  <c r="I931" i="1"/>
  <c r="F931" i="1"/>
  <c r="H931" i="1"/>
  <c r="G931" i="1"/>
  <c r="U931" i="1" s="1"/>
  <c r="E931" i="1"/>
  <c r="C932" i="1" l="1"/>
  <c r="D932" i="1"/>
  <c r="A933" i="1" a="1"/>
  <c r="A933" i="1" s="1"/>
  <c r="K930" i="1"/>
  <c r="S930" i="1"/>
  <c r="T931" i="1"/>
  <c r="Q932" i="1"/>
  <c r="I932" i="1"/>
  <c r="G932" i="1"/>
  <c r="U932" i="1" s="1"/>
  <c r="F932" i="1"/>
  <c r="E932" i="1"/>
  <c r="H932" i="1"/>
  <c r="Y934" i="1" a="1"/>
  <c r="Y934" i="1" s="1"/>
  <c r="B934" i="1" s="1" a="1"/>
  <c r="B934" i="1" s="1"/>
  <c r="V931" i="1"/>
  <c r="J931" i="1"/>
  <c r="L932" i="1"/>
  <c r="M932" i="1"/>
  <c r="C933" i="1" l="1"/>
  <c r="D933" i="1"/>
  <c r="A934" i="1" a="1"/>
  <c r="A934" i="1" s="1"/>
  <c r="K931" i="1"/>
  <c r="S931" i="1"/>
  <c r="V932" i="1"/>
  <c r="J932" i="1"/>
  <c r="Y935" i="1" a="1"/>
  <c r="Y935" i="1" s="1"/>
  <c r="B935" i="1" s="1" a="1"/>
  <c r="B935" i="1" s="1"/>
  <c r="Q933" i="1"/>
  <c r="I933" i="1"/>
  <c r="H933" i="1"/>
  <c r="G933" i="1"/>
  <c r="U933" i="1" s="1"/>
  <c r="F933" i="1"/>
  <c r="E933" i="1"/>
  <c r="M933" i="1"/>
  <c r="L933" i="1"/>
  <c r="T932" i="1"/>
  <c r="C934" i="1" l="1"/>
  <c r="D934" i="1"/>
  <c r="A935" i="1" a="1"/>
  <c r="A935" i="1" s="1"/>
  <c r="M934" i="1"/>
  <c r="L934" i="1"/>
  <c r="E934" i="1"/>
  <c r="H934" i="1"/>
  <c r="G934" i="1"/>
  <c r="U934" i="1" s="1"/>
  <c r="F934" i="1"/>
  <c r="Q934" i="1"/>
  <c r="I934" i="1"/>
  <c r="T933" i="1"/>
  <c r="Y936" i="1" a="1"/>
  <c r="Y936" i="1" s="1"/>
  <c r="B936" i="1" s="1" a="1"/>
  <c r="B936" i="1" s="1"/>
  <c r="J933" i="1"/>
  <c r="V933" i="1"/>
  <c r="S932" i="1"/>
  <c r="K932" i="1"/>
  <c r="C935" i="1" l="1"/>
  <c r="D935" i="1"/>
  <c r="A936" i="1" a="1"/>
  <c r="A936" i="1" s="1"/>
  <c r="V934" i="1"/>
  <c r="Y937" i="1" a="1"/>
  <c r="Y937" i="1" s="1"/>
  <c r="B937" i="1" s="1" a="1"/>
  <c r="B937" i="1" s="1"/>
  <c r="E935" i="1"/>
  <c r="H935" i="1"/>
  <c r="G935" i="1"/>
  <c r="U935" i="1" s="1"/>
  <c r="I935" i="1"/>
  <c r="F935" i="1"/>
  <c r="Q935" i="1"/>
  <c r="J934" i="1"/>
  <c r="M935" i="1"/>
  <c r="L935" i="1"/>
  <c r="T934" i="1"/>
  <c r="S933" i="1"/>
  <c r="K933" i="1"/>
  <c r="C936" i="1" l="1"/>
  <c r="D936" i="1"/>
  <c r="A937" i="1" a="1"/>
  <c r="A937" i="1" s="1"/>
  <c r="E936" i="1"/>
  <c r="H936" i="1"/>
  <c r="I936" i="1"/>
  <c r="G936" i="1"/>
  <c r="U936" i="1" s="1"/>
  <c r="F936" i="1"/>
  <c r="Q936" i="1"/>
  <c r="L936" i="1"/>
  <c r="M936" i="1"/>
  <c r="S934" i="1"/>
  <c r="K934" i="1"/>
  <c r="J935" i="1"/>
  <c r="T935" i="1"/>
  <c r="Y938" i="1" a="1"/>
  <c r="Y938" i="1" s="1"/>
  <c r="B938" i="1" s="1" a="1"/>
  <c r="B938" i="1" s="1"/>
  <c r="V935" i="1"/>
  <c r="C937" i="1" l="1"/>
  <c r="D937" i="1"/>
  <c r="A938" i="1" a="1"/>
  <c r="A938" i="1" s="1"/>
  <c r="Y939" i="1" a="1"/>
  <c r="Y939" i="1" s="1"/>
  <c r="B939" i="1" s="1" a="1"/>
  <c r="B939" i="1" s="1"/>
  <c r="K935" i="1"/>
  <c r="S935" i="1"/>
  <c r="V936" i="1"/>
  <c r="Q937" i="1"/>
  <c r="I937" i="1"/>
  <c r="F937" i="1"/>
  <c r="H937" i="1"/>
  <c r="G937" i="1"/>
  <c r="U937" i="1" s="1"/>
  <c r="E937" i="1"/>
  <c r="T936" i="1"/>
  <c r="L937" i="1"/>
  <c r="M937" i="1"/>
  <c r="J936" i="1"/>
  <c r="C938" i="1" l="1"/>
  <c r="D938" i="1"/>
  <c r="A939" i="1" a="1"/>
  <c r="A939" i="1" s="1"/>
  <c r="K936" i="1"/>
  <c r="S936" i="1"/>
  <c r="V937" i="1"/>
  <c r="Y940" i="1" a="1"/>
  <c r="Y940" i="1" s="1"/>
  <c r="B940" i="1" s="1" a="1"/>
  <c r="B940" i="1" s="1"/>
  <c r="Q938" i="1"/>
  <c r="I938" i="1"/>
  <c r="G938" i="1"/>
  <c r="U938" i="1" s="1"/>
  <c r="F938" i="1"/>
  <c r="E938" i="1"/>
  <c r="H938" i="1"/>
  <c r="L938" i="1"/>
  <c r="M938" i="1"/>
  <c r="T937" i="1"/>
  <c r="J937" i="1"/>
  <c r="C939" i="1" l="1"/>
  <c r="D939" i="1"/>
  <c r="A940" i="1" a="1"/>
  <c r="A940" i="1" s="1"/>
  <c r="J938" i="1"/>
  <c r="S937" i="1"/>
  <c r="K937" i="1"/>
  <c r="Y941" i="1" a="1"/>
  <c r="Y941" i="1" s="1"/>
  <c r="B941" i="1" s="1" a="1"/>
  <c r="B941" i="1" s="1"/>
  <c r="V938" i="1"/>
  <c r="Q939" i="1"/>
  <c r="I939" i="1"/>
  <c r="H939" i="1"/>
  <c r="G939" i="1"/>
  <c r="U939" i="1" s="1"/>
  <c r="F939" i="1"/>
  <c r="E939" i="1"/>
  <c r="T938" i="1"/>
  <c r="M939" i="1"/>
  <c r="L939" i="1"/>
  <c r="C940" i="1" l="1"/>
  <c r="D940" i="1"/>
  <c r="A941" i="1" a="1"/>
  <c r="A941" i="1" s="1"/>
  <c r="V939" i="1"/>
  <c r="T939" i="1"/>
  <c r="E940" i="1"/>
  <c r="H940" i="1"/>
  <c r="G940" i="1"/>
  <c r="U940" i="1" s="1"/>
  <c r="F940" i="1"/>
  <c r="Q940" i="1"/>
  <c r="I940" i="1"/>
  <c r="S938" i="1"/>
  <c r="K938" i="1"/>
  <c r="M940" i="1"/>
  <c r="L940" i="1"/>
  <c r="J939" i="1"/>
  <c r="Y942" i="1" a="1"/>
  <c r="Y942" i="1" s="1"/>
  <c r="B942" i="1" s="1" a="1"/>
  <c r="B942" i="1" s="1"/>
  <c r="D941" i="1" l="1"/>
  <c r="C941" i="1"/>
  <c r="A942" i="1" a="1"/>
  <c r="A942" i="1" s="1"/>
  <c r="V940" i="1"/>
  <c r="M941" i="1"/>
  <c r="L941" i="1"/>
  <c r="Y943" i="1" a="1"/>
  <c r="Y943" i="1" s="1"/>
  <c r="B943" i="1" s="1" a="1"/>
  <c r="B943" i="1" s="1"/>
  <c r="T940" i="1"/>
  <c r="S939" i="1"/>
  <c r="K939" i="1"/>
  <c r="E941" i="1"/>
  <c r="H941" i="1"/>
  <c r="G941" i="1"/>
  <c r="U941" i="1" s="1"/>
  <c r="I941" i="1"/>
  <c r="F941" i="1"/>
  <c r="Q941" i="1"/>
  <c r="J940" i="1"/>
  <c r="C942" i="1" l="1"/>
  <c r="D942" i="1"/>
  <c r="A943" i="1" a="1"/>
  <c r="A943" i="1" s="1"/>
  <c r="V941" i="1"/>
  <c r="L942" i="1"/>
  <c r="M942" i="1"/>
  <c r="Y944" i="1" a="1"/>
  <c r="Y944" i="1" s="1"/>
  <c r="B944" i="1" s="1" a="1"/>
  <c r="B944" i="1" s="1"/>
  <c r="S940" i="1"/>
  <c r="K940" i="1"/>
  <c r="E942" i="1"/>
  <c r="H942" i="1"/>
  <c r="I942" i="1"/>
  <c r="G942" i="1"/>
  <c r="U942" i="1" s="1"/>
  <c r="F942" i="1"/>
  <c r="Q942" i="1"/>
  <c r="J941" i="1"/>
  <c r="T941" i="1"/>
  <c r="C943" i="1" l="1"/>
  <c r="D943" i="1"/>
  <c r="A944" i="1" a="1"/>
  <c r="A944" i="1" s="1"/>
  <c r="Q943" i="1"/>
  <c r="I943" i="1"/>
  <c r="F943" i="1"/>
  <c r="G943" i="1"/>
  <c r="U943" i="1" s="1"/>
  <c r="V943" i="1" s="1"/>
  <c r="E943" i="1"/>
  <c r="H943" i="1"/>
  <c r="T942" i="1"/>
  <c r="V942" i="1"/>
  <c r="Y945" i="1" a="1"/>
  <c r="Y945" i="1" s="1"/>
  <c r="B945" i="1" s="1" a="1"/>
  <c r="B945" i="1" s="1"/>
  <c r="J942" i="1"/>
  <c r="L943" i="1"/>
  <c r="M943" i="1"/>
  <c r="K941" i="1"/>
  <c r="S941" i="1"/>
  <c r="C944" i="1" l="1"/>
  <c r="D944" i="1"/>
  <c r="A945" i="1" a="1"/>
  <c r="A945" i="1" s="1"/>
  <c r="K942" i="1"/>
  <c r="S942" i="1"/>
  <c r="T943" i="1"/>
  <c r="Y946" i="1" a="1"/>
  <c r="Y946" i="1" s="1"/>
  <c r="B946" i="1" s="1" a="1"/>
  <c r="B946" i="1" s="1"/>
  <c r="Q944" i="1"/>
  <c r="I944" i="1"/>
  <c r="G944" i="1"/>
  <c r="U944" i="1" s="1"/>
  <c r="F944" i="1"/>
  <c r="H944" i="1"/>
  <c r="E944" i="1"/>
  <c r="L944" i="1"/>
  <c r="M944" i="1"/>
  <c r="J943" i="1"/>
  <c r="C945" i="1" l="1"/>
  <c r="D945" i="1"/>
  <c r="A946" i="1" a="1"/>
  <c r="A946" i="1" s="1"/>
  <c r="S943" i="1"/>
  <c r="K943" i="1"/>
  <c r="T944" i="1"/>
  <c r="V944" i="1"/>
  <c r="M945" i="1"/>
  <c r="L945" i="1"/>
  <c r="J944" i="1"/>
  <c r="Y947" i="1" a="1"/>
  <c r="Y947" i="1" s="1"/>
  <c r="B947" i="1" s="1" a="1"/>
  <c r="B947" i="1" s="1"/>
  <c r="Q945" i="1"/>
  <c r="I945" i="1"/>
  <c r="H945" i="1"/>
  <c r="G945" i="1"/>
  <c r="U945" i="1" s="1"/>
  <c r="F945" i="1"/>
  <c r="E945" i="1"/>
  <c r="C946" i="1" l="1"/>
  <c r="D946" i="1"/>
  <c r="A947" i="1" a="1"/>
  <c r="A947" i="1" s="1"/>
  <c r="V945" i="1"/>
  <c r="T945" i="1"/>
  <c r="S944" i="1"/>
  <c r="K944" i="1"/>
  <c r="M946" i="1"/>
  <c r="L946" i="1"/>
  <c r="Y948" i="1" a="1"/>
  <c r="Y948" i="1" s="1"/>
  <c r="B948" i="1" s="1" a="1"/>
  <c r="B948" i="1" s="1"/>
  <c r="E946" i="1"/>
  <c r="Q946" i="1"/>
  <c r="I946" i="1"/>
  <c r="H946" i="1"/>
  <c r="G946" i="1"/>
  <c r="U946" i="1" s="1"/>
  <c r="F946" i="1"/>
  <c r="J945" i="1"/>
  <c r="C947" i="1" l="1"/>
  <c r="D947" i="1"/>
  <c r="A948" i="1" a="1"/>
  <c r="A948" i="1" s="1"/>
  <c r="M947" i="1"/>
  <c r="L947" i="1"/>
  <c r="Y949" i="1" a="1"/>
  <c r="Y949" i="1" s="1"/>
  <c r="B949" i="1" s="1" a="1"/>
  <c r="B949" i="1" s="1"/>
  <c r="T946" i="1"/>
  <c r="S945" i="1"/>
  <c r="K945" i="1"/>
  <c r="V946" i="1"/>
  <c r="J946" i="1"/>
  <c r="E947" i="1"/>
  <c r="H947" i="1"/>
  <c r="G947" i="1"/>
  <c r="U947" i="1" s="1"/>
  <c r="Q947" i="1"/>
  <c r="I947" i="1"/>
  <c r="F947" i="1"/>
  <c r="C948" i="1" l="1"/>
  <c r="D948" i="1"/>
  <c r="A949" i="1" a="1"/>
  <c r="A949" i="1" s="1"/>
  <c r="V947" i="1"/>
  <c r="E948" i="1"/>
  <c r="Q948" i="1"/>
  <c r="I948" i="1"/>
  <c r="H948" i="1"/>
  <c r="G948" i="1"/>
  <c r="U948" i="1" s="1"/>
  <c r="F948" i="1"/>
  <c r="J947" i="1"/>
  <c r="T947" i="1"/>
  <c r="M948" i="1"/>
  <c r="L948" i="1"/>
  <c r="S946" i="1"/>
  <c r="K946" i="1"/>
  <c r="Y950" i="1" a="1"/>
  <c r="Y950" i="1" s="1"/>
  <c r="B950" i="1" s="1" a="1"/>
  <c r="B950" i="1" s="1"/>
  <c r="C949" i="1" l="1"/>
  <c r="D949" i="1"/>
  <c r="A950" i="1" a="1"/>
  <c r="A950" i="1" s="1"/>
  <c r="J948" i="1"/>
  <c r="T948" i="1"/>
  <c r="Y951" i="1" a="1"/>
  <c r="Y951" i="1" s="1"/>
  <c r="B951" i="1" s="1" a="1"/>
  <c r="B951" i="1" s="1"/>
  <c r="Q949" i="1"/>
  <c r="I949" i="1"/>
  <c r="F949" i="1"/>
  <c r="E949" i="1"/>
  <c r="H949" i="1"/>
  <c r="G949" i="1"/>
  <c r="U949" i="1" s="1"/>
  <c r="S947" i="1"/>
  <c r="K947" i="1"/>
  <c r="L949" i="1"/>
  <c r="M949" i="1"/>
  <c r="C950" i="1" l="1"/>
  <c r="D950" i="1"/>
  <c r="A951" i="1" a="1"/>
  <c r="A951" i="1" s="1"/>
  <c r="M950" i="1"/>
  <c r="L950" i="1"/>
  <c r="Q950" i="1"/>
  <c r="I950" i="1"/>
  <c r="G950" i="1"/>
  <c r="U950" i="1" s="1"/>
  <c r="F950" i="1"/>
  <c r="H950" i="1"/>
  <c r="E950" i="1"/>
  <c r="S948" i="1"/>
  <c r="V948" i="1" s="1"/>
  <c r="K948" i="1"/>
  <c r="Y952" i="1" a="1"/>
  <c r="Y952" i="1" s="1"/>
  <c r="B952" i="1" s="1" a="1"/>
  <c r="B952" i="1" s="1"/>
  <c r="J949" i="1"/>
  <c r="T949" i="1"/>
  <c r="C951" i="1" l="1"/>
  <c r="D951" i="1"/>
  <c r="A952" i="1" a="1"/>
  <c r="A952" i="1" s="1"/>
  <c r="Q951" i="1"/>
  <c r="I951" i="1"/>
  <c r="H951" i="1"/>
  <c r="G951" i="1"/>
  <c r="U951" i="1" s="1"/>
  <c r="V951" i="1" s="1"/>
  <c r="F951" i="1"/>
  <c r="E951" i="1"/>
  <c r="J950" i="1"/>
  <c r="T950" i="1"/>
  <c r="S949" i="1"/>
  <c r="V949" i="1" s="1"/>
  <c r="K949" i="1"/>
  <c r="M951" i="1"/>
  <c r="L951" i="1"/>
  <c r="V950" i="1"/>
  <c r="Y953" i="1" a="1"/>
  <c r="Y953" i="1" s="1"/>
  <c r="B953" i="1" s="1" a="1"/>
  <c r="B953" i="1" s="1"/>
  <c r="C952" i="1" l="1"/>
  <c r="D952" i="1"/>
  <c r="A953" i="1" a="1"/>
  <c r="A953" i="1" s="1"/>
  <c r="M952" i="1"/>
  <c r="L952" i="1"/>
  <c r="S950" i="1"/>
  <c r="K950" i="1"/>
  <c r="E952" i="1"/>
  <c r="I952" i="1"/>
  <c r="H952" i="1"/>
  <c r="G952" i="1"/>
  <c r="U952" i="1" s="1"/>
  <c r="Q952" i="1"/>
  <c r="F952" i="1"/>
  <c r="Y954" i="1" a="1"/>
  <c r="Y954" i="1" s="1"/>
  <c r="B954" i="1" s="1" a="1"/>
  <c r="B954" i="1" s="1"/>
  <c r="J951" i="1"/>
  <c r="T951" i="1"/>
  <c r="C953" i="1" l="1"/>
  <c r="D953" i="1"/>
  <c r="A954" i="1" a="1"/>
  <c r="A954" i="1" s="1"/>
  <c r="P952" i="1"/>
  <c r="J952" i="1"/>
  <c r="H953" i="1"/>
  <c r="G953" i="1"/>
  <c r="U953" i="1" s="1"/>
  <c r="Q953" i="1"/>
  <c r="F953" i="1"/>
  <c r="E953" i="1"/>
  <c r="I953" i="1"/>
  <c r="M953" i="1"/>
  <c r="L953" i="1"/>
  <c r="T952" i="1"/>
  <c r="S951" i="1"/>
  <c r="K951" i="1"/>
  <c r="Y955" i="1" a="1"/>
  <c r="Y955" i="1" s="1"/>
  <c r="B955" i="1" s="1" a="1"/>
  <c r="B955" i="1" s="1"/>
  <c r="N952" i="1" a="1"/>
  <c r="N952" i="1" s="1"/>
  <c r="C954" i="1" l="1"/>
  <c r="D954" i="1"/>
  <c r="A955" i="1" a="1"/>
  <c r="A955" i="1" s="1"/>
  <c r="J953" i="1"/>
  <c r="P953" i="1"/>
  <c r="E954" i="1"/>
  <c r="I954" i="1"/>
  <c r="H954" i="1"/>
  <c r="G954" i="1"/>
  <c r="U954" i="1" s="1"/>
  <c r="Q954" i="1"/>
  <c r="F954" i="1"/>
  <c r="K952" i="1"/>
  <c r="S952" i="1"/>
  <c r="V952" i="1" s="1"/>
  <c r="O952" i="1"/>
  <c r="M954" i="1"/>
  <c r="L954" i="1"/>
  <c r="N953" i="1" a="1"/>
  <c r="N953" i="1" s="1"/>
  <c r="T953" i="1"/>
  <c r="Y956" i="1" a="1"/>
  <c r="Y956" i="1" s="1"/>
  <c r="B956" i="1" s="1" a="1"/>
  <c r="B956" i="1" s="1"/>
  <c r="C955" i="1" l="1"/>
  <c r="D955" i="1"/>
  <c r="A956" i="1" a="1"/>
  <c r="A956" i="1" s="1"/>
  <c r="Y957" i="1" a="1"/>
  <c r="Y957" i="1" s="1"/>
  <c r="B957" i="1" s="1" a="1"/>
  <c r="B957" i="1" s="1"/>
  <c r="T954" i="1"/>
  <c r="I955" i="1"/>
  <c r="H955" i="1"/>
  <c r="G955" i="1"/>
  <c r="U955" i="1" s="1"/>
  <c r="Q955" i="1"/>
  <c r="F955" i="1"/>
  <c r="E955" i="1"/>
  <c r="S953" i="1"/>
  <c r="V953" i="1" s="1"/>
  <c r="K953" i="1"/>
  <c r="O953" i="1"/>
  <c r="L955" i="1"/>
  <c r="M955" i="1"/>
  <c r="P954" i="1"/>
  <c r="J954" i="1"/>
  <c r="N954" i="1" s="1" a="1"/>
  <c r="N954" i="1" s="1"/>
  <c r="V954" i="1"/>
  <c r="C956" i="1" l="1"/>
  <c r="D956" i="1"/>
  <c r="A957" i="1" a="1"/>
  <c r="A957" i="1" s="1"/>
  <c r="V955" i="1"/>
  <c r="M956" i="1"/>
  <c r="L956" i="1"/>
  <c r="G956" i="1"/>
  <c r="U956" i="1" s="1"/>
  <c r="Q956" i="1"/>
  <c r="F956" i="1"/>
  <c r="E956" i="1"/>
  <c r="I956" i="1"/>
  <c r="H956" i="1"/>
  <c r="Y958" i="1" a="1"/>
  <c r="Y958" i="1" s="1"/>
  <c r="B958" i="1" s="1" a="1"/>
  <c r="B958" i="1" s="1"/>
  <c r="N955" i="1" a="1"/>
  <c r="N955" i="1" s="1"/>
  <c r="K954" i="1"/>
  <c r="S954" i="1"/>
  <c r="O954" i="1"/>
  <c r="T955" i="1"/>
  <c r="J955" i="1"/>
  <c r="P955" i="1"/>
  <c r="C957" i="1" l="1"/>
  <c r="D957" i="1"/>
  <c r="A958" i="1" a="1"/>
  <c r="A958" i="1" s="1"/>
  <c r="M957" i="1"/>
  <c r="L957" i="1"/>
  <c r="K955" i="1"/>
  <c r="S955" i="1"/>
  <c r="O955" i="1"/>
  <c r="P956" i="1"/>
  <c r="J956" i="1"/>
  <c r="N956" i="1" s="1" a="1"/>
  <c r="N956" i="1" s="1"/>
  <c r="T956" i="1"/>
  <c r="I957" i="1"/>
  <c r="H957" i="1"/>
  <c r="G957" i="1"/>
  <c r="U957" i="1" s="1"/>
  <c r="Q957" i="1"/>
  <c r="F957" i="1"/>
  <c r="E957" i="1"/>
  <c r="Y959" i="1" a="1"/>
  <c r="Y959" i="1" s="1"/>
  <c r="B959" i="1" s="1" a="1"/>
  <c r="B959" i="1" s="1"/>
  <c r="C958" i="1" l="1"/>
  <c r="D958" i="1"/>
  <c r="A959" i="1" a="1"/>
  <c r="A959" i="1" s="1"/>
  <c r="V957" i="1"/>
  <c r="I958" i="1"/>
  <c r="H958" i="1"/>
  <c r="G958" i="1"/>
  <c r="U958" i="1" s="1"/>
  <c r="Q958" i="1"/>
  <c r="F958" i="1"/>
  <c r="E958" i="1"/>
  <c r="J957" i="1"/>
  <c r="N957" i="1" s="1" a="1"/>
  <c r="N957" i="1" s="1"/>
  <c r="P957" i="1"/>
  <c r="M958" i="1"/>
  <c r="L958" i="1"/>
  <c r="T957" i="1"/>
  <c r="Y960" i="1" a="1"/>
  <c r="Y960" i="1" s="1"/>
  <c r="B960" i="1" s="1" a="1"/>
  <c r="B960" i="1" s="1"/>
  <c r="S956" i="1"/>
  <c r="V956" i="1" s="1"/>
  <c r="K956" i="1"/>
  <c r="O956" i="1"/>
  <c r="C959" i="1" l="1"/>
  <c r="D959" i="1"/>
  <c r="A960" i="1" a="1"/>
  <c r="A960" i="1" s="1"/>
  <c r="V958" i="1"/>
  <c r="M959" i="1"/>
  <c r="L959" i="1"/>
  <c r="Y961" i="1" a="1"/>
  <c r="Y961" i="1" s="1"/>
  <c r="B961" i="1" s="1" a="1"/>
  <c r="B961" i="1" s="1"/>
  <c r="F959" i="1"/>
  <c r="E959" i="1"/>
  <c r="Q959" i="1"/>
  <c r="I959" i="1"/>
  <c r="H959" i="1"/>
  <c r="G959" i="1"/>
  <c r="U959" i="1" s="1"/>
  <c r="T958" i="1"/>
  <c r="K957" i="1"/>
  <c r="S957" i="1"/>
  <c r="O957" i="1"/>
  <c r="P958" i="1"/>
  <c r="J958" i="1"/>
  <c r="C960" i="1" l="1"/>
  <c r="D960" i="1"/>
  <c r="A961" i="1" a="1"/>
  <c r="A961" i="1" s="1"/>
  <c r="M960" i="1"/>
  <c r="L960" i="1"/>
  <c r="Y962" i="1" a="1"/>
  <c r="Y962" i="1" s="1"/>
  <c r="B962" i="1" s="1" a="1"/>
  <c r="B962" i="1" s="1"/>
  <c r="G960" i="1"/>
  <c r="U960" i="1" s="1"/>
  <c r="F960" i="1"/>
  <c r="E960" i="1"/>
  <c r="Q960" i="1"/>
  <c r="I960" i="1"/>
  <c r="H960" i="1"/>
  <c r="V959" i="1"/>
  <c r="S958" i="1"/>
  <c r="K958" i="1"/>
  <c r="O958" i="1"/>
  <c r="N958" i="1" a="1"/>
  <c r="N958" i="1" s="1"/>
  <c r="J959" i="1"/>
  <c r="T959" i="1"/>
  <c r="C961" i="1" l="1"/>
  <c r="D961" i="1"/>
  <c r="A962" i="1" a="1"/>
  <c r="A962" i="1" s="1"/>
  <c r="M961" i="1"/>
  <c r="L961" i="1"/>
  <c r="Y963" i="1" a="1"/>
  <c r="Y963" i="1" s="1"/>
  <c r="B963" i="1" s="1" a="1"/>
  <c r="B963" i="1" s="1"/>
  <c r="H961" i="1"/>
  <c r="G961" i="1"/>
  <c r="U961" i="1" s="1"/>
  <c r="F961" i="1"/>
  <c r="E961" i="1"/>
  <c r="Q961" i="1"/>
  <c r="I961" i="1"/>
  <c r="S959" i="1"/>
  <c r="K959" i="1"/>
  <c r="J960" i="1"/>
  <c r="T960" i="1"/>
  <c r="V960" i="1"/>
  <c r="C962" i="1" l="1"/>
  <c r="D962" i="1"/>
  <c r="A963" i="1" a="1"/>
  <c r="A963" i="1" s="1"/>
  <c r="V961" i="1"/>
  <c r="M962" i="1"/>
  <c r="L962" i="1"/>
  <c r="Y964" i="1" a="1"/>
  <c r="Y964" i="1" s="1"/>
  <c r="B964" i="1" s="1" a="1"/>
  <c r="B964" i="1" s="1"/>
  <c r="Q962" i="1"/>
  <c r="I962" i="1"/>
  <c r="H962" i="1"/>
  <c r="G962" i="1"/>
  <c r="U962" i="1" s="1"/>
  <c r="F962" i="1"/>
  <c r="E962" i="1"/>
  <c r="S960" i="1"/>
  <c r="K960" i="1"/>
  <c r="J961" i="1"/>
  <c r="T961" i="1"/>
  <c r="C963" i="1" l="1"/>
  <c r="D963" i="1"/>
  <c r="A964" i="1" a="1"/>
  <c r="A964" i="1" s="1"/>
  <c r="Q963" i="1"/>
  <c r="I963" i="1"/>
  <c r="H963" i="1"/>
  <c r="G963" i="1"/>
  <c r="U963" i="1" s="1"/>
  <c r="F963" i="1"/>
  <c r="E963" i="1"/>
  <c r="L963" i="1"/>
  <c r="M963" i="1"/>
  <c r="J962" i="1"/>
  <c r="T962" i="1"/>
  <c r="S961" i="1"/>
  <c r="K961" i="1"/>
  <c r="V962" i="1"/>
  <c r="Y965" i="1" a="1"/>
  <c r="Y965" i="1" s="1"/>
  <c r="B965" i="1" s="1" a="1"/>
  <c r="B965" i="1" s="1"/>
  <c r="D964" i="1" l="1"/>
  <c r="C964" i="1"/>
  <c r="A965" i="1" a="1"/>
  <c r="A965" i="1" s="1"/>
  <c r="V963" i="1"/>
  <c r="M964" i="1"/>
  <c r="L964" i="1"/>
  <c r="Y966" i="1" a="1"/>
  <c r="Y966" i="1" s="1"/>
  <c r="B966" i="1" s="1" a="1"/>
  <c r="B966" i="1" s="1"/>
  <c r="S962" i="1"/>
  <c r="K962" i="1"/>
  <c r="T963" i="1"/>
  <c r="Q964" i="1"/>
  <c r="I964" i="1"/>
  <c r="H964" i="1"/>
  <c r="G964" i="1"/>
  <c r="U964" i="1" s="1"/>
  <c r="F964" i="1"/>
  <c r="E964" i="1"/>
  <c r="J963" i="1"/>
  <c r="C965" i="1" l="1"/>
  <c r="D965" i="1"/>
  <c r="A966" i="1" a="1"/>
  <c r="A966" i="1" s="1"/>
  <c r="V964" i="1"/>
  <c r="S963" i="1"/>
  <c r="K963" i="1"/>
  <c r="F965" i="1"/>
  <c r="E965" i="1"/>
  <c r="I965" i="1"/>
  <c r="Q965" i="1"/>
  <c r="H965" i="1"/>
  <c r="G965" i="1"/>
  <c r="U965" i="1" s="1"/>
  <c r="J964" i="1"/>
  <c r="Y967" i="1" a="1"/>
  <c r="Y967" i="1" s="1"/>
  <c r="B967" i="1" s="1" a="1"/>
  <c r="B967" i="1" s="1"/>
  <c r="T964" i="1"/>
  <c r="M965" i="1"/>
  <c r="L965" i="1"/>
  <c r="C966" i="1" l="1"/>
  <c r="D966" i="1"/>
  <c r="A967" i="1" a="1"/>
  <c r="A967" i="1" s="1"/>
  <c r="L966" i="1"/>
  <c r="M966" i="1"/>
  <c r="S964" i="1"/>
  <c r="K964" i="1"/>
  <c r="I966" i="1"/>
  <c r="Q966" i="1"/>
  <c r="H966" i="1"/>
  <c r="G966" i="1"/>
  <c r="U966" i="1" s="1"/>
  <c r="V966" i="1" s="1"/>
  <c r="F966" i="1"/>
  <c r="E966" i="1"/>
  <c r="Y968" i="1" a="1"/>
  <c r="Y968" i="1" s="1"/>
  <c r="B968" i="1" s="1" a="1"/>
  <c r="B968" i="1" s="1"/>
  <c r="J965" i="1"/>
  <c r="T965" i="1"/>
  <c r="C967" i="1" l="1"/>
  <c r="D967" i="1"/>
  <c r="A968" i="1" a="1"/>
  <c r="A968" i="1" s="1"/>
  <c r="M967" i="1"/>
  <c r="L967" i="1"/>
  <c r="T966" i="1"/>
  <c r="K965" i="1"/>
  <c r="S965" i="1"/>
  <c r="V965" i="1" s="1"/>
  <c r="E967" i="1"/>
  <c r="I967" i="1"/>
  <c r="Q967" i="1"/>
  <c r="H967" i="1"/>
  <c r="G967" i="1"/>
  <c r="U967" i="1" s="1"/>
  <c r="F967" i="1"/>
  <c r="J966" i="1"/>
  <c r="Y969" i="1" a="1"/>
  <c r="Y969" i="1" s="1"/>
  <c r="B969" i="1" s="1" a="1"/>
  <c r="B969" i="1" s="1"/>
  <c r="C968" i="1" l="1"/>
  <c r="D968" i="1"/>
  <c r="A969" i="1" a="1"/>
  <c r="A969" i="1" s="1"/>
  <c r="V967" i="1"/>
  <c r="S966" i="1"/>
  <c r="K966" i="1"/>
  <c r="F968" i="1"/>
  <c r="Q968" i="1"/>
  <c r="H968" i="1"/>
  <c r="G968" i="1"/>
  <c r="U968" i="1" s="1"/>
  <c r="E968" i="1"/>
  <c r="I968" i="1"/>
  <c r="Y970" i="1" a="1"/>
  <c r="Y970" i="1" s="1"/>
  <c r="B970" i="1" s="1" a="1"/>
  <c r="B970" i="1" s="1"/>
  <c r="M968" i="1"/>
  <c r="L968" i="1"/>
  <c r="J967" i="1"/>
  <c r="T967" i="1"/>
  <c r="C969" i="1" l="1"/>
  <c r="D969" i="1"/>
  <c r="A970" i="1" a="1"/>
  <c r="A970" i="1" s="1"/>
  <c r="G969" i="1"/>
  <c r="U969" i="1" s="1"/>
  <c r="I969" i="1"/>
  <c r="Q969" i="1"/>
  <c r="H969" i="1"/>
  <c r="F969" i="1"/>
  <c r="E969" i="1"/>
  <c r="Y971" i="1" a="1"/>
  <c r="Y971" i="1" s="1"/>
  <c r="B971" i="1" s="1" a="1"/>
  <c r="B971" i="1" s="1"/>
  <c r="M969" i="1"/>
  <c r="L969" i="1"/>
  <c r="K967" i="1"/>
  <c r="S967" i="1"/>
  <c r="T968" i="1"/>
  <c r="J968" i="1"/>
  <c r="C970" i="1" l="1"/>
  <c r="D970" i="1"/>
  <c r="A971" i="1" a="1"/>
  <c r="A971" i="1" s="1"/>
  <c r="K968" i="1"/>
  <c r="S968" i="1"/>
  <c r="V968" i="1" s="1"/>
  <c r="J969" i="1"/>
  <c r="T969" i="1"/>
  <c r="H970" i="1"/>
  <c r="F970" i="1"/>
  <c r="E970" i="1"/>
  <c r="I970" i="1"/>
  <c r="Q970" i="1"/>
  <c r="G970" i="1"/>
  <c r="U970" i="1" s="1"/>
  <c r="Y972" i="1" a="1"/>
  <c r="Y972" i="1" s="1"/>
  <c r="B972" i="1" s="1" a="1"/>
  <c r="B972" i="1" s="1"/>
  <c r="M970" i="1"/>
  <c r="L970" i="1"/>
  <c r="C971" i="1" l="1"/>
  <c r="D971" i="1"/>
  <c r="A972" i="1" a="1"/>
  <c r="A972" i="1" s="1"/>
  <c r="V970" i="1"/>
  <c r="M971" i="1"/>
  <c r="L971" i="1"/>
  <c r="I971" i="1"/>
  <c r="Q971" i="1"/>
  <c r="H971" i="1"/>
  <c r="G971" i="1"/>
  <c r="U971" i="1" s="1"/>
  <c r="V971" i="1" s="1"/>
  <c r="F971" i="1"/>
  <c r="E971" i="1"/>
  <c r="Y973" i="1" a="1"/>
  <c r="Y973" i="1" s="1"/>
  <c r="B973" i="1" s="1" a="1"/>
  <c r="B973" i="1" s="1"/>
  <c r="K969" i="1"/>
  <c r="S969" i="1"/>
  <c r="V969" i="1" s="1"/>
  <c r="J970" i="1"/>
  <c r="T970" i="1"/>
  <c r="C972" i="1" l="1"/>
  <c r="D972" i="1"/>
  <c r="A973" i="1" a="1"/>
  <c r="A973" i="1" s="1"/>
  <c r="E972" i="1"/>
  <c r="I972" i="1"/>
  <c r="Q972" i="1"/>
  <c r="H972" i="1"/>
  <c r="G972" i="1"/>
  <c r="U972" i="1" s="1"/>
  <c r="F972" i="1"/>
  <c r="K970" i="1"/>
  <c r="S970" i="1"/>
  <c r="Y974" i="1" a="1"/>
  <c r="Y974" i="1" s="1"/>
  <c r="B974" i="1" s="1" a="1"/>
  <c r="B974" i="1" s="1"/>
  <c r="L972" i="1"/>
  <c r="M972" i="1"/>
  <c r="J971" i="1"/>
  <c r="T971" i="1"/>
  <c r="C973" i="1" l="1"/>
  <c r="D973" i="1"/>
  <c r="A974" i="1" a="1"/>
  <c r="A974" i="1" s="1"/>
  <c r="V972" i="1"/>
  <c r="T972" i="1"/>
  <c r="J972" i="1"/>
  <c r="Q973" i="1"/>
  <c r="H973" i="1"/>
  <c r="G973" i="1"/>
  <c r="U973" i="1" s="1"/>
  <c r="F973" i="1"/>
  <c r="E973" i="1"/>
  <c r="I973" i="1"/>
  <c r="Y975" i="1" a="1"/>
  <c r="Y975" i="1" s="1"/>
  <c r="B975" i="1" s="1" a="1"/>
  <c r="B975" i="1" s="1"/>
  <c r="M973" i="1"/>
  <c r="L973" i="1"/>
  <c r="K971" i="1"/>
  <c r="S971" i="1"/>
  <c r="C974" i="1" l="1"/>
  <c r="D974" i="1"/>
  <c r="A975" i="1" a="1"/>
  <c r="A975" i="1" s="1"/>
  <c r="F974" i="1"/>
  <c r="I974" i="1"/>
  <c r="Q974" i="1"/>
  <c r="H974" i="1"/>
  <c r="G974" i="1"/>
  <c r="U974" i="1" s="1"/>
  <c r="E974" i="1"/>
  <c r="M974" i="1"/>
  <c r="L974" i="1"/>
  <c r="K972" i="1"/>
  <c r="S972" i="1"/>
  <c r="Y976" i="1" a="1"/>
  <c r="Y976" i="1" s="1"/>
  <c r="B976" i="1" s="1" a="1"/>
  <c r="B976" i="1" s="1"/>
  <c r="J973" i="1"/>
  <c r="T973" i="1"/>
  <c r="C975" i="1" l="1"/>
  <c r="D975" i="1"/>
  <c r="A976" i="1" a="1"/>
  <c r="A976" i="1" s="1"/>
  <c r="V974" i="1"/>
  <c r="M975" i="1"/>
  <c r="L975" i="1"/>
  <c r="K973" i="1"/>
  <c r="S973" i="1"/>
  <c r="V973" i="1" s="1"/>
  <c r="G975" i="1"/>
  <c r="U975" i="1" s="1"/>
  <c r="F975" i="1"/>
  <c r="E975" i="1"/>
  <c r="I975" i="1"/>
  <c r="Q975" i="1"/>
  <c r="H975" i="1"/>
  <c r="J974" i="1"/>
  <c r="Y977" i="1" a="1"/>
  <c r="Y977" i="1" s="1"/>
  <c r="B977" i="1" s="1" a="1"/>
  <c r="B977" i="1" s="1"/>
  <c r="T974" i="1"/>
  <c r="C976" i="1" l="1"/>
  <c r="D976" i="1"/>
  <c r="A977" i="1" a="1"/>
  <c r="A977" i="1" s="1"/>
  <c r="V975" i="1"/>
  <c r="M976" i="1"/>
  <c r="L976" i="1"/>
  <c r="K974" i="1"/>
  <c r="S974" i="1"/>
  <c r="H976" i="1"/>
  <c r="I976" i="1"/>
  <c r="Q976" i="1"/>
  <c r="G976" i="1"/>
  <c r="U976" i="1" s="1"/>
  <c r="V976" i="1" s="1"/>
  <c r="F976" i="1"/>
  <c r="E976" i="1"/>
  <c r="Y978" i="1" a="1"/>
  <c r="Y978" i="1" s="1"/>
  <c r="B978" i="1" s="1" a="1"/>
  <c r="B978" i="1" s="1"/>
  <c r="J975" i="1"/>
  <c r="T975" i="1"/>
  <c r="D977" i="1" l="1"/>
  <c r="C977" i="1"/>
  <c r="A978" i="1" a="1"/>
  <c r="A978" i="1" s="1"/>
  <c r="K975" i="1"/>
  <c r="S975" i="1"/>
  <c r="E977" i="1"/>
  <c r="I977" i="1"/>
  <c r="Q977" i="1"/>
  <c r="H977" i="1"/>
  <c r="G977" i="1"/>
  <c r="U977" i="1" s="1"/>
  <c r="F977" i="1"/>
  <c r="Y979" i="1" a="1"/>
  <c r="Y979" i="1" s="1"/>
  <c r="B979" i="1" s="1" a="1"/>
  <c r="B979" i="1" s="1"/>
  <c r="M977" i="1"/>
  <c r="L977" i="1"/>
  <c r="J976" i="1"/>
  <c r="T976" i="1"/>
  <c r="C978" i="1" l="1"/>
  <c r="D978" i="1"/>
  <c r="A979" i="1" a="1"/>
  <c r="A979" i="1" s="1"/>
  <c r="Q978" i="1"/>
  <c r="H978" i="1"/>
  <c r="G978" i="1"/>
  <c r="U978" i="1" s="1"/>
  <c r="F978" i="1"/>
  <c r="E978" i="1"/>
  <c r="I978" i="1"/>
  <c r="J977" i="1"/>
  <c r="Y980" i="1" a="1"/>
  <c r="Y980" i="1" s="1"/>
  <c r="B980" i="1" s="1" a="1"/>
  <c r="B980" i="1" s="1"/>
  <c r="T977" i="1"/>
  <c r="K976" i="1"/>
  <c r="S976" i="1"/>
  <c r="L978" i="1"/>
  <c r="M978" i="1"/>
  <c r="V977" i="1"/>
  <c r="C979" i="1" l="1"/>
  <c r="D979" i="1"/>
  <c r="A980" i="1" a="1"/>
  <c r="A980" i="1" s="1"/>
  <c r="I979" i="1"/>
  <c r="Q979" i="1"/>
  <c r="H979" i="1"/>
  <c r="G979" i="1"/>
  <c r="U979" i="1" s="1"/>
  <c r="F979" i="1"/>
  <c r="E979" i="1"/>
  <c r="T978" i="1"/>
  <c r="Y981" i="1" a="1"/>
  <c r="Y981" i="1" s="1"/>
  <c r="B981" i="1" s="1" a="1"/>
  <c r="B981" i="1" s="1"/>
  <c r="M979" i="1"/>
  <c r="L979" i="1"/>
  <c r="K977" i="1"/>
  <c r="S977" i="1"/>
  <c r="J978" i="1"/>
  <c r="C980" i="1" l="1"/>
  <c r="D980" i="1"/>
  <c r="A981" i="1" a="1"/>
  <c r="A981" i="1" s="1"/>
  <c r="V979" i="1"/>
  <c r="J979" i="1"/>
  <c r="T979" i="1"/>
  <c r="F980" i="1"/>
  <c r="G980" i="1"/>
  <c r="U980" i="1" s="1"/>
  <c r="E980" i="1"/>
  <c r="I980" i="1"/>
  <c r="Q980" i="1"/>
  <c r="H980" i="1"/>
  <c r="Y982" i="1" a="1"/>
  <c r="Y982" i="1" s="1"/>
  <c r="B982" i="1" s="1" a="1"/>
  <c r="B982" i="1" s="1"/>
  <c r="M980" i="1"/>
  <c r="L980" i="1"/>
  <c r="K978" i="1"/>
  <c r="S978" i="1"/>
  <c r="V978" i="1" s="1"/>
  <c r="C981" i="1" l="1"/>
  <c r="D981" i="1"/>
  <c r="A982" i="1" a="1"/>
  <c r="A982" i="1" s="1"/>
  <c r="V980" i="1"/>
  <c r="Y983" i="1" a="1"/>
  <c r="Y983" i="1" s="1"/>
  <c r="B983" i="1" s="1" a="1"/>
  <c r="B983" i="1" s="1"/>
  <c r="M981" i="1"/>
  <c r="L981" i="1"/>
  <c r="J980" i="1"/>
  <c r="T980" i="1"/>
  <c r="G981" i="1"/>
  <c r="U981" i="1" s="1"/>
  <c r="I981" i="1"/>
  <c r="Q981" i="1"/>
  <c r="H981" i="1"/>
  <c r="F981" i="1"/>
  <c r="E981" i="1"/>
  <c r="K979" i="1"/>
  <c r="S979" i="1"/>
  <c r="C982" i="1" l="1"/>
  <c r="D982" i="1"/>
  <c r="A983" i="1" a="1"/>
  <c r="A983" i="1" s="1"/>
  <c r="V981" i="1"/>
  <c r="K980" i="1"/>
  <c r="S980" i="1"/>
  <c r="J981" i="1"/>
  <c r="H982" i="1"/>
  <c r="E982" i="1"/>
  <c r="I982" i="1"/>
  <c r="Q982" i="1"/>
  <c r="G982" i="1"/>
  <c r="U982" i="1" s="1"/>
  <c r="F982" i="1"/>
  <c r="Y984" i="1" a="1"/>
  <c r="Y984" i="1" s="1"/>
  <c r="B984" i="1" s="1" a="1"/>
  <c r="B984" i="1" s="1"/>
  <c r="M982" i="1"/>
  <c r="L982" i="1"/>
  <c r="T981" i="1"/>
  <c r="C983" i="1" l="1"/>
  <c r="D983" i="1"/>
  <c r="A984" i="1" a="1"/>
  <c r="A984" i="1" s="1"/>
  <c r="V982" i="1"/>
  <c r="K981" i="1"/>
  <c r="S981" i="1"/>
  <c r="J982" i="1"/>
  <c r="T982" i="1"/>
  <c r="Q983" i="1"/>
  <c r="H983" i="1"/>
  <c r="G983" i="1"/>
  <c r="U983" i="1" s="1"/>
  <c r="F983" i="1"/>
  <c r="E983" i="1"/>
  <c r="I983" i="1"/>
  <c r="M983" i="1"/>
  <c r="L983" i="1"/>
  <c r="Y985" i="1" a="1"/>
  <c r="Y985" i="1" s="1"/>
  <c r="B985" i="1" s="1" a="1"/>
  <c r="B985" i="1" s="1"/>
  <c r="C984" i="1" l="1"/>
  <c r="D984" i="1"/>
  <c r="A985" i="1" a="1"/>
  <c r="A985" i="1" s="1"/>
  <c r="I984" i="1"/>
  <c r="H984" i="1"/>
  <c r="Q984" i="1"/>
  <c r="G984" i="1"/>
  <c r="U984" i="1" s="1"/>
  <c r="F984" i="1"/>
  <c r="E984" i="1"/>
  <c r="L984" i="1"/>
  <c r="M984" i="1"/>
  <c r="K982" i="1"/>
  <c r="S982" i="1"/>
  <c r="Y986" i="1" a="1"/>
  <c r="Y986" i="1" s="1"/>
  <c r="B986" i="1" s="1" a="1"/>
  <c r="B986" i="1" s="1"/>
  <c r="J983" i="1"/>
  <c r="V983" i="1"/>
  <c r="T983" i="1"/>
  <c r="C985" i="1" l="1"/>
  <c r="D985" i="1"/>
  <c r="A986" i="1" a="1"/>
  <c r="A986" i="1" s="1"/>
  <c r="V984" i="1"/>
  <c r="M985" i="1"/>
  <c r="L985" i="1"/>
  <c r="Y987" i="1" a="1"/>
  <c r="Y987" i="1" s="1"/>
  <c r="B987" i="1" s="1" a="1"/>
  <c r="B987" i="1" s="1"/>
  <c r="I985" i="1"/>
  <c r="H985" i="1"/>
  <c r="Q985" i="1"/>
  <c r="G985" i="1"/>
  <c r="U985" i="1" s="1"/>
  <c r="V985" i="1" s="1"/>
  <c r="F985" i="1"/>
  <c r="E985" i="1"/>
  <c r="K983" i="1"/>
  <c r="S983" i="1"/>
  <c r="T984" i="1"/>
  <c r="J984" i="1"/>
  <c r="C986" i="1" l="1"/>
  <c r="D986" i="1"/>
  <c r="A987" i="1" a="1"/>
  <c r="A987" i="1" s="1"/>
  <c r="F986" i="1"/>
  <c r="E986" i="1"/>
  <c r="I986" i="1"/>
  <c r="H986" i="1"/>
  <c r="Q986" i="1"/>
  <c r="G986" i="1"/>
  <c r="U986" i="1" s="1"/>
  <c r="K984" i="1"/>
  <c r="S984" i="1"/>
  <c r="J985" i="1"/>
  <c r="T985" i="1"/>
  <c r="Y988" i="1" a="1"/>
  <c r="Y988" i="1" s="1"/>
  <c r="B988" i="1" s="1" a="1"/>
  <c r="B988" i="1" s="1"/>
  <c r="M986" i="1"/>
  <c r="L986" i="1"/>
  <c r="C987" i="1" l="1"/>
  <c r="D987" i="1"/>
  <c r="A988" i="1" a="1"/>
  <c r="A988" i="1" s="1"/>
  <c r="G987" i="1"/>
  <c r="U987" i="1" s="1"/>
  <c r="I987" i="1"/>
  <c r="H987" i="1"/>
  <c r="Q987" i="1"/>
  <c r="F987" i="1"/>
  <c r="E987" i="1"/>
  <c r="Y989" i="1" a="1"/>
  <c r="Y989" i="1" s="1"/>
  <c r="B989" i="1" s="1" a="1"/>
  <c r="B989" i="1" s="1"/>
  <c r="J986" i="1"/>
  <c r="T986" i="1"/>
  <c r="S985" i="1"/>
  <c r="K985" i="1"/>
  <c r="M987" i="1"/>
  <c r="L987" i="1"/>
  <c r="V986" i="1"/>
  <c r="C988" i="1" l="1"/>
  <c r="D988" i="1"/>
  <c r="A989" i="1" a="1"/>
  <c r="A989" i="1" s="1"/>
  <c r="S986" i="1"/>
  <c r="K986" i="1"/>
  <c r="H988" i="1"/>
  <c r="Q988" i="1"/>
  <c r="I988" i="1"/>
  <c r="G988" i="1"/>
  <c r="U988" i="1" s="1"/>
  <c r="F988" i="1"/>
  <c r="E988" i="1"/>
  <c r="J987" i="1"/>
  <c r="M988" i="1"/>
  <c r="L988" i="1"/>
  <c r="T987" i="1"/>
  <c r="Y990" i="1" a="1"/>
  <c r="Y990" i="1" s="1"/>
  <c r="B990" i="1" s="1" a="1"/>
  <c r="B990" i="1" s="1"/>
  <c r="C989" i="1" l="1"/>
  <c r="D989" i="1"/>
  <c r="A990" i="1" a="1"/>
  <c r="A990" i="1" s="1"/>
  <c r="T988" i="1"/>
  <c r="K987" i="1"/>
  <c r="S987" i="1"/>
  <c r="V987" i="1" s="1"/>
  <c r="J988" i="1"/>
  <c r="Y991" i="1" a="1"/>
  <c r="Y991" i="1" s="1"/>
  <c r="B991" i="1" s="1" a="1"/>
  <c r="B991" i="1" s="1"/>
  <c r="E989" i="1"/>
  <c r="I989" i="1"/>
  <c r="H989" i="1"/>
  <c r="Q989" i="1"/>
  <c r="G989" i="1"/>
  <c r="U989" i="1" s="1"/>
  <c r="F989" i="1"/>
  <c r="M989" i="1"/>
  <c r="L989" i="1"/>
  <c r="C990" i="1" l="1"/>
  <c r="D990" i="1"/>
  <c r="A991" i="1" a="1"/>
  <c r="A991" i="1" s="1"/>
  <c r="T989" i="1"/>
  <c r="V989" i="1"/>
  <c r="I990" i="1"/>
  <c r="H990" i="1"/>
  <c r="Q990" i="1"/>
  <c r="G990" i="1"/>
  <c r="U990" i="1" s="1"/>
  <c r="V990" i="1" s="1"/>
  <c r="F990" i="1"/>
  <c r="E990" i="1"/>
  <c r="S988" i="1"/>
  <c r="V988" i="1" s="1"/>
  <c r="K988" i="1"/>
  <c r="L990" i="1"/>
  <c r="M990" i="1"/>
  <c r="Y992" i="1" a="1"/>
  <c r="Y992" i="1" s="1"/>
  <c r="B992" i="1" s="1" a="1"/>
  <c r="B992" i="1" s="1"/>
  <c r="J989" i="1"/>
  <c r="C991" i="1" l="1"/>
  <c r="D991" i="1"/>
  <c r="A992" i="1" a="1"/>
  <c r="A992" i="1" s="1"/>
  <c r="T990" i="1"/>
  <c r="Y993" i="1" a="1"/>
  <c r="Y993" i="1" s="1"/>
  <c r="B993" i="1" s="1" a="1"/>
  <c r="B993" i="1" s="1"/>
  <c r="G991" i="1"/>
  <c r="U991" i="1" s="1"/>
  <c r="F991" i="1"/>
  <c r="E991" i="1"/>
  <c r="I991" i="1"/>
  <c r="H991" i="1"/>
  <c r="Q991" i="1"/>
  <c r="J990" i="1"/>
  <c r="M991" i="1"/>
  <c r="L991" i="1"/>
  <c r="K989" i="1"/>
  <c r="S989" i="1"/>
  <c r="D992" i="1" l="1"/>
  <c r="C992" i="1"/>
  <c r="A993" i="1" a="1"/>
  <c r="A993" i="1" s="1"/>
  <c r="V991" i="1"/>
  <c r="J991" i="1"/>
  <c r="M992" i="1"/>
  <c r="L992" i="1"/>
  <c r="T991" i="1"/>
  <c r="Y994" i="1" a="1"/>
  <c r="Y994" i="1" s="1"/>
  <c r="B994" i="1" s="1" a="1"/>
  <c r="B994" i="1" s="1"/>
  <c r="K990" i="1"/>
  <c r="S990" i="1"/>
  <c r="F992" i="1"/>
  <c r="I992" i="1"/>
  <c r="H992" i="1"/>
  <c r="Q992" i="1"/>
  <c r="G992" i="1"/>
  <c r="U992" i="1" s="1"/>
  <c r="E992" i="1"/>
  <c r="C993" i="1" l="1"/>
  <c r="D993" i="1"/>
  <c r="A994" i="1" a="1"/>
  <c r="A994" i="1" s="1"/>
  <c r="V992" i="1"/>
  <c r="G993" i="1"/>
  <c r="U993" i="1" s="1"/>
  <c r="Q993" i="1"/>
  <c r="H993" i="1"/>
  <c r="I993" i="1"/>
  <c r="F993" i="1"/>
  <c r="E993" i="1"/>
  <c r="M993" i="1"/>
  <c r="L993" i="1"/>
  <c r="Y995" i="1" a="1"/>
  <c r="Y995" i="1" s="1"/>
  <c r="B995" i="1" s="1" a="1"/>
  <c r="B995" i="1" s="1"/>
  <c r="J992" i="1"/>
  <c r="S991" i="1"/>
  <c r="K991" i="1"/>
  <c r="T992" i="1"/>
  <c r="C994" i="1" l="1"/>
  <c r="D994" i="1"/>
  <c r="A995" i="1" a="1"/>
  <c r="A995" i="1" s="1"/>
  <c r="V993" i="1"/>
  <c r="K992" i="1"/>
  <c r="S992" i="1"/>
  <c r="Y996" i="1" a="1"/>
  <c r="Y996" i="1" s="1"/>
  <c r="B996" i="1" s="1" a="1"/>
  <c r="B996" i="1" s="1"/>
  <c r="T993" i="1"/>
  <c r="J993" i="1"/>
  <c r="M994" i="1"/>
  <c r="L994" i="1"/>
  <c r="H994" i="1"/>
  <c r="F994" i="1"/>
  <c r="E994" i="1"/>
  <c r="I994" i="1"/>
  <c r="Q994" i="1"/>
  <c r="G994" i="1"/>
  <c r="U994" i="1" s="1"/>
  <c r="V994" i="1" s="1"/>
  <c r="C995" i="1" l="1"/>
  <c r="D995" i="1"/>
  <c r="A996" i="1" a="1"/>
  <c r="A996" i="1" s="1"/>
  <c r="I995" i="1"/>
  <c r="H995" i="1"/>
  <c r="Q995" i="1"/>
  <c r="G995" i="1"/>
  <c r="U995" i="1" s="1"/>
  <c r="F995" i="1"/>
  <c r="E995" i="1"/>
  <c r="M995" i="1"/>
  <c r="L995" i="1"/>
  <c r="T994" i="1"/>
  <c r="Y997" i="1" a="1"/>
  <c r="Y997" i="1" s="1"/>
  <c r="B997" i="1" s="1" a="1"/>
  <c r="B997" i="1" s="1"/>
  <c r="S993" i="1"/>
  <c r="K993" i="1"/>
  <c r="J994" i="1"/>
  <c r="C996" i="1" l="1"/>
  <c r="D996" i="1"/>
  <c r="A997" i="1" a="1"/>
  <c r="A997" i="1" s="1"/>
  <c r="L996" i="1"/>
  <c r="M996" i="1"/>
  <c r="Q996" i="1"/>
  <c r="G996" i="1"/>
  <c r="U996" i="1" s="1"/>
  <c r="V996" i="1" s="1"/>
  <c r="F996" i="1"/>
  <c r="E996" i="1"/>
  <c r="I996" i="1"/>
  <c r="H996" i="1"/>
  <c r="Y998" i="1" a="1"/>
  <c r="Y998" i="1" s="1"/>
  <c r="B998" i="1" s="1" a="1"/>
  <c r="B998" i="1" s="1"/>
  <c r="V995" i="1"/>
  <c r="K994" i="1"/>
  <c r="S994" i="1"/>
  <c r="T995" i="1"/>
  <c r="J995" i="1"/>
  <c r="C997" i="1" l="1"/>
  <c r="D997" i="1"/>
  <c r="A998" i="1" a="1"/>
  <c r="A998" i="1" s="1"/>
  <c r="Y999" i="1" a="1"/>
  <c r="Y999" i="1" s="1"/>
  <c r="B999" i="1" s="1" a="1"/>
  <c r="B999" i="1" s="1"/>
  <c r="E997" i="1"/>
  <c r="I997" i="1"/>
  <c r="H997" i="1"/>
  <c r="Q997" i="1"/>
  <c r="G997" i="1"/>
  <c r="U997" i="1" s="1"/>
  <c r="V997" i="1" s="1"/>
  <c r="F997" i="1"/>
  <c r="M997" i="1"/>
  <c r="L997" i="1"/>
  <c r="T996" i="1"/>
  <c r="K995" i="1"/>
  <c r="S995" i="1"/>
  <c r="J996" i="1"/>
  <c r="C998" i="1" l="1"/>
  <c r="D998" i="1"/>
  <c r="A999" i="1" a="1"/>
  <c r="A999" i="1" s="1"/>
  <c r="J997" i="1"/>
  <c r="T997" i="1"/>
  <c r="Y1000" i="1" a="1"/>
  <c r="Y1000" i="1" s="1"/>
  <c r="B1000" i="1" s="1" a="1"/>
  <c r="B1000" i="1" s="1"/>
  <c r="F998" i="1"/>
  <c r="Q998" i="1"/>
  <c r="H998" i="1"/>
  <c r="I998" i="1"/>
  <c r="G998" i="1"/>
  <c r="U998" i="1" s="1"/>
  <c r="E998" i="1"/>
  <c r="M998" i="1"/>
  <c r="L998" i="1"/>
  <c r="S996" i="1"/>
  <c r="K996" i="1"/>
  <c r="C999" i="1" l="1"/>
  <c r="D999" i="1"/>
  <c r="A1000" i="1" a="1"/>
  <c r="A1000" i="1" s="1"/>
  <c r="M999" i="1"/>
  <c r="L999" i="1"/>
  <c r="T998" i="1"/>
  <c r="Y1001" i="1" a="1"/>
  <c r="Y1001" i="1" s="1"/>
  <c r="B1001" i="1" s="1" a="1"/>
  <c r="B1001" i="1" s="1"/>
  <c r="G999" i="1"/>
  <c r="U999" i="1" s="1"/>
  <c r="F999" i="1"/>
  <c r="E999" i="1"/>
  <c r="I999" i="1"/>
  <c r="H999" i="1"/>
  <c r="Q999" i="1"/>
  <c r="K997" i="1"/>
  <c r="S997" i="1"/>
  <c r="V998" i="1"/>
  <c r="J998" i="1"/>
  <c r="D1000" i="1" l="1"/>
  <c r="C1000" i="1"/>
  <c r="A1001" i="1" a="1"/>
  <c r="A1001" i="1" s="1"/>
  <c r="K998" i="1"/>
  <c r="S998" i="1"/>
  <c r="V999" i="1"/>
  <c r="J999" i="1"/>
  <c r="Y1002" i="1" a="1"/>
  <c r="Y1002" i="1" s="1"/>
  <c r="B1002" i="1" s="1" a="1"/>
  <c r="B1002" i="1" s="1"/>
  <c r="H1000" i="1"/>
  <c r="I1000" i="1"/>
  <c r="Q1000" i="1"/>
  <c r="G1000" i="1"/>
  <c r="U1000" i="1" s="1"/>
  <c r="V1000" i="1" s="1"/>
  <c r="F1000" i="1"/>
  <c r="E1000" i="1"/>
  <c r="T999" i="1"/>
  <c r="M1000" i="1"/>
  <c r="L1000" i="1"/>
  <c r="C1001" i="1" l="1"/>
  <c r="D1001" i="1"/>
  <c r="A1002" i="1" a="1"/>
  <c r="A1002" i="1" s="1"/>
  <c r="Y1003" i="1" a="1"/>
  <c r="Y1003" i="1" s="1"/>
  <c r="B1003" i="1" s="1" a="1"/>
  <c r="B1003" i="1" s="1"/>
  <c r="K999" i="1"/>
  <c r="S999" i="1"/>
  <c r="I1001" i="1"/>
  <c r="H1001" i="1"/>
  <c r="Q1001" i="1"/>
  <c r="G1001" i="1"/>
  <c r="U1001" i="1" s="1"/>
  <c r="F1001" i="1"/>
  <c r="E1001" i="1"/>
  <c r="J1000" i="1"/>
  <c r="T1000" i="1"/>
  <c r="M1001" i="1"/>
  <c r="L1001" i="1"/>
  <c r="C1002" i="1" l="1"/>
  <c r="D1002" i="1"/>
  <c r="A1003" i="1" a="1"/>
  <c r="A1003" i="1" s="1"/>
  <c r="V1001" i="1"/>
  <c r="Y1004" i="1" a="1"/>
  <c r="Y1004" i="1" s="1"/>
  <c r="B1004" i="1" s="1" a="1"/>
  <c r="B1004" i="1" s="1"/>
  <c r="E1002" i="1"/>
  <c r="H1002" i="1"/>
  <c r="G1002" i="1"/>
  <c r="U1002" i="1" s="1"/>
  <c r="Q1002" i="1"/>
  <c r="F1002" i="1"/>
  <c r="I1002" i="1"/>
  <c r="L1002" i="1"/>
  <c r="M1002" i="1"/>
  <c r="J1001" i="1"/>
  <c r="T1001" i="1"/>
  <c r="K1000" i="1"/>
  <c r="S1000" i="1"/>
  <c r="D1003" i="1" l="1"/>
  <c r="C1003" i="1"/>
  <c r="A1004" i="1" a="1"/>
  <c r="A1004" i="1" s="1"/>
  <c r="Q1003" i="1"/>
  <c r="H1003" i="1"/>
  <c r="G1003" i="1"/>
  <c r="U1003" i="1" s="1"/>
  <c r="V1003" i="1" s="1"/>
  <c r="F1003" i="1"/>
  <c r="E1003" i="1"/>
  <c r="I1003" i="1"/>
  <c r="J1002" i="1"/>
  <c r="Y1005" i="1" a="1"/>
  <c r="Y1005" i="1" s="1"/>
  <c r="B1005" i="1" s="1" a="1"/>
  <c r="B1005" i="1" s="1"/>
  <c r="L1003" i="1"/>
  <c r="M1003" i="1"/>
  <c r="T1002" i="1"/>
  <c r="V1002" i="1"/>
  <c r="K1001" i="1"/>
  <c r="S1001" i="1"/>
  <c r="C1004" i="1" l="1"/>
  <c r="D1004" i="1"/>
  <c r="A1005" i="1" a="1"/>
  <c r="A1005" i="1" s="1"/>
  <c r="M1004" i="1"/>
  <c r="L1004" i="1"/>
  <c r="T1003" i="1"/>
  <c r="Y1006" i="1" a="1"/>
  <c r="Y1006" i="1" s="1"/>
  <c r="B1006" i="1" s="1" a="1"/>
  <c r="B1006" i="1" s="1"/>
  <c r="J1003" i="1"/>
  <c r="F1004" i="1"/>
  <c r="H1004" i="1"/>
  <c r="G1004" i="1"/>
  <c r="U1004" i="1" s="1"/>
  <c r="Q1004" i="1"/>
  <c r="E1004" i="1"/>
  <c r="I1004" i="1"/>
  <c r="S1002" i="1"/>
  <c r="K1002" i="1"/>
  <c r="C1005" i="1" l="1"/>
  <c r="D1005" i="1"/>
  <c r="A1006" i="1" a="1"/>
  <c r="A1006" i="1" s="1"/>
  <c r="G1005" i="1"/>
  <c r="U1005" i="1" s="1"/>
  <c r="Q1005" i="1"/>
  <c r="H1005" i="1"/>
  <c r="I1005" i="1"/>
  <c r="F1005" i="1"/>
  <c r="E1005" i="1"/>
  <c r="L1005" i="1"/>
  <c r="M1005" i="1"/>
  <c r="J1004" i="1"/>
  <c r="S1003" i="1"/>
  <c r="K1003" i="1"/>
  <c r="Y1007" i="1" a="1"/>
  <c r="Y1007" i="1" s="1"/>
  <c r="B1007" i="1" s="1" a="1"/>
  <c r="B1007" i="1" s="1"/>
  <c r="V1004" i="1"/>
  <c r="T1004" i="1"/>
  <c r="C1006" i="1" l="1"/>
  <c r="D1006" i="1"/>
  <c r="A1007" i="1" a="1"/>
  <c r="A1007" i="1" s="1"/>
  <c r="V1005" i="1"/>
  <c r="S1004" i="1"/>
  <c r="K1004" i="1"/>
  <c r="M1006" i="1"/>
  <c r="L1006" i="1"/>
  <c r="Y1008" i="1" a="1"/>
  <c r="Y1008" i="1" s="1"/>
  <c r="B1008" i="1" s="1" a="1"/>
  <c r="B1008" i="1" s="1"/>
  <c r="T1005" i="1"/>
  <c r="H1006" i="1"/>
  <c r="F1006" i="1"/>
  <c r="I1006" i="1"/>
  <c r="G1006" i="1"/>
  <c r="U1006" i="1" s="1"/>
  <c r="E1006" i="1"/>
  <c r="Q1006" i="1"/>
  <c r="J1005" i="1"/>
  <c r="D1007" i="1" l="1"/>
  <c r="C1007" i="1"/>
  <c r="A1008" i="1" a="1"/>
  <c r="A1008" i="1" s="1"/>
  <c r="Y1009" i="1" a="1"/>
  <c r="Y1009" i="1" s="1"/>
  <c r="B1009" i="1" s="1" a="1"/>
  <c r="B1009" i="1" s="1"/>
  <c r="T1006" i="1"/>
  <c r="E1007" i="1"/>
  <c r="I1007" i="1"/>
  <c r="Q1007" i="1"/>
  <c r="H1007" i="1"/>
  <c r="G1007" i="1"/>
  <c r="U1007" i="1" s="1"/>
  <c r="V1007" i="1" s="1"/>
  <c r="F1007" i="1"/>
  <c r="V1006" i="1"/>
  <c r="J1006" i="1"/>
  <c r="S1005" i="1"/>
  <c r="K1005" i="1"/>
  <c r="M1007" i="1"/>
  <c r="L1007" i="1"/>
  <c r="C1008" i="1" l="1"/>
  <c r="D1008" i="1"/>
  <c r="A1009" i="1" a="1"/>
  <c r="A1009" i="1" s="1"/>
  <c r="T1007" i="1"/>
  <c r="J1007" i="1"/>
  <c r="L1008" i="1"/>
  <c r="M1008" i="1"/>
  <c r="Q1008" i="1"/>
  <c r="H1008" i="1"/>
  <c r="E1008" i="1"/>
  <c r="I1008" i="1"/>
  <c r="G1008" i="1"/>
  <c r="U1008" i="1" s="1"/>
  <c r="V1008" i="1" s="1"/>
  <c r="F1008" i="1"/>
  <c r="K1006" i="1"/>
  <c r="S1006" i="1"/>
  <c r="Y1010" i="1" a="1"/>
  <c r="Y1010" i="1" s="1"/>
  <c r="B1010" i="1" s="1" a="1"/>
  <c r="B1010" i="1" s="1"/>
  <c r="D1009" i="1" l="1"/>
  <c r="C1009" i="1"/>
  <c r="A1010" i="1" a="1"/>
  <c r="A1010" i="1" s="1"/>
  <c r="E1009" i="1"/>
  <c r="Q1009" i="1"/>
  <c r="H1009" i="1"/>
  <c r="F1009" i="1"/>
  <c r="I1009" i="1"/>
  <c r="G1009" i="1"/>
  <c r="U1009" i="1" s="1"/>
  <c r="V1009" i="1" s="1"/>
  <c r="J1008" i="1"/>
  <c r="Y1011" i="1" a="1"/>
  <c r="Y1011" i="1" s="1"/>
  <c r="B1011" i="1" s="1" a="1"/>
  <c r="B1011" i="1" s="1"/>
  <c r="M1009" i="1"/>
  <c r="L1009" i="1"/>
  <c r="K1007" i="1"/>
  <c r="S1007" i="1"/>
  <c r="T1008" i="1"/>
  <c r="C1010" i="1" l="1"/>
  <c r="D1010" i="1"/>
  <c r="A1011" i="1" a="1"/>
  <c r="A1011" i="1" s="1"/>
  <c r="F1010" i="1"/>
  <c r="Q1010" i="1"/>
  <c r="H1010" i="1"/>
  <c r="G1010" i="1"/>
  <c r="U1010" i="1" s="1"/>
  <c r="I1010" i="1"/>
  <c r="E1010" i="1"/>
  <c r="M1010" i="1"/>
  <c r="L1010" i="1"/>
  <c r="S1008" i="1"/>
  <c r="K1008" i="1"/>
  <c r="Y1012" i="1" a="1"/>
  <c r="Y1012" i="1" s="1"/>
  <c r="B1012" i="1" s="1" a="1"/>
  <c r="B1012" i="1" s="1"/>
  <c r="J1009" i="1"/>
  <c r="T1009" i="1"/>
  <c r="C1011" i="1" l="1"/>
  <c r="D1011" i="1"/>
  <c r="A1012" i="1" a="1"/>
  <c r="A1012" i="1" s="1"/>
  <c r="G1011" i="1"/>
  <c r="U1011" i="1" s="1"/>
  <c r="Q1011" i="1"/>
  <c r="H1011" i="1"/>
  <c r="F1011" i="1"/>
  <c r="I1011" i="1"/>
  <c r="E1011" i="1"/>
  <c r="V1010" i="1"/>
  <c r="Y1013" i="1" a="1"/>
  <c r="Y1013" i="1" s="1"/>
  <c r="B1013" i="1" s="1" a="1"/>
  <c r="B1013" i="1" s="1"/>
  <c r="J1010" i="1"/>
  <c r="T1010" i="1"/>
  <c r="S1009" i="1"/>
  <c r="K1009" i="1"/>
  <c r="M1011" i="1"/>
  <c r="L1011" i="1"/>
  <c r="C1012" i="1" l="1"/>
  <c r="D1012" i="1"/>
  <c r="A1013" i="1" a="1"/>
  <c r="A1013" i="1" s="1"/>
  <c r="V1011" i="1"/>
  <c r="S1010" i="1"/>
  <c r="K1010" i="1"/>
  <c r="T1011" i="1"/>
  <c r="M1012" i="1"/>
  <c r="L1012" i="1"/>
  <c r="H1012" i="1"/>
  <c r="E1012" i="1"/>
  <c r="Q1012" i="1"/>
  <c r="I1012" i="1"/>
  <c r="G1012" i="1"/>
  <c r="U1012" i="1" s="1"/>
  <c r="F1012" i="1"/>
  <c r="Y1014" i="1" a="1"/>
  <c r="Y1014" i="1" s="1"/>
  <c r="B1014" i="1" s="1" a="1"/>
  <c r="B1014" i="1" s="1"/>
  <c r="J1011" i="1"/>
  <c r="D1013" i="1" l="1"/>
  <c r="C1013" i="1"/>
  <c r="A1014" i="1" a="1"/>
  <c r="A1014" i="1" s="1"/>
  <c r="V1012" i="1"/>
  <c r="T1012" i="1"/>
  <c r="K1011" i="1"/>
  <c r="S1011" i="1"/>
  <c r="M1013" i="1"/>
  <c r="L1013" i="1"/>
  <c r="Q1013" i="1"/>
  <c r="H1013" i="1"/>
  <c r="E1013" i="1"/>
  <c r="I1013" i="1"/>
  <c r="G1013" i="1"/>
  <c r="U1013" i="1" s="1"/>
  <c r="F1013" i="1"/>
  <c r="J1012" i="1"/>
  <c r="Y1015" i="1" a="1"/>
  <c r="Y1015" i="1" s="1"/>
  <c r="B1015" i="1" s="1" a="1"/>
  <c r="B1015" i="1" s="1"/>
  <c r="C1014" i="1" l="1"/>
  <c r="D1014" i="1"/>
  <c r="A1015" i="1" a="1"/>
  <c r="A1015" i="1" s="1"/>
  <c r="L1014" i="1"/>
  <c r="M1014" i="1"/>
  <c r="J1013" i="1"/>
  <c r="K1012" i="1"/>
  <c r="S1012" i="1"/>
  <c r="T1013" i="1"/>
  <c r="Y1016" i="1" a="1"/>
  <c r="Y1016" i="1" s="1"/>
  <c r="B1016" i="1" s="1" a="1"/>
  <c r="B1016" i="1" s="1"/>
  <c r="V1013" i="1"/>
  <c r="E1014" i="1"/>
  <c r="Q1014" i="1"/>
  <c r="H1014" i="1"/>
  <c r="I1014" i="1"/>
  <c r="G1014" i="1"/>
  <c r="U1014" i="1" s="1"/>
  <c r="F1014" i="1"/>
  <c r="C1015" i="1" l="1"/>
  <c r="D1015" i="1"/>
  <c r="A1016" i="1" a="1"/>
  <c r="A1016" i="1" s="1"/>
  <c r="V1014" i="1"/>
  <c r="Y1017" i="1" a="1"/>
  <c r="Y1017" i="1" s="1"/>
  <c r="B1017" i="1" s="1" a="1"/>
  <c r="B1017" i="1" s="1"/>
  <c r="K1013" i="1"/>
  <c r="S1013" i="1"/>
  <c r="M1015" i="1"/>
  <c r="L1015" i="1"/>
  <c r="T1014" i="1"/>
  <c r="Q1015" i="1"/>
  <c r="H1015" i="1"/>
  <c r="G1015" i="1"/>
  <c r="U1015" i="1" s="1"/>
  <c r="E1015" i="1"/>
  <c r="I1015" i="1"/>
  <c r="F1015" i="1"/>
  <c r="J1014" i="1"/>
  <c r="D1016" i="1" l="1"/>
  <c r="C1016" i="1"/>
  <c r="V1015" i="1"/>
  <c r="A1017" i="1" a="1"/>
  <c r="A1017" i="1" s="1"/>
  <c r="S1014" i="1"/>
  <c r="K1014" i="1"/>
  <c r="Y1018" i="1" a="1"/>
  <c r="Y1018" i="1" s="1"/>
  <c r="B1018" i="1" s="1" a="1"/>
  <c r="B1018" i="1" s="1"/>
  <c r="J1015" i="1"/>
  <c r="F1016" i="1"/>
  <c r="Q1016" i="1"/>
  <c r="H1016" i="1"/>
  <c r="G1016" i="1"/>
  <c r="U1016" i="1" s="1"/>
  <c r="I1016" i="1"/>
  <c r="E1016" i="1"/>
  <c r="M1016" i="1"/>
  <c r="L1016" i="1"/>
  <c r="T1015" i="1"/>
  <c r="D1017" i="1" l="1"/>
  <c r="C1017" i="1"/>
  <c r="A1018" i="1" a="1"/>
  <c r="A1018" i="1" s="1"/>
  <c r="Y1019" i="1" a="1"/>
  <c r="Y1019" i="1" s="1"/>
  <c r="B1019" i="1" s="1" a="1"/>
  <c r="B1019" i="1" s="1"/>
  <c r="M1017" i="1"/>
  <c r="L1017" i="1"/>
  <c r="J1016" i="1"/>
  <c r="T1016" i="1"/>
  <c r="G1017" i="1"/>
  <c r="U1017" i="1" s="1"/>
  <c r="F1017" i="1"/>
  <c r="E1017" i="1"/>
  <c r="Q1017" i="1"/>
  <c r="H1017" i="1"/>
  <c r="I1017" i="1"/>
  <c r="V1016" i="1"/>
  <c r="S1015" i="1"/>
  <c r="K1015" i="1"/>
  <c r="C1018" i="1" l="1"/>
  <c r="D1018" i="1"/>
  <c r="A1019" i="1" a="1"/>
  <c r="A1019" i="1" s="1"/>
  <c r="K1016" i="1"/>
  <c r="S1016" i="1"/>
  <c r="T1017" i="1"/>
  <c r="J1017" i="1"/>
  <c r="M1018" i="1"/>
  <c r="L1018" i="1"/>
  <c r="H1018" i="1"/>
  <c r="I1018" i="1"/>
  <c r="Q1018" i="1"/>
  <c r="E1018" i="1"/>
  <c r="G1018" i="1"/>
  <c r="U1018" i="1" s="1"/>
  <c r="F1018" i="1"/>
  <c r="Y1020" i="1" a="1"/>
  <c r="Y1020" i="1" s="1"/>
  <c r="B1020" i="1" s="1" a="1"/>
  <c r="B1020" i="1" s="1"/>
  <c r="D1019" i="1" l="1"/>
  <c r="C1019" i="1"/>
  <c r="A1020" i="1" a="1"/>
  <c r="A1020" i="1" s="1"/>
  <c r="V1018" i="1"/>
  <c r="M1019" i="1"/>
  <c r="L1019" i="1"/>
  <c r="E1019" i="1"/>
  <c r="Q1019" i="1"/>
  <c r="H1019" i="1"/>
  <c r="I1019" i="1"/>
  <c r="G1019" i="1"/>
  <c r="U1019" i="1" s="1"/>
  <c r="F1019" i="1"/>
  <c r="Y1021" i="1" a="1"/>
  <c r="Y1021" i="1" s="1"/>
  <c r="B1021" i="1" s="1" a="1"/>
  <c r="B1021" i="1" s="1"/>
  <c r="T1018" i="1"/>
  <c r="J1018" i="1"/>
  <c r="K1017" i="1"/>
  <c r="S1017" i="1"/>
  <c r="V1017" i="1" s="1"/>
  <c r="C1020" i="1" l="1"/>
  <c r="D1020" i="1"/>
  <c r="A1021" i="1" a="1"/>
  <c r="A1021" i="1" s="1"/>
  <c r="Q1020" i="1"/>
  <c r="H1020" i="1"/>
  <c r="G1020" i="1"/>
  <c r="U1020" i="1" s="1"/>
  <c r="E1020" i="1"/>
  <c r="I1020" i="1"/>
  <c r="F1020" i="1"/>
  <c r="V1019" i="1"/>
  <c r="J1019" i="1"/>
  <c r="K1018" i="1"/>
  <c r="S1018" i="1"/>
  <c r="T1019" i="1"/>
  <c r="L1020" i="1"/>
  <c r="M1020" i="1"/>
  <c r="Y1022" i="1" a="1"/>
  <c r="Y1022" i="1" s="1"/>
  <c r="B1022" i="1" s="1" a="1"/>
  <c r="B1022" i="1" s="1"/>
  <c r="C1021" i="1" l="1"/>
  <c r="D1021" i="1"/>
  <c r="A1022" i="1" a="1"/>
  <c r="A1022" i="1" s="1"/>
  <c r="M1021" i="1"/>
  <c r="L1021" i="1"/>
  <c r="Y1023" i="1" a="1"/>
  <c r="Y1023" i="1" s="1"/>
  <c r="B1023" i="1" s="1" a="1"/>
  <c r="B1023" i="1" s="1"/>
  <c r="V1020" i="1"/>
  <c r="T1020" i="1"/>
  <c r="J1020" i="1"/>
  <c r="K1019" i="1"/>
  <c r="S1019" i="1"/>
  <c r="Q1021" i="1"/>
  <c r="H1021" i="1"/>
  <c r="G1021" i="1"/>
  <c r="U1021" i="1" s="1"/>
  <c r="E1021" i="1"/>
  <c r="I1021" i="1"/>
  <c r="F1021" i="1"/>
  <c r="D1022" i="1" l="1"/>
  <c r="C1022" i="1"/>
  <c r="A1023" i="1" a="1"/>
  <c r="A1023" i="1" s="1"/>
  <c r="V1021" i="1"/>
  <c r="F1022" i="1"/>
  <c r="G1022" i="1"/>
  <c r="U1022" i="1" s="1"/>
  <c r="E1022" i="1"/>
  <c r="Q1022" i="1"/>
  <c r="H1022" i="1"/>
  <c r="I1022" i="1"/>
  <c r="S1020" i="1"/>
  <c r="K1020" i="1"/>
  <c r="Y1024" i="1" a="1"/>
  <c r="Y1024" i="1" s="1"/>
  <c r="B1024" i="1" s="1" a="1"/>
  <c r="B1024" i="1" s="1"/>
  <c r="J1021" i="1"/>
  <c r="T1021" i="1"/>
  <c r="M1022" i="1"/>
  <c r="L1022" i="1"/>
  <c r="C1023" i="1" l="1"/>
  <c r="D1023" i="1"/>
  <c r="A1024" i="1" a="1"/>
  <c r="A1024" i="1" s="1"/>
  <c r="J1022" i="1"/>
  <c r="T1022" i="1"/>
  <c r="K1021" i="1"/>
  <c r="S1021" i="1"/>
  <c r="G1023" i="1"/>
  <c r="U1023" i="1" s="1"/>
  <c r="I1023" i="1"/>
  <c r="Q1023" i="1"/>
  <c r="H1023" i="1"/>
  <c r="E1023" i="1"/>
  <c r="F1023" i="1"/>
  <c r="Y1025" i="1" a="1"/>
  <c r="Y1025" i="1" s="1"/>
  <c r="B1025" i="1" s="1" a="1"/>
  <c r="B1025" i="1" s="1"/>
  <c r="M1023" i="1"/>
  <c r="L1023" i="1"/>
  <c r="C1024" i="1" l="1"/>
  <c r="D1024" i="1"/>
  <c r="A1025" i="1" a="1"/>
  <c r="A1025" i="1" s="1"/>
  <c r="T1023" i="1"/>
  <c r="V1023" i="1"/>
  <c r="M1024" i="1"/>
  <c r="L1024" i="1"/>
  <c r="H1024" i="1"/>
  <c r="E1024" i="1"/>
  <c r="I1024" i="1"/>
  <c r="Q1024" i="1"/>
  <c r="G1024" i="1"/>
  <c r="U1024" i="1" s="1"/>
  <c r="V1024" i="1" s="1"/>
  <c r="F1024" i="1"/>
  <c r="Y1026" i="1" a="1"/>
  <c r="Y1026" i="1" s="1"/>
  <c r="B1026" i="1" s="1" a="1"/>
  <c r="B1026" i="1" s="1"/>
  <c r="J1023" i="1"/>
  <c r="K1022" i="1"/>
  <c r="S1022" i="1"/>
  <c r="V1022" i="1" s="1"/>
  <c r="D1025" i="1" l="1"/>
  <c r="C1025" i="1"/>
  <c r="A1026" i="1" a="1"/>
  <c r="A1026" i="1" s="1"/>
  <c r="T1024" i="1"/>
  <c r="Q1025" i="1"/>
  <c r="H1025" i="1"/>
  <c r="G1025" i="1"/>
  <c r="U1025" i="1" s="1"/>
  <c r="E1025" i="1"/>
  <c r="I1025" i="1"/>
  <c r="F1025" i="1"/>
  <c r="Y1027" i="1" a="1"/>
  <c r="Y1027" i="1" s="1"/>
  <c r="B1027" i="1" s="1" a="1"/>
  <c r="B1027" i="1" s="1"/>
  <c r="M1025" i="1"/>
  <c r="L1025" i="1"/>
  <c r="J1024" i="1"/>
  <c r="K1023" i="1"/>
  <c r="S1023" i="1"/>
  <c r="C1026" i="1" l="1"/>
  <c r="D1026" i="1"/>
  <c r="A1027" i="1" a="1"/>
  <c r="A1027" i="1" s="1"/>
  <c r="L1026" i="1"/>
  <c r="M1026" i="1"/>
  <c r="K1024" i="1"/>
  <c r="S1024" i="1"/>
  <c r="Y1028" i="1" a="1"/>
  <c r="Y1028" i="1" s="1"/>
  <c r="B1028" i="1" s="1" a="1"/>
  <c r="B1028" i="1" s="1"/>
  <c r="Q1026" i="1"/>
  <c r="H1026" i="1"/>
  <c r="G1026" i="1"/>
  <c r="U1026" i="1" s="1"/>
  <c r="V1026" i="1" s="1"/>
  <c r="E1026" i="1"/>
  <c r="F1026" i="1"/>
  <c r="I1026" i="1"/>
  <c r="J1025" i="1"/>
  <c r="T1025" i="1"/>
  <c r="C1027" i="1" l="1"/>
  <c r="D1027" i="1"/>
  <c r="A1028" i="1" a="1"/>
  <c r="A1028" i="1" s="1"/>
  <c r="M1027" i="1"/>
  <c r="L1027" i="1"/>
  <c r="K1025" i="1"/>
  <c r="S1025" i="1"/>
  <c r="V1025" i="1" s="1"/>
  <c r="G1027" i="1"/>
  <c r="U1027" i="1" s="1"/>
  <c r="F1027" i="1"/>
  <c r="E1027" i="1"/>
  <c r="Q1027" i="1"/>
  <c r="H1027" i="1"/>
  <c r="I1027" i="1"/>
  <c r="Y1029" i="1" a="1"/>
  <c r="Y1029" i="1" s="1"/>
  <c r="B1029" i="1" s="1" a="1"/>
  <c r="B1029" i="1" s="1"/>
  <c r="T1026" i="1"/>
  <c r="J1026" i="1"/>
  <c r="D1028" i="1" l="1"/>
  <c r="C1028" i="1"/>
  <c r="A1029" i="1" a="1"/>
  <c r="A1029" i="1" s="1"/>
  <c r="K1026" i="1"/>
  <c r="S1026" i="1"/>
  <c r="M1028" i="1"/>
  <c r="L1028" i="1"/>
  <c r="J1027" i="1"/>
  <c r="F1028" i="1"/>
  <c r="I1028" i="1"/>
  <c r="Q1028" i="1"/>
  <c r="H1028" i="1"/>
  <c r="G1028" i="1"/>
  <c r="U1028" i="1" s="1"/>
  <c r="E1028" i="1"/>
  <c r="Y1030" i="1" a="1"/>
  <c r="Y1030" i="1" s="1"/>
  <c r="B1030" i="1" s="1" a="1"/>
  <c r="B1030" i="1" s="1"/>
  <c r="T1027" i="1"/>
  <c r="V1027" i="1"/>
  <c r="C1029" i="1" l="1"/>
  <c r="D1029" i="1"/>
  <c r="A1030" i="1" a="1"/>
  <c r="A1030" i="1" s="1"/>
  <c r="V1028" i="1"/>
  <c r="G1029" i="1"/>
  <c r="U1029" i="1" s="1"/>
  <c r="E1029" i="1"/>
  <c r="I1029" i="1"/>
  <c r="Q1029" i="1"/>
  <c r="H1029" i="1"/>
  <c r="F1029" i="1"/>
  <c r="Y1031" i="1" a="1"/>
  <c r="Y1031" i="1" s="1"/>
  <c r="B1031" i="1" s="1" a="1"/>
  <c r="B1031" i="1" s="1"/>
  <c r="J1028" i="1"/>
  <c r="T1028" i="1"/>
  <c r="M1029" i="1"/>
  <c r="L1029" i="1"/>
  <c r="K1027" i="1"/>
  <c r="S1027" i="1"/>
  <c r="D1030" i="1" l="1"/>
  <c r="C1030" i="1"/>
  <c r="A1031" i="1" a="1"/>
  <c r="A1031" i="1" s="1"/>
  <c r="Y1032" i="1" a="1"/>
  <c r="Y1032" i="1" s="1"/>
  <c r="B1032" i="1" s="1" a="1"/>
  <c r="B1032" i="1" s="1"/>
  <c r="J1029" i="1"/>
  <c r="T1029" i="1"/>
  <c r="K1028" i="1"/>
  <c r="S1028" i="1"/>
  <c r="V1029" i="1"/>
  <c r="H1030" i="1"/>
  <c r="I1030" i="1"/>
  <c r="Q1030" i="1"/>
  <c r="G1030" i="1"/>
  <c r="U1030" i="1" s="1"/>
  <c r="F1030" i="1"/>
  <c r="E1030" i="1"/>
  <c r="M1030" i="1"/>
  <c r="L1030" i="1"/>
  <c r="D1031" i="1" l="1"/>
  <c r="C1031" i="1"/>
  <c r="V1030" i="1"/>
  <c r="A1032" i="1" a="1"/>
  <c r="A1032" i="1" s="1"/>
  <c r="J1030" i="1"/>
  <c r="T1030" i="1"/>
  <c r="K1029" i="1"/>
  <c r="S1029" i="1"/>
  <c r="I1031" i="1"/>
  <c r="Q1031" i="1"/>
  <c r="H1031" i="1"/>
  <c r="G1031" i="1"/>
  <c r="U1031" i="1" s="1"/>
  <c r="V1031" i="1" s="1"/>
  <c r="E1031" i="1"/>
  <c r="F1031" i="1"/>
  <c r="Y1033" i="1" a="1"/>
  <c r="Y1033" i="1" s="1"/>
  <c r="B1033" i="1" s="1" a="1"/>
  <c r="B1033" i="1" s="1"/>
  <c r="M1031" i="1"/>
  <c r="L1031" i="1"/>
  <c r="C1032" i="1" l="1"/>
  <c r="D1032" i="1"/>
  <c r="A1033" i="1" a="1"/>
  <c r="A1033" i="1" s="1"/>
  <c r="Y1034" i="1" a="1"/>
  <c r="Y1034" i="1" s="1"/>
  <c r="B1034" i="1" s="1" a="1"/>
  <c r="B1034" i="1" s="1"/>
  <c r="L1032" i="1"/>
  <c r="M1032" i="1"/>
  <c r="T1031" i="1"/>
  <c r="J1031" i="1"/>
  <c r="K1030" i="1"/>
  <c r="S1030" i="1"/>
  <c r="G1032" i="1"/>
  <c r="U1032" i="1" s="1"/>
  <c r="F1032" i="1"/>
  <c r="E1032" i="1"/>
  <c r="Q1032" i="1"/>
  <c r="H1032" i="1"/>
  <c r="I1032" i="1"/>
  <c r="C1033" i="1" l="1"/>
  <c r="D1033" i="1"/>
  <c r="A1034" i="1" a="1"/>
  <c r="A1034" i="1" s="1"/>
  <c r="J1032" i="1"/>
  <c r="K1031" i="1"/>
  <c r="S1031" i="1"/>
  <c r="T1032" i="1"/>
  <c r="M1033" i="1"/>
  <c r="L1033" i="1"/>
  <c r="I1033" i="1"/>
  <c r="Q1033" i="1"/>
  <c r="H1033" i="1"/>
  <c r="G1033" i="1"/>
  <c r="U1033" i="1" s="1"/>
  <c r="F1033" i="1"/>
  <c r="E1033" i="1"/>
  <c r="Y1035" i="1" a="1"/>
  <c r="Y1035" i="1" s="1"/>
  <c r="B1035" i="1" s="1" a="1"/>
  <c r="B1035" i="1" s="1"/>
  <c r="V1032" i="1"/>
  <c r="D1034" i="1" l="1"/>
  <c r="C1034" i="1"/>
  <c r="A1035" i="1" a="1"/>
  <c r="A1035" i="1" s="1"/>
  <c r="V1033" i="1"/>
  <c r="Y1036" i="1" a="1"/>
  <c r="Y1036" i="1" s="1"/>
  <c r="B1036" i="1" s="1" a="1"/>
  <c r="B1036" i="1" s="1"/>
  <c r="K1032" i="1"/>
  <c r="S1032" i="1"/>
  <c r="F1034" i="1"/>
  <c r="E1034" i="1"/>
  <c r="I1034" i="1"/>
  <c r="Q1034" i="1"/>
  <c r="H1034" i="1"/>
  <c r="G1034" i="1"/>
  <c r="U1034" i="1" s="1"/>
  <c r="J1033" i="1"/>
  <c r="M1034" i="1"/>
  <c r="L1034" i="1"/>
  <c r="T1033" i="1"/>
  <c r="C1035" i="1" l="1"/>
  <c r="D1035" i="1"/>
  <c r="A1036" i="1" a="1"/>
  <c r="A1036" i="1" s="1"/>
  <c r="K1033" i="1"/>
  <c r="S1033" i="1"/>
  <c r="G1035" i="1"/>
  <c r="U1035" i="1" s="1"/>
  <c r="I1035" i="1"/>
  <c r="Q1035" i="1"/>
  <c r="H1035" i="1"/>
  <c r="F1035" i="1"/>
  <c r="E1035" i="1"/>
  <c r="T1034" i="1"/>
  <c r="V1034" i="1"/>
  <c r="M1035" i="1"/>
  <c r="L1035" i="1"/>
  <c r="J1034" i="1"/>
  <c r="Y1037" i="1" a="1"/>
  <c r="Y1037" i="1" s="1"/>
  <c r="B1037" i="1" s="1" a="1"/>
  <c r="B1037" i="1" s="1"/>
  <c r="C1036" i="1" l="1"/>
  <c r="D1036" i="1"/>
  <c r="V1035" i="1"/>
  <c r="A1037" i="1" a="1"/>
  <c r="A1037" i="1" s="1"/>
  <c r="K1034" i="1"/>
  <c r="S1034" i="1"/>
  <c r="J1035" i="1"/>
  <c r="M1036" i="1"/>
  <c r="L1036" i="1"/>
  <c r="Y1038" i="1" a="1"/>
  <c r="Y1038" i="1" s="1"/>
  <c r="B1038" i="1" s="1" a="1"/>
  <c r="B1038" i="1" s="1"/>
  <c r="T1035" i="1"/>
  <c r="H1036" i="1"/>
  <c r="I1036" i="1"/>
  <c r="G1036" i="1"/>
  <c r="U1036" i="1" s="1"/>
  <c r="E1036" i="1"/>
  <c r="F1036" i="1"/>
  <c r="Q1036" i="1"/>
  <c r="D1037" i="1" l="1"/>
  <c r="C1037" i="1"/>
  <c r="A1038" i="1" a="1"/>
  <c r="A1038" i="1" s="1"/>
  <c r="V1036" i="1"/>
  <c r="E1037" i="1"/>
  <c r="I1037" i="1"/>
  <c r="H1037" i="1"/>
  <c r="G1037" i="1"/>
  <c r="U1037" i="1" s="1"/>
  <c r="F1037" i="1"/>
  <c r="Q1037" i="1"/>
  <c r="Y1039" i="1" a="1"/>
  <c r="Y1039" i="1" s="1"/>
  <c r="B1039" i="1" s="1" a="1"/>
  <c r="B1039" i="1" s="1"/>
  <c r="K1035" i="1"/>
  <c r="S1035" i="1"/>
  <c r="L1037" i="1"/>
  <c r="M1037" i="1"/>
  <c r="P1036" i="1"/>
  <c r="J1036" i="1"/>
  <c r="T1036" i="1"/>
  <c r="N1036" i="1" a="1"/>
  <c r="N1036" i="1" s="1"/>
  <c r="C1038" i="1" l="1"/>
  <c r="D1038" i="1"/>
  <c r="A1039" i="1" a="1"/>
  <c r="A1039" i="1" s="1"/>
  <c r="I1038" i="1"/>
  <c r="H1038" i="1"/>
  <c r="G1038" i="1"/>
  <c r="U1038" i="1" s="1"/>
  <c r="F1038" i="1"/>
  <c r="E1038" i="1"/>
  <c r="Q1038" i="1"/>
  <c r="K1036" i="1"/>
  <c r="S1036" i="1"/>
  <c r="O1036" i="1"/>
  <c r="N1037" i="1" a="1"/>
  <c r="N1037" i="1" s="1"/>
  <c r="M1038" i="1"/>
  <c r="L1038" i="1"/>
  <c r="T1037" i="1"/>
  <c r="P1037" i="1"/>
  <c r="J1037" i="1"/>
  <c r="Y1040" i="1" a="1"/>
  <c r="Y1040" i="1" s="1"/>
  <c r="B1040" i="1" s="1" a="1"/>
  <c r="B1040" i="1" s="1"/>
  <c r="C1039" i="1" l="1"/>
  <c r="D1039" i="1"/>
  <c r="A1040" i="1" a="1"/>
  <c r="A1040" i="1" s="1"/>
  <c r="K1037" i="1"/>
  <c r="S1037" i="1"/>
  <c r="V1037" i="1" s="1"/>
  <c r="O1037" i="1"/>
  <c r="V1038" i="1"/>
  <c r="I1039" i="1"/>
  <c r="H1039" i="1"/>
  <c r="G1039" i="1"/>
  <c r="U1039" i="1" s="1"/>
  <c r="F1039" i="1"/>
  <c r="E1039" i="1"/>
  <c r="Q1039" i="1"/>
  <c r="M1039" i="1"/>
  <c r="L1039" i="1"/>
  <c r="J1038" i="1"/>
  <c r="N1038" i="1" s="1" a="1"/>
  <c r="N1038" i="1" s="1"/>
  <c r="P1038" i="1"/>
  <c r="T1038" i="1"/>
  <c r="Y1041" i="1" a="1"/>
  <c r="Y1041" i="1" s="1"/>
  <c r="B1041" i="1" s="1" a="1"/>
  <c r="B1041" i="1" s="1"/>
  <c r="D1040" i="1" l="1"/>
  <c r="C1040" i="1"/>
  <c r="A1041" i="1" a="1"/>
  <c r="A1041" i="1" s="1"/>
  <c r="Y1042" i="1" a="1"/>
  <c r="Y1042" i="1" s="1"/>
  <c r="B1042" i="1" s="1" a="1"/>
  <c r="B1042" i="1" s="1"/>
  <c r="K1038" i="1"/>
  <c r="S1038" i="1"/>
  <c r="O1038" i="1"/>
  <c r="G1040" i="1"/>
  <c r="U1040" i="1" s="1"/>
  <c r="F1040" i="1"/>
  <c r="E1040" i="1"/>
  <c r="Q1040" i="1"/>
  <c r="I1040" i="1"/>
  <c r="H1040" i="1"/>
  <c r="L1040" i="1"/>
  <c r="M1040" i="1"/>
  <c r="V1039" i="1"/>
  <c r="P1039" i="1"/>
  <c r="J1039" i="1"/>
  <c r="N1039" i="1" s="1" a="1"/>
  <c r="N1039" i="1" s="1"/>
  <c r="T1039" i="1"/>
  <c r="C1041" i="1" l="1"/>
  <c r="D1041" i="1"/>
  <c r="A1042" i="1" a="1"/>
  <c r="A1042" i="1" s="1"/>
  <c r="F1041" i="1"/>
  <c r="E1041" i="1"/>
  <c r="Q1041" i="1"/>
  <c r="I1041" i="1"/>
  <c r="H1041" i="1"/>
  <c r="G1041" i="1"/>
  <c r="U1041" i="1" s="1"/>
  <c r="V1041" i="1" s="1"/>
  <c r="M1041" i="1"/>
  <c r="L1041" i="1"/>
  <c r="S1039" i="1"/>
  <c r="K1039" i="1"/>
  <c r="O1039" i="1"/>
  <c r="Y1043" i="1" a="1"/>
  <c r="Y1043" i="1" s="1"/>
  <c r="B1043" i="1" s="1" a="1"/>
  <c r="B1043" i="1" s="1"/>
  <c r="T1040" i="1"/>
  <c r="P1040" i="1"/>
  <c r="J1040" i="1"/>
  <c r="N1040" i="1" a="1"/>
  <c r="N1040" i="1" s="1"/>
  <c r="V1040" i="1"/>
  <c r="C1042" i="1" l="1"/>
  <c r="D1042" i="1"/>
  <c r="A1043" i="1" a="1"/>
  <c r="A1043" i="1" s="1"/>
  <c r="P1041" i="1"/>
  <c r="J1041" i="1"/>
  <c r="N1041" i="1" s="1" a="1"/>
  <c r="N1041" i="1" s="1"/>
  <c r="T1041" i="1"/>
  <c r="F1042" i="1"/>
  <c r="E1042" i="1"/>
  <c r="Q1042" i="1"/>
  <c r="I1042" i="1"/>
  <c r="H1042" i="1"/>
  <c r="G1042" i="1"/>
  <c r="U1042" i="1" s="1"/>
  <c r="Y1044" i="1" a="1"/>
  <c r="Y1044" i="1" s="1"/>
  <c r="B1044" i="1" s="1" a="1"/>
  <c r="B1044" i="1" s="1"/>
  <c r="M1042" i="1"/>
  <c r="L1042" i="1"/>
  <c r="S1040" i="1"/>
  <c r="K1040" i="1"/>
  <c r="O1040" i="1"/>
  <c r="D1043" i="1" l="1"/>
  <c r="C1043" i="1"/>
  <c r="A1044" i="1" a="1"/>
  <c r="A1044" i="1" s="1"/>
  <c r="I1043" i="1"/>
  <c r="Q1043" i="1"/>
  <c r="H1043" i="1"/>
  <c r="G1043" i="1"/>
  <c r="U1043" i="1" s="1"/>
  <c r="F1043" i="1"/>
  <c r="E1043" i="1"/>
  <c r="N1042" i="1" a="1"/>
  <c r="N1042" i="1" s="1"/>
  <c r="Y1045" i="1" a="1"/>
  <c r="Y1045" i="1" s="1"/>
  <c r="B1045" i="1" s="1" a="1"/>
  <c r="B1045" i="1" s="1"/>
  <c r="S1041" i="1"/>
  <c r="K1041" i="1"/>
  <c r="O1041" i="1"/>
  <c r="M1043" i="1"/>
  <c r="L1043" i="1"/>
  <c r="V1042" i="1"/>
  <c r="P1042" i="1"/>
  <c r="J1042" i="1"/>
  <c r="T1042" i="1"/>
  <c r="C1044" i="1" l="1"/>
  <c r="D1044" i="1"/>
  <c r="A1045" i="1" a="1"/>
  <c r="A1045" i="1" s="1"/>
  <c r="V1043" i="1"/>
  <c r="Q1044" i="1"/>
  <c r="F1044" i="1"/>
  <c r="I1044" i="1"/>
  <c r="H1044" i="1"/>
  <c r="G1044" i="1"/>
  <c r="U1044" i="1" s="1"/>
  <c r="E1044" i="1"/>
  <c r="N1043" i="1" a="1"/>
  <c r="N1043" i="1" s="1"/>
  <c r="M1044" i="1"/>
  <c r="L1044" i="1"/>
  <c r="Y1046" i="1" a="1"/>
  <c r="Y1046" i="1" s="1"/>
  <c r="B1046" i="1" s="1" a="1"/>
  <c r="B1046" i="1" s="1"/>
  <c r="P1043" i="1"/>
  <c r="J1043" i="1"/>
  <c r="S1042" i="1"/>
  <c r="K1042" i="1"/>
  <c r="O1042" i="1"/>
  <c r="T1043" i="1"/>
  <c r="C1045" i="1" l="1"/>
  <c r="D1045" i="1"/>
  <c r="A1046" i="1" a="1"/>
  <c r="A1046" i="1" s="1"/>
  <c r="K1043" i="1"/>
  <c r="S1043" i="1"/>
  <c r="O1043" i="1"/>
  <c r="I1045" i="1"/>
  <c r="H1045" i="1"/>
  <c r="G1045" i="1"/>
  <c r="U1045" i="1" s="1"/>
  <c r="F1045" i="1"/>
  <c r="E1045" i="1"/>
  <c r="Q1045" i="1"/>
  <c r="J1044" i="1"/>
  <c r="N1044" i="1" s="1" a="1"/>
  <c r="N1044" i="1" s="1"/>
  <c r="P1044" i="1"/>
  <c r="Y1047" i="1" a="1"/>
  <c r="Y1047" i="1" s="1"/>
  <c r="B1047" i="1" s="1" a="1"/>
  <c r="B1047" i="1" s="1"/>
  <c r="L1045" i="1"/>
  <c r="M1045" i="1"/>
  <c r="T1044" i="1"/>
  <c r="V1044" i="1"/>
  <c r="D1046" i="1" l="1"/>
  <c r="C1046" i="1"/>
  <c r="A1047" i="1" a="1"/>
  <c r="A1047" i="1" s="1"/>
  <c r="V1045" i="1"/>
  <c r="K1044" i="1"/>
  <c r="S1044" i="1"/>
  <c r="O1044" i="1"/>
  <c r="T1045" i="1"/>
  <c r="G1046" i="1"/>
  <c r="U1046" i="1" s="1"/>
  <c r="I1046" i="1"/>
  <c r="H1046" i="1"/>
  <c r="F1046" i="1"/>
  <c r="E1046" i="1"/>
  <c r="Q1046" i="1"/>
  <c r="J1045" i="1"/>
  <c r="N1045" i="1" s="1" a="1"/>
  <c r="N1045" i="1" s="1"/>
  <c r="P1045" i="1"/>
  <c r="M1046" i="1"/>
  <c r="L1046" i="1"/>
  <c r="Y1048" i="1" a="1"/>
  <c r="Y1048" i="1" s="1"/>
  <c r="B1048" i="1" s="1" a="1"/>
  <c r="B1048" i="1" s="1"/>
  <c r="C1047" i="1" l="1"/>
  <c r="D1047" i="1"/>
  <c r="A1048" i="1" a="1"/>
  <c r="A1048" i="1" s="1"/>
  <c r="Y1049" i="1" a="1"/>
  <c r="Y1049" i="1" s="1"/>
  <c r="B1049" i="1" s="1" a="1"/>
  <c r="B1049" i="1" s="1"/>
  <c r="H1047" i="1"/>
  <c r="G1047" i="1"/>
  <c r="U1047" i="1" s="1"/>
  <c r="F1047" i="1"/>
  <c r="E1047" i="1"/>
  <c r="Q1047" i="1"/>
  <c r="I1047" i="1"/>
  <c r="M1047" i="1"/>
  <c r="L1047" i="1"/>
  <c r="K1045" i="1"/>
  <c r="S1045" i="1"/>
  <c r="O1045" i="1"/>
  <c r="V1046" i="1"/>
  <c r="J1046" i="1"/>
  <c r="N1046" i="1" s="1" a="1"/>
  <c r="N1046" i="1" s="1"/>
  <c r="P1046" i="1"/>
  <c r="T1046" i="1"/>
  <c r="C1048" i="1" l="1"/>
  <c r="D1048" i="1"/>
  <c r="A1049" i="1" a="1"/>
  <c r="A1049" i="1" s="1"/>
  <c r="V1047" i="1"/>
  <c r="T1047" i="1"/>
  <c r="S1046" i="1"/>
  <c r="K1046" i="1"/>
  <c r="O1046" i="1"/>
  <c r="Y1050" i="1" a="1"/>
  <c r="Y1050" i="1" s="1"/>
  <c r="B1050" i="1" s="1" a="1"/>
  <c r="B1050" i="1" s="1"/>
  <c r="H1048" i="1"/>
  <c r="G1048" i="1"/>
  <c r="U1048" i="1" s="1"/>
  <c r="F1048" i="1"/>
  <c r="E1048" i="1"/>
  <c r="Q1048" i="1"/>
  <c r="I1048" i="1"/>
  <c r="P1047" i="1"/>
  <c r="J1047" i="1"/>
  <c r="N1047" i="1" s="1" a="1"/>
  <c r="N1047" i="1" s="1"/>
  <c r="M1048" i="1"/>
  <c r="L1048" i="1"/>
  <c r="D1049" i="1" l="1"/>
  <c r="C1049" i="1"/>
  <c r="A1050" i="1" a="1"/>
  <c r="A1050" i="1" s="1"/>
  <c r="V1048" i="1"/>
  <c r="E1049" i="1"/>
  <c r="F1049" i="1"/>
  <c r="Q1049" i="1"/>
  <c r="I1049" i="1"/>
  <c r="H1049" i="1"/>
  <c r="G1049" i="1"/>
  <c r="U1049" i="1" s="1"/>
  <c r="V1049" i="1" s="1"/>
  <c r="S1047" i="1"/>
  <c r="K1047" i="1"/>
  <c r="O1047" i="1"/>
  <c r="P1048" i="1"/>
  <c r="J1048" i="1"/>
  <c r="N1048" i="1" s="1" a="1"/>
  <c r="N1048" i="1" s="1"/>
  <c r="Y1051" i="1" a="1"/>
  <c r="Y1051" i="1" s="1"/>
  <c r="B1051" i="1" s="1" a="1"/>
  <c r="B1051" i="1" s="1"/>
  <c r="T1048" i="1"/>
  <c r="M1049" i="1"/>
  <c r="L1049" i="1"/>
  <c r="C1050" i="1" l="1"/>
  <c r="D1050" i="1"/>
  <c r="A1051" i="1" a="1"/>
  <c r="A1051" i="1" s="1"/>
  <c r="M1050" i="1"/>
  <c r="L1050" i="1"/>
  <c r="P1049" i="1"/>
  <c r="J1049" i="1"/>
  <c r="N1049" i="1" s="1" a="1"/>
  <c r="N1049" i="1" s="1"/>
  <c r="S1048" i="1"/>
  <c r="K1048" i="1"/>
  <c r="O1048" i="1"/>
  <c r="E1050" i="1"/>
  <c r="I1050" i="1"/>
  <c r="Q1050" i="1"/>
  <c r="H1050" i="1"/>
  <c r="G1050" i="1"/>
  <c r="U1050" i="1" s="1"/>
  <c r="F1050" i="1"/>
  <c r="Y1052" i="1" a="1"/>
  <c r="Y1052" i="1" s="1"/>
  <c r="B1052" i="1" s="1" a="1"/>
  <c r="B1052" i="1" s="1"/>
  <c r="T1049" i="1"/>
  <c r="C1051" i="1" l="1"/>
  <c r="D1051" i="1"/>
  <c r="A1052" i="1" a="1"/>
  <c r="A1052" i="1" s="1"/>
  <c r="Y1053" i="1" a="1"/>
  <c r="Y1053" i="1" s="1"/>
  <c r="B1053" i="1" s="1" a="1"/>
  <c r="B1053" i="1" s="1"/>
  <c r="S1049" i="1"/>
  <c r="K1049" i="1"/>
  <c r="O1049" i="1"/>
  <c r="L1051" i="1"/>
  <c r="M1051" i="1"/>
  <c r="Q1051" i="1"/>
  <c r="H1051" i="1"/>
  <c r="G1051" i="1"/>
  <c r="U1051" i="1" s="1"/>
  <c r="F1051" i="1"/>
  <c r="E1051" i="1"/>
  <c r="I1051" i="1"/>
  <c r="V1050" i="1"/>
  <c r="J1050" i="1"/>
  <c r="T1050" i="1"/>
  <c r="D1052" i="1" l="1"/>
  <c r="C1052" i="1"/>
  <c r="A1053" i="1" a="1"/>
  <c r="A1053" i="1" s="1"/>
  <c r="J1051" i="1"/>
  <c r="T1051" i="1"/>
  <c r="V1051" i="1"/>
  <c r="K1050" i="1"/>
  <c r="S1050" i="1"/>
  <c r="I1052" i="1"/>
  <c r="Q1052" i="1"/>
  <c r="H1052" i="1"/>
  <c r="G1052" i="1"/>
  <c r="U1052" i="1" s="1"/>
  <c r="V1052" i="1" s="1"/>
  <c r="F1052" i="1"/>
  <c r="E1052" i="1"/>
  <c r="Y1054" i="1" a="1"/>
  <c r="Y1054" i="1" s="1"/>
  <c r="B1054" i="1" s="1" a="1"/>
  <c r="B1054" i="1" s="1"/>
  <c r="M1052" i="1"/>
  <c r="L1052" i="1"/>
  <c r="D1053" i="1" l="1"/>
  <c r="C1053" i="1"/>
  <c r="A1054" i="1" a="1"/>
  <c r="A1054" i="1" s="1"/>
  <c r="F1053" i="1"/>
  <c r="G1053" i="1"/>
  <c r="U1053" i="1" s="1"/>
  <c r="E1053" i="1"/>
  <c r="I1053" i="1"/>
  <c r="Q1053" i="1"/>
  <c r="H1053" i="1"/>
  <c r="Y1055" i="1" a="1"/>
  <c r="Y1055" i="1" s="1"/>
  <c r="B1055" i="1" s="1" a="1"/>
  <c r="B1055" i="1" s="1"/>
  <c r="M1053" i="1"/>
  <c r="L1053" i="1"/>
  <c r="T1052" i="1"/>
  <c r="K1051" i="1"/>
  <c r="S1051" i="1"/>
  <c r="J1052" i="1"/>
  <c r="C1054" i="1" l="1"/>
  <c r="D1054" i="1"/>
  <c r="A1055" i="1" a="1"/>
  <c r="A1055" i="1" s="1"/>
  <c r="K1052" i="1"/>
  <c r="S1052" i="1"/>
  <c r="J1053" i="1"/>
  <c r="T1053" i="1"/>
  <c r="M1054" i="1"/>
  <c r="L1054" i="1"/>
  <c r="V1053" i="1"/>
  <c r="G1054" i="1"/>
  <c r="U1054" i="1" s="1"/>
  <c r="I1054" i="1"/>
  <c r="Q1054" i="1"/>
  <c r="H1054" i="1"/>
  <c r="F1054" i="1"/>
  <c r="E1054" i="1"/>
  <c r="Y1056" i="1" a="1"/>
  <c r="Y1056" i="1" s="1"/>
  <c r="B1056" i="1" s="1" a="1"/>
  <c r="B1056" i="1" s="1"/>
  <c r="D1055" i="1" l="1"/>
  <c r="C1055" i="1"/>
  <c r="A1056" i="1" a="1"/>
  <c r="A1056" i="1" s="1"/>
  <c r="V1054" i="1"/>
  <c r="M1055" i="1"/>
  <c r="L1055" i="1"/>
  <c r="J1054" i="1"/>
  <c r="T1054" i="1"/>
  <c r="K1053" i="1"/>
  <c r="S1053" i="1"/>
  <c r="H1055" i="1"/>
  <c r="E1055" i="1"/>
  <c r="I1055" i="1"/>
  <c r="Q1055" i="1"/>
  <c r="G1055" i="1"/>
  <c r="U1055" i="1" s="1"/>
  <c r="F1055" i="1"/>
  <c r="Y1057" i="1" a="1"/>
  <c r="Y1057" i="1" s="1"/>
  <c r="B1057" i="1" s="1" a="1"/>
  <c r="B1057" i="1" s="1"/>
  <c r="C1056" i="1" l="1"/>
  <c r="D1056" i="1"/>
  <c r="A1057" i="1" a="1"/>
  <c r="A1057" i="1" s="1"/>
  <c r="K1054" i="1"/>
  <c r="S1054" i="1"/>
  <c r="Y1058" i="1" a="1"/>
  <c r="Y1058" i="1" s="1"/>
  <c r="B1058" i="1" s="1" a="1"/>
  <c r="B1058" i="1" s="1"/>
  <c r="V1055" i="1"/>
  <c r="J1055" i="1"/>
  <c r="M1056" i="1"/>
  <c r="L1056" i="1"/>
  <c r="T1055" i="1"/>
  <c r="Q1056" i="1"/>
  <c r="H1056" i="1"/>
  <c r="G1056" i="1"/>
  <c r="U1056" i="1" s="1"/>
  <c r="F1056" i="1"/>
  <c r="E1056" i="1"/>
  <c r="I1056" i="1"/>
  <c r="C1057" i="1" l="1"/>
  <c r="D1057" i="1"/>
  <c r="A1058" i="1" a="1"/>
  <c r="A1058" i="1" s="1"/>
  <c r="V1056" i="1"/>
  <c r="L1057" i="1"/>
  <c r="M1057" i="1"/>
  <c r="T1056" i="1"/>
  <c r="I1057" i="1"/>
  <c r="Q1057" i="1"/>
  <c r="H1057" i="1"/>
  <c r="G1057" i="1"/>
  <c r="U1057" i="1" s="1"/>
  <c r="V1057" i="1" s="1"/>
  <c r="F1057" i="1"/>
  <c r="E1057" i="1"/>
  <c r="K1055" i="1"/>
  <c r="S1055" i="1"/>
  <c r="Y1059" i="1" a="1"/>
  <c r="Y1059" i="1" s="1"/>
  <c r="B1059" i="1" s="1" a="1"/>
  <c r="B1059" i="1" s="1"/>
  <c r="J1056" i="1"/>
  <c r="D1058" i="1" l="1"/>
  <c r="C1058" i="1"/>
  <c r="A1059" i="1" a="1"/>
  <c r="A1059" i="1" s="1"/>
  <c r="K1056" i="1"/>
  <c r="S1056" i="1"/>
  <c r="G1058" i="1"/>
  <c r="U1058" i="1" s="1"/>
  <c r="F1058" i="1"/>
  <c r="E1058" i="1"/>
  <c r="I1058" i="1"/>
  <c r="Q1058" i="1"/>
  <c r="H1058" i="1"/>
  <c r="Y1060" i="1" a="1"/>
  <c r="Y1060" i="1" s="1"/>
  <c r="B1060" i="1" s="1" a="1"/>
  <c r="B1060" i="1" s="1"/>
  <c r="M1058" i="1"/>
  <c r="L1058" i="1"/>
  <c r="T1057" i="1"/>
  <c r="J1057" i="1"/>
  <c r="C1059" i="1" l="1"/>
  <c r="D1059" i="1"/>
  <c r="A1060" i="1" a="1"/>
  <c r="A1060" i="1" s="1"/>
  <c r="J1058" i="1"/>
  <c r="T1058" i="1"/>
  <c r="V1058" i="1"/>
  <c r="M1059" i="1"/>
  <c r="L1059" i="1"/>
  <c r="F1059" i="1"/>
  <c r="I1059" i="1"/>
  <c r="Q1059" i="1"/>
  <c r="H1059" i="1"/>
  <c r="G1059" i="1"/>
  <c r="U1059" i="1" s="1"/>
  <c r="E1059" i="1"/>
  <c r="K1057" i="1"/>
  <c r="S1057" i="1"/>
  <c r="Y1061" i="1" a="1"/>
  <c r="Y1061" i="1" s="1"/>
  <c r="B1061" i="1" s="1" a="1"/>
  <c r="B1061" i="1" s="1"/>
  <c r="C1060" i="1" l="1"/>
  <c r="D1060" i="1"/>
  <c r="A1061" i="1" a="1"/>
  <c r="A1061" i="1" s="1"/>
  <c r="V1059" i="1"/>
  <c r="G1060" i="1"/>
  <c r="U1060" i="1" s="1"/>
  <c r="E1060" i="1"/>
  <c r="I1060" i="1"/>
  <c r="Q1060" i="1"/>
  <c r="H1060" i="1"/>
  <c r="F1060" i="1"/>
  <c r="T1059" i="1"/>
  <c r="Y1062" i="1" a="1"/>
  <c r="Y1062" i="1" s="1"/>
  <c r="B1062" i="1" s="1" a="1"/>
  <c r="B1062" i="1" s="1"/>
  <c r="M1060" i="1"/>
  <c r="L1060" i="1"/>
  <c r="J1059" i="1"/>
  <c r="K1058" i="1"/>
  <c r="S1058" i="1"/>
  <c r="D1061" i="1" l="1"/>
  <c r="C1061" i="1"/>
  <c r="A1062" i="1" a="1"/>
  <c r="A1062" i="1" s="1"/>
  <c r="J1060" i="1"/>
  <c r="K1059" i="1"/>
  <c r="S1059" i="1"/>
  <c r="T1060" i="1"/>
  <c r="H1061" i="1"/>
  <c r="I1061" i="1"/>
  <c r="Q1061" i="1"/>
  <c r="G1061" i="1"/>
  <c r="U1061" i="1" s="1"/>
  <c r="V1061" i="1" s="1"/>
  <c r="F1061" i="1"/>
  <c r="E1061" i="1"/>
  <c r="Y1063" i="1" a="1"/>
  <c r="Y1063" i="1" s="1"/>
  <c r="B1063" i="1" s="1" a="1"/>
  <c r="B1063" i="1" s="1"/>
  <c r="M1061" i="1"/>
  <c r="L1061" i="1"/>
  <c r="V1060" i="1"/>
  <c r="C1062" i="1" l="1"/>
  <c r="D1062" i="1"/>
  <c r="A1063" i="1" a="1"/>
  <c r="A1063" i="1" s="1"/>
  <c r="M1062" i="1"/>
  <c r="L1062" i="1"/>
  <c r="J1061" i="1"/>
  <c r="T1061" i="1"/>
  <c r="Y1064" i="1" a="1"/>
  <c r="Y1064" i="1" s="1"/>
  <c r="B1064" i="1" s="1" a="1"/>
  <c r="B1064" i="1" s="1"/>
  <c r="I1062" i="1"/>
  <c r="Q1062" i="1"/>
  <c r="H1062" i="1"/>
  <c r="G1062" i="1"/>
  <c r="U1062" i="1" s="1"/>
  <c r="F1062" i="1"/>
  <c r="E1062" i="1"/>
  <c r="K1060" i="1"/>
  <c r="S1060" i="1"/>
  <c r="C1063" i="1" l="1"/>
  <c r="D1063" i="1"/>
  <c r="A1064" i="1" a="1"/>
  <c r="A1064" i="1" s="1"/>
  <c r="G1063" i="1"/>
  <c r="U1063" i="1" s="1"/>
  <c r="F1063" i="1"/>
  <c r="E1063" i="1"/>
  <c r="I1063" i="1"/>
  <c r="Q1063" i="1"/>
  <c r="H1063" i="1"/>
  <c r="J1062" i="1"/>
  <c r="T1062" i="1"/>
  <c r="L1063" i="1"/>
  <c r="M1063" i="1"/>
  <c r="Y1065" i="1" a="1"/>
  <c r="Y1065" i="1" s="1"/>
  <c r="B1065" i="1" s="1" a="1"/>
  <c r="B1065" i="1" s="1"/>
  <c r="V1062" i="1"/>
  <c r="K1061" i="1"/>
  <c r="S1061" i="1"/>
  <c r="D1064" i="1" l="1"/>
  <c r="C1064" i="1"/>
  <c r="A1065" i="1" a="1"/>
  <c r="A1065" i="1" s="1"/>
  <c r="I1064" i="1"/>
  <c r="Q1064" i="1"/>
  <c r="H1064" i="1"/>
  <c r="G1064" i="1"/>
  <c r="U1064" i="1" s="1"/>
  <c r="V1064" i="1" s="1"/>
  <c r="F1064" i="1"/>
  <c r="E1064" i="1"/>
  <c r="Y1066" i="1" a="1"/>
  <c r="Y1066" i="1" s="1"/>
  <c r="B1066" i="1" s="1" a="1"/>
  <c r="B1066" i="1" s="1"/>
  <c r="M1064" i="1"/>
  <c r="L1064" i="1"/>
  <c r="T1063" i="1"/>
  <c r="V1063" i="1"/>
  <c r="K1062" i="1"/>
  <c r="S1062" i="1"/>
  <c r="J1063" i="1"/>
  <c r="C1065" i="1" l="1"/>
  <c r="D1065" i="1"/>
  <c r="A1066" i="1" a="1"/>
  <c r="A1066" i="1" s="1"/>
  <c r="K1063" i="1"/>
  <c r="S1063" i="1"/>
  <c r="J1064" i="1"/>
  <c r="T1064" i="1"/>
  <c r="F1065" i="1"/>
  <c r="E1065" i="1"/>
  <c r="I1065" i="1"/>
  <c r="Q1065" i="1"/>
  <c r="H1065" i="1"/>
  <c r="G1065" i="1"/>
  <c r="U1065" i="1" s="1"/>
  <c r="Y1067" i="1" a="1"/>
  <c r="Y1067" i="1" s="1"/>
  <c r="B1067" i="1" s="1" a="1"/>
  <c r="B1067" i="1" s="1"/>
  <c r="M1065" i="1"/>
  <c r="L1065" i="1"/>
  <c r="D1066" i="1" l="1"/>
  <c r="C1066" i="1"/>
  <c r="A1067" i="1" a="1"/>
  <c r="A1067" i="1" s="1"/>
  <c r="T1065" i="1"/>
  <c r="G1066" i="1"/>
  <c r="U1066" i="1" s="1"/>
  <c r="I1066" i="1"/>
  <c r="Q1066" i="1"/>
  <c r="H1066" i="1"/>
  <c r="F1066" i="1"/>
  <c r="E1066" i="1"/>
  <c r="K1064" i="1"/>
  <c r="S1064" i="1"/>
  <c r="Y1068" i="1" a="1"/>
  <c r="Y1068" i="1" s="1"/>
  <c r="B1068" i="1" s="1" a="1"/>
  <c r="B1068" i="1" s="1"/>
  <c r="M1066" i="1"/>
  <c r="L1066" i="1"/>
  <c r="J1065" i="1"/>
  <c r="V1065" i="1"/>
  <c r="D1067" i="1" l="1"/>
  <c r="C1067" i="1"/>
  <c r="A1068" i="1" a="1"/>
  <c r="A1068" i="1" s="1"/>
  <c r="H1067" i="1"/>
  <c r="I1067" i="1"/>
  <c r="Q1067" i="1"/>
  <c r="G1067" i="1"/>
  <c r="U1067" i="1" s="1"/>
  <c r="V1067" i="1" s="1"/>
  <c r="F1067" i="1"/>
  <c r="E1067" i="1"/>
  <c r="Y1069" i="1" a="1"/>
  <c r="Y1069" i="1" s="1"/>
  <c r="B1069" i="1" s="1" a="1"/>
  <c r="B1069" i="1" s="1"/>
  <c r="M1067" i="1"/>
  <c r="L1067" i="1"/>
  <c r="V1066" i="1"/>
  <c r="K1065" i="1"/>
  <c r="S1065" i="1"/>
  <c r="T1066" i="1"/>
  <c r="J1066" i="1"/>
  <c r="C1068" i="1" l="1"/>
  <c r="D1068" i="1"/>
  <c r="A1069" i="1" a="1"/>
  <c r="A1069" i="1" s="1"/>
  <c r="J1067" i="1"/>
  <c r="T1067" i="1"/>
  <c r="K1066" i="1"/>
  <c r="S1066" i="1"/>
  <c r="G1068" i="1"/>
  <c r="U1068" i="1" s="1"/>
  <c r="F1068" i="1"/>
  <c r="E1068" i="1"/>
  <c r="I1068" i="1"/>
  <c r="Q1068" i="1"/>
  <c r="H1068" i="1"/>
  <c r="Y1070" i="1" a="1"/>
  <c r="Y1070" i="1" s="1"/>
  <c r="B1070" i="1" s="1" a="1"/>
  <c r="B1070" i="1" s="1"/>
  <c r="M1068" i="1"/>
  <c r="L1068" i="1"/>
  <c r="C1069" i="1" l="1"/>
  <c r="D1069" i="1"/>
  <c r="A1070" i="1" a="1"/>
  <c r="A1070" i="1" s="1"/>
  <c r="V1068" i="1"/>
  <c r="L1069" i="1"/>
  <c r="M1069" i="1"/>
  <c r="Y1071" i="1" a="1"/>
  <c r="Y1071" i="1" s="1"/>
  <c r="B1071" i="1" s="1" a="1"/>
  <c r="B1071" i="1" s="1"/>
  <c r="K1067" i="1"/>
  <c r="S1067" i="1"/>
  <c r="I1069" i="1"/>
  <c r="Q1069" i="1"/>
  <c r="H1069" i="1"/>
  <c r="G1069" i="1"/>
  <c r="U1069" i="1" s="1"/>
  <c r="F1069" i="1"/>
  <c r="E1069" i="1"/>
  <c r="J1068" i="1"/>
  <c r="T1068" i="1"/>
  <c r="D1070" i="1" l="1"/>
  <c r="C1070" i="1"/>
  <c r="A1071" i="1" a="1"/>
  <c r="A1071" i="1" s="1"/>
  <c r="M1070" i="1"/>
  <c r="L1070" i="1"/>
  <c r="F1070" i="1"/>
  <c r="E1070" i="1"/>
  <c r="I1070" i="1"/>
  <c r="Q1070" i="1"/>
  <c r="H1070" i="1"/>
  <c r="G1070" i="1"/>
  <c r="U1070" i="1" s="1"/>
  <c r="Y1072" i="1" a="1"/>
  <c r="Y1072" i="1" s="1"/>
  <c r="B1072" i="1" s="1" a="1"/>
  <c r="B1072" i="1" s="1"/>
  <c r="K1068" i="1"/>
  <c r="S1068" i="1"/>
  <c r="T1069" i="1"/>
  <c r="J1069" i="1"/>
  <c r="V1069" i="1"/>
  <c r="C1071" i="1" l="1"/>
  <c r="D1071" i="1"/>
  <c r="A1072" i="1" a="1"/>
  <c r="A1072" i="1" s="1"/>
  <c r="K1069" i="1"/>
  <c r="S1069" i="1"/>
  <c r="F1071" i="1"/>
  <c r="I1071" i="1"/>
  <c r="Q1071" i="1"/>
  <c r="H1071" i="1"/>
  <c r="G1071" i="1"/>
  <c r="U1071" i="1" s="1"/>
  <c r="E1071" i="1"/>
  <c r="Y1073" i="1" a="1"/>
  <c r="Y1073" i="1" s="1"/>
  <c r="B1073" i="1" s="1" a="1"/>
  <c r="B1073" i="1" s="1"/>
  <c r="M1071" i="1"/>
  <c r="L1071" i="1"/>
  <c r="J1070" i="1"/>
  <c r="T1070" i="1"/>
  <c r="V1070" i="1"/>
  <c r="C1072" i="1" l="1"/>
  <c r="D1072" i="1"/>
  <c r="A1073" i="1" a="1"/>
  <c r="A1073" i="1" s="1"/>
  <c r="G1072" i="1"/>
  <c r="U1072" i="1" s="1"/>
  <c r="I1072" i="1"/>
  <c r="Q1072" i="1"/>
  <c r="H1072" i="1"/>
  <c r="F1072" i="1"/>
  <c r="E1072" i="1"/>
  <c r="Y1074" i="1" a="1"/>
  <c r="Y1074" i="1" s="1"/>
  <c r="B1074" i="1" s="1" a="1"/>
  <c r="B1074" i="1" s="1"/>
  <c r="M1072" i="1"/>
  <c r="L1072" i="1"/>
  <c r="K1070" i="1"/>
  <c r="S1070" i="1"/>
  <c r="J1071" i="1"/>
  <c r="T1071" i="1"/>
  <c r="V1071" i="1"/>
  <c r="D1073" i="1" l="1"/>
  <c r="C1073" i="1"/>
  <c r="A1074" i="1" a="1"/>
  <c r="A1074" i="1" s="1"/>
  <c r="M1073" i="1"/>
  <c r="L1073" i="1"/>
  <c r="J1072" i="1"/>
  <c r="K1071" i="1"/>
  <c r="S1071" i="1"/>
  <c r="T1072" i="1"/>
  <c r="V1072" i="1"/>
  <c r="H1073" i="1"/>
  <c r="G1073" i="1"/>
  <c r="U1073" i="1" s="1"/>
  <c r="F1073" i="1"/>
  <c r="E1073" i="1"/>
  <c r="I1073" i="1"/>
  <c r="Q1073" i="1"/>
  <c r="Y1075" i="1" a="1"/>
  <c r="Y1075" i="1" s="1"/>
  <c r="B1075" i="1" s="1" a="1"/>
  <c r="B1075" i="1" s="1"/>
  <c r="C1074" i="1" l="1"/>
  <c r="D1074" i="1"/>
  <c r="A1075" i="1" a="1"/>
  <c r="A1075" i="1" s="1"/>
  <c r="V1073" i="1"/>
  <c r="I1074" i="1"/>
  <c r="Q1074" i="1"/>
  <c r="H1074" i="1"/>
  <c r="G1074" i="1"/>
  <c r="U1074" i="1" s="1"/>
  <c r="F1074" i="1"/>
  <c r="E1074" i="1"/>
  <c r="L1074" i="1"/>
  <c r="M1074" i="1"/>
  <c r="J1073" i="1"/>
  <c r="T1073" i="1"/>
  <c r="K1072" i="1"/>
  <c r="S1072" i="1"/>
  <c r="Y1076" i="1" a="1"/>
  <c r="Y1076" i="1" s="1"/>
  <c r="B1076" i="1" s="1" a="1"/>
  <c r="B1076" i="1" s="1"/>
  <c r="C1075" i="1" l="1"/>
  <c r="D1075" i="1"/>
  <c r="A1076" i="1" a="1"/>
  <c r="A1076" i="1" s="1"/>
  <c r="F1075" i="1"/>
  <c r="E1075" i="1"/>
  <c r="I1075" i="1"/>
  <c r="Q1075" i="1"/>
  <c r="H1075" i="1"/>
  <c r="G1075" i="1"/>
  <c r="U1075" i="1" s="1"/>
  <c r="V1075" i="1" s="1"/>
  <c r="K1073" i="1"/>
  <c r="S1073" i="1"/>
  <c r="L1075" i="1"/>
  <c r="M1075" i="1"/>
  <c r="T1074" i="1"/>
  <c r="Y1077" i="1" a="1"/>
  <c r="Y1077" i="1" s="1"/>
  <c r="B1077" i="1" s="1" a="1"/>
  <c r="B1077" i="1" s="1"/>
  <c r="J1074" i="1"/>
  <c r="D1076" i="1" l="1"/>
  <c r="C1076" i="1"/>
  <c r="A1077" i="1" a="1"/>
  <c r="A1077" i="1" s="1"/>
  <c r="Y1078" i="1" a="1"/>
  <c r="Y1078" i="1" s="1"/>
  <c r="B1078" i="1" s="1" a="1"/>
  <c r="B1078" i="1" s="1"/>
  <c r="M1076" i="1"/>
  <c r="L1076" i="1"/>
  <c r="T1075" i="1"/>
  <c r="K1074" i="1"/>
  <c r="S1074" i="1"/>
  <c r="V1074" i="1" s="1"/>
  <c r="J1075" i="1"/>
  <c r="I1076" i="1"/>
  <c r="Q1076" i="1"/>
  <c r="H1076" i="1"/>
  <c r="G1076" i="1"/>
  <c r="U1076" i="1" s="1"/>
  <c r="F1076" i="1"/>
  <c r="E1076" i="1"/>
  <c r="C1077" i="1" l="1"/>
  <c r="D1077" i="1"/>
  <c r="A1078" i="1" a="1"/>
  <c r="A1078" i="1" s="1"/>
  <c r="V1076" i="1"/>
  <c r="T1076" i="1"/>
  <c r="J1076" i="1"/>
  <c r="F1077" i="1"/>
  <c r="I1077" i="1"/>
  <c r="Q1077" i="1"/>
  <c r="H1077" i="1"/>
  <c r="G1077" i="1"/>
  <c r="U1077" i="1" s="1"/>
  <c r="V1077" i="1" s="1"/>
  <c r="E1077" i="1"/>
  <c r="K1075" i="1"/>
  <c r="S1075" i="1"/>
  <c r="Y1079" i="1" a="1"/>
  <c r="Y1079" i="1" s="1"/>
  <c r="B1079" i="1" s="1" a="1"/>
  <c r="B1079" i="1" s="1"/>
  <c r="M1077" i="1"/>
  <c r="L1077" i="1"/>
  <c r="C1078" i="1" l="1"/>
  <c r="D1078" i="1"/>
  <c r="A1079" i="1" a="1"/>
  <c r="A1079" i="1" s="1"/>
  <c r="K1076" i="1"/>
  <c r="S1076" i="1"/>
  <c r="T1077" i="1"/>
  <c r="G1078" i="1"/>
  <c r="U1078" i="1" s="1"/>
  <c r="F1078" i="1"/>
  <c r="E1078" i="1"/>
  <c r="I1078" i="1"/>
  <c r="Q1078" i="1"/>
  <c r="H1078" i="1"/>
  <c r="J1077" i="1"/>
  <c r="Y1080" i="1" a="1"/>
  <c r="Y1080" i="1" s="1"/>
  <c r="B1080" i="1" s="1" a="1"/>
  <c r="B1080" i="1" s="1"/>
  <c r="M1078" i="1"/>
  <c r="L1078" i="1"/>
  <c r="D1079" i="1" l="1"/>
  <c r="C1079" i="1"/>
  <c r="A1080" i="1" a="1"/>
  <c r="A1080" i="1" s="1"/>
  <c r="L1079" i="1"/>
  <c r="M1079" i="1"/>
  <c r="H1079" i="1"/>
  <c r="I1079" i="1"/>
  <c r="Q1079" i="1"/>
  <c r="G1079" i="1"/>
  <c r="U1079" i="1" s="1"/>
  <c r="F1079" i="1"/>
  <c r="E1079" i="1"/>
  <c r="Y1081" i="1" a="1"/>
  <c r="Y1081" i="1" s="1"/>
  <c r="B1081" i="1" s="1" a="1"/>
  <c r="B1081" i="1" s="1"/>
  <c r="J1078" i="1"/>
  <c r="T1078" i="1"/>
  <c r="V1078" i="1"/>
  <c r="K1077" i="1"/>
  <c r="S1077" i="1"/>
  <c r="C1080" i="1" l="1"/>
  <c r="D1080" i="1"/>
  <c r="A1081" i="1" a="1"/>
  <c r="A1081" i="1" s="1"/>
  <c r="M1080" i="1"/>
  <c r="L1080" i="1"/>
  <c r="T1079" i="1"/>
  <c r="Y1082" i="1" a="1"/>
  <c r="Y1082" i="1" s="1"/>
  <c r="B1082" i="1" s="1" a="1"/>
  <c r="B1082" i="1" s="1"/>
  <c r="K1078" i="1"/>
  <c r="S1078" i="1"/>
  <c r="V1079" i="1"/>
  <c r="J1079" i="1"/>
  <c r="F1080" i="1"/>
  <c r="E1080" i="1"/>
  <c r="I1080" i="1"/>
  <c r="Q1080" i="1"/>
  <c r="H1080" i="1"/>
  <c r="G1080" i="1"/>
  <c r="U1080" i="1" s="1"/>
  <c r="C1081" i="1" l="1"/>
  <c r="D1081" i="1"/>
  <c r="A1082" i="1" a="1"/>
  <c r="A1082" i="1" s="1"/>
  <c r="J1080" i="1"/>
  <c r="V1080" i="1"/>
  <c r="T1080" i="1"/>
  <c r="I1081" i="1"/>
  <c r="Q1081" i="1"/>
  <c r="H1081" i="1"/>
  <c r="G1081" i="1"/>
  <c r="U1081" i="1" s="1"/>
  <c r="V1081" i="1" s="1"/>
  <c r="F1081" i="1"/>
  <c r="E1081" i="1"/>
  <c r="Y1083" i="1" a="1"/>
  <c r="Y1083" i="1" s="1"/>
  <c r="B1083" i="1" s="1" a="1"/>
  <c r="B1083" i="1" s="1"/>
  <c r="L1081" i="1"/>
  <c r="M1081" i="1"/>
  <c r="K1079" i="1"/>
  <c r="S1079" i="1"/>
  <c r="D1082" i="1" l="1"/>
  <c r="C1082" i="1"/>
  <c r="A1083" i="1" a="1"/>
  <c r="A1083" i="1" s="1"/>
  <c r="J1081" i="1"/>
  <c r="I1082" i="1"/>
  <c r="Q1082" i="1"/>
  <c r="H1082" i="1"/>
  <c r="G1082" i="1"/>
  <c r="U1082" i="1" s="1"/>
  <c r="F1082" i="1"/>
  <c r="E1082" i="1"/>
  <c r="Y1084" i="1" a="1"/>
  <c r="Y1084" i="1" s="1"/>
  <c r="B1084" i="1" s="1" a="1"/>
  <c r="B1084" i="1" s="1"/>
  <c r="K1080" i="1"/>
  <c r="S1080" i="1"/>
  <c r="T1081" i="1"/>
  <c r="M1082" i="1"/>
  <c r="L1082" i="1"/>
  <c r="C1083" i="1" l="1"/>
  <c r="D1083" i="1"/>
  <c r="A1084" i="1" a="1"/>
  <c r="A1084" i="1" s="1"/>
  <c r="F1083" i="1"/>
  <c r="G1083" i="1"/>
  <c r="U1083" i="1" s="1"/>
  <c r="E1083" i="1"/>
  <c r="I1083" i="1"/>
  <c r="Q1083" i="1"/>
  <c r="H1083" i="1"/>
  <c r="Y1085" i="1" a="1"/>
  <c r="Y1085" i="1" s="1"/>
  <c r="B1085" i="1" s="1" a="1"/>
  <c r="B1085" i="1" s="1"/>
  <c r="K1081" i="1"/>
  <c r="S1081" i="1"/>
  <c r="M1083" i="1"/>
  <c r="L1083" i="1"/>
  <c r="J1082" i="1"/>
  <c r="T1082" i="1"/>
  <c r="V1082" i="1"/>
  <c r="C1084" i="1" l="1"/>
  <c r="D1084" i="1"/>
  <c r="A1085" i="1" a="1"/>
  <c r="A1085" i="1" s="1"/>
  <c r="J1083" i="1"/>
  <c r="G1084" i="1"/>
  <c r="U1084" i="1" s="1"/>
  <c r="I1084" i="1"/>
  <c r="Q1084" i="1"/>
  <c r="H1084" i="1"/>
  <c r="F1084" i="1"/>
  <c r="E1084" i="1"/>
  <c r="V1083" i="1"/>
  <c r="T1083" i="1"/>
  <c r="K1082" i="1"/>
  <c r="S1082" i="1"/>
  <c r="Y1086" i="1" a="1"/>
  <c r="Y1086" i="1" s="1"/>
  <c r="B1086" i="1" s="1" a="1"/>
  <c r="B1086" i="1" s="1"/>
  <c r="L1084" i="1"/>
  <c r="M1084" i="1"/>
  <c r="D1085" i="1" l="1"/>
  <c r="C1085" i="1"/>
  <c r="A1086" i="1" a="1"/>
  <c r="A1086" i="1" s="1"/>
  <c r="H1085" i="1"/>
  <c r="F1085" i="1"/>
  <c r="E1085" i="1"/>
  <c r="I1085" i="1"/>
  <c r="Q1085" i="1"/>
  <c r="G1085" i="1"/>
  <c r="U1085" i="1" s="1"/>
  <c r="V1085" i="1" s="1"/>
  <c r="V1084" i="1"/>
  <c r="Y1087" i="1" a="1"/>
  <c r="Y1087" i="1" s="1"/>
  <c r="B1087" i="1" s="1" a="1"/>
  <c r="B1087" i="1" s="1"/>
  <c r="M1085" i="1"/>
  <c r="L1085" i="1"/>
  <c r="K1083" i="1"/>
  <c r="S1083" i="1"/>
  <c r="T1084" i="1"/>
  <c r="J1084" i="1"/>
  <c r="C1086" i="1" l="1"/>
  <c r="D1086" i="1"/>
  <c r="A1087" i="1" a="1"/>
  <c r="A1087" i="1" s="1"/>
  <c r="I1086" i="1"/>
  <c r="Q1086" i="1"/>
  <c r="H1086" i="1"/>
  <c r="G1086" i="1"/>
  <c r="U1086" i="1" s="1"/>
  <c r="V1086" i="1" s="1"/>
  <c r="F1086" i="1"/>
  <c r="E1086" i="1"/>
  <c r="Y1088" i="1" a="1"/>
  <c r="Y1088" i="1" s="1"/>
  <c r="B1088" i="1" s="1" a="1"/>
  <c r="B1088" i="1" s="1"/>
  <c r="M1086" i="1"/>
  <c r="L1086" i="1"/>
  <c r="J1085" i="1"/>
  <c r="T1085" i="1"/>
  <c r="K1084" i="1"/>
  <c r="S1084" i="1"/>
  <c r="C1087" i="1" l="1"/>
  <c r="D1087" i="1"/>
  <c r="A1088" i="1" a="1"/>
  <c r="A1088" i="1" s="1"/>
  <c r="I1087" i="1"/>
  <c r="Q1087" i="1"/>
  <c r="H1087" i="1"/>
  <c r="G1087" i="1"/>
  <c r="U1087" i="1" s="1"/>
  <c r="V1087" i="1" s="1"/>
  <c r="F1087" i="1"/>
  <c r="E1087" i="1"/>
  <c r="Y1089" i="1" a="1"/>
  <c r="Y1089" i="1" s="1"/>
  <c r="B1089" i="1" s="1" a="1"/>
  <c r="B1089" i="1" s="1"/>
  <c r="L1087" i="1"/>
  <c r="M1087" i="1"/>
  <c r="T1086" i="1"/>
  <c r="K1085" i="1"/>
  <c r="S1085" i="1"/>
  <c r="J1086" i="1"/>
  <c r="D1088" i="1" l="1"/>
  <c r="C1088" i="1"/>
  <c r="A1089" i="1" a="1"/>
  <c r="A1089" i="1" s="1"/>
  <c r="T1087" i="1"/>
  <c r="S1086" i="1"/>
  <c r="K1086" i="1"/>
  <c r="J1087" i="1"/>
  <c r="G1088" i="1"/>
  <c r="U1088" i="1" s="1"/>
  <c r="F1088" i="1"/>
  <c r="E1088" i="1"/>
  <c r="I1088" i="1"/>
  <c r="Q1088" i="1"/>
  <c r="H1088" i="1"/>
  <c r="Y1090" i="1" a="1"/>
  <c r="Y1090" i="1" s="1"/>
  <c r="B1090" i="1" s="1" a="1"/>
  <c r="B1090" i="1" s="1"/>
  <c r="M1088" i="1"/>
  <c r="L1088" i="1"/>
  <c r="D1089" i="1" l="1"/>
  <c r="C1089" i="1"/>
  <c r="A1090" i="1" a="1"/>
  <c r="A1090" i="1" s="1"/>
  <c r="Y1091" i="1" a="1"/>
  <c r="Y1091" i="1" s="1"/>
  <c r="B1091" i="1" s="1" a="1"/>
  <c r="B1091" i="1" s="1"/>
  <c r="K1087" i="1"/>
  <c r="S1087" i="1"/>
  <c r="J1088" i="1"/>
  <c r="T1088" i="1"/>
  <c r="L1089" i="1"/>
  <c r="M1089" i="1"/>
  <c r="V1088" i="1"/>
  <c r="F1089" i="1"/>
  <c r="I1089" i="1"/>
  <c r="Q1089" i="1"/>
  <c r="H1089" i="1"/>
  <c r="G1089" i="1"/>
  <c r="U1089" i="1" s="1"/>
  <c r="E1089" i="1"/>
  <c r="C1090" i="1" l="1"/>
  <c r="D1090" i="1"/>
  <c r="A1091" i="1" a="1"/>
  <c r="A1091" i="1" s="1"/>
  <c r="V1089" i="1"/>
  <c r="K1088" i="1"/>
  <c r="S1088" i="1"/>
  <c r="T1089" i="1"/>
  <c r="J1089" i="1"/>
  <c r="G1090" i="1"/>
  <c r="U1090" i="1" s="1"/>
  <c r="F1090" i="1"/>
  <c r="E1090" i="1"/>
  <c r="I1090" i="1"/>
  <c r="Q1090" i="1"/>
  <c r="H1090" i="1"/>
  <c r="Y1092" i="1" a="1"/>
  <c r="Y1092" i="1" s="1"/>
  <c r="B1092" i="1" s="1" a="1"/>
  <c r="B1092" i="1" s="1"/>
  <c r="M1090" i="1"/>
  <c r="L1090" i="1"/>
  <c r="D1091" i="1" l="1"/>
  <c r="C1091" i="1"/>
  <c r="A1092" i="1" a="1"/>
  <c r="A1092" i="1" s="1"/>
  <c r="V1090" i="1"/>
  <c r="H1091" i="1"/>
  <c r="I1091" i="1"/>
  <c r="Q1091" i="1"/>
  <c r="G1091" i="1"/>
  <c r="U1091" i="1" s="1"/>
  <c r="F1091" i="1"/>
  <c r="E1091" i="1"/>
  <c r="K1089" i="1"/>
  <c r="S1089" i="1"/>
  <c r="J1090" i="1"/>
  <c r="T1090" i="1"/>
  <c r="Y1093" i="1" a="1"/>
  <c r="Y1093" i="1" s="1"/>
  <c r="B1093" i="1" s="1" a="1"/>
  <c r="B1093" i="1" s="1"/>
  <c r="M1091" i="1"/>
  <c r="L1091" i="1"/>
  <c r="C1092" i="1" l="1"/>
  <c r="D1092" i="1"/>
  <c r="A1093" i="1" a="1"/>
  <c r="A1093" i="1" s="1"/>
  <c r="V1091" i="1"/>
  <c r="I1092" i="1"/>
  <c r="Q1092" i="1"/>
  <c r="H1092" i="1"/>
  <c r="G1092" i="1"/>
  <c r="U1092" i="1" s="1"/>
  <c r="F1092" i="1"/>
  <c r="E1092" i="1"/>
  <c r="M1092" i="1"/>
  <c r="L1092" i="1"/>
  <c r="Y1094" i="1" a="1"/>
  <c r="Y1094" i="1" s="1"/>
  <c r="B1094" i="1" s="1" a="1"/>
  <c r="B1094" i="1" s="1"/>
  <c r="K1090" i="1"/>
  <c r="S1090" i="1"/>
  <c r="J1091" i="1"/>
  <c r="T1091" i="1"/>
  <c r="C1093" i="1" l="1"/>
  <c r="D1093" i="1"/>
  <c r="A1094" i="1" a="1"/>
  <c r="A1094" i="1" s="1"/>
  <c r="V1092" i="1"/>
  <c r="L1093" i="1"/>
  <c r="M1093" i="1"/>
  <c r="Y1095" i="1" a="1"/>
  <c r="Y1095" i="1" s="1"/>
  <c r="B1095" i="1" s="1" a="1"/>
  <c r="B1095" i="1" s="1"/>
  <c r="J1092" i="1"/>
  <c r="S1091" i="1"/>
  <c r="K1091" i="1"/>
  <c r="T1092" i="1"/>
  <c r="G1093" i="1"/>
  <c r="U1093" i="1" s="1"/>
  <c r="F1093" i="1"/>
  <c r="E1093" i="1"/>
  <c r="I1093" i="1"/>
  <c r="Q1093" i="1"/>
  <c r="H1093" i="1"/>
  <c r="D1094" i="1" l="1"/>
  <c r="C1094" i="1"/>
  <c r="A1095" i="1" a="1"/>
  <c r="A1095" i="1" s="1"/>
  <c r="V1093" i="1"/>
  <c r="T1093" i="1"/>
  <c r="K1092" i="1"/>
  <c r="S1092" i="1"/>
  <c r="J1093" i="1"/>
  <c r="I1094" i="1"/>
  <c r="Q1094" i="1"/>
  <c r="H1094" i="1"/>
  <c r="G1094" i="1"/>
  <c r="U1094" i="1" s="1"/>
  <c r="F1094" i="1"/>
  <c r="E1094" i="1"/>
  <c r="Y1096" i="1" a="1"/>
  <c r="Y1096" i="1" s="1"/>
  <c r="B1096" i="1" s="1" a="1"/>
  <c r="B1096" i="1" s="1"/>
  <c r="L1094" i="1"/>
  <c r="M1094" i="1"/>
  <c r="C1095" i="1" l="1"/>
  <c r="D1095" i="1"/>
  <c r="A1096" i="1" a="1"/>
  <c r="A1096" i="1" s="1"/>
  <c r="Y1097" i="1" a="1"/>
  <c r="Y1097" i="1" s="1"/>
  <c r="B1097" i="1" s="1" a="1"/>
  <c r="B1097" i="1" s="1"/>
  <c r="M1095" i="1"/>
  <c r="L1095" i="1"/>
  <c r="J1094" i="1"/>
  <c r="F1095" i="1"/>
  <c r="E1095" i="1"/>
  <c r="I1095" i="1"/>
  <c r="Q1095" i="1"/>
  <c r="H1095" i="1"/>
  <c r="G1095" i="1"/>
  <c r="U1095" i="1" s="1"/>
  <c r="V1094" i="1"/>
  <c r="K1093" i="1"/>
  <c r="S1093" i="1"/>
  <c r="T1094" i="1"/>
  <c r="C1096" i="1" l="1"/>
  <c r="D1096" i="1"/>
  <c r="V1095" i="1"/>
  <c r="A1097" i="1" a="1"/>
  <c r="A1097" i="1" s="1"/>
  <c r="T1095" i="1"/>
  <c r="K1094" i="1"/>
  <c r="S1094" i="1"/>
  <c r="J1095" i="1"/>
  <c r="Y1098" i="1" a="1"/>
  <c r="Y1098" i="1" s="1"/>
  <c r="B1098" i="1" s="1" a="1"/>
  <c r="B1098" i="1" s="1"/>
  <c r="M1096" i="1"/>
  <c r="L1096" i="1"/>
  <c r="G1096" i="1"/>
  <c r="U1096" i="1" s="1"/>
  <c r="I1096" i="1"/>
  <c r="Q1096" i="1"/>
  <c r="H1096" i="1"/>
  <c r="F1096" i="1"/>
  <c r="E1096" i="1"/>
  <c r="D1097" i="1" l="1"/>
  <c r="C1097" i="1"/>
  <c r="A1098" i="1" a="1"/>
  <c r="A1098" i="1" s="1"/>
  <c r="V1096" i="1"/>
  <c r="M1097" i="1"/>
  <c r="L1097" i="1"/>
  <c r="H1097" i="1"/>
  <c r="I1097" i="1"/>
  <c r="Q1097" i="1"/>
  <c r="G1097" i="1"/>
  <c r="U1097" i="1" s="1"/>
  <c r="F1097" i="1"/>
  <c r="E1097" i="1"/>
  <c r="Y1099" i="1" a="1"/>
  <c r="Y1099" i="1" s="1"/>
  <c r="B1099" i="1" s="1" a="1"/>
  <c r="B1099" i="1" s="1"/>
  <c r="K1095" i="1"/>
  <c r="S1095" i="1"/>
  <c r="J1096" i="1"/>
  <c r="T1096" i="1"/>
  <c r="C1098" i="1" l="1"/>
  <c r="D1098" i="1"/>
  <c r="A1099" i="1" a="1"/>
  <c r="A1099" i="1" s="1"/>
  <c r="S1096" i="1"/>
  <c r="K1096" i="1"/>
  <c r="V1097" i="1"/>
  <c r="T1097" i="1"/>
  <c r="M1098" i="1"/>
  <c r="L1098" i="1"/>
  <c r="J1097" i="1"/>
  <c r="G1098" i="1"/>
  <c r="U1098" i="1" s="1"/>
  <c r="F1098" i="1"/>
  <c r="E1098" i="1"/>
  <c r="I1098" i="1"/>
  <c r="Q1098" i="1"/>
  <c r="H1098" i="1"/>
  <c r="Y1100" i="1" a="1"/>
  <c r="Y1100" i="1" s="1"/>
  <c r="B1100" i="1" s="1" a="1"/>
  <c r="B1100" i="1" s="1"/>
  <c r="C1099" i="1" l="1"/>
  <c r="D1099" i="1"/>
  <c r="V1098" i="1"/>
  <c r="A1100" i="1" a="1"/>
  <c r="A1100" i="1" s="1"/>
  <c r="L1099" i="1"/>
  <c r="M1099" i="1"/>
  <c r="K1097" i="1"/>
  <c r="S1097" i="1"/>
  <c r="J1098" i="1"/>
  <c r="Y1101" i="1" a="1"/>
  <c r="Y1101" i="1" s="1"/>
  <c r="B1101" i="1" s="1" a="1"/>
  <c r="B1101" i="1" s="1"/>
  <c r="T1098" i="1"/>
  <c r="I1099" i="1"/>
  <c r="Q1099" i="1"/>
  <c r="H1099" i="1"/>
  <c r="G1099" i="1"/>
  <c r="U1099" i="1" s="1"/>
  <c r="F1099" i="1"/>
  <c r="E1099" i="1"/>
  <c r="D1100" i="1" l="1"/>
  <c r="C1100" i="1"/>
  <c r="A1101" i="1" a="1"/>
  <c r="A1101" i="1" s="1"/>
  <c r="F1100" i="1"/>
  <c r="E1100" i="1"/>
  <c r="I1100" i="1"/>
  <c r="Q1100" i="1"/>
  <c r="H1100" i="1"/>
  <c r="G1100" i="1"/>
  <c r="U1100" i="1" s="1"/>
  <c r="V1100" i="1" s="1"/>
  <c r="K1098" i="1"/>
  <c r="S1098" i="1"/>
  <c r="Y1102" i="1" a="1"/>
  <c r="Y1102" i="1" s="1"/>
  <c r="B1102" i="1" s="1" a="1"/>
  <c r="B1102" i="1" s="1"/>
  <c r="T1099" i="1"/>
  <c r="V1099" i="1"/>
  <c r="J1099" i="1"/>
  <c r="M1100" i="1"/>
  <c r="L1100" i="1"/>
  <c r="C1101" i="1" l="1"/>
  <c r="D1101" i="1"/>
  <c r="A1102" i="1" a="1"/>
  <c r="A1102" i="1" s="1"/>
  <c r="M1101" i="1"/>
  <c r="L1101" i="1"/>
  <c r="F1101" i="1"/>
  <c r="I1101" i="1"/>
  <c r="Q1101" i="1"/>
  <c r="H1101" i="1"/>
  <c r="G1101" i="1"/>
  <c r="U1101" i="1" s="1"/>
  <c r="V1101" i="1" s="1"/>
  <c r="E1101" i="1"/>
  <c r="J1100" i="1"/>
  <c r="T1100" i="1"/>
  <c r="Y1103" i="1" a="1"/>
  <c r="Y1103" i="1" s="1"/>
  <c r="B1103" i="1" s="1" a="1"/>
  <c r="B1103" i="1" s="1"/>
  <c r="K1099" i="1"/>
  <c r="S1099" i="1"/>
  <c r="D1102" i="1" l="1"/>
  <c r="C1102" i="1"/>
  <c r="A1103" i="1" a="1"/>
  <c r="A1103" i="1" s="1"/>
  <c r="J1101" i="1"/>
  <c r="K1100" i="1"/>
  <c r="S1100" i="1"/>
  <c r="T1101" i="1"/>
  <c r="M1102" i="1"/>
  <c r="L1102" i="1"/>
  <c r="G1102" i="1"/>
  <c r="U1102" i="1" s="1"/>
  <c r="I1102" i="1"/>
  <c r="Q1102" i="1"/>
  <c r="H1102" i="1"/>
  <c r="F1102" i="1"/>
  <c r="E1102" i="1"/>
  <c r="Y1104" i="1" a="1"/>
  <c r="Y1104" i="1" s="1"/>
  <c r="B1104" i="1" s="1" a="1"/>
  <c r="B1104" i="1" s="1"/>
  <c r="D1103" i="1" l="1"/>
  <c r="C1103" i="1"/>
  <c r="A1104" i="1" a="1"/>
  <c r="A1104" i="1" s="1"/>
  <c r="M1103" i="1"/>
  <c r="L1103" i="1"/>
  <c r="V1102" i="1"/>
  <c r="H1103" i="1"/>
  <c r="Q1103" i="1"/>
  <c r="G1103" i="1"/>
  <c r="U1103" i="1" s="1"/>
  <c r="F1103" i="1"/>
  <c r="E1103" i="1"/>
  <c r="I1103" i="1"/>
  <c r="Y1105" i="1" a="1"/>
  <c r="Y1105" i="1" s="1"/>
  <c r="B1105" i="1" s="1" a="1"/>
  <c r="B1105" i="1" s="1"/>
  <c r="T1102" i="1"/>
  <c r="J1102" i="1"/>
  <c r="S1101" i="1"/>
  <c r="K1101" i="1"/>
  <c r="C1104" i="1" l="1"/>
  <c r="D1104" i="1"/>
  <c r="A1105" i="1" a="1"/>
  <c r="A1105" i="1" s="1"/>
  <c r="V1103" i="1"/>
  <c r="M1104" i="1"/>
  <c r="L1104" i="1"/>
  <c r="J1103" i="1"/>
  <c r="T1103" i="1"/>
  <c r="Y1106" i="1" a="1"/>
  <c r="Y1106" i="1" s="1"/>
  <c r="B1106" i="1" s="1" a="1"/>
  <c r="B1106" i="1" s="1"/>
  <c r="I1104" i="1"/>
  <c r="Q1104" i="1"/>
  <c r="H1104" i="1"/>
  <c r="G1104" i="1"/>
  <c r="U1104" i="1" s="1"/>
  <c r="F1104" i="1"/>
  <c r="E1104" i="1"/>
  <c r="K1102" i="1"/>
  <c r="S1102" i="1"/>
  <c r="C1105" i="1" l="1"/>
  <c r="D1105" i="1"/>
  <c r="A1106" i="1" a="1"/>
  <c r="A1106" i="1" s="1"/>
  <c r="V1104" i="1"/>
  <c r="L1105" i="1"/>
  <c r="M1105" i="1"/>
  <c r="J1104" i="1"/>
  <c r="T1104" i="1"/>
  <c r="F1105" i="1"/>
  <c r="E1105" i="1"/>
  <c r="I1105" i="1"/>
  <c r="Q1105" i="1"/>
  <c r="H1105" i="1"/>
  <c r="G1105" i="1"/>
  <c r="U1105" i="1" s="1"/>
  <c r="K1103" i="1"/>
  <c r="S1103" i="1"/>
  <c r="Y1107" i="1" a="1"/>
  <c r="Y1107" i="1" s="1"/>
  <c r="B1107" i="1" s="1" a="1"/>
  <c r="B1107" i="1" s="1"/>
  <c r="D1106" i="1" l="1"/>
  <c r="C1106" i="1"/>
  <c r="A1107" i="1" a="1"/>
  <c r="A1107" i="1" s="1"/>
  <c r="I1106" i="1"/>
  <c r="Q1106" i="1"/>
  <c r="H1106" i="1"/>
  <c r="G1106" i="1"/>
  <c r="U1106" i="1" s="1"/>
  <c r="F1106" i="1"/>
  <c r="E1106" i="1"/>
  <c r="Y1108" i="1" a="1"/>
  <c r="Y1108" i="1" s="1"/>
  <c r="B1108" i="1" s="1" a="1"/>
  <c r="B1108" i="1" s="1"/>
  <c r="T1105" i="1"/>
  <c r="M1106" i="1"/>
  <c r="L1106" i="1"/>
  <c r="J1105" i="1"/>
  <c r="V1105" i="1"/>
  <c r="K1104" i="1"/>
  <c r="S1104" i="1"/>
  <c r="C1107" i="1" l="1"/>
  <c r="D1107" i="1"/>
  <c r="A1108" i="1" a="1"/>
  <c r="A1108" i="1" s="1"/>
  <c r="V1106" i="1"/>
  <c r="M1107" i="1"/>
  <c r="L1107" i="1"/>
  <c r="K1105" i="1"/>
  <c r="S1105" i="1"/>
  <c r="J1106" i="1"/>
  <c r="T1106" i="1"/>
  <c r="Y1109" i="1" a="1"/>
  <c r="Y1109" i="1" s="1"/>
  <c r="B1109" i="1" s="1" a="1"/>
  <c r="B1109" i="1" s="1"/>
  <c r="F1107" i="1"/>
  <c r="I1107" i="1"/>
  <c r="Q1107" i="1"/>
  <c r="H1107" i="1"/>
  <c r="G1107" i="1"/>
  <c r="U1107" i="1" s="1"/>
  <c r="E1107" i="1"/>
  <c r="C1108" i="1" l="1"/>
  <c r="D1108" i="1"/>
  <c r="A1109" i="1" a="1"/>
  <c r="A1109" i="1" s="1"/>
  <c r="V1107" i="1"/>
  <c r="G1108" i="1"/>
  <c r="U1108" i="1" s="1"/>
  <c r="Q1108" i="1"/>
  <c r="I1108" i="1"/>
  <c r="H1108" i="1"/>
  <c r="F1108" i="1"/>
  <c r="E1108" i="1"/>
  <c r="J1107" i="1"/>
  <c r="T1107" i="1"/>
  <c r="M1108" i="1"/>
  <c r="L1108" i="1"/>
  <c r="S1106" i="1"/>
  <c r="K1106" i="1"/>
  <c r="Y1110" i="1" a="1"/>
  <c r="Y1110" i="1" s="1"/>
  <c r="B1110" i="1" s="1" a="1"/>
  <c r="B1110" i="1" s="1"/>
  <c r="D1109" i="1" l="1"/>
  <c r="C1109" i="1"/>
  <c r="A1110" i="1" a="1"/>
  <c r="A1110" i="1" s="1"/>
  <c r="V1108" i="1"/>
  <c r="M1109" i="1"/>
  <c r="L1109" i="1"/>
  <c r="J1108" i="1"/>
  <c r="T1108" i="1"/>
  <c r="K1107" i="1"/>
  <c r="S1107" i="1"/>
  <c r="Y1111" i="1" a="1"/>
  <c r="Y1111" i="1" s="1"/>
  <c r="B1111" i="1" s="1" a="1"/>
  <c r="B1111" i="1" s="1"/>
  <c r="H1109" i="1"/>
  <c r="F1109" i="1"/>
  <c r="E1109" i="1"/>
  <c r="I1109" i="1"/>
  <c r="Q1109" i="1"/>
  <c r="G1109" i="1"/>
  <c r="U1109" i="1" s="1"/>
  <c r="V1109" i="1" s="1"/>
  <c r="C1110" i="1" l="1"/>
  <c r="D1110" i="1"/>
  <c r="A1111" i="1" a="1"/>
  <c r="A1111" i="1" s="1"/>
  <c r="Y1112" i="1" a="1"/>
  <c r="Y1112" i="1" s="1"/>
  <c r="B1112" i="1" s="1" a="1"/>
  <c r="B1112" i="1" s="1"/>
  <c r="S1108" i="1"/>
  <c r="K1108" i="1"/>
  <c r="I1110" i="1"/>
  <c r="H1110" i="1"/>
  <c r="Q1110" i="1"/>
  <c r="G1110" i="1"/>
  <c r="U1110" i="1" s="1"/>
  <c r="F1110" i="1"/>
  <c r="E1110" i="1"/>
  <c r="J1109" i="1"/>
  <c r="T1109" i="1"/>
  <c r="M1110" i="1"/>
  <c r="L1110" i="1"/>
  <c r="C1111" i="1" l="1"/>
  <c r="D1111" i="1"/>
  <c r="A1112" i="1" a="1"/>
  <c r="A1112" i="1" s="1"/>
  <c r="S1109" i="1"/>
  <c r="K1109" i="1"/>
  <c r="T1110" i="1"/>
  <c r="E1111" i="1"/>
  <c r="H1111" i="1"/>
  <c r="Q1111" i="1"/>
  <c r="G1111" i="1"/>
  <c r="U1111" i="1" s="1"/>
  <c r="V1111" i="1" s="1"/>
  <c r="F1111" i="1"/>
  <c r="I1111" i="1"/>
  <c r="L1111" i="1"/>
  <c r="M1111" i="1"/>
  <c r="J1110" i="1"/>
  <c r="V1110" i="1"/>
  <c r="Y1113" i="1" a="1"/>
  <c r="Y1113" i="1" s="1"/>
  <c r="B1113" i="1" s="1" a="1"/>
  <c r="B1113" i="1" s="1"/>
  <c r="D1112" i="1" l="1"/>
  <c r="C1112" i="1"/>
  <c r="A1113" i="1" a="1"/>
  <c r="A1113" i="1" s="1"/>
  <c r="M1112" i="1"/>
  <c r="L1112" i="1"/>
  <c r="J1111" i="1"/>
  <c r="K1110" i="1"/>
  <c r="S1110" i="1"/>
  <c r="Y1114" i="1" a="1"/>
  <c r="Y1114" i="1" s="1"/>
  <c r="B1114" i="1" s="1" a="1"/>
  <c r="B1114" i="1" s="1"/>
  <c r="E1112" i="1"/>
  <c r="I1112" i="1"/>
  <c r="H1112" i="1"/>
  <c r="Q1112" i="1"/>
  <c r="G1112" i="1"/>
  <c r="U1112" i="1" s="1"/>
  <c r="V1112" i="1" s="1"/>
  <c r="F1112" i="1"/>
  <c r="T1111" i="1"/>
  <c r="C1113" i="1" l="1"/>
  <c r="D1113" i="1"/>
  <c r="A1114" i="1" a="1"/>
  <c r="A1114" i="1" s="1"/>
  <c r="F1113" i="1"/>
  <c r="I1113" i="1"/>
  <c r="H1113" i="1"/>
  <c r="Q1113" i="1"/>
  <c r="G1113" i="1"/>
  <c r="U1113" i="1" s="1"/>
  <c r="E1113" i="1"/>
  <c r="K1111" i="1"/>
  <c r="S1111" i="1"/>
  <c r="J1112" i="1"/>
  <c r="Y1115" i="1" a="1"/>
  <c r="Y1115" i="1" s="1"/>
  <c r="B1115" i="1" s="1" a="1"/>
  <c r="B1115" i="1" s="1"/>
  <c r="T1112" i="1"/>
  <c r="L1113" i="1"/>
  <c r="M1113" i="1"/>
  <c r="C1114" i="1" l="1"/>
  <c r="D1114" i="1"/>
  <c r="A1115" i="1" a="1"/>
  <c r="A1115" i="1" s="1"/>
  <c r="V1113" i="1"/>
  <c r="J1113" i="1"/>
  <c r="K1112" i="1"/>
  <c r="S1112" i="1"/>
  <c r="G1114" i="1"/>
  <c r="U1114" i="1" s="1"/>
  <c r="Q1114" i="1"/>
  <c r="I1114" i="1"/>
  <c r="F1114" i="1"/>
  <c r="E1114" i="1"/>
  <c r="H1114" i="1"/>
  <c r="M1114" i="1"/>
  <c r="L1114" i="1"/>
  <c r="T1113" i="1"/>
  <c r="Y1116" i="1" a="1"/>
  <c r="Y1116" i="1" s="1"/>
  <c r="B1116" i="1" s="1" a="1"/>
  <c r="B1116" i="1" s="1"/>
  <c r="D1115" i="1" l="1"/>
  <c r="C1115" i="1"/>
  <c r="A1116" i="1" a="1"/>
  <c r="A1116" i="1" s="1"/>
  <c r="K1113" i="1"/>
  <c r="S1113" i="1"/>
  <c r="M1115" i="1"/>
  <c r="L1115" i="1"/>
  <c r="Y1117" i="1" a="1"/>
  <c r="Y1117" i="1" s="1"/>
  <c r="B1117" i="1" s="1" a="1"/>
  <c r="B1117" i="1" s="1"/>
  <c r="H1115" i="1"/>
  <c r="I1115" i="1"/>
  <c r="Q1115" i="1"/>
  <c r="G1115" i="1"/>
  <c r="U1115" i="1" s="1"/>
  <c r="F1115" i="1"/>
  <c r="E1115" i="1"/>
  <c r="J1114" i="1"/>
  <c r="T1114" i="1"/>
  <c r="V1114" i="1"/>
  <c r="C1116" i="1" l="1"/>
  <c r="D1116" i="1"/>
  <c r="A1117" i="1" a="1"/>
  <c r="A1117" i="1" s="1"/>
  <c r="K1114" i="1"/>
  <c r="S1114" i="1"/>
  <c r="V1115" i="1"/>
  <c r="I1116" i="1"/>
  <c r="H1116" i="1"/>
  <c r="Q1116" i="1"/>
  <c r="G1116" i="1"/>
  <c r="U1116" i="1" s="1"/>
  <c r="F1116" i="1"/>
  <c r="E1116" i="1"/>
  <c r="J1115" i="1"/>
  <c r="T1115" i="1"/>
  <c r="M1116" i="1"/>
  <c r="L1116" i="1"/>
  <c r="Y1118" i="1" a="1"/>
  <c r="Y1118" i="1" s="1"/>
  <c r="B1118" i="1" s="1" a="1"/>
  <c r="B1118" i="1" s="1"/>
  <c r="C1117" i="1" l="1"/>
  <c r="D1117" i="1"/>
  <c r="A1118" i="1" a="1"/>
  <c r="A1118" i="1" s="1"/>
  <c r="E1117" i="1"/>
  <c r="G1117" i="1"/>
  <c r="U1117" i="1" s="1"/>
  <c r="F1117" i="1"/>
  <c r="I1117" i="1"/>
  <c r="H1117" i="1"/>
  <c r="Q1117" i="1"/>
  <c r="S1115" i="1"/>
  <c r="K1115" i="1"/>
  <c r="V1116" i="1"/>
  <c r="L1117" i="1"/>
  <c r="M1117" i="1"/>
  <c r="Y1119" i="1" a="1"/>
  <c r="Y1119" i="1" s="1"/>
  <c r="B1119" i="1" s="1" a="1"/>
  <c r="B1119" i="1" s="1"/>
  <c r="J1116" i="1"/>
  <c r="T1116" i="1"/>
  <c r="D1118" i="1" l="1"/>
  <c r="C1118" i="1"/>
  <c r="A1119" i="1" a="1"/>
  <c r="A1119" i="1" s="1"/>
  <c r="V1117" i="1"/>
  <c r="M1118" i="1"/>
  <c r="L1118" i="1"/>
  <c r="I1118" i="1"/>
  <c r="H1118" i="1"/>
  <c r="Q1118" i="1"/>
  <c r="G1118" i="1"/>
  <c r="U1118" i="1" s="1"/>
  <c r="F1118" i="1"/>
  <c r="E1118" i="1"/>
  <c r="K1116" i="1"/>
  <c r="S1116" i="1"/>
  <c r="J1117" i="1"/>
  <c r="Y1120" i="1" a="1"/>
  <c r="Y1120" i="1" s="1"/>
  <c r="B1120" i="1" s="1" a="1"/>
  <c r="B1120" i="1" s="1"/>
  <c r="T1117" i="1"/>
  <c r="C1119" i="1" l="1"/>
  <c r="D1119" i="1"/>
  <c r="A1120" i="1" a="1"/>
  <c r="A1120" i="1" s="1"/>
  <c r="M1119" i="1"/>
  <c r="L1119" i="1"/>
  <c r="J1118" i="1"/>
  <c r="V1118" i="1"/>
  <c r="T1118" i="1"/>
  <c r="Y1121" i="1" a="1"/>
  <c r="Y1121" i="1" s="1"/>
  <c r="B1121" i="1" s="1" a="1"/>
  <c r="B1121" i="1" s="1"/>
  <c r="F1119" i="1"/>
  <c r="I1119" i="1"/>
  <c r="H1119" i="1"/>
  <c r="Q1119" i="1"/>
  <c r="G1119" i="1"/>
  <c r="U1119" i="1" s="1"/>
  <c r="E1119" i="1"/>
  <c r="K1117" i="1"/>
  <c r="S1117" i="1"/>
  <c r="C1120" i="1" l="1"/>
  <c r="D1120" i="1"/>
  <c r="A1121" i="1" a="1"/>
  <c r="A1121" i="1" s="1"/>
  <c r="V1119" i="1"/>
  <c r="M1120" i="1"/>
  <c r="L1120" i="1"/>
  <c r="J1119" i="1"/>
  <c r="T1119" i="1"/>
  <c r="G1120" i="1"/>
  <c r="U1120" i="1" s="1"/>
  <c r="I1120" i="1"/>
  <c r="F1120" i="1"/>
  <c r="E1120" i="1"/>
  <c r="Q1120" i="1"/>
  <c r="H1120" i="1"/>
  <c r="Y1122" i="1" a="1"/>
  <c r="Y1122" i="1" s="1"/>
  <c r="B1122" i="1" s="1" a="1"/>
  <c r="B1122" i="1" s="1"/>
  <c r="K1118" i="1"/>
  <c r="S1118" i="1"/>
  <c r="D1121" i="1" l="1"/>
  <c r="C1121" i="1"/>
  <c r="A1122" i="1" a="1"/>
  <c r="A1122" i="1" s="1"/>
  <c r="S1119" i="1"/>
  <c r="K1119" i="1"/>
  <c r="P1120" i="1"/>
  <c r="J1120" i="1"/>
  <c r="N1120" i="1" s="1" a="1"/>
  <c r="N1120" i="1" s="1"/>
  <c r="M1121" i="1"/>
  <c r="L1121" i="1"/>
  <c r="T1120" i="1"/>
  <c r="G1121" i="1"/>
  <c r="U1121" i="1" s="1"/>
  <c r="Q1121" i="1"/>
  <c r="F1121" i="1"/>
  <c r="I1121" i="1"/>
  <c r="H1121" i="1"/>
  <c r="E1121" i="1"/>
  <c r="Y1123" i="1" a="1"/>
  <c r="Y1123" i="1" s="1"/>
  <c r="B1123" i="1" s="1" a="1"/>
  <c r="B1123" i="1" s="1"/>
  <c r="V1120" i="1"/>
  <c r="C1122" i="1" l="1"/>
  <c r="D1122" i="1"/>
  <c r="A1123" i="1" a="1"/>
  <c r="A1123" i="1" s="1"/>
  <c r="Y1124" i="1" a="1"/>
  <c r="Y1124" i="1" s="1"/>
  <c r="B1124" i="1" s="1" a="1"/>
  <c r="B1124" i="1" s="1"/>
  <c r="V1121" i="1"/>
  <c r="M1122" i="1"/>
  <c r="L1122" i="1"/>
  <c r="H1122" i="1"/>
  <c r="F1122" i="1"/>
  <c r="E1122" i="1"/>
  <c r="Q1122" i="1"/>
  <c r="I1122" i="1"/>
  <c r="G1122" i="1"/>
  <c r="U1122" i="1" s="1"/>
  <c r="T1121" i="1"/>
  <c r="P1121" i="1"/>
  <c r="J1121" i="1"/>
  <c r="S1120" i="1"/>
  <c r="K1120" i="1"/>
  <c r="O1120" i="1"/>
  <c r="N1121" i="1" a="1"/>
  <c r="N1121" i="1" s="1"/>
  <c r="C1123" i="1" l="1"/>
  <c r="D1123" i="1"/>
  <c r="A1124" i="1" a="1"/>
  <c r="A1124" i="1" s="1"/>
  <c r="E1123" i="1"/>
  <c r="H1123" i="1"/>
  <c r="G1123" i="1"/>
  <c r="U1123" i="1" s="1"/>
  <c r="I1123" i="1"/>
  <c r="F1123" i="1"/>
  <c r="Q1123" i="1"/>
  <c r="M1123" i="1"/>
  <c r="L1123" i="1"/>
  <c r="S1121" i="1"/>
  <c r="K1121" i="1"/>
  <c r="O1121" i="1"/>
  <c r="Y1125" i="1" a="1"/>
  <c r="Y1125" i="1" s="1"/>
  <c r="B1125" i="1" s="1" a="1"/>
  <c r="B1125" i="1" s="1"/>
  <c r="T1122" i="1"/>
  <c r="P1122" i="1"/>
  <c r="J1122" i="1"/>
  <c r="N1122" i="1" s="1" a="1"/>
  <c r="N1122" i="1" s="1"/>
  <c r="V1122" i="1"/>
  <c r="D1124" i="1" l="1"/>
  <c r="C1124" i="1"/>
  <c r="A1125" i="1" a="1"/>
  <c r="A1125" i="1" s="1"/>
  <c r="M1124" i="1"/>
  <c r="L1124" i="1"/>
  <c r="E1124" i="1"/>
  <c r="F1124" i="1"/>
  <c r="I1124" i="1"/>
  <c r="Q1124" i="1"/>
  <c r="H1124" i="1"/>
  <c r="G1124" i="1"/>
  <c r="U1124" i="1" s="1"/>
  <c r="V1124" i="1" s="1"/>
  <c r="Y1126" i="1" a="1"/>
  <c r="Y1126" i="1" s="1"/>
  <c r="B1126" i="1" s="1" a="1"/>
  <c r="B1126" i="1" s="1"/>
  <c r="K1122" i="1"/>
  <c r="S1122" i="1"/>
  <c r="O1122" i="1"/>
  <c r="P1123" i="1"/>
  <c r="J1123" i="1"/>
  <c r="N1123" i="1" s="1" a="1"/>
  <c r="N1123" i="1" s="1"/>
  <c r="T1123" i="1"/>
  <c r="V1123" i="1"/>
  <c r="D1125" i="1" l="1"/>
  <c r="C1125" i="1"/>
  <c r="A1126" i="1" a="1"/>
  <c r="A1126" i="1" s="1"/>
  <c r="S1123" i="1"/>
  <c r="K1123" i="1"/>
  <c r="O1123" i="1"/>
  <c r="J1124" i="1"/>
  <c r="P1124" i="1"/>
  <c r="T1124" i="1"/>
  <c r="Y1127" i="1" a="1"/>
  <c r="Y1127" i="1" s="1"/>
  <c r="B1127" i="1" s="1" a="1"/>
  <c r="B1127" i="1" s="1"/>
  <c r="N1124" i="1" a="1"/>
  <c r="N1124" i="1" s="1"/>
  <c r="H1125" i="1"/>
  <c r="G1125" i="1"/>
  <c r="U1125" i="1" s="1"/>
  <c r="Q1125" i="1"/>
  <c r="I1125" i="1"/>
  <c r="F1125" i="1"/>
  <c r="E1125" i="1"/>
  <c r="M1125" i="1"/>
  <c r="L1125" i="1"/>
  <c r="C1126" i="1" l="1"/>
  <c r="D1126" i="1"/>
  <c r="A1127" i="1" a="1"/>
  <c r="A1127" i="1" s="1"/>
  <c r="K1124" i="1"/>
  <c r="S1124" i="1"/>
  <c r="O1124" i="1"/>
  <c r="I1126" i="1"/>
  <c r="G1126" i="1"/>
  <c r="U1126" i="1" s="1"/>
  <c r="E1126" i="1"/>
  <c r="H1126" i="1"/>
  <c r="Q1126" i="1"/>
  <c r="F1126" i="1"/>
  <c r="N1125" i="1" a="1"/>
  <c r="N1125" i="1" s="1"/>
  <c r="Y1128" i="1" a="1"/>
  <c r="Y1128" i="1" s="1"/>
  <c r="B1128" i="1" s="1" a="1"/>
  <c r="B1128" i="1" s="1"/>
  <c r="L1126" i="1"/>
  <c r="M1126" i="1"/>
  <c r="V1125" i="1"/>
  <c r="J1125" i="1"/>
  <c r="P1125" i="1"/>
  <c r="T1125" i="1"/>
  <c r="D1127" i="1" l="1"/>
  <c r="C1127" i="1"/>
  <c r="A1128" i="1" a="1"/>
  <c r="A1128" i="1" s="1"/>
  <c r="V1126" i="1"/>
  <c r="Y1129" i="1" a="1"/>
  <c r="Y1129" i="1" s="1"/>
  <c r="B1129" i="1" s="1" a="1"/>
  <c r="B1129" i="1" s="1"/>
  <c r="T1126" i="1"/>
  <c r="P1126" i="1"/>
  <c r="J1126" i="1"/>
  <c r="N1126" i="1" a="1"/>
  <c r="N1126" i="1" s="1"/>
  <c r="M1127" i="1"/>
  <c r="L1127" i="1"/>
  <c r="K1125" i="1"/>
  <c r="S1125" i="1"/>
  <c r="O1125" i="1"/>
  <c r="F1127" i="1"/>
  <c r="H1127" i="1"/>
  <c r="G1127" i="1"/>
  <c r="U1127" i="1" s="1"/>
  <c r="E1127" i="1"/>
  <c r="Q1127" i="1"/>
  <c r="I1127" i="1"/>
  <c r="C1128" i="1" l="1"/>
  <c r="D1128" i="1"/>
  <c r="A1129" i="1" a="1"/>
  <c r="A1129" i="1" s="1"/>
  <c r="V1127" i="1"/>
  <c r="J1127" i="1"/>
  <c r="T1127" i="1"/>
  <c r="L1128" i="1"/>
  <c r="M1128" i="1"/>
  <c r="S1126" i="1"/>
  <c r="K1126" i="1"/>
  <c r="O1126" i="1"/>
  <c r="Y1130" i="1" a="1"/>
  <c r="Y1130" i="1" s="1"/>
  <c r="B1130" i="1" s="1" a="1"/>
  <c r="B1130" i="1" s="1"/>
  <c r="Q1128" i="1"/>
  <c r="I1128" i="1"/>
  <c r="G1128" i="1"/>
  <c r="U1128" i="1" s="1"/>
  <c r="E1128" i="1"/>
  <c r="H1128" i="1"/>
  <c r="F1128" i="1"/>
  <c r="C1129" i="1" l="1"/>
  <c r="D1129" i="1"/>
  <c r="A1130" i="1" a="1"/>
  <c r="A1130" i="1" s="1"/>
  <c r="V1128" i="1"/>
  <c r="T1128" i="1"/>
  <c r="S1127" i="1"/>
  <c r="K1127" i="1"/>
  <c r="Q1129" i="1"/>
  <c r="I1129" i="1"/>
  <c r="H1129" i="1"/>
  <c r="F1129" i="1"/>
  <c r="G1129" i="1"/>
  <c r="U1129" i="1" s="1"/>
  <c r="E1129" i="1"/>
  <c r="J1128" i="1"/>
  <c r="L1129" i="1"/>
  <c r="M1129" i="1"/>
  <c r="Y1131" i="1" a="1"/>
  <c r="Y1131" i="1" s="1"/>
  <c r="B1131" i="1" s="1" a="1"/>
  <c r="B1131" i="1" s="1"/>
  <c r="D1130" i="1" l="1"/>
  <c r="C1130" i="1"/>
  <c r="A1131" i="1" a="1"/>
  <c r="A1131" i="1" s="1"/>
  <c r="E1130" i="1"/>
  <c r="I1130" i="1"/>
  <c r="Q1130" i="1"/>
  <c r="H1130" i="1"/>
  <c r="G1130" i="1"/>
  <c r="U1130" i="1" s="1"/>
  <c r="V1130" i="1" s="1"/>
  <c r="F1130" i="1"/>
  <c r="K1128" i="1"/>
  <c r="S1128" i="1"/>
  <c r="Y1132" i="1" a="1"/>
  <c r="Y1132" i="1" s="1"/>
  <c r="B1132" i="1" s="1" a="1"/>
  <c r="B1132" i="1" s="1"/>
  <c r="T1129" i="1"/>
  <c r="L1130" i="1"/>
  <c r="M1130" i="1"/>
  <c r="J1129" i="1"/>
  <c r="V1129" i="1"/>
  <c r="C1131" i="1" l="1"/>
  <c r="D1131" i="1"/>
  <c r="A1132" i="1" a="1"/>
  <c r="A1132" i="1" s="1"/>
  <c r="T1130" i="1"/>
  <c r="J1130" i="1"/>
  <c r="M1131" i="1"/>
  <c r="L1131" i="1"/>
  <c r="Q1131" i="1"/>
  <c r="H1131" i="1"/>
  <c r="G1131" i="1"/>
  <c r="U1131" i="1" s="1"/>
  <c r="V1131" i="1" s="1"/>
  <c r="I1131" i="1"/>
  <c r="F1131" i="1"/>
  <c r="E1131" i="1"/>
  <c r="Y1133" i="1" a="1"/>
  <c r="Y1133" i="1" s="1"/>
  <c r="B1133" i="1" s="1" a="1"/>
  <c r="B1133" i="1" s="1"/>
  <c r="K1129" i="1"/>
  <c r="S1129" i="1"/>
  <c r="C1132" i="1" l="1"/>
  <c r="D1132" i="1"/>
  <c r="A1133" i="1" a="1"/>
  <c r="A1133" i="1" s="1"/>
  <c r="M1132" i="1"/>
  <c r="L1132" i="1"/>
  <c r="J1131" i="1"/>
  <c r="T1131" i="1"/>
  <c r="K1130" i="1"/>
  <c r="S1130" i="1"/>
  <c r="F1132" i="1"/>
  <c r="G1132" i="1"/>
  <c r="U1132" i="1" s="1"/>
  <c r="E1132" i="1"/>
  <c r="Q1132" i="1"/>
  <c r="I1132" i="1"/>
  <c r="H1132" i="1"/>
  <c r="Y1134" i="1" a="1"/>
  <c r="Y1134" i="1" s="1"/>
  <c r="B1134" i="1" s="1" a="1"/>
  <c r="B1134" i="1" s="1"/>
  <c r="D1133" i="1" l="1"/>
  <c r="C1133" i="1"/>
  <c r="A1134" i="1" a="1"/>
  <c r="A1134" i="1" s="1"/>
  <c r="K1131" i="1"/>
  <c r="S1131" i="1"/>
  <c r="J1132" i="1"/>
  <c r="G1133" i="1"/>
  <c r="U1133" i="1" s="1"/>
  <c r="E1133" i="1"/>
  <c r="I1133" i="1"/>
  <c r="Q1133" i="1"/>
  <c r="H1133" i="1"/>
  <c r="F1133" i="1"/>
  <c r="V1132" i="1"/>
  <c r="Y1135" i="1" a="1"/>
  <c r="Y1135" i="1" s="1"/>
  <c r="B1135" i="1" s="1" a="1"/>
  <c r="B1135" i="1" s="1"/>
  <c r="T1132" i="1"/>
  <c r="L1133" i="1"/>
  <c r="M1133" i="1"/>
  <c r="C1134" i="1" l="1"/>
  <c r="D1134" i="1"/>
  <c r="A1135" i="1" a="1"/>
  <c r="A1135" i="1" s="1"/>
  <c r="M1134" i="1"/>
  <c r="L1134" i="1"/>
  <c r="V1133" i="1"/>
  <c r="K1132" i="1"/>
  <c r="S1132" i="1"/>
  <c r="J1133" i="1"/>
  <c r="Y1136" i="1" a="1"/>
  <c r="Y1136" i="1" s="1"/>
  <c r="B1136" i="1" s="1" a="1"/>
  <c r="B1136" i="1" s="1"/>
  <c r="H1134" i="1"/>
  <c r="I1134" i="1"/>
  <c r="Q1134" i="1"/>
  <c r="F1134" i="1"/>
  <c r="E1134" i="1"/>
  <c r="G1134" i="1"/>
  <c r="U1134" i="1" s="1"/>
  <c r="T1133" i="1"/>
  <c r="C1135" i="1" l="1"/>
  <c r="D1135" i="1"/>
  <c r="A1136" i="1" a="1"/>
  <c r="A1136" i="1" s="1"/>
  <c r="M1135" i="1"/>
  <c r="L1135" i="1"/>
  <c r="Y1137" i="1" a="1"/>
  <c r="Y1137" i="1" s="1"/>
  <c r="B1137" i="1" s="1" a="1"/>
  <c r="B1137" i="1" s="1"/>
  <c r="E1135" i="1"/>
  <c r="I1135" i="1"/>
  <c r="Q1135" i="1"/>
  <c r="H1135" i="1"/>
  <c r="G1135" i="1"/>
  <c r="U1135" i="1" s="1"/>
  <c r="F1135" i="1"/>
  <c r="K1133" i="1"/>
  <c r="S1133" i="1"/>
  <c r="V1134" i="1"/>
  <c r="J1134" i="1"/>
  <c r="T1134" i="1"/>
  <c r="D1136" i="1" l="1"/>
  <c r="C1136" i="1"/>
  <c r="A1137" i="1" a="1"/>
  <c r="A1137" i="1" s="1"/>
  <c r="L1136" i="1"/>
  <c r="M1136" i="1"/>
  <c r="V1135" i="1"/>
  <c r="J1135" i="1"/>
  <c r="K1134" i="1"/>
  <c r="S1134" i="1"/>
  <c r="T1135" i="1"/>
  <c r="Y1138" i="1" a="1"/>
  <c r="Y1138" i="1" s="1"/>
  <c r="B1138" i="1" s="1" a="1"/>
  <c r="B1138" i="1" s="1"/>
  <c r="H1136" i="1"/>
  <c r="Q1136" i="1"/>
  <c r="G1136" i="1"/>
  <c r="U1136" i="1" s="1"/>
  <c r="E1136" i="1"/>
  <c r="I1136" i="1"/>
  <c r="F1136" i="1"/>
  <c r="C1137" i="1" l="1"/>
  <c r="D1137" i="1"/>
  <c r="A1138" i="1" a="1"/>
  <c r="A1138" i="1" s="1"/>
  <c r="V1136" i="1"/>
  <c r="M1137" i="1"/>
  <c r="L1137" i="1"/>
  <c r="K1135" i="1"/>
  <c r="S1135" i="1"/>
  <c r="T1136" i="1"/>
  <c r="H1137" i="1"/>
  <c r="E1137" i="1"/>
  <c r="I1137" i="1"/>
  <c r="Q1137" i="1"/>
  <c r="G1137" i="1"/>
  <c r="U1137" i="1" s="1"/>
  <c r="F1137" i="1"/>
  <c r="J1136" i="1"/>
  <c r="Y1139" i="1" a="1"/>
  <c r="Y1139" i="1" s="1"/>
  <c r="B1139" i="1" s="1" a="1"/>
  <c r="B1139" i="1" s="1"/>
  <c r="D1138" i="1" l="1"/>
  <c r="C1138" i="1"/>
  <c r="A1139" i="1" a="1"/>
  <c r="A1139" i="1" s="1"/>
  <c r="V1137" i="1"/>
  <c r="F1138" i="1"/>
  <c r="I1138" i="1"/>
  <c r="H1138" i="1"/>
  <c r="G1138" i="1"/>
  <c r="U1138" i="1" s="1"/>
  <c r="E1138" i="1"/>
  <c r="Q1138" i="1"/>
  <c r="J1137" i="1"/>
  <c r="T1137" i="1"/>
  <c r="L1138" i="1"/>
  <c r="M1138" i="1"/>
  <c r="Y1140" i="1" a="1"/>
  <c r="Y1140" i="1" s="1"/>
  <c r="B1140" i="1" s="1" a="1"/>
  <c r="B1140" i="1" s="1"/>
  <c r="K1136" i="1"/>
  <c r="S1136" i="1"/>
  <c r="D1139" i="1" l="1"/>
  <c r="C1139" i="1"/>
  <c r="A1140" i="1" a="1"/>
  <c r="A1140" i="1" s="1"/>
  <c r="J1138" i="1"/>
  <c r="G1139" i="1"/>
  <c r="U1139" i="1" s="1"/>
  <c r="Q1139" i="1"/>
  <c r="F1139" i="1"/>
  <c r="E1139" i="1"/>
  <c r="I1139" i="1"/>
  <c r="H1139" i="1"/>
  <c r="V1138" i="1"/>
  <c r="K1137" i="1"/>
  <c r="S1137" i="1"/>
  <c r="L1139" i="1"/>
  <c r="M1139" i="1"/>
  <c r="Y1141" i="1" a="1"/>
  <c r="Y1141" i="1" s="1"/>
  <c r="B1141" i="1" s="1" a="1"/>
  <c r="B1141" i="1" s="1"/>
  <c r="T1138" i="1"/>
  <c r="C1140" i="1" l="1"/>
  <c r="D1140" i="1"/>
  <c r="A1141" i="1" a="1"/>
  <c r="A1141" i="1" s="1"/>
  <c r="J1139" i="1"/>
  <c r="T1139" i="1"/>
  <c r="V1139" i="1"/>
  <c r="Y1142" i="1" a="1"/>
  <c r="Y1142" i="1" s="1"/>
  <c r="B1142" i="1" s="1" a="1"/>
  <c r="B1142" i="1" s="1"/>
  <c r="H1140" i="1"/>
  <c r="I1140" i="1"/>
  <c r="F1140" i="1"/>
  <c r="E1140" i="1"/>
  <c r="Q1140" i="1"/>
  <c r="G1140" i="1"/>
  <c r="U1140" i="1" s="1"/>
  <c r="K1138" i="1"/>
  <c r="S1138" i="1"/>
  <c r="M1140" i="1"/>
  <c r="L1140" i="1"/>
  <c r="C1141" i="1" l="1"/>
  <c r="D1141" i="1"/>
  <c r="V1140" i="1"/>
  <c r="A1142" i="1" a="1"/>
  <c r="A1142" i="1" s="1"/>
  <c r="M1141" i="1"/>
  <c r="L1141" i="1"/>
  <c r="F1141" i="1"/>
  <c r="I1141" i="1"/>
  <c r="H1141" i="1"/>
  <c r="Q1141" i="1"/>
  <c r="G1141" i="1"/>
  <c r="U1141" i="1" s="1"/>
  <c r="V1141" i="1" s="1"/>
  <c r="E1141" i="1"/>
  <c r="Y1143" i="1" a="1"/>
  <c r="Y1143" i="1" s="1"/>
  <c r="B1143" i="1" s="1" a="1"/>
  <c r="B1143" i="1" s="1"/>
  <c r="S1139" i="1"/>
  <c r="K1139" i="1"/>
  <c r="T1140" i="1"/>
  <c r="J1140" i="1"/>
  <c r="D1142" i="1" l="1"/>
  <c r="C1142" i="1"/>
  <c r="A1143" i="1" a="1"/>
  <c r="A1143" i="1" s="1"/>
  <c r="G1142" i="1"/>
  <c r="U1142" i="1" s="1"/>
  <c r="F1142" i="1"/>
  <c r="E1142" i="1"/>
  <c r="I1142" i="1"/>
  <c r="H1142" i="1"/>
  <c r="Q1142" i="1"/>
  <c r="L1142" i="1"/>
  <c r="M1142" i="1"/>
  <c r="Y1144" i="1" a="1"/>
  <c r="Y1144" i="1" s="1"/>
  <c r="B1144" i="1" s="1" a="1"/>
  <c r="B1144" i="1" s="1"/>
  <c r="J1141" i="1"/>
  <c r="K1140" i="1"/>
  <c r="S1140" i="1"/>
  <c r="T1141" i="1"/>
  <c r="C1143" i="1" l="1"/>
  <c r="D1143" i="1"/>
  <c r="A1144" i="1" a="1"/>
  <c r="A1144" i="1" s="1"/>
  <c r="V1142" i="1"/>
  <c r="Y1145" i="1" a="1"/>
  <c r="Y1145" i="1" s="1"/>
  <c r="B1145" i="1" s="1" a="1"/>
  <c r="B1145" i="1" s="1"/>
  <c r="H1143" i="1"/>
  <c r="I1143" i="1"/>
  <c r="Q1143" i="1"/>
  <c r="G1143" i="1"/>
  <c r="U1143" i="1" s="1"/>
  <c r="V1143" i="1" s="1"/>
  <c r="F1143" i="1"/>
  <c r="E1143" i="1"/>
  <c r="M1143" i="1"/>
  <c r="L1143" i="1"/>
  <c r="K1141" i="1"/>
  <c r="S1141" i="1"/>
  <c r="T1142" i="1"/>
  <c r="J1142" i="1"/>
  <c r="C1144" i="1" l="1"/>
  <c r="D1144" i="1"/>
  <c r="A1145" i="1" a="1"/>
  <c r="A1145" i="1" s="1"/>
  <c r="K1142" i="1"/>
  <c r="S1142" i="1"/>
  <c r="F1144" i="1"/>
  <c r="I1144" i="1"/>
  <c r="H1144" i="1"/>
  <c r="Q1144" i="1"/>
  <c r="G1144" i="1"/>
  <c r="U1144" i="1" s="1"/>
  <c r="E1144" i="1"/>
  <c r="M1144" i="1"/>
  <c r="L1144" i="1"/>
  <c r="Y1146" i="1" a="1"/>
  <c r="Y1146" i="1" s="1"/>
  <c r="B1146" i="1" s="1" a="1"/>
  <c r="B1146" i="1" s="1"/>
  <c r="J1143" i="1"/>
  <c r="T1143" i="1"/>
  <c r="D1145" i="1" l="1"/>
  <c r="C1145" i="1"/>
  <c r="A1146" i="1" a="1"/>
  <c r="A1146" i="1" s="1"/>
  <c r="V1144" i="1"/>
  <c r="T1144" i="1"/>
  <c r="Y1147" i="1" a="1"/>
  <c r="Y1147" i="1" s="1"/>
  <c r="B1147" i="1" s="1" a="1"/>
  <c r="B1147" i="1" s="1"/>
  <c r="G1145" i="1"/>
  <c r="U1145" i="1" s="1"/>
  <c r="F1145" i="1"/>
  <c r="E1145" i="1"/>
  <c r="H1145" i="1"/>
  <c r="Q1145" i="1"/>
  <c r="I1145" i="1"/>
  <c r="L1145" i="1"/>
  <c r="M1145" i="1"/>
  <c r="J1144" i="1"/>
  <c r="K1143" i="1"/>
  <c r="S1143" i="1"/>
  <c r="C1146" i="1" l="1"/>
  <c r="D1146" i="1"/>
  <c r="A1147" i="1" a="1"/>
  <c r="A1147" i="1" s="1"/>
  <c r="S1144" i="1"/>
  <c r="K1144" i="1"/>
  <c r="V1145" i="1"/>
  <c r="T1145" i="1"/>
  <c r="M1146" i="1"/>
  <c r="L1146" i="1"/>
  <c r="J1145" i="1"/>
  <c r="Y1148" i="1" a="1"/>
  <c r="Y1148" i="1" s="1"/>
  <c r="B1148" i="1" s="1" a="1"/>
  <c r="B1148" i="1" s="1"/>
  <c r="H1146" i="1"/>
  <c r="I1146" i="1"/>
  <c r="Q1146" i="1"/>
  <c r="G1146" i="1"/>
  <c r="U1146" i="1" s="1"/>
  <c r="V1146" i="1" s="1"/>
  <c r="E1146" i="1"/>
  <c r="F1146" i="1"/>
  <c r="C1147" i="1" l="1"/>
  <c r="D1147" i="1"/>
  <c r="A1148" i="1" a="1"/>
  <c r="A1148" i="1" s="1"/>
  <c r="K1145" i="1"/>
  <c r="S1145" i="1"/>
  <c r="Y1149" i="1" a="1"/>
  <c r="Y1149" i="1" s="1"/>
  <c r="B1149" i="1" s="1" a="1"/>
  <c r="B1149" i="1" s="1"/>
  <c r="F1147" i="1"/>
  <c r="H1147" i="1"/>
  <c r="Q1147" i="1"/>
  <c r="G1147" i="1"/>
  <c r="U1147" i="1" s="1"/>
  <c r="E1147" i="1"/>
  <c r="I1147" i="1"/>
  <c r="J1146" i="1"/>
  <c r="M1147" i="1"/>
  <c r="L1147" i="1"/>
  <c r="T1146" i="1"/>
  <c r="D1148" i="1" l="1"/>
  <c r="C1148" i="1"/>
  <c r="A1149" i="1" a="1"/>
  <c r="A1149" i="1" s="1"/>
  <c r="T1147" i="1"/>
  <c r="K1146" i="1"/>
  <c r="S1146" i="1"/>
  <c r="J1147" i="1"/>
  <c r="Y1150" i="1" a="1"/>
  <c r="Y1150" i="1" s="1"/>
  <c r="B1150" i="1" s="1" a="1"/>
  <c r="B1150" i="1" s="1"/>
  <c r="G1148" i="1"/>
  <c r="U1148" i="1" s="1"/>
  <c r="E1148" i="1"/>
  <c r="I1148" i="1"/>
  <c r="H1148" i="1"/>
  <c r="Q1148" i="1"/>
  <c r="F1148" i="1"/>
  <c r="L1148" i="1"/>
  <c r="M1148" i="1"/>
  <c r="V1147" i="1"/>
  <c r="C1149" i="1" l="1"/>
  <c r="D1149" i="1"/>
  <c r="A1150" i="1" a="1"/>
  <c r="A1150" i="1" s="1"/>
  <c r="S1147" i="1"/>
  <c r="K1147" i="1"/>
  <c r="T1148" i="1"/>
  <c r="V1148" i="1"/>
  <c r="L1149" i="1"/>
  <c r="M1149" i="1"/>
  <c r="J1148" i="1"/>
  <c r="Y1151" i="1" a="1"/>
  <c r="Y1151" i="1" s="1"/>
  <c r="B1151" i="1" s="1" a="1"/>
  <c r="B1151" i="1" s="1"/>
  <c r="H1149" i="1"/>
  <c r="I1149" i="1"/>
  <c r="Q1149" i="1"/>
  <c r="G1149" i="1"/>
  <c r="U1149" i="1" s="1"/>
  <c r="V1149" i="1" s="1"/>
  <c r="F1149" i="1"/>
  <c r="E1149" i="1"/>
  <c r="C1150" i="1" l="1"/>
  <c r="D1150" i="1"/>
  <c r="A1151" i="1" a="1"/>
  <c r="A1151" i="1" s="1"/>
  <c r="F1150" i="1"/>
  <c r="Q1150" i="1"/>
  <c r="G1150" i="1"/>
  <c r="U1150" i="1" s="1"/>
  <c r="E1150" i="1"/>
  <c r="I1150" i="1"/>
  <c r="H1150" i="1"/>
  <c r="Y1152" i="1" a="1"/>
  <c r="Y1152" i="1" s="1"/>
  <c r="B1152" i="1" s="1" a="1"/>
  <c r="B1152" i="1" s="1"/>
  <c r="J1149" i="1"/>
  <c r="K1148" i="1"/>
  <c r="S1148" i="1"/>
  <c r="T1149" i="1"/>
  <c r="M1150" i="1"/>
  <c r="L1150" i="1"/>
  <c r="D1151" i="1" l="1"/>
  <c r="C1151" i="1"/>
  <c r="A1152" i="1" a="1"/>
  <c r="A1152" i="1" s="1"/>
  <c r="K1149" i="1"/>
  <c r="S1149" i="1"/>
  <c r="J1150" i="1"/>
  <c r="T1150" i="1"/>
  <c r="V1150" i="1"/>
  <c r="Y1153" i="1" a="1"/>
  <c r="Y1153" i="1" s="1"/>
  <c r="B1153" i="1" s="1" a="1"/>
  <c r="B1153" i="1" s="1"/>
  <c r="G1151" i="1"/>
  <c r="U1151" i="1" s="1"/>
  <c r="I1151" i="1"/>
  <c r="H1151" i="1"/>
  <c r="Q1151" i="1"/>
  <c r="F1151" i="1"/>
  <c r="E1151" i="1"/>
  <c r="L1151" i="1"/>
  <c r="M1151" i="1"/>
  <c r="C1152" i="1" l="1"/>
  <c r="D1152" i="1"/>
  <c r="A1153" i="1" a="1"/>
  <c r="A1153" i="1" s="1"/>
  <c r="V1151" i="1"/>
  <c r="T1151" i="1"/>
  <c r="K1150" i="1"/>
  <c r="S1150" i="1"/>
  <c r="J1151" i="1"/>
  <c r="Y1154" i="1" a="1"/>
  <c r="Y1154" i="1" s="1"/>
  <c r="B1154" i="1" s="1" a="1"/>
  <c r="B1154" i="1" s="1"/>
  <c r="H1152" i="1"/>
  <c r="I1152" i="1"/>
  <c r="Q1152" i="1"/>
  <c r="G1152" i="1"/>
  <c r="U1152" i="1" s="1"/>
  <c r="F1152" i="1"/>
  <c r="E1152" i="1"/>
  <c r="M1152" i="1"/>
  <c r="L1152" i="1"/>
  <c r="C1153" i="1" l="1"/>
  <c r="D1153" i="1"/>
  <c r="V1152" i="1"/>
  <c r="A1154" i="1" a="1"/>
  <c r="A1154" i="1" s="1"/>
  <c r="K1151" i="1"/>
  <c r="S1151" i="1"/>
  <c r="F1153" i="1"/>
  <c r="G1153" i="1"/>
  <c r="U1153" i="1" s="1"/>
  <c r="E1153" i="1"/>
  <c r="I1153" i="1"/>
  <c r="H1153" i="1"/>
  <c r="Q1153" i="1"/>
  <c r="J1152" i="1"/>
  <c r="M1153" i="1"/>
  <c r="L1153" i="1"/>
  <c r="T1152" i="1"/>
  <c r="Y1155" i="1" a="1"/>
  <c r="Y1155" i="1" s="1"/>
  <c r="B1155" i="1" s="1" a="1"/>
  <c r="B1155" i="1" s="1"/>
  <c r="D1154" i="1" l="1"/>
  <c r="C1154" i="1"/>
  <c r="A1155" i="1" a="1"/>
  <c r="A1155" i="1" s="1"/>
  <c r="V1153" i="1"/>
  <c r="T1153" i="1"/>
  <c r="K1152" i="1"/>
  <c r="S1152" i="1"/>
  <c r="J1153" i="1"/>
  <c r="L1154" i="1"/>
  <c r="M1154" i="1"/>
  <c r="Y1156" i="1" a="1"/>
  <c r="Y1156" i="1" s="1"/>
  <c r="B1156" i="1" s="1" a="1"/>
  <c r="B1156" i="1" s="1"/>
  <c r="G1154" i="1"/>
  <c r="U1154" i="1" s="1"/>
  <c r="I1154" i="1"/>
  <c r="H1154" i="1"/>
  <c r="Q1154" i="1"/>
  <c r="F1154" i="1"/>
  <c r="E1154" i="1"/>
  <c r="C1155" i="1" l="1"/>
  <c r="D1155" i="1"/>
  <c r="A1156" i="1" a="1"/>
  <c r="A1156" i="1" s="1"/>
  <c r="V1154" i="1"/>
  <c r="K1153" i="1"/>
  <c r="S1153" i="1"/>
  <c r="T1154" i="1"/>
  <c r="J1154" i="1"/>
  <c r="Y1157" i="1" a="1"/>
  <c r="Y1157" i="1" s="1"/>
  <c r="B1157" i="1" s="1" a="1"/>
  <c r="B1157" i="1" s="1"/>
  <c r="H1155" i="1"/>
  <c r="I1155" i="1"/>
  <c r="Q1155" i="1"/>
  <c r="G1155" i="1"/>
  <c r="U1155" i="1" s="1"/>
  <c r="F1155" i="1"/>
  <c r="E1155" i="1"/>
  <c r="M1155" i="1"/>
  <c r="L1155" i="1"/>
  <c r="C1156" i="1" l="1"/>
  <c r="D1156" i="1"/>
  <c r="A1157" i="1" a="1"/>
  <c r="A1157" i="1" s="1"/>
  <c r="V1155" i="1"/>
  <c r="M1156" i="1"/>
  <c r="L1156" i="1"/>
  <c r="F1156" i="1"/>
  <c r="E1156" i="1"/>
  <c r="I1156" i="1"/>
  <c r="H1156" i="1"/>
  <c r="Q1156" i="1"/>
  <c r="G1156" i="1"/>
  <c r="U1156" i="1" s="1"/>
  <c r="V1156" i="1" s="1"/>
  <c r="K1154" i="1"/>
  <c r="S1154" i="1"/>
  <c r="J1155" i="1"/>
  <c r="T1155" i="1"/>
  <c r="Y1158" i="1" a="1"/>
  <c r="Y1158" i="1" s="1"/>
  <c r="B1158" i="1" s="1" a="1"/>
  <c r="B1158" i="1" s="1"/>
  <c r="D1157" i="1" l="1"/>
  <c r="C1157" i="1"/>
  <c r="A1158" i="1" a="1"/>
  <c r="A1158" i="1" s="1"/>
  <c r="L1157" i="1"/>
  <c r="M1157" i="1"/>
  <c r="S1155" i="1"/>
  <c r="K1155" i="1"/>
  <c r="G1157" i="1"/>
  <c r="U1157" i="1" s="1"/>
  <c r="I1157" i="1"/>
  <c r="H1157" i="1"/>
  <c r="Q1157" i="1"/>
  <c r="F1157" i="1"/>
  <c r="E1157" i="1"/>
  <c r="J1156" i="1"/>
  <c r="Y1159" i="1" a="1"/>
  <c r="Y1159" i="1" s="1"/>
  <c r="B1159" i="1" s="1" a="1"/>
  <c r="B1159" i="1" s="1"/>
  <c r="T1156" i="1"/>
  <c r="C1158" i="1" l="1"/>
  <c r="D1158" i="1"/>
  <c r="A1159" i="1" a="1"/>
  <c r="A1159" i="1" s="1"/>
  <c r="V1157" i="1"/>
  <c r="K1156" i="1"/>
  <c r="S1156" i="1"/>
  <c r="H1158" i="1"/>
  <c r="I1158" i="1"/>
  <c r="Q1158" i="1"/>
  <c r="G1158" i="1"/>
  <c r="U1158" i="1" s="1"/>
  <c r="F1158" i="1"/>
  <c r="E1158" i="1"/>
  <c r="M1158" i="1"/>
  <c r="L1158" i="1"/>
  <c r="T1157" i="1"/>
  <c r="Y1160" i="1" a="1"/>
  <c r="Y1160" i="1" s="1"/>
  <c r="B1160" i="1" s="1" a="1"/>
  <c r="B1160" i="1" s="1"/>
  <c r="J1157" i="1"/>
  <c r="C1159" i="1" l="1"/>
  <c r="D1159" i="1"/>
  <c r="A1160" i="1" a="1"/>
  <c r="A1160" i="1" s="1"/>
  <c r="T1158" i="1"/>
  <c r="K1157" i="1"/>
  <c r="S1157" i="1"/>
  <c r="Y1161" i="1" a="1"/>
  <c r="Y1161" i="1" s="1"/>
  <c r="B1161" i="1" s="1" a="1"/>
  <c r="B1161" i="1" s="1"/>
  <c r="F1159" i="1"/>
  <c r="E1159" i="1"/>
  <c r="I1159" i="1"/>
  <c r="H1159" i="1"/>
  <c r="Q1159" i="1"/>
  <c r="G1159" i="1"/>
  <c r="U1159" i="1" s="1"/>
  <c r="J1158" i="1"/>
  <c r="M1159" i="1"/>
  <c r="L1159" i="1"/>
  <c r="V1158" i="1"/>
  <c r="D1160" i="1" l="1"/>
  <c r="C1160" i="1"/>
  <c r="V1159" i="1"/>
  <c r="A1161" i="1" a="1"/>
  <c r="A1161" i="1" s="1"/>
  <c r="S1158" i="1"/>
  <c r="K1158" i="1"/>
  <c r="J1159" i="1"/>
  <c r="T1159" i="1"/>
  <c r="G1160" i="1"/>
  <c r="U1160" i="1" s="1"/>
  <c r="I1160" i="1"/>
  <c r="H1160" i="1"/>
  <c r="Q1160" i="1"/>
  <c r="F1160" i="1"/>
  <c r="E1160" i="1"/>
  <c r="L1160" i="1"/>
  <c r="M1160" i="1"/>
  <c r="Y1162" i="1" a="1"/>
  <c r="Y1162" i="1" s="1"/>
  <c r="B1162" i="1" s="1" a="1"/>
  <c r="B1162" i="1" s="1"/>
  <c r="D1161" i="1" l="1"/>
  <c r="C1161" i="1"/>
  <c r="A1162" i="1" a="1"/>
  <c r="A1162" i="1" s="1"/>
  <c r="M1161" i="1"/>
  <c r="L1161" i="1"/>
  <c r="Y1163" i="1" a="1"/>
  <c r="Y1163" i="1" s="1"/>
  <c r="B1163" i="1" s="1" a="1"/>
  <c r="B1163" i="1" s="1"/>
  <c r="H1161" i="1"/>
  <c r="Q1161" i="1"/>
  <c r="G1161" i="1"/>
  <c r="U1161" i="1" s="1"/>
  <c r="F1161" i="1"/>
  <c r="E1161" i="1"/>
  <c r="I1161" i="1"/>
  <c r="K1159" i="1"/>
  <c r="S1159" i="1"/>
  <c r="T1160" i="1"/>
  <c r="V1160" i="1"/>
  <c r="J1160" i="1"/>
  <c r="C1162" i="1" l="1"/>
  <c r="D1162" i="1"/>
  <c r="A1163" i="1" a="1"/>
  <c r="A1163" i="1" s="1"/>
  <c r="M1162" i="1"/>
  <c r="L1162" i="1"/>
  <c r="J1161" i="1"/>
  <c r="T1161" i="1"/>
  <c r="Y1164" i="1" a="1"/>
  <c r="Y1164" i="1" s="1"/>
  <c r="B1164" i="1" s="1" a="1"/>
  <c r="B1164" i="1" s="1"/>
  <c r="K1160" i="1"/>
  <c r="S1160" i="1"/>
  <c r="F1162" i="1"/>
  <c r="I1162" i="1"/>
  <c r="H1162" i="1"/>
  <c r="Q1162" i="1"/>
  <c r="G1162" i="1"/>
  <c r="U1162" i="1" s="1"/>
  <c r="V1162" i="1" s="1"/>
  <c r="E1162" i="1"/>
  <c r="V1161" i="1"/>
  <c r="D1163" i="1" l="1"/>
  <c r="C1163" i="1"/>
  <c r="A1164" i="1" a="1"/>
  <c r="A1164" i="1" s="1"/>
  <c r="L1163" i="1"/>
  <c r="M1163" i="1"/>
  <c r="G1163" i="1"/>
  <c r="U1163" i="1" s="1"/>
  <c r="I1163" i="1"/>
  <c r="H1163" i="1"/>
  <c r="Q1163" i="1"/>
  <c r="F1163" i="1"/>
  <c r="E1163" i="1"/>
  <c r="K1161" i="1"/>
  <c r="S1161" i="1"/>
  <c r="Y1165" i="1" a="1"/>
  <c r="Y1165" i="1" s="1"/>
  <c r="B1165" i="1" s="1" a="1"/>
  <c r="B1165" i="1" s="1"/>
  <c r="J1162" i="1"/>
  <c r="T1162" i="1"/>
  <c r="C1164" i="1" l="1"/>
  <c r="D1164" i="1"/>
  <c r="A1165" i="1" a="1"/>
  <c r="A1165" i="1" s="1"/>
  <c r="V1163" i="1"/>
  <c r="T1163" i="1"/>
  <c r="H1164" i="1"/>
  <c r="Q1164" i="1"/>
  <c r="G1164" i="1"/>
  <c r="U1164" i="1" s="1"/>
  <c r="V1164" i="1" s="1"/>
  <c r="F1164" i="1"/>
  <c r="E1164" i="1"/>
  <c r="I1164" i="1"/>
  <c r="M1164" i="1"/>
  <c r="L1164" i="1"/>
  <c r="J1163" i="1"/>
  <c r="K1162" i="1"/>
  <c r="S1162" i="1"/>
  <c r="Y1166" i="1" a="1"/>
  <c r="Y1166" i="1" s="1"/>
  <c r="B1166" i="1" s="1" a="1"/>
  <c r="B1166" i="1" s="1"/>
  <c r="C1165" i="1" l="1"/>
  <c r="D1165" i="1"/>
  <c r="A1166" i="1" a="1"/>
  <c r="A1166" i="1" s="1"/>
  <c r="K1163" i="1"/>
  <c r="S1163" i="1"/>
  <c r="J1164" i="1"/>
  <c r="T1164" i="1"/>
  <c r="Y1167" i="1" a="1"/>
  <c r="Y1167" i="1" s="1"/>
  <c r="B1167" i="1" s="1" a="1"/>
  <c r="B1167" i="1" s="1"/>
  <c r="F1165" i="1"/>
  <c r="I1165" i="1"/>
  <c r="H1165" i="1"/>
  <c r="Q1165" i="1"/>
  <c r="G1165" i="1"/>
  <c r="U1165" i="1" s="1"/>
  <c r="E1165" i="1"/>
  <c r="M1165" i="1"/>
  <c r="L1165" i="1"/>
  <c r="D1166" i="1" l="1"/>
  <c r="C1166" i="1"/>
  <c r="A1167" i="1" a="1"/>
  <c r="A1167" i="1" s="1"/>
  <c r="V1165" i="1"/>
  <c r="G1166" i="1"/>
  <c r="U1166" i="1" s="1"/>
  <c r="I1166" i="1"/>
  <c r="H1166" i="1"/>
  <c r="Q1166" i="1"/>
  <c r="F1166" i="1"/>
  <c r="E1166" i="1"/>
  <c r="L1166" i="1"/>
  <c r="M1166" i="1"/>
  <c r="Y1168" i="1" a="1"/>
  <c r="Y1168" i="1" s="1"/>
  <c r="B1168" i="1" s="1" a="1"/>
  <c r="B1168" i="1" s="1"/>
  <c r="K1164" i="1"/>
  <c r="S1164" i="1"/>
  <c r="J1165" i="1"/>
  <c r="T1165" i="1"/>
  <c r="C1167" i="1" l="1"/>
  <c r="D1167" i="1"/>
  <c r="A1168" i="1" a="1"/>
  <c r="A1168" i="1" s="1"/>
  <c r="K1165" i="1"/>
  <c r="S1165" i="1"/>
  <c r="Y1169" i="1" a="1"/>
  <c r="Y1169" i="1" s="1"/>
  <c r="B1169" i="1" s="1" a="1"/>
  <c r="B1169" i="1" s="1"/>
  <c r="T1166" i="1"/>
  <c r="V1166" i="1"/>
  <c r="M1167" i="1"/>
  <c r="L1167" i="1"/>
  <c r="H1167" i="1"/>
  <c r="F1167" i="1"/>
  <c r="E1167" i="1"/>
  <c r="I1167" i="1"/>
  <c r="Q1167" i="1"/>
  <c r="G1167" i="1"/>
  <c r="U1167" i="1" s="1"/>
  <c r="J1166" i="1"/>
  <c r="C1168" i="1" l="1"/>
  <c r="D1168" i="1"/>
  <c r="A1169" i="1" a="1"/>
  <c r="A1169" i="1" s="1"/>
  <c r="V1167" i="1"/>
  <c r="F1168" i="1"/>
  <c r="I1168" i="1"/>
  <c r="H1168" i="1"/>
  <c r="Q1168" i="1"/>
  <c r="G1168" i="1"/>
  <c r="U1168" i="1" s="1"/>
  <c r="V1168" i="1" s="1"/>
  <c r="E1168" i="1"/>
  <c r="M1168" i="1"/>
  <c r="L1168" i="1"/>
  <c r="S1166" i="1"/>
  <c r="K1166" i="1"/>
  <c r="J1167" i="1"/>
  <c r="T1167" i="1"/>
  <c r="Y1170" i="1" a="1"/>
  <c r="Y1170" i="1" s="1"/>
  <c r="B1170" i="1" s="1" a="1"/>
  <c r="B1170" i="1" s="1"/>
  <c r="D1169" i="1" l="1"/>
  <c r="C1169" i="1"/>
  <c r="A1170" i="1" a="1"/>
  <c r="A1170" i="1" s="1"/>
  <c r="L1169" i="1"/>
  <c r="M1169" i="1"/>
  <c r="G1169" i="1"/>
  <c r="U1169" i="1" s="1"/>
  <c r="I1169" i="1"/>
  <c r="H1169" i="1"/>
  <c r="Q1169" i="1"/>
  <c r="F1169" i="1"/>
  <c r="E1169" i="1"/>
  <c r="T1168" i="1"/>
  <c r="Y1171" i="1" a="1"/>
  <c r="Y1171" i="1" s="1"/>
  <c r="B1171" i="1" s="1" a="1"/>
  <c r="B1171" i="1" s="1"/>
  <c r="J1168" i="1"/>
  <c r="K1167" i="1"/>
  <c r="S1167" i="1"/>
  <c r="C1170" i="1" l="1"/>
  <c r="D1170" i="1"/>
  <c r="A1171" i="1" a="1"/>
  <c r="A1171" i="1" s="1"/>
  <c r="V1169" i="1"/>
  <c r="T1169" i="1"/>
  <c r="K1168" i="1"/>
  <c r="S1168" i="1"/>
  <c r="Y1172" i="1" a="1"/>
  <c r="Y1172" i="1" s="1"/>
  <c r="B1172" i="1" s="1" a="1"/>
  <c r="B1172" i="1" s="1"/>
  <c r="H1170" i="1"/>
  <c r="F1170" i="1"/>
  <c r="E1170" i="1"/>
  <c r="I1170" i="1"/>
  <c r="Q1170" i="1"/>
  <c r="G1170" i="1"/>
  <c r="U1170" i="1" s="1"/>
  <c r="V1170" i="1" s="1"/>
  <c r="J1169" i="1"/>
  <c r="M1170" i="1"/>
  <c r="L1170" i="1"/>
  <c r="C1171" i="1" l="1"/>
  <c r="D1171" i="1"/>
  <c r="A1172" i="1" a="1"/>
  <c r="A1172" i="1" s="1"/>
  <c r="J1170" i="1"/>
  <c r="T1170" i="1"/>
  <c r="S1169" i="1"/>
  <c r="K1169" i="1"/>
  <c r="Y1173" i="1" a="1"/>
  <c r="Y1173" i="1" s="1"/>
  <c r="B1173" i="1" s="1" a="1"/>
  <c r="B1173" i="1" s="1"/>
  <c r="F1171" i="1"/>
  <c r="I1171" i="1"/>
  <c r="H1171" i="1"/>
  <c r="Q1171" i="1"/>
  <c r="G1171" i="1"/>
  <c r="U1171" i="1" s="1"/>
  <c r="E1171" i="1"/>
  <c r="M1171" i="1"/>
  <c r="L1171" i="1"/>
  <c r="D1172" i="1" l="1"/>
  <c r="C1172" i="1"/>
  <c r="V1171" i="1"/>
  <c r="A1173" i="1" a="1"/>
  <c r="A1173" i="1" s="1"/>
  <c r="Q1172" i="1"/>
  <c r="I1172" i="1"/>
  <c r="G1172" i="1"/>
  <c r="U1172" i="1" s="1"/>
  <c r="H1172" i="1"/>
  <c r="F1172" i="1"/>
  <c r="E1172" i="1"/>
  <c r="J1171" i="1"/>
  <c r="T1171" i="1"/>
  <c r="L1172" i="1"/>
  <c r="M1172" i="1"/>
  <c r="K1170" i="1"/>
  <c r="S1170" i="1"/>
  <c r="Y1174" i="1" a="1"/>
  <c r="Y1174" i="1" s="1"/>
  <c r="B1174" i="1" s="1" a="1"/>
  <c r="B1174" i="1" s="1"/>
  <c r="C1173" i="1" l="1"/>
  <c r="D1173" i="1"/>
  <c r="A1174" i="1" a="1"/>
  <c r="A1174" i="1" s="1"/>
  <c r="V1172" i="1"/>
  <c r="T1172" i="1"/>
  <c r="K1171" i="1"/>
  <c r="S1171" i="1"/>
  <c r="H1173" i="1"/>
  <c r="G1173" i="1"/>
  <c r="U1173" i="1" s="1"/>
  <c r="Q1173" i="1"/>
  <c r="F1173" i="1"/>
  <c r="E1173" i="1"/>
  <c r="I1173" i="1"/>
  <c r="Y1175" i="1" a="1"/>
  <c r="Y1175" i="1" s="1"/>
  <c r="B1175" i="1" s="1" a="1"/>
  <c r="B1175" i="1" s="1"/>
  <c r="J1172" i="1"/>
  <c r="M1173" i="1"/>
  <c r="L1173" i="1"/>
  <c r="D1174" i="1" l="1"/>
  <c r="C1174" i="1"/>
  <c r="A1175" i="1" a="1"/>
  <c r="A1175" i="1" s="1"/>
  <c r="M1174" i="1"/>
  <c r="L1174" i="1"/>
  <c r="J1173" i="1"/>
  <c r="Y1176" i="1" a="1"/>
  <c r="Y1176" i="1" s="1"/>
  <c r="B1176" i="1" s="1" a="1"/>
  <c r="B1176" i="1" s="1"/>
  <c r="F1174" i="1"/>
  <c r="Q1174" i="1"/>
  <c r="G1174" i="1"/>
  <c r="U1174" i="1" s="1"/>
  <c r="E1174" i="1"/>
  <c r="I1174" i="1"/>
  <c r="H1174" i="1"/>
  <c r="T1173" i="1"/>
  <c r="V1173" i="1"/>
  <c r="S1172" i="1"/>
  <c r="K1172" i="1"/>
  <c r="D1175" i="1" l="1"/>
  <c r="C1175" i="1"/>
  <c r="A1176" i="1" a="1"/>
  <c r="A1176" i="1" s="1"/>
  <c r="J1174" i="1"/>
  <c r="S1173" i="1"/>
  <c r="K1173" i="1"/>
  <c r="G1175" i="1"/>
  <c r="U1175" i="1" s="1"/>
  <c r="E1175" i="1"/>
  <c r="F1175" i="1"/>
  <c r="I1175" i="1"/>
  <c r="H1175" i="1"/>
  <c r="Q1175" i="1"/>
  <c r="Y1177" i="1" a="1"/>
  <c r="Y1177" i="1" s="1"/>
  <c r="B1177" i="1" s="1" a="1"/>
  <c r="B1177" i="1" s="1"/>
  <c r="V1174" i="1"/>
  <c r="T1174" i="1"/>
  <c r="L1175" i="1"/>
  <c r="M1175" i="1"/>
  <c r="C1176" i="1" l="1"/>
  <c r="D1176" i="1"/>
  <c r="A1177" i="1" a="1"/>
  <c r="A1177" i="1" s="1"/>
  <c r="V1175" i="1"/>
  <c r="M1176" i="1"/>
  <c r="L1176" i="1"/>
  <c r="Y1178" i="1" a="1"/>
  <c r="Y1178" i="1" s="1"/>
  <c r="B1178" i="1" s="1" a="1"/>
  <c r="B1178" i="1" s="1"/>
  <c r="K1174" i="1"/>
  <c r="S1174" i="1"/>
  <c r="H1176" i="1"/>
  <c r="E1176" i="1"/>
  <c r="Q1176" i="1"/>
  <c r="I1176" i="1"/>
  <c r="G1176" i="1"/>
  <c r="U1176" i="1" s="1"/>
  <c r="F1176" i="1"/>
  <c r="T1175" i="1"/>
  <c r="J1175" i="1"/>
  <c r="C1177" i="1" l="1"/>
  <c r="D1177" i="1"/>
  <c r="A1178" i="1" a="1"/>
  <c r="A1178" i="1" s="1"/>
  <c r="J1176" i="1"/>
  <c r="N1176" i="1" s="1" a="1"/>
  <c r="N1176" i="1" s="1"/>
  <c r="P1176" i="1"/>
  <c r="E1177" i="1"/>
  <c r="I1177" i="1"/>
  <c r="G1177" i="1"/>
  <c r="U1177" i="1" s="1"/>
  <c r="Q1177" i="1"/>
  <c r="H1177" i="1"/>
  <c r="F1177" i="1"/>
  <c r="T1176" i="1"/>
  <c r="K1175" i="1"/>
  <c r="S1175" i="1"/>
  <c r="Y1179" i="1" a="1"/>
  <c r="Y1179" i="1" s="1"/>
  <c r="B1179" i="1" s="1" a="1"/>
  <c r="B1179" i="1" s="1"/>
  <c r="L1177" i="1"/>
  <c r="M1177" i="1"/>
  <c r="V1176" i="1"/>
  <c r="D1178" i="1" l="1"/>
  <c r="C1178" i="1"/>
  <c r="A1179" i="1" a="1"/>
  <c r="A1179" i="1" s="1"/>
  <c r="Q1178" i="1"/>
  <c r="F1178" i="1"/>
  <c r="I1178" i="1"/>
  <c r="H1178" i="1"/>
  <c r="G1178" i="1"/>
  <c r="U1178" i="1" s="1"/>
  <c r="E1178" i="1"/>
  <c r="M1178" i="1"/>
  <c r="L1178" i="1"/>
  <c r="N1177" i="1" a="1"/>
  <c r="N1177" i="1" s="1"/>
  <c r="Y1180" i="1" a="1"/>
  <c r="Y1180" i="1" s="1"/>
  <c r="B1180" i="1" s="1" a="1"/>
  <c r="B1180" i="1" s="1"/>
  <c r="K1176" i="1"/>
  <c r="S1176" i="1"/>
  <c r="O1176" i="1"/>
  <c r="V1177" i="1"/>
  <c r="T1177" i="1"/>
  <c r="P1177" i="1"/>
  <c r="J1177" i="1"/>
  <c r="V1178" i="1" l="1"/>
  <c r="C1179" i="1"/>
  <c r="D1179" i="1"/>
  <c r="A1180" i="1" a="1"/>
  <c r="A1180" i="1" s="1"/>
  <c r="J1178" i="1"/>
  <c r="P1178" i="1"/>
  <c r="M1179" i="1"/>
  <c r="L1179" i="1"/>
  <c r="Y1181" i="1" a="1"/>
  <c r="Y1181" i="1" s="1"/>
  <c r="B1181" i="1" s="1" a="1"/>
  <c r="B1181" i="1" s="1"/>
  <c r="T1178" i="1"/>
  <c r="H1179" i="1"/>
  <c r="G1179" i="1"/>
  <c r="U1179" i="1" s="1"/>
  <c r="F1179" i="1"/>
  <c r="E1179" i="1"/>
  <c r="Q1179" i="1"/>
  <c r="I1179" i="1"/>
  <c r="N1178" i="1" a="1"/>
  <c r="N1178" i="1" s="1"/>
  <c r="S1177" i="1"/>
  <c r="K1177" i="1"/>
  <c r="O1177" i="1"/>
  <c r="C1180" i="1" l="1"/>
  <c r="D1180" i="1"/>
  <c r="A1181" i="1" a="1"/>
  <c r="A1181" i="1" s="1"/>
  <c r="V1179" i="1"/>
  <c r="J1179" i="1"/>
  <c r="N1179" i="1" s="1" a="1"/>
  <c r="N1179" i="1" s="1"/>
  <c r="P1179" i="1"/>
  <c r="Y1182" i="1" a="1"/>
  <c r="Y1182" i="1" s="1"/>
  <c r="B1182" i="1" s="1" a="1"/>
  <c r="B1182" i="1" s="1"/>
  <c r="L1180" i="1"/>
  <c r="M1180" i="1"/>
  <c r="K1178" i="1"/>
  <c r="S1178" i="1"/>
  <c r="O1178" i="1"/>
  <c r="T1179" i="1"/>
  <c r="I1180" i="1"/>
  <c r="G1180" i="1"/>
  <c r="U1180" i="1" s="1"/>
  <c r="E1180" i="1"/>
  <c r="Q1180" i="1"/>
  <c r="H1180" i="1"/>
  <c r="F1180" i="1"/>
  <c r="D1181" i="1" l="1"/>
  <c r="C1181" i="1"/>
  <c r="A1182" i="1" a="1"/>
  <c r="A1182" i="1" s="1"/>
  <c r="Q1181" i="1"/>
  <c r="F1181" i="1"/>
  <c r="I1181" i="1"/>
  <c r="H1181" i="1"/>
  <c r="G1181" i="1"/>
  <c r="U1181" i="1" s="1"/>
  <c r="E1181" i="1"/>
  <c r="K1179" i="1"/>
  <c r="S1179" i="1"/>
  <c r="O1179" i="1"/>
  <c r="N1180" i="1" a="1"/>
  <c r="N1180" i="1" s="1"/>
  <c r="Y1183" i="1" a="1"/>
  <c r="Y1183" i="1" s="1"/>
  <c r="B1183" i="1" s="1" a="1"/>
  <c r="B1183" i="1" s="1"/>
  <c r="M1181" i="1"/>
  <c r="L1181" i="1"/>
  <c r="P1180" i="1"/>
  <c r="J1180" i="1"/>
  <c r="V1180" i="1"/>
  <c r="T1180" i="1"/>
  <c r="V1181" i="1" l="1"/>
  <c r="C1182" i="1"/>
  <c r="D1182" i="1"/>
  <c r="A1183" i="1" a="1"/>
  <c r="A1183" i="1" s="1"/>
  <c r="M1182" i="1"/>
  <c r="L1182" i="1"/>
  <c r="S1180" i="1"/>
  <c r="K1180" i="1"/>
  <c r="O1180" i="1"/>
  <c r="J1181" i="1"/>
  <c r="N1181" i="1" s="1" a="1"/>
  <c r="N1181" i="1" s="1"/>
  <c r="P1181" i="1"/>
  <c r="T1181" i="1"/>
  <c r="H1182" i="1"/>
  <c r="Q1182" i="1"/>
  <c r="I1182" i="1"/>
  <c r="G1182" i="1"/>
  <c r="U1182" i="1" s="1"/>
  <c r="F1182" i="1"/>
  <c r="E1182" i="1"/>
  <c r="Y1184" i="1" a="1"/>
  <c r="Y1184" i="1" s="1"/>
  <c r="B1184" i="1" s="1" a="1"/>
  <c r="B1184" i="1" s="1"/>
  <c r="C1183" i="1" l="1"/>
  <c r="D1183" i="1"/>
  <c r="A1184" i="1" a="1"/>
  <c r="A1184" i="1" s="1"/>
  <c r="S1181" i="1"/>
  <c r="K1181" i="1"/>
  <c r="O1181" i="1"/>
  <c r="P1182" i="1"/>
  <c r="J1182" i="1"/>
  <c r="N1182" i="1" s="1" a="1"/>
  <c r="N1182" i="1" s="1"/>
  <c r="T1182" i="1"/>
  <c r="V1182" i="1"/>
  <c r="Y1185" i="1" a="1"/>
  <c r="Y1185" i="1" s="1"/>
  <c r="B1185" i="1" s="1" a="1"/>
  <c r="B1185" i="1" s="1"/>
  <c r="Q1183" i="1"/>
  <c r="G1183" i="1"/>
  <c r="U1183" i="1" s="1"/>
  <c r="E1183" i="1"/>
  <c r="H1183" i="1"/>
  <c r="F1183" i="1"/>
  <c r="I1183" i="1"/>
  <c r="M1183" i="1"/>
  <c r="L1183" i="1"/>
  <c r="D1184" i="1" l="1"/>
  <c r="C1184" i="1"/>
  <c r="A1185" i="1" a="1"/>
  <c r="A1185" i="1" s="1"/>
  <c r="K1182" i="1"/>
  <c r="S1182" i="1"/>
  <c r="O1182" i="1"/>
  <c r="J1183" i="1"/>
  <c r="P1183" i="1"/>
  <c r="V1183" i="1"/>
  <c r="T1183" i="1"/>
  <c r="G1184" i="1"/>
  <c r="U1184" i="1" s="1"/>
  <c r="I1184" i="1"/>
  <c r="H1184" i="1"/>
  <c r="Q1184" i="1"/>
  <c r="F1184" i="1"/>
  <c r="E1184" i="1"/>
  <c r="L1184" i="1"/>
  <c r="M1184" i="1"/>
  <c r="Y1186" i="1" a="1"/>
  <c r="Y1186" i="1" s="1"/>
  <c r="B1186" i="1" s="1" a="1"/>
  <c r="B1186" i="1" s="1"/>
  <c r="C1185" i="1" l="1"/>
  <c r="D1185" i="1"/>
  <c r="A1186" i="1" a="1"/>
  <c r="A1186" i="1" s="1"/>
  <c r="V1184" i="1"/>
  <c r="P1184" i="1"/>
  <c r="J1184" i="1"/>
  <c r="M1185" i="1"/>
  <c r="L1185" i="1"/>
  <c r="Y1187" i="1" a="1"/>
  <c r="Y1187" i="1" s="1"/>
  <c r="B1187" i="1" s="1" a="1"/>
  <c r="B1187" i="1" s="1"/>
  <c r="I1185" i="1"/>
  <c r="F1185" i="1"/>
  <c r="H1185" i="1"/>
  <c r="Q1185" i="1"/>
  <c r="G1185" i="1"/>
  <c r="U1185" i="1" s="1"/>
  <c r="E1185" i="1"/>
  <c r="K1183" i="1"/>
  <c r="S1183" i="1"/>
  <c r="O1183" i="1"/>
  <c r="N1184" i="1" a="1"/>
  <c r="N1184" i="1" s="1"/>
  <c r="T1184" i="1"/>
  <c r="N1183" i="1" a="1"/>
  <c r="N1183" i="1" s="1"/>
  <c r="C1186" i="1" l="1"/>
  <c r="D1186" i="1"/>
  <c r="A1187" i="1" a="1"/>
  <c r="A1187" i="1" s="1"/>
  <c r="V1185" i="1"/>
  <c r="J1185" i="1"/>
  <c r="P1185" i="1"/>
  <c r="S1184" i="1"/>
  <c r="K1184" i="1"/>
  <c r="O1184" i="1"/>
  <c r="Y1188" i="1" a="1"/>
  <c r="Y1188" i="1" s="1"/>
  <c r="B1188" i="1" s="1" a="1"/>
  <c r="B1188" i="1" s="1"/>
  <c r="T1185" i="1"/>
  <c r="H1186" i="1"/>
  <c r="Q1186" i="1"/>
  <c r="F1186" i="1"/>
  <c r="G1186" i="1"/>
  <c r="U1186" i="1" s="1"/>
  <c r="I1186" i="1"/>
  <c r="E1186" i="1"/>
  <c r="M1186" i="1"/>
  <c r="L1186" i="1"/>
  <c r="N1185" i="1" a="1"/>
  <c r="N1185" i="1" s="1"/>
  <c r="D1187" i="1" l="1"/>
  <c r="C1187" i="1"/>
  <c r="A1188" i="1" a="1"/>
  <c r="A1188" i="1" s="1"/>
  <c r="L1187" i="1"/>
  <c r="M1187" i="1"/>
  <c r="V1186" i="1"/>
  <c r="P1186" i="1"/>
  <c r="J1186" i="1"/>
  <c r="N1186" i="1" s="1" a="1"/>
  <c r="N1186" i="1" s="1"/>
  <c r="K1185" i="1"/>
  <c r="S1185" i="1"/>
  <c r="O1185" i="1"/>
  <c r="E1187" i="1"/>
  <c r="H1187" i="1"/>
  <c r="I1187" i="1"/>
  <c r="Q1187" i="1"/>
  <c r="G1187" i="1"/>
  <c r="U1187" i="1" s="1"/>
  <c r="F1187" i="1"/>
  <c r="T1186" i="1"/>
  <c r="Y1189" i="1" a="1"/>
  <c r="Y1189" i="1" s="1"/>
  <c r="B1189" i="1" s="1" a="1"/>
  <c r="B1189" i="1" s="1"/>
  <c r="C1188" i="1" l="1"/>
  <c r="D1188" i="1"/>
  <c r="A1189" i="1" a="1"/>
  <c r="A1189" i="1" s="1"/>
  <c r="V1187" i="1"/>
  <c r="Y1190" i="1" a="1"/>
  <c r="Y1190" i="1" s="1"/>
  <c r="B1190" i="1" s="1" a="1"/>
  <c r="B1190" i="1" s="1"/>
  <c r="T1187" i="1"/>
  <c r="G1188" i="1"/>
  <c r="U1188" i="1" s="1"/>
  <c r="E1188" i="1"/>
  <c r="Q1188" i="1"/>
  <c r="I1188" i="1"/>
  <c r="H1188" i="1"/>
  <c r="F1188" i="1"/>
  <c r="P1187" i="1"/>
  <c r="J1187" i="1"/>
  <c r="N1187" i="1" s="1" a="1"/>
  <c r="N1187" i="1" s="1"/>
  <c r="M1188" i="1"/>
  <c r="L1188" i="1"/>
  <c r="K1186" i="1"/>
  <c r="S1186" i="1"/>
  <c r="O1186" i="1"/>
  <c r="C1189" i="1" l="1"/>
  <c r="D1189" i="1"/>
  <c r="A1190" i="1" a="1"/>
  <c r="A1190" i="1" s="1"/>
  <c r="T1188" i="1"/>
  <c r="K1187" i="1"/>
  <c r="S1187" i="1"/>
  <c r="O1187" i="1"/>
  <c r="J1188" i="1"/>
  <c r="N1188" i="1" s="1" a="1"/>
  <c r="N1188" i="1" s="1"/>
  <c r="P1188" i="1"/>
  <c r="Y1191" i="1" a="1"/>
  <c r="Y1191" i="1" s="1"/>
  <c r="B1191" i="1" s="1" a="1"/>
  <c r="B1191" i="1" s="1"/>
  <c r="M1189" i="1"/>
  <c r="L1189" i="1"/>
  <c r="I1189" i="1"/>
  <c r="E1189" i="1"/>
  <c r="H1189" i="1"/>
  <c r="G1189" i="1"/>
  <c r="U1189" i="1" s="1"/>
  <c r="Q1189" i="1"/>
  <c r="F1189" i="1"/>
  <c r="D1190" i="1" l="1"/>
  <c r="C1190" i="1"/>
  <c r="A1191" i="1" a="1"/>
  <c r="A1191" i="1" s="1"/>
  <c r="F1190" i="1"/>
  <c r="H1190" i="1"/>
  <c r="G1190" i="1"/>
  <c r="U1190" i="1" s="1"/>
  <c r="E1190" i="1"/>
  <c r="Q1190" i="1"/>
  <c r="I1190" i="1"/>
  <c r="L1190" i="1"/>
  <c r="M1190" i="1"/>
  <c r="Y1192" i="1" a="1"/>
  <c r="Y1192" i="1" s="1"/>
  <c r="B1192" i="1" s="1" a="1"/>
  <c r="B1192" i="1" s="1"/>
  <c r="S1188" i="1"/>
  <c r="V1188" i="1" s="1"/>
  <c r="K1188" i="1"/>
  <c r="O1188" i="1"/>
  <c r="V1189" i="1"/>
  <c r="T1189" i="1"/>
  <c r="P1189" i="1"/>
  <c r="J1189" i="1"/>
  <c r="N1189" i="1" s="1" a="1"/>
  <c r="N1189" i="1" s="1"/>
  <c r="C1191" i="1" l="1"/>
  <c r="D1191" i="1"/>
  <c r="A1192" i="1" a="1"/>
  <c r="A1192" i="1" s="1"/>
  <c r="G1191" i="1"/>
  <c r="U1191" i="1" s="1"/>
  <c r="F1191" i="1"/>
  <c r="H1191" i="1"/>
  <c r="Q1191" i="1"/>
  <c r="I1191" i="1"/>
  <c r="E1191" i="1"/>
  <c r="K1189" i="1"/>
  <c r="S1189" i="1"/>
  <c r="O1189" i="1"/>
  <c r="T1190" i="1"/>
  <c r="L1191" i="1"/>
  <c r="M1191" i="1"/>
  <c r="V1190" i="1"/>
  <c r="J1190" i="1"/>
  <c r="Y1193" i="1" a="1"/>
  <c r="Y1193" i="1" s="1"/>
  <c r="B1193" i="1" s="1" a="1"/>
  <c r="B1193" i="1" s="1"/>
  <c r="C1192" i="1" l="1"/>
  <c r="D1192" i="1"/>
  <c r="A1193" i="1" a="1"/>
  <c r="A1193" i="1" s="1"/>
  <c r="S1190" i="1"/>
  <c r="K1190" i="1"/>
  <c r="J1191" i="1"/>
  <c r="T1191" i="1"/>
  <c r="Y1194" i="1" a="1"/>
  <c r="Y1194" i="1" s="1"/>
  <c r="B1194" i="1" s="1" a="1"/>
  <c r="B1194" i="1" s="1"/>
  <c r="V1191" i="1"/>
  <c r="H1192" i="1"/>
  <c r="F1192" i="1"/>
  <c r="G1192" i="1"/>
  <c r="U1192" i="1" s="1"/>
  <c r="I1192" i="1"/>
  <c r="E1192" i="1"/>
  <c r="Q1192" i="1"/>
  <c r="L1192" i="1"/>
  <c r="M1192" i="1"/>
  <c r="D1193" i="1" l="1"/>
  <c r="C1193" i="1"/>
  <c r="A1194" i="1" a="1"/>
  <c r="A1194" i="1" s="1"/>
  <c r="Y1195" i="1" a="1"/>
  <c r="Y1195" i="1" s="1"/>
  <c r="B1195" i="1" s="1" a="1"/>
  <c r="B1195" i="1" s="1"/>
  <c r="L1193" i="1"/>
  <c r="M1193" i="1"/>
  <c r="K1191" i="1"/>
  <c r="S1191" i="1"/>
  <c r="G1193" i="1"/>
  <c r="U1193" i="1" s="1"/>
  <c r="H1193" i="1"/>
  <c r="F1193" i="1"/>
  <c r="Q1193" i="1"/>
  <c r="I1193" i="1"/>
  <c r="E1193" i="1"/>
  <c r="V1192" i="1"/>
  <c r="T1192" i="1"/>
  <c r="J1192" i="1"/>
  <c r="C1194" i="1" l="1"/>
  <c r="D1194" i="1"/>
  <c r="V1193" i="1"/>
  <c r="A1195" i="1" a="1"/>
  <c r="A1195" i="1" s="1"/>
  <c r="T1193" i="1"/>
  <c r="K1192" i="1"/>
  <c r="S1192" i="1"/>
  <c r="J1193" i="1"/>
  <c r="H1194" i="1"/>
  <c r="F1194" i="1"/>
  <c r="G1194" i="1"/>
  <c r="U1194" i="1" s="1"/>
  <c r="I1194" i="1"/>
  <c r="E1194" i="1"/>
  <c r="Q1194" i="1"/>
  <c r="L1194" i="1"/>
  <c r="M1194" i="1"/>
  <c r="Y1196" i="1" a="1"/>
  <c r="Y1196" i="1" s="1"/>
  <c r="B1196" i="1" s="1" a="1"/>
  <c r="B1196" i="1" s="1"/>
  <c r="C1195" i="1" l="1"/>
  <c r="D1195" i="1"/>
  <c r="A1196" i="1" a="1"/>
  <c r="A1196" i="1" s="1"/>
  <c r="L1195" i="1"/>
  <c r="M1195" i="1"/>
  <c r="V1194" i="1"/>
  <c r="S1193" i="1"/>
  <c r="K1193" i="1"/>
  <c r="T1194" i="1"/>
  <c r="G1195" i="1"/>
  <c r="U1195" i="1" s="1"/>
  <c r="H1195" i="1"/>
  <c r="F1195" i="1"/>
  <c r="E1195" i="1"/>
  <c r="Q1195" i="1"/>
  <c r="I1195" i="1"/>
  <c r="Y1197" i="1" a="1"/>
  <c r="Y1197" i="1" s="1"/>
  <c r="B1197" i="1" s="1" a="1"/>
  <c r="B1197" i="1" s="1"/>
  <c r="J1194" i="1"/>
  <c r="D1196" i="1" l="1"/>
  <c r="C1196" i="1"/>
  <c r="A1197" i="1" a="1"/>
  <c r="A1197" i="1" s="1"/>
  <c r="T1195" i="1"/>
  <c r="K1194" i="1"/>
  <c r="S1194" i="1"/>
  <c r="V1195" i="1"/>
  <c r="F1196" i="1"/>
  <c r="H1196" i="1"/>
  <c r="G1196" i="1"/>
  <c r="U1196" i="1" s="1"/>
  <c r="I1196" i="1"/>
  <c r="E1196" i="1"/>
  <c r="Q1196" i="1"/>
  <c r="L1196" i="1"/>
  <c r="M1196" i="1"/>
  <c r="J1195" i="1"/>
  <c r="Y1198" i="1" a="1"/>
  <c r="Y1198" i="1" s="1"/>
  <c r="B1198" i="1" s="1" a="1"/>
  <c r="B1198" i="1" s="1"/>
  <c r="D1197" i="1" l="1"/>
  <c r="C1197" i="1"/>
  <c r="A1198" i="1" a="1"/>
  <c r="A1198" i="1" s="1"/>
  <c r="V1196" i="1"/>
  <c r="T1196" i="1"/>
  <c r="L1197" i="1"/>
  <c r="M1197" i="1"/>
  <c r="G1197" i="1"/>
  <c r="U1197" i="1" s="1"/>
  <c r="H1197" i="1"/>
  <c r="F1197" i="1"/>
  <c r="I1197" i="1"/>
  <c r="E1197" i="1"/>
  <c r="Q1197" i="1"/>
  <c r="J1196" i="1"/>
  <c r="S1195" i="1"/>
  <c r="K1195" i="1"/>
  <c r="Y1199" i="1" a="1"/>
  <c r="Y1199" i="1" s="1"/>
  <c r="B1199" i="1" s="1" a="1"/>
  <c r="B1199" i="1" s="1"/>
  <c r="C1198" i="1" l="1"/>
  <c r="D1198" i="1"/>
  <c r="V1197" i="1"/>
  <c r="A1199" i="1" a="1"/>
  <c r="A1199" i="1" s="1"/>
  <c r="L1198" i="1"/>
  <c r="M1198" i="1"/>
  <c r="H1198" i="1"/>
  <c r="F1198" i="1"/>
  <c r="G1198" i="1"/>
  <c r="U1198" i="1" s="1"/>
  <c r="Q1198" i="1"/>
  <c r="I1198" i="1"/>
  <c r="E1198" i="1"/>
  <c r="T1197" i="1"/>
  <c r="Y1200" i="1" a="1"/>
  <c r="Y1200" i="1" s="1"/>
  <c r="B1200" i="1" s="1" a="1"/>
  <c r="B1200" i="1" s="1"/>
  <c r="J1197" i="1"/>
  <c r="K1196" i="1"/>
  <c r="S1196" i="1"/>
  <c r="D1199" i="1" l="1"/>
  <c r="C1199" i="1"/>
  <c r="V1198" i="1"/>
  <c r="A1200" i="1" a="1"/>
  <c r="A1200" i="1" s="1"/>
  <c r="T1198" i="1"/>
  <c r="G1199" i="1"/>
  <c r="U1199" i="1" s="1"/>
  <c r="F1199" i="1"/>
  <c r="H1199" i="1"/>
  <c r="I1199" i="1"/>
  <c r="E1199" i="1"/>
  <c r="Q1199" i="1"/>
  <c r="J1198" i="1"/>
  <c r="L1199" i="1"/>
  <c r="M1199" i="1"/>
  <c r="Y1201" i="1" a="1"/>
  <c r="Y1201" i="1" s="1"/>
  <c r="B1201" i="1" s="1" a="1"/>
  <c r="B1201" i="1" s="1"/>
  <c r="S1197" i="1"/>
  <c r="K1197" i="1"/>
  <c r="C1200" i="1" l="1"/>
  <c r="D1200" i="1"/>
  <c r="A1201" i="1" a="1"/>
  <c r="A1201" i="1" s="1"/>
  <c r="V1199" i="1"/>
  <c r="S1198" i="1"/>
  <c r="K1198" i="1"/>
  <c r="J1199" i="1"/>
  <c r="Y1202" i="1" a="1"/>
  <c r="Y1202" i="1" s="1"/>
  <c r="B1202" i="1" s="1" a="1"/>
  <c r="B1202" i="1" s="1"/>
  <c r="T1199" i="1"/>
  <c r="H1200" i="1"/>
  <c r="F1200" i="1"/>
  <c r="G1200" i="1"/>
  <c r="U1200" i="1" s="1"/>
  <c r="E1200" i="1"/>
  <c r="Q1200" i="1"/>
  <c r="I1200" i="1"/>
  <c r="L1200" i="1"/>
  <c r="M1200" i="1"/>
  <c r="C1201" i="1" l="1"/>
  <c r="D1201" i="1"/>
  <c r="V1200" i="1"/>
  <c r="A1202" i="1" a="1"/>
  <c r="A1202" i="1" s="1"/>
  <c r="J1200" i="1"/>
  <c r="K1199" i="1"/>
  <c r="S1199" i="1"/>
  <c r="T1200" i="1"/>
  <c r="G1201" i="1"/>
  <c r="U1201" i="1" s="1"/>
  <c r="H1201" i="1"/>
  <c r="F1201" i="1"/>
  <c r="I1201" i="1"/>
  <c r="E1201" i="1"/>
  <c r="Q1201" i="1"/>
  <c r="L1201" i="1"/>
  <c r="M1201" i="1"/>
  <c r="Y1203" i="1" a="1"/>
  <c r="Y1203" i="1" s="1"/>
  <c r="B1203" i="1" s="1" a="1"/>
  <c r="B1203" i="1" s="1"/>
  <c r="D1202" i="1" l="1"/>
  <c r="C1202" i="1"/>
  <c r="A1203" i="1" a="1"/>
  <c r="A1203" i="1" s="1"/>
  <c r="T1201" i="1"/>
  <c r="J1201" i="1"/>
  <c r="Y1204" i="1" a="1"/>
  <c r="Y1204" i="1" s="1"/>
  <c r="B1204" i="1" s="1" a="1"/>
  <c r="B1204" i="1" s="1"/>
  <c r="L1202" i="1"/>
  <c r="M1202" i="1"/>
  <c r="S1200" i="1"/>
  <c r="K1200" i="1"/>
  <c r="F1202" i="1"/>
  <c r="H1202" i="1"/>
  <c r="G1202" i="1"/>
  <c r="U1202" i="1" s="1"/>
  <c r="E1202" i="1"/>
  <c r="Q1202" i="1"/>
  <c r="I1202" i="1"/>
  <c r="V1201" i="1"/>
  <c r="C1203" i="1" l="1"/>
  <c r="D1203" i="1"/>
  <c r="A1204" i="1" a="1"/>
  <c r="A1204" i="1" s="1"/>
  <c r="V1202" i="1"/>
  <c r="T1202" i="1"/>
  <c r="Y1205" i="1" a="1"/>
  <c r="Y1205" i="1" s="1"/>
  <c r="B1205" i="1" s="1" a="1"/>
  <c r="B1205" i="1" s="1"/>
  <c r="G1203" i="1"/>
  <c r="U1203" i="1" s="1"/>
  <c r="H1203" i="1"/>
  <c r="F1203" i="1"/>
  <c r="Q1203" i="1"/>
  <c r="I1203" i="1"/>
  <c r="E1203" i="1"/>
  <c r="K1201" i="1"/>
  <c r="S1201" i="1"/>
  <c r="L1203" i="1"/>
  <c r="M1203" i="1"/>
  <c r="J1202" i="1"/>
  <c r="C1204" i="1" l="1"/>
  <c r="D1204" i="1"/>
  <c r="A1205" i="1" a="1"/>
  <c r="A1205" i="1" s="1"/>
  <c r="T1203" i="1"/>
  <c r="V1203" i="1"/>
  <c r="H1204" i="1"/>
  <c r="F1204" i="1"/>
  <c r="G1204" i="1"/>
  <c r="U1204" i="1" s="1"/>
  <c r="I1204" i="1"/>
  <c r="E1204" i="1"/>
  <c r="Q1204" i="1"/>
  <c r="J1203" i="1"/>
  <c r="S1202" i="1"/>
  <c r="K1202" i="1"/>
  <c r="L1204" i="1"/>
  <c r="M1204" i="1"/>
  <c r="Y1206" i="1" a="1"/>
  <c r="Y1206" i="1" s="1"/>
  <c r="B1206" i="1" s="1" a="1"/>
  <c r="B1206" i="1" s="1"/>
  <c r="D1205" i="1" l="1"/>
  <c r="C1205" i="1"/>
  <c r="A1206" i="1" a="1"/>
  <c r="A1206" i="1" s="1"/>
  <c r="V1204" i="1"/>
  <c r="T1204" i="1"/>
  <c r="J1204" i="1"/>
  <c r="K1203" i="1"/>
  <c r="S1203" i="1"/>
  <c r="Y1207" i="1" a="1"/>
  <c r="Y1207" i="1" s="1"/>
  <c r="B1207" i="1" s="1" a="1"/>
  <c r="B1207" i="1" s="1"/>
  <c r="G1205" i="1"/>
  <c r="U1205" i="1" s="1"/>
  <c r="H1205" i="1"/>
  <c r="F1205" i="1"/>
  <c r="Q1205" i="1"/>
  <c r="I1205" i="1"/>
  <c r="E1205" i="1"/>
  <c r="L1205" i="1"/>
  <c r="M1205" i="1"/>
  <c r="C1206" i="1" l="1"/>
  <c r="D1206" i="1"/>
  <c r="V1205" i="1"/>
  <c r="A1207" i="1" a="1"/>
  <c r="A1207" i="1" s="1"/>
  <c r="L1206" i="1"/>
  <c r="M1206" i="1"/>
  <c r="H1206" i="1"/>
  <c r="F1206" i="1"/>
  <c r="G1206" i="1"/>
  <c r="U1206" i="1" s="1"/>
  <c r="I1206" i="1"/>
  <c r="E1206" i="1"/>
  <c r="Q1206" i="1"/>
  <c r="Y1208" i="1" a="1"/>
  <c r="Y1208" i="1" s="1"/>
  <c r="B1208" i="1" s="1" a="1"/>
  <c r="B1208" i="1" s="1"/>
  <c r="J1205" i="1"/>
  <c r="T1205" i="1"/>
  <c r="K1204" i="1"/>
  <c r="S1204" i="1"/>
  <c r="C1207" i="1" l="1"/>
  <c r="D1207" i="1"/>
  <c r="V1206" i="1"/>
  <c r="A1208" i="1" a="1"/>
  <c r="A1208" i="1" s="1"/>
  <c r="Y1209" i="1" a="1"/>
  <c r="Y1209" i="1" s="1"/>
  <c r="B1209" i="1" s="1" a="1"/>
  <c r="B1209" i="1" s="1"/>
  <c r="G1207" i="1"/>
  <c r="U1207" i="1" s="1"/>
  <c r="F1207" i="1"/>
  <c r="H1207" i="1"/>
  <c r="E1207" i="1"/>
  <c r="Q1207" i="1"/>
  <c r="I1207" i="1"/>
  <c r="L1207" i="1"/>
  <c r="M1207" i="1"/>
  <c r="T1206" i="1"/>
  <c r="J1206" i="1"/>
  <c r="S1205" i="1"/>
  <c r="K1205" i="1"/>
  <c r="D1208" i="1" l="1"/>
  <c r="C1208" i="1"/>
  <c r="A1209" i="1" a="1"/>
  <c r="A1209" i="1" s="1"/>
  <c r="V1207" i="1"/>
  <c r="T1207" i="1"/>
  <c r="F1208" i="1"/>
  <c r="H1208" i="1"/>
  <c r="G1208" i="1"/>
  <c r="U1208" i="1" s="1"/>
  <c r="I1208" i="1"/>
  <c r="E1208" i="1"/>
  <c r="Q1208" i="1"/>
  <c r="L1208" i="1"/>
  <c r="M1208" i="1"/>
  <c r="J1207" i="1"/>
  <c r="Y1210" i="1" a="1"/>
  <c r="Y1210" i="1" s="1"/>
  <c r="B1210" i="1" s="1" a="1"/>
  <c r="B1210" i="1" s="1"/>
  <c r="K1206" i="1"/>
  <c r="S1206" i="1"/>
  <c r="C1209" i="1" l="1"/>
  <c r="D1209" i="1"/>
  <c r="A1210" i="1" a="1"/>
  <c r="A1210" i="1" s="1"/>
  <c r="V1208" i="1"/>
  <c r="T1208" i="1"/>
  <c r="J1208" i="1"/>
  <c r="S1207" i="1"/>
  <c r="K1207" i="1"/>
  <c r="Y1211" i="1" a="1"/>
  <c r="Y1211" i="1" s="1"/>
  <c r="B1211" i="1" s="1" a="1"/>
  <c r="B1211" i="1" s="1"/>
  <c r="G1209" i="1"/>
  <c r="U1209" i="1" s="1"/>
  <c r="H1209" i="1"/>
  <c r="F1209" i="1"/>
  <c r="I1209" i="1"/>
  <c r="E1209" i="1"/>
  <c r="Q1209" i="1"/>
  <c r="L1209" i="1"/>
  <c r="M1209" i="1"/>
  <c r="D1210" i="1" l="1"/>
  <c r="C1210" i="1"/>
  <c r="V1209" i="1"/>
  <c r="A1211" i="1" a="1"/>
  <c r="A1211" i="1" s="1"/>
  <c r="H1210" i="1"/>
  <c r="F1210" i="1"/>
  <c r="G1210" i="1"/>
  <c r="U1210" i="1" s="1"/>
  <c r="Q1210" i="1"/>
  <c r="I1210" i="1"/>
  <c r="E1210" i="1"/>
  <c r="L1210" i="1"/>
  <c r="M1210" i="1"/>
  <c r="J1209" i="1"/>
  <c r="K1208" i="1"/>
  <c r="S1208" i="1"/>
  <c r="Y1212" i="1" a="1"/>
  <c r="Y1212" i="1" s="1"/>
  <c r="B1212" i="1" s="1" a="1"/>
  <c r="B1212" i="1" s="1"/>
  <c r="T1209" i="1"/>
  <c r="D1211" i="1" l="1"/>
  <c r="C1211" i="1"/>
  <c r="A1212" i="1" a="1"/>
  <c r="A1212" i="1" s="1"/>
  <c r="V1210" i="1"/>
  <c r="Y1213" i="1" a="1"/>
  <c r="Y1213" i="1" s="1"/>
  <c r="B1213" i="1" s="1" a="1"/>
  <c r="B1213" i="1" s="1"/>
  <c r="T1210" i="1"/>
  <c r="L1211" i="1"/>
  <c r="M1211" i="1"/>
  <c r="G1211" i="1"/>
  <c r="U1211" i="1" s="1"/>
  <c r="H1211" i="1"/>
  <c r="F1211" i="1"/>
  <c r="I1211" i="1"/>
  <c r="E1211" i="1"/>
  <c r="Q1211" i="1"/>
  <c r="S1209" i="1"/>
  <c r="K1209" i="1"/>
  <c r="J1210" i="1"/>
  <c r="C1212" i="1" l="1"/>
  <c r="D1212" i="1"/>
  <c r="A1213" i="1" a="1"/>
  <c r="A1213" i="1" s="1"/>
  <c r="S1210" i="1"/>
  <c r="K1210" i="1"/>
  <c r="J1211" i="1"/>
  <c r="V1211" i="1"/>
  <c r="Y1214" i="1" a="1"/>
  <c r="Y1214" i="1" s="1"/>
  <c r="B1214" i="1" s="1" a="1"/>
  <c r="B1214" i="1" s="1"/>
  <c r="H1212" i="1"/>
  <c r="F1212" i="1"/>
  <c r="G1212" i="1"/>
  <c r="U1212" i="1" s="1"/>
  <c r="E1212" i="1"/>
  <c r="Q1212" i="1"/>
  <c r="I1212" i="1"/>
  <c r="L1212" i="1"/>
  <c r="M1212" i="1"/>
  <c r="T1211" i="1"/>
  <c r="C1213" i="1" l="1"/>
  <c r="D1213" i="1"/>
  <c r="A1214" i="1" a="1"/>
  <c r="A1214" i="1" s="1"/>
  <c r="K1211" i="1"/>
  <c r="S1211" i="1"/>
  <c r="J1212" i="1"/>
  <c r="Y1215" i="1" a="1"/>
  <c r="Y1215" i="1" s="1"/>
  <c r="B1215" i="1" s="1" a="1"/>
  <c r="B1215" i="1" s="1"/>
  <c r="T1212" i="1"/>
  <c r="G1213" i="1"/>
  <c r="U1213" i="1" s="1"/>
  <c r="H1213" i="1"/>
  <c r="F1213" i="1"/>
  <c r="I1213" i="1"/>
  <c r="E1213" i="1"/>
  <c r="Q1213" i="1"/>
  <c r="L1213" i="1"/>
  <c r="M1213" i="1"/>
  <c r="D1214" i="1" l="1"/>
  <c r="C1214" i="1"/>
  <c r="A1215" i="1" a="1"/>
  <c r="A1215" i="1" s="1"/>
  <c r="V1213" i="1"/>
  <c r="J1213" i="1"/>
  <c r="S1212" i="1"/>
  <c r="V1212" i="1" s="1"/>
  <c r="K1212" i="1"/>
  <c r="T1213" i="1"/>
  <c r="Y1216" i="1" a="1"/>
  <c r="Y1216" i="1" s="1"/>
  <c r="B1216" i="1" s="1" a="1"/>
  <c r="B1216" i="1" s="1"/>
  <c r="L1214" i="1"/>
  <c r="M1214" i="1"/>
  <c r="F1214" i="1"/>
  <c r="H1214" i="1"/>
  <c r="G1214" i="1"/>
  <c r="U1214" i="1" s="1"/>
  <c r="E1214" i="1"/>
  <c r="Q1214" i="1"/>
  <c r="I1214" i="1"/>
  <c r="C1215" i="1" l="1"/>
  <c r="D1215" i="1"/>
  <c r="A1216" i="1" a="1"/>
  <c r="A1216" i="1" s="1"/>
  <c r="J1214" i="1"/>
  <c r="L1215" i="1"/>
  <c r="M1215" i="1"/>
  <c r="K1213" i="1"/>
  <c r="S1213" i="1"/>
  <c r="Y1217" i="1" a="1"/>
  <c r="Y1217" i="1" s="1"/>
  <c r="B1217" i="1" s="1" a="1"/>
  <c r="B1217" i="1" s="1"/>
  <c r="G1215" i="1"/>
  <c r="U1215" i="1" s="1"/>
  <c r="F1215" i="1"/>
  <c r="H1215" i="1"/>
  <c r="Q1215" i="1"/>
  <c r="I1215" i="1"/>
  <c r="E1215" i="1"/>
  <c r="T1214" i="1"/>
  <c r="V1214" i="1"/>
  <c r="C1216" i="1" l="1"/>
  <c r="D1216" i="1"/>
  <c r="V1215" i="1"/>
  <c r="A1217" i="1" a="1"/>
  <c r="A1217" i="1" s="1"/>
  <c r="Y1218" i="1" a="1"/>
  <c r="Y1218" i="1" s="1"/>
  <c r="B1218" i="1" s="1" a="1"/>
  <c r="B1218" i="1" s="1"/>
  <c r="S1214" i="1"/>
  <c r="K1214" i="1"/>
  <c r="J1215" i="1"/>
  <c r="L1216" i="1"/>
  <c r="M1216" i="1"/>
  <c r="H1216" i="1"/>
  <c r="F1216" i="1"/>
  <c r="G1216" i="1"/>
  <c r="U1216" i="1" s="1"/>
  <c r="I1216" i="1"/>
  <c r="E1216" i="1"/>
  <c r="Q1216" i="1"/>
  <c r="T1215" i="1"/>
  <c r="D1217" i="1" l="1"/>
  <c r="C1217" i="1"/>
  <c r="A1218" i="1" a="1"/>
  <c r="A1218" i="1" s="1"/>
  <c r="G1217" i="1"/>
  <c r="U1217" i="1" s="1"/>
  <c r="H1217" i="1"/>
  <c r="F1217" i="1"/>
  <c r="Q1217" i="1"/>
  <c r="I1217" i="1"/>
  <c r="E1217" i="1"/>
  <c r="L1217" i="1"/>
  <c r="M1217" i="1"/>
  <c r="T1216" i="1"/>
  <c r="Y1219" i="1" a="1"/>
  <c r="Y1219" i="1" s="1"/>
  <c r="B1219" i="1" s="1" a="1"/>
  <c r="B1219" i="1" s="1"/>
  <c r="J1216" i="1"/>
  <c r="K1215" i="1"/>
  <c r="S1215" i="1"/>
  <c r="C1218" i="1" l="1"/>
  <c r="D1218" i="1"/>
  <c r="A1219" i="1" a="1"/>
  <c r="A1219" i="1" s="1"/>
  <c r="Y1220" i="1" a="1"/>
  <c r="Y1220" i="1" s="1"/>
  <c r="B1220" i="1" s="1" a="1"/>
  <c r="B1220" i="1" s="1"/>
  <c r="T1217" i="1"/>
  <c r="V1217" i="1"/>
  <c r="K1216" i="1"/>
  <c r="S1216" i="1"/>
  <c r="V1216" i="1" s="1"/>
  <c r="H1218" i="1"/>
  <c r="F1218" i="1"/>
  <c r="G1218" i="1"/>
  <c r="U1218" i="1" s="1"/>
  <c r="I1218" i="1"/>
  <c r="E1218" i="1"/>
  <c r="Q1218" i="1"/>
  <c r="L1218" i="1"/>
  <c r="M1218" i="1"/>
  <c r="J1217" i="1"/>
  <c r="C1219" i="1" l="1"/>
  <c r="D1219" i="1"/>
  <c r="A1220" i="1" a="1"/>
  <c r="A1220" i="1" s="1"/>
  <c r="S1217" i="1"/>
  <c r="K1217" i="1"/>
  <c r="Y1221" i="1" a="1"/>
  <c r="Y1221" i="1" s="1"/>
  <c r="B1221" i="1" s="1" a="1"/>
  <c r="B1221" i="1" s="1"/>
  <c r="G1219" i="1"/>
  <c r="U1219" i="1" s="1"/>
  <c r="H1219" i="1"/>
  <c r="F1219" i="1"/>
  <c r="E1219" i="1"/>
  <c r="Q1219" i="1"/>
  <c r="I1219" i="1"/>
  <c r="L1219" i="1"/>
  <c r="M1219" i="1"/>
  <c r="J1218" i="1"/>
  <c r="V1218" i="1"/>
  <c r="T1218" i="1"/>
  <c r="D1220" i="1" l="1"/>
  <c r="C1220" i="1"/>
  <c r="A1221" i="1" a="1"/>
  <c r="A1221" i="1" s="1"/>
  <c r="V1219" i="1"/>
  <c r="T1219" i="1"/>
  <c r="F1220" i="1"/>
  <c r="H1220" i="1"/>
  <c r="G1220" i="1"/>
  <c r="U1220" i="1" s="1"/>
  <c r="I1220" i="1"/>
  <c r="E1220" i="1"/>
  <c r="Q1220" i="1"/>
  <c r="L1220" i="1"/>
  <c r="M1220" i="1"/>
  <c r="Y1222" i="1" a="1"/>
  <c r="Y1222" i="1" s="1"/>
  <c r="B1222" i="1" s="1" a="1"/>
  <c r="B1222" i="1" s="1"/>
  <c r="J1219" i="1"/>
  <c r="K1218" i="1"/>
  <c r="S1218" i="1"/>
  <c r="C1221" i="1" l="1"/>
  <c r="D1221" i="1"/>
  <c r="A1222" i="1" a="1"/>
  <c r="A1222" i="1" s="1"/>
  <c r="T1220" i="1"/>
  <c r="J1220" i="1"/>
  <c r="S1219" i="1"/>
  <c r="K1219" i="1"/>
  <c r="Y1223" i="1" a="1"/>
  <c r="Y1223" i="1" s="1"/>
  <c r="B1223" i="1" s="1" a="1"/>
  <c r="B1223" i="1" s="1"/>
  <c r="G1221" i="1"/>
  <c r="U1221" i="1" s="1"/>
  <c r="H1221" i="1"/>
  <c r="F1221" i="1"/>
  <c r="I1221" i="1"/>
  <c r="E1221" i="1"/>
  <c r="Q1221" i="1"/>
  <c r="L1221" i="1"/>
  <c r="M1221" i="1"/>
  <c r="V1220" i="1"/>
  <c r="C1222" i="1" l="1"/>
  <c r="D1222" i="1"/>
  <c r="V1221" i="1"/>
  <c r="A1223" i="1" a="1"/>
  <c r="A1223" i="1" s="1"/>
  <c r="H1222" i="1"/>
  <c r="F1222" i="1"/>
  <c r="G1222" i="1"/>
  <c r="U1222" i="1" s="1"/>
  <c r="Q1222" i="1"/>
  <c r="I1222" i="1"/>
  <c r="E1222" i="1"/>
  <c r="L1222" i="1"/>
  <c r="M1222" i="1"/>
  <c r="Y1224" i="1" a="1"/>
  <c r="Y1224" i="1" s="1"/>
  <c r="B1224" i="1" s="1" a="1"/>
  <c r="B1224" i="1" s="1"/>
  <c r="K1220" i="1"/>
  <c r="S1220" i="1"/>
  <c r="J1221" i="1"/>
  <c r="T1221" i="1"/>
  <c r="D1223" i="1" l="1"/>
  <c r="C1223" i="1"/>
  <c r="A1224" i="1" a="1"/>
  <c r="A1224" i="1" s="1"/>
  <c r="T1222" i="1"/>
  <c r="J1222" i="1"/>
  <c r="L1223" i="1"/>
  <c r="M1223" i="1"/>
  <c r="S1221" i="1"/>
  <c r="K1221" i="1"/>
  <c r="V1222" i="1"/>
  <c r="G1223" i="1"/>
  <c r="U1223" i="1" s="1"/>
  <c r="V1223" i="1" s="1"/>
  <c r="F1223" i="1"/>
  <c r="H1223" i="1"/>
  <c r="I1223" i="1"/>
  <c r="E1223" i="1"/>
  <c r="Q1223" i="1"/>
  <c r="Y1225" i="1" a="1"/>
  <c r="Y1225" i="1" s="1"/>
  <c r="B1225" i="1" s="1" a="1"/>
  <c r="B1225" i="1" s="1"/>
  <c r="C1224" i="1" l="1"/>
  <c r="D1224" i="1"/>
  <c r="A1225" i="1" a="1"/>
  <c r="A1225" i="1" s="1"/>
  <c r="L1224" i="1"/>
  <c r="M1224" i="1"/>
  <c r="S1222" i="1"/>
  <c r="K1222" i="1"/>
  <c r="Y1226" i="1" a="1"/>
  <c r="Y1226" i="1" s="1"/>
  <c r="B1226" i="1" s="1" a="1"/>
  <c r="B1226" i="1" s="1"/>
  <c r="T1223" i="1"/>
  <c r="H1224" i="1"/>
  <c r="F1224" i="1"/>
  <c r="G1224" i="1"/>
  <c r="U1224" i="1" s="1"/>
  <c r="E1224" i="1"/>
  <c r="Q1224" i="1"/>
  <c r="I1224" i="1"/>
  <c r="J1223" i="1"/>
  <c r="C1225" i="1" l="1"/>
  <c r="D1225" i="1"/>
  <c r="A1226" i="1" a="1"/>
  <c r="A1226" i="1" s="1"/>
  <c r="T1224" i="1"/>
  <c r="Y1227" i="1" a="1"/>
  <c r="Y1227" i="1" s="1"/>
  <c r="B1227" i="1" s="1" a="1"/>
  <c r="B1227" i="1" s="1"/>
  <c r="V1224" i="1"/>
  <c r="K1223" i="1"/>
  <c r="S1223" i="1"/>
  <c r="J1224" i="1"/>
  <c r="L1225" i="1"/>
  <c r="M1225" i="1"/>
  <c r="G1225" i="1"/>
  <c r="U1225" i="1" s="1"/>
  <c r="H1225" i="1"/>
  <c r="F1225" i="1"/>
  <c r="I1225" i="1"/>
  <c r="E1225" i="1"/>
  <c r="Q1225" i="1"/>
  <c r="D1226" i="1" l="1"/>
  <c r="C1226" i="1"/>
  <c r="A1227" i="1" a="1"/>
  <c r="A1227" i="1" s="1"/>
  <c r="J1225" i="1"/>
  <c r="Y1228" i="1" a="1"/>
  <c r="Y1228" i="1" s="1"/>
  <c r="B1228" i="1" s="1" a="1"/>
  <c r="B1228" i="1" s="1"/>
  <c r="L1226" i="1"/>
  <c r="M1226" i="1"/>
  <c r="T1225" i="1"/>
  <c r="F1226" i="1"/>
  <c r="H1226" i="1"/>
  <c r="G1226" i="1"/>
  <c r="U1226" i="1" s="1"/>
  <c r="E1226" i="1"/>
  <c r="Q1226" i="1"/>
  <c r="I1226" i="1"/>
  <c r="V1225" i="1"/>
  <c r="S1224" i="1"/>
  <c r="K1224" i="1"/>
  <c r="C1227" i="1" l="1"/>
  <c r="D1227" i="1"/>
  <c r="A1228" i="1" a="1"/>
  <c r="A1228" i="1" s="1"/>
  <c r="L1227" i="1"/>
  <c r="M1227" i="1"/>
  <c r="Y1229" i="1" a="1"/>
  <c r="Y1229" i="1" s="1"/>
  <c r="B1229" i="1" s="1" a="1"/>
  <c r="B1229" i="1" s="1"/>
  <c r="J1226" i="1"/>
  <c r="V1226" i="1"/>
  <c r="K1225" i="1"/>
  <c r="S1225" i="1"/>
  <c r="G1227" i="1"/>
  <c r="U1227" i="1" s="1"/>
  <c r="H1227" i="1"/>
  <c r="F1227" i="1"/>
  <c r="Q1227" i="1"/>
  <c r="I1227" i="1"/>
  <c r="E1227" i="1"/>
  <c r="T1226" i="1"/>
  <c r="C1228" i="1" l="1"/>
  <c r="D1228" i="1"/>
  <c r="A1229" i="1" a="1"/>
  <c r="A1229" i="1" s="1"/>
  <c r="V1227" i="1"/>
  <c r="T1227" i="1"/>
  <c r="Y1230" i="1" a="1"/>
  <c r="Y1230" i="1" s="1"/>
  <c r="B1230" i="1" s="1" a="1"/>
  <c r="B1230" i="1" s="1"/>
  <c r="J1227" i="1"/>
  <c r="S1226" i="1"/>
  <c r="K1226" i="1"/>
  <c r="L1228" i="1"/>
  <c r="M1228" i="1"/>
  <c r="H1228" i="1"/>
  <c r="F1228" i="1"/>
  <c r="G1228" i="1"/>
  <c r="U1228" i="1" s="1"/>
  <c r="I1228" i="1"/>
  <c r="E1228" i="1"/>
  <c r="Q1228" i="1"/>
  <c r="D1229" i="1" l="1"/>
  <c r="C1229" i="1"/>
  <c r="A1230" i="1" a="1"/>
  <c r="A1230" i="1" s="1"/>
  <c r="T1228" i="1"/>
  <c r="J1228" i="1"/>
  <c r="Y1231" i="1" a="1"/>
  <c r="Y1231" i="1" s="1"/>
  <c r="B1231" i="1" s="1" a="1"/>
  <c r="B1231" i="1" s="1"/>
  <c r="L1229" i="1"/>
  <c r="M1229" i="1"/>
  <c r="G1229" i="1"/>
  <c r="U1229" i="1" s="1"/>
  <c r="H1229" i="1"/>
  <c r="F1229" i="1"/>
  <c r="Q1229" i="1"/>
  <c r="I1229" i="1"/>
  <c r="E1229" i="1"/>
  <c r="K1227" i="1"/>
  <c r="S1227" i="1"/>
  <c r="V1228" i="1"/>
  <c r="C1230" i="1" l="1"/>
  <c r="D1230" i="1"/>
  <c r="A1231" i="1" a="1"/>
  <c r="A1231" i="1" s="1"/>
  <c r="L1230" i="1"/>
  <c r="M1230" i="1"/>
  <c r="Y1232" i="1" a="1"/>
  <c r="Y1232" i="1" s="1"/>
  <c r="B1232" i="1" s="1" a="1"/>
  <c r="B1232" i="1" s="1"/>
  <c r="K1228" i="1"/>
  <c r="S1228" i="1"/>
  <c r="H1230" i="1"/>
  <c r="F1230" i="1"/>
  <c r="G1230" i="1"/>
  <c r="U1230" i="1" s="1"/>
  <c r="I1230" i="1"/>
  <c r="E1230" i="1"/>
  <c r="Q1230" i="1"/>
  <c r="T1229" i="1"/>
  <c r="J1229" i="1"/>
  <c r="C1231" i="1" l="1"/>
  <c r="D1231" i="1"/>
  <c r="A1232" i="1" a="1"/>
  <c r="A1232" i="1" s="1"/>
  <c r="M1231" i="1"/>
  <c r="L1231" i="1"/>
  <c r="V1230" i="1"/>
  <c r="G1231" i="1"/>
  <c r="U1231" i="1" s="1"/>
  <c r="F1231" i="1"/>
  <c r="H1231" i="1"/>
  <c r="E1231" i="1"/>
  <c r="Q1231" i="1"/>
  <c r="I1231" i="1"/>
  <c r="Y1233" i="1" a="1"/>
  <c r="Y1233" i="1" s="1"/>
  <c r="B1233" i="1" s="1" a="1"/>
  <c r="B1233" i="1" s="1"/>
  <c r="S1229" i="1"/>
  <c r="V1229" i="1" s="1"/>
  <c r="K1229" i="1"/>
  <c r="T1230" i="1"/>
  <c r="J1230" i="1"/>
  <c r="D1232" i="1" l="1"/>
  <c r="C1232" i="1"/>
  <c r="A1233" i="1" a="1"/>
  <c r="A1233" i="1" s="1"/>
  <c r="V1231" i="1"/>
  <c r="L1232" i="1"/>
  <c r="M1232" i="1"/>
  <c r="F1232" i="1"/>
  <c r="H1232" i="1"/>
  <c r="G1232" i="1"/>
  <c r="U1232" i="1" s="1"/>
  <c r="E1232" i="1"/>
  <c r="Q1232" i="1"/>
  <c r="I1232" i="1"/>
  <c r="Y1234" i="1" a="1"/>
  <c r="Y1234" i="1" s="1"/>
  <c r="B1234" i="1" s="1" a="1"/>
  <c r="B1234" i="1" s="1"/>
  <c r="J1231" i="1"/>
  <c r="K1230" i="1"/>
  <c r="S1230" i="1"/>
  <c r="T1231" i="1"/>
  <c r="D1233" i="1" l="1"/>
  <c r="C1233" i="1"/>
  <c r="A1234" i="1" a="1"/>
  <c r="A1234" i="1" s="1"/>
  <c r="V1232" i="1"/>
  <c r="G1233" i="1"/>
  <c r="U1233" i="1" s="1"/>
  <c r="I1233" i="1"/>
  <c r="H1233" i="1"/>
  <c r="F1233" i="1"/>
  <c r="E1233" i="1"/>
  <c r="Q1233" i="1"/>
  <c r="M1233" i="1"/>
  <c r="L1233" i="1"/>
  <c r="T1232" i="1"/>
  <c r="S1231" i="1"/>
  <c r="K1231" i="1"/>
  <c r="J1232" i="1"/>
  <c r="Y1235" i="1" a="1"/>
  <c r="Y1235" i="1" s="1"/>
  <c r="B1235" i="1" s="1" a="1"/>
  <c r="B1235" i="1" s="1"/>
  <c r="C1234" i="1" l="1"/>
  <c r="D1234" i="1"/>
  <c r="A1235" i="1" a="1"/>
  <c r="A1235" i="1" s="1"/>
  <c r="Y1236" i="1" a="1"/>
  <c r="Y1236" i="1" s="1"/>
  <c r="B1236" i="1" s="1" a="1"/>
  <c r="B1236" i="1" s="1"/>
  <c r="J1233" i="1"/>
  <c r="V1233" i="1"/>
  <c r="H1234" i="1"/>
  <c r="F1234" i="1"/>
  <c r="I1234" i="1"/>
  <c r="G1234" i="1"/>
  <c r="U1234" i="1" s="1"/>
  <c r="E1234" i="1"/>
  <c r="Q1234" i="1"/>
  <c r="K1232" i="1"/>
  <c r="S1232" i="1"/>
  <c r="T1233" i="1"/>
  <c r="L1234" i="1"/>
  <c r="M1234" i="1"/>
  <c r="D1235" i="1" l="1"/>
  <c r="C1235" i="1"/>
  <c r="A1236" i="1" a="1"/>
  <c r="A1236" i="1" s="1"/>
  <c r="M1235" i="1"/>
  <c r="L1235" i="1"/>
  <c r="Y1237" i="1" a="1"/>
  <c r="Y1237" i="1" s="1"/>
  <c r="B1237" i="1" s="1" a="1"/>
  <c r="B1237" i="1" s="1"/>
  <c r="G1235" i="1"/>
  <c r="U1235" i="1" s="1"/>
  <c r="I1235" i="1"/>
  <c r="H1235" i="1"/>
  <c r="Q1235" i="1"/>
  <c r="F1235" i="1"/>
  <c r="E1235" i="1"/>
  <c r="J1234" i="1"/>
  <c r="V1234" i="1"/>
  <c r="K1233" i="1"/>
  <c r="S1233" i="1"/>
  <c r="T1234" i="1"/>
  <c r="C1236" i="1" l="1"/>
  <c r="D1236" i="1"/>
  <c r="A1237" i="1" a="1"/>
  <c r="A1237" i="1" s="1"/>
  <c r="V1235" i="1"/>
  <c r="L1236" i="1"/>
  <c r="M1236" i="1"/>
  <c r="J1235" i="1"/>
  <c r="H1236" i="1"/>
  <c r="F1236" i="1"/>
  <c r="G1236" i="1"/>
  <c r="U1236" i="1" s="1"/>
  <c r="Q1236" i="1"/>
  <c r="E1236" i="1"/>
  <c r="I1236" i="1"/>
  <c r="T1235" i="1"/>
  <c r="K1234" i="1"/>
  <c r="S1234" i="1"/>
  <c r="Y1238" i="1" a="1"/>
  <c r="Y1238" i="1" s="1"/>
  <c r="B1238" i="1" s="1" a="1"/>
  <c r="B1238" i="1" s="1"/>
  <c r="C1237" i="1" l="1"/>
  <c r="D1237" i="1"/>
  <c r="A1238" i="1" a="1"/>
  <c r="A1238" i="1" s="1"/>
  <c r="M1237" i="1"/>
  <c r="L1237" i="1"/>
  <c r="Y1239" i="1" a="1"/>
  <c r="Y1239" i="1" s="1"/>
  <c r="B1239" i="1" s="1" a="1"/>
  <c r="B1239" i="1" s="1"/>
  <c r="T1236" i="1"/>
  <c r="S1235" i="1"/>
  <c r="K1235" i="1"/>
  <c r="J1236" i="1"/>
  <c r="G1237" i="1"/>
  <c r="U1237" i="1" s="1"/>
  <c r="I1237" i="1"/>
  <c r="H1237" i="1"/>
  <c r="Q1237" i="1"/>
  <c r="F1237" i="1"/>
  <c r="E1237" i="1"/>
  <c r="D1238" i="1" l="1"/>
  <c r="C1238" i="1"/>
  <c r="A1239" i="1" a="1"/>
  <c r="A1239" i="1" s="1"/>
  <c r="L1238" i="1"/>
  <c r="M1238" i="1"/>
  <c r="Y1240" i="1" a="1"/>
  <c r="Y1240" i="1" s="1"/>
  <c r="B1240" i="1" s="1" a="1"/>
  <c r="B1240" i="1" s="1"/>
  <c r="F1238" i="1"/>
  <c r="H1238" i="1"/>
  <c r="I1238" i="1"/>
  <c r="G1238" i="1"/>
  <c r="U1238" i="1" s="1"/>
  <c r="E1238" i="1"/>
  <c r="Q1238" i="1"/>
  <c r="J1237" i="1"/>
  <c r="K1236" i="1"/>
  <c r="S1236" i="1"/>
  <c r="V1236" i="1" s="1"/>
  <c r="T1237" i="1"/>
  <c r="V1237" i="1"/>
  <c r="C1239" i="1" l="1"/>
  <c r="D1239" i="1"/>
  <c r="A1240" i="1" a="1"/>
  <c r="A1240" i="1" s="1"/>
  <c r="T1238" i="1"/>
  <c r="G1239" i="1"/>
  <c r="U1239" i="1" s="1"/>
  <c r="Q1239" i="1"/>
  <c r="F1239" i="1"/>
  <c r="I1239" i="1"/>
  <c r="H1239" i="1"/>
  <c r="E1239" i="1"/>
  <c r="Y1241" i="1" a="1"/>
  <c r="Y1241" i="1" s="1"/>
  <c r="B1241" i="1" s="1" a="1"/>
  <c r="B1241" i="1" s="1"/>
  <c r="M1239" i="1"/>
  <c r="L1239" i="1"/>
  <c r="V1238" i="1"/>
  <c r="J1238" i="1"/>
  <c r="K1237" i="1"/>
  <c r="S1237" i="1"/>
  <c r="C1240" i="1" l="1"/>
  <c r="D1240" i="1"/>
  <c r="A1241" i="1" a="1"/>
  <c r="A1241" i="1" s="1"/>
  <c r="L1240" i="1"/>
  <c r="M1240" i="1"/>
  <c r="H1240" i="1"/>
  <c r="F1240" i="1"/>
  <c r="Q1240" i="1"/>
  <c r="E1240" i="1"/>
  <c r="I1240" i="1"/>
  <c r="G1240" i="1"/>
  <c r="U1240" i="1" s="1"/>
  <c r="V1239" i="1"/>
  <c r="S1238" i="1"/>
  <c r="K1238" i="1"/>
  <c r="Y1242" i="1" a="1"/>
  <c r="Y1242" i="1" s="1"/>
  <c r="B1242" i="1" s="1" a="1"/>
  <c r="B1242" i="1" s="1"/>
  <c r="J1239" i="1"/>
  <c r="T1239" i="1"/>
  <c r="D1241" i="1" l="1"/>
  <c r="C1241" i="1"/>
  <c r="A1242" i="1" a="1"/>
  <c r="A1242" i="1" s="1"/>
  <c r="G1241" i="1"/>
  <c r="U1241" i="1" s="1"/>
  <c r="E1241" i="1"/>
  <c r="I1241" i="1"/>
  <c r="H1241" i="1"/>
  <c r="Q1241" i="1"/>
  <c r="F1241" i="1"/>
  <c r="T1240" i="1"/>
  <c r="V1240" i="1"/>
  <c r="S1239" i="1"/>
  <c r="K1239" i="1"/>
  <c r="J1240" i="1"/>
  <c r="Y1243" i="1" a="1"/>
  <c r="Y1243" i="1" s="1"/>
  <c r="B1243" i="1" s="1" a="1"/>
  <c r="B1243" i="1" s="1"/>
  <c r="M1241" i="1"/>
  <c r="L1241" i="1"/>
  <c r="D1242" i="1" l="1"/>
  <c r="C1242" i="1"/>
  <c r="A1243" i="1" a="1"/>
  <c r="A1243" i="1" s="1"/>
  <c r="H1242" i="1"/>
  <c r="F1242" i="1"/>
  <c r="I1242" i="1"/>
  <c r="G1242" i="1"/>
  <c r="U1242" i="1" s="1"/>
  <c r="Q1242" i="1"/>
  <c r="E1242" i="1"/>
  <c r="K1240" i="1"/>
  <c r="S1240" i="1"/>
  <c r="L1242" i="1"/>
  <c r="M1242" i="1"/>
  <c r="Y1244" i="1" a="1"/>
  <c r="Y1244" i="1" s="1"/>
  <c r="B1244" i="1" s="1" a="1"/>
  <c r="B1244" i="1" s="1"/>
  <c r="V1241" i="1"/>
  <c r="T1241" i="1"/>
  <c r="J1241" i="1"/>
  <c r="C1243" i="1" l="1"/>
  <c r="D1243" i="1"/>
  <c r="A1244" i="1" a="1"/>
  <c r="A1244" i="1" s="1"/>
  <c r="J1242" i="1"/>
  <c r="V1242" i="1"/>
  <c r="T1242" i="1"/>
  <c r="G1243" i="1"/>
  <c r="U1243" i="1" s="1"/>
  <c r="I1243" i="1"/>
  <c r="H1243" i="1"/>
  <c r="Q1243" i="1"/>
  <c r="F1243" i="1"/>
  <c r="E1243" i="1"/>
  <c r="M1243" i="1"/>
  <c r="L1243" i="1"/>
  <c r="K1241" i="1"/>
  <c r="S1241" i="1"/>
  <c r="Y1245" i="1" a="1"/>
  <c r="Y1245" i="1" s="1"/>
  <c r="B1245" i="1" s="1" a="1"/>
  <c r="B1245" i="1" s="1"/>
  <c r="D1244" i="1" l="1"/>
  <c r="C1244" i="1"/>
  <c r="A1245" i="1" a="1"/>
  <c r="A1245" i="1" s="1"/>
  <c r="J1243" i="1"/>
  <c r="T1243" i="1"/>
  <c r="L1244" i="1"/>
  <c r="M1244" i="1"/>
  <c r="V1243" i="1"/>
  <c r="Y1246" i="1" a="1"/>
  <c r="Y1246" i="1" s="1"/>
  <c r="B1246" i="1" s="1" a="1"/>
  <c r="B1246" i="1" s="1"/>
  <c r="F1244" i="1"/>
  <c r="H1244" i="1"/>
  <c r="I1244" i="1"/>
  <c r="G1244" i="1"/>
  <c r="U1244" i="1" s="1"/>
  <c r="Q1244" i="1"/>
  <c r="E1244" i="1"/>
  <c r="K1242" i="1"/>
  <c r="S1242" i="1"/>
  <c r="C1245" i="1" l="1"/>
  <c r="D1245" i="1"/>
  <c r="A1246" i="1" a="1"/>
  <c r="A1246" i="1" s="1"/>
  <c r="V1244" i="1"/>
  <c r="M1245" i="1"/>
  <c r="L1245" i="1"/>
  <c r="K1243" i="1"/>
  <c r="S1243" i="1"/>
  <c r="Y1247" i="1" a="1"/>
  <c r="Y1247" i="1" s="1"/>
  <c r="B1247" i="1" s="1" a="1"/>
  <c r="B1247" i="1" s="1"/>
  <c r="T1244" i="1"/>
  <c r="J1244" i="1"/>
  <c r="G1245" i="1"/>
  <c r="U1245" i="1" s="1"/>
  <c r="I1245" i="1"/>
  <c r="H1245" i="1"/>
  <c r="Q1245" i="1"/>
  <c r="F1245" i="1"/>
  <c r="E1245" i="1"/>
  <c r="D1246" i="1" l="1"/>
  <c r="C1246" i="1"/>
  <c r="A1247" i="1" a="1"/>
  <c r="A1247" i="1" s="1"/>
  <c r="K1244" i="1"/>
  <c r="S1244" i="1"/>
  <c r="T1245" i="1"/>
  <c r="V1245" i="1"/>
  <c r="J1245" i="1"/>
  <c r="H1246" i="1"/>
  <c r="F1246" i="1"/>
  <c r="I1246" i="1"/>
  <c r="G1246" i="1"/>
  <c r="U1246" i="1" s="1"/>
  <c r="Q1246" i="1"/>
  <c r="E1246" i="1"/>
  <c r="L1246" i="1"/>
  <c r="M1246" i="1"/>
  <c r="Y1248" i="1" a="1"/>
  <c r="Y1248" i="1" s="1"/>
  <c r="B1248" i="1" s="1" a="1"/>
  <c r="B1248" i="1" s="1"/>
  <c r="D1247" i="1" l="1"/>
  <c r="C1247" i="1"/>
  <c r="A1248" i="1" a="1"/>
  <c r="A1248" i="1" s="1"/>
  <c r="V1246" i="1"/>
  <c r="G1247" i="1"/>
  <c r="U1247" i="1" s="1"/>
  <c r="Q1247" i="1"/>
  <c r="F1247" i="1"/>
  <c r="E1247" i="1"/>
  <c r="I1247" i="1"/>
  <c r="H1247" i="1"/>
  <c r="M1247" i="1"/>
  <c r="L1247" i="1"/>
  <c r="Y1249" i="1" a="1"/>
  <c r="Y1249" i="1" s="1"/>
  <c r="B1249" i="1" s="1" a="1"/>
  <c r="B1249" i="1" s="1"/>
  <c r="K1245" i="1"/>
  <c r="S1245" i="1"/>
  <c r="J1246" i="1"/>
  <c r="T1246" i="1"/>
  <c r="C1248" i="1" l="1"/>
  <c r="D1248" i="1"/>
  <c r="A1249" i="1" a="1"/>
  <c r="A1249" i="1" s="1"/>
  <c r="V1247" i="1"/>
  <c r="T1247" i="1"/>
  <c r="S1246" i="1"/>
  <c r="K1246" i="1"/>
  <c r="J1247" i="1"/>
  <c r="L1248" i="1"/>
  <c r="M1248" i="1"/>
  <c r="Y1250" i="1" a="1"/>
  <c r="Y1250" i="1" s="1"/>
  <c r="B1250" i="1" s="1" a="1"/>
  <c r="B1250" i="1" s="1"/>
  <c r="Q1248" i="1"/>
  <c r="I1248" i="1"/>
  <c r="H1248" i="1"/>
  <c r="F1248" i="1"/>
  <c r="G1248" i="1"/>
  <c r="U1248" i="1" s="1"/>
  <c r="E1248" i="1"/>
  <c r="C1249" i="1" l="1"/>
  <c r="D1249" i="1"/>
  <c r="A1250" i="1" a="1"/>
  <c r="A1250" i="1" s="1"/>
  <c r="S1247" i="1"/>
  <c r="K1247" i="1"/>
  <c r="V1248" i="1"/>
  <c r="T1248" i="1"/>
  <c r="M1249" i="1"/>
  <c r="L1249" i="1"/>
  <c r="J1248" i="1"/>
  <c r="Y1251" i="1" a="1"/>
  <c r="Y1251" i="1" s="1"/>
  <c r="B1251" i="1" s="1" a="1"/>
  <c r="B1251" i="1" s="1"/>
  <c r="G1249" i="1"/>
  <c r="U1249" i="1" s="1"/>
  <c r="H1249" i="1"/>
  <c r="F1249" i="1"/>
  <c r="Q1249" i="1"/>
  <c r="E1249" i="1"/>
  <c r="I1249" i="1"/>
  <c r="D1250" i="1" l="1"/>
  <c r="C1250" i="1"/>
  <c r="A1251" i="1" a="1"/>
  <c r="A1251" i="1" s="1"/>
  <c r="M1250" i="1"/>
  <c r="L1250" i="1"/>
  <c r="T1249" i="1"/>
  <c r="Y1252" i="1" a="1"/>
  <c r="Y1252" i="1" s="1"/>
  <c r="B1252" i="1" s="1" a="1"/>
  <c r="B1252" i="1" s="1"/>
  <c r="V1249" i="1"/>
  <c r="F1250" i="1"/>
  <c r="H1250" i="1"/>
  <c r="I1250" i="1"/>
  <c r="G1250" i="1"/>
  <c r="U1250" i="1" s="1"/>
  <c r="E1250" i="1"/>
  <c r="Q1250" i="1"/>
  <c r="J1249" i="1"/>
  <c r="S1248" i="1"/>
  <c r="K1248" i="1"/>
  <c r="D1251" i="1" l="1"/>
  <c r="C1251" i="1"/>
  <c r="A1252" i="1" a="1"/>
  <c r="A1252" i="1" s="1"/>
  <c r="V1250" i="1"/>
  <c r="M1251" i="1"/>
  <c r="L1251" i="1"/>
  <c r="Y1253" i="1" a="1"/>
  <c r="Y1253" i="1" s="1"/>
  <c r="B1253" i="1" s="1" a="1"/>
  <c r="B1253" i="1" s="1"/>
  <c r="S1249" i="1"/>
  <c r="K1249" i="1"/>
  <c r="G1251" i="1"/>
  <c r="U1251" i="1" s="1"/>
  <c r="E1251" i="1"/>
  <c r="Q1251" i="1"/>
  <c r="I1251" i="1"/>
  <c r="H1251" i="1"/>
  <c r="F1251" i="1"/>
  <c r="J1250" i="1"/>
  <c r="T1250" i="1"/>
  <c r="C1252" i="1" l="1"/>
  <c r="D1252" i="1"/>
  <c r="V1251" i="1"/>
  <c r="A1253" i="1" a="1"/>
  <c r="A1253" i="1" s="1"/>
  <c r="L1252" i="1"/>
  <c r="M1252" i="1"/>
  <c r="J1251" i="1"/>
  <c r="Q1252" i="1"/>
  <c r="I1252" i="1"/>
  <c r="H1252" i="1"/>
  <c r="F1252" i="1"/>
  <c r="G1252" i="1"/>
  <c r="U1252" i="1" s="1"/>
  <c r="E1252" i="1"/>
  <c r="T1251" i="1"/>
  <c r="K1250" i="1"/>
  <c r="S1250" i="1"/>
  <c r="Y1254" i="1" a="1"/>
  <c r="Y1254" i="1" s="1"/>
  <c r="B1254" i="1" s="1" a="1"/>
  <c r="B1254" i="1" s="1"/>
  <c r="D1253" i="1" l="1"/>
  <c r="C1253" i="1"/>
  <c r="A1254" i="1" a="1"/>
  <c r="A1254" i="1" s="1"/>
  <c r="M1253" i="1"/>
  <c r="L1253" i="1"/>
  <c r="T1252" i="1"/>
  <c r="S1251" i="1"/>
  <c r="K1251" i="1"/>
  <c r="J1252" i="1"/>
  <c r="G1253" i="1"/>
  <c r="U1253" i="1" s="1"/>
  <c r="I1253" i="1"/>
  <c r="H1253" i="1"/>
  <c r="F1253" i="1"/>
  <c r="E1253" i="1"/>
  <c r="Q1253" i="1"/>
  <c r="Y1255" i="1" a="1"/>
  <c r="Y1255" i="1" s="1"/>
  <c r="B1255" i="1" s="1" a="1"/>
  <c r="B1255" i="1" s="1"/>
  <c r="V1252" i="1"/>
  <c r="C1254" i="1" l="1"/>
  <c r="D1254" i="1"/>
  <c r="A1255" i="1" a="1"/>
  <c r="A1255" i="1" s="1"/>
  <c r="S1252" i="1"/>
  <c r="K1252" i="1"/>
  <c r="V1253" i="1"/>
  <c r="Y1256" i="1" a="1"/>
  <c r="Y1256" i="1" s="1"/>
  <c r="B1256" i="1" s="1" a="1"/>
  <c r="B1256" i="1" s="1"/>
  <c r="I1254" i="1"/>
  <c r="H1254" i="1"/>
  <c r="Q1254" i="1"/>
  <c r="F1254" i="1"/>
  <c r="E1254" i="1"/>
  <c r="G1254" i="1"/>
  <c r="U1254" i="1" s="1"/>
  <c r="J1253" i="1"/>
  <c r="T1253" i="1"/>
  <c r="M1254" i="1"/>
  <c r="L1254" i="1"/>
  <c r="D1255" i="1" l="1"/>
  <c r="C1255" i="1"/>
  <c r="A1256" i="1" a="1"/>
  <c r="A1256" i="1" s="1"/>
  <c r="V1254" i="1"/>
  <c r="T1254" i="1"/>
  <c r="N1254" i="1" a="1"/>
  <c r="N1254" i="1" s="1"/>
  <c r="S1253" i="1"/>
  <c r="K1253" i="1"/>
  <c r="M1255" i="1"/>
  <c r="L1255" i="1"/>
  <c r="H1255" i="1"/>
  <c r="Q1255" i="1"/>
  <c r="F1255" i="1"/>
  <c r="E1255" i="1"/>
  <c r="I1255" i="1"/>
  <c r="G1255" i="1"/>
  <c r="U1255" i="1" s="1"/>
  <c r="J1254" i="1"/>
  <c r="P1254" i="1"/>
  <c r="Y1257" i="1" a="1"/>
  <c r="Y1257" i="1" s="1"/>
  <c r="B1257" i="1" s="1" a="1"/>
  <c r="B1257" i="1" s="1"/>
  <c r="D1256" i="1" l="1"/>
  <c r="C1256" i="1"/>
  <c r="A1257" i="1" a="1"/>
  <c r="A1257" i="1" s="1"/>
  <c r="Y1258" i="1" a="1"/>
  <c r="Y1258" i="1" s="1"/>
  <c r="B1258" i="1" s="1" a="1"/>
  <c r="B1258" i="1" s="1"/>
  <c r="K1254" i="1"/>
  <c r="S1254" i="1"/>
  <c r="O1254" i="1"/>
  <c r="P1255" i="1"/>
  <c r="J1255" i="1"/>
  <c r="N1255" i="1" a="1"/>
  <c r="N1255" i="1" s="1"/>
  <c r="T1255" i="1"/>
  <c r="M1256" i="1"/>
  <c r="L1256" i="1"/>
  <c r="E1256" i="1"/>
  <c r="G1256" i="1"/>
  <c r="U1256" i="1" s="1"/>
  <c r="F1256" i="1"/>
  <c r="I1256" i="1"/>
  <c r="H1256" i="1"/>
  <c r="Q1256" i="1"/>
  <c r="V1255" i="1"/>
  <c r="C1257" i="1" l="1"/>
  <c r="D1257" i="1"/>
  <c r="A1258" i="1" a="1"/>
  <c r="A1258" i="1" s="1"/>
  <c r="V1256" i="1"/>
  <c r="P1256" i="1"/>
  <c r="J1256" i="1"/>
  <c r="T1256" i="1"/>
  <c r="M1257" i="1"/>
  <c r="L1257" i="1"/>
  <c r="Y1259" i="1" a="1"/>
  <c r="Y1259" i="1" s="1"/>
  <c r="B1259" i="1" s="1" a="1"/>
  <c r="B1259" i="1" s="1"/>
  <c r="I1257" i="1"/>
  <c r="G1257" i="1"/>
  <c r="U1257" i="1" s="1"/>
  <c r="E1257" i="1"/>
  <c r="Q1257" i="1"/>
  <c r="H1257" i="1"/>
  <c r="F1257" i="1"/>
  <c r="N1256" i="1" a="1"/>
  <c r="N1256" i="1" s="1"/>
  <c r="K1255" i="1"/>
  <c r="S1255" i="1"/>
  <c r="O1255" i="1"/>
  <c r="D1258" i="1" l="1"/>
  <c r="C1258" i="1"/>
  <c r="A1259" i="1" a="1"/>
  <c r="A1259" i="1" s="1"/>
  <c r="Q1258" i="1"/>
  <c r="F1258" i="1"/>
  <c r="I1258" i="1"/>
  <c r="H1258" i="1"/>
  <c r="G1258" i="1"/>
  <c r="U1258" i="1" s="1"/>
  <c r="E1258" i="1"/>
  <c r="Y1260" i="1" a="1"/>
  <c r="Y1260" i="1" s="1"/>
  <c r="B1260" i="1" s="1" a="1"/>
  <c r="B1260" i="1" s="1"/>
  <c r="K1256" i="1"/>
  <c r="S1256" i="1"/>
  <c r="O1256" i="1"/>
  <c r="T1257" i="1"/>
  <c r="N1257" i="1" a="1"/>
  <c r="N1257" i="1" s="1"/>
  <c r="J1257" i="1"/>
  <c r="P1257" i="1"/>
  <c r="M1258" i="1"/>
  <c r="L1258" i="1"/>
  <c r="V1257" i="1"/>
  <c r="D1259" i="1" l="1"/>
  <c r="C1259" i="1"/>
  <c r="V1258" i="1"/>
  <c r="A1260" i="1" a="1"/>
  <c r="A1260" i="1" s="1"/>
  <c r="H1259" i="1"/>
  <c r="Q1259" i="1"/>
  <c r="F1259" i="1"/>
  <c r="E1259" i="1"/>
  <c r="I1259" i="1"/>
  <c r="G1259" i="1"/>
  <c r="U1259" i="1" s="1"/>
  <c r="P1258" i="1"/>
  <c r="J1258" i="1"/>
  <c r="Y1261" i="1" a="1"/>
  <c r="Y1261" i="1" s="1"/>
  <c r="B1261" i="1" s="1" a="1"/>
  <c r="B1261" i="1" s="1"/>
  <c r="L1259" i="1"/>
  <c r="M1259" i="1"/>
  <c r="N1258" i="1" a="1"/>
  <c r="N1258" i="1" s="1"/>
  <c r="T1258" i="1"/>
  <c r="S1257" i="1"/>
  <c r="K1257" i="1"/>
  <c r="O1257" i="1"/>
  <c r="C1260" i="1" l="1"/>
  <c r="D1260" i="1"/>
  <c r="A1261" i="1" a="1"/>
  <c r="A1261" i="1" s="1"/>
  <c r="M1260" i="1"/>
  <c r="L1260" i="1"/>
  <c r="V1259" i="1"/>
  <c r="S1258" i="1"/>
  <c r="K1258" i="1"/>
  <c r="O1258" i="1"/>
  <c r="T1259" i="1"/>
  <c r="N1259" i="1" a="1"/>
  <c r="N1259" i="1" s="1"/>
  <c r="P1259" i="1"/>
  <c r="J1259" i="1"/>
  <c r="G1260" i="1"/>
  <c r="U1260" i="1" s="1"/>
  <c r="E1260" i="1"/>
  <c r="I1260" i="1"/>
  <c r="H1260" i="1"/>
  <c r="Q1260" i="1"/>
  <c r="F1260" i="1"/>
  <c r="Y1262" i="1" a="1"/>
  <c r="Y1262" i="1" s="1"/>
  <c r="B1262" i="1" s="1" a="1"/>
  <c r="B1262" i="1" s="1"/>
  <c r="C1261" i="1" l="1"/>
  <c r="D1261" i="1"/>
  <c r="A1262" i="1" a="1"/>
  <c r="A1262" i="1" s="1"/>
  <c r="M1261" i="1"/>
  <c r="L1261" i="1"/>
  <c r="K1259" i="1"/>
  <c r="S1259" i="1"/>
  <c r="O1259" i="1"/>
  <c r="Y1263" i="1" a="1"/>
  <c r="Y1263" i="1" s="1"/>
  <c r="B1263" i="1" s="1" a="1"/>
  <c r="B1263" i="1" s="1"/>
  <c r="V1260" i="1"/>
  <c r="P1260" i="1"/>
  <c r="J1260" i="1"/>
  <c r="N1260" i="1" s="1" a="1"/>
  <c r="N1260" i="1" s="1"/>
  <c r="T1260" i="1"/>
  <c r="I1261" i="1"/>
  <c r="G1261" i="1"/>
  <c r="U1261" i="1" s="1"/>
  <c r="E1261" i="1"/>
  <c r="H1261" i="1"/>
  <c r="Q1261" i="1"/>
  <c r="F1261" i="1"/>
  <c r="D1262" i="1" l="1"/>
  <c r="C1262" i="1"/>
  <c r="A1263" i="1" a="1"/>
  <c r="A1263" i="1" s="1"/>
  <c r="N1261" i="1" a="1"/>
  <c r="N1261" i="1" s="1"/>
  <c r="S1260" i="1"/>
  <c r="K1260" i="1"/>
  <c r="O1260" i="1"/>
  <c r="M1262" i="1"/>
  <c r="L1262" i="1"/>
  <c r="J1261" i="1"/>
  <c r="P1261" i="1"/>
  <c r="Y1264" i="1" a="1"/>
  <c r="Y1264" i="1" s="1"/>
  <c r="B1264" i="1" s="1" a="1"/>
  <c r="B1264" i="1" s="1"/>
  <c r="I1262" i="1"/>
  <c r="H1262" i="1"/>
  <c r="Q1262" i="1"/>
  <c r="F1262" i="1"/>
  <c r="G1262" i="1"/>
  <c r="U1262" i="1" s="1"/>
  <c r="E1262" i="1"/>
  <c r="V1261" i="1"/>
  <c r="T1261" i="1"/>
  <c r="C1263" i="1" l="1"/>
  <c r="D1263" i="1"/>
  <c r="A1264" i="1" a="1"/>
  <c r="A1264" i="1" s="1"/>
  <c r="V1262" i="1"/>
  <c r="L1263" i="1"/>
  <c r="M1263" i="1"/>
  <c r="J1262" i="1"/>
  <c r="P1262" i="1"/>
  <c r="N1262" i="1" a="1"/>
  <c r="N1262" i="1" s="1"/>
  <c r="T1262" i="1"/>
  <c r="Q1263" i="1"/>
  <c r="F1263" i="1"/>
  <c r="E1263" i="1"/>
  <c r="H1263" i="1"/>
  <c r="I1263" i="1"/>
  <c r="G1263" i="1"/>
  <c r="U1263" i="1" s="1"/>
  <c r="S1261" i="1"/>
  <c r="K1261" i="1"/>
  <c r="O1261" i="1"/>
  <c r="Y1265" i="1" a="1"/>
  <c r="Y1265" i="1" s="1"/>
  <c r="B1265" i="1" s="1" a="1"/>
  <c r="B1265" i="1" s="1"/>
  <c r="D1264" i="1" l="1"/>
  <c r="C1264" i="1"/>
  <c r="A1265" i="1" a="1"/>
  <c r="A1265" i="1" s="1"/>
  <c r="V1263" i="1"/>
  <c r="Y1266" i="1" a="1"/>
  <c r="Y1266" i="1" s="1"/>
  <c r="B1266" i="1" s="1" a="1"/>
  <c r="B1266" i="1" s="1"/>
  <c r="T1263" i="1"/>
  <c r="M1264" i="1"/>
  <c r="L1264" i="1"/>
  <c r="G1264" i="1"/>
  <c r="U1264" i="1" s="1"/>
  <c r="E1264" i="1"/>
  <c r="I1264" i="1"/>
  <c r="H1264" i="1"/>
  <c r="Q1264" i="1"/>
  <c r="F1264" i="1"/>
  <c r="S1262" i="1"/>
  <c r="K1262" i="1"/>
  <c r="O1262" i="1"/>
  <c r="P1263" i="1"/>
  <c r="J1263" i="1"/>
  <c r="N1263" i="1" a="1"/>
  <c r="N1263" i="1" s="1"/>
  <c r="D1265" i="1" l="1"/>
  <c r="C1265" i="1"/>
  <c r="A1266" i="1" a="1"/>
  <c r="A1266" i="1" s="1"/>
  <c r="M1265" i="1"/>
  <c r="L1265" i="1"/>
  <c r="G1265" i="1"/>
  <c r="U1265" i="1" s="1"/>
  <c r="I1265" i="1"/>
  <c r="Q1265" i="1"/>
  <c r="F1265" i="1"/>
  <c r="E1265" i="1"/>
  <c r="H1265" i="1"/>
  <c r="V1264" i="1"/>
  <c r="Y1267" i="1" a="1"/>
  <c r="Y1267" i="1" s="1"/>
  <c r="B1267" i="1" s="1" a="1"/>
  <c r="B1267" i="1" s="1"/>
  <c r="K1263" i="1"/>
  <c r="S1263" i="1"/>
  <c r="O1263" i="1"/>
  <c r="J1264" i="1"/>
  <c r="N1264" i="1" s="1" a="1"/>
  <c r="N1264" i="1" s="1"/>
  <c r="P1264" i="1"/>
  <c r="T1264" i="1"/>
  <c r="C1266" i="1" l="1"/>
  <c r="D1266" i="1"/>
  <c r="A1267" i="1" a="1"/>
  <c r="A1267" i="1" s="1"/>
  <c r="V1265" i="1"/>
  <c r="K1264" i="1"/>
  <c r="S1264" i="1"/>
  <c r="O1264" i="1"/>
  <c r="J1265" i="1"/>
  <c r="P1265" i="1"/>
  <c r="N1265" i="1" a="1"/>
  <c r="N1265" i="1" s="1"/>
  <c r="I1266" i="1"/>
  <c r="H1266" i="1"/>
  <c r="Q1266" i="1"/>
  <c r="F1266" i="1"/>
  <c r="G1266" i="1"/>
  <c r="U1266" i="1" s="1"/>
  <c r="E1266" i="1"/>
  <c r="M1266" i="1"/>
  <c r="L1266" i="1"/>
  <c r="Y1268" i="1" a="1"/>
  <c r="Y1268" i="1" s="1"/>
  <c r="B1268" i="1" s="1" a="1"/>
  <c r="B1268" i="1" s="1"/>
  <c r="T1265" i="1"/>
  <c r="C1267" i="1" l="1"/>
  <c r="D1267" i="1"/>
  <c r="A1268" i="1" a="1"/>
  <c r="A1268" i="1" s="1"/>
  <c r="V1266" i="1"/>
  <c r="L1267" i="1"/>
  <c r="M1267" i="1"/>
  <c r="J1266" i="1"/>
  <c r="P1266" i="1"/>
  <c r="Y1269" i="1" a="1"/>
  <c r="Y1269" i="1" s="1"/>
  <c r="B1269" i="1" s="1" a="1"/>
  <c r="B1269" i="1" s="1"/>
  <c r="T1266" i="1"/>
  <c r="S1265" i="1"/>
  <c r="K1265" i="1"/>
  <c r="O1265" i="1"/>
  <c r="N1266" i="1" a="1"/>
  <c r="N1266" i="1" s="1"/>
  <c r="H1267" i="1"/>
  <c r="Q1267" i="1"/>
  <c r="F1267" i="1"/>
  <c r="E1267" i="1"/>
  <c r="I1267" i="1"/>
  <c r="G1267" i="1"/>
  <c r="U1267" i="1" s="1"/>
  <c r="D1268" i="1" l="1"/>
  <c r="C1268" i="1"/>
  <c r="A1269" i="1" a="1"/>
  <c r="A1269" i="1" s="1"/>
  <c r="V1267" i="1"/>
  <c r="K1266" i="1"/>
  <c r="S1266" i="1"/>
  <c r="O1266" i="1"/>
  <c r="T1267" i="1"/>
  <c r="Y1270" i="1" a="1"/>
  <c r="Y1270" i="1" s="1"/>
  <c r="B1270" i="1" s="1" a="1"/>
  <c r="B1270" i="1" s="1"/>
  <c r="E1268" i="1"/>
  <c r="G1268" i="1"/>
  <c r="U1268" i="1" s="1"/>
  <c r="Q1268" i="1"/>
  <c r="F1268" i="1"/>
  <c r="I1268" i="1"/>
  <c r="H1268" i="1"/>
  <c r="P1267" i="1"/>
  <c r="J1267" i="1"/>
  <c r="M1268" i="1"/>
  <c r="L1268" i="1"/>
  <c r="N1267" i="1" a="1"/>
  <c r="N1267" i="1" s="1"/>
  <c r="D1269" i="1" l="1"/>
  <c r="C1269" i="1"/>
  <c r="A1270" i="1" a="1"/>
  <c r="A1270" i="1" s="1"/>
  <c r="N1268" i="1" a="1"/>
  <c r="N1268" i="1" s="1"/>
  <c r="M1269" i="1"/>
  <c r="L1269" i="1"/>
  <c r="V1268" i="1"/>
  <c r="P1268" i="1"/>
  <c r="J1268" i="1"/>
  <c r="K1267" i="1"/>
  <c r="S1267" i="1"/>
  <c r="O1267" i="1"/>
  <c r="Y1271" i="1" a="1"/>
  <c r="Y1271" i="1" s="1"/>
  <c r="B1271" i="1" s="1" a="1"/>
  <c r="B1271" i="1" s="1"/>
  <c r="I1269" i="1"/>
  <c r="G1269" i="1"/>
  <c r="U1269" i="1" s="1"/>
  <c r="H1269" i="1"/>
  <c r="Q1269" i="1"/>
  <c r="F1269" i="1"/>
  <c r="E1269" i="1"/>
  <c r="T1268" i="1"/>
  <c r="C1270" i="1" l="1"/>
  <c r="D1270" i="1"/>
  <c r="A1271" i="1" a="1"/>
  <c r="A1271" i="1" s="1"/>
  <c r="J1269" i="1"/>
  <c r="P1269" i="1"/>
  <c r="T1269" i="1"/>
  <c r="N1269" i="1" a="1"/>
  <c r="N1269" i="1" s="1"/>
  <c r="K1268" i="1"/>
  <c r="S1268" i="1"/>
  <c r="O1268" i="1"/>
  <c r="Q1270" i="1"/>
  <c r="F1270" i="1"/>
  <c r="I1270" i="1"/>
  <c r="H1270" i="1"/>
  <c r="G1270" i="1"/>
  <c r="U1270" i="1" s="1"/>
  <c r="E1270" i="1"/>
  <c r="Y1272" i="1" a="1"/>
  <c r="Y1272" i="1" s="1"/>
  <c r="B1272" i="1" s="1" a="1"/>
  <c r="B1272" i="1" s="1"/>
  <c r="M1270" i="1"/>
  <c r="L1270" i="1"/>
  <c r="V1269" i="1"/>
  <c r="D1271" i="1" l="1"/>
  <c r="C1271" i="1"/>
  <c r="A1272" i="1" a="1"/>
  <c r="A1272" i="1" s="1"/>
  <c r="V1270" i="1"/>
  <c r="I1271" i="1"/>
  <c r="H1271" i="1"/>
  <c r="F1271" i="1"/>
  <c r="Q1271" i="1"/>
  <c r="G1271" i="1"/>
  <c r="U1271" i="1" s="1"/>
  <c r="E1271" i="1"/>
  <c r="M1271" i="1"/>
  <c r="L1271" i="1"/>
  <c r="N1270" i="1" a="1"/>
  <c r="N1270" i="1" s="1"/>
  <c r="S1269" i="1"/>
  <c r="K1269" i="1"/>
  <c r="O1269" i="1"/>
  <c r="T1270" i="1"/>
  <c r="Y1273" i="1" a="1"/>
  <c r="Y1273" i="1" s="1"/>
  <c r="B1273" i="1" s="1" a="1"/>
  <c r="B1273" i="1" s="1"/>
  <c r="J1270" i="1"/>
  <c r="P1270" i="1"/>
  <c r="C1272" i="1" l="1"/>
  <c r="D1272" i="1"/>
  <c r="A1273" i="1" a="1"/>
  <c r="A1273" i="1" s="1"/>
  <c r="L1272" i="1"/>
  <c r="M1272" i="1"/>
  <c r="P1271" i="1"/>
  <c r="J1271" i="1"/>
  <c r="Y1274" i="1" a="1"/>
  <c r="Y1274" i="1" s="1"/>
  <c r="B1274" i="1" s="1" a="1"/>
  <c r="B1274" i="1" s="1"/>
  <c r="T1271" i="1"/>
  <c r="K1270" i="1"/>
  <c r="S1270" i="1"/>
  <c r="O1270" i="1"/>
  <c r="G1272" i="1"/>
  <c r="U1272" i="1" s="1"/>
  <c r="I1272" i="1"/>
  <c r="H1272" i="1"/>
  <c r="E1272" i="1"/>
  <c r="Q1272" i="1"/>
  <c r="F1272" i="1"/>
  <c r="V1271" i="1"/>
  <c r="N1271" i="1" a="1"/>
  <c r="N1271" i="1" s="1"/>
  <c r="C1273" i="1" l="1"/>
  <c r="D1273" i="1"/>
  <c r="A1274" i="1" a="1"/>
  <c r="A1274" i="1" s="1"/>
  <c r="Y1275" i="1" a="1"/>
  <c r="Y1275" i="1" s="1"/>
  <c r="B1275" i="1" s="1" a="1"/>
  <c r="B1275" i="1" s="1"/>
  <c r="T1272" i="1"/>
  <c r="H1273" i="1"/>
  <c r="G1273" i="1"/>
  <c r="U1273" i="1" s="1"/>
  <c r="E1273" i="1"/>
  <c r="I1273" i="1"/>
  <c r="F1273" i="1"/>
  <c r="Q1273" i="1"/>
  <c r="M1273" i="1"/>
  <c r="L1273" i="1"/>
  <c r="N1272" i="1" a="1"/>
  <c r="N1272" i="1" s="1"/>
  <c r="V1272" i="1"/>
  <c r="J1272" i="1"/>
  <c r="P1272" i="1"/>
  <c r="K1271" i="1"/>
  <c r="S1271" i="1"/>
  <c r="O1271" i="1"/>
  <c r="D1274" i="1" l="1"/>
  <c r="C1274" i="1"/>
  <c r="A1275" i="1" a="1"/>
  <c r="A1275" i="1" s="1"/>
  <c r="M1274" i="1"/>
  <c r="L1274" i="1"/>
  <c r="H1274" i="1"/>
  <c r="G1274" i="1"/>
  <c r="U1274" i="1" s="1"/>
  <c r="Q1274" i="1"/>
  <c r="I1274" i="1"/>
  <c r="F1274" i="1"/>
  <c r="E1274" i="1"/>
  <c r="S1272" i="1"/>
  <c r="K1272" i="1"/>
  <c r="O1272" i="1"/>
  <c r="P1273" i="1"/>
  <c r="J1273" i="1"/>
  <c r="V1273" i="1"/>
  <c r="Y1276" i="1" a="1"/>
  <c r="Y1276" i="1" s="1"/>
  <c r="B1276" i="1" s="1" a="1"/>
  <c r="B1276" i="1" s="1"/>
  <c r="N1273" i="1" a="1"/>
  <c r="N1273" i="1" s="1"/>
  <c r="T1273" i="1"/>
  <c r="C1275" i="1" l="1"/>
  <c r="D1275" i="1"/>
  <c r="A1276" i="1" a="1"/>
  <c r="A1276" i="1" s="1"/>
  <c r="M1275" i="1"/>
  <c r="L1275" i="1"/>
  <c r="P1274" i="1"/>
  <c r="J1274" i="1"/>
  <c r="Y1277" i="1" a="1"/>
  <c r="Y1277" i="1" s="1"/>
  <c r="B1277" i="1" s="1" a="1"/>
  <c r="B1277" i="1" s="1"/>
  <c r="V1274" i="1"/>
  <c r="N1274" i="1" a="1"/>
  <c r="N1274" i="1" s="1"/>
  <c r="E1275" i="1"/>
  <c r="Q1275" i="1"/>
  <c r="G1275" i="1"/>
  <c r="U1275" i="1" s="1"/>
  <c r="I1275" i="1"/>
  <c r="H1275" i="1"/>
  <c r="F1275" i="1"/>
  <c r="T1274" i="1"/>
  <c r="K1273" i="1"/>
  <c r="S1273" i="1"/>
  <c r="O1273" i="1"/>
  <c r="C1276" i="1" l="1"/>
  <c r="D1276" i="1"/>
  <c r="V1275" i="1"/>
  <c r="A1277" i="1" a="1"/>
  <c r="A1277" i="1" s="1"/>
  <c r="H1276" i="1"/>
  <c r="F1276" i="1"/>
  <c r="E1276" i="1"/>
  <c r="Q1276" i="1"/>
  <c r="I1276" i="1"/>
  <c r="G1276" i="1"/>
  <c r="U1276" i="1" s="1"/>
  <c r="V1276" i="1" s="1"/>
  <c r="S1274" i="1"/>
  <c r="K1274" i="1"/>
  <c r="O1274" i="1"/>
  <c r="Y1278" i="1" a="1"/>
  <c r="Y1278" i="1" s="1"/>
  <c r="B1278" i="1" s="1" a="1"/>
  <c r="B1278" i="1" s="1"/>
  <c r="M1276" i="1"/>
  <c r="L1276" i="1"/>
  <c r="P1275" i="1"/>
  <c r="J1275" i="1"/>
  <c r="T1275" i="1"/>
  <c r="N1275" i="1" a="1"/>
  <c r="N1275" i="1" s="1"/>
  <c r="D1277" i="1" l="1"/>
  <c r="C1277" i="1"/>
  <c r="A1278" i="1" a="1"/>
  <c r="A1278" i="1" s="1"/>
  <c r="Y1279" i="1" a="1"/>
  <c r="Y1279" i="1" s="1"/>
  <c r="B1279" i="1" s="1" a="1"/>
  <c r="B1279" i="1" s="1"/>
  <c r="J1276" i="1"/>
  <c r="P1276" i="1"/>
  <c r="S1275" i="1"/>
  <c r="K1275" i="1"/>
  <c r="O1275" i="1"/>
  <c r="E1277" i="1"/>
  <c r="G1277" i="1"/>
  <c r="U1277" i="1" s="1"/>
  <c r="I1277" i="1"/>
  <c r="Q1277" i="1"/>
  <c r="H1277" i="1"/>
  <c r="F1277" i="1"/>
  <c r="T1276" i="1"/>
  <c r="M1277" i="1"/>
  <c r="L1277" i="1"/>
  <c r="N1276" i="1" a="1"/>
  <c r="N1276" i="1" s="1"/>
  <c r="D1278" i="1" l="1"/>
  <c r="C1278" i="1"/>
  <c r="A1279" i="1" a="1"/>
  <c r="A1279" i="1" s="1"/>
  <c r="V1277" i="1"/>
  <c r="K1276" i="1"/>
  <c r="S1276" i="1"/>
  <c r="O1276" i="1"/>
  <c r="H1278" i="1"/>
  <c r="F1278" i="1"/>
  <c r="E1278" i="1"/>
  <c r="Q1278" i="1"/>
  <c r="I1278" i="1"/>
  <c r="G1278" i="1"/>
  <c r="U1278" i="1" s="1"/>
  <c r="L1278" i="1"/>
  <c r="M1278" i="1"/>
  <c r="Y1280" i="1" a="1"/>
  <c r="Y1280" i="1" s="1"/>
  <c r="B1280" i="1" s="1" a="1"/>
  <c r="B1280" i="1" s="1"/>
  <c r="P1277" i="1"/>
  <c r="J1277" i="1"/>
  <c r="N1277" i="1" s="1" a="1"/>
  <c r="N1277" i="1" s="1"/>
  <c r="T1277" i="1"/>
  <c r="C1279" i="1" l="1"/>
  <c r="D1279" i="1"/>
  <c r="A1280" i="1" a="1"/>
  <c r="A1280" i="1" s="1"/>
  <c r="N1278" i="1" a="1"/>
  <c r="N1278" i="1" s="1"/>
  <c r="H1279" i="1"/>
  <c r="G1279" i="1"/>
  <c r="U1279" i="1" s="1"/>
  <c r="F1279" i="1"/>
  <c r="Q1279" i="1"/>
  <c r="I1279" i="1"/>
  <c r="E1279" i="1"/>
  <c r="Y1281" i="1" a="1"/>
  <c r="Y1281" i="1" s="1"/>
  <c r="B1281" i="1" s="1" a="1"/>
  <c r="B1281" i="1" s="1"/>
  <c r="V1278" i="1"/>
  <c r="M1279" i="1"/>
  <c r="L1279" i="1"/>
  <c r="J1278" i="1"/>
  <c r="P1278" i="1"/>
  <c r="S1277" i="1"/>
  <c r="K1277" i="1"/>
  <c r="O1277" i="1"/>
  <c r="T1278" i="1"/>
  <c r="D1280" i="1" l="1"/>
  <c r="C1280" i="1"/>
  <c r="A1281" i="1" a="1"/>
  <c r="A1281" i="1" s="1"/>
  <c r="L1280" i="1"/>
  <c r="M1280" i="1"/>
  <c r="J1279" i="1"/>
  <c r="P1279" i="1"/>
  <c r="Y1282" i="1" a="1"/>
  <c r="Y1282" i="1" s="1"/>
  <c r="B1282" i="1" s="1" a="1"/>
  <c r="B1282" i="1" s="1"/>
  <c r="Q1280" i="1"/>
  <c r="I1280" i="1"/>
  <c r="H1280" i="1"/>
  <c r="F1280" i="1"/>
  <c r="E1280" i="1"/>
  <c r="G1280" i="1"/>
  <c r="U1280" i="1" s="1"/>
  <c r="T1279" i="1"/>
  <c r="V1279" i="1"/>
  <c r="N1279" i="1" a="1"/>
  <c r="N1279" i="1" s="1"/>
  <c r="K1278" i="1"/>
  <c r="S1278" i="1"/>
  <c r="O1278" i="1"/>
  <c r="C1281" i="1" l="1"/>
  <c r="D1281" i="1"/>
  <c r="A1282" i="1" a="1"/>
  <c r="A1282" i="1" s="1"/>
  <c r="L1281" i="1"/>
  <c r="M1281" i="1"/>
  <c r="K1279" i="1"/>
  <c r="S1279" i="1"/>
  <c r="O1279" i="1"/>
  <c r="V1280" i="1"/>
  <c r="Y1283" i="1" a="1"/>
  <c r="Y1283" i="1" s="1"/>
  <c r="B1283" i="1" s="1" a="1"/>
  <c r="B1283" i="1" s="1"/>
  <c r="I1281" i="1"/>
  <c r="Q1281" i="1"/>
  <c r="F1281" i="1"/>
  <c r="E1281" i="1"/>
  <c r="H1281" i="1"/>
  <c r="G1281" i="1"/>
  <c r="U1281" i="1" s="1"/>
  <c r="T1280" i="1"/>
  <c r="P1280" i="1"/>
  <c r="J1280" i="1"/>
  <c r="N1280" i="1" s="1" a="1"/>
  <c r="N1280" i="1" s="1"/>
  <c r="D1282" i="1" l="1"/>
  <c r="C1282" i="1"/>
  <c r="A1283" i="1" a="1"/>
  <c r="A1283" i="1" s="1"/>
  <c r="V1281" i="1"/>
  <c r="K1280" i="1"/>
  <c r="S1280" i="1"/>
  <c r="O1280" i="1"/>
  <c r="T1281" i="1"/>
  <c r="M1282" i="1"/>
  <c r="L1282" i="1"/>
  <c r="J1281" i="1"/>
  <c r="P1281" i="1"/>
  <c r="N1281" i="1" a="1"/>
  <c r="N1281" i="1" s="1"/>
  <c r="Y1284" i="1" a="1"/>
  <c r="Y1284" i="1" s="1"/>
  <c r="B1284" i="1" s="1" a="1"/>
  <c r="B1284" i="1" s="1"/>
  <c r="Q1282" i="1"/>
  <c r="F1282" i="1"/>
  <c r="E1282" i="1"/>
  <c r="H1282" i="1"/>
  <c r="G1282" i="1"/>
  <c r="U1282" i="1" s="1"/>
  <c r="I1282" i="1"/>
  <c r="D1283" i="1" l="1"/>
  <c r="C1283" i="1"/>
  <c r="A1284" i="1" a="1"/>
  <c r="A1284" i="1" s="1"/>
  <c r="M1283" i="1"/>
  <c r="L1283" i="1"/>
  <c r="K1281" i="1"/>
  <c r="S1281" i="1"/>
  <c r="O1281" i="1"/>
  <c r="P1282" i="1"/>
  <c r="J1282" i="1"/>
  <c r="Y1285" i="1" a="1"/>
  <c r="Y1285" i="1" s="1"/>
  <c r="B1285" i="1" s="1" a="1"/>
  <c r="B1285" i="1" s="1"/>
  <c r="N1282" i="1" a="1"/>
  <c r="N1282" i="1" s="1"/>
  <c r="T1282" i="1"/>
  <c r="I1283" i="1"/>
  <c r="F1283" i="1"/>
  <c r="Q1283" i="1"/>
  <c r="H1283" i="1"/>
  <c r="G1283" i="1"/>
  <c r="U1283" i="1" s="1"/>
  <c r="E1283" i="1"/>
  <c r="V1282" i="1"/>
  <c r="C1284" i="1" l="1"/>
  <c r="D1284" i="1"/>
  <c r="A1285" i="1" a="1"/>
  <c r="A1285" i="1" s="1"/>
  <c r="G1284" i="1"/>
  <c r="U1284" i="1" s="1"/>
  <c r="Q1284" i="1"/>
  <c r="F1284" i="1"/>
  <c r="H1284" i="1"/>
  <c r="E1284" i="1"/>
  <c r="I1284" i="1"/>
  <c r="J1283" i="1"/>
  <c r="P1283" i="1"/>
  <c r="T1283" i="1"/>
  <c r="L1284" i="1"/>
  <c r="M1284" i="1"/>
  <c r="V1283" i="1"/>
  <c r="K1282" i="1"/>
  <c r="S1282" i="1"/>
  <c r="O1282" i="1"/>
  <c r="Y1286" i="1" a="1"/>
  <c r="Y1286" i="1" s="1"/>
  <c r="B1286" i="1" s="1" a="1"/>
  <c r="B1286" i="1" s="1"/>
  <c r="N1283" i="1" a="1"/>
  <c r="N1283" i="1" s="1"/>
  <c r="C1285" i="1" l="1"/>
  <c r="D1285" i="1"/>
  <c r="A1286" i="1" a="1"/>
  <c r="A1286" i="1" s="1"/>
  <c r="M1285" i="1"/>
  <c r="L1285" i="1"/>
  <c r="J1284" i="1"/>
  <c r="P1284" i="1"/>
  <c r="K1283" i="1"/>
  <c r="S1283" i="1"/>
  <c r="O1283" i="1"/>
  <c r="I1285" i="1"/>
  <c r="H1285" i="1"/>
  <c r="G1285" i="1"/>
  <c r="U1285" i="1" s="1"/>
  <c r="F1285" i="1"/>
  <c r="Q1285" i="1"/>
  <c r="E1285" i="1"/>
  <c r="V1284" i="1"/>
  <c r="N1284" i="1" a="1"/>
  <c r="N1284" i="1" s="1"/>
  <c r="Y1287" i="1" a="1"/>
  <c r="Y1287" i="1" s="1"/>
  <c r="B1287" i="1" s="1" a="1"/>
  <c r="B1287" i="1" s="1"/>
  <c r="T1284" i="1"/>
  <c r="D1286" i="1" l="1"/>
  <c r="C1286" i="1"/>
  <c r="A1287" i="1" a="1"/>
  <c r="A1287" i="1" s="1"/>
  <c r="S1284" i="1"/>
  <c r="K1284" i="1"/>
  <c r="O1284" i="1"/>
  <c r="Y1288" i="1" a="1"/>
  <c r="Y1288" i="1" s="1"/>
  <c r="B1288" i="1" s="1" a="1"/>
  <c r="B1288" i="1" s="1"/>
  <c r="V1285" i="1"/>
  <c r="P1285" i="1"/>
  <c r="J1285" i="1"/>
  <c r="L1286" i="1"/>
  <c r="M1286" i="1"/>
  <c r="H1286" i="1"/>
  <c r="G1286" i="1"/>
  <c r="U1286" i="1" s="1"/>
  <c r="I1286" i="1"/>
  <c r="Q1286" i="1"/>
  <c r="F1286" i="1"/>
  <c r="E1286" i="1"/>
  <c r="N1285" i="1" a="1"/>
  <c r="N1285" i="1" s="1"/>
  <c r="T1285" i="1"/>
  <c r="C1287" i="1" l="1"/>
  <c r="D1287" i="1"/>
  <c r="A1288" i="1" a="1"/>
  <c r="A1288" i="1" s="1"/>
  <c r="V1286" i="1"/>
  <c r="E1287" i="1"/>
  <c r="Q1287" i="1"/>
  <c r="I1287" i="1"/>
  <c r="G1287" i="1"/>
  <c r="U1287" i="1" s="1"/>
  <c r="F1287" i="1"/>
  <c r="H1287" i="1"/>
  <c r="M1287" i="1"/>
  <c r="L1287" i="1"/>
  <c r="P1286" i="1"/>
  <c r="J1286" i="1"/>
  <c r="Y1289" i="1" a="1"/>
  <c r="Y1289" i="1" s="1"/>
  <c r="B1289" i="1" s="1" a="1"/>
  <c r="B1289" i="1" s="1"/>
  <c r="K1285" i="1"/>
  <c r="S1285" i="1"/>
  <c r="O1285" i="1"/>
  <c r="N1286" i="1" a="1"/>
  <c r="N1286" i="1" s="1"/>
  <c r="T1286" i="1"/>
  <c r="C1288" i="1" l="1"/>
  <c r="D1288" i="1"/>
  <c r="A1289" i="1" a="1"/>
  <c r="A1289" i="1" s="1"/>
  <c r="V1287" i="1"/>
  <c r="N1287" i="1" a="1"/>
  <c r="N1287" i="1" s="1"/>
  <c r="S1286" i="1"/>
  <c r="K1286" i="1"/>
  <c r="O1286" i="1"/>
  <c r="Y1290" i="1" a="1"/>
  <c r="Y1290" i="1" s="1"/>
  <c r="B1290" i="1" s="1" a="1"/>
  <c r="B1290" i="1" s="1"/>
  <c r="P1287" i="1"/>
  <c r="J1287" i="1"/>
  <c r="T1287" i="1"/>
  <c r="G1288" i="1"/>
  <c r="U1288" i="1" s="1"/>
  <c r="H1288" i="1"/>
  <c r="E1288" i="1"/>
  <c r="Q1288" i="1"/>
  <c r="I1288" i="1"/>
  <c r="F1288" i="1"/>
  <c r="M1288" i="1"/>
  <c r="L1288" i="1"/>
  <c r="D1289" i="1" l="1"/>
  <c r="C1289" i="1"/>
  <c r="A1290" i="1" a="1"/>
  <c r="A1290" i="1" s="1"/>
  <c r="E1289" i="1"/>
  <c r="I1289" i="1"/>
  <c r="H1289" i="1"/>
  <c r="G1289" i="1"/>
  <c r="U1289" i="1" s="1"/>
  <c r="F1289" i="1"/>
  <c r="Q1289" i="1"/>
  <c r="J1288" i="1"/>
  <c r="P1288" i="1"/>
  <c r="Y1291" i="1" a="1"/>
  <c r="Y1291" i="1" s="1"/>
  <c r="B1291" i="1" s="1" a="1"/>
  <c r="B1291" i="1" s="1"/>
  <c r="N1288" i="1" a="1"/>
  <c r="N1288" i="1" s="1"/>
  <c r="K1287" i="1"/>
  <c r="S1287" i="1"/>
  <c r="O1287" i="1"/>
  <c r="T1288" i="1"/>
  <c r="V1288" i="1"/>
  <c r="M1289" i="1"/>
  <c r="L1289" i="1"/>
  <c r="C1290" i="1" l="1"/>
  <c r="D1290" i="1"/>
  <c r="A1291" i="1" a="1"/>
  <c r="A1291" i="1" s="1"/>
  <c r="L1290" i="1"/>
  <c r="M1290" i="1"/>
  <c r="P1289" i="1"/>
  <c r="J1289" i="1"/>
  <c r="Y1292" i="1" a="1"/>
  <c r="Y1292" i="1" s="1"/>
  <c r="B1292" i="1" s="1" a="1"/>
  <c r="B1292" i="1" s="1"/>
  <c r="H1290" i="1"/>
  <c r="F1290" i="1"/>
  <c r="Q1290" i="1"/>
  <c r="I1290" i="1"/>
  <c r="G1290" i="1"/>
  <c r="U1290" i="1" s="1"/>
  <c r="E1290" i="1"/>
  <c r="T1289" i="1"/>
  <c r="S1288" i="1"/>
  <c r="K1288" i="1"/>
  <c r="O1288" i="1"/>
  <c r="N1289" i="1" a="1"/>
  <c r="N1289" i="1" s="1"/>
  <c r="V1289" i="1"/>
  <c r="C1291" i="1" l="1"/>
  <c r="D1291" i="1"/>
  <c r="A1292" i="1" a="1"/>
  <c r="A1292" i="1" s="1"/>
  <c r="V1290" i="1"/>
  <c r="E1291" i="1"/>
  <c r="Q1291" i="1"/>
  <c r="I1291" i="1"/>
  <c r="H1291" i="1"/>
  <c r="G1291" i="1"/>
  <c r="U1291" i="1" s="1"/>
  <c r="F1291" i="1"/>
  <c r="N1290" i="1" a="1"/>
  <c r="N1290" i="1" s="1"/>
  <c r="Y1293" i="1" a="1"/>
  <c r="Y1293" i="1" s="1"/>
  <c r="B1293" i="1" s="1" a="1"/>
  <c r="B1293" i="1" s="1"/>
  <c r="M1291" i="1"/>
  <c r="L1291" i="1"/>
  <c r="T1290" i="1"/>
  <c r="J1290" i="1"/>
  <c r="P1290" i="1"/>
  <c r="S1289" i="1"/>
  <c r="K1289" i="1"/>
  <c r="O1289" i="1"/>
  <c r="D1292" i="1" l="1"/>
  <c r="C1292" i="1"/>
  <c r="A1293" i="1" a="1"/>
  <c r="A1293" i="1" s="1"/>
  <c r="Y1294" i="1" a="1"/>
  <c r="Y1294" i="1" s="1"/>
  <c r="B1294" i="1" s="1" a="1"/>
  <c r="B1294" i="1" s="1"/>
  <c r="N1291" i="1" a="1"/>
  <c r="N1291" i="1" s="1"/>
  <c r="G1292" i="1"/>
  <c r="U1292" i="1" s="1"/>
  <c r="Q1292" i="1"/>
  <c r="I1292" i="1"/>
  <c r="H1292" i="1"/>
  <c r="F1292" i="1"/>
  <c r="E1292" i="1"/>
  <c r="P1291" i="1"/>
  <c r="J1291" i="1"/>
  <c r="L1292" i="1"/>
  <c r="M1292" i="1"/>
  <c r="T1291" i="1"/>
  <c r="S1290" i="1"/>
  <c r="K1290" i="1"/>
  <c r="O1290" i="1"/>
  <c r="V1291" i="1"/>
  <c r="C1293" i="1" l="1"/>
  <c r="D1293" i="1"/>
  <c r="A1294" i="1" a="1"/>
  <c r="A1294" i="1" s="1"/>
  <c r="V1292" i="1"/>
  <c r="M1293" i="1"/>
  <c r="L1293" i="1"/>
  <c r="I1293" i="1"/>
  <c r="F1293" i="1"/>
  <c r="E1293" i="1"/>
  <c r="Q1293" i="1"/>
  <c r="H1293" i="1"/>
  <c r="G1293" i="1"/>
  <c r="U1293" i="1" s="1"/>
  <c r="Y1295" i="1" a="1"/>
  <c r="Y1295" i="1" s="1"/>
  <c r="B1295" i="1" s="1" a="1"/>
  <c r="B1295" i="1" s="1"/>
  <c r="J1292" i="1"/>
  <c r="P1292" i="1"/>
  <c r="N1292" i="1" a="1"/>
  <c r="N1292" i="1" s="1"/>
  <c r="K1291" i="1"/>
  <c r="S1291" i="1"/>
  <c r="O1291" i="1"/>
  <c r="T1292" i="1"/>
  <c r="C1294" i="1" l="1"/>
  <c r="D1294" i="1"/>
  <c r="A1295" i="1" a="1"/>
  <c r="A1295" i="1" s="1"/>
  <c r="N1293" i="1" a="1"/>
  <c r="N1293" i="1" s="1"/>
  <c r="P1293" i="1"/>
  <c r="J1293" i="1"/>
  <c r="V1293" i="1"/>
  <c r="L1294" i="1"/>
  <c r="M1294" i="1"/>
  <c r="Y1296" i="1" a="1"/>
  <c r="Y1296" i="1" s="1"/>
  <c r="B1296" i="1" s="1" a="1"/>
  <c r="B1296" i="1" s="1"/>
  <c r="T1293" i="1"/>
  <c r="H1294" i="1"/>
  <c r="Q1294" i="1"/>
  <c r="F1294" i="1"/>
  <c r="I1294" i="1"/>
  <c r="G1294" i="1"/>
  <c r="U1294" i="1" s="1"/>
  <c r="E1294" i="1"/>
  <c r="S1292" i="1"/>
  <c r="K1292" i="1"/>
  <c r="O1292" i="1"/>
  <c r="D1295" i="1" l="1"/>
  <c r="C1295" i="1"/>
  <c r="A1296" i="1" a="1"/>
  <c r="A1296" i="1" s="1"/>
  <c r="V1294" i="1"/>
  <c r="T1294" i="1"/>
  <c r="J1294" i="1"/>
  <c r="P1294" i="1"/>
  <c r="Y1297" i="1" a="1"/>
  <c r="Y1297" i="1" s="1"/>
  <c r="B1297" i="1" s="1" a="1"/>
  <c r="B1297" i="1" s="1"/>
  <c r="S1293" i="1"/>
  <c r="K1293" i="1"/>
  <c r="O1293" i="1"/>
  <c r="E1295" i="1"/>
  <c r="I1295" i="1"/>
  <c r="H1295" i="1"/>
  <c r="G1295" i="1"/>
  <c r="U1295" i="1" s="1"/>
  <c r="F1295" i="1"/>
  <c r="Q1295" i="1"/>
  <c r="N1294" i="1" a="1"/>
  <c r="N1294" i="1" s="1"/>
  <c r="M1295" i="1"/>
  <c r="L1295" i="1"/>
  <c r="D1296" i="1" l="1"/>
  <c r="C1296" i="1"/>
  <c r="A1297" i="1" a="1"/>
  <c r="A1297" i="1" s="1"/>
  <c r="N1295" i="1" a="1"/>
  <c r="N1295" i="1" s="1"/>
  <c r="Y1298" i="1" a="1"/>
  <c r="Y1298" i="1" s="1"/>
  <c r="B1298" i="1" s="1" a="1"/>
  <c r="B1298" i="1" s="1"/>
  <c r="M1296" i="1"/>
  <c r="L1296" i="1"/>
  <c r="S1294" i="1"/>
  <c r="K1294" i="1"/>
  <c r="O1294" i="1"/>
  <c r="G1296" i="1"/>
  <c r="U1296" i="1" s="1"/>
  <c r="F1296" i="1"/>
  <c r="H1296" i="1"/>
  <c r="Q1296" i="1"/>
  <c r="E1296" i="1"/>
  <c r="I1296" i="1"/>
  <c r="V1295" i="1"/>
  <c r="P1295" i="1"/>
  <c r="J1295" i="1"/>
  <c r="T1295" i="1"/>
  <c r="C1297" i="1" l="1"/>
  <c r="D1297" i="1"/>
  <c r="A1298" i="1" a="1"/>
  <c r="A1298" i="1" s="1"/>
  <c r="V1296" i="1"/>
  <c r="L1297" i="1"/>
  <c r="M1297" i="1"/>
  <c r="Y1299" i="1" a="1"/>
  <c r="Y1299" i="1" s="1"/>
  <c r="B1299" i="1" s="1" a="1"/>
  <c r="B1299" i="1" s="1"/>
  <c r="F1297" i="1"/>
  <c r="H1297" i="1"/>
  <c r="G1297" i="1"/>
  <c r="U1297" i="1" s="1"/>
  <c r="I1297" i="1"/>
  <c r="E1297" i="1"/>
  <c r="Q1297" i="1"/>
  <c r="J1296" i="1"/>
  <c r="K1295" i="1"/>
  <c r="S1295" i="1"/>
  <c r="O1295" i="1"/>
  <c r="T1296" i="1"/>
  <c r="D1298" i="1" l="1"/>
  <c r="C1298" i="1"/>
  <c r="V1297" i="1"/>
  <c r="A1299" i="1" a="1"/>
  <c r="A1299" i="1" s="1"/>
  <c r="Y1300" i="1" a="1"/>
  <c r="Y1300" i="1" s="1"/>
  <c r="B1300" i="1" s="1" a="1"/>
  <c r="B1300" i="1" s="1"/>
  <c r="L1298" i="1"/>
  <c r="M1298" i="1"/>
  <c r="T1297" i="1"/>
  <c r="K1296" i="1"/>
  <c r="S1296" i="1"/>
  <c r="J1297" i="1"/>
  <c r="G1298" i="1"/>
  <c r="U1298" i="1" s="1"/>
  <c r="H1298" i="1"/>
  <c r="F1298" i="1"/>
  <c r="Q1298" i="1"/>
  <c r="E1298" i="1"/>
  <c r="I1298" i="1"/>
  <c r="C1299" i="1" l="1"/>
  <c r="D1299" i="1"/>
  <c r="A1300" i="1" a="1"/>
  <c r="A1300" i="1" s="1"/>
  <c r="V1298" i="1"/>
  <c r="T1298" i="1"/>
  <c r="J1298" i="1"/>
  <c r="H1299" i="1"/>
  <c r="F1299" i="1"/>
  <c r="I1299" i="1"/>
  <c r="G1299" i="1"/>
  <c r="U1299" i="1" s="1"/>
  <c r="Q1299" i="1"/>
  <c r="E1299" i="1"/>
  <c r="L1299" i="1"/>
  <c r="M1299" i="1"/>
  <c r="Y1301" i="1" a="1"/>
  <c r="Y1301" i="1" s="1"/>
  <c r="B1301" i="1" s="1" a="1"/>
  <c r="B1301" i="1" s="1"/>
  <c r="S1297" i="1"/>
  <c r="K1297" i="1"/>
  <c r="C1300" i="1" l="1"/>
  <c r="D1300" i="1"/>
  <c r="A1301" i="1" a="1"/>
  <c r="A1301" i="1" s="1"/>
  <c r="V1299" i="1"/>
  <c r="K1298" i="1"/>
  <c r="S1298" i="1"/>
  <c r="T1299" i="1"/>
  <c r="Y1302" i="1" a="1"/>
  <c r="Y1302" i="1" s="1"/>
  <c r="B1302" i="1" s="1" a="1"/>
  <c r="B1302" i="1" s="1"/>
  <c r="J1299" i="1"/>
  <c r="G1300" i="1"/>
  <c r="U1300" i="1" s="1"/>
  <c r="I1300" i="1"/>
  <c r="H1300" i="1"/>
  <c r="Q1300" i="1"/>
  <c r="F1300" i="1"/>
  <c r="E1300" i="1"/>
  <c r="L1300" i="1"/>
  <c r="M1300" i="1"/>
  <c r="D1301" i="1" l="1"/>
  <c r="C1301" i="1"/>
  <c r="A1302" i="1" a="1"/>
  <c r="A1302" i="1" s="1"/>
  <c r="Y1303" i="1" a="1"/>
  <c r="Y1303" i="1" s="1"/>
  <c r="B1303" i="1" s="1" a="1"/>
  <c r="B1303" i="1" s="1"/>
  <c r="T1300" i="1"/>
  <c r="H1301" i="1"/>
  <c r="F1301" i="1"/>
  <c r="I1301" i="1"/>
  <c r="G1301" i="1"/>
  <c r="U1301" i="1" s="1"/>
  <c r="Q1301" i="1"/>
  <c r="E1301" i="1"/>
  <c r="S1299" i="1"/>
  <c r="K1299" i="1"/>
  <c r="L1301" i="1"/>
  <c r="M1301" i="1"/>
  <c r="V1300" i="1"/>
  <c r="J1300" i="1"/>
  <c r="C1302" i="1" l="1"/>
  <c r="D1302" i="1"/>
  <c r="A1303" i="1" a="1"/>
  <c r="A1303" i="1" s="1"/>
  <c r="V1301" i="1"/>
  <c r="T1301" i="1"/>
  <c r="M1302" i="1"/>
  <c r="L1302" i="1"/>
  <c r="Y1304" i="1" a="1"/>
  <c r="Y1304" i="1" s="1"/>
  <c r="B1304" i="1" s="1" a="1"/>
  <c r="B1304" i="1" s="1"/>
  <c r="G1302" i="1"/>
  <c r="U1302" i="1" s="1"/>
  <c r="F1302" i="1"/>
  <c r="I1302" i="1"/>
  <c r="H1302" i="1"/>
  <c r="Q1302" i="1"/>
  <c r="E1302" i="1"/>
  <c r="J1301" i="1"/>
  <c r="K1300" i="1"/>
  <c r="S1300" i="1"/>
  <c r="C1303" i="1" l="1"/>
  <c r="D1303" i="1"/>
  <c r="V1302" i="1"/>
  <c r="A1304" i="1" a="1"/>
  <c r="A1304" i="1" s="1"/>
  <c r="L1303" i="1"/>
  <c r="M1303" i="1"/>
  <c r="K1301" i="1"/>
  <c r="S1301" i="1"/>
  <c r="Y1305" i="1" a="1"/>
  <c r="Y1305" i="1" s="1"/>
  <c r="B1305" i="1" s="1" a="1"/>
  <c r="B1305" i="1" s="1"/>
  <c r="F1303" i="1"/>
  <c r="H1303" i="1"/>
  <c r="G1303" i="1"/>
  <c r="U1303" i="1" s="1"/>
  <c r="E1303" i="1"/>
  <c r="Q1303" i="1"/>
  <c r="I1303" i="1"/>
  <c r="J1302" i="1"/>
  <c r="T1302" i="1"/>
  <c r="D1304" i="1" l="1"/>
  <c r="C1304" i="1"/>
  <c r="V1303" i="1"/>
  <c r="A1305" i="1" a="1"/>
  <c r="A1305" i="1" s="1"/>
  <c r="Y1306" i="1" a="1"/>
  <c r="Y1306" i="1" s="1"/>
  <c r="B1306" i="1" s="1" a="1"/>
  <c r="B1306" i="1" s="1"/>
  <c r="G1304" i="1"/>
  <c r="U1304" i="1" s="1"/>
  <c r="H1304" i="1"/>
  <c r="F1304" i="1"/>
  <c r="I1304" i="1"/>
  <c r="E1304" i="1"/>
  <c r="Q1304" i="1"/>
  <c r="M1304" i="1"/>
  <c r="L1304" i="1"/>
  <c r="T1303" i="1"/>
  <c r="J1303" i="1"/>
  <c r="K1302" i="1"/>
  <c r="S1302" i="1"/>
  <c r="C1305" i="1" l="1"/>
  <c r="D1305" i="1"/>
  <c r="A1306" i="1" a="1"/>
  <c r="A1306" i="1" s="1"/>
  <c r="J1304" i="1"/>
  <c r="V1304" i="1"/>
  <c r="T1304" i="1"/>
  <c r="Y1307" i="1" a="1"/>
  <c r="Y1307" i="1" s="1"/>
  <c r="B1307" i="1" s="1" a="1"/>
  <c r="B1307" i="1" s="1"/>
  <c r="H1305" i="1"/>
  <c r="F1305" i="1"/>
  <c r="G1305" i="1"/>
  <c r="U1305" i="1" s="1"/>
  <c r="Q1305" i="1"/>
  <c r="E1305" i="1"/>
  <c r="I1305" i="1"/>
  <c r="L1305" i="1"/>
  <c r="M1305" i="1"/>
  <c r="K1303" i="1"/>
  <c r="S1303" i="1"/>
  <c r="C1306" i="1" l="1"/>
  <c r="D1306" i="1"/>
  <c r="V1305" i="1"/>
  <c r="A1307" i="1" a="1"/>
  <c r="A1307" i="1" s="1"/>
  <c r="J1305" i="1"/>
  <c r="Y1308" i="1" a="1"/>
  <c r="Y1308" i="1" s="1"/>
  <c r="B1308" i="1" s="1" a="1"/>
  <c r="B1308" i="1" s="1"/>
  <c r="L1306" i="1"/>
  <c r="M1306" i="1"/>
  <c r="S1304" i="1"/>
  <c r="K1304" i="1"/>
  <c r="T1305" i="1"/>
  <c r="G1306" i="1"/>
  <c r="U1306" i="1" s="1"/>
  <c r="I1306" i="1"/>
  <c r="H1306" i="1"/>
  <c r="Q1306" i="1"/>
  <c r="F1306" i="1"/>
  <c r="E1306" i="1"/>
  <c r="D1307" i="1" l="1"/>
  <c r="C1307" i="1"/>
  <c r="A1308" i="1" a="1"/>
  <c r="A1308" i="1" s="1"/>
  <c r="L1307" i="1"/>
  <c r="M1307" i="1"/>
  <c r="T1306" i="1"/>
  <c r="H1307" i="1"/>
  <c r="F1307" i="1"/>
  <c r="G1307" i="1"/>
  <c r="U1307" i="1" s="1"/>
  <c r="Q1307" i="1"/>
  <c r="E1307" i="1"/>
  <c r="I1307" i="1"/>
  <c r="V1306" i="1"/>
  <c r="J1306" i="1"/>
  <c r="K1305" i="1"/>
  <c r="S1305" i="1"/>
  <c r="Y1309" i="1" a="1"/>
  <c r="Y1309" i="1" s="1"/>
  <c r="B1309" i="1" s="1" a="1"/>
  <c r="B1309" i="1" s="1"/>
  <c r="C1308" i="1" l="1"/>
  <c r="D1308" i="1"/>
  <c r="A1309" i="1" a="1"/>
  <c r="A1309" i="1" s="1"/>
  <c r="V1307" i="1"/>
  <c r="M1308" i="1"/>
  <c r="L1308" i="1"/>
  <c r="T1307" i="1"/>
  <c r="G1308" i="1"/>
  <c r="U1308" i="1" s="1"/>
  <c r="F1308" i="1"/>
  <c r="I1308" i="1"/>
  <c r="H1308" i="1"/>
  <c r="Q1308" i="1"/>
  <c r="E1308" i="1"/>
  <c r="S1306" i="1"/>
  <c r="K1306" i="1"/>
  <c r="J1307" i="1"/>
  <c r="Y1310" i="1" a="1"/>
  <c r="Y1310" i="1" s="1"/>
  <c r="B1310" i="1" s="1" a="1"/>
  <c r="B1310" i="1" s="1"/>
  <c r="D1309" i="1" l="1"/>
  <c r="C1309" i="1"/>
  <c r="A1310" i="1" a="1"/>
  <c r="A1310" i="1" s="1"/>
  <c r="Y1311" i="1" a="1"/>
  <c r="Y1311" i="1" s="1"/>
  <c r="B1311" i="1" s="1" a="1"/>
  <c r="B1311" i="1" s="1"/>
  <c r="F1309" i="1"/>
  <c r="H1309" i="1"/>
  <c r="G1309" i="1"/>
  <c r="U1309" i="1" s="1"/>
  <c r="I1309" i="1"/>
  <c r="E1309" i="1"/>
  <c r="Q1309" i="1"/>
  <c r="K1307" i="1"/>
  <c r="S1307" i="1"/>
  <c r="L1309" i="1"/>
  <c r="M1309" i="1"/>
  <c r="V1308" i="1"/>
  <c r="J1308" i="1"/>
  <c r="T1308" i="1"/>
  <c r="D1310" i="1" l="1"/>
  <c r="C1310" i="1"/>
  <c r="A1311" i="1" a="1"/>
  <c r="A1311" i="1" s="1"/>
  <c r="V1309" i="1"/>
  <c r="T1309" i="1"/>
  <c r="G1310" i="1"/>
  <c r="U1310" i="1" s="1"/>
  <c r="H1310" i="1"/>
  <c r="I1310" i="1"/>
  <c r="F1310" i="1"/>
  <c r="Q1310" i="1"/>
  <c r="E1310" i="1"/>
  <c r="S1308" i="1"/>
  <c r="K1308" i="1"/>
  <c r="Y1312" i="1" a="1"/>
  <c r="Y1312" i="1" s="1"/>
  <c r="B1312" i="1" s="1" a="1"/>
  <c r="B1312" i="1" s="1"/>
  <c r="M1310" i="1"/>
  <c r="L1310" i="1"/>
  <c r="J1309" i="1"/>
  <c r="C1311" i="1" l="1"/>
  <c r="D1311" i="1"/>
  <c r="A1312" i="1" a="1"/>
  <c r="A1312" i="1" s="1"/>
  <c r="V1310" i="1"/>
  <c r="L1311" i="1"/>
  <c r="M1311" i="1"/>
  <c r="K1309" i="1"/>
  <c r="S1309" i="1"/>
  <c r="Y1313" i="1" a="1"/>
  <c r="Y1313" i="1" s="1"/>
  <c r="B1313" i="1" s="1" a="1"/>
  <c r="B1313" i="1" s="1"/>
  <c r="H1311" i="1"/>
  <c r="F1311" i="1"/>
  <c r="I1311" i="1"/>
  <c r="G1311" i="1"/>
  <c r="U1311" i="1" s="1"/>
  <c r="Q1311" i="1"/>
  <c r="E1311" i="1"/>
  <c r="J1310" i="1"/>
  <c r="T1310" i="1"/>
  <c r="C1312" i="1" l="1"/>
  <c r="D1312" i="1"/>
  <c r="A1313" i="1" a="1"/>
  <c r="A1313" i="1" s="1"/>
  <c r="L1312" i="1"/>
  <c r="M1312" i="1"/>
  <c r="J1311" i="1"/>
  <c r="G1312" i="1"/>
  <c r="U1312" i="1" s="1"/>
  <c r="Q1312" i="1"/>
  <c r="F1312" i="1"/>
  <c r="E1312" i="1"/>
  <c r="I1312" i="1"/>
  <c r="H1312" i="1"/>
  <c r="V1311" i="1"/>
  <c r="T1311" i="1"/>
  <c r="K1310" i="1"/>
  <c r="S1310" i="1"/>
  <c r="Y1314" i="1" a="1"/>
  <c r="Y1314" i="1" s="1"/>
  <c r="B1314" i="1" s="1" a="1"/>
  <c r="B1314" i="1" s="1"/>
  <c r="D1313" i="1" l="1"/>
  <c r="C1313" i="1"/>
  <c r="A1314" i="1" a="1"/>
  <c r="A1314" i="1" s="1"/>
  <c r="V1312" i="1"/>
  <c r="T1312" i="1"/>
  <c r="Y1315" i="1" a="1"/>
  <c r="Y1315" i="1" s="1"/>
  <c r="B1315" i="1" s="1" a="1"/>
  <c r="B1315" i="1" s="1"/>
  <c r="H1313" i="1"/>
  <c r="F1313" i="1"/>
  <c r="G1313" i="1"/>
  <c r="U1313" i="1" s="1"/>
  <c r="Q1313" i="1"/>
  <c r="E1313" i="1"/>
  <c r="I1313" i="1"/>
  <c r="J1312" i="1"/>
  <c r="L1313" i="1"/>
  <c r="M1313" i="1"/>
  <c r="K1311" i="1"/>
  <c r="S1311" i="1"/>
  <c r="C1314" i="1" l="1"/>
  <c r="D1314" i="1"/>
  <c r="A1315" i="1" a="1"/>
  <c r="A1315" i="1" s="1"/>
  <c r="V1313" i="1"/>
  <c r="K1312" i="1"/>
  <c r="S1312" i="1"/>
  <c r="T1313" i="1"/>
  <c r="M1314" i="1"/>
  <c r="L1314" i="1"/>
  <c r="J1313" i="1"/>
  <c r="Y1316" i="1" a="1"/>
  <c r="Y1316" i="1" s="1"/>
  <c r="B1316" i="1" s="1" a="1"/>
  <c r="B1316" i="1" s="1"/>
  <c r="G1314" i="1"/>
  <c r="U1314" i="1" s="1"/>
  <c r="F1314" i="1"/>
  <c r="H1314" i="1"/>
  <c r="Q1314" i="1"/>
  <c r="E1314" i="1"/>
  <c r="I1314" i="1"/>
  <c r="C1315" i="1" l="1"/>
  <c r="D1315" i="1"/>
  <c r="A1316" i="1" a="1"/>
  <c r="A1316" i="1" s="1"/>
  <c r="V1314" i="1"/>
  <c r="Y1317" i="1" a="1"/>
  <c r="Y1317" i="1" s="1"/>
  <c r="B1317" i="1" s="1" a="1"/>
  <c r="B1317" i="1" s="1"/>
  <c r="J1314" i="1"/>
  <c r="F1315" i="1"/>
  <c r="H1315" i="1"/>
  <c r="G1315" i="1"/>
  <c r="U1315" i="1" s="1"/>
  <c r="I1315" i="1"/>
  <c r="E1315" i="1"/>
  <c r="Q1315" i="1"/>
  <c r="T1314" i="1"/>
  <c r="S1313" i="1"/>
  <c r="K1313" i="1"/>
  <c r="L1315" i="1"/>
  <c r="M1315" i="1"/>
  <c r="D1316" i="1" l="1"/>
  <c r="C1316" i="1"/>
  <c r="A1317" i="1" a="1"/>
  <c r="A1317" i="1" s="1"/>
  <c r="G1316" i="1"/>
  <c r="U1316" i="1" s="1"/>
  <c r="H1316" i="1"/>
  <c r="I1316" i="1"/>
  <c r="F1316" i="1"/>
  <c r="Q1316" i="1"/>
  <c r="E1316" i="1"/>
  <c r="L1316" i="1"/>
  <c r="M1316" i="1"/>
  <c r="Y1318" i="1" a="1"/>
  <c r="Y1318" i="1" s="1"/>
  <c r="B1318" i="1" s="1" a="1"/>
  <c r="B1318" i="1" s="1"/>
  <c r="S1314" i="1"/>
  <c r="K1314" i="1"/>
  <c r="T1315" i="1"/>
  <c r="J1315" i="1"/>
  <c r="V1315" i="1"/>
  <c r="C1317" i="1" l="1"/>
  <c r="D1317" i="1"/>
  <c r="A1318" i="1" a="1"/>
  <c r="A1318" i="1" s="1"/>
  <c r="L1317" i="1"/>
  <c r="M1317" i="1"/>
  <c r="Y1319" i="1" a="1"/>
  <c r="Y1319" i="1" s="1"/>
  <c r="B1319" i="1" s="1" a="1"/>
  <c r="B1319" i="1" s="1"/>
  <c r="H1317" i="1"/>
  <c r="F1317" i="1"/>
  <c r="I1317" i="1"/>
  <c r="G1317" i="1"/>
  <c r="U1317" i="1" s="1"/>
  <c r="Q1317" i="1"/>
  <c r="E1317" i="1"/>
  <c r="T1316" i="1"/>
  <c r="V1316" i="1"/>
  <c r="S1315" i="1"/>
  <c r="K1315" i="1"/>
  <c r="J1316" i="1"/>
  <c r="C1318" i="1" l="1"/>
  <c r="D1318" i="1"/>
  <c r="A1319" i="1" a="1"/>
  <c r="A1319" i="1" s="1"/>
  <c r="V1317" i="1"/>
  <c r="T1317" i="1"/>
  <c r="L1318" i="1"/>
  <c r="M1318" i="1"/>
  <c r="J1317" i="1"/>
  <c r="G1318" i="1"/>
  <c r="U1318" i="1" s="1"/>
  <c r="I1318" i="1"/>
  <c r="H1318" i="1"/>
  <c r="Q1318" i="1"/>
  <c r="F1318" i="1"/>
  <c r="E1318" i="1"/>
  <c r="K1316" i="1"/>
  <c r="S1316" i="1"/>
  <c r="Y1320" i="1" a="1"/>
  <c r="Y1320" i="1" s="1"/>
  <c r="B1320" i="1" s="1" a="1"/>
  <c r="B1320" i="1" s="1"/>
  <c r="D1319" i="1" l="1"/>
  <c r="C1319" i="1"/>
  <c r="A1320" i="1" a="1"/>
  <c r="A1320" i="1" s="1"/>
  <c r="V1318" i="1"/>
  <c r="L1319" i="1"/>
  <c r="M1319" i="1"/>
  <c r="T1318" i="1"/>
  <c r="J1318" i="1"/>
  <c r="K1317" i="1"/>
  <c r="S1317" i="1"/>
  <c r="Y1321" i="1" a="1"/>
  <c r="Y1321" i="1" s="1"/>
  <c r="B1321" i="1" s="1" a="1"/>
  <c r="B1321" i="1" s="1"/>
  <c r="H1319" i="1"/>
  <c r="F1319" i="1"/>
  <c r="I1319" i="1"/>
  <c r="G1319" i="1"/>
  <c r="U1319" i="1" s="1"/>
  <c r="Q1319" i="1"/>
  <c r="E1319" i="1"/>
  <c r="C1320" i="1" l="1"/>
  <c r="D1320" i="1"/>
  <c r="A1321" i="1" a="1"/>
  <c r="A1321" i="1" s="1"/>
  <c r="M1320" i="1"/>
  <c r="L1320" i="1"/>
  <c r="T1319" i="1"/>
  <c r="V1319" i="1"/>
  <c r="G1320" i="1"/>
  <c r="U1320" i="1" s="1"/>
  <c r="F1320" i="1"/>
  <c r="I1320" i="1"/>
  <c r="H1320" i="1"/>
  <c r="Q1320" i="1"/>
  <c r="E1320" i="1"/>
  <c r="Y1322" i="1" a="1"/>
  <c r="Y1322" i="1" s="1"/>
  <c r="B1322" i="1" s="1" a="1"/>
  <c r="B1322" i="1" s="1"/>
  <c r="K1318" i="1"/>
  <c r="S1318" i="1"/>
  <c r="J1319" i="1"/>
  <c r="C1321" i="1" l="1"/>
  <c r="D1321" i="1"/>
  <c r="A1322" i="1" a="1"/>
  <c r="A1322" i="1" s="1"/>
  <c r="V1320" i="1"/>
  <c r="F1321" i="1"/>
  <c r="H1321" i="1"/>
  <c r="G1321" i="1"/>
  <c r="U1321" i="1" s="1"/>
  <c r="E1321" i="1"/>
  <c r="Q1321" i="1"/>
  <c r="I1321" i="1"/>
  <c r="Y1323" i="1" a="1"/>
  <c r="Y1323" i="1" s="1"/>
  <c r="B1323" i="1" s="1" a="1"/>
  <c r="B1323" i="1" s="1"/>
  <c r="J1320" i="1"/>
  <c r="K1319" i="1"/>
  <c r="S1319" i="1"/>
  <c r="T1320" i="1"/>
  <c r="L1321" i="1"/>
  <c r="M1321" i="1"/>
  <c r="D1322" i="1" l="1"/>
  <c r="C1322" i="1"/>
  <c r="A1323" i="1" a="1"/>
  <c r="A1323" i="1" s="1"/>
  <c r="Y1324" i="1" a="1"/>
  <c r="Y1324" i="1" s="1"/>
  <c r="B1324" i="1" s="1" a="1"/>
  <c r="B1324" i="1" s="1"/>
  <c r="G1322" i="1"/>
  <c r="U1322" i="1" s="1"/>
  <c r="H1322" i="1"/>
  <c r="F1322" i="1"/>
  <c r="Q1322" i="1"/>
  <c r="E1322" i="1"/>
  <c r="I1322" i="1"/>
  <c r="V1321" i="1"/>
  <c r="M1322" i="1"/>
  <c r="L1322" i="1"/>
  <c r="T1321" i="1"/>
  <c r="K1320" i="1"/>
  <c r="S1320" i="1"/>
  <c r="J1321" i="1"/>
  <c r="C1323" i="1" l="1"/>
  <c r="D1323" i="1"/>
  <c r="A1324" i="1" a="1"/>
  <c r="A1324" i="1" s="1"/>
  <c r="K1321" i="1"/>
  <c r="S1321" i="1"/>
  <c r="J1322" i="1"/>
  <c r="T1322" i="1"/>
  <c r="Y1325" i="1" a="1"/>
  <c r="Y1325" i="1" s="1"/>
  <c r="B1325" i="1" s="1" a="1"/>
  <c r="B1325" i="1" s="1"/>
  <c r="H1323" i="1"/>
  <c r="F1323" i="1"/>
  <c r="G1323" i="1"/>
  <c r="U1323" i="1" s="1"/>
  <c r="Q1323" i="1"/>
  <c r="E1323" i="1"/>
  <c r="I1323" i="1"/>
  <c r="L1323" i="1"/>
  <c r="M1323" i="1"/>
  <c r="C1324" i="1" l="1"/>
  <c r="D1324" i="1"/>
  <c r="A1325" i="1" a="1"/>
  <c r="A1325" i="1" s="1"/>
  <c r="V1323" i="1"/>
  <c r="S1322" i="1"/>
  <c r="V1322" i="1" s="1"/>
  <c r="K1322" i="1"/>
  <c r="T1323" i="1"/>
  <c r="L1324" i="1"/>
  <c r="M1324" i="1"/>
  <c r="Y1326" i="1" a="1"/>
  <c r="Y1326" i="1" s="1"/>
  <c r="B1326" i="1" s="1" a="1"/>
  <c r="B1326" i="1" s="1"/>
  <c r="J1323" i="1"/>
  <c r="G1324" i="1"/>
  <c r="U1324" i="1" s="1"/>
  <c r="I1324" i="1"/>
  <c r="H1324" i="1"/>
  <c r="Q1324" i="1"/>
  <c r="F1324" i="1"/>
  <c r="E1324" i="1"/>
  <c r="D1325" i="1" l="1"/>
  <c r="C1325" i="1"/>
  <c r="A1326" i="1" a="1"/>
  <c r="A1326" i="1" s="1"/>
  <c r="H1325" i="1"/>
  <c r="F1325" i="1"/>
  <c r="I1325" i="1"/>
  <c r="G1325" i="1"/>
  <c r="U1325" i="1" s="1"/>
  <c r="Q1325" i="1"/>
  <c r="E1325" i="1"/>
  <c r="T1324" i="1"/>
  <c r="L1325" i="1"/>
  <c r="M1325" i="1"/>
  <c r="Y1327" i="1" a="1"/>
  <c r="Y1327" i="1" s="1"/>
  <c r="B1327" i="1" s="1" a="1"/>
  <c r="B1327" i="1" s="1"/>
  <c r="V1324" i="1"/>
  <c r="S1323" i="1"/>
  <c r="K1323" i="1"/>
  <c r="J1324" i="1"/>
  <c r="C1326" i="1" l="1"/>
  <c r="D1326" i="1"/>
  <c r="A1327" i="1" a="1"/>
  <c r="A1327" i="1" s="1"/>
  <c r="M1326" i="1"/>
  <c r="L1326" i="1"/>
  <c r="G1326" i="1"/>
  <c r="U1326" i="1" s="1"/>
  <c r="F1326" i="1"/>
  <c r="I1326" i="1"/>
  <c r="H1326" i="1"/>
  <c r="Q1326" i="1"/>
  <c r="E1326" i="1"/>
  <c r="V1325" i="1"/>
  <c r="Y1328" i="1" a="1"/>
  <c r="Y1328" i="1" s="1"/>
  <c r="B1328" i="1" s="1" a="1"/>
  <c r="B1328" i="1" s="1"/>
  <c r="J1325" i="1"/>
  <c r="T1325" i="1"/>
  <c r="S1324" i="1"/>
  <c r="K1324" i="1"/>
  <c r="C1327" i="1" l="1"/>
  <c r="D1327" i="1"/>
  <c r="A1328" i="1" a="1"/>
  <c r="A1328" i="1" s="1"/>
  <c r="V1326" i="1"/>
  <c r="Y1329" i="1" a="1"/>
  <c r="Y1329" i="1" s="1"/>
  <c r="B1329" i="1" s="1" a="1"/>
  <c r="B1329" i="1" s="1"/>
  <c r="F1327" i="1"/>
  <c r="H1327" i="1"/>
  <c r="G1327" i="1"/>
  <c r="U1327" i="1" s="1"/>
  <c r="I1327" i="1"/>
  <c r="E1327" i="1"/>
  <c r="Q1327" i="1"/>
  <c r="L1327" i="1"/>
  <c r="M1327" i="1"/>
  <c r="J1326" i="1"/>
  <c r="T1326" i="1"/>
  <c r="K1325" i="1"/>
  <c r="S1325" i="1"/>
  <c r="D1328" i="1" l="1"/>
  <c r="C1328" i="1"/>
  <c r="A1329" i="1" a="1"/>
  <c r="A1329" i="1" s="1"/>
  <c r="V1327" i="1"/>
  <c r="T1327" i="1"/>
  <c r="J1327" i="1"/>
  <c r="Y1330" i="1" a="1"/>
  <c r="Y1330" i="1" s="1"/>
  <c r="B1330" i="1" s="1" a="1"/>
  <c r="B1330" i="1" s="1"/>
  <c r="G1328" i="1"/>
  <c r="U1328" i="1" s="1"/>
  <c r="H1328" i="1"/>
  <c r="I1328" i="1"/>
  <c r="F1328" i="1"/>
  <c r="Q1328" i="1"/>
  <c r="E1328" i="1"/>
  <c r="M1328" i="1"/>
  <c r="L1328" i="1"/>
  <c r="K1326" i="1"/>
  <c r="S1326" i="1"/>
  <c r="C1329" i="1" l="1"/>
  <c r="D1329" i="1"/>
  <c r="A1330" i="1" a="1"/>
  <c r="A1330" i="1" s="1"/>
  <c r="V1328" i="1"/>
  <c r="L1329" i="1"/>
  <c r="M1329" i="1"/>
  <c r="H1329" i="1"/>
  <c r="F1329" i="1"/>
  <c r="I1329" i="1"/>
  <c r="G1329" i="1"/>
  <c r="U1329" i="1" s="1"/>
  <c r="Q1329" i="1"/>
  <c r="E1329" i="1"/>
  <c r="Y1331" i="1" a="1"/>
  <c r="Y1331" i="1" s="1"/>
  <c r="B1331" i="1" s="1" a="1"/>
  <c r="B1331" i="1" s="1"/>
  <c r="T1328" i="1"/>
  <c r="J1328" i="1"/>
  <c r="K1327" i="1"/>
  <c r="S1327" i="1"/>
  <c r="C1330" i="1" l="1"/>
  <c r="D1330" i="1"/>
  <c r="A1331" i="1" a="1"/>
  <c r="A1331" i="1" s="1"/>
  <c r="V1329" i="1"/>
  <c r="G1330" i="1"/>
  <c r="U1330" i="1" s="1"/>
  <c r="Q1330" i="1"/>
  <c r="F1330" i="1"/>
  <c r="E1330" i="1"/>
  <c r="I1330" i="1"/>
  <c r="H1330" i="1"/>
  <c r="K1328" i="1"/>
  <c r="S1328" i="1"/>
  <c r="Y1332" i="1" a="1"/>
  <c r="Y1332" i="1" s="1"/>
  <c r="B1332" i="1" s="1" a="1"/>
  <c r="B1332" i="1" s="1"/>
  <c r="T1329" i="1"/>
  <c r="L1330" i="1"/>
  <c r="M1330" i="1"/>
  <c r="J1329" i="1"/>
  <c r="D1331" i="1" l="1"/>
  <c r="C1331" i="1"/>
  <c r="A1332" i="1" a="1"/>
  <c r="A1332" i="1" s="1"/>
  <c r="H1331" i="1"/>
  <c r="F1331" i="1"/>
  <c r="G1331" i="1"/>
  <c r="U1331" i="1" s="1"/>
  <c r="Q1331" i="1"/>
  <c r="E1331" i="1"/>
  <c r="I1331" i="1"/>
  <c r="L1331" i="1"/>
  <c r="M1331" i="1"/>
  <c r="V1330" i="1"/>
  <c r="J1330" i="1"/>
  <c r="Y1333" i="1" a="1"/>
  <c r="Y1333" i="1" s="1"/>
  <c r="B1333" i="1" s="1" a="1"/>
  <c r="B1333" i="1" s="1"/>
  <c r="K1329" i="1"/>
  <c r="S1329" i="1"/>
  <c r="T1330" i="1"/>
  <c r="D1332" i="1" l="1"/>
  <c r="C1332" i="1"/>
  <c r="A1333" i="1" a="1"/>
  <c r="A1333" i="1" s="1"/>
  <c r="Y1334" i="1" a="1"/>
  <c r="Y1334" i="1" s="1"/>
  <c r="B1334" i="1" s="1" a="1"/>
  <c r="B1334" i="1" s="1"/>
  <c r="J1331" i="1"/>
  <c r="K1330" i="1"/>
  <c r="S1330" i="1"/>
  <c r="V1331" i="1"/>
  <c r="T1331" i="1"/>
  <c r="G1332" i="1"/>
  <c r="U1332" i="1" s="1"/>
  <c r="F1332" i="1"/>
  <c r="H1332" i="1"/>
  <c r="Q1332" i="1"/>
  <c r="E1332" i="1"/>
  <c r="I1332" i="1"/>
  <c r="M1332" i="1"/>
  <c r="L1332" i="1"/>
  <c r="C1333" i="1" l="1"/>
  <c r="D1333" i="1"/>
  <c r="A1334" i="1" a="1"/>
  <c r="A1334" i="1" s="1"/>
  <c r="J1332" i="1"/>
  <c r="S1331" i="1"/>
  <c r="K1331" i="1"/>
  <c r="T1332" i="1"/>
  <c r="L1333" i="1"/>
  <c r="M1333" i="1"/>
  <c r="Y1335" i="1" a="1"/>
  <c r="Y1335" i="1" s="1"/>
  <c r="B1335" i="1" s="1" a="1"/>
  <c r="B1335" i="1" s="1"/>
  <c r="F1333" i="1"/>
  <c r="H1333" i="1"/>
  <c r="G1333" i="1"/>
  <c r="U1333" i="1" s="1"/>
  <c r="I1333" i="1"/>
  <c r="E1333" i="1"/>
  <c r="Q1333" i="1"/>
  <c r="V1332" i="1"/>
  <c r="D1334" i="1" l="1"/>
  <c r="C1334" i="1"/>
  <c r="A1335" i="1" a="1"/>
  <c r="A1335" i="1" s="1"/>
  <c r="Y1336" i="1" a="1"/>
  <c r="Y1336" i="1" s="1"/>
  <c r="B1336" i="1" s="1" a="1"/>
  <c r="B1336" i="1" s="1"/>
  <c r="T1333" i="1"/>
  <c r="V1333" i="1"/>
  <c r="J1333" i="1"/>
  <c r="S1332" i="1"/>
  <c r="K1332" i="1"/>
  <c r="G1334" i="1"/>
  <c r="U1334" i="1" s="1"/>
  <c r="H1334" i="1"/>
  <c r="I1334" i="1"/>
  <c r="F1334" i="1"/>
  <c r="Q1334" i="1"/>
  <c r="E1334" i="1"/>
  <c r="L1334" i="1"/>
  <c r="M1334" i="1"/>
  <c r="C1335" i="1" l="1"/>
  <c r="D1335" i="1"/>
  <c r="A1336" i="1" a="1"/>
  <c r="A1336" i="1" s="1"/>
  <c r="V1334" i="1"/>
  <c r="J1334" i="1"/>
  <c r="H1335" i="1"/>
  <c r="F1335" i="1"/>
  <c r="I1335" i="1"/>
  <c r="G1335" i="1"/>
  <c r="U1335" i="1" s="1"/>
  <c r="Q1335" i="1"/>
  <c r="E1335" i="1"/>
  <c r="L1335" i="1"/>
  <c r="M1335" i="1"/>
  <c r="Y1337" i="1" a="1"/>
  <c r="Y1337" i="1" s="1"/>
  <c r="B1337" i="1" s="1" a="1"/>
  <c r="B1337" i="1" s="1"/>
  <c r="T1334" i="1"/>
  <c r="S1333" i="1"/>
  <c r="K1333" i="1"/>
  <c r="C1336" i="1" l="1"/>
  <c r="D1336" i="1"/>
  <c r="A1337" i="1" a="1"/>
  <c r="A1337" i="1" s="1"/>
  <c r="T1335" i="1"/>
  <c r="J1335" i="1"/>
  <c r="G1336" i="1"/>
  <c r="U1336" i="1" s="1"/>
  <c r="I1336" i="1"/>
  <c r="H1336" i="1"/>
  <c r="Q1336" i="1"/>
  <c r="F1336" i="1"/>
  <c r="E1336" i="1"/>
  <c r="L1336" i="1"/>
  <c r="M1336" i="1"/>
  <c r="K1334" i="1"/>
  <c r="S1334" i="1"/>
  <c r="V1335" i="1"/>
  <c r="Y1338" i="1" a="1"/>
  <c r="Y1338" i="1" s="1"/>
  <c r="B1338" i="1" s="1" a="1"/>
  <c r="B1338" i="1" s="1"/>
  <c r="D1337" i="1" l="1"/>
  <c r="C1337" i="1"/>
  <c r="A1338" i="1" a="1"/>
  <c r="A1338" i="1" s="1"/>
  <c r="V1336" i="1"/>
  <c r="K1335" i="1"/>
  <c r="S1335" i="1"/>
  <c r="L1337" i="1"/>
  <c r="M1337" i="1"/>
  <c r="T1336" i="1"/>
  <c r="Y1339" i="1" a="1"/>
  <c r="Y1339" i="1" s="1"/>
  <c r="B1339" i="1" s="1" a="1"/>
  <c r="B1339" i="1" s="1"/>
  <c r="H1337" i="1"/>
  <c r="F1337" i="1"/>
  <c r="I1337" i="1"/>
  <c r="G1337" i="1"/>
  <c r="U1337" i="1" s="1"/>
  <c r="Q1337" i="1"/>
  <c r="E1337" i="1"/>
  <c r="J1336" i="1"/>
  <c r="C1338" i="1" l="1"/>
  <c r="D1338" i="1"/>
  <c r="A1339" i="1" a="1"/>
  <c r="A1339" i="1" s="1"/>
  <c r="J1337" i="1"/>
  <c r="Y1340" i="1" a="1"/>
  <c r="Y1340" i="1" s="1"/>
  <c r="B1340" i="1" s="1" a="1"/>
  <c r="B1340" i="1" s="1"/>
  <c r="G1338" i="1"/>
  <c r="U1338" i="1" s="1"/>
  <c r="F1338" i="1"/>
  <c r="I1338" i="1"/>
  <c r="H1338" i="1"/>
  <c r="Q1338" i="1"/>
  <c r="E1338" i="1"/>
  <c r="M1338" i="1"/>
  <c r="L1338" i="1"/>
  <c r="T1337" i="1"/>
  <c r="K1336" i="1"/>
  <c r="S1336" i="1"/>
  <c r="C1339" i="1" l="1"/>
  <c r="D1339" i="1"/>
  <c r="A1340" i="1" a="1"/>
  <c r="A1340" i="1" s="1"/>
  <c r="Y1341" i="1" a="1"/>
  <c r="Y1341" i="1" s="1"/>
  <c r="B1341" i="1" s="1" a="1"/>
  <c r="B1341" i="1" s="1"/>
  <c r="F1339" i="1"/>
  <c r="H1339" i="1"/>
  <c r="G1339" i="1"/>
  <c r="U1339" i="1" s="1"/>
  <c r="E1339" i="1"/>
  <c r="Q1339" i="1"/>
  <c r="I1339" i="1"/>
  <c r="L1339" i="1"/>
  <c r="M1339" i="1"/>
  <c r="J1338" i="1"/>
  <c r="T1338" i="1"/>
  <c r="K1337" i="1"/>
  <c r="S1337" i="1"/>
  <c r="V1337" i="1" s="1"/>
  <c r="D1340" i="1" l="1"/>
  <c r="C1340" i="1"/>
  <c r="A1341" i="1" a="1"/>
  <c r="A1341" i="1" s="1"/>
  <c r="G1340" i="1"/>
  <c r="U1340" i="1" s="1"/>
  <c r="H1340" i="1"/>
  <c r="F1340" i="1"/>
  <c r="Q1340" i="1"/>
  <c r="E1340" i="1"/>
  <c r="I1340" i="1"/>
  <c r="M1340" i="1"/>
  <c r="L1340" i="1"/>
  <c r="Y1342" i="1" a="1"/>
  <c r="Y1342" i="1" s="1"/>
  <c r="B1342" i="1" s="1" a="1"/>
  <c r="B1342" i="1" s="1"/>
  <c r="K1338" i="1"/>
  <c r="S1338" i="1"/>
  <c r="V1338" i="1" s="1"/>
  <c r="J1339" i="1"/>
  <c r="T1339" i="1"/>
  <c r="C1341" i="1" l="1"/>
  <c r="D1341" i="1"/>
  <c r="A1342" i="1" a="1"/>
  <c r="A1342" i="1" s="1"/>
  <c r="V1340" i="1"/>
  <c r="K1339" i="1"/>
  <c r="S1339" i="1"/>
  <c r="V1339" i="1" s="1"/>
  <c r="L1341" i="1"/>
  <c r="M1341" i="1"/>
  <c r="J1340" i="1"/>
  <c r="Y1343" i="1" a="1"/>
  <c r="Y1343" i="1" s="1"/>
  <c r="B1343" i="1" s="1" a="1"/>
  <c r="B1343" i="1" s="1"/>
  <c r="T1340" i="1"/>
  <c r="H1341" i="1"/>
  <c r="F1341" i="1"/>
  <c r="G1341" i="1"/>
  <c r="U1341" i="1" s="1"/>
  <c r="Q1341" i="1"/>
  <c r="E1341" i="1"/>
  <c r="I1341" i="1"/>
  <c r="C1342" i="1" l="1"/>
  <c r="D1342" i="1"/>
  <c r="A1343" i="1" a="1"/>
  <c r="A1343" i="1" s="1"/>
  <c r="T1341" i="1"/>
  <c r="L1342" i="1"/>
  <c r="M1342" i="1"/>
  <c r="J1341" i="1"/>
  <c r="G1342" i="1"/>
  <c r="U1342" i="1" s="1"/>
  <c r="I1342" i="1"/>
  <c r="H1342" i="1"/>
  <c r="Q1342" i="1"/>
  <c r="F1342" i="1"/>
  <c r="E1342" i="1"/>
  <c r="Y1344" i="1" a="1"/>
  <c r="Y1344" i="1" s="1"/>
  <c r="B1344" i="1" s="1" a="1"/>
  <c r="B1344" i="1" s="1"/>
  <c r="S1340" i="1"/>
  <c r="K1340" i="1"/>
  <c r="D1343" i="1" l="1"/>
  <c r="C1343" i="1"/>
  <c r="V1342" i="1"/>
  <c r="A1344" i="1" a="1"/>
  <c r="A1344" i="1" s="1"/>
  <c r="T1342" i="1"/>
  <c r="J1342" i="1"/>
  <c r="Y1345" i="1" a="1"/>
  <c r="Y1345" i="1" s="1"/>
  <c r="B1345" i="1" s="1" a="1"/>
  <c r="B1345" i="1" s="1"/>
  <c r="S1341" i="1"/>
  <c r="V1341" i="1" s="1"/>
  <c r="K1341" i="1"/>
  <c r="H1343" i="1"/>
  <c r="F1343" i="1"/>
  <c r="I1343" i="1"/>
  <c r="G1343" i="1"/>
  <c r="U1343" i="1" s="1"/>
  <c r="Q1343" i="1"/>
  <c r="E1343" i="1"/>
  <c r="L1343" i="1"/>
  <c r="M1343" i="1"/>
  <c r="C1344" i="1" l="1"/>
  <c r="D1344" i="1"/>
  <c r="A1345" i="1" a="1"/>
  <c r="A1345" i="1" s="1"/>
  <c r="Y1346" i="1" a="1"/>
  <c r="Y1346" i="1" s="1"/>
  <c r="B1346" i="1" s="1" a="1"/>
  <c r="B1346" i="1" s="1"/>
  <c r="T1343" i="1"/>
  <c r="J1343" i="1"/>
  <c r="S1342" i="1"/>
  <c r="K1342" i="1"/>
  <c r="G1344" i="1"/>
  <c r="U1344" i="1" s="1"/>
  <c r="F1344" i="1"/>
  <c r="I1344" i="1"/>
  <c r="H1344" i="1"/>
  <c r="Q1344" i="1"/>
  <c r="E1344" i="1"/>
  <c r="M1344" i="1"/>
  <c r="L1344" i="1"/>
  <c r="D1345" i="1" l="1"/>
  <c r="C1345" i="1"/>
  <c r="A1346" i="1" a="1"/>
  <c r="A1346" i="1" s="1"/>
  <c r="L1345" i="1"/>
  <c r="M1345" i="1"/>
  <c r="Y1347" i="1" a="1"/>
  <c r="Y1347" i="1" s="1"/>
  <c r="B1347" i="1" s="1" a="1"/>
  <c r="B1347" i="1" s="1"/>
  <c r="F1345" i="1"/>
  <c r="H1345" i="1"/>
  <c r="G1345" i="1"/>
  <c r="U1345" i="1" s="1"/>
  <c r="I1345" i="1"/>
  <c r="E1345" i="1"/>
  <c r="Q1345" i="1"/>
  <c r="T1344" i="1"/>
  <c r="K1343" i="1"/>
  <c r="S1343" i="1"/>
  <c r="V1343" i="1" s="1"/>
  <c r="V1344" i="1"/>
  <c r="J1344" i="1"/>
  <c r="D1346" i="1" l="1"/>
  <c r="C1346" i="1"/>
  <c r="A1347" i="1" a="1"/>
  <c r="A1347" i="1" s="1"/>
  <c r="M1346" i="1"/>
  <c r="L1346" i="1"/>
  <c r="K1344" i="1"/>
  <c r="S1344" i="1"/>
  <c r="T1345" i="1"/>
  <c r="Y1348" i="1" a="1"/>
  <c r="Y1348" i="1" s="1"/>
  <c r="B1348" i="1" s="1" a="1"/>
  <c r="B1348" i="1" s="1"/>
  <c r="J1345" i="1"/>
  <c r="G1346" i="1"/>
  <c r="U1346" i="1" s="1"/>
  <c r="H1346" i="1"/>
  <c r="I1346" i="1"/>
  <c r="F1346" i="1"/>
  <c r="Q1346" i="1"/>
  <c r="E1346" i="1"/>
  <c r="C1347" i="1" l="1"/>
  <c r="D1347" i="1"/>
  <c r="A1348" i="1" a="1"/>
  <c r="A1348" i="1" s="1"/>
  <c r="V1346" i="1"/>
  <c r="L1347" i="1"/>
  <c r="M1347" i="1"/>
  <c r="H1347" i="1"/>
  <c r="F1347" i="1"/>
  <c r="I1347" i="1"/>
  <c r="G1347" i="1"/>
  <c r="U1347" i="1" s="1"/>
  <c r="Q1347" i="1"/>
  <c r="E1347" i="1"/>
  <c r="J1346" i="1"/>
  <c r="T1346" i="1"/>
  <c r="K1345" i="1"/>
  <c r="S1345" i="1"/>
  <c r="V1345" i="1" s="1"/>
  <c r="Y1349" i="1" a="1"/>
  <c r="Y1349" i="1" s="1"/>
  <c r="B1349" i="1" s="1" a="1"/>
  <c r="B1349" i="1" s="1"/>
  <c r="C1348" i="1" l="1"/>
  <c r="D1348" i="1"/>
  <c r="A1349" i="1" a="1"/>
  <c r="A1349" i="1" s="1"/>
  <c r="K1346" i="1"/>
  <c r="S1346" i="1"/>
  <c r="T1347" i="1"/>
  <c r="V1347" i="1"/>
  <c r="J1347" i="1"/>
  <c r="L1348" i="1"/>
  <c r="M1348" i="1"/>
  <c r="Y1350" i="1" a="1"/>
  <c r="Y1350" i="1" s="1"/>
  <c r="B1350" i="1" s="1" a="1"/>
  <c r="B1350" i="1" s="1"/>
  <c r="G1348" i="1"/>
  <c r="U1348" i="1" s="1"/>
  <c r="Q1348" i="1"/>
  <c r="F1348" i="1"/>
  <c r="E1348" i="1"/>
  <c r="I1348" i="1"/>
  <c r="H1348" i="1"/>
  <c r="D1349" i="1" l="1"/>
  <c r="C1349" i="1"/>
  <c r="V1348" i="1"/>
  <c r="A1350" i="1" a="1"/>
  <c r="A1350" i="1" s="1"/>
  <c r="J1348" i="1"/>
  <c r="T1348" i="1"/>
  <c r="H1349" i="1"/>
  <c r="F1349" i="1"/>
  <c r="G1349" i="1"/>
  <c r="U1349" i="1" s="1"/>
  <c r="Q1349" i="1"/>
  <c r="E1349" i="1"/>
  <c r="I1349" i="1"/>
  <c r="K1347" i="1"/>
  <c r="S1347" i="1"/>
  <c r="Y1351" i="1" a="1"/>
  <c r="Y1351" i="1" s="1"/>
  <c r="B1351" i="1" s="1" a="1"/>
  <c r="B1351" i="1" s="1"/>
  <c r="L1349" i="1"/>
  <c r="M1349" i="1"/>
  <c r="C1350" i="1" l="1"/>
  <c r="D1350" i="1"/>
  <c r="A1351" i="1" a="1"/>
  <c r="A1351" i="1" s="1"/>
  <c r="V1349" i="1"/>
  <c r="J1349" i="1"/>
  <c r="L1350" i="1"/>
  <c r="M1350" i="1"/>
  <c r="Y1352" i="1" a="1"/>
  <c r="Y1352" i="1" s="1"/>
  <c r="B1352" i="1" s="1" a="1"/>
  <c r="B1352" i="1" s="1"/>
  <c r="T1349" i="1"/>
  <c r="K1348" i="1"/>
  <c r="S1348" i="1"/>
  <c r="G1350" i="1"/>
  <c r="U1350" i="1" s="1"/>
  <c r="F1350" i="1"/>
  <c r="I1350" i="1"/>
  <c r="H1350" i="1"/>
  <c r="E1350" i="1"/>
  <c r="Q1350" i="1"/>
  <c r="C1351" i="1" l="1"/>
  <c r="D1351" i="1"/>
  <c r="A1352" i="1" a="1"/>
  <c r="A1352" i="1" s="1"/>
  <c r="J1350" i="1"/>
  <c r="T1350" i="1"/>
  <c r="S1349" i="1"/>
  <c r="K1349" i="1"/>
  <c r="L1351" i="1"/>
  <c r="M1351" i="1"/>
  <c r="Y1353" i="1" a="1"/>
  <c r="Y1353" i="1" s="1"/>
  <c r="B1353" i="1" s="1" a="1"/>
  <c r="B1353" i="1" s="1"/>
  <c r="F1351" i="1"/>
  <c r="H1351" i="1"/>
  <c r="G1351" i="1"/>
  <c r="U1351" i="1" s="1"/>
  <c r="I1351" i="1"/>
  <c r="E1351" i="1"/>
  <c r="Q1351" i="1"/>
  <c r="D1352" i="1" l="1"/>
  <c r="C1352" i="1"/>
  <c r="A1353" i="1" a="1"/>
  <c r="A1353" i="1" s="1"/>
  <c r="V1351" i="1"/>
  <c r="T1351" i="1"/>
  <c r="J1351" i="1"/>
  <c r="K1350" i="1"/>
  <c r="S1350" i="1"/>
  <c r="V1350" i="1" s="1"/>
  <c r="G1352" i="1"/>
  <c r="U1352" i="1" s="1"/>
  <c r="F1352" i="1"/>
  <c r="H1352" i="1"/>
  <c r="E1352" i="1"/>
  <c r="Q1352" i="1"/>
  <c r="I1352" i="1"/>
  <c r="M1352" i="1"/>
  <c r="L1352" i="1"/>
  <c r="Y1354" i="1" a="1"/>
  <c r="Y1354" i="1" s="1"/>
  <c r="B1354" i="1" s="1" a="1"/>
  <c r="B1354" i="1" s="1"/>
  <c r="C1353" i="1" l="1"/>
  <c r="D1353" i="1"/>
  <c r="A1354" i="1" a="1"/>
  <c r="A1354" i="1" s="1"/>
  <c r="H1353" i="1"/>
  <c r="G1353" i="1"/>
  <c r="U1353" i="1" s="1"/>
  <c r="F1353" i="1"/>
  <c r="I1353" i="1"/>
  <c r="E1353" i="1"/>
  <c r="Q1353" i="1"/>
  <c r="Y1355" i="1" a="1"/>
  <c r="Y1355" i="1" s="1"/>
  <c r="B1355" i="1" s="1" a="1"/>
  <c r="B1355" i="1" s="1"/>
  <c r="L1353" i="1"/>
  <c r="M1353" i="1"/>
  <c r="K1351" i="1"/>
  <c r="S1351" i="1"/>
  <c r="J1352" i="1"/>
  <c r="V1352" i="1"/>
  <c r="T1352" i="1"/>
  <c r="C1354" i="1" l="1"/>
  <c r="D1354" i="1"/>
  <c r="A1355" i="1" a="1"/>
  <c r="A1355" i="1" s="1"/>
  <c r="V1353" i="1"/>
  <c r="S1352" i="1"/>
  <c r="K1352" i="1"/>
  <c r="L1354" i="1"/>
  <c r="M1354" i="1"/>
  <c r="T1353" i="1"/>
  <c r="J1353" i="1"/>
  <c r="Y1356" i="1" a="1"/>
  <c r="Y1356" i="1" s="1"/>
  <c r="B1356" i="1" s="1" a="1"/>
  <c r="B1356" i="1" s="1"/>
  <c r="H1354" i="1"/>
  <c r="G1354" i="1"/>
  <c r="U1354" i="1" s="1"/>
  <c r="I1354" i="1"/>
  <c r="F1354" i="1"/>
  <c r="E1354" i="1"/>
  <c r="Q1354" i="1"/>
  <c r="D1355" i="1" l="1"/>
  <c r="C1355" i="1"/>
  <c r="A1356" i="1" a="1"/>
  <c r="A1356" i="1" s="1"/>
  <c r="V1354" i="1"/>
  <c r="H1355" i="1"/>
  <c r="F1355" i="1"/>
  <c r="G1355" i="1"/>
  <c r="U1355" i="1" s="1"/>
  <c r="E1355" i="1"/>
  <c r="Q1355" i="1"/>
  <c r="I1355" i="1"/>
  <c r="L1355" i="1"/>
  <c r="M1355" i="1"/>
  <c r="Y1357" i="1" a="1"/>
  <c r="Y1357" i="1" s="1"/>
  <c r="B1357" i="1" s="1" a="1"/>
  <c r="B1357" i="1" s="1"/>
  <c r="T1354" i="1"/>
  <c r="J1354" i="1"/>
  <c r="K1353" i="1"/>
  <c r="S1353" i="1"/>
  <c r="C1356" i="1" l="1"/>
  <c r="D1356" i="1"/>
  <c r="A1357" i="1" a="1"/>
  <c r="A1357" i="1" s="1"/>
  <c r="V1355" i="1"/>
  <c r="K1354" i="1"/>
  <c r="S1354" i="1"/>
  <c r="J1355" i="1"/>
  <c r="G1356" i="1"/>
  <c r="U1356" i="1" s="1"/>
  <c r="F1356" i="1"/>
  <c r="I1356" i="1"/>
  <c r="H1356" i="1"/>
  <c r="E1356" i="1"/>
  <c r="Q1356" i="1"/>
  <c r="L1356" i="1"/>
  <c r="M1356" i="1"/>
  <c r="Y1358" i="1" a="1"/>
  <c r="Y1358" i="1" s="1"/>
  <c r="B1358" i="1" s="1" a="1"/>
  <c r="B1358" i="1" s="1"/>
  <c r="T1355" i="1"/>
  <c r="D1357" i="1" l="1"/>
  <c r="C1357" i="1"/>
  <c r="A1358" i="1" a="1"/>
  <c r="A1358" i="1" s="1"/>
  <c r="V1356" i="1"/>
  <c r="L1357" i="1"/>
  <c r="M1357" i="1"/>
  <c r="F1357" i="1"/>
  <c r="H1357" i="1"/>
  <c r="G1357" i="1"/>
  <c r="U1357" i="1" s="1"/>
  <c r="Q1357" i="1"/>
  <c r="I1357" i="1"/>
  <c r="E1357" i="1"/>
  <c r="J1356" i="1"/>
  <c r="T1356" i="1"/>
  <c r="S1355" i="1"/>
  <c r="K1355" i="1"/>
  <c r="Y1359" i="1" a="1"/>
  <c r="Y1359" i="1" s="1"/>
  <c r="B1359" i="1" s="1" a="1"/>
  <c r="B1359" i="1" s="1"/>
  <c r="D1358" i="1" l="1"/>
  <c r="C1358" i="1"/>
  <c r="A1359" i="1" a="1"/>
  <c r="A1359" i="1" s="1"/>
  <c r="V1357" i="1"/>
  <c r="M1358" i="1"/>
  <c r="L1358" i="1"/>
  <c r="T1357" i="1"/>
  <c r="Y1360" i="1" a="1"/>
  <c r="Y1360" i="1" s="1"/>
  <c r="B1360" i="1" s="1" a="1"/>
  <c r="B1360" i="1" s="1"/>
  <c r="J1357" i="1"/>
  <c r="G1358" i="1"/>
  <c r="U1358" i="1" s="1"/>
  <c r="F1358" i="1"/>
  <c r="H1358" i="1"/>
  <c r="E1358" i="1"/>
  <c r="Q1358" i="1"/>
  <c r="I1358" i="1"/>
  <c r="K1356" i="1"/>
  <c r="S1356" i="1"/>
  <c r="C1359" i="1" l="1"/>
  <c r="D1359" i="1"/>
  <c r="A1360" i="1" a="1"/>
  <c r="A1360" i="1" s="1"/>
  <c r="V1358" i="1"/>
  <c r="L1359" i="1"/>
  <c r="M1359" i="1"/>
  <c r="Y1361" i="1" a="1"/>
  <c r="Y1361" i="1" s="1"/>
  <c r="B1361" i="1" s="1" a="1"/>
  <c r="B1361" i="1" s="1"/>
  <c r="J1358" i="1"/>
  <c r="T1358" i="1"/>
  <c r="K1357" i="1"/>
  <c r="S1357" i="1"/>
  <c r="H1359" i="1"/>
  <c r="G1359" i="1"/>
  <c r="U1359" i="1" s="1"/>
  <c r="F1359" i="1"/>
  <c r="I1359" i="1"/>
  <c r="E1359" i="1"/>
  <c r="Q1359" i="1"/>
  <c r="C1360" i="1" l="1"/>
  <c r="D1360" i="1"/>
  <c r="A1361" i="1" a="1"/>
  <c r="A1361" i="1" s="1"/>
  <c r="H1360" i="1"/>
  <c r="G1360" i="1"/>
  <c r="U1360" i="1" s="1"/>
  <c r="Q1360" i="1"/>
  <c r="I1360" i="1"/>
  <c r="F1360" i="1"/>
  <c r="E1360" i="1"/>
  <c r="L1360" i="1"/>
  <c r="M1360" i="1"/>
  <c r="Y1362" i="1" a="1"/>
  <c r="Y1362" i="1" s="1"/>
  <c r="B1362" i="1" s="1" a="1"/>
  <c r="B1362" i="1" s="1"/>
  <c r="V1359" i="1"/>
  <c r="S1358" i="1"/>
  <c r="K1358" i="1"/>
  <c r="T1359" i="1"/>
  <c r="J1359" i="1"/>
  <c r="D1361" i="1" l="1"/>
  <c r="C1361" i="1"/>
  <c r="A1362" i="1" a="1"/>
  <c r="A1362" i="1" s="1"/>
  <c r="V1360" i="1"/>
  <c r="L1361" i="1"/>
  <c r="M1361" i="1"/>
  <c r="Y1363" i="1" a="1"/>
  <c r="Y1363" i="1" s="1"/>
  <c r="B1363" i="1" s="1" a="1"/>
  <c r="B1363" i="1" s="1"/>
  <c r="H1361" i="1"/>
  <c r="F1361" i="1"/>
  <c r="G1361" i="1"/>
  <c r="U1361" i="1" s="1"/>
  <c r="E1361" i="1"/>
  <c r="Q1361" i="1"/>
  <c r="I1361" i="1"/>
  <c r="K1359" i="1"/>
  <c r="S1359" i="1"/>
  <c r="T1360" i="1"/>
  <c r="J1360" i="1"/>
  <c r="C1362" i="1" l="1"/>
  <c r="D1362" i="1"/>
  <c r="A1363" i="1" a="1"/>
  <c r="A1363" i="1" s="1"/>
  <c r="G1362" i="1"/>
  <c r="U1362" i="1" s="1"/>
  <c r="F1362" i="1"/>
  <c r="I1362" i="1"/>
  <c r="H1362" i="1"/>
  <c r="E1362" i="1"/>
  <c r="Q1362" i="1"/>
  <c r="L1362" i="1"/>
  <c r="M1362" i="1"/>
  <c r="K1360" i="1"/>
  <c r="S1360" i="1"/>
  <c r="Y1364" i="1" a="1"/>
  <c r="Y1364" i="1" s="1"/>
  <c r="B1364" i="1" s="1" a="1"/>
  <c r="B1364" i="1" s="1"/>
  <c r="T1361" i="1"/>
  <c r="J1361" i="1"/>
  <c r="C1363" i="1" l="1"/>
  <c r="D1363" i="1"/>
  <c r="A1364" i="1" a="1"/>
  <c r="A1364" i="1" s="1"/>
  <c r="V1362" i="1"/>
  <c r="F1363" i="1"/>
  <c r="H1363" i="1"/>
  <c r="G1363" i="1"/>
  <c r="U1363" i="1" s="1"/>
  <c r="Q1363" i="1"/>
  <c r="I1363" i="1"/>
  <c r="E1363" i="1"/>
  <c r="L1363" i="1"/>
  <c r="M1363" i="1"/>
  <c r="J1362" i="1"/>
  <c r="S1361" i="1"/>
  <c r="V1361" i="1" s="1"/>
  <c r="K1361" i="1"/>
  <c r="Y1365" i="1" a="1"/>
  <c r="Y1365" i="1" s="1"/>
  <c r="B1365" i="1" s="1" a="1"/>
  <c r="B1365" i="1" s="1"/>
  <c r="T1362" i="1"/>
  <c r="D1364" i="1" l="1"/>
  <c r="C1364" i="1"/>
  <c r="A1365" i="1" a="1"/>
  <c r="A1365" i="1" s="1"/>
  <c r="J1363" i="1"/>
  <c r="G1364" i="1"/>
  <c r="U1364" i="1" s="1"/>
  <c r="F1364" i="1"/>
  <c r="H1364" i="1"/>
  <c r="I1364" i="1"/>
  <c r="E1364" i="1"/>
  <c r="Q1364" i="1"/>
  <c r="T1363" i="1"/>
  <c r="K1362" i="1"/>
  <c r="S1362" i="1"/>
  <c r="V1363" i="1"/>
  <c r="M1364" i="1"/>
  <c r="L1364" i="1"/>
  <c r="Y1366" i="1" a="1"/>
  <c r="Y1366" i="1" s="1"/>
  <c r="B1366" i="1" s="1" a="1"/>
  <c r="B1366" i="1" s="1"/>
  <c r="D1365" i="1" l="1"/>
  <c r="C1365" i="1"/>
  <c r="A1366" i="1" a="1"/>
  <c r="A1366" i="1" s="1"/>
  <c r="Y1367" i="1" a="1"/>
  <c r="Y1367" i="1" s="1"/>
  <c r="B1367" i="1" s="1" a="1"/>
  <c r="B1367" i="1" s="1"/>
  <c r="J1364" i="1"/>
  <c r="H1365" i="1"/>
  <c r="G1365" i="1"/>
  <c r="U1365" i="1" s="1"/>
  <c r="F1365" i="1"/>
  <c r="I1365" i="1"/>
  <c r="E1365" i="1"/>
  <c r="Q1365" i="1"/>
  <c r="L1365" i="1"/>
  <c r="M1365" i="1"/>
  <c r="T1364" i="1"/>
  <c r="K1363" i="1"/>
  <c r="S1363" i="1"/>
  <c r="C1366" i="1" l="1"/>
  <c r="D1366" i="1"/>
  <c r="A1367" i="1" a="1"/>
  <c r="A1367" i="1" s="1"/>
  <c r="J1365" i="1"/>
  <c r="S1364" i="1"/>
  <c r="V1364" i="1" s="1"/>
  <c r="K1364" i="1"/>
  <c r="V1365" i="1"/>
  <c r="H1366" i="1"/>
  <c r="G1366" i="1"/>
  <c r="U1366" i="1" s="1"/>
  <c r="E1366" i="1"/>
  <c r="Q1366" i="1"/>
  <c r="I1366" i="1"/>
  <c r="F1366" i="1"/>
  <c r="L1366" i="1"/>
  <c r="M1366" i="1"/>
  <c r="T1365" i="1"/>
  <c r="Y1368" i="1" a="1"/>
  <c r="Y1368" i="1" s="1"/>
  <c r="B1368" i="1" s="1" a="1"/>
  <c r="B1368" i="1" s="1"/>
  <c r="D1367" i="1" l="1"/>
  <c r="C1367" i="1"/>
  <c r="A1368" i="1" a="1"/>
  <c r="A1368" i="1" s="1"/>
  <c r="V1366" i="1"/>
  <c r="T1366" i="1"/>
  <c r="H1367" i="1"/>
  <c r="F1367" i="1"/>
  <c r="I1367" i="1"/>
  <c r="G1367" i="1"/>
  <c r="U1367" i="1" s="1"/>
  <c r="E1367" i="1"/>
  <c r="Q1367" i="1"/>
  <c r="L1367" i="1"/>
  <c r="M1367" i="1"/>
  <c r="K1365" i="1"/>
  <c r="S1365" i="1"/>
  <c r="J1366" i="1"/>
  <c r="Y1369" i="1" a="1"/>
  <c r="Y1369" i="1" s="1"/>
  <c r="B1369" i="1" s="1" a="1"/>
  <c r="B1369" i="1" s="1"/>
  <c r="C1368" i="1" l="1"/>
  <c r="D1368" i="1"/>
  <c r="A1369" i="1" a="1"/>
  <c r="A1369" i="1" s="1"/>
  <c r="V1367" i="1"/>
  <c r="L1368" i="1"/>
  <c r="M1368" i="1"/>
  <c r="Y1370" i="1" a="1"/>
  <c r="Y1370" i="1" s="1"/>
  <c r="B1370" i="1" s="1" a="1"/>
  <c r="B1370" i="1" s="1"/>
  <c r="J1367" i="1"/>
  <c r="T1367" i="1"/>
  <c r="G1368" i="1"/>
  <c r="U1368" i="1" s="1"/>
  <c r="F1368" i="1"/>
  <c r="I1368" i="1"/>
  <c r="H1368" i="1"/>
  <c r="E1368" i="1"/>
  <c r="Q1368" i="1"/>
  <c r="S1366" i="1"/>
  <c r="K1366" i="1"/>
  <c r="C1369" i="1" l="1"/>
  <c r="D1369" i="1"/>
  <c r="A1370" i="1" a="1"/>
  <c r="A1370" i="1" s="1"/>
  <c r="V1368" i="1"/>
  <c r="L1369" i="1"/>
  <c r="M1369" i="1"/>
  <c r="Y1371" i="1" a="1"/>
  <c r="Y1371" i="1" s="1"/>
  <c r="B1371" i="1" s="1" a="1"/>
  <c r="B1371" i="1" s="1"/>
  <c r="F1369" i="1"/>
  <c r="H1369" i="1"/>
  <c r="G1369" i="1"/>
  <c r="U1369" i="1" s="1"/>
  <c r="E1369" i="1"/>
  <c r="Q1369" i="1"/>
  <c r="I1369" i="1"/>
  <c r="T1368" i="1"/>
  <c r="J1368" i="1"/>
  <c r="S1367" i="1"/>
  <c r="K1367" i="1"/>
  <c r="D1370" i="1" l="1"/>
  <c r="C1370" i="1"/>
  <c r="V1369" i="1"/>
  <c r="A1371" i="1" a="1"/>
  <c r="A1371" i="1" s="1"/>
  <c r="M1370" i="1"/>
  <c r="L1370" i="1"/>
  <c r="Y1372" i="1" a="1"/>
  <c r="Y1372" i="1" s="1"/>
  <c r="B1372" i="1" s="1" a="1"/>
  <c r="B1372" i="1" s="1"/>
  <c r="T1369" i="1"/>
  <c r="J1369" i="1"/>
  <c r="G1370" i="1"/>
  <c r="U1370" i="1" s="1"/>
  <c r="V1370" i="1" s="1"/>
  <c r="F1370" i="1"/>
  <c r="H1370" i="1"/>
  <c r="I1370" i="1"/>
  <c r="E1370" i="1"/>
  <c r="Q1370" i="1"/>
  <c r="K1368" i="1"/>
  <c r="S1368" i="1"/>
  <c r="C1371" i="1" l="1"/>
  <c r="D1371" i="1"/>
  <c r="A1372" i="1" a="1"/>
  <c r="A1372" i="1" s="1"/>
  <c r="L1371" i="1"/>
  <c r="M1371" i="1"/>
  <c r="Y1373" i="1" a="1"/>
  <c r="Y1373" i="1" s="1"/>
  <c r="B1373" i="1" s="1" a="1"/>
  <c r="B1373" i="1" s="1"/>
  <c r="H1371" i="1"/>
  <c r="G1371" i="1"/>
  <c r="U1371" i="1" s="1"/>
  <c r="F1371" i="1"/>
  <c r="I1371" i="1"/>
  <c r="E1371" i="1"/>
  <c r="Q1371" i="1"/>
  <c r="S1369" i="1"/>
  <c r="K1369" i="1"/>
  <c r="J1370" i="1"/>
  <c r="T1370" i="1"/>
  <c r="C1372" i="1" l="1"/>
  <c r="D1372" i="1"/>
  <c r="A1373" i="1" a="1"/>
  <c r="A1373" i="1" s="1"/>
  <c r="V1371" i="1"/>
  <c r="H1372" i="1"/>
  <c r="G1372" i="1"/>
  <c r="U1372" i="1" s="1"/>
  <c r="F1372" i="1"/>
  <c r="E1372" i="1"/>
  <c r="Q1372" i="1"/>
  <c r="I1372" i="1"/>
  <c r="L1372" i="1"/>
  <c r="M1372" i="1"/>
  <c r="Y1374" i="1" a="1"/>
  <c r="Y1374" i="1" s="1"/>
  <c r="B1374" i="1" s="1" a="1"/>
  <c r="B1374" i="1" s="1"/>
  <c r="T1371" i="1"/>
  <c r="K1370" i="1"/>
  <c r="S1370" i="1"/>
  <c r="J1371" i="1"/>
  <c r="D1373" i="1" l="1"/>
  <c r="C1373" i="1"/>
  <c r="A1374" i="1" a="1"/>
  <c r="A1374" i="1" s="1"/>
  <c r="V1372" i="1"/>
  <c r="H1373" i="1"/>
  <c r="F1373" i="1"/>
  <c r="I1373" i="1"/>
  <c r="G1373" i="1"/>
  <c r="U1373" i="1" s="1"/>
  <c r="E1373" i="1"/>
  <c r="Q1373" i="1"/>
  <c r="L1373" i="1"/>
  <c r="M1373" i="1"/>
  <c r="K1371" i="1"/>
  <c r="S1371" i="1"/>
  <c r="Y1375" i="1" a="1"/>
  <c r="Y1375" i="1" s="1"/>
  <c r="B1375" i="1" s="1" a="1"/>
  <c r="B1375" i="1" s="1"/>
  <c r="T1372" i="1"/>
  <c r="J1372" i="1"/>
  <c r="C1374" i="1" l="1"/>
  <c r="D1374" i="1"/>
  <c r="A1375" i="1" a="1"/>
  <c r="A1375" i="1" s="1"/>
  <c r="G1374" i="1"/>
  <c r="U1374" i="1" s="1"/>
  <c r="F1374" i="1"/>
  <c r="I1374" i="1"/>
  <c r="H1374" i="1"/>
  <c r="E1374" i="1"/>
  <c r="Q1374" i="1"/>
  <c r="S1372" i="1"/>
  <c r="K1372" i="1"/>
  <c r="V1373" i="1"/>
  <c r="L1374" i="1"/>
  <c r="M1374" i="1"/>
  <c r="Y1376" i="1" a="1"/>
  <c r="Y1376" i="1" s="1"/>
  <c r="B1376" i="1" s="1" a="1"/>
  <c r="B1376" i="1" s="1"/>
  <c r="T1373" i="1"/>
  <c r="J1373" i="1"/>
  <c r="C1375" i="1" l="1"/>
  <c r="D1375" i="1"/>
  <c r="A1376" i="1" a="1"/>
  <c r="A1376" i="1" s="1"/>
  <c r="L1375" i="1"/>
  <c r="M1375" i="1"/>
  <c r="F1375" i="1"/>
  <c r="H1375" i="1"/>
  <c r="G1375" i="1"/>
  <c r="U1375" i="1" s="1"/>
  <c r="E1375" i="1"/>
  <c r="Q1375" i="1"/>
  <c r="I1375" i="1"/>
  <c r="Y1377" i="1" a="1"/>
  <c r="Y1377" i="1" s="1"/>
  <c r="B1377" i="1" s="1" a="1"/>
  <c r="B1377" i="1" s="1"/>
  <c r="K1373" i="1"/>
  <c r="S1373" i="1"/>
  <c r="T1374" i="1"/>
  <c r="J1374" i="1"/>
  <c r="D1376" i="1" l="1"/>
  <c r="C1376" i="1"/>
  <c r="A1377" i="1" a="1"/>
  <c r="A1377" i="1" s="1"/>
  <c r="V1375" i="1"/>
  <c r="G1376" i="1"/>
  <c r="U1376" i="1" s="1"/>
  <c r="F1376" i="1"/>
  <c r="H1376" i="1"/>
  <c r="I1376" i="1"/>
  <c r="E1376" i="1"/>
  <c r="Q1376" i="1"/>
  <c r="L1376" i="1"/>
  <c r="M1376" i="1"/>
  <c r="K1374" i="1"/>
  <c r="S1374" i="1"/>
  <c r="V1374" i="1" s="1"/>
  <c r="Y1378" i="1" a="1"/>
  <c r="Y1378" i="1" s="1"/>
  <c r="B1378" i="1" s="1" a="1"/>
  <c r="B1378" i="1" s="1"/>
  <c r="T1375" i="1"/>
  <c r="J1375" i="1"/>
  <c r="C1377" i="1" l="1"/>
  <c r="D1377" i="1"/>
  <c r="A1378" i="1" a="1"/>
  <c r="A1378" i="1" s="1"/>
  <c r="Y1379" i="1" a="1"/>
  <c r="Y1379" i="1" s="1"/>
  <c r="B1379" i="1" s="1" a="1"/>
  <c r="B1379" i="1" s="1"/>
  <c r="S1375" i="1"/>
  <c r="K1375" i="1"/>
  <c r="L1377" i="1"/>
  <c r="M1377" i="1"/>
  <c r="T1376" i="1"/>
  <c r="V1376" i="1"/>
  <c r="J1376" i="1"/>
  <c r="H1377" i="1"/>
  <c r="G1377" i="1"/>
  <c r="U1377" i="1" s="1"/>
  <c r="F1377" i="1"/>
  <c r="I1377" i="1"/>
  <c r="E1377" i="1"/>
  <c r="Q1377" i="1"/>
  <c r="D1378" i="1" l="1"/>
  <c r="C1378" i="1"/>
  <c r="A1379" i="1" a="1"/>
  <c r="A1379" i="1" s="1"/>
  <c r="H1378" i="1"/>
  <c r="G1378" i="1"/>
  <c r="U1378" i="1" s="1"/>
  <c r="F1378" i="1"/>
  <c r="E1378" i="1"/>
  <c r="Q1378" i="1"/>
  <c r="I1378" i="1"/>
  <c r="L1378" i="1"/>
  <c r="M1378" i="1"/>
  <c r="V1377" i="1"/>
  <c r="J1377" i="1"/>
  <c r="Y1380" i="1" a="1"/>
  <c r="Y1380" i="1" s="1"/>
  <c r="B1380" i="1" s="1" a="1"/>
  <c r="B1380" i="1" s="1"/>
  <c r="T1377" i="1"/>
  <c r="K1376" i="1"/>
  <c r="S1376" i="1"/>
  <c r="D1379" i="1" l="1"/>
  <c r="C1379" i="1"/>
  <c r="A1380" i="1" a="1"/>
  <c r="A1380" i="1" s="1"/>
  <c r="H1379" i="1"/>
  <c r="F1379" i="1"/>
  <c r="I1379" i="1"/>
  <c r="G1379" i="1"/>
  <c r="U1379" i="1" s="1"/>
  <c r="E1379" i="1"/>
  <c r="Q1379" i="1"/>
  <c r="L1379" i="1"/>
  <c r="M1379" i="1"/>
  <c r="Y1381" i="1" a="1"/>
  <c r="Y1381" i="1" s="1"/>
  <c r="B1381" i="1" s="1" a="1"/>
  <c r="B1381" i="1" s="1"/>
  <c r="V1378" i="1"/>
  <c r="J1378" i="1"/>
  <c r="T1378" i="1"/>
  <c r="K1377" i="1"/>
  <c r="S1377" i="1"/>
  <c r="D1380" i="1" l="1"/>
  <c r="C1380" i="1"/>
  <c r="A1381" i="1" a="1"/>
  <c r="A1381" i="1" s="1"/>
  <c r="S1378" i="1"/>
  <c r="K1378" i="1"/>
  <c r="Y1382" i="1" a="1"/>
  <c r="Y1382" i="1" s="1"/>
  <c r="B1382" i="1" s="1" a="1"/>
  <c r="B1382" i="1" s="1"/>
  <c r="G1380" i="1"/>
  <c r="U1380" i="1" s="1"/>
  <c r="F1380" i="1"/>
  <c r="I1380" i="1"/>
  <c r="H1380" i="1"/>
  <c r="E1380" i="1"/>
  <c r="Q1380" i="1"/>
  <c r="L1380" i="1"/>
  <c r="M1380" i="1"/>
  <c r="V1379" i="1"/>
  <c r="T1379" i="1"/>
  <c r="J1379" i="1"/>
  <c r="C1381" i="1" l="1"/>
  <c r="D1381" i="1"/>
  <c r="A1382" i="1" a="1"/>
  <c r="A1382" i="1" s="1"/>
  <c r="V1380" i="1"/>
  <c r="L1381" i="1"/>
  <c r="M1381" i="1"/>
  <c r="F1381" i="1"/>
  <c r="H1381" i="1"/>
  <c r="G1381" i="1"/>
  <c r="U1381" i="1" s="1"/>
  <c r="E1381" i="1"/>
  <c r="Q1381" i="1"/>
  <c r="I1381" i="1"/>
  <c r="J1380" i="1"/>
  <c r="Y1383" i="1" a="1"/>
  <c r="Y1383" i="1" s="1"/>
  <c r="B1383" i="1" s="1" a="1"/>
  <c r="B1383" i="1" s="1"/>
  <c r="K1379" i="1"/>
  <c r="S1379" i="1"/>
  <c r="T1380" i="1"/>
  <c r="D1382" i="1" l="1"/>
  <c r="C1382" i="1"/>
  <c r="V1381" i="1"/>
  <c r="A1383" i="1" a="1"/>
  <c r="A1383" i="1" s="1"/>
  <c r="K1380" i="1"/>
  <c r="S1380" i="1"/>
  <c r="T1381" i="1"/>
  <c r="M1382" i="1"/>
  <c r="L1382" i="1"/>
  <c r="Y1384" i="1" a="1"/>
  <c r="Y1384" i="1" s="1"/>
  <c r="B1384" i="1" s="1" a="1"/>
  <c r="B1384" i="1" s="1"/>
  <c r="J1381" i="1"/>
  <c r="G1382" i="1"/>
  <c r="U1382" i="1" s="1"/>
  <c r="F1382" i="1"/>
  <c r="H1382" i="1"/>
  <c r="I1382" i="1"/>
  <c r="E1382" i="1"/>
  <c r="Q1382" i="1"/>
  <c r="C1383" i="1" l="1"/>
  <c r="D1383" i="1"/>
  <c r="A1384" i="1" a="1"/>
  <c r="A1384" i="1" s="1"/>
  <c r="T1382" i="1"/>
  <c r="S1381" i="1"/>
  <c r="K1381" i="1"/>
  <c r="Y1385" i="1" a="1"/>
  <c r="Y1385" i="1" s="1"/>
  <c r="B1385" i="1" s="1" a="1"/>
  <c r="B1385" i="1" s="1"/>
  <c r="H1383" i="1"/>
  <c r="G1383" i="1"/>
  <c r="U1383" i="1" s="1"/>
  <c r="F1383" i="1"/>
  <c r="Q1383" i="1"/>
  <c r="I1383" i="1"/>
  <c r="E1383" i="1"/>
  <c r="L1383" i="1"/>
  <c r="M1383" i="1"/>
  <c r="J1382" i="1"/>
  <c r="C1384" i="1" l="1"/>
  <c r="D1384" i="1"/>
  <c r="A1385" i="1" a="1"/>
  <c r="A1385" i="1" s="1"/>
  <c r="H1384" i="1"/>
  <c r="G1384" i="1"/>
  <c r="U1384" i="1" s="1"/>
  <c r="F1384" i="1"/>
  <c r="E1384" i="1"/>
  <c r="Q1384" i="1"/>
  <c r="I1384" i="1"/>
  <c r="L1384" i="1"/>
  <c r="M1384" i="1"/>
  <c r="Y1386" i="1" a="1"/>
  <c r="Y1386" i="1" s="1"/>
  <c r="B1386" i="1" s="1" a="1"/>
  <c r="B1386" i="1" s="1"/>
  <c r="V1383" i="1"/>
  <c r="T1383" i="1"/>
  <c r="K1382" i="1"/>
  <c r="S1382" i="1"/>
  <c r="V1382" i="1" s="1"/>
  <c r="J1383" i="1"/>
  <c r="D1385" i="1" l="1"/>
  <c r="C1385" i="1"/>
  <c r="A1386" i="1" a="1"/>
  <c r="A1386" i="1" s="1"/>
  <c r="V1384" i="1"/>
  <c r="H1385" i="1"/>
  <c r="F1385" i="1"/>
  <c r="I1385" i="1"/>
  <c r="G1385" i="1"/>
  <c r="U1385" i="1" s="1"/>
  <c r="E1385" i="1"/>
  <c r="Q1385" i="1"/>
  <c r="L1385" i="1"/>
  <c r="M1385" i="1"/>
  <c r="Y1387" i="1" a="1"/>
  <c r="Y1387" i="1" s="1"/>
  <c r="B1387" i="1" s="1" a="1"/>
  <c r="B1387" i="1" s="1"/>
  <c r="J1384" i="1"/>
  <c r="T1384" i="1"/>
  <c r="K1383" i="1"/>
  <c r="S1383" i="1"/>
  <c r="C1386" i="1" l="1"/>
  <c r="D1386" i="1"/>
  <c r="A1387" i="1" a="1"/>
  <c r="A1387" i="1" s="1"/>
  <c r="G1386" i="1"/>
  <c r="U1386" i="1" s="1"/>
  <c r="F1386" i="1"/>
  <c r="Q1386" i="1"/>
  <c r="I1386" i="1"/>
  <c r="H1386" i="1"/>
  <c r="E1386" i="1"/>
  <c r="L1386" i="1"/>
  <c r="M1386" i="1"/>
  <c r="Y1388" i="1" a="1"/>
  <c r="Y1388" i="1" s="1"/>
  <c r="B1388" i="1" s="1" a="1"/>
  <c r="B1388" i="1" s="1"/>
  <c r="T1385" i="1"/>
  <c r="S1384" i="1"/>
  <c r="K1384" i="1"/>
  <c r="J1385" i="1"/>
  <c r="C1387" i="1" l="1"/>
  <c r="D1387" i="1"/>
  <c r="A1388" i="1" a="1"/>
  <c r="A1388" i="1" s="1"/>
  <c r="F1387" i="1"/>
  <c r="H1387" i="1"/>
  <c r="G1387" i="1"/>
  <c r="U1387" i="1" s="1"/>
  <c r="I1387" i="1"/>
  <c r="E1387" i="1"/>
  <c r="Q1387" i="1"/>
  <c r="L1387" i="1"/>
  <c r="M1387" i="1"/>
  <c r="Y1389" i="1" a="1"/>
  <c r="Y1389" i="1" s="1"/>
  <c r="B1389" i="1" s="1" a="1"/>
  <c r="B1389" i="1" s="1"/>
  <c r="K1385" i="1"/>
  <c r="S1385" i="1"/>
  <c r="V1385" i="1" s="1"/>
  <c r="T1386" i="1"/>
  <c r="J1386" i="1"/>
  <c r="D1388" i="1" l="1"/>
  <c r="C1388" i="1"/>
  <c r="A1389" i="1" a="1"/>
  <c r="A1389" i="1" s="1"/>
  <c r="G1388" i="1"/>
  <c r="U1388" i="1" s="1"/>
  <c r="F1388" i="1"/>
  <c r="H1388" i="1"/>
  <c r="I1388" i="1"/>
  <c r="E1388" i="1"/>
  <c r="Q1388" i="1"/>
  <c r="M1388" i="1"/>
  <c r="L1388" i="1"/>
  <c r="V1387" i="1"/>
  <c r="Y1390" i="1" a="1"/>
  <c r="Y1390" i="1" s="1"/>
  <c r="B1390" i="1" s="1" a="1"/>
  <c r="B1390" i="1" s="1"/>
  <c r="K1386" i="1"/>
  <c r="S1386" i="1"/>
  <c r="V1386" i="1" s="1"/>
  <c r="T1387" i="1"/>
  <c r="J1387" i="1"/>
  <c r="D1389" i="1" l="1"/>
  <c r="C1389" i="1"/>
  <c r="A1390" i="1" a="1"/>
  <c r="A1390" i="1" s="1"/>
  <c r="V1388" i="1"/>
  <c r="L1389" i="1"/>
  <c r="M1389" i="1"/>
  <c r="Y1391" i="1" a="1"/>
  <c r="Y1391" i="1" s="1"/>
  <c r="B1391" i="1" s="1" a="1"/>
  <c r="B1391" i="1" s="1"/>
  <c r="J1388" i="1"/>
  <c r="T1388" i="1"/>
  <c r="S1387" i="1"/>
  <c r="K1387" i="1"/>
  <c r="H1389" i="1"/>
  <c r="G1389" i="1"/>
  <c r="U1389" i="1" s="1"/>
  <c r="F1389" i="1"/>
  <c r="Q1389" i="1"/>
  <c r="I1389" i="1"/>
  <c r="E1389" i="1"/>
  <c r="D1390" i="1" l="1"/>
  <c r="C1390" i="1"/>
  <c r="A1391" i="1" a="1"/>
  <c r="A1391" i="1" s="1"/>
  <c r="H1390" i="1"/>
  <c r="G1390" i="1"/>
  <c r="U1390" i="1" s="1"/>
  <c r="I1390" i="1"/>
  <c r="F1390" i="1"/>
  <c r="E1390" i="1"/>
  <c r="Q1390" i="1"/>
  <c r="L1390" i="1"/>
  <c r="M1390" i="1"/>
  <c r="V1389" i="1"/>
  <c r="Y1392" i="1" a="1"/>
  <c r="Y1392" i="1" s="1"/>
  <c r="B1392" i="1" s="1" a="1"/>
  <c r="B1392" i="1" s="1"/>
  <c r="T1389" i="1"/>
  <c r="J1389" i="1"/>
  <c r="K1388" i="1"/>
  <c r="S1388" i="1"/>
  <c r="D1391" i="1" l="1"/>
  <c r="C1391" i="1"/>
  <c r="A1392" i="1" a="1"/>
  <c r="A1392" i="1" s="1"/>
  <c r="J1390" i="1"/>
  <c r="H1391" i="1"/>
  <c r="F1391" i="1"/>
  <c r="I1391" i="1"/>
  <c r="G1391" i="1"/>
  <c r="U1391" i="1" s="1"/>
  <c r="E1391" i="1"/>
  <c r="Q1391" i="1"/>
  <c r="L1391" i="1"/>
  <c r="M1391" i="1"/>
  <c r="Y1393" i="1" a="1"/>
  <c r="Y1393" i="1" s="1"/>
  <c r="B1393" i="1" s="1" a="1"/>
  <c r="B1393" i="1" s="1"/>
  <c r="T1390" i="1"/>
  <c r="V1390" i="1"/>
  <c r="S1389" i="1"/>
  <c r="K1389" i="1"/>
  <c r="C1392" i="1" l="1"/>
  <c r="D1392" i="1"/>
  <c r="A1393" i="1" a="1"/>
  <c r="A1393" i="1" s="1"/>
  <c r="Y1394" i="1" a="1"/>
  <c r="Y1394" i="1" s="1"/>
  <c r="B1394" i="1" s="1" a="1"/>
  <c r="B1394" i="1" s="1"/>
  <c r="G1392" i="1"/>
  <c r="U1392" i="1" s="1"/>
  <c r="F1392" i="1"/>
  <c r="E1392" i="1"/>
  <c r="Q1392" i="1"/>
  <c r="I1392" i="1"/>
  <c r="H1392" i="1"/>
  <c r="L1392" i="1"/>
  <c r="M1392" i="1"/>
  <c r="T1391" i="1"/>
  <c r="J1391" i="1"/>
  <c r="S1390" i="1"/>
  <c r="K1390" i="1"/>
  <c r="C1393" i="1" l="1"/>
  <c r="D1393" i="1"/>
  <c r="A1394" i="1" a="1"/>
  <c r="A1394" i="1" s="1"/>
  <c r="V1392" i="1"/>
  <c r="K1391" i="1"/>
  <c r="S1391" i="1"/>
  <c r="V1391" i="1" s="1"/>
  <c r="J1392" i="1"/>
  <c r="T1392" i="1"/>
  <c r="Y1395" i="1" a="1"/>
  <c r="Y1395" i="1" s="1"/>
  <c r="B1395" i="1" s="1" a="1"/>
  <c r="B1395" i="1" s="1"/>
  <c r="F1393" i="1"/>
  <c r="H1393" i="1"/>
  <c r="G1393" i="1"/>
  <c r="U1393" i="1" s="1"/>
  <c r="I1393" i="1"/>
  <c r="E1393" i="1"/>
  <c r="Q1393" i="1"/>
  <c r="L1393" i="1"/>
  <c r="M1393" i="1"/>
  <c r="D1394" i="1" l="1"/>
  <c r="C1394" i="1"/>
  <c r="A1395" i="1" a="1"/>
  <c r="A1395" i="1" s="1"/>
  <c r="Y1396" i="1" a="1"/>
  <c r="Y1396" i="1" s="1"/>
  <c r="B1396" i="1" s="1" a="1"/>
  <c r="B1396" i="1" s="1"/>
  <c r="V1393" i="1"/>
  <c r="J1393" i="1"/>
  <c r="T1393" i="1"/>
  <c r="S1392" i="1"/>
  <c r="K1392" i="1"/>
  <c r="G1394" i="1"/>
  <c r="U1394" i="1" s="1"/>
  <c r="F1394" i="1"/>
  <c r="H1394" i="1"/>
  <c r="E1394" i="1"/>
  <c r="Q1394" i="1"/>
  <c r="I1394" i="1"/>
  <c r="M1394" i="1"/>
  <c r="L1394" i="1"/>
  <c r="C1395" i="1" l="1"/>
  <c r="D1395" i="1"/>
  <c r="V1394" i="1"/>
  <c r="A1396" i="1" a="1"/>
  <c r="A1396" i="1" s="1"/>
  <c r="L1395" i="1"/>
  <c r="M1395" i="1"/>
  <c r="Y1397" i="1" a="1"/>
  <c r="Y1397" i="1" s="1"/>
  <c r="B1397" i="1" s="1" a="1"/>
  <c r="B1397" i="1" s="1"/>
  <c r="T1394" i="1"/>
  <c r="S1393" i="1"/>
  <c r="K1393" i="1"/>
  <c r="H1395" i="1"/>
  <c r="G1395" i="1"/>
  <c r="U1395" i="1" s="1"/>
  <c r="F1395" i="1"/>
  <c r="E1395" i="1"/>
  <c r="I1395" i="1"/>
  <c r="Q1395" i="1"/>
  <c r="J1394" i="1"/>
  <c r="C1396" i="1" l="1"/>
  <c r="D1396" i="1"/>
  <c r="A1397" i="1" a="1"/>
  <c r="A1397" i="1" s="1"/>
  <c r="L1396" i="1"/>
  <c r="M1396" i="1"/>
  <c r="S1394" i="1"/>
  <c r="K1394" i="1"/>
  <c r="T1395" i="1"/>
  <c r="H1396" i="1"/>
  <c r="G1396" i="1"/>
  <c r="U1396" i="1" s="1"/>
  <c r="F1396" i="1"/>
  <c r="E1396" i="1"/>
  <c r="Q1396" i="1"/>
  <c r="I1396" i="1"/>
  <c r="V1395" i="1"/>
  <c r="J1395" i="1"/>
  <c r="Y1398" i="1" a="1"/>
  <c r="Y1398" i="1" s="1"/>
  <c r="B1398" i="1" s="1" a="1"/>
  <c r="B1398" i="1" s="1"/>
  <c r="D1397" i="1" l="1"/>
  <c r="C1397" i="1"/>
  <c r="V1396" i="1"/>
  <c r="A1398" i="1" a="1"/>
  <c r="A1398" i="1" s="1"/>
  <c r="T1396" i="1"/>
  <c r="J1396" i="1"/>
  <c r="H1397" i="1"/>
  <c r="F1397" i="1"/>
  <c r="Q1397" i="1"/>
  <c r="I1397" i="1"/>
  <c r="G1397" i="1"/>
  <c r="U1397" i="1" s="1"/>
  <c r="V1397" i="1" s="1"/>
  <c r="E1397" i="1"/>
  <c r="Y1399" i="1" a="1"/>
  <c r="Y1399" i="1" s="1"/>
  <c r="B1399" i="1" s="1" a="1"/>
  <c r="B1399" i="1" s="1"/>
  <c r="K1395" i="1"/>
  <c r="S1395" i="1"/>
  <c r="L1397" i="1"/>
  <c r="M1397" i="1"/>
  <c r="D1398" i="1" l="1"/>
  <c r="C1398" i="1"/>
  <c r="A1399" i="1" a="1"/>
  <c r="A1399" i="1" s="1"/>
  <c r="J1397" i="1"/>
  <c r="S1396" i="1"/>
  <c r="K1396" i="1"/>
  <c r="Y1400" i="1" a="1"/>
  <c r="Y1400" i="1" s="1"/>
  <c r="B1400" i="1" s="1" a="1"/>
  <c r="B1400" i="1" s="1"/>
  <c r="L1398" i="1"/>
  <c r="M1398" i="1"/>
  <c r="Q1398" i="1"/>
  <c r="I1398" i="1"/>
  <c r="G1398" i="1"/>
  <c r="U1398" i="1" s="1"/>
  <c r="F1398" i="1"/>
  <c r="H1398" i="1"/>
  <c r="E1398" i="1"/>
  <c r="T1397" i="1"/>
  <c r="D1399" i="1" l="1"/>
  <c r="C1399" i="1"/>
  <c r="A1400" i="1" a="1"/>
  <c r="A1400" i="1" s="1"/>
  <c r="V1398" i="1"/>
  <c r="F1399" i="1"/>
  <c r="H1399" i="1"/>
  <c r="G1399" i="1"/>
  <c r="U1399" i="1" s="1"/>
  <c r="Q1399" i="1"/>
  <c r="I1399" i="1"/>
  <c r="E1399" i="1"/>
  <c r="L1399" i="1"/>
  <c r="M1399" i="1"/>
  <c r="J1398" i="1"/>
  <c r="T1398" i="1"/>
  <c r="K1397" i="1"/>
  <c r="S1397" i="1"/>
  <c r="Y1401" i="1" a="1"/>
  <c r="Y1401" i="1" s="1"/>
  <c r="B1401" i="1" s="1" a="1"/>
  <c r="B1401" i="1" s="1"/>
  <c r="D1400" i="1" l="1"/>
  <c r="C1400" i="1"/>
  <c r="A1401" i="1" a="1"/>
  <c r="A1401" i="1" s="1"/>
  <c r="V1399" i="1"/>
  <c r="K1398" i="1"/>
  <c r="S1398" i="1"/>
  <c r="T1399" i="1"/>
  <c r="M1400" i="1"/>
  <c r="L1400" i="1"/>
  <c r="G1400" i="1"/>
  <c r="U1400" i="1" s="1"/>
  <c r="F1400" i="1"/>
  <c r="H1400" i="1"/>
  <c r="I1400" i="1"/>
  <c r="E1400" i="1"/>
  <c r="Q1400" i="1"/>
  <c r="J1399" i="1"/>
  <c r="Y1402" i="1" a="1"/>
  <c r="Y1402" i="1" s="1"/>
  <c r="B1402" i="1" s="1" a="1"/>
  <c r="B1402" i="1" s="1"/>
  <c r="C1401" i="1" l="1"/>
  <c r="D1401" i="1"/>
  <c r="A1402" i="1" a="1"/>
  <c r="A1402" i="1" s="1"/>
  <c r="S1399" i="1"/>
  <c r="K1399" i="1"/>
  <c r="Y1403" i="1" a="1"/>
  <c r="Y1403" i="1" s="1"/>
  <c r="B1403" i="1" s="1" a="1"/>
  <c r="B1403" i="1" s="1"/>
  <c r="J1400" i="1"/>
  <c r="T1400" i="1"/>
  <c r="H1401" i="1"/>
  <c r="G1401" i="1"/>
  <c r="U1401" i="1" s="1"/>
  <c r="F1401" i="1"/>
  <c r="E1401" i="1"/>
  <c r="Q1401" i="1"/>
  <c r="I1401" i="1"/>
  <c r="L1401" i="1"/>
  <c r="M1401" i="1"/>
  <c r="C1402" i="1" l="1"/>
  <c r="D1402" i="1"/>
  <c r="A1403" i="1" a="1"/>
  <c r="A1403" i="1" s="1"/>
  <c r="L1402" i="1"/>
  <c r="M1402" i="1"/>
  <c r="Q1402" i="1"/>
  <c r="I1402" i="1"/>
  <c r="H1402" i="1"/>
  <c r="G1402" i="1"/>
  <c r="U1402" i="1" s="1"/>
  <c r="F1402" i="1"/>
  <c r="E1402" i="1"/>
  <c r="T1401" i="1"/>
  <c r="J1401" i="1"/>
  <c r="K1400" i="1"/>
  <c r="S1400" i="1"/>
  <c r="V1400" i="1" s="1"/>
  <c r="Y1404" i="1" a="1"/>
  <c r="Y1404" i="1" s="1"/>
  <c r="B1404" i="1" s="1" a="1"/>
  <c r="B1404" i="1" s="1"/>
  <c r="V1401" i="1"/>
  <c r="D1403" i="1" l="1"/>
  <c r="C1403" i="1"/>
  <c r="A1404" i="1" a="1"/>
  <c r="A1404" i="1" s="1"/>
  <c r="M1403" i="1"/>
  <c r="L1403" i="1"/>
  <c r="H1403" i="1"/>
  <c r="F1403" i="1"/>
  <c r="Q1403" i="1"/>
  <c r="I1403" i="1"/>
  <c r="G1403" i="1"/>
  <c r="U1403" i="1" s="1"/>
  <c r="E1403" i="1"/>
  <c r="T1402" i="1"/>
  <c r="J1402" i="1"/>
  <c r="Y1405" i="1" a="1"/>
  <c r="Y1405" i="1" s="1"/>
  <c r="B1405" i="1" s="1" a="1"/>
  <c r="B1405" i="1" s="1"/>
  <c r="S1401" i="1"/>
  <c r="K1401" i="1"/>
  <c r="V1402" i="1"/>
  <c r="C1404" i="1" l="1"/>
  <c r="D1404" i="1"/>
  <c r="A1405" i="1" a="1"/>
  <c r="A1405" i="1" s="1"/>
  <c r="E1404" i="1"/>
  <c r="Q1404" i="1"/>
  <c r="I1404" i="1"/>
  <c r="G1404" i="1"/>
  <c r="U1404" i="1" s="1"/>
  <c r="V1404" i="1" s="1"/>
  <c r="F1404" i="1"/>
  <c r="H1404" i="1"/>
  <c r="Y1406" i="1" a="1"/>
  <c r="Y1406" i="1" s="1"/>
  <c r="B1406" i="1" s="1" a="1"/>
  <c r="B1406" i="1" s="1"/>
  <c r="M1404" i="1"/>
  <c r="L1404" i="1"/>
  <c r="S1402" i="1"/>
  <c r="K1402" i="1"/>
  <c r="J1403" i="1"/>
  <c r="T1403" i="1"/>
  <c r="C1405" i="1" l="1"/>
  <c r="D1405" i="1"/>
  <c r="A1406" i="1" a="1"/>
  <c r="A1406" i="1" s="1"/>
  <c r="J1404" i="1"/>
  <c r="S1403" i="1"/>
  <c r="V1403" i="1" s="1"/>
  <c r="K1403" i="1"/>
  <c r="T1404" i="1"/>
  <c r="F1405" i="1"/>
  <c r="E1405" i="1"/>
  <c r="H1405" i="1"/>
  <c r="G1405" i="1"/>
  <c r="U1405" i="1" s="1"/>
  <c r="Q1405" i="1"/>
  <c r="I1405" i="1"/>
  <c r="L1405" i="1"/>
  <c r="M1405" i="1"/>
  <c r="Y1407" i="1" a="1"/>
  <c r="Y1407" i="1" s="1"/>
  <c r="B1407" i="1" s="1" a="1"/>
  <c r="B1407" i="1" s="1"/>
  <c r="D1406" i="1" l="1"/>
  <c r="C1406" i="1"/>
  <c r="A1407" i="1" a="1"/>
  <c r="A1407" i="1" s="1"/>
  <c r="G1406" i="1"/>
  <c r="U1406" i="1" s="1"/>
  <c r="F1406" i="1"/>
  <c r="H1406" i="1"/>
  <c r="E1406" i="1"/>
  <c r="Q1406" i="1"/>
  <c r="I1406" i="1"/>
  <c r="M1406" i="1"/>
  <c r="L1406" i="1"/>
  <c r="T1405" i="1"/>
  <c r="Y1408" i="1" a="1"/>
  <c r="Y1408" i="1" s="1"/>
  <c r="B1408" i="1" s="1" a="1"/>
  <c r="B1408" i="1" s="1"/>
  <c r="S1404" i="1"/>
  <c r="K1404" i="1"/>
  <c r="J1405" i="1"/>
  <c r="C1407" i="1" l="1"/>
  <c r="D1407" i="1"/>
  <c r="A1408" i="1" a="1"/>
  <c r="A1408" i="1" s="1"/>
  <c r="J1406" i="1"/>
  <c r="T1406" i="1"/>
  <c r="L1407" i="1"/>
  <c r="M1407" i="1"/>
  <c r="Y1409" i="1" a="1"/>
  <c r="Y1409" i="1" s="1"/>
  <c r="B1409" i="1" s="1" a="1"/>
  <c r="B1409" i="1" s="1"/>
  <c r="V1406" i="1"/>
  <c r="Q1407" i="1"/>
  <c r="I1407" i="1"/>
  <c r="H1407" i="1"/>
  <c r="G1407" i="1"/>
  <c r="U1407" i="1" s="1"/>
  <c r="F1407" i="1"/>
  <c r="E1407" i="1"/>
  <c r="S1405" i="1"/>
  <c r="V1405" i="1" s="1"/>
  <c r="K1405" i="1"/>
  <c r="C1408" i="1" l="1"/>
  <c r="D1408" i="1"/>
  <c r="A1409" i="1" a="1"/>
  <c r="A1409" i="1" s="1"/>
  <c r="Y1410" i="1" a="1"/>
  <c r="Y1410" i="1" s="1"/>
  <c r="B1410" i="1" s="1" a="1"/>
  <c r="B1410" i="1" s="1"/>
  <c r="M1408" i="1"/>
  <c r="L1408" i="1"/>
  <c r="T1407" i="1"/>
  <c r="J1407" i="1"/>
  <c r="S1406" i="1"/>
  <c r="K1406" i="1"/>
  <c r="Q1408" i="1"/>
  <c r="I1408" i="1"/>
  <c r="H1408" i="1"/>
  <c r="G1408" i="1"/>
  <c r="U1408" i="1" s="1"/>
  <c r="F1408" i="1"/>
  <c r="E1408" i="1"/>
  <c r="V1407" i="1"/>
  <c r="D1409" i="1" l="1"/>
  <c r="C1409" i="1"/>
  <c r="A1410" i="1" a="1"/>
  <c r="A1410" i="1" s="1"/>
  <c r="V1408" i="1"/>
  <c r="M1409" i="1"/>
  <c r="L1409" i="1"/>
  <c r="J1408" i="1"/>
  <c r="T1408" i="1"/>
  <c r="H1409" i="1"/>
  <c r="F1409" i="1"/>
  <c r="E1409" i="1"/>
  <c r="Q1409" i="1"/>
  <c r="I1409" i="1"/>
  <c r="G1409" i="1"/>
  <c r="U1409" i="1" s="1"/>
  <c r="S1407" i="1"/>
  <c r="K1407" i="1"/>
  <c r="Y1411" i="1" a="1"/>
  <c r="Y1411" i="1" s="1"/>
  <c r="B1411" i="1" s="1" a="1"/>
  <c r="B1411" i="1" s="1"/>
  <c r="C1410" i="1" l="1"/>
  <c r="D1410" i="1"/>
  <c r="A1411" i="1" a="1"/>
  <c r="A1411" i="1" s="1"/>
  <c r="V1409" i="1"/>
  <c r="E1410" i="1"/>
  <c r="Q1410" i="1"/>
  <c r="I1410" i="1"/>
  <c r="G1410" i="1"/>
  <c r="U1410" i="1" s="1"/>
  <c r="V1410" i="1" s="1"/>
  <c r="F1410" i="1"/>
  <c r="H1410" i="1"/>
  <c r="M1410" i="1"/>
  <c r="L1410" i="1"/>
  <c r="J1409" i="1"/>
  <c r="Y1412" i="1" a="1"/>
  <c r="Y1412" i="1" s="1"/>
  <c r="B1412" i="1" s="1" a="1"/>
  <c r="B1412" i="1" s="1"/>
  <c r="T1409" i="1"/>
  <c r="S1408" i="1"/>
  <c r="K1408" i="1"/>
  <c r="C1411" i="1" l="1"/>
  <c r="D1411" i="1"/>
  <c r="A1412" i="1" a="1"/>
  <c r="A1412" i="1" s="1"/>
  <c r="S1409" i="1"/>
  <c r="K1409" i="1"/>
  <c r="F1411" i="1"/>
  <c r="E1411" i="1"/>
  <c r="H1411" i="1"/>
  <c r="G1411" i="1"/>
  <c r="U1411" i="1" s="1"/>
  <c r="Q1411" i="1"/>
  <c r="I1411" i="1"/>
  <c r="M1411" i="1"/>
  <c r="L1411" i="1"/>
  <c r="J1410" i="1"/>
  <c r="Y1413" i="1" a="1"/>
  <c r="Y1413" i="1" s="1"/>
  <c r="B1413" i="1" s="1" a="1"/>
  <c r="B1413" i="1" s="1"/>
  <c r="T1410" i="1"/>
  <c r="D1412" i="1" l="1"/>
  <c r="C1412" i="1"/>
  <c r="A1413" i="1" a="1"/>
  <c r="A1413" i="1" s="1"/>
  <c r="V1411" i="1"/>
  <c r="G1412" i="1"/>
  <c r="U1412" i="1" s="1"/>
  <c r="F1412" i="1"/>
  <c r="E1412" i="1"/>
  <c r="Q1412" i="1"/>
  <c r="I1412" i="1"/>
  <c r="H1412" i="1"/>
  <c r="Y1414" i="1" a="1"/>
  <c r="Y1414" i="1" s="1"/>
  <c r="B1414" i="1" s="1" a="1"/>
  <c r="B1414" i="1" s="1"/>
  <c r="J1411" i="1"/>
  <c r="T1411" i="1"/>
  <c r="M1412" i="1"/>
  <c r="L1412" i="1"/>
  <c r="S1410" i="1"/>
  <c r="K1410" i="1"/>
  <c r="D1413" i="1" l="1"/>
  <c r="C1413" i="1"/>
  <c r="A1414" i="1" a="1"/>
  <c r="A1414" i="1" s="1"/>
  <c r="V1412" i="1"/>
  <c r="Q1413" i="1"/>
  <c r="I1413" i="1"/>
  <c r="H1413" i="1"/>
  <c r="G1413" i="1"/>
  <c r="U1413" i="1" s="1"/>
  <c r="F1413" i="1"/>
  <c r="E1413" i="1"/>
  <c r="Y1415" i="1" a="1"/>
  <c r="Y1415" i="1" s="1"/>
  <c r="B1415" i="1" s="1" a="1"/>
  <c r="B1415" i="1" s="1"/>
  <c r="J1412" i="1"/>
  <c r="T1412" i="1"/>
  <c r="S1411" i="1"/>
  <c r="K1411" i="1"/>
  <c r="L1413" i="1"/>
  <c r="M1413" i="1"/>
  <c r="C1414" i="1" l="1"/>
  <c r="D1414" i="1"/>
  <c r="A1415" i="1" a="1"/>
  <c r="A1415" i="1" s="1"/>
  <c r="V1413" i="1"/>
  <c r="K1412" i="1"/>
  <c r="S1412" i="1"/>
  <c r="T1413" i="1"/>
  <c r="J1413" i="1"/>
  <c r="Y1416" i="1" a="1"/>
  <c r="Y1416" i="1" s="1"/>
  <c r="B1416" i="1" s="1" a="1"/>
  <c r="B1416" i="1" s="1"/>
  <c r="Q1414" i="1"/>
  <c r="I1414" i="1"/>
  <c r="H1414" i="1"/>
  <c r="G1414" i="1"/>
  <c r="U1414" i="1" s="1"/>
  <c r="F1414" i="1"/>
  <c r="E1414" i="1"/>
  <c r="M1414" i="1"/>
  <c r="L1414" i="1"/>
  <c r="D1415" i="1" l="1"/>
  <c r="C1415" i="1"/>
  <c r="V1414" i="1"/>
  <c r="A1416" i="1" a="1"/>
  <c r="A1416" i="1" s="1"/>
  <c r="J1414" i="1"/>
  <c r="T1414" i="1"/>
  <c r="Y1417" i="1" a="1"/>
  <c r="Y1417" i="1" s="1"/>
  <c r="B1417" i="1" s="1" a="1"/>
  <c r="B1417" i="1" s="1"/>
  <c r="Q1415" i="1"/>
  <c r="I1415" i="1"/>
  <c r="H1415" i="1"/>
  <c r="F1415" i="1"/>
  <c r="E1415" i="1"/>
  <c r="G1415" i="1"/>
  <c r="U1415" i="1" s="1"/>
  <c r="S1413" i="1"/>
  <c r="K1413" i="1"/>
  <c r="M1415" i="1"/>
  <c r="L1415" i="1"/>
  <c r="C1416" i="1" l="1"/>
  <c r="D1416" i="1"/>
  <c r="A1417" i="1" a="1"/>
  <c r="A1417" i="1" s="1"/>
  <c r="E1416" i="1"/>
  <c r="Q1416" i="1"/>
  <c r="I1416" i="1"/>
  <c r="G1416" i="1"/>
  <c r="U1416" i="1" s="1"/>
  <c r="F1416" i="1"/>
  <c r="H1416" i="1"/>
  <c r="S1414" i="1"/>
  <c r="K1414" i="1"/>
  <c r="M1416" i="1"/>
  <c r="L1416" i="1"/>
  <c r="J1415" i="1"/>
  <c r="T1415" i="1"/>
  <c r="Y1418" i="1" a="1"/>
  <c r="Y1418" i="1" s="1"/>
  <c r="B1418" i="1" s="1" a="1"/>
  <c r="B1418" i="1" s="1"/>
  <c r="V1415" i="1"/>
  <c r="C1417" i="1" l="1"/>
  <c r="D1417" i="1"/>
  <c r="A1418" i="1" a="1"/>
  <c r="A1418" i="1" s="1"/>
  <c r="T1416" i="1"/>
  <c r="J1416" i="1"/>
  <c r="F1417" i="1"/>
  <c r="E1417" i="1"/>
  <c r="H1417" i="1"/>
  <c r="G1417" i="1"/>
  <c r="U1417" i="1" s="1"/>
  <c r="Q1417" i="1"/>
  <c r="I1417" i="1"/>
  <c r="M1417" i="1"/>
  <c r="L1417" i="1"/>
  <c r="S1415" i="1"/>
  <c r="K1415" i="1"/>
  <c r="V1416" i="1"/>
  <c r="Y1419" i="1" a="1"/>
  <c r="Y1419" i="1" s="1"/>
  <c r="B1419" i="1" s="1" a="1"/>
  <c r="B1419" i="1" s="1"/>
  <c r="D1418" i="1" l="1"/>
  <c r="C1418" i="1"/>
  <c r="A1419" i="1" a="1"/>
  <c r="A1419" i="1" s="1"/>
  <c r="V1417" i="1"/>
  <c r="Y1420" i="1" a="1"/>
  <c r="Y1420" i="1" s="1"/>
  <c r="B1420" i="1" s="1" a="1"/>
  <c r="B1420" i="1" s="1"/>
  <c r="S1416" i="1"/>
  <c r="K1416" i="1"/>
  <c r="J1417" i="1"/>
  <c r="M1418" i="1"/>
  <c r="L1418" i="1"/>
  <c r="T1417" i="1"/>
  <c r="G1418" i="1"/>
  <c r="U1418" i="1" s="1"/>
  <c r="F1418" i="1"/>
  <c r="E1418" i="1"/>
  <c r="Q1418" i="1"/>
  <c r="I1418" i="1"/>
  <c r="H1418" i="1"/>
  <c r="C1419" i="1" l="1"/>
  <c r="D1419" i="1"/>
  <c r="A1420" i="1" a="1"/>
  <c r="A1420" i="1" s="1"/>
  <c r="V1418" i="1"/>
  <c r="J1418" i="1"/>
  <c r="L1419" i="1"/>
  <c r="M1419" i="1"/>
  <c r="T1418" i="1"/>
  <c r="Y1421" i="1" a="1"/>
  <c r="Y1421" i="1" s="1"/>
  <c r="B1421" i="1" s="1" a="1"/>
  <c r="B1421" i="1" s="1"/>
  <c r="Q1419" i="1"/>
  <c r="I1419" i="1"/>
  <c r="H1419" i="1"/>
  <c r="G1419" i="1"/>
  <c r="U1419" i="1" s="1"/>
  <c r="F1419" i="1"/>
  <c r="E1419" i="1"/>
  <c r="S1417" i="1"/>
  <c r="K1417" i="1"/>
  <c r="C1420" i="1" l="1"/>
  <c r="D1420" i="1"/>
  <c r="A1421" i="1" a="1"/>
  <c r="A1421" i="1" s="1"/>
  <c r="E1420" i="1"/>
  <c r="I1420" i="1"/>
  <c r="Q1420" i="1"/>
  <c r="H1420" i="1"/>
  <c r="G1420" i="1"/>
  <c r="U1420" i="1" s="1"/>
  <c r="V1420" i="1" s="1"/>
  <c r="F1420" i="1"/>
  <c r="L1420" i="1"/>
  <c r="M1420" i="1"/>
  <c r="Y1422" i="1" a="1"/>
  <c r="Y1422" i="1" s="1"/>
  <c r="B1422" i="1" s="1" a="1"/>
  <c r="B1422" i="1" s="1"/>
  <c r="S1418" i="1"/>
  <c r="K1418" i="1"/>
  <c r="J1419" i="1"/>
  <c r="V1419" i="1"/>
  <c r="T1419" i="1"/>
  <c r="D1421" i="1" l="1"/>
  <c r="C1421" i="1"/>
  <c r="A1422" i="1" a="1"/>
  <c r="A1422" i="1" s="1"/>
  <c r="J1420" i="1"/>
  <c r="F1421" i="1"/>
  <c r="E1421" i="1"/>
  <c r="Q1421" i="1"/>
  <c r="H1421" i="1"/>
  <c r="G1421" i="1"/>
  <c r="U1421" i="1" s="1"/>
  <c r="I1421" i="1"/>
  <c r="M1421" i="1"/>
  <c r="L1421" i="1"/>
  <c r="Y1423" i="1" a="1"/>
  <c r="Y1423" i="1" s="1"/>
  <c r="B1423" i="1" s="1" a="1"/>
  <c r="B1423" i="1" s="1"/>
  <c r="T1420" i="1"/>
  <c r="S1419" i="1"/>
  <c r="K1419" i="1"/>
  <c r="C1422" i="1" l="1"/>
  <c r="D1422" i="1"/>
  <c r="A1423" i="1" a="1"/>
  <c r="A1423" i="1" s="1"/>
  <c r="M1422" i="1"/>
  <c r="L1422" i="1"/>
  <c r="Y1424" i="1" a="1"/>
  <c r="Y1424" i="1" s="1"/>
  <c r="B1424" i="1" s="1" a="1"/>
  <c r="B1424" i="1" s="1"/>
  <c r="I1422" i="1"/>
  <c r="H1422" i="1"/>
  <c r="G1422" i="1"/>
  <c r="U1422" i="1" s="1"/>
  <c r="F1422" i="1"/>
  <c r="E1422" i="1"/>
  <c r="Q1422" i="1"/>
  <c r="J1421" i="1"/>
  <c r="T1421" i="1"/>
  <c r="K1420" i="1"/>
  <c r="S1420" i="1"/>
  <c r="V1421" i="1"/>
  <c r="C1423" i="1" l="1"/>
  <c r="D1423" i="1"/>
  <c r="A1424" i="1" a="1"/>
  <c r="A1424" i="1" s="1"/>
  <c r="V1422" i="1"/>
  <c r="M1423" i="1"/>
  <c r="L1423" i="1"/>
  <c r="H1423" i="1"/>
  <c r="G1423" i="1"/>
  <c r="U1423" i="1" s="1"/>
  <c r="F1423" i="1"/>
  <c r="E1423" i="1"/>
  <c r="Q1423" i="1"/>
  <c r="I1423" i="1"/>
  <c r="Y1425" i="1" a="1"/>
  <c r="Y1425" i="1" s="1"/>
  <c r="B1425" i="1" s="1" a="1"/>
  <c r="B1425" i="1" s="1"/>
  <c r="J1422" i="1"/>
  <c r="P1422" i="1"/>
  <c r="T1422" i="1"/>
  <c r="K1421" i="1"/>
  <c r="S1421" i="1"/>
  <c r="C1424" i="1" l="1"/>
  <c r="D1424" i="1"/>
  <c r="A1425" i="1" a="1"/>
  <c r="A1425" i="1" s="1"/>
  <c r="S1422" i="1"/>
  <c r="K1422" i="1"/>
  <c r="O1422" i="1"/>
  <c r="V1423" i="1"/>
  <c r="M1424" i="1"/>
  <c r="L1424" i="1"/>
  <c r="Y1426" i="1" a="1"/>
  <c r="Y1426" i="1" s="1"/>
  <c r="B1426" i="1" s="1" a="1"/>
  <c r="B1426" i="1" s="1"/>
  <c r="N1423" i="1" a="1"/>
  <c r="N1423" i="1" s="1"/>
  <c r="I1424" i="1"/>
  <c r="G1424" i="1"/>
  <c r="U1424" i="1" s="1"/>
  <c r="F1424" i="1"/>
  <c r="E1424" i="1"/>
  <c r="Q1424" i="1"/>
  <c r="H1424" i="1"/>
  <c r="N1422" i="1" a="1"/>
  <c r="N1422" i="1" s="1"/>
  <c r="P1423" i="1"/>
  <c r="J1423" i="1"/>
  <c r="T1423" i="1"/>
  <c r="C1425" i="1" l="1"/>
  <c r="D1425" i="1"/>
  <c r="A1426" i="1" a="1"/>
  <c r="A1426" i="1" s="1"/>
  <c r="P1424" i="1"/>
  <c r="J1424" i="1"/>
  <c r="N1424" i="1" s="1" a="1"/>
  <c r="N1424" i="1" s="1"/>
  <c r="S1423" i="1"/>
  <c r="K1423" i="1"/>
  <c r="O1423" i="1"/>
  <c r="T1424" i="1"/>
  <c r="M1425" i="1"/>
  <c r="L1425" i="1"/>
  <c r="V1424" i="1"/>
  <c r="Q1425" i="1"/>
  <c r="F1425" i="1"/>
  <c r="E1425" i="1"/>
  <c r="H1425" i="1"/>
  <c r="G1425" i="1"/>
  <c r="U1425" i="1" s="1"/>
  <c r="I1425" i="1"/>
  <c r="Y1427" i="1" a="1"/>
  <c r="Y1427" i="1" s="1"/>
  <c r="B1427" i="1" s="1" a="1"/>
  <c r="B1427" i="1" s="1"/>
  <c r="C1426" i="1" l="1"/>
  <c r="D1426" i="1"/>
  <c r="A1427" i="1" a="1"/>
  <c r="A1427" i="1" s="1"/>
  <c r="E1426" i="1"/>
  <c r="Q1426" i="1"/>
  <c r="I1426" i="1"/>
  <c r="H1426" i="1"/>
  <c r="G1426" i="1"/>
  <c r="U1426" i="1" s="1"/>
  <c r="F1426" i="1"/>
  <c r="Y1428" i="1" a="1"/>
  <c r="Y1428" i="1" s="1"/>
  <c r="B1428" i="1" s="1" a="1"/>
  <c r="B1428" i="1" s="1"/>
  <c r="S1424" i="1"/>
  <c r="K1424" i="1"/>
  <c r="O1424" i="1"/>
  <c r="M1426" i="1"/>
  <c r="L1426" i="1"/>
  <c r="P1425" i="1"/>
  <c r="J1425" i="1"/>
  <c r="T1425" i="1"/>
  <c r="C1427" i="1" l="1"/>
  <c r="D1427" i="1"/>
  <c r="A1428" i="1" a="1"/>
  <c r="A1428" i="1" s="1"/>
  <c r="T1426" i="1"/>
  <c r="S1425" i="1"/>
  <c r="V1425" i="1" s="1"/>
  <c r="K1425" i="1"/>
  <c r="O1425" i="1"/>
  <c r="Y1429" i="1" a="1"/>
  <c r="Y1429" i="1" s="1"/>
  <c r="B1429" i="1" s="1" a="1"/>
  <c r="B1429" i="1" s="1"/>
  <c r="G1427" i="1"/>
  <c r="U1427" i="1" s="1"/>
  <c r="I1427" i="1"/>
  <c r="H1427" i="1"/>
  <c r="F1427" i="1"/>
  <c r="E1427" i="1"/>
  <c r="Q1427" i="1"/>
  <c r="M1427" i="1"/>
  <c r="L1427" i="1"/>
  <c r="N1425" i="1" a="1"/>
  <c r="N1425" i="1" s="1"/>
  <c r="P1426" i="1"/>
  <c r="J1426" i="1"/>
  <c r="C1428" i="1" l="1"/>
  <c r="D1428" i="1"/>
  <c r="A1429" i="1" a="1"/>
  <c r="A1429" i="1" s="1"/>
  <c r="K1426" i="1"/>
  <c r="S1426" i="1"/>
  <c r="V1426" i="1" s="1"/>
  <c r="O1426" i="1"/>
  <c r="P1427" i="1"/>
  <c r="J1427" i="1"/>
  <c r="V1427" i="1"/>
  <c r="T1427" i="1"/>
  <c r="N1426" i="1" a="1"/>
  <c r="N1426" i="1" s="1"/>
  <c r="N1427" i="1" a="1"/>
  <c r="N1427" i="1" s="1"/>
  <c r="Y1430" i="1" a="1"/>
  <c r="Y1430" i="1" s="1"/>
  <c r="B1430" i="1" s="1" a="1"/>
  <c r="B1430" i="1" s="1"/>
  <c r="M1428" i="1"/>
  <c r="L1428" i="1"/>
  <c r="I1428" i="1"/>
  <c r="Q1428" i="1"/>
  <c r="H1428" i="1"/>
  <c r="G1428" i="1"/>
  <c r="U1428" i="1" s="1"/>
  <c r="F1428" i="1"/>
  <c r="E1428" i="1"/>
  <c r="C1429" i="1" l="1"/>
  <c r="D1429" i="1"/>
  <c r="A1430" i="1" a="1"/>
  <c r="A1430" i="1" s="1"/>
  <c r="F1429" i="1"/>
  <c r="E1429" i="1"/>
  <c r="I1429" i="1"/>
  <c r="Q1429" i="1"/>
  <c r="G1429" i="1"/>
  <c r="U1429" i="1" s="1"/>
  <c r="H1429" i="1"/>
  <c r="N1428" i="1" a="1"/>
  <c r="N1428" i="1" s="1"/>
  <c r="P1428" i="1"/>
  <c r="J1428" i="1"/>
  <c r="T1428" i="1"/>
  <c r="M1429" i="1"/>
  <c r="L1429" i="1"/>
  <c r="Y1431" i="1" a="1"/>
  <c r="Y1431" i="1" s="1"/>
  <c r="B1431" i="1" s="1" a="1"/>
  <c r="B1431" i="1" s="1"/>
  <c r="S1427" i="1"/>
  <c r="K1427" i="1"/>
  <c r="O1427" i="1"/>
  <c r="C1430" i="1" l="1"/>
  <c r="D1430" i="1"/>
  <c r="A1431" i="1" a="1"/>
  <c r="A1431" i="1" s="1"/>
  <c r="Y1432" i="1" a="1"/>
  <c r="Y1432" i="1" s="1"/>
  <c r="B1432" i="1" s="1" a="1"/>
  <c r="B1432" i="1" s="1"/>
  <c r="J1429" i="1"/>
  <c r="V1429" i="1"/>
  <c r="T1429" i="1"/>
  <c r="G1430" i="1"/>
  <c r="U1430" i="1" s="1"/>
  <c r="I1430" i="1"/>
  <c r="H1430" i="1"/>
  <c r="Q1430" i="1"/>
  <c r="F1430" i="1"/>
  <c r="E1430" i="1"/>
  <c r="M1430" i="1"/>
  <c r="L1430" i="1"/>
  <c r="K1428" i="1"/>
  <c r="S1428" i="1"/>
  <c r="V1428" i="1" s="1"/>
  <c r="O1428" i="1"/>
  <c r="C1431" i="1" l="1"/>
  <c r="D1431" i="1"/>
  <c r="A1432" i="1" a="1"/>
  <c r="A1432" i="1" s="1"/>
  <c r="J1430" i="1"/>
  <c r="V1430" i="1"/>
  <c r="T1430" i="1"/>
  <c r="S1429" i="1"/>
  <c r="K1429" i="1"/>
  <c r="H1431" i="1"/>
  <c r="Q1431" i="1"/>
  <c r="I1431" i="1"/>
  <c r="G1431" i="1"/>
  <c r="U1431" i="1" s="1"/>
  <c r="F1431" i="1"/>
  <c r="E1431" i="1"/>
  <c r="M1431" i="1"/>
  <c r="L1431" i="1"/>
  <c r="Y1433" i="1" a="1"/>
  <c r="Y1433" i="1" s="1"/>
  <c r="B1433" i="1" s="1" a="1"/>
  <c r="B1433" i="1" s="1"/>
  <c r="C1432" i="1" l="1"/>
  <c r="D1432" i="1"/>
  <c r="A1433" i="1" a="1"/>
  <c r="A1433" i="1" s="1"/>
  <c r="V1431" i="1"/>
  <c r="Y1434" i="1" a="1"/>
  <c r="Y1434" i="1" s="1"/>
  <c r="B1434" i="1" s="1" a="1"/>
  <c r="B1434" i="1" s="1"/>
  <c r="E1432" i="1"/>
  <c r="I1432" i="1"/>
  <c r="H1432" i="1"/>
  <c r="Q1432" i="1"/>
  <c r="G1432" i="1"/>
  <c r="U1432" i="1" s="1"/>
  <c r="V1432" i="1" s="1"/>
  <c r="F1432" i="1"/>
  <c r="J1431" i="1"/>
  <c r="K1430" i="1"/>
  <c r="S1430" i="1"/>
  <c r="T1431" i="1"/>
  <c r="M1432" i="1"/>
  <c r="L1432" i="1"/>
  <c r="C1433" i="1" l="1"/>
  <c r="D1433" i="1"/>
  <c r="A1434" i="1" a="1"/>
  <c r="A1434" i="1" s="1"/>
  <c r="T1432" i="1"/>
  <c r="K1431" i="1"/>
  <c r="S1431" i="1"/>
  <c r="Q1433" i="1"/>
  <c r="H1433" i="1"/>
  <c r="I1433" i="1"/>
  <c r="G1433" i="1"/>
  <c r="U1433" i="1" s="1"/>
  <c r="V1433" i="1" s="1"/>
  <c r="F1433" i="1"/>
  <c r="E1433" i="1"/>
  <c r="L1433" i="1"/>
  <c r="M1433" i="1"/>
  <c r="Y1435" i="1" a="1"/>
  <c r="Y1435" i="1" s="1"/>
  <c r="B1435" i="1" s="1" a="1"/>
  <c r="B1435" i="1" s="1"/>
  <c r="J1432" i="1"/>
  <c r="D1434" i="1" l="1"/>
  <c r="C1434" i="1"/>
  <c r="A1435" i="1" a="1"/>
  <c r="A1435" i="1" s="1"/>
  <c r="Y1436" i="1" a="1"/>
  <c r="Y1436" i="1" s="1"/>
  <c r="B1436" i="1" s="1" a="1"/>
  <c r="B1436" i="1" s="1"/>
  <c r="T1433" i="1"/>
  <c r="K1432" i="1"/>
  <c r="S1432" i="1"/>
  <c r="J1433" i="1"/>
  <c r="M1434" i="1"/>
  <c r="L1434" i="1"/>
  <c r="Q1434" i="1"/>
  <c r="G1434" i="1"/>
  <c r="U1434" i="1" s="1"/>
  <c r="F1434" i="1"/>
  <c r="E1434" i="1"/>
  <c r="I1434" i="1"/>
  <c r="H1434" i="1"/>
  <c r="C1435" i="1" l="1"/>
  <c r="D1435" i="1"/>
  <c r="A1436" i="1" a="1"/>
  <c r="A1436" i="1" s="1"/>
  <c r="V1434" i="1"/>
  <c r="F1435" i="1"/>
  <c r="G1435" i="1"/>
  <c r="U1435" i="1" s="1"/>
  <c r="E1435" i="1"/>
  <c r="H1435" i="1"/>
  <c r="Q1435" i="1"/>
  <c r="I1435" i="1"/>
  <c r="M1435" i="1"/>
  <c r="L1435" i="1"/>
  <c r="J1434" i="1"/>
  <c r="S1433" i="1"/>
  <c r="K1433" i="1"/>
  <c r="Y1437" i="1" a="1"/>
  <c r="Y1437" i="1" s="1"/>
  <c r="B1437" i="1" s="1" a="1"/>
  <c r="B1437" i="1" s="1"/>
  <c r="T1434" i="1"/>
  <c r="C1436" i="1" l="1"/>
  <c r="D1436" i="1"/>
  <c r="A1437" i="1" a="1"/>
  <c r="A1437" i="1" s="1"/>
  <c r="S1434" i="1"/>
  <c r="K1434" i="1"/>
  <c r="J1435" i="1"/>
  <c r="T1435" i="1"/>
  <c r="G1436" i="1"/>
  <c r="U1436" i="1" s="1"/>
  <c r="Q1436" i="1"/>
  <c r="H1436" i="1"/>
  <c r="I1436" i="1"/>
  <c r="F1436" i="1"/>
  <c r="E1436" i="1"/>
  <c r="M1436" i="1"/>
  <c r="L1436" i="1"/>
  <c r="Y1438" i="1" a="1"/>
  <c r="Y1438" i="1" s="1"/>
  <c r="B1438" i="1" s="1" a="1"/>
  <c r="B1438" i="1" s="1"/>
  <c r="C1437" i="1" l="1"/>
  <c r="D1437" i="1"/>
  <c r="A1438" i="1" a="1"/>
  <c r="A1438" i="1" s="1"/>
  <c r="J1436" i="1"/>
  <c r="M1437" i="1"/>
  <c r="L1437" i="1"/>
  <c r="Y1439" i="1" a="1"/>
  <c r="Y1439" i="1" s="1"/>
  <c r="B1439" i="1" s="1" a="1"/>
  <c r="B1439" i="1" s="1"/>
  <c r="T1436" i="1"/>
  <c r="V1436" i="1"/>
  <c r="K1435" i="1"/>
  <c r="S1435" i="1"/>
  <c r="V1435" i="1" s="1"/>
  <c r="H1437" i="1"/>
  <c r="E1437" i="1"/>
  <c r="I1437" i="1"/>
  <c r="G1437" i="1"/>
  <c r="U1437" i="1" s="1"/>
  <c r="Q1437" i="1"/>
  <c r="F1437" i="1"/>
  <c r="C1438" i="1" l="1"/>
  <c r="D1438" i="1"/>
  <c r="A1439" i="1" a="1"/>
  <c r="A1439" i="1" s="1"/>
  <c r="V1437" i="1"/>
  <c r="Q1438" i="1"/>
  <c r="H1438" i="1"/>
  <c r="I1438" i="1"/>
  <c r="G1438" i="1"/>
  <c r="U1438" i="1" s="1"/>
  <c r="F1438" i="1"/>
  <c r="E1438" i="1"/>
  <c r="L1438" i="1"/>
  <c r="M1438" i="1"/>
  <c r="Y1440" i="1" a="1"/>
  <c r="Y1440" i="1" s="1"/>
  <c r="B1440" i="1" s="1" a="1"/>
  <c r="B1440" i="1" s="1"/>
  <c r="J1437" i="1"/>
  <c r="K1436" i="1"/>
  <c r="S1436" i="1"/>
  <c r="T1437" i="1"/>
  <c r="C1439" i="1" l="1"/>
  <c r="D1439" i="1"/>
  <c r="V1438" i="1"/>
  <c r="A1440" i="1" a="1"/>
  <c r="A1440" i="1" s="1"/>
  <c r="K1437" i="1"/>
  <c r="S1437" i="1"/>
  <c r="L1439" i="1"/>
  <c r="M1439" i="1"/>
  <c r="H1439" i="1"/>
  <c r="Q1439" i="1"/>
  <c r="G1439" i="1"/>
  <c r="U1439" i="1" s="1"/>
  <c r="V1439" i="1" s="1"/>
  <c r="F1439" i="1"/>
  <c r="E1439" i="1"/>
  <c r="I1439" i="1"/>
  <c r="Y1441" i="1" a="1"/>
  <c r="Y1441" i="1" s="1"/>
  <c r="B1441" i="1" s="1" a="1"/>
  <c r="B1441" i="1" s="1"/>
  <c r="T1438" i="1"/>
  <c r="J1438" i="1"/>
  <c r="C1440" i="1" l="1"/>
  <c r="D1440" i="1"/>
  <c r="A1441" i="1" a="1"/>
  <c r="A1441" i="1" s="1"/>
  <c r="Y1442" i="1" a="1"/>
  <c r="Y1442" i="1" s="1"/>
  <c r="B1442" i="1" s="1" a="1"/>
  <c r="B1442" i="1" s="1"/>
  <c r="L1440" i="1"/>
  <c r="M1440" i="1"/>
  <c r="T1439" i="1"/>
  <c r="E1440" i="1"/>
  <c r="G1440" i="1"/>
  <c r="U1440" i="1" s="1"/>
  <c r="H1440" i="1"/>
  <c r="Q1440" i="1"/>
  <c r="F1440" i="1"/>
  <c r="I1440" i="1"/>
  <c r="K1438" i="1"/>
  <c r="S1438" i="1"/>
  <c r="J1439" i="1"/>
  <c r="C1441" i="1" l="1"/>
  <c r="D1441" i="1"/>
  <c r="A1442" i="1" a="1"/>
  <c r="A1442" i="1" s="1"/>
  <c r="V1440" i="1"/>
  <c r="S1439" i="1"/>
  <c r="K1439" i="1"/>
  <c r="T1440" i="1"/>
  <c r="J1440" i="1"/>
  <c r="F1441" i="1"/>
  <c r="Q1441" i="1"/>
  <c r="H1441" i="1"/>
  <c r="I1441" i="1"/>
  <c r="G1441" i="1"/>
  <c r="U1441" i="1" s="1"/>
  <c r="E1441" i="1"/>
  <c r="M1441" i="1"/>
  <c r="L1441" i="1"/>
  <c r="Y1443" i="1" a="1"/>
  <c r="Y1443" i="1" s="1"/>
  <c r="B1443" i="1" s="1" a="1"/>
  <c r="B1443" i="1" s="1"/>
  <c r="C1442" i="1" l="1"/>
  <c r="D1442" i="1"/>
  <c r="A1443" i="1" a="1"/>
  <c r="A1443" i="1" s="1"/>
  <c r="V1441" i="1"/>
  <c r="G1442" i="1"/>
  <c r="U1442" i="1" s="1"/>
  <c r="Q1442" i="1"/>
  <c r="H1442" i="1"/>
  <c r="E1442" i="1"/>
  <c r="I1442" i="1"/>
  <c r="F1442" i="1"/>
  <c r="S1440" i="1"/>
  <c r="K1440" i="1"/>
  <c r="M1442" i="1"/>
  <c r="L1442" i="1"/>
  <c r="J1441" i="1"/>
  <c r="Y1444" i="1" a="1"/>
  <c r="Y1444" i="1" s="1"/>
  <c r="B1444" i="1" s="1" a="1"/>
  <c r="B1444" i="1" s="1"/>
  <c r="T1441" i="1"/>
  <c r="C1443" i="1" l="1"/>
  <c r="D1443" i="1"/>
  <c r="A1444" i="1" a="1"/>
  <c r="A1444" i="1" s="1"/>
  <c r="V1442" i="1"/>
  <c r="M1443" i="1"/>
  <c r="L1443" i="1"/>
  <c r="Y1445" i="1" a="1"/>
  <c r="Y1445" i="1" s="1"/>
  <c r="B1445" i="1" s="1" a="1"/>
  <c r="B1445" i="1" s="1"/>
  <c r="K1441" i="1"/>
  <c r="S1441" i="1"/>
  <c r="H1443" i="1"/>
  <c r="I1443" i="1"/>
  <c r="G1443" i="1"/>
  <c r="U1443" i="1" s="1"/>
  <c r="F1443" i="1"/>
  <c r="Q1443" i="1"/>
  <c r="E1443" i="1"/>
  <c r="J1442" i="1"/>
  <c r="T1442" i="1"/>
  <c r="C1444" i="1" l="1"/>
  <c r="D1444" i="1"/>
  <c r="A1445" i="1" a="1"/>
  <c r="A1445" i="1" s="1"/>
  <c r="V1443" i="1"/>
  <c r="L1444" i="1"/>
  <c r="M1444" i="1"/>
  <c r="I1444" i="1"/>
  <c r="H1444" i="1"/>
  <c r="G1444" i="1"/>
  <c r="U1444" i="1" s="1"/>
  <c r="Q1444" i="1"/>
  <c r="F1444" i="1"/>
  <c r="E1444" i="1"/>
  <c r="Y1446" i="1" a="1"/>
  <c r="Y1446" i="1" s="1"/>
  <c r="B1446" i="1" s="1" a="1"/>
  <c r="B1446" i="1" s="1"/>
  <c r="S1442" i="1"/>
  <c r="K1442" i="1"/>
  <c r="J1443" i="1"/>
  <c r="T1443" i="1"/>
  <c r="C1445" i="1" l="1"/>
  <c r="D1445" i="1"/>
  <c r="A1446" i="1" a="1"/>
  <c r="A1446" i="1" s="1"/>
  <c r="V1444" i="1"/>
  <c r="K1443" i="1"/>
  <c r="S1443" i="1"/>
  <c r="E1445" i="1"/>
  <c r="G1445" i="1"/>
  <c r="U1445" i="1" s="1"/>
  <c r="I1445" i="1"/>
  <c r="H1445" i="1"/>
  <c r="F1445" i="1"/>
  <c r="Q1445" i="1"/>
  <c r="Y1447" i="1" a="1"/>
  <c r="Y1447" i="1" s="1"/>
  <c r="B1447" i="1" s="1" a="1"/>
  <c r="B1447" i="1" s="1"/>
  <c r="T1444" i="1"/>
  <c r="L1445" i="1"/>
  <c r="M1445" i="1"/>
  <c r="J1444" i="1"/>
  <c r="C1446" i="1" l="1"/>
  <c r="D1446" i="1"/>
  <c r="A1447" i="1" a="1"/>
  <c r="A1447" i="1" s="1"/>
  <c r="V1445" i="1"/>
  <c r="T1445" i="1"/>
  <c r="J1445" i="1"/>
  <c r="Y1448" i="1" a="1"/>
  <c r="Y1448" i="1" s="1"/>
  <c r="B1448" i="1" s="1" a="1"/>
  <c r="B1448" i="1" s="1"/>
  <c r="Q1446" i="1"/>
  <c r="H1446" i="1"/>
  <c r="E1446" i="1"/>
  <c r="I1446" i="1"/>
  <c r="G1446" i="1"/>
  <c r="U1446" i="1" s="1"/>
  <c r="V1446" i="1" s="1"/>
  <c r="F1446" i="1"/>
  <c r="M1446" i="1"/>
  <c r="L1446" i="1"/>
  <c r="K1444" i="1"/>
  <c r="S1444" i="1"/>
  <c r="C1447" i="1" l="1"/>
  <c r="D1447" i="1"/>
  <c r="A1448" i="1" a="1"/>
  <c r="A1448" i="1" s="1"/>
  <c r="J1446" i="1"/>
  <c r="T1446" i="1"/>
  <c r="S1445" i="1"/>
  <c r="K1445" i="1"/>
  <c r="M1447" i="1"/>
  <c r="L1447" i="1"/>
  <c r="Y1449" i="1" a="1"/>
  <c r="Y1449" i="1" s="1"/>
  <c r="B1449" i="1" s="1" a="1"/>
  <c r="B1449" i="1" s="1"/>
  <c r="F1447" i="1"/>
  <c r="Q1447" i="1"/>
  <c r="H1447" i="1"/>
  <c r="E1447" i="1"/>
  <c r="G1447" i="1"/>
  <c r="U1447" i="1" s="1"/>
  <c r="I1447" i="1"/>
  <c r="C1448" i="1" l="1"/>
  <c r="D1448" i="1"/>
  <c r="A1449" i="1" a="1"/>
  <c r="A1449" i="1" s="1"/>
  <c r="V1447" i="1"/>
  <c r="G1448" i="1"/>
  <c r="U1448" i="1" s="1"/>
  <c r="I1448" i="1"/>
  <c r="H1448" i="1"/>
  <c r="F1448" i="1"/>
  <c r="E1448" i="1"/>
  <c r="Q1448" i="1"/>
  <c r="M1448" i="1"/>
  <c r="L1448" i="1"/>
  <c r="K1446" i="1"/>
  <c r="S1446" i="1"/>
  <c r="J1447" i="1"/>
  <c r="T1447" i="1"/>
  <c r="Y1450" i="1" a="1"/>
  <c r="Y1450" i="1" s="1"/>
  <c r="B1450" i="1" s="1" a="1"/>
  <c r="B1450" i="1" s="1"/>
  <c r="C1449" i="1" l="1"/>
  <c r="D1449" i="1"/>
  <c r="A1450" i="1" a="1"/>
  <c r="A1450" i="1" s="1"/>
  <c r="M1449" i="1"/>
  <c r="L1449" i="1"/>
  <c r="J1448" i="1"/>
  <c r="H1449" i="1"/>
  <c r="Q1449" i="1"/>
  <c r="I1449" i="1"/>
  <c r="G1449" i="1"/>
  <c r="U1449" i="1" s="1"/>
  <c r="V1449" i="1" s="1"/>
  <c r="F1449" i="1"/>
  <c r="E1449" i="1"/>
  <c r="Y1451" i="1" a="1"/>
  <c r="Y1451" i="1" s="1"/>
  <c r="B1451" i="1" s="1" a="1"/>
  <c r="B1451" i="1" s="1"/>
  <c r="V1448" i="1"/>
  <c r="T1448" i="1"/>
  <c r="S1447" i="1"/>
  <c r="K1447" i="1"/>
  <c r="C1450" i="1" l="1"/>
  <c r="D1450" i="1"/>
  <c r="A1451" i="1" a="1"/>
  <c r="A1451" i="1" s="1"/>
  <c r="K1448" i="1"/>
  <c r="S1448" i="1"/>
  <c r="J1449" i="1"/>
  <c r="M1450" i="1"/>
  <c r="L1450" i="1"/>
  <c r="T1449" i="1"/>
  <c r="E1450" i="1"/>
  <c r="G1450" i="1"/>
  <c r="U1450" i="1" s="1"/>
  <c r="Q1450" i="1"/>
  <c r="I1450" i="1"/>
  <c r="H1450" i="1"/>
  <c r="F1450" i="1"/>
  <c r="Y1452" i="1" a="1"/>
  <c r="Y1452" i="1" s="1"/>
  <c r="B1452" i="1" s="1" a="1"/>
  <c r="B1452" i="1" s="1"/>
  <c r="C1451" i="1" l="1"/>
  <c r="D1451" i="1"/>
  <c r="A1452" i="1" a="1"/>
  <c r="A1452" i="1" s="1"/>
  <c r="J1450" i="1"/>
  <c r="K1449" i="1"/>
  <c r="S1449" i="1"/>
  <c r="T1450" i="1"/>
  <c r="L1451" i="1"/>
  <c r="M1451" i="1"/>
  <c r="V1450" i="1"/>
  <c r="Q1451" i="1"/>
  <c r="H1451" i="1"/>
  <c r="E1451" i="1"/>
  <c r="G1451" i="1"/>
  <c r="U1451" i="1" s="1"/>
  <c r="F1451" i="1"/>
  <c r="I1451" i="1"/>
  <c r="Y1453" i="1" a="1"/>
  <c r="Y1453" i="1" s="1"/>
  <c r="B1453" i="1" s="1" a="1"/>
  <c r="B1453" i="1" s="1"/>
  <c r="C1452" i="1" l="1"/>
  <c r="D1452" i="1"/>
  <c r="A1453" i="1" a="1"/>
  <c r="A1453" i="1" s="1"/>
  <c r="V1451" i="1"/>
  <c r="M1452" i="1"/>
  <c r="L1452" i="1"/>
  <c r="J1451" i="1"/>
  <c r="Y1454" i="1" a="1"/>
  <c r="Y1454" i="1" s="1"/>
  <c r="B1454" i="1" s="1" a="1"/>
  <c r="B1454" i="1" s="1"/>
  <c r="Q1452" i="1"/>
  <c r="H1452" i="1"/>
  <c r="F1452" i="1"/>
  <c r="I1452" i="1"/>
  <c r="G1452" i="1"/>
  <c r="U1452" i="1" s="1"/>
  <c r="E1452" i="1"/>
  <c r="T1451" i="1"/>
  <c r="K1450" i="1"/>
  <c r="S1450" i="1"/>
  <c r="C1453" i="1" l="1"/>
  <c r="D1453" i="1"/>
  <c r="A1454" i="1" a="1"/>
  <c r="A1454" i="1" s="1"/>
  <c r="K1451" i="1"/>
  <c r="S1451" i="1"/>
  <c r="M1453" i="1"/>
  <c r="L1453" i="1"/>
  <c r="Y1455" i="1" a="1"/>
  <c r="Y1455" i="1" s="1"/>
  <c r="B1455" i="1" s="1" a="1"/>
  <c r="B1455" i="1" s="1"/>
  <c r="F1453" i="1"/>
  <c r="G1453" i="1"/>
  <c r="U1453" i="1" s="1"/>
  <c r="I1453" i="1"/>
  <c r="H1453" i="1"/>
  <c r="E1453" i="1"/>
  <c r="Q1453" i="1"/>
  <c r="J1452" i="1"/>
  <c r="T1452" i="1"/>
  <c r="V1452" i="1"/>
  <c r="C1454" i="1" l="1"/>
  <c r="D1454" i="1"/>
  <c r="A1455" i="1" a="1"/>
  <c r="A1455" i="1" s="1"/>
  <c r="V1453" i="1"/>
  <c r="S1452" i="1"/>
  <c r="K1452" i="1"/>
  <c r="Y1456" i="1" a="1"/>
  <c r="Y1456" i="1" s="1"/>
  <c r="B1456" i="1" s="1" a="1"/>
  <c r="B1456" i="1" s="1"/>
  <c r="J1453" i="1"/>
  <c r="T1453" i="1"/>
  <c r="G1454" i="1"/>
  <c r="U1454" i="1" s="1"/>
  <c r="Q1454" i="1"/>
  <c r="H1454" i="1"/>
  <c r="E1454" i="1"/>
  <c r="I1454" i="1"/>
  <c r="F1454" i="1"/>
  <c r="M1454" i="1"/>
  <c r="L1454" i="1"/>
  <c r="C1455" i="1" l="1"/>
  <c r="D1455" i="1"/>
  <c r="A1456" i="1" a="1"/>
  <c r="A1456" i="1" s="1"/>
  <c r="J1454" i="1"/>
  <c r="V1454" i="1"/>
  <c r="T1454" i="1"/>
  <c r="H1455" i="1"/>
  <c r="E1455" i="1"/>
  <c r="G1455" i="1"/>
  <c r="U1455" i="1" s="1"/>
  <c r="I1455" i="1"/>
  <c r="F1455" i="1"/>
  <c r="Q1455" i="1"/>
  <c r="M1455" i="1"/>
  <c r="L1455" i="1"/>
  <c r="K1453" i="1"/>
  <c r="S1453" i="1"/>
  <c r="Y1457" i="1" a="1"/>
  <c r="Y1457" i="1" s="1"/>
  <c r="B1457" i="1" s="1" a="1"/>
  <c r="B1457" i="1" s="1"/>
  <c r="C1456" i="1" l="1"/>
  <c r="D1456" i="1"/>
  <c r="A1457" i="1" a="1"/>
  <c r="A1457" i="1" s="1"/>
  <c r="Q1456" i="1"/>
  <c r="H1456" i="1"/>
  <c r="E1456" i="1"/>
  <c r="I1456" i="1"/>
  <c r="G1456" i="1"/>
  <c r="U1456" i="1" s="1"/>
  <c r="V1456" i="1" s="1"/>
  <c r="F1456" i="1"/>
  <c r="Y1458" i="1" a="1"/>
  <c r="Y1458" i="1" s="1"/>
  <c r="B1458" i="1" s="1" a="1"/>
  <c r="B1458" i="1" s="1"/>
  <c r="V1455" i="1"/>
  <c r="L1456" i="1"/>
  <c r="M1456" i="1"/>
  <c r="J1455" i="1"/>
  <c r="T1455" i="1"/>
  <c r="K1454" i="1"/>
  <c r="S1454" i="1"/>
  <c r="D1457" i="1" l="1"/>
  <c r="C1457" i="1"/>
  <c r="A1458" i="1" a="1"/>
  <c r="A1458" i="1" s="1"/>
  <c r="T1456" i="1"/>
  <c r="J1456" i="1"/>
  <c r="K1455" i="1"/>
  <c r="S1455" i="1"/>
  <c r="L1457" i="1"/>
  <c r="M1457" i="1"/>
  <c r="Q1457" i="1"/>
  <c r="H1457" i="1"/>
  <c r="F1457" i="1"/>
  <c r="I1457" i="1"/>
  <c r="G1457" i="1"/>
  <c r="U1457" i="1" s="1"/>
  <c r="E1457" i="1"/>
  <c r="Y1459" i="1" a="1"/>
  <c r="Y1459" i="1" s="1"/>
  <c r="B1459" i="1" s="1" a="1"/>
  <c r="B1459" i="1" s="1"/>
  <c r="C1458" i="1" l="1"/>
  <c r="D1458" i="1"/>
  <c r="A1459" i="1" a="1"/>
  <c r="A1459" i="1" s="1"/>
  <c r="J1457" i="1"/>
  <c r="K1456" i="1"/>
  <c r="S1456" i="1"/>
  <c r="M1458" i="1"/>
  <c r="L1458" i="1"/>
  <c r="Y1460" i="1" a="1"/>
  <c r="Y1460" i="1" s="1"/>
  <c r="B1460" i="1" s="1" a="1"/>
  <c r="B1460" i="1" s="1"/>
  <c r="T1457" i="1"/>
  <c r="G1458" i="1"/>
  <c r="U1458" i="1" s="1"/>
  <c r="E1458" i="1"/>
  <c r="I1458" i="1"/>
  <c r="F1458" i="1"/>
  <c r="Q1458" i="1"/>
  <c r="H1458" i="1"/>
  <c r="V1457" i="1"/>
  <c r="C1459" i="1" l="1"/>
  <c r="D1459" i="1"/>
  <c r="A1460" i="1" a="1"/>
  <c r="A1460" i="1" s="1"/>
  <c r="Y1461" i="1" a="1"/>
  <c r="Y1461" i="1" s="1"/>
  <c r="B1461" i="1" s="1" a="1"/>
  <c r="B1461" i="1" s="1"/>
  <c r="J1458" i="1"/>
  <c r="F1459" i="1"/>
  <c r="Q1459" i="1"/>
  <c r="H1459" i="1"/>
  <c r="G1459" i="1"/>
  <c r="U1459" i="1" s="1"/>
  <c r="V1459" i="1" s="1"/>
  <c r="I1459" i="1"/>
  <c r="E1459" i="1"/>
  <c r="M1459" i="1"/>
  <c r="L1459" i="1"/>
  <c r="V1458" i="1"/>
  <c r="T1458" i="1"/>
  <c r="S1457" i="1"/>
  <c r="K1457" i="1"/>
  <c r="C1460" i="1" l="1"/>
  <c r="D1460" i="1"/>
  <c r="A1461" i="1" a="1"/>
  <c r="A1461" i="1" s="1"/>
  <c r="J1459" i="1"/>
  <c r="G1460" i="1"/>
  <c r="U1460" i="1" s="1"/>
  <c r="E1460" i="1"/>
  <c r="I1460" i="1"/>
  <c r="H1460" i="1"/>
  <c r="F1460" i="1"/>
  <c r="Q1460" i="1"/>
  <c r="M1460" i="1"/>
  <c r="L1460" i="1"/>
  <c r="Y1462" i="1" a="1"/>
  <c r="Y1462" i="1" s="1"/>
  <c r="B1462" i="1" s="1" a="1"/>
  <c r="B1462" i="1" s="1"/>
  <c r="S1458" i="1"/>
  <c r="K1458" i="1"/>
  <c r="T1459" i="1"/>
  <c r="C1461" i="1" l="1"/>
  <c r="D1461" i="1"/>
  <c r="A1462" i="1" a="1"/>
  <c r="A1462" i="1" s="1"/>
  <c r="L1461" i="1"/>
  <c r="M1461" i="1"/>
  <c r="Y1463" i="1" a="1"/>
  <c r="Y1463" i="1" s="1"/>
  <c r="B1463" i="1" s="1" a="1"/>
  <c r="B1463" i="1" s="1"/>
  <c r="J1460" i="1"/>
  <c r="V1460" i="1"/>
  <c r="K1459" i="1"/>
  <c r="S1459" i="1"/>
  <c r="H1461" i="1"/>
  <c r="I1461" i="1"/>
  <c r="E1461" i="1"/>
  <c r="Q1461" i="1"/>
  <c r="G1461" i="1"/>
  <c r="U1461" i="1" s="1"/>
  <c r="F1461" i="1"/>
  <c r="T1460" i="1"/>
  <c r="C1462" i="1" l="1"/>
  <c r="D1462" i="1"/>
  <c r="A1463" i="1" a="1"/>
  <c r="A1463" i="1" s="1"/>
  <c r="M1462" i="1"/>
  <c r="L1462" i="1"/>
  <c r="Q1462" i="1"/>
  <c r="H1462" i="1"/>
  <c r="F1462" i="1"/>
  <c r="G1462" i="1"/>
  <c r="U1462" i="1" s="1"/>
  <c r="V1462" i="1" s="1"/>
  <c r="E1462" i="1"/>
  <c r="I1462" i="1"/>
  <c r="Y1464" i="1" a="1"/>
  <c r="Y1464" i="1" s="1"/>
  <c r="B1464" i="1" s="1" a="1"/>
  <c r="B1464" i="1" s="1"/>
  <c r="V1461" i="1"/>
  <c r="K1460" i="1"/>
  <c r="S1460" i="1"/>
  <c r="T1461" i="1"/>
  <c r="J1461" i="1"/>
  <c r="C1463" i="1" l="1"/>
  <c r="D1463" i="1"/>
  <c r="A1464" i="1" a="1"/>
  <c r="A1464" i="1" s="1"/>
  <c r="G1463" i="1"/>
  <c r="U1463" i="1" s="1"/>
  <c r="E1463" i="1"/>
  <c r="I1463" i="1"/>
  <c r="H1463" i="1"/>
  <c r="F1463" i="1"/>
  <c r="Q1463" i="1"/>
  <c r="L1463" i="1"/>
  <c r="M1463" i="1"/>
  <c r="Y1465" i="1" a="1"/>
  <c r="Y1465" i="1" s="1"/>
  <c r="B1465" i="1" s="1" a="1"/>
  <c r="B1465" i="1" s="1"/>
  <c r="K1461" i="1"/>
  <c r="S1461" i="1"/>
  <c r="J1462" i="1"/>
  <c r="T1462" i="1"/>
  <c r="C1464" i="1" l="1"/>
  <c r="D1464" i="1"/>
  <c r="A1465" i="1" a="1"/>
  <c r="A1465" i="1" s="1"/>
  <c r="Q1464" i="1"/>
  <c r="H1464" i="1"/>
  <c r="G1464" i="1"/>
  <c r="U1464" i="1" s="1"/>
  <c r="I1464" i="1"/>
  <c r="F1464" i="1"/>
  <c r="E1464" i="1"/>
  <c r="M1464" i="1"/>
  <c r="L1464" i="1"/>
  <c r="Y1466" i="1" a="1"/>
  <c r="Y1466" i="1" s="1"/>
  <c r="B1466" i="1" s="1" a="1"/>
  <c r="B1466" i="1" s="1"/>
  <c r="T1463" i="1"/>
  <c r="K1462" i="1"/>
  <c r="S1462" i="1"/>
  <c r="V1463" i="1"/>
  <c r="J1463" i="1"/>
  <c r="C1465" i="1" l="1"/>
  <c r="D1465" i="1"/>
  <c r="A1466" i="1" a="1"/>
  <c r="A1466" i="1" s="1"/>
  <c r="V1464" i="1"/>
  <c r="M1465" i="1"/>
  <c r="L1465" i="1"/>
  <c r="F1465" i="1"/>
  <c r="E1465" i="1"/>
  <c r="Q1465" i="1"/>
  <c r="I1465" i="1"/>
  <c r="H1465" i="1"/>
  <c r="G1465" i="1"/>
  <c r="U1465" i="1" s="1"/>
  <c r="K1463" i="1"/>
  <c r="S1463" i="1"/>
  <c r="Y1467" i="1" a="1"/>
  <c r="Y1467" i="1" s="1"/>
  <c r="B1467" i="1" s="1" a="1"/>
  <c r="B1467" i="1" s="1"/>
  <c r="J1464" i="1"/>
  <c r="T1464" i="1"/>
  <c r="C1466" i="1" l="1"/>
  <c r="D1466" i="1"/>
  <c r="A1467" i="1" a="1"/>
  <c r="A1467" i="1" s="1"/>
  <c r="G1466" i="1"/>
  <c r="U1466" i="1" s="1"/>
  <c r="I1466" i="1"/>
  <c r="E1466" i="1"/>
  <c r="H1466" i="1"/>
  <c r="F1466" i="1"/>
  <c r="Q1466" i="1"/>
  <c r="Y1468" i="1" a="1"/>
  <c r="Y1468" i="1" s="1"/>
  <c r="B1468" i="1" s="1" a="1"/>
  <c r="B1468" i="1" s="1"/>
  <c r="L1466" i="1"/>
  <c r="M1466" i="1"/>
  <c r="J1465" i="1"/>
  <c r="K1464" i="1"/>
  <c r="S1464" i="1"/>
  <c r="V1465" i="1"/>
  <c r="T1465" i="1"/>
  <c r="C1467" i="1" l="1"/>
  <c r="D1467" i="1"/>
  <c r="A1468" i="1" a="1"/>
  <c r="A1468" i="1" s="1"/>
  <c r="Y1469" i="1" a="1"/>
  <c r="Y1469" i="1" s="1"/>
  <c r="B1469" i="1" s="1" a="1"/>
  <c r="B1469" i="1" s="1"/>
  <c r="T1466" i="1"/>
  <c r="K1465" i="1"/>
  <c r="S1465" i="1"/>
  <c r="J1466" i="1"/>
  <c r="V1466" i="1"/>
  <c r="H1467" i="1"/>
  <c r="I1467" i="1"/>
  <c r="Q1467" i="1"/>
  <c r="F1467" i="1"/>
  <c r="E1467" i="1"/>
  <c r="G1467" i="1"/>
  <c r="U1467" i="1" s="1"/>
  <c r="M1467" i="1"/>
  <c r="L1467" i="1"/>
  <c r="C1468" i="1" l="1"/>
  <c r="D1468" i="1"/>
  <c r="A1469" i="1" a="1"/>
  <c r="A1469" i="1" s="1"/>
  <c r="V1467" i="1"/>
  <c r="Y1470" i="1" a="1"/>
  <c r="Y1470" i="1" s="1"/>
  <c r="B1470" i="1" s="1" a="1"/>
  <c r="B1470" i="1" s="1"/>
  <c r="G1468" i="1"/>
  <c r="U1468" i="1" s="1"/>
  <c r="E1468" i="1"/>
  <c r="I1468" i="1"/>
  <c r="H1468" i="1"/>
  <c r="F1468" i="1"/>
  <c r="Q1468" i="1"/>
  <c r="M1468" i="1"/>
  <c r="L1468" i="1"/>
  <c r="J1467" i="1"/>
  <c r="T1467" i="1"/>
  <c r="K1466" i="1"/>
  <c r="S1466" i="1"/>
  <c r="C1469" i="1" l="1"/>
  <c r="D1469" i="1"/>
  <c r="A1470" i="1" a="1"/>
  <c r="A1470" i="1" s="1"/>
  <c r="K1467" i="1"/>
  <c r="S1467" i="1"/>
  <c r="J1468" i="1"/>
  <c r="V1468" i="1"/>
  <c r="Y1471" i="1" a="1"/>
  <c r="Y1471" i="1" s="1"/>
  <c r="B1471" i="1" s="1" a="1"/>
  <c r="B1471" i="1" s="1"/>
  <c r="Q1469" i="1"/>
  <c r="H1469" i="1"/>
  <c r="G1469" i="1"/>
  <c r="U1469" i="1" s="1"/>
  <c r="V1469" i="1" s="1"/>
  <c r="E1469" i="1"/>
  <c r="I1469" i="1"/>
  <c r="F1469" i="1"/>
  <c r="L1469" i="1"/>
  <c r="M1469" i="1"/>
  <c r="T1468" i="1"/>
  <c r="D1470" i="1" l="1"/>
  <c r="C1470" i="1"/>
  <c r="A1471" i="1" a="1"/>
  <c r="A1471" i="1" s="1"/>
  <c r="T1469" i="1"/>
  <c r="S1468" i="1"/>
  <c r="K1468" i="1"/>
  <c r="F1470" i="1"/>
  <c r="I1470" i="1"/>
  <c r="H1470" i="1"/>
  <c r="G1470" i="1"/>
  <c r="U1470" i="1" s="1"/>
  <c r="E1470" i="1"/>
  <c r="Q1470" i="1"/>
  <c r="Y1472" i="1" a="1"/>
  <c r="Y1472" i="1" s="1"/>
  <c r="B1472" i="1" s="1" a="1"/>
  <c r="B1472" i="1" s="1"/>
  <c r="M1470" i="1"/>
  <c r="L1470" i="1"/>
  <c r="J1469" i="1"/>
  <c r="C1471" i="1" l="1"/>
  <c r="D1471" i="1"/>
  <c r="A1472" i="1" a="1"/>
  <c r="A1472" i="1" s="1"/>
  <c r="V1470" i="1"/>
  <c r="F1471" i="1"/>
  <c r="I1471" i="1"/>
  <c r="G1471" i="1"/>
  <c r="U1471" i="1" s="1"/>
  <c r="E1471" i="1"/>
  <c r="Q1471" i="1"/>
  <c r="H1471" i="1"/>
  <c r="Y1473" i="1" a="1"/>
  <c r="Y1473" i="1" s="1"/>
  <c r="B1473" i="1" s="1" a="1"/>
  <c r="B1473" i="1" s="1"/>
  <c r="L1471" i="1"/>
  <c r="M1471" i="1"/>
  <c r="J1470" i="1"/>
  <c r="T1470" i="1"/>
  <c r="K1469" i="1"/>
  <c r="S1469" i="1"/>
  <c r="C1472" i="1" l="1"/>
  <c r="D1472" i="1"/>
  <c r="A1473" i="1" a="1"/>
  <c r="A1473" i="1" s="1"/>
  <c r="V1471" i="1"/>
  <c r="T1471" i="1"/>
  <c r="J1471" i="1"/>
  <c r="G1472" i="1"/>
  <c r="U1472" i="1" s="1"/>
  <c r="I1472" i="1"/>
  <c r="Q1472" i="1"/>
  <c r="H1472" i="1"/>
  <c r="F1472" i="1"/>
  <c r="E1472" i="1"/>
  <c r="M1472" i="1"/>
  <c r="L1472" i="1"/>
  <c r="Y1474" i="1" a="1"/>
  <c r="Y1474" i="1" s="1"/>
  <c r="B1474" i="1" s="1" a="1"/>
  <c r="B1474" i="1" s="1"/>
  <c r="K1470" i="1"/>
  <c r="S1470" i="1"/>
  <c r="C1473" i="1" l="1"/>
  <c r="D1473" i="1"/>
  <c r="A1474" i="1" a="1"/>
  <c r="A1474" i="1" s="1"/>
  <c r="T1472" i="1"/>
  <c r="Y1475" i="1" a="1"/>
  <c r="Y1475" i="1" s="1"/>
  <c r="B1475" i="1" s="1" a="1"/>
  <c r="B1475" i="1" s="1"/>
  <c r="S1471" i="1"/>
  <c r="K1471" i="1"/>
  <c r="M1473" i="1"/>
  <c r="L1473" i="1"/>
  <c r="H1473" i="1"/>
  <c r="G1473" i="1"/>
  <c r="U1473" i="1" s="1"/>
  <c r="E1473" i="1"/>
  <c r="Q1473" i="1"/>
  <c r="I1473" i="1"/>
  <c r="F1473" i="1"/>
  <c r="J1472" i="1"/>
  <c r="C1474" i="1" l="1"/>
  <c r="D1474" i="1"/>
  <c r="A1475" i="1" a="1"/>
  <c r="A1475" i="1" s="1"/>
  <c r="K1472" i="1"/>
  <c r="S1472" i="1"/>
  <c r="V1472" i="1" s="1"/>
  <c r="Y1476" i="1" a="1"/>
  <c r="Y1476" i="1" s="1"/>
  <c r="B1476" i="1" s="1" a="1"/>
  <c r="B1476" i="1" s="1"/>
  <c r="Q1474" i="1"/>
  <c r="H1474" i="1"/>
  <c r="G1474" i="1"/>
  <c r="U1474" i="1" s="1"/>
  <c r="I1474" i="1"/>
  <c r="F1474" i="1"/>
  <c r="E1474" i="1"/>
  <c r="L1474" i="1"/>
  <c r="M1474" i="1"/>
  <c r="J1473" i="1"/>
  <c r="T1473" i="1"/>
  <c r="C1475" i="1" l="1"/>
  <c r="D1475" i="1"/>
  <c r="A1476" i="1" a="1"/>
  <c r="A1476" i="1" s="1"/>
  <c r="V1474" i="1"/>
  <c r="T1474" i="1"/>
  <c r="L1475" i="1"/>
  <c r="M1475" i="1"/>
  <c r="F1475" i="1"/>
  <c r="Q1475" i="1"/>
  <c r="I1475" i="1"/>
  <c r="H1475" i="1"/>
  <c r="G1475" i="1"/>
  <c r="U1475" i="1" s="1"/>
  <c r="E1475" i="1"/>
  <c r="J1474" i="1"/>
  <c r="Y1477" i="1" a="1"/>
  <c r="Y1477" i="1" s="1"/>
  <c r="B1477" i="1" s="1" a="1"/>
  <c r="B1477" i="1" s="1"/>
  <c r="S1473" i="1"/>
  <c r="V1473" i="1" s="1"/>
  <c r="K1473" i="1"/>
  <c r="C1476" i="1" l="1"/>
  <c r="D1476" i="1"/>
  <c r="A1477" i="1" a="1"/>
  <c r="A1477" i="1" s="1"/>
  <c r="L1476" i="1"/>
  <c r="M1476" i="1"/>
  <c r="K1474" i="1"/>
  <c r="S1474" i="1"/>
  <c r="T1475" i="1"/>
  <c r="V1475" i="1"/>
  <c r="J1475" i="1"/>
  <c r="I1476" i="1"/>
  <c r="G1476" i="1"/>
  <c r="U1476" i="1" s="1"/>
  <c r="F1476" i="1"/>
  <c r="E1476" i="1"/>
  <c r="H1476" i="1"/>
  <c r="Q1476" i="1"/>
  <c r="Y1478" i="1" a="1"/>
  <c r="Y1478" i="1" s="1"/>
  <c r="B1478" i="1" s="1" a="1"/>
  <c r="B1478" i="1" s="1"/>
  <c r="C1477" i="1" l="1"/>
  <c r="D1477" i="1"/>
  <c r="A1478" i="1" a="1"/>
  <c r="A1478" i="1" s="1"/>
  <c r="V1476" i="1"/>
  <c r="Y1479" i="1" a="1"/>
  <c r="Y1479" i="1" s="1"/>
  <c r="B1479" i="1" s="1" a="1"/>
  <c r="B1479" i="1" s="1"/>
  <c r="T1476" i="1"/>
  <c r="K1475" i="1"/>
  <c r="S1475" i="1"/>
  <c r="F1477" i="1"/>
  <c r="I1477" i="1"/>
  <c r="Q1477" i="1"/>
  <c r="H1477" i="1"/>
  <c r="G1477" i="1"/>
  <c r="U1477" i="1" s="1"/>
  <c r="E1477" i="1"/>
  <c r="J1476" i="1"/>
  <c r="M1477" i="1"/>
  <c r="L1477" i="1"/>
  <c r="C1478" i="1" l="1"/>
  <c r="D1478" i="1"/>
  <c r="A1479" i="1" a="1"/>
  <c r="A1479" i="1" s="1"/>
  <c r="V1477" i="1"/>
  <c r="J1477" i="1"/>
  <c r="T1477" i="1"/>
  <c r="Y1480" i="1" a="1"/>
  <c r="Y1480" i="1" s="1"/>
  <c r="B1480" i="1" s="1" a="1"/>
  <c r="B1480" i="1" s="1"/>
  <c r="G1478" i="1"/>
  <c r="U1478" i="1" s="1"/>
  <c r="H1478" i="1"/>
  <c r="F1478" i="1"/>
  <c r="I1478" i="1"/>
  <c r="E1478" i="1"/>
  <c r="Q1478" i="1"/>
  <c r="M1478" i="1"/>
  <c r="L1478" i="1"/>
  <c r="K1476" i="1"/>
  <c r="S1476" i="1"/>
  <c r="C1479" i="1" l="1"/>
  <c r="D1479" i="1"/>
  <c r="V1478" i="1"/>
  <c r="A1480" i="1" a="1"/>
  <c r="A1480" i="1" s="1"/>
  <c r="H1479" i="1"/>
  <c r="E1479" i="1"/>
  <c r="Q1479" i="1"/>
  <c r="G1479" i="1"/>
  <c r="U1479" i="1" s="1"/>
  <c r="V1479" i="1" s="1"/>
  <c r="I1479" i="1"/>
  <c r="F1479" i="1"/>
  <c r="L1479" i="1"/>
  <c r="M1479" i="1"/>
  <c r="J1478" i="1"/>
  <c r="T1478" i="1"/>
  <c r="Y1481" i="1" a="1"/>
  <c r="Y1481" i="1" s="1"/>
  <c r="B1481" i="1" s="1" a="1"/>
  <c r="B1481" i="1" s="1"/>
  <c r="K1477" i="1"/>
  <c r="S1477" i="1"/>
  <c r="C1480" i="1" l="1"/>
  <c r="D1480" i="1"/>
  <c r="A1481" i="1" a="1"/>
  <c r="A1481" i="1" s="1"/>
  <c r="S1478" i="1"/>
  <c r="K1478" i="1"/>
  <c r="T1479" i="1"/>
  <c r="L1480" i="1"/>
  <c r="M1480" i="1"/>
  <c r="Y1482" i="1" a="1"/>
  <c r="Y1482" i="1" s="1"/>
  <c r="B1482" i="1" s="1" a="1"/>
  <c r="B1482" i="1" s="1"/>
  <c r="J1479" i="1"/>
  <c r="H1480" i="1"/>
  <c r="G1480" i="1"/>
  <c r="U1480" i="1" s="1"/>
  <c r="E1480" i="1"/>
  <c r="I1480" i="1"/>
  <c r="F1480" i="1"/>
  <c r="Q1480" i="1"/>
  <c r="C1481" i="1" l="1"/>
  <c r="D1481" i="1"/>
  <c r="A1482" i="1" a="1"/>
  <c r="A1482" i="1" s="1"/>
  <c r="K1479" i="1"/>
  <c r="S1479" i="1"/>
  <c r="Y1483" i="1" a="1"/>
  <c r="Y1483" i="1" s="1"/>
  <c r="B1483" i="1" s="1" a="1"/>
  <c r="B1483" i="1" s="1"/>
  <c r="F1481" i="1"/>
  <c r="Q1481" i="1"/>
  <c r="E1481" i="1"/>
  <c r="H1481" i="1"/>
  <c r="I1481" i="1"/>
  <c r="G1481" i="1"/>
  <c r="U1481" i="1" s="1"/>
  <c r="L1481" i="1"/>
  <c r="M1481" i="1"/>
  <c r="V1480" i="1"/>
  <c r="T1480" i="1"/>
  <c r="J1480" i="1"/>
  <c r="C1482" i="1" l="1"/>
  <c r="D1482" i="1"/>
  <c r="A1483" i="1" a="1"/>
  <c r="A1483" i="1" s="1"/>
  <c r="T1481" i="1"/>
  <c r="G1482" i="1"/>
  <c r="U1482" i="1" s="1"/>
  <c r="I1482" i="1"/>
  <c r="Q1482" i="1"/>
  <c r="E1482" i="1"/>
  <c r="H1482" i="1"/>
  <c r="F1482" i="1"/>
  <c r="L1482" i="1"/>
  <c r="M1482" i="1"/>
  <c r="J1481" i="1"/>
  <c r="Y1484" i="1" a="1"/>
  <c r="Y1484" i="1" s="1"/>
  <c r="B1484" i="1" s="1" a="1"/>
  <c r="B1484" i="1" s="1"/>
  <c r="S1480" i="1"/>
  <c r="K1480" i="1"/>
  <c r="V1481" i="1"/>
  <c r="C1483" i="1" l="1"/>
  <c r="D1483" i="1"/>
  <c r="A1484" i="1" a="1"/>
  <c r="A1484" i="1" s="1"/>
  <c r="H1483" i="1"/>
  <c r="F1483" i="1"/>
  <c r="E1483" i="1"/>
  <c r="I1483" i="1"/>
  <c r="G1483" i="1"/>
  <c r="U1483" i="1" s="1"/>
  <c r="Q1483" i="1"/>
  <c r="K1481" i="1"/>
  <c r="S1481" i="1"/>
  <c r="L1483" i="1"/>
  <c r="M1483" i="1"/>
  <c r="T1482" i="1"/>
  <c r="V1482" i="1"/>
  <c r="Y1485" i="1" a="1"/>
  <c r="Y1485" i="1" s="1"/>
  <c r="B1485" i="1" s="1" a="1"/>
  <c r="B1485" i="1" s="1"/>
  <c r="J1482" i="1"/>
  <c r="C1484" i="1" l="1"/>
  <c r="D1484" i="1"/>
  <c r="A1485" i="1" a="1"/>
  <c r="A1485" i="1" s="1"/>
  <c r="V1483" i="1"/>
  <c r="S1482" i="1"/>
  <c r="K1482" i="1"/>
  <c r="G1484" i="1"/>
  <c r="U1484" i="1" s="1"/>
  <c r="I1484" i="1"/>
  <c r="Q1484" i="1"/>
  <c r="H1484" i="1"/>
  <c r="F1484" i="1"/>
  <c r="E1484" i="1"/>
  <c r="T1483" i="1"/>
  <c r="M1484" i="1"/>
  <c r="L1484" i="1"/>
  <c r="J1483" i="1"/>
  <c r="Y1486" i="1" a="1"/>
  <c r="Y1486" i="1" s="1"/>
  <c r="B1486" i="1" s="1" a="1"/>
  <c r="B1486" i="1" s="1"/>
  <c r="C1485" i="1" l="1"/>
  <c r="D1485" i="1"/>
  <c r="A1486" i="1" a="1"/>
  <c r="A1486" i="1" s="1"/>
  <c r="V1484" i="1"/>
  <c r="Y1487" i="1" a="1"/>
  <c r="Y1487" i="1" s="1"/>
  <c r="B1487" i="1" s="1" a="1"/>
  <c r="B1487" i="1" s="1"/>
  <c r="T1484" i="1"/>
  <c r="H1485" i="1"/>
  <c r="I1485" i="1"/>
  <c r="F1485" i="1"/>
  <c r="G1485" i="1"/>
  <c r="U1485" i="1" s="1"/>
  <c r="E1485" i="1"/>
  <c r="Q1485" i="1"/>
  <c r="K1483" i="1"/>
  <c r="S1483" i="1"/>
  <c r="J1484" i="1"/>
  <c r="L1485" i="1"/>
  <c r="M1485" i="1"/>
  <c r="C1486" i="1" l="1"/>
  <c r="D1486" i="1"/>
  <c r="A1487" i="1" a="1"/>
  <c r="A1487" i="1" s="1"/>
  <c r="V1485" i="1"/>
  <c r="T1485" i="1"/>
  <c r="I1486" i="1"/>
  <c r="G1486" i="1"/>
  <c r="U1486" i="1" s="1"/>
  <c r="F1486" i="1"/>
  <c r="E1486" i="1"/>
  <c r="Q1486" i="1"/>
  <c r="H1486" i="1"/>
  <c r="J1485" i="1"/>
  <c r="Y1488" i="1" a="1"/>
  <c r="Y1488" i="1" s="1"/>
  <c r="B1488" i="1" s="1" a="1"/>
  <c r="B1488" i="1" s="1"/>
  <c r="M1486" i="1"/>
  <c r="L1486" i="1"/>
  <c r="K1484" i="1"/>
  <c r="S1484" i="1"/>
  <c r="C1487" i="1" l="1"/>
  <c r="D1487" i="1"/>
  <c r="A1488" i="1" a="1"/>
  <c r="A1488" i="1" s="1"/>
  <c r="J1486" i="1"/>
  <c r="P1486" i="1"/>
  <c r="T1486" i="1"/>
  <c r="L1487" i="1"/>
  <c r="M1487" i="1"/>
  <c r="Y1489" i="1" a="1"/>
  <c r="Y1489" i="1" s="1"/>
  <c r="B1489" i="1" s="1" a="1"/>
  <c r="B1489" i="1" s="1"/>
  <c r="I1487" i="1"/>
  <c r="H1487" i="1"/>
  <c r="G1487" i="1"/>
  <c r="U1487" i="1" s="1"/>
  <c r="F1487" i="1"/>
  <c r="E1487" i="1"/>
  <c r="Q1487" i="1"/>
  <c r="V1486" i="1"/>
  <c r="K1485" i="1"/>
  <c r="S1485" i="1"/>
  <c r="N1486" i="1" a="1"/>
  <c r="N1486" i="1" s="1"/>
  <c r="C1488" i="1" l="1"/>
  <c r="D1488" i="1"/>
  <c r="V1487" i="1"/>
  <c r="A1489" i="1" a="1"/>
  <c r="A1489" i="1" s="1"/>
  <c r="N1487" i="1" a="1"/>
  <c r="N1487" i="1" s="1"/>
  <c r="T1487" i="1"/>
  <c r="P1487" i="1"/>
  <c r="J1487" i="1"/>
  <c r="K1486" i="1"/>
  <c r="S1486" i="1"/>
  <c r="O1486" i="1"/>
  <c r="L1488" i="1"/>
  <c r="M1488" i="1"/>
  <c r="Q1488" i="1"/>
  <c r="F1488" i="1"/>
  <c r="H1488" i="1"/>
  <c r="E1488" i="1"/>
  <c r="I1488" i="1"/>
  <c r="G1488" i="1"/>
  <c r="U1488" i="1" s="1"/>
  <c r="Y1490" i="1" a="1"/>
  <c r="Y1490" i="1" s="1"/>
  <c r="B1490" i="1" s="1" a="1"/>
  <c r="B1490" i="1" s="1"/>
  <c r="C1489" i="1" l="1"/>
  <c r="D1489" i="1"/>
  <c r="A1490" i="1" a="1"/>
  <c r="A1490" i="1" s="1"/>
  <c r="V1488" i="1"/>
  <c r="T1488" i="1"/>
  <c r="Y1491" i="1" a="1"/>
  <c r="Y1491" i="1" s="1"/>
  <c r="B1491" i="1" s="1" a="1"/>
  <c r="B1491" i="1" s="1"/>
  <c r="S1487" i="1"/>
  <c r="K1487" i="1"/>
  <c r="O1487" i="1"/>
  <c r="J1488" i="1"/>
  <c r="P1488" i="1"/>
  <c r="M1489" i="1"/>
  <c r="L1489" i="1"/>
  <c r="N1488" i="1" a="1"/>
  <c r="N1488" i="1" s="1"/>
  <c r="I1489" i="1"/>
  <c r="G1489" i="1"/>
  <c r="U1489" i="1" s="1"/>
  <c r="E1489" i="1"/>
  <c r="Q1489" i="1"/>
  <c r="H1489" i="1"/>
  <c r="F1489" i="1"/>
  <c r="C1490" i="1" l="1"/>
  <c r="D1490" i="1"/>
  <c r="A1491" i="1" a="1"/>
  <c r="A1491" i="1" s="1"/>
  <c r="V1489" i="1"/>
  <c r="L1490" i="1"/>
  <c r="M1490" i="1"/>
  <c r="G1490" i="1"/>
  <c r="U1490" i="1" s="1"/>
  <c r="F1490" i="1"/>
  <c r="I1490" i="1"/>
  <c r="H1490" i="1"/>
  <c r="E1490" i="1"/>
  <c r="Q1490" i="1"/>
  <c r="Y1492" i="1" a="1"/>
  <c r="Y1492" i="1" s="1"/>
  <c r="B1492" i="1" s="1" a="1"/>
  <c r="B1492" i="1" s="1"/>
  <c r="P1489" i="1"/>
  <c r="J1489" i="1"/>
  <c r="S1488" i="1"/>
  <c r="K1488" i="1"/>
  <c r="O1488" i="1"/>
  <c r="T1489" i="1"/>
  <c r="N1489" i="1" a="1"/>
  <c r="N1489" i="1" s="1"/>
  <c r="C1491" i="1" l="1"/>
  <c r="D1491" i="1"/>
  <c r="A1492" i="1" a="1"/>
  <c r="A1492" i="1" s="1"/>
  <c r="N1490" i="1" a="1"/>
  <c r="N1490" i="1" s="1"/>
  <c r="Y1493" i="1" a="1"/>
  <c r="Y1493" i="1" s="1"/>
  <c r="B1493" i="1" s="1" a="1"/>
  <c r="B1493" i="1" s="1"/>
  <c r="M1491" i="1"/>
  <c r="L1491" i="1"/>
  <c r="V1490" i="1"/>
  <c r="I1491" i="1"/>
  <c r="G1491" i="1"/>
  <c r="U1491" i="1" s="1"/>
  <c r="E1491" i="1"/>
  <c r="Q1491" i="1"/>
  <c r="H1491" i="1"/>
  <c r="F1491" i="1"/>
  <c r="T1490" i="1"/>
  <c r="P1490" i="1"/>
  <c r="J1490" i="1"/>
  <c r="K1489" i="1"/>
  <c r="S1489" i="1"/>
  <c r="O1489" i="1"/>
  <c r="C1492" i="1" l="1"/>
  <c r="D1492" i="1"/>
  <c r="A1493" i="1" a="1"/>
  <c r="A1493" i="1" s="1"/>
  <c r="N1491" i="1" a="1"/>
  <c r="N1491" i="1" s="1"/>
  <c r="J1491" i="1"/>
  <c r="P1491" i="1"/>
  <c r="S1490" i="1"/>
  <c r="K1490" i="1"/>
  <c r="O1490" i="1"/>
  <c r="T1491" i="1"/>
  <c r="H1492" i="1"/>
  <c r="Q1492" i="1"/>
  <c r="F1492" i="1"/>
  <c r="I1492" i="1"/>
  <c r="G1492" i="1"/>
  <c r="U1492" i="1" s="1"/>
  <c r="E1492" i="1"/>
  <c r="M1492" i="1"/>
  <c r="L1492" i="1"/>
  <c r="Y1494" i="1" a="1"/>
  <c r="Y1494" i="1" s="1"/>
  <c r="B1494" i="1" s="1" a="1"/>
  <c r="B1494" i="1" s="1"/>
  <c r="V1491" i="1"/>
  <c r="D1493" i="1" l="1"/>
  <c r="C1493" i="1"/>
  <c r="A1494" i="1" a="1"/>
  <c r="A1494" i="1" s="1"/>
  <c r="V1492" i="1"/>
  <c r="E1493" i="1"/>
  <c r="F1493" i="1"/>
  <c r="Q1493" i="1"/>
  <c r="I1493" i="1"/>
  <c r="H1493" i="1"/>
  <c r="G1493" i="1"/>
  <c r="U1493" i="1" s="1"/>
  <c r="Y1495" i="1" a="1"/>
  <c r="Y1495" i="1" s="1"/>
  <c r="B1495" i="1" s="1" a="1"/>
  <c r="B1495" i="1" s="1"/>
  <c r="L1493" i="1"/>
  <c r="M1493" i="1"/>
  <c r="N1492" i="1" a="1"/>
  <c r="N1492" i="1" s="1"/>
  <c r="P1492" i="1"/>
  <c r="J1492" i="1"/>
  <c r="T1492" i="1"/>
  <c r="K1491" i="1"/>
  <c r="S1491" i="1"/>
  <c r="O1491" i="1"/>
  <c r="C1494" i="1" l="1"/>
  <c r="D1494" i="1"/>
  <c r="A1495" i="1" a="1"/>
  <c r="A1495" i="1" s="1"/>
  <c r="V1493" i="1"/>
  <c r="P1493" i="1"/>
  <c r="J1493" i="1"/>
  <c r="S1492" i="1"/>
  <c r="K1492" i="1"/>
  <c r="O1492" i="1"/>
  <c r="N1493" i="1" a="1"/>
  <c r="N1493" i="1" s="1"/>
  <c r="G1494" i="1"/>
  <c r="U1494" i="1" s="1"/>
  <c r="I1494" i="1"/>
  <c r="E1494" i="1"/>
  <c r="Q1494" i="1"/>
  <c r="H1494" i="1"/>
  <c r="F1494" i="1"/>
  <c r="Y1496" i="1" a="1"/>
  <c r="Y1496" i="1" s="1"/>
  <c r="B1496" i="1" s="1" a="1"/>
  <c r="B1496" i="1" s="1"/>
  <c r="M1494" i="1"/>
  <c r="L1494" i="1"/>
  <c r="T1493" i="1"/>
  <c r="C1495" i="1" l="1"/>
  <c r="D1495" i="1"/>
  <c r="A1496" i="1" a="1"/>
  <c r="A1496" i="1" s="1"/>
  <c r="V1494" i="1"/>
  <c r="I1495" i="1"/>
  <c r="H1495" i="1"/>
  <c r="G1495" i="1"/>
  <c r="U1495" i="1" s="1"/>
  <c r="F1495" i="1"/>
  <c r="E1495" i="1"/>
  <c r="Q1495" i="1"/>
  <c r="T1494" i="1"/>
  <c r="Y1497" i="1" a="1"/>
  <c r="Y1497" i="1" s="1"/>
  <c r="B1497" i="1" s="1" a="1"/>
  <c r="B1497" i="1" s="1"/>
  <c r="M1495" i="1"/>
  <c r="L1495" i="1"/>
  <c r="K1493" i="1"/>
  <c r="S1493" i="1"/>
  <c r="O1493" i="1"/>
  <c r="J1494" i="1"/>
  <c r="P1494" i="1"/>
  <c r="N1494" i="1" a="1"/>
  <c r="N1494" i="1" s="1"/>
  <c r="C1496" i="1" l="1"/>
  <c r="D1496" i="1"/>
  <c r="A1497" i="1" a="1"/>
  <c r="A1497" i="1" s="1"/>
  <c r="T1495" i="1"/>
  <c r="Y1498" i="1" a="1"/>
  <c r="Y1498" i="1" s="1"/>
  <c r="B1498" i="1" s="1" a="1"/>
  <c r="B1498" i="1" s="1"/>
  <c r="N1495" i="1" a="1"/>
  <c r="N1495" i="1" s="1"/>
  <c r="L1496" i="1"/>
  <c r="M1496" i="1"/>
  <c r="V1495" i="1"/>
  <c r="S1494" i="1"/>
  <c r="K1494" i="1"/>
  <c r="O1494" i="1"/>
  <c r="H1496" i="1"/>
  <c r="E1496" i="1"/>
  <c r="Q1496" i="1"/>
  <c r="G1496" i="1"/>
  <c r="U1496" i="1" s="1"/>
  <c r="F1496" i="1"/>
  <c r="I1496" i="1"/>
  <c r="J1495" i="1"/>
  <c r="P1495" i="1"/>
  <c r="C1497" i="1" l="1"/>
  <c r="D1497" i="1"/>
  <c r="A1498" i="1" a="1"/>
  <c r="A1498" i="1" s="1"/>
  <c r="E1497" i="1"/>
  <c r="Q1497" i="1"/>
  <c r="I1497" i="1"/>
  <c r="G1497" i="1"/>
  <c r="U1497" i="1" s="1"/>
  <c r="H1497" i="1"/>
  <c r="F1497" i="1"/>
  <c r="M1497" i="1"/>
  <c r="L1497" i="1"/>
  <c r="S1495" i="1"/>
  <c r="K1495" i="1"/>
  <c r="O1495" i="1"/>
  <c r="J1496" i="1"/>
  <c r="N1496" i="1" s="1" a="1"/>
  <c r="N1496" i="1" s="1"/>
  <c r="P1496" i="1"/>
  <c r="Y1499" i="1" a="1"/>
  <c r="Y1499" i="1" s="1"/>
  <c r="B1499" i="1" s="1" a="1"/>
  <c r="B1499" i="1" s="1"/>
  <c r="V1496" i="1"/>
  <c r="T1496" i="1"/>
  <c r="C1498" i="1" l="1"/>
  <c r="D1498" i="1"/>
  <c r="A1499" i="1" a="1"/>
  <c r="A1499" i="1" s="1"/>
  <c r="V1497" i="1"/>
  <c r="K1496" i="1"/>
  <c r="S1496" i="1"/>
  <c r="O1496" i="1"/>
  <c r="Y1500" i="1" a="1"/>
  <c r="Y1500" i="1" s="1"/>
  <c r="B1500" i="1" s="1" a="1"/>
  <c r="B1500" i="1" s="1"/>
  <c r="P1497" i="1"/>
  <c r="J1497" i="1"/>
  <c r="N1497" i="1" s="1" a="1"/>
  <c r="N1497" i="1" s="1"/>
  <c r="T1497" i="1"/>
  <c r="F1498" i="1"/>
  <c r="Q1498" i="1"/>
  <c r="H1498" i="1"/>
  <c r="I1498" i="1"/>
  <c r="G1498" i="1"/>
  <c r="U1498" i="1" s="1"/>
  <c r="E1498" i="1"/>
  <c r="M1498" i="1"/>
  <c r="L1498" i="1"/>
  <c r="C1499" i="1" l="1"/>
  <c r="D1499" i="1"/>
  <c r="A1500" i="1" a="1"/>
  <c r="A1500" i="1" s="1"/>
  <c r="V1498" i="1"/>
  <c r="T1498" i="1"/>
  <c r="S1497" i="1"/>
  <c r="K1497" i="1"/>
  <c r="O1497" i="1"/>
  <c r="J1498" i="1"/>
  <c r="N1498" i="1" s="1" a="1"/>
  <c r="N1498" i="1" s="1"/>
  <c r="P1498" i="1"/>
  <c r="Y1501" i="1" a="1"/>
  <c r="Y1501" i="1" s="1"/>
  <c r="B1501" i="1" s="1" a="1"/>
  <c r="B1501" i="1" s="1"/>
  <c r="I1499" i="1"/>
  <c r="F1499" i="1"/>
  <c r="E1499" i="1"/>
  <c r="Q1499" i="1"/>
  <c r="H1499" i="1"/>
  <c r="G1499" i="1"/>
  <c r="U1499" i="1" s="1"/>
  <c r="V1499" i="1" s="1"/>
  <c r="L1499" i="1"/>
  <c r="M1499" i="1"/>
  <c r="C1500" i="1" l="1"/>
  <c r="D1500" i="1"/>
  <c r="A1501" i="1" a="1"/>
  <c r="A1501" i="1" s="1"/>
  <c r="L1500" i="1"/>
  <c r="M1500" i="1"/>
  <c r="S1498" i="1"/>
  <c r="K1498" i="1"/>
  <c r="O1498" i="1"/>
  <c r="N1499" i="1" a="1"/>
  <c r="N1499" i="1" s="1"/>
  <c r="G1500" i="1"/>
  <c r="U1500" i="1" s="1"/>
  <c r="F1500" i="1"/>
  <c r="I1500" i="1"/>
  <c r="H1500" i="1"/>
  <c r="Q1500" i="1"/>
  <c r="E1500" i="1"/>
  <c r="Y1502" i="1" a="1"/>
  <c r="Y1502" i="1" s="1"/>
  <c r="B1502" i="1" s="1" a="1"/>
  <c r="B1502" i="1" s="1"/>
  <c r="T1499" i="1"/>
  <c r="P1499" i="1"/>
  <c r="J1499" i="1"/>
  <c r="C1501" i="1" l="1"/>
  <c r="D1501" i="1"/>
  <c r="A1502" i="1" a="1"/>
  <c r="A1502" i="1" s="1"/>
  <c r="T1500" i="1"/>
  <c r="J1500" i="1"/>
  <c r="M1501" i="1"/>
  <c r="L1501" i="1"/>
  <c r="V1500" i="1"/>
  <c r="K1499" i="1"/>
  <c r="S1499" i="1"/>
  <c r="O1499" i="1"/>
  <c r="Y1503" i="1" a="1"/>
  <c r="Y1503" i="1" s="1"/>
  <c r="B1503" i="1" s="1" a="1"/>
  <c r="B1503" i="1" s="1"/>
  <c r="H1501" i="1"/>
  <c r="G1501" i="1"/>
  <c r="U1501" i="1" s="1"/>
  <c r="I1501" i="1"/>
  <c r="Q1501" i="1"/>
  <c r="F1501" i="1"/>
  <c r="E1501" i="1"/>
  <c r="C1502" i="1" l="1"/>
  <c r="D1502" i="1"/>
  <c r="A1503" i="1" a="1"/>
  <c r="A1503" i="1" s="1"/>
  <c r="L1502" i="1"/>
  <c r="M1502" i="1"/>
  <c r="K1500" i="1"/>
  <c r="S1500" i="1"/>
  <c r="V1501" i="1"/>
  <c r="Y1504" i="1" a="1"/>
  <c r="Y1504" i="1" s="1"/>
  <c r="B1504" i="1" s="1" a="1"/>
  <c r="B1504" i="1" s="1"/>
  <c r="J1501" i="1"/>
  <c r="T1501" i="1"/>
  <c r="H1502" i="1"/>
  <c r="F1502" i="1"/>
  <c r="G1502" i="1"/>
  <c r="U1502" i="1" s="1"/>
  <c r="Q1502" i="1"/>
  <c r="E1502" i="1"/>
  <c r="I1502" i="1"/>
  <c r="C1503" i="1" l="1"/>
  <c r="D1503" i="1"/>
  <c r="A1504" i="1" a="1"/>
  <c r="A1504" i="1" s="1"/>
  <c r="V1502" i="1"/>
  <c r="L1503" i="1"/>
  <c r="M1503" i="1"/>
  <c r="Y1505" i="1" a="1"/>
  <c r="Y1505" i="1" s="1"/>
  <c r="B1505" i="1" s="1" a="1"/>
  <c r="B1505" i="1" s="1"/>
  <c r="T1502" i="1"/>
  <c r="G1503" i="1"/>
  <c r="U1503" i="1" s="1"/>
  <c r="I1503" i="1"/>
  <c r="H1503" i="1"/>
  <c r="Q1503" i="1"/>
  <c r="F1503" i="1"/>
  <c r="E1503" i="1"/>
  <c r="S1501" i="1"/>
  <c r="K1501" i="1"/>
  <c r="J1502" i="1"/>
  <c r="C1504" i="1" l="1"/>
  <c r="D1504" i="1"/>
  <c r="A1505" i="1" a="1"/>
  <c r="A1505" i="1" s="1"/>
  <c r="Y1506" i="1" a="1"/>
  <c r="Y1506" i="1" s="1"/>
  <c r="B1506" i="1" s="1" a="1"/>
  <c r="B1506" i="1" s="1"/>
  <c r="L1504" i="1"/>
  <c r="M1504" i="1"/>
  <c r="T1503" i="1"/>
  <c r="K1502" i="1"/>
  <c r="S1502" i="1"/>
  <c r="H1504" i="1"/>
  <c r="G1504" i="1"/>
  <c r="U1504" i="1" s="1"/>
  <c r="F1504" i="1"/>
  <c r="E1504" i="1"/>
  <c r="Q1504" i="1"/>
  <c r="I1504" i="1"/>
  <c r="V1503" i="1"/>
  <c r="J1503" i="1"/>
  <c r="C1505" i="1" l="1"/>
  <c r="D1505" i="1"/>
  <c r="A1506" i="1" a="1"/>
  <c r="A1506" i="1" s="1"/>
  <c r="T1504" i="1"/>
  <c r="V1504" i="1"/>
  <c r="J1504" i="1"/>
  <c r="F1505" i="1"/>
  <c r="H1505" i="1"/>
  <c r="Q1505" i="1"/>
  <c r="G1505" i="1"/>
  <c r="U1505" i="1" s="1"/>
  <c r="I1505" i="1"/>
  <c r="E1505" i="1"/>
  <c r="M1505" i="1"/>
  <c r="L1505" i="1"/>
  <c r="S1503" i="1"/>
  <c r="K1503" i="1"/>
  <c r="Y1507" i="1" a="1"/>
  <c r="Y1507" i="1" s="1"/>
  <c r="B1507" i="1" s="1" a="1"/>
  <c r="B1507" i="1" s="1"/>
  <c r="V1505" i="1" l="1"/>
  <c r="D1506" i="1"/>
  <c r="C1506" i="1"/>
  <c r="A1507" i="1" a="1"/>
  <c r="A1507" i="1" s="1"/>
  <c r="T1505" i="1"/>
  <c r="G1506" i="1"/>
  <c r="U1506" i="1" s="1"/>
  <c r="F1506" i="1"/>
  <c r="E1506" i="1"/>
  <c r="I1506" i="1"/>
  <c r="H1506" i="1"/>
  <c r="Q1506" i="1"/>
  <c r="L1506" i="1"/>
  <c r="M1506" i="1"/>
  <c r="Y1508" i="1" a="1"/>
  <c r="Y1508" i="1" s="1"/>
  <c r="B1508" i="1" s="1" a="1"/>
  <c r="B1508" i="1" s="1"/>
  <c r="J1505" i="1"/>
  <c r="S1504" i="1"/>
  <c r="K1504" i="1"/>
  <c r="C1507" i="1" l="1"/>
  <c r="D1507" i="1"/>
  <c r="A1508" i="1" a="1"/>
  <c r="A1508" i="1" s="1"/>
  <c r="V1506" i="1"/>
  <c r="J1506" i="1"/>
  <c r="Y1509" i="1" a="1"/>
  <c r="Y1509" i="1" s="1"/>
  <c r="B1509" i="1" s="1" a="1"/>
  <c r="B1509" i="1" s="1"/>
  <c r="K1505" i="1"/>
  <c r="S1505" i="1"/>
  <c r="H1507" i="1"/>
  <c r="G1507" i="1"/>
  <c r="U1507" i="1" s="1"/>
  <c r="Q1507" i="1"/>
  <c r="F1507" i="1"/>
  <c r="I1507" i="1"/>
  <c r="E1507" i="1"/>
  <c r="M1507" i="1"/>
  <c r="L1507" i="1"/>
  <c r="T1506" i="1"/>
  <c r="C1508" i="1" l="1"/>
  <c r="D1508" i="1"/>
  <c r="A1509" i="1" a="1"/>
  <c r="A1509" i="1" s="1"/>
  <c r="Y1510" i="1" a="1"/>
  <c r="Y1510" i="1" s="1"/>
  <c r="B1510" i="1" s="1" a="1"/>
  <c r="B1510" i="1" s="1"/>
  <c r="V1507" i="1"/>
  <c r="J1507" i="1"/>
  <c r="K1506" i="1"/>
  <c r="S1506" i="1"/>
  <c r="H1508" i="1"/>
  <c r="F1508" i="1"/>
  <c r="I1508" i="1"/>
  <c r="G1508" i="1"/>
  <c r="U1508" i="1" s="1"/>
  <c r="Q1508" i="1"/>
  <c r="E1508" i="1"/>
  <c r="T1507" i="1"/>
  <c r="M1508" i="1"/>
  <c r="L1508" i="1"/>
  <c r="C1509" i="1" l="1"/>
  <c r="D1509" i="1"/>
  <c r="A1510" i="1" a="1"/>
  <c r="A1510" i="1" s="1"/>
  <c r="V1508" i="1"/>
  <c r="K1507" i="1"/>
  <c r="S1507" i="1"/>
  <c r="T1508" i="1"/>
  <c r="J1508" i="1"/>
  <c r="L1509" i="1"/>
  <c r="M1509" i="1"/>
  <c r="G1509" i="1"/>
  <c r="U1509" i="1" s="1"/>
  <c r="I1509" i="1"/>
  <c r="H1509" i="1"/>
  <c r="Q1509" i="1"/>
  <c r="F1509" i="1"/>
  <c r="E1509" i="1"/>
  <c r="Y1511" i="1" a="1"/>
  <c r="Y1511" i="1" s="1"/>
  <c r="B1511" i="1" s="1" a="1"/>
  <c r="B1511" i="1" s="1"/>
  <c r="C1510" i="1" l="1"/>
  <c r="D1510" i="1"/>
  <c r="A1511" i="1" a="1"/>
  <c r="A1511" i="1" s="1"/>
  <c r="L1510" i="1"/>
  <c r="M1510" i="1"/>
  <c r="K1508" i="1"/>
  <c r="S1508" i="1"/>
  <c r="H1510" i="1"/>
  <c r="I1510" i="1"/>
  <c r="G1510" i="1"/>
  <c r="U1510" i="1" s="1"/>
  <c r="Q1510" i="1"/>
  <c r="F1510" i="1"/>
  <c r="E1510" i="1"/>
  <c r="Y1512" i="1" a="1"/>
  <c r="Y1512" i="1" s="1"/>
  <c r="B1512" i="1" s="1" a="1"/>
  <c r="B1512" i="1" s="1"/>
  <c r="V1509" i="1"/>
  <c r="T1509" i="1"/>
  <c r="J1509" i="1"/>
  <c r="C1511" i="1" l="1"/>
  <c r="D1511" i="1"/>
  <c r="A1512" i="1" a="1"/>
  <c r="A1512" i="1" s="1"/>
  <c r="V1510" i="1"/>
  <c r="L1511" i="1"/>
  <c r="M1511" i="1"/>
  <c r="Y1513" i="1" a="1"/>
  <c r="Y1513" i="1" s="1"/>
  <c r="B1513" i="1" s="1" a="1"/>
  <c r="B1513" i="1" s="1"/>
  <c r="F1511" i="1"/>
  <c r="I1511" i="1"/>
  <c r="H1511" i="1"/>
  <c r="Q1511" i="1"/>
  <c r="G1511" i="1"/>
  <c r="U1511" i="1" s="1"/>
  <c r="E1511" i="1"/>
  <c r="K1509" i="1"/>
  <c r="S1509" i="1"/>
  <c r="T1510" i="1"/>
  <c r="J1510" i="1"/>
  <c r="C1512" i="1" l="1"/>
  <c r="D1512" i="1"/>
  <c r="A1513" i="1" a="1"/>
  <c r="A1513" i="1" s="1"/>
  <c r="V1511" i="1"/>
  <c r="G1512" i="1"/>
  <c r="U1512" i="1" s="1"/>
  <c r="F1512" i="1"/>
  <c r="I1512" i="1"/>
  <c r="H1512" i="1"/>
  <c r="Q1512" i="1"/>
  <c r="E1512" i="1"/>
  <c r="L1512" i="1"/>
  <c r="M1512" i="1"/>
  <c r="Y1514" i="1" a="1"/>
  <c r="Y1514" i="1" s="1"/>
  <c r="B1514" i="1" s="1" a="1"/>
  <c r="B1514" i="1" s="1"/>
  <c r="T1511" i="1"/>
  <c r="K1510" i="1"/>
  <c r="S1510" i="1"/>
  <c r="J1511" i="1"/>
  <c r="C1513" i="1" l="1"/>
  <c r="D1513" i="1"/>
  <c r="A1514" i="1" a="1"/>
  <c r="A1514" i="1" s="1"/>
  <c r="H1513" i="1"/>
  <c r="G1513" i="1"/>
  <c r="U1513" i="1" s="1"/>
  <c r="I1513" i="1"/>
  <c r="Q1513" i="1"/>
  <c r="F1513" i="1"/>
  <c r="E1513" i="1"/>
  <c r="M1513" i="1"/>
  <c r="L1513" i="1"/>
  <c r="K1511" i="1"/>
  <c r="S1511" i="1"/>
  <c r="Y1515" i="1" a="1"/>
  <c r="Y1515" i="1" s="1"/>
  <c r="B1515" i="1" s="1" a="1"/>
  <c r="B1515" i="1" s="1"/>
  <c r="T1512" i="1"/>
  <c r="V1512" i="1"/>
  <c r="J1512" i="1"/>
  <c r="C1514" i="1" l="1"/>
  <c r="D1514" i="1"/>
  <c r="A1515" i="1" a="1"/>
  <c r="A1515" i="1" s="1"/>
  <c r="V1513" i="1"/>
  <c r="M1514" i="1"/>
  <c r="L1514" i="1"/>
  <c r="Y1516" i="1" a="1"/>
  <c r="Y1516" i="1" s="1"/>
  <c r="B1516" i="1" s="1" a="1"/>
  <c r="B1516" i="1" s="1"/>
  <c r="S1512" i="1"/>
  <c r="K1512" i="1"/>
  <c r="J1513" i="1"/>
  <c r="T1513" i="1"/>
  <c r="H1514" i="1"/>
  <c r="F1514" i="1"/>
  <c r="G1514" i="1"/>
  <c r="U1514" i="1" s="1"/>
  <c r="Q1514" i="1"/>
  <c r="E1514" i="1"/>
  <c r="I1514" i="1"/>
  <c r="C1515" i="1" l="1"/>
  <c r="D1515" i="1"/>
  <c r="A1516" i="1" a="1"/>
  <c r="A1516" i="1" s="1"/>
  <c r="V1514" i="1"/>
  <c r="L1515" i="1"/>
  <c r="M1515" i="1"/>
  <c r="S1513" i="1"/>
  <c r="K1513" i="1"/>
  <c r="Y1517" i="1" a="1"/>
  <c r="Y1517" i="1" s="1"/>
  <c r="B1517" i="1" s="1" a="1"/>
  <c r="B1517" i="1" s="1"/>
  <c r="J1514" i="1"/>
  <c r="T1514" i="1"/>
  <c r="G1515" i="1"/>
  <c r="U1515" i="1" s="1"/>
  <c r="F1515" i="1"/>
  <c r="E1515" i="1"/>
  <c r="I1515" i="1"/>
  <c r="H1515" i="1"/>
  <c r="Q1515" i="1"/>
  <c r="C1516" i="1" l="1"/>
  <c r="D1516" i="1"/>
  <c r="A1517" i="1" a="1"/>
  <c r="A1517" i="1" s="1"/>
  <c r="H1516" i="1"/>
  <c r="E1516" i="1"/>
  <c r="I1516" i="1"/>
  <c r="G1516" i="1"/>
  <c r="U1516" i="1" s="1"/>
  <c r="Q1516" i="1"/>
  <c r="F1516" i="1"/>
  <c r="Y1518" i="1" a="1"/>
  <c r="Y1518" i="1" s="1"/>
  <c r="B1518" i="1" s="1" a="1"/>
  <c r="B1518" i="1" s="1"/>
  <c r="L1516" i="1"/>
  <c r="M1516" i="1"/>
  <c r="V1515" i="1"/>
  <c r="S1514" i="1"/>
  <c r="K1514" i="1"/>
  <c r="T1515" i="1"/>
  <c r="J1515" i="1"/>
  <c r="C1517" i="1" l="1"/>
  <c r="D1517" i="1"/>
  <c r="A1518" i="1" a="1"/>
  <c r="A1518" i="1" s="1"/>
  <c r="K1515" i="1"/>
  <c r="S1515" i="1"/>
  <c r="T1516" i="1"/>
  <c r="J1516" i="1"/>
  <c r="F1517" i="1"/>
  <c r="I1517" i="1"/>
  <c r="H1517" i="1"/>
  <c r="Q1517" i="1"/>
  <c r="G1517" i="1"/>
  <c r="U1517" i="1" s="1"/>
  <c r="V1517" i="1" s="1"/>
  <c r="E1517" i="1"/>
  <c r="M1517" i="1"/>
  <c r="L1517" i="1"/>
  <c r="Y1519" i="1" a="1"/>
  <c r="Y1519" i="1" s="1"/>
  <c r="B1519" i="1" s="1" a="1"/>
  <c r="B1519" i="1" s="1"/>
  <c r="C1518" i="1" l="1"/>
  <c r="D1518" i="1"/>
  <c r="A1519" i="1" a="1"/>
  <c r="A1519" i="1" s="1"/>
  <c r="L1518" i="1"/>
  <c r="M1518" i="1"/>
  <c r="Y1520" i="1" a="1"/>
  <c r="Y1520" i="1" s="1"/>
  <c r="B1520" i="1" s="1" a="1"/>
  <c r="B1520" i="1" s="1"/>
  <c r="K1516" i="1"/>
  <c r="S1516" i="1"/>
  <c r="V1516" i="1" s="1"/>
  <c r="G1518" i="1"/>
  <c r="U1518" i="1" s="1"/>
  <c r="F1518" i="1"/>
  <c r="I1518" i="1"/>
  <c r="H1518" i="1"/>
  <c r="Q1518" i="1"/>
  <c r="E1518" i="1"/>
  <c r="J1517" i="1"/>
  <c r="T1517" i="1"/>
  <c r="C1519" i="1" l="1"/>
  <c r="D1519" i="1"/>
  <c r="A1520" i="1" a="1"/>
  <c r="A1520" i="1" s="1"/>
  <c r="T1518" i="1"/>
  <c r="K1517" i="1"/>
  <c r="S1517" i="1"/>
  <c r="V1518" i="1"/>
  <c r="J1518" i="1"/>
  <c r="L1519" i="1"/>
  <c r="M1519" i="1"/>
  <c r="Y1521" i="1" a="1"/>
  <c r="Y1521" i="1" s="1"/>
  <c r="B1521" i="1" s="1" a="1"/>
  <c r="B1521" i="1" s="1"/>
  <c r="H1519" i="1"/>
  <c r="G1519" i="1"/>
  <c r="U1519" i="1" s="1"/>
  <c r="I1519" i="1"/>
  <c r="Q1519" i="1"/>
  <c r="F1519" i="1"/>
  <c r="E1519" i="1"/>
  <c r="C1520" i="1" l="1"/>
  <c r="D1520" i="1"/>
  <c r="A1521" i="1" a="1"/>
  <c r="A1521" i="1" s="1"/>
  <c r="K1518" i="1"/>
  <c r="S1518" i="1"/>
  <c r="V1519" i="1"/>
  <c r="J1519" i="1"/>
  <c r="H1520" i="1"/>
  <c r="F1520" i="1"/>
  <c r="I1520" i="1"/>
  <c r="G1520" i="1"/>
  <c r="U1520" i="1" s="1"/>
  <c r="Q1520" i="1"/>
  <c r="E1520" i="1"/>
  <c r="M1520" i="1"/>
  <c r="L1520" i="1"/>
  <c r="Y1522" i="1" a="1"/>
  <c r="Y1522" i="1" s="1"/>
  <c r="B1522" i="1" s="1" a="1"/>
  <c r="B1522" i="1" s="1"/>
  <c r="T1519" i="1"/>
  <c r="C1521" i="1" l="1"/>
  <c r="D1521" i="1"/>
  <c r="A1522" i="1" a="1"/>
  <c r="A1522" i="1" s="1"/>
  <c r="G1521" i="1"/>
  <c r="U1521" i="1" s="1"/>
  <c r="H1521" i="1"/>
  <c r="Q1521" i="1"/>
  <c r="F1521" i="1"/>
  <c r="E1521" i="1"/>
  <c r="I1521" i="1"/>
  <c r="K1519" i="1"/>
  <c r="S1519" i="1"/>
  <c r="L1521" i="1"/>
  <c r="M1521" i="1"/>
  <c r="Y1523" i="1" a="1"/>
  <c r="Y1523" i="1" s="1"/>
  <c r="B1523" i="1" s="1" a="1"/>
  <c r="B1523" i="1" s="1"/>
  <c r="J1520" i="1"/>
  <c r="V1520" i="1"/>
  <c r="T1520" i="1"/>
  <c r="C1522" i="1" l="1"/>
  <c r="D1522" i="1"/>
  <c r="A1523" i="1" a="1"/>
  <c r="A1523" i="1" s="1"/>
  <c r="V1521" i="1"/>
  <c r="L1522" i="1"/>
  <c r="M1522" i="1"/>
  <c r="T1521" i="1"/>
  <c r="Y1524" i="1" a="1"/>
  <c r="Y1524" i="1" s="1"/>
  <c r="B1524" i="1" s="1" a="1"/>
  <c r="B1524" i="1" s="1"/>
  <c r="J1521" i="1"/>
  <c r="K1520" i="1"/>
  <c r="S1520" i="1"/>
  <c r="H1522" i="1"/>
  <c r="G1522" i="1"/>
  <c r="U1522" i="1" s="1"/>
  <c r="Q1522" i="1"/>
  <c r="F1522" i="1"/>
  <c r="E1522" i="1"/>
  <c r="I1522" i="1"/>
  <c r="C1523" i="1" l="1"/>
  <c r="D1523" i="1"/>
  <c r="A1524" i="1" a="1"/>
  <c r="A1524" i="1" s="1"/>
  <c r="S1521" i="1"/>
  <c r="K1521" i="1"/>
  <c r="T1522" i="1"/>
  <c r="F1523" i="1"/>
  <c r="E1523" i="1"/>
  <c r="I1523" i="1"/>
  <c r="H1523" i="1"/>
  <c r="Q1523" i="1"/>
  <c r="G1523" i="1"/>
  <c r="U1523" i="1" s="1"/>
  <c r="V1523" i="1" s="1"/>
  <c r="M1523" i="1"/>
  <c r="L1523" i="1"/>
  <c r="V1522" i="1"/>
  <c r="Y1525" i="1" a="1"/>
  <c r="Y1525" i="1" s="1"/>
  <c r="B1525" i="1" s="1" a="1"/>
  <c r="B1525" i="1" s="1"/>
  <c r="J1522" i="1"/>
  <c r="C1524" i="1" l="1"/>
  <c r="D1524" i="1"/>
  <c r="A1525" i="1" a="1"/>
  <c r="A1525" i="1" s="1"/>
  <c r="T1523" i="1"/>
  <c r="L1524" i="1"/>
  <c r="M1524" i="1"/>
  <c r="G1524" i="1"/>
  <c r="U1524" i="1" s="1"/>
  <c r="F1524" i="1"/>
  <c r="I1524" i="1"/>
  <c r="H1524" i="1"/>
  <c r="Q1524" i="1"/>
  <c r="E1524" i="1"/>
  <c r="Y1526" i="1" a="1"/>
  <c r="Y1526" i="1" s="1"/>
  <c r="B1526" i="1" s="1" a="1"/>
  <c r="B1526" i="1" s="1"/>
  <c r="J1523" i="1"/>
  <c r="K1522" i="1"/>
  <c r="S1522" i="1"/>
  <c r="C1525" i="1" l="1"/>
  <c r="D1525" i="1"/>
  <c r="A1526" i="1" a="1"/>
  <c r="A1526" i="1" s="1"/>
  <c r="M1525" i="1"/>
  <c r="L1525" i="1"/>
  <c r="Y1527" i="1" a="1"/>
  <c r="Y1527" i="1" s="1"/>
  <c r="B1527" i="1" s="1" a="1"/>
  <c r="B1527" i="1" s="1"/>
  <c r="H1525" i="1"/>
  <c r="G1525" i="1"/>
  <c r="U1525" i="1" s="1"/>
  <c r="I1525" i="1"/>
  <c r="Q1525" i="1"/>
  <c r="F1525" i="1"/>
  <c r="E1525" i="1"/>
  <c r="K1523" i="1"/>
  <c r="S1523" i="1"/>
  <c r="T1524" i="1"/>
  <c r="J1524" i="1"/>
  <c r="V1524" i="1"/>
  <c r="C1526" i="1" l="1"/>
  <c r="D1526" i="1"/>
  <c r="A1527" i="1" a="1"/>
  <c r="A1527" i="1" s="1"/>
  <c r="V1525" i="1"/>
  <c r="H1526" i="1"/>
  <c r="F1526" i="1"/>
  <c r="I1526" i="1"/>
  <c r="G1526" i="1"/>
  <c r="U1526" i="1" s="1"/>
  <c r="Q1526" i="1"/>
  <c r="E1526" i="1"/>
  <c r="M1526" i="1"/>
  <c r="L1526" i="1"/>
  <c r="Y1528" i="1" a="1"/>
  <c r="Y1528" i="1" s="1"/>
  <c r="B1528" i="1" s="1" a="1"/>
  <c r="B1528" i="1" s="1"/>
  <c r="K1524" i="1"/>
  <c r="S1524" i="1"/>
  <c r="J1525" i="1"/>
  <c r="T1525" i="1"/>
  <c r="C1527" i="1" l="1"/>
  <c r="D1527" i="1"/>
  <c r="A1528" i="1" a="1"/>
  <c r="A1528" i="1" s="1"/>
  <c r="V1526" i="1"/>
  <c r="G1527" i="1"/>
  <c r="U1527" i="1" s="1"/>
  <c r="I1527" i="1"/>
  <c r="H1527" i="1"/>
  <c r="Q1527" i="1"/>
  <c r="F1527" i="1"/>
  <c r="E1527" i="1"/>
  <c r="L1527" i="1"/>
  <c r="M1527" i="1"/>
  <c r="K1525" i="1"/>
  <c r="S1525" i="1"/>
  <c r="Y1529" i="1" a="1"/>
  <c r="Y1529" i="1" s="1"/>
  <c r="B1529" i="1" s="1" a="1"/>
  <c r="B1529" i="1" s="1"/>
  <c r="J1526" i="1"/>
  <c r="T1526" i="1"/>
  <c r="C1528" i="1" l="1"/>
  <c r="D1528" i="1"/>
  <c r="A1529" i="1" a="1"/>
  <c r="A1529" i="1" s="1"/>
  <c r="V1527" i="1"/>
  <c r="L1528" i="1"/>
  <c r="M1528" i="1"/>
  <c r="K1526" i="1"/>
  <c r="S1526" i="1"/>
  <c r="T1527" i="1"/>
  <c r="H1528" i="1"/>
  <c r="I1528" i="1"/>
  <c r="G1528" i="1"/>
  <c r="U1528" i="1" s="1"/>
  <c r="Q1528" i="1"/>
  <c r="F1528" i="1"/>
  <c r="E1528" i="1"/>
  <c r="J1527" i="1"/>
  <c r="Y1530" i="1" a="1"/>
  <c r="Y1530" i="1" s="1"/>
  <c r="B1530" i="1" s="1" a="1"/>
  <c r="B1530" i="1" s="1"/>
  <c r="D1529" i="1" l="1"/>
  <c r="C1529" i="1"/>
  <c r="A1530" i="1" a="1"/>
  <c r="A1530" i="1" s="1"/>
  <c r="F1529" i="1"/>
  <c r="H1529" i="1"/>
  <c r="Q1529" i="1"/>
  <c r="G1529" i="1"/>
  <c r="U1529" i="1" s="1"/>
  <c r="E1529" i="1"/>
  <c r="I1529" i="1"/>
  <c r="J1528" i="1"/>
  <c r="M1529" i="1"/>
  <c r="L1529" i="1"/>
  <c r="K1527" i="1"/>
  <c r="S1527" i="1"/>
  <c r="Y1531" i="1" a="1"/>
  <c r="Y1531" i="1" s="1"/>
  <c r="B1531" i="1" s="1" a="1"/>
  <c r="B1531" i="1" s="1"/>
  <c r="V1528" i="1"/>
  <c r="T1528" i="1"/>
  <c r="C1530" i="1" l="1"/>
  <c r="D1530" i="1"/>
  <c r="A1531" i="1" a="1"/>
  <c r="A1531" i="1" s="1"/>
  <c r="V1529" i="1"/>
  <c r="G1530" i="1"/>
  <c r="U1530" i="1" s="1"/>
  <c r="F1530" i="1"/>
  <c r="Q1530" i="1"/>
  <c r="E1530" i="1"/>
  <c r="I1530" i="1"/>
  <c r="H1530" i="1"/>
  <c r="L1530" i="1"/>
  <c r="M1530" i="1"/>
  <c r="Y1532" i="1" a="1"/>
  <c r="Y1532" i="1" s="1"/>
  <c r="B1532" i="1" s="1" a="1"/>
  <c r="B1532" i="1" s="1"/>
  <c r="S1528" i="1"/>
  <c r="K1528" i="1"/>
  <c r="J1529" i="1"/>
  <c r="T1529" i="1"/>
  <c r="C1531" i="1" l="1"/>
  <c r="D1531" i="1"/>
  <c r="A1532" i="1" a="1"/>
  <c r="A1532" i="1" s="1"/>
  <c r="V1530" i="1"/>
  <c r="S1529" i="1"/>
  <c r="K1529" i="1"/>
  <c r="J1530" i="1"/>
  <c r="H1531" i="1"/>
  <c r="G1531" i="1"/>
  <c r="U1531" i="1" s="1"/>
  <c r="Q1531" i="1"/>
  <c r="F1531" i="1"/>
  <c r="E1531" i="1"/>
  <c r="I1531" i="1"/>
  <c r="M1531" i="1"/>
  <c r="L1531" i="1"/>
  <c r="Y1533" i="1" a="1"/>
  <c r="Y1533" i="1" s="1"/>
  <c r="B1533" i="1" s="1" a="1"/>
  <c r="B1533" i="1" s="1"/>
  <c r="T1530" i="1"/>
  <c r="C1532" i="1" l="1"/>
  <c r="D1532" i="1"/>
  <c r="A1533" i="1" a="1"/>
  <c r="A1533" i="1" s="1"/>
  <c r="M1532" i="1"/>
  <c r="L1532" i="1"/>
  <c r="H1532" i="1"/>
  <c r="F1532" i="1"/>
  <c r="I1532" i="1"/>
  <c r="G1532" i="1"/>
  <c r="U1532" i="1" s="1"/>
  <c r="Q1532" i="1"/>
  <c r="E1532" i="1"/>
  <c r="K1530" i="1"/>
  <c r="S1530" i="1"/>
  <c r="Y1534" i="1" a="1"/>
  <c r="Y1534" i="1" s="1"/>
  <c r="B1534" i="1" s="1" a="1"/>
  <c r="B1534" i="1" s="1"/>
  <c r="V1531" i="1"/>
  <c r="J1531" i="1"/>
  <c r="T1531" i="1"/>
  <c r="C1533" i="1" l="1"/>
  <c r="D1533" i="1"/>
  <c r="V1532" i="1"/>
  <c r="A1534" i="1" a="1"/>
  <c r="A1534" i="1" s="1"/>
  <c r="L1533" i="1"/>
  <c r="M1533" i="1"/>
  <c r="Y1535" i="1" a="1"/>
  <c r="Y1535" i="1" s="1"/>
  <c r="B1535" i="1" s="1" a="1"/>
  <c r="B1535" i="1" s="1"/>
  <c r="G1533" i="1"/>
  <c r="U1533" i="1" s="1"/>
  <c r="I1533" i="1"/>
  <c r="H1533" i="1"/>
  <c r="Q1533" i="1"/>
  <c r="F1533" i="1"/>
  <c r="E1533" i="1"/>
  <c r="J1532" i="1"/>
  <c r="T1532" i="1"/>
  <c r="K1531" i="1"/>
  <c r="S1531" i="1"/>
  <c r="C1534" i="1" l="1"/>
  <c r="D1534" i="1"/>
  <c r="A1535" i="1" a="1"/>
  <c r="A1535" i="1" s="1"/>
  <c r="V1533" i="1"/>
  <c r="H1534" i="1"/>
  <c r="I1534" i="1"/>
  <c r="G1534" i="1"/>
  <c r="U1534" i="1" s="1"/>
  <c r="Q1534" i="1"/>
  <c r="F1534" i="1"/>
  <c r="E1534" i="1"/>
  <c r="L1534" i="1"/>
  <c r="M1534" i="1"/>
  <c r="Y1536" i="1" a="1"/>
  <c r="Y1536" i="1" s="1"/>
  <c r="B1536" i="1" s="1" a="1"/>
  <c r="B1536" i="1" s="1"/>
  <c r="K1532" i="1"/>
  <c r="S1532" i="1"/>
  <c r="T1533" i="1"/>
  <c r="J1533" i="1"/>
  <c r="C1535" i="1" l="1"/>
  <c r="D1535" i="1"/>
  <c r="A1536" i="1" a="1"/>
  <c r="A1536" i="1" s="1"/>
  <c r="V1534" i="1"/>
  <c r="J1534" i="1"/>
  <c r="F1535" i="1"/>
  <c r="I1535" i="1"/>
  <c r="H1535" i="1"/>
  <c r="Q1535" i="1"/>
  <c r="G1535" i="1"/>
  <c r="U1535" i="1" s="1"/>
  <c r="V1535" i="1" s="1"/>
  <c r="E1535" i="1"/>
  <c r="L1535" i="1"/>
  <c r="M1535" i="1"/>
  <c r="K1533" i="1"/>
  <c r="S1533" i="1"/>
  <c r="Y1537" i="1" a="1"/>
  <c r="Y1537" i="1" s="1"/>
  <c r="B1537" i="1" s="1" a="1"/>
  <c r="B1537" i="1" s="1"/>
  <c r="T1534" i="1"/>
  <c r="C1536" i="1" l="1"/>
  <c r="D1536" i="1"/>
  <c r="A1537" i="1" a="1"/>
  <c r="A1537" i="1" s="1"/>
  <c r="L1536" i="1"/>
  <c r="M1536" i="1"/>
  <c r="Y1538" i="1" a="1"/>
  <c r="Y1538" i="1" s="1"/>
  <c r="B1538" i="1" s="1" a="1"/>
  <c r="B1538" i="1" s="1"/>
  <c r="G1536" i="1"/>
  <c r="U1536" i="1" s="1"/>
  <c r="F1536" i="1"/>
  <c r="I1536" i="1"/>
  <c r="H1536" i="1"/>
  <c r="Q1536" i="1"/>
  <c r="E1536" i="1"/>
  <c r="T1535" i="1"/>
  <c r="K1534" i="1"/>
  <c r="S1534" i="1"/>
  <c r="J1535" i="1"/>
  <c r="C1537" i="1" l="1"/>
  <c r="D1537" i="1"/>
  <c r="A1538" i="1" a="1"/>
  <c r="A1538" i="1" s="1"/>
  <c r="V1536" i="1"/>
  <c r="M1537" i="1"/>
  <c r="L1537" i="1"/>
  <c r="Y1539" i="1" a="1"/>
  <c r="Y1539" i="1" s="1"/>
  <c r="B1539" i="1" s="1" a="1"/>
  <c r="B1539" i="1" s="1"/>
  <c r="H1537" i="1"/>
  <c r="G1537" i="1"/>
  <c r="U1537" i="1" s="1"/>
  <c r="I1537" i="1"/>
  <c r="Q1537" i="1"/>
  <c r="F1537" i="1"/>
  <c r="E1537" i="1"/>
  <c r="K1535" i="1"/>
  <c r="S1535" i="1"/>
  <c r="T1536" i="1"/>
  <c r="J1536" i="1"/>
  <c r="C1538" i="1" l="1"/>
  <c r="D1538" i="1"/>
  <c r="A1539" i="1" a="1"/>
  <c r="A1539" i="1" s="1"/>
  <c r="V1537" i="1"/>
  <c r="M1538" i="1"/>
  <c r="L1538" i="1"/>
  <c r="Y1540" i="1" a="1"/>
  <c r="Y1540" i="1" s="1"/>
  <c r="B1540" i="1" s="1" a="1"/>
  <c r="B1540" i="1" s="1"/>
  <c r="H1538" i="1"/>
  <c r="F1538" i="1"/>
  <c r="G1538" i="1"/>
  <c r="U1538" i="1" s="1"/>
  <c r="Q1538" i="1"/>
  <c r="E1538" i="1"/>
  <c r="I1538" i="1"/>
  <c r="J1537" i="1"/>
  <c r="T1537" i="1"/>
  <c r="S1536" i="1"/>
  <c r="K1536" i="1"/>
  <c r="C1539" i="1" l="1"/>
  <c r="D1539" i="1"/>
  <c r="A1540" i="1" a="1"/>
  <c r="A1540" i="1" s="1"/>
  <c r="S1537" i="1"/>
  <c r="K1537" i="1"/>
  <c r="G1539" i="1"/>
  <c r="U1539" i="1" s="1"/>
  <c r="F1539" i="1"/>
  <c r="E1539" i="1"/>
  <c r="I1539" i="1"/>
  <c r="H1539" i="1"/>
  <c r="Q1539" i="1"/>
  <c r="L1539" i="1"/>
  <c r="M1539" i="1"/>
  <c r="Y1541" i="1" a="1"/>
  <c r="Y1541" i="1" s="1"/>
  <c r="B1541" i="1" s="1" a="1"/>
  <c r="B1541" i="1" s="1"/>
  <c r="V1538" i="1"/>
  <c r="J1538" i="1"/>
  <c r="T1538" i="1"/>
  <c r="C1540" i="1" l="1"/>
  <c r="D1540" i="1"/>
  <c r="A1541" i="1" a="1"/>
  <c r="A1541" i="1" s="1"/>
  <c r="H1540" i="1"/>
  <c r="E1540" i="1"/>
  <c r="I1540" i="1"/>
  <c r="G1540" i="1"/>
  <c r="U1540" i="1" s="1"/>
  <c r="Q1540" i="1"/>
  <c r="F1540" i="1"/>
  <c r="Y1542" i="1" a="1"/>
  <c r="Y1542" i="1" s="1"/>
  <c r="B1542" i="1" s="1" a="1"/>
  <c r="B1542" i="1" s="1"/>
  <c r="L1540" i="1"/>
  <c r="M1540" i="1"/>
  <c r="S1538" i="1"/>
  <c r="K1538" i="1"/>
  <c r="T1539" i="1"/>
  <c r="V1539" i="1"/>
  <c r="J1539" i="1"/>
  <c r="C1541" i="1" l="1"/>
  <c r="D1541" i="1"/>
  <c r="A1542" i="1" a="1"/>
  <c r="A1542" i="1" s="1"/>
  <c r="V1540" i="1"/>
  <c r="T1540" i="1"/>
  <c r="K1539" i="1"/>
  <c r="S1539" i="1"/>
  <c r="J1540" i="1"/>
  <c r="F1541" i="1"/>
  <c r="I1541" i="1"/>
  <c r="H1541" i="1"/>
  <c r="Q1541" i="1"/>
  <c r="G1541" i="1"/>
  <c r="U1541" i="1" s="1"/>
  <c r="E1541" i="1"/>
  <c r="M1541" i="1"/>
  <c r="L1541" i="1"/>
  <c r="Y1543" i="1" a="1"/>
  <c r="Y1543" i="1" s="1"/>
  <c r="B1543" i="1" s="1" a="1"/>
  <c r="B1543" i="1" s="1"/>
  <c r="D1542" i="1" l="1"/>
  <c r="C1542" i="1"/>
  <c r="V1541" i="1"/>
  <c r="A1543" i="1" a="1"/>
  <c r="A1543" i="1" s="1"/>
  <c r="K1540" i="1"/>
  <c r="S1540" i="1"/>
  <c r="L1542" i="1"/>
  <c r="M1542" i="1"/>
  <c r="J1541" i="1"/>
  <c r="T1541" i="1"/>
  <c r="G1542" i="1"/>
  <c r="U1542" i="1" s="1"/>
  <c r="F1542" i="1"/>
  <c r="I1542" i="1"/>
  <c r="H1542" i="1"/>
  <c r="Q1542" i="1"/>
  <c r="E1542" i="1"/>
  <c r="Y1544" i="1" a="1"/>
  <c r="Y1544" i="1" s="1"/>
  <c r="B1544" i="1" s="1" a="1"/>
  <c r="B1544" i="1" s="1"/>
  <c r="C1543" i="1" l="1"/>
  <c r="D1543" i="1"/>
  <c r="V1542" i="1"/>
  <c r="A1544" i="1" a="1"/>
  <c r="A1544" i="1" s="1"/>
  <c r="L1543" i="1"/>
  <c r="M1543" i="1"/>
  <c r="J1542" i="1"/>
  <c r="Y1545" i="1" a="1"/>
  <c r="Y1545" i="1" s="1"/>
  <c r="B1545" i="1" s="1" a="1"/>
  <c r="B1545" i="1" s="1"/>
  <c r="H1543" i="1"/>
  <c r="G1543" i="1"/>
  <c r="U1543" i="1" s="1"/>
  <c r="I1543" i="1"/>
  <c r="Q1543" i="1"/>
  <c r="F1543" i="1"/>
  <c r="E1543" i="1"/>
  <c r="K1541" i="1"/>
  <c r="S1541" i="1"/>
  <c r="T1542" i="1"/>
  <c r="C1544" i="1" l="1"/>
  <c r="D1544" i="1"/>
  <c r="V1543" i="1"/>
  <c r="A1545" i="1" a="1"/>
  <c r="A1545" i="1" s="1"/>
  <c r="M1544" i="1"/>
  <c r="L1544" i="1"/>
  <c r="K1542" i="1"/>
  <c r="S1542" i="1"/>
  <c r="T1543" i="1"/>
  <c r="J1543" i="1"/>
  <c r="H1544" i="1"/>
  <c r="F1544" i="1"/>
  <c r="I1544" i="1"/>
  <c r="G1544" i="1"/>
  <c r="U1544" i="1" s="1"/>
  <c r="Q1544" i="1"/>
  <c r="E1544" i="1"/>
  <c r="Y1546" i="1" a="1"/>
  <c r="Y1546" i="1" s="1"/>
  <c r="B1546" i="1" s="1" a="1"/>
  <c r="B1546" i="1" s="1"/>
  <c r="C1545" i="1" l="1"/>
  <c r="D1545" i="1"/>
  <c r="A1546" i="1" a="1"/>
  <c r="A1546" i="1" s="1"/>
  <c r="K1543" i="1"/>
  <c r="S1543" i="1"/>
  <c r="V1544" i="1"/>
  <c r="J1544" i="1"/>
  <c r="G1545" i="1"/>
  <c r="U1545" i="1" s="1"/>
  <c r="I1545" i="1"/>
  <c r="H1545" i="1"/>
  <c r="Q1545" i="1"/>
  <c r="F1545" i="1"/>
  <c r="E1545" i="1"/>
  <c r="T1544" i="1"/>
  <c r="M1545" i="1"/>
  <c r="L1545" i="1"/>
  <c r="Y1547" i="1" a="1"/>
  <c r="Y1547" i="1" s="1"/>
  <c r="B1547" i="1" s="1" a="1"/>
  <c r="B1547" i="1" s="1"/>
  <c r="C1546" i="1" l="1"/>
  <c r="D1546" i="1"/>
  <c r="A1547" i="1" a="1"/>
  <c r="A1547" i="1" s="1"/>
  <c r="L1546" i="1"/>
  <c r="M1546" i="1"/>
  <c r="Y1548" i="1" a="1"/>
  <c r="Y1548" i="1" s="1"/>
  <c r="B1548" i="1" s="1" a="1"/>
  <c r="B1548" i="1" s="1"/>
  <c r="S1544" i="1"/>
  <c r="K1544" i="1"/>
  <c r="E1546" i="1"/>
  <c r="H1546" i="1"/>
  <c r="I1546" i="1"/>
  <c r="G1546" i="1"/>
  <c r="U1546" i="1" s="1"/>
  <c r="Q1546" i="1"/>
  <c r="F1546" i="1"/>
  <c r="V1545" i="1"/>
  <c r="J1545" i="1"/>
  <c r="T1545" i="1"/>
  <c r="C1547" i="1" l="1"/>
  <c r="D1547" i="1"/>
  <c r="A1548" i="1" a="1"/>
  <c r="A1548" i="1" s="1"/>
  <c r="V1546" i="1"/>
  <c r="K1545" i="1"/>
  <c r="S1545" i="1"/>
  <c r="Y1549" i="1" a="1"/>
  <c r="Y1549" i="1" s="1"/>
  <c r="B1549" i="1" s="1" a="1"/>
  <c r="B1549" i="1" s="1"/>
  <c r="F1547" i="1"/>
  <c r="I1547" i="1"/>
  <c r="H1547" i="1"/>
  <c r="G1547" i="1"/>
  <c r="U1547" i="1" s="1"/>
  <c r="Q1547" i="1"/>
  <c r="E1547" i="1"/>
  <c r="M1547" i="1"/>
  <c r="L1547" i="1"/>
  <c r="T1546" i="1"/>
  <c r="J1546" i="1"/>
  <c r="C1548" i="1" l="1"/>
  <c r="D1548" i="1"/>
  <c r="V1547" i="1"/>
  <c r="A1549" i="1" a="1"/>
  <c r="A1549" i="1" s="1"/>
  <c r="J1547" i="1"/>
  <c r="T1547" i="1"/>
  <c r="Y1550" i="1" a="1"/>
  <c r="Y1550" i="1" s="1"/>
  <c r="B1550" i="1" s="1" a="1"/>
  <c r="B1550" i="1" s="1"/>
  <c r="G1548" i="1"/>
  <c r="U1548" i="1" s="1"/>
  <c r="F1548" i="1"/>
  <c r="Q1548" i="1"/>
  <c r="I1548" i="1"/>
  <c r="H1548" i="1"/>
  <c r="E1548" i="1"/>
  <c r="L1548" i="1"/>
  <c r="M1548" i="1"/>
  <c r="K1546" i="1"/>
  <c r="S1546" i="1"/>
  <c r="C1549" i="1" l="1"/>
  <c r="D1549" i="1"/>
  <c r="A1550" i="1" a="1"/>
  <c r="A1550" i="1" s="1"/>
  <c r="T1548" i="1"/>
  <c r="V1548" i="1"/>
  <c r="M1549" i="1"/>
  <c r="L1549" i="1"/>
  <c r="Y1551" i="1" a="1"/>
  <c r="Y1551" i="1" s="1"/>
  <c r="B1551" i="1" s="1" a="1"/>
  <c r="B1551" i="1" s="1"/>
  <c r="Q1549" i="1"/>
  <c r="I1549" i="1"/>
  <c r="H1549" i="1"/>
  <c r="G1549" i="1"/>
  <c r="U1549" i="1" s="1"/>
  <c r="F1549" i="1"/>
  <c r="E1549" i="1"/>
  <c r="K1547" i="1"/>
  <c r="S1547" i="1"/>
  <c r="J1548" i="1"/>
  <c r="C1550" i="1" l="1"/>
  <c r="D1550" i="1"/>
  <c r="A1551" i="1" a="1"/>
  <c r="A1551" i="1" s="1"/>
  <c r="V1549" i="1"/>
  <c r="T1549" i="1"/>
  <c r="J1549" i="1"/>
  <c r="K1548" i="1"/>
  <c r="S1548" i="1"/>
  <c r="Y1552" i="1" a="1"/>
  <c r="Y1552" i="1" s="1"/>
  <c r="B1552" i="1" s="1" a="1"/>
  <c r="B1552" i="1" s="1"/>
  <c r="Q1550" i="1"/>
  <c r="I1550" i="1"/>
  <c r="H1550" i="1"/>
  <c r="F1550" i="1"/>
  <c r="G1550" i="1"/>
  <c r="U1550" i="1" s="1"/>
  <c r="E1550" i="1"/>
  <c r="M1550" i="1"/>
  <c r="L1550" i="1"/>
  <c r="C1551" i="1" l="1"/>
  <c r="D1551" i="1"/>
  <c r="A1552" i="1" a="1"/>
  <c r="A1552" i="1" s="1"/>
  <c r="S1549" i="1"/>
  <c r="K1549" i="1"/>
  <c r="V1550" i="1"/>
  <c r="J1550" i="1"/>
  <c r="T1550" i="1"/>
  <c r="Y1553" i="1" a="1"/>
  <c r="Y1553" i="1" s="1"/>
  <c r="B1553" i="1" s="1" a="1"/>
  <c r="B1553" i="1" s="1"/>
  <c r="M1551" i="1"/>
  <c r="L1551" i="1"/>
  <c r="Q1551" i="1"/>
  <c r="I1551" i="1"/>
  <c r="G1551" i="1"/>
  <c r="U1551" i="1" s="1"/>
  <c r="H1551" i="1"/>
  <c r="F1551" i="1"/>
  <c r="E1551" i="1"/>
  <c r="C1552" i="1" l="1"/>
  <c r="D1552" i="1"/>
  <c r="A1553" i="1" a="1"/>
  <c r="A1553" i="1" s="1"/>
  <c r="M1552" i="1"/>
  <c r="L1552" i="1"/>
  <c r="Y1554" i="1" a="1"/>
  <c r="Y1554" i="1" s="1"/>
  <c r="B1554" i="1" s="1" a="1"/>
  <c r="B1554" i="1" s="1"/>
  <c r="J1551" i="1"/>
  <c r="T1551" i="1"/>
  <c r="S1550" i="1"/>
  <c r="K1550" i="1"/>
  <c r="E1552" i="1"/>
  <c r="H1552" i="1"/>
  <c r="I1552" i="1"/>
  <c r="G1552" i="1"/>
  <c r="U1552" i="1" s="1"/>
  <c r="F1552" i="1"/>
  <c r="Q1552" i="1"/>
  <c r="C1553" i="1" l="1"/>
  <c r="D1553" i="1"/>
  <c r="A1554" i="1" a="1"/>
  <c r="A1554" i="1" s="1"/>
  <c r="V1552" i="1"/>
  <c r="J1552" i="1"/>
  <c r="T1552" i="1"/>
  <c r="S1551" i="1"/>
  <c r="V1551" i="1" s="1"/>
  <c r="K1551" i="1"/>
  <c r="F1553" i="1"/>
  <c r="E1553" i="1"/>
  <c r="Q1553" i="1"/>
  <c r="I1553" i="1"/>
  <c r="H1553" i="1"/>
  <c r="G1553" i="1"/>
  <c r="U1553" i="1" s="1"/>
  <c r="M1553" i="1"/>
  <c r="L1553" i="1"/>
  <c r="Y1555" i="1" a="1"/>
  <c r="Y1555" i="1" s="1"/>
  <c r="B1555" i="1" s="1" a="1"/>
  <c r="B1555" i="1" s="1"/>
  <c r="C1554" i="1" l="1"/>
  <c r="D1554" i="1"/>
  <c r="A1555" i="1" a="1"/>
  <c r="A1555" i="1" s="1"/>
  <c r="V1553" i="1"/>
  <c r="T1553" i="1"/>
  <c r="L1554" i="1"/>
  <c r="M1554" i="1"/>
  <c r="S1552" i="1"/>
  <c r="K1552" i="1"/>
  <c r="Q1554" i="1"/>
  <c r="I1554" i="1"/>
  <c r="G1554" i="1"/>
  <c r="U1554" i="1" s="1"/>
  <c r="F1554" i="1"/>
  <c r="E1554" i="1"/>
  <c r="H1554" i="1"/>
  <c r="Y1556" i="1" a="1"/>
  <c r="Y1556" i="1" s="1"/>
  <c r="B1556" i="1" s="1" a="1"/>
  <c r="B1556" i="1" s="1"/>
  <c r="J1553" i="1"/>
  <c r="C1555" i="1" l="1"/>
  <c r="D1555" i="1"/>
  <c r="A1556" i="1" a="1"/>
  <c r="A1556" i="1" s="1"/>
  <c r="Y1557" i="1" a="1"/>
  <c r="Y1557" i="1" s="1"/>
  <c r="B1557" i="1" s="1" a="1"/>
  <c r="B1557" i="1" s="1"/>
  <c r="T1554" i="1"/>
  <c r="J1554" i="1"/>
  <c r="I1555" i="1"/>
  <c r="Q1555" i="1"/>
  <c r="H1555" i="1"/>
  <c r="E1555" i="1"/>
  <c r="G1555" i="1"/>
  <c r="U1555" i="1" s="1"/>
  <c r="V1555" i="1" s="1"/>
  <c r="F1555" i="1"/>
  <c r="S1553" i="1"/>
  <c r="K1553" i="1"/>
  <c r="M1555" i="1"/>
  <c r="L1555" i="1"/>
  <c r="V1554" i="1"/>
  <c r="C1556" i="1" l="1"/>
  <c r="D1556" i="1"/>
  <c r="A1557" i="1" a="1"/>
  <c r="A1557" i="1" s="1"/>
  <c r="K1554" i="1"/>
  <c r="S1554" i="1"/>
  <c r="J1555" i="1"/>
  <c r="E1556" i="1"/>
  <c r="I1556" i="1"/>
  <c r="H1556" i="1"/>
  <c r="G1556" i="1"/>
  <c r="U1556" i="1" s="1"/>
  <c r="F1556" i="1"/>
  <c r="Q1556" i="1"/>
  <c r="T1555" i="1"/>
  <c r="Y1558" i="1" a="1"/>
  <c r="Y1558" i="1" s="1"/>
  <c r="B1558" i="1" s="1" a="1"/>
  <c r="B1558" i="1" s="1"/>
  <c r="M1556" i="1"/>
  <c r="L1556" i="1"/>
  <c r="C1557" i="1" l="1"/>
  <c r="D1557" i="1"/>
  <c r="A1558" i="1" a="1"/>
  <c r="A1558" i="1" s="1"/>
  <c r="V1556" i="1"/>
  <c r="J1556" i="1"/>
  <c r="T1556" i="1"/>
  <c r="L1557" i="1"/>
  <c r="M1557" i="1"/>
  <c r="Y1559" i="1" a="1"/>
  <c r="Y1559" i="1" s="1"/>
  <c r="B1559" i="1" s="1" a="1"/>
  <c r="B1559" i="1" s="1"/>
  <c r="Q1557" i="1"/>
  <c r="I1557" i="1"/>
  <c r="H1557" i="1"/>
  <c r="G1557" i="1"/>
  <c r="U1557" i="1" s="1"/>
  <c r="F1557" i="1"/>
  <c r="E1557" i="1"/>
  <c r="K1555" i="1"/>
  <c r="S1555" i="1"/>
  <c r="C1558" i="1" l="1"/>
  <c r="D1558" i="1"/>
  <c r="A1559" i="1" a="1"/>
  <c r="A1559" i="1" s="1"/>
  <c r="V1557" i="1"/>
  <c r="K1556" i="1"/>
  <c r="S1556" i="1"/>
  <c r="J1557" i="1"/>
  <c r="M1558" i="1"/>
  <c r="L1558" i="1"/>
  <c r="E1558" i="1"/>
  <c r="I1558" i="1"/>
  <c r="G1558" i="1"/>
  <c r="U1558" i="1" s="1"/>
  <c r="F1558" i="1"/>
  <c r="Q1558" i="1"/>
  <c r="H1558" i="1"/>
  <c r="Y1560" i="1" a="1"/>
  <c r="Y1560" i="1" s="1"/>
  <c r="B1560" i="1" s="1" a="1"/>
  <c r="B1560" i="1" s="1"/>
  <c r="T1557" i="1"/>
  <c r="C1559" i="1" l="1"/>
  <c r="D1559" i="1"/>
  <c r="A1560" i="1" a="1"/>
  <c r="A1560" i="1" s="1"/>
  <c r="K1557" i="1"/>
  <c r="S1557" i="1"/>
  <c r="J1558" i="1"/>
  <c r="T1558" i="1"/>
  <c r="Q1559" i="1"/>
  <c r="H1559" i="1"/>
  <c r="G1559" i="1"/>
  <c r="U1559" i="1" s="1"/>
  <c r="F1559" i="1"/>
  <c r="E1559" i="1"/>
  <c r="I1559" i="1"/>
  <c r="M1559" i="1"/>
  <c r="L1559" i="1"/>
  <c r="Y1561" i="1" a="1"/>
  <c r="Y1561" i="1" s="1"/>
  <c r="B1561" i="1" s="1" a="1"/>
  <c r="B1561" i="1" s="1"/>
  <c r="C1560" i="1" l="1"/>
  <c r="D1560" i="1"/>
  <c r="A1561" i="1" a="1"/>
  <c r="A1561" i="1" s="1"/>
  <c r="J1559" i="1"/>
  <c r="V1559" i="1"/>
  <c r="T1559" i="1"/>
  <c r="S1558" i="1"/>
  <c r="V1558" i="1" s="1"/>
  <c r="K1558" i="1"/>
  <c r="M1560" i="1"/>
  <c r="L1560" i="1"/>
  <c r="E1560" i="1"/>
  <c r="I1560" i="1"/>
  <c r="Q1560" i="1"/>
  <c r="H1560" i="1"/>
  <c r="F1560" i="1"/>
  <c r="G1560" i="1"/>
  <c r="U1560" i="1" s="1"/>
  <c r="Y1562" i="1" a="1"/>
  <c r="Y1562" i="1" s="1"/>
  <c r="B1562" i="1" s="1" a="1"/>
  <c r="B1562" i="1" s="1"/>
  <c r="C1561" i="1" l="1"/>
  <c r="D1561" i="1"/>
  <c r="A1562" i="1" a="1"/>
  <c r="A1562" i="1" s="1"/>
  <c r="G1561" i="1"/>
  <c r="U1561" i="1" s="1"/>
  <c r="E1561" i="1"/>
  <c r="I1561" i="1"/>
  <c r="F1561" i="1"/>
  <c r="Q1561" i="1"/>
  <c r="H1561" i="1"/>
  <c r="J1560" i="1"/>
  <c r="M1561" i="1"/>
  <c r="L1561" i="1"/>
  <c r="T1560" i="1"/>
  <c r="V1560" i="1"/>
  <c r="K1559" i="1"/>
  <c r="S1559" i="1"/>
  <c r="Y1563" i="1" a="1"/>
  <c r="Y1563" i="1" s="1"/>
  <c r="B1563" i="1" s="1" a="1"/>
  <c r="B1563" i="1" s="1"/>
  <c r="C1562" i="1" l="1"/>
  <c r="D1562" i="1"/>
  <c r="A1563" i="1" a="1"/>
  <c r="A1563" i="1" s="1"/>
  <c r="K1560" i="1"/>
  <c r="S1560" i="1"/>
  <c r="I1562" i="1"/>
  <c r="Q1562" i="1"/>
  <c r="H1562" i="1"/>
  <c r="G1562" i="1"/>
  <c r="U1562" i="1" s="1"/>
  <c r="V1562" i="1" s="1"/>
  <c r="F1562" i="1"/>
  <c r="E1562" i="1"/>
  <c r="M1562" i="1"/>
  <c r="L1562" i="1"/>
  <c r="Y1564" i="1" a="1"/>
  <c r="Y1564" i="1" s="1"/>
  <c r="B1564" i="1" s="1" a="1"/>
  <c r="B1564" i="1" s="1"/>
  <c r="J1561" i="1"/>
  <c r="T1561" i="1"/>
  <c r="V1561" i="1"/>
  <c r="C1563" i="1" l="1"/>
  <c r="D1563" i="1"/>
  <c r="A1564" i="1" a="1"/>
  <c r="A1564" i="1" s="1"/>
  <c r="M1563" i="1"/>
  <c r="L1563" i="1"/>
  <c r="J1562" i="1"/>
  <c r="T1562" i="1"/>
  <c r="S1561" i="1"/>
  <c r="K1561" i="1"/>
  <c r="Y1565" i="1" a="1"/>
  <c r="Y1565" i="1" s="1"/>
  <c r="B1565" i="1" s="1" a="1"/>
  <c r="B1565" i="1" s="1"/>
  <c r="Q1563" i="1"/>
  <c r="I1563" i="1"/>
  <c r="F1563" i="1"/>
  <c r="E1563" i="1"/>
  <c r="H1563" i="1"/>
  <c r="G1563" i="1"/>
  <c r="U1563" i="1" s="1"/>
  <c r="C1564" i="1" l="1"/>
  <c r="D1564" i="1"/>
  <c r="A1565" i="1" a="1"/>
  <c r="A1565" i="1" s="1"/>
  <c r="V1563" i="1"/>
  <c r="K1562" i="1"/>
  <c r="S1562" i="1"/>
  <c r="I1564" i="1"/>
  <c r="H1564" i="1"/>
  <c r="Q1564" i="1"/>
  <c r="G1564" i="1"/>
  <c r="U1564" i="1" s="1"/>
  <c r="V1564" i="1" s="1"/>
  <c r="F1564" i="1"/>
  <c r="E1564" i="1"/>
  <c r="J1563" i="1"/>
  <c r="Y1566" i="1" a="1"/>
  <c r="Y1566" i="1" s="1"/>
  <c r="B1566" i="1" s="1" a="1"/>
  <c r="B1566" i="1" s="1"/>
  <c r="T1563" i="1"/>
  <c r="M1564" i="1"/>
  <c r="L1564" i="1"/>
  <c r="D1565" i="1" l="1"/>
  <c r="C1565" i="1"/>
  <c r="A1566" i="1" a="1"/>
  <c r="A1566" i="1" s="1"/>
  <c r="J1564" i="1"/>
  <c r="S1563" i="1"/>
  <c r="K1563" i="1"/>
  <c r="T1564" i="1"/>
  <c r="Y1567" i="1" a="1"/>
  <c r="Y1567" i="1" s="1"/>
  <c r="B1567" i="1" s="1" a="1"/>
  <c r="B1567" i="1" s="1"/>
  <c r="Q1565" i="1"/>
  <c r="I1565" i="1"/>
  <c r="E1565" i="1"/>
  <c r="H1565" i="1"/>
  <c r="G1565" i="1"/>
  <c r="U1565" i="1" s="1"/>
  <c r="F1565" i="1"/>
  <c r="M1565" i="1"/>
  <c r="L1565" i="1"/>
  <c r="C1566" i="1" l="1"/>
  <c r="D1566" i="1"/>
  <c r="A1567" i="1" a="1"/>
  <c r="A1567" i="1" s="1"/>
  <c r="J1565" i="1"/>
  <c r="T1565" i="1"/>
  <c r="Y1568" i="1" a="1"/>
  <c r="Y1568" i="1" s="1"/>
  <c r="B1568" i="1" s="1" a="1"/>
  <c r="B1568" i="1" s="1"/>
  <c r="Q1566" i="1"/>
  <c r="I1566" i="1"/>
  <c r="E1566" i="1"/>
  <c r="H1566" i="1"/>
  <c r="F1566" i="1"/>
  <c r="G1566" i="1"/>
  <c r="U1566" i="1" s="1"/>
  <c r="M1566" i="1"/>
  <c r="L1566" i="1"/>
  <c r="S1564" i="1"/>
  <c r="K1564" i="1"/>
  <c r="V1565" i="1"/>
  <c r="C1567" i="1" l="1"/>
  <c r="D1567" i="1"/>
  <c r="A1568" i="1" a="1"/>
  <c r="A1568" i="1" s="1"/>
  <c r="V1566" i="1"/>
  <c r="T1566" i="1"/>
  <c r="J1566" i="1"/>
  <c r="E1567" i="1"/>
  <c r="Q1567" i="1"/>
  <c r="I1567" i="1"/>
  <c r="G1567" i="1"/>
  <c r="U1567" i="1" s="1"/>
  <c r="V1567" i="1" s="1"/>
  <c r="F1567" i="1"/>
  <c r="H1567" i="1"/>
  <c r="M1567" i="1"/>
  <c r="L1567" i="1"/>
  <c r="Y1569" i="1" a="1"/>
  <c r="Y1569" i="1" s="1"/>
  <c r="B1569" i="1" s="1" a="1"/>
  <c r="B1569" i="1" s="1"/>
  <c r="S1565" i="1"/>
  <c r="K1565" i="1"/>
  <c r="C1568" i="1" l="1"/>
  <c r="D1568" i="1"/>
  <c r="A1569" i="1" a="1"/>
  <c r="A1569" i="1" s="1"/>
  <c r="E1568" i="1"/>
  <c r="Q1568" i="1"/>
  <c r="I1568" i="1"/>
  <c r="H1568" i="1"/>
  <c r="F1568" i="1"/>
  <c r="G1568" i="1"/>
  <c r="U1568" i="1" s="1"/>
  <c r="Y1570" i="1" a="1"/>
  <c r="Y1570" i="1" s="1"/>
  <c r="B1570" i="1" s="1" a="1"/>
  <c r="B1570" i="1" s="1"/>
  <c r="J1567" i="1"/>
  <c r="M1568" i="1"/>
  <c r="L1568" i="1"/>
  <c r="S1566" i="1"/>
  <c r="K1566" i="1"/>
  <c r="T1567" i="1"/>
  <c r="C1569" i="1" l="1"/>
  <c r="D1569" i="1"/>
  <c r="A1570" i="1" a="1"/>
  <c r="A1570" i="1" s="1"/>
  <c r="V1568" i="1"/>
  <c r="S1567" i="1"/>
  <c r="K1567" i="1"/>
  <c r="J1568" i="1"/>
  <c r="Y1571" i="1" a="1"/>
  <c r="Y1571" i="1" s="1"/>
  <c r="B1571" i="1" s="1" a="1"/>
  <c r="B1571" i="1" s="1"/>
  <c r="E1569" i="1"/>
  <c r="Q1569" i="1"/>
  <c r="I1569" i="1"/>
  <c r="H1569" i="1"/>
  <c r="G1569" i="1"/>
  <c r="U1569" i="1" s="1"/>
  <c r="F1569" i="1"/>
  <c r="M1569" i="1"/>
  <c r="L1569" i="1"/>
  <c r="T1568" i="1"/>
  <c r="C1570" i="1" l="1"/>
  <c r="D1570" i="1"/>
  <c r="A1571" i="1" a="1"/>
  <c r="A1571" i="1" s="1"/>
  <c r="J1569" i="1"/>
  <c r="T1569" i="1"/>
  <c r="M1570" i="1"/>
  <c r="L1570" i="1"/>
  <c r="Y1572" i="1" a="1"/>
  <c r="Y1572" i="1" s="1"/>
  <c r="B1572" i="1" s="1" a="1"/>
  <c r="B1572" i="1" s="1"/>
  <c r="S1568" i="1"/>
  <c r="K1568" i="1"/>
  <c r="I1570" i="1"/>
  <c r="E1570" i="1"/>
  <c r="H1570" i="1"/>
  <c r="G1570" i="1"/>
  <c r="U1570" i="1" s="1"/>
  <c r="Q1570" i="1"/>
  <c r="F1570" i="1"/>
  <c r="C1571" i="1" l="1"/>
  <c r="D1571" i="1"/>
  <c r="A1572" i="1" a="1"/>
  <c r="A1572" i="1" s="1"/>
  <c r="V1570" i="1"/>
  <c r="P1570" i="1"/>
  <c r="J1570" i="1"/>
  <c r="T1570" i="1"/>
  <c r="L1571" i="1"/>
  <c r="M1571" i="1"/>
  <c r="Q1571" i="1"/>
  <c r="F1571" i="1"/>
  <c r="H1571" i="1"/>
  <c r="G1571" i="1"/>
  <c r="U1571" i="1" s="1"/>
  <c r="E1571" i="1"/>
  <c r="I1571" i="1"/>
  <c r="Y1573" i="1" a="1"/>
  <c r="Y1573" i="1" s="1"/>
  <c r="B1573" i="1" s="1" a="1"/>
  <c r="B1573" i="1" s="1"/>
  <c r="S1569" i="1"/>
  <c r="V1569" i="1" s="1"/>
  <c r="K1569" i="1"/>
  <c r="N1570" i="1" a="1"/>
  <c r="N1570" i="1" s="1"/>
  <c r="C1572" i="1" l="1"/>
  <c r="D1572" i="1"/>
  <c r="A1573" i="1" a="1"/>
  <c r="A1573" i="1" s="1"/>
  <c r="M1572" i="1"/>
  <c r="L1572" i="1"/>
  <c r="V1571" i="1"/>
  <c r="T1571" i="1"/>
  <c r="K1570" i="1"/>
  <c r="S1570" i="1"/>
  <c r="O1570" i="1"/>
  <c r="N1571" i="1" a="1"/>
  <c r="N1571" i="1" s="1"/>
  <c r="Y1574" i="1" a="1"/>
  <c r="Y1574" i="1" s="1"/>
  <c r="B1574" i="1" s="1" a="1"/>
  <c r="B1574" i="1" s="1"/>
  <c r="I1572" i="1"/>
  <c r="E1572" i="1"/>
  <c r="H1572" i="1"/>
  <c r="G1572" i="1"/>
  <c r="U1572" i="1" s="1"/>
  <c r="Q1572" i="1"/>
  <c r="F1572" i="1"/>
  <c r="J1571" i="1"/>
  <c r="P1571" i="1"/>
  <c r="C1573" i="1" l="1"/>
  <c r="D1573" i="1"/>
  <c r="A1574" i="1" a="1"/>
  <c r="A1574" i="1" s="1"/>
  <c r="V1572" i="1"/>
  <c r="S1571" i="1"/>
  <c r="K1571" i="1"/>
  <c r="O1571" i="1"/>
  <c r="Y1575" i="1" a="1"/>
  <c r="Y1575" i="1" s="1"/>
  <c r="B1575" i="1" s="1" a="1"/>
  <c r="B1575" i="1" s="1"/>
  <c r="P1572" i="1"/>
  <c r="J1572" i="1"/>
  <c r="N1572" i="1" s="1" a="1"/>
  <c r="N1572" i="1" s="1"/>
  <c r="G1573" i="1"/>
  <c r="U1573" i="1" s="1"/>
  <c r="Q1573" i="1"/>
  <c r="F1573" i="1"/>
  <c r="H1573" i="1"/>
  <c r="I1573" i="1"/>
  <c r="E1573" i="1"/>
  <c r="T1572" i="1"/>
  <c r="L1573" i="1"/>
  <c r="M1573" i="1"/>
  <c r="C1574" i="1" l="1"/>
  <c r="D1574" i="1"/>
  <c r="A1575" i="1" a="1"/>
  <c r="A1575" i="1" s="1"/>
  <c r="M1574" i="1"/>
  <c r="L1574" i="1"/>
  <c r="V1573" i="1"/>
  <c r="I1574" i="1"/>
  <c r="E1574" i="1"/>
  <c r="G1574" i="1"/>
  <c r="U1574" i="1" s="1"/>
  <c r="Q1574" i="1"/>
  <c r="F1574" i="1"/>
  <c r="H1574" i="1"/>
  <c r="J1573" i="1"/>
  <c r="N1573" i="1" s="1" a="1"/>
  <c r="N1573" i="1" s="1"/>
  <c r="P1573" i="1"/>
  <c r="Y1576" i="1" a="1"/>
  <c r="Y1576" i="1" s="1"/>
  <c r="B1576" i="1" s="1" a="1"/>
  <c r="B1576" i="1" s="1"/>
  <c r="T1573" i="1"/>
  <c r="K1572" i="1"/>
  <c r="S1572" i="1"/>
  <c r="O1572" i="1"/>
  <c r="C1575" i="1" l="1"/>
  <c r="D1575" i="1"/>
  <c r="A1576" i="1" a="1"/>
  <c r="A1576" i="1" s="1"/>
  <c r="V1574" i="1"/>
  <c r="P1574" i="1"/>
  <c r="J1574" i="1"/>
  <c r="N1574" i="1" s="1" a="1"/>
  <c r="N1574" i="1" s="1"/>
  <c r="H1575" i="1"/>
  <c r="G1575" i="1"/>
  <c r="U1575" i="1" s="1"/>
  <c r="Q1575" i="1"/>
  <c r="F1575" i="1"/>
  <c r="I1575" i="1"/>
  <c r="E1575" i="1"/>
  <c r="L1575" i="1"/>
  <c r="M1575" i="1"/>
  <c r="Y1577" i="1" a="1"/>
  <c r="Y1577" i="1" s="1"/>
  <c r="B1577" i="1" s="1" a="1"/>
  <c r="B1577" i="1" s="1"/>
  <c r="S1573" i="1"/>
  <c r="K1573" i="1"/>
  <c r="O1573" i="1"/>
  <c r="T1574" i="1"/>
  <c r="C1576" i="1" l="1"/>
  <c r="D1576" i="1"/>
  <c r="A1577" i="1" a="1"/>
  <c r="A1577" i="1" s="1"/>
  <c r="V1575" i="1"/>
  <c r="T1575" i="1"/>
  <c r="J1575" i="1"/>
  <c r="N1575" i="1" s="1" a="1"/>
  <c r="N1575" i="1" s="1"/>
  <c r="P1575" i="1"/>
  <c r="M1576" i="1"/>
  <c r="L1576" i="1"/>
  <c r="E1576" i="1"/>
  <c r="I1576" i="1"/>
  <c r="H1576" i="1"/>
  <c r="G1576" i="1"/>
  <c r="U1576" i="1" s="1"/>
  <c r="Q1576" i="1"/>
  <c r="F1576" i="1"/>
  <c r="Y1578" i="1" a="1"/>
  <c r="Y1578" i="1" s="1"/>
  <c r="B1578" i="1" s="1" a="1"/>
  <c r="B1578" i="1" s="1"/>
  <c r="K1574" i="1"/>
  <c r="S1574" i="1"/>
  <c r="O1574" i="1"/>
  <c r="C1577" i="1" l="1"/>
  <c r="D1577" i="1"/>
  <c r="A1578" i="1" a="1"/>
  <c r="A1578" i="1" s="1"/>
  <c r="L1577" i="1"/>
  <c r="M1577" i="1"/>
  <c r="H1577" i="1"/>
  <c r="G1577" i="1"/>
  <c r="U1577" i="1" s="1"/>
  <c r="Q1577" i="1"/>
  <c r="F1577" i="1"/>
  <c r="E1577" i="1"/>
  <c r="I1577" i="1"/>
  <c r="S1575" i="1"/>
  <c r="K1575" i="1"/>
  <c r="O1575" i="1"/>
  <c r="Y1579" i="1" a="1"/>
  <c r="Y1579" i="1" s="1"/>
  <c r="B1579" i="1" s="1" a="1"/>
  <c r="B1579" i="1" s="1"/>
  <c r="P1576" i="1"/>
  <c r="J1576" i="1"/>
  <c r="N1576" i="1" s="1" a="1"/>
  <c r="N1576" i="1" s="1"/>
  <c r="T1576" i="1"/>
  <c r="V1576" i="1"/>
  <c r="D1578" i="1" l="1"/>
  <c r="C1578" i="1"/>
  <c r="A1579" i="1" a="1"/>
  <c r="A1579" i="1" s="1"/>
  <c r="V1577" i="1"/>
  <c r="K1576" i="1"/>
  <c r="S1576" i="1"/>
  <c r="O1576" i="1"/>
  <c r="M1578" i="1"/>
  <c r="L1578" i="1"/>
  <c r="Y1580" i="1" a="1"/>
  <c r="Y1580" i="1" s="1"/>
  <c r="B1580" i="1" s="1" a="1"/>
  <c r="B1580" i="1" s="1"/>
  <c r="T1577" i="1"/>
  <c r="J1577" i="1"/>
  <c r="N1577" i="1" s="1" a="1"/>
  <c r="N1577" i="1" s="1"/>
  <c r="P1577" i="1"/>
  <c r="E1578" i="1"/>
  <c r="I1578" i="1"/>
  <c r="H1578" i="1"/>
  <c r="G1578" i="1"/>
  <c r="U1578" i="1" s="1"/>
  <c r="Q1578" i="1"/>
  <c r="F1578" i="1"/>
  <c r="C1579" i="1" l="1"/>
  <c r="D1579" i="1"/>
  <c r="A1580" i="1" a="1"/>
  <c r="A1580" i="1" s="1"/>
  <c r="L1579" i="1"/>
  <c r="M1579" i="1"/>
  <c r="S1577" i="1"/>
  <c r="K1577" i="1"/>
  <c r="O1577" i="1"/>
  <c r="Y1581" i="1" a="1"/>
  <c r="Y1581" i="1" s="1"/>
  <c r="B1581" i="1" s="1" a="1"/>
  <c r="B1581" i="1" s="1"/>
  <c r="V1578" i="1"/>
  <c r="P1578" i="1"/>
  <c r="J1578" i="1"/>
  <c r="N1578" i="1" s="1" a="1"/>
  <c r="N1578" i="1" s="1"/>
  <c r="H1579" i="1"/>
  <c r="G1579" i="1"/>
  <c r="U1579" i="1" s="1"/>
  <c r="Q1579" i="1"/>
  <c r="F1579" i="1"/>
  <c r="I1579" i="1"/>
  <c r="E1579" i="1"/>
  <c r="T1578" i="1"/>
  <c r="C1580" i="1" l="1"/>
  <c r="D1580" i="1"/>
  <c r="A1581" i="1" a="1"/>
  <c r="A1581" i="1" s="1"/>
  <c r="E1580" i="1"/>
  <c r="I1580" i="1"/>
  <c r="H1580" i="1"/>
  <c r="G1580" i="1"/>
  <c r="U1580" i="1" s="1"/>
  <c r="Q1580" i="1"/>
  <c r="F1580" i="1"/>
  <c r="N1579" i="1" a="1"/>
  <c r="N1579" i="1" s="1"/>
  <c r="K1578" i="1"/>
  <c r="S1578" i="1"/>
  <c r="O1578" i="1"/>
  <c r="Y1582" i="1" a="1"/>
  <c r="Y1582" i="1" s="1"/>
  <c r="B1582" i="1" s="1" a="1"/>
  <c r="B1582" i="1" s="1"/>
  <c r="T1579" i="1"/>
  <c r="M1580" i="1"/>
  <c r="L1580" i="1"/>
  <c r="J1579" i="1"/>
  <c r="P1579" i="1"/>
  <c r="C1581" i="1" l="1"/>
  <c r="D1581" i="1"/>
  <c r="A1582" i="1" a="1"/>
  <c r="A1582" i="1" s="1"/>
  <c r="L1581" i="1"/>
  <c r="M1581" i="1"/>
  <c r="V1580" i="1"/>
  <c r="S1579" i="1"/>
  <c r="V1579" i="1" s="1"/>
  <c r="K1579" i="1"/>
  <c r="O1579" i="1"/>
  <c r="P1580" i="1"/>
  <c r="J1580" i="1"/>
  <c r="N1580" i="1" s="1" a="1"/>
  <c r="N1580" i="1" s="1"/>
  <c r="Y1583" i="1" a="1"/>
  <c r="Y1583" i="1" s="1"/>
  <c r="B1583" i="1" s="1" a="1"/>
  <c r="B1583" i="1" s="1"/>
  <c r="H1581" i="1"/>
  <c r="G1581" i="1"/>
  <c r="U1581" i="1" s="1"/>
  <c r="Q1581" i="1"/>
  <c r="F1581" i="1"/>
  <c r="E1581" i="1"/>
  <c r="I1581" i="1"/>
  <c r="T1580" i="1"/>
  <c r="C1582" i="1" l="1"/>
  <c r="D1582" i="1"/>
  <c r="A1583" i="1" a="1"/>
  <c r="A1583" i="1" s="1"/>
  <c r="V1581" i="1"/>
  <c r="I1582" i="1"/>
  <c r="E1582" i="1"/>
  <c r="H1582" i="1"/>
  <c r="G1582" i="1"/>
  <c r="U1582" i="1" s="1"/>
  <c r="Q1582" i="1"/>
  <c r="F1582" i="1"/>
  <c r="T1581" i="1"/>
  <c r="M1582" i="1"/>
  <c r="L1582" i="1"/>
  <c r="Y1584" i="1" a="1"/>
  <c r="Y1584" i="1" s="1"/>
  <c r="B1584" i="1" s="1" a="1"/>
  <c r="B1584" i="1" s="1"/>
  <c r="N1581" i="1" a="1"/>
  <c r="N1581" i="1" s="1"/>
  <c r="K1580" i="1"/>
  <c r="S1580" i="1"/>
  <c r="O1580" i="1"/>
  <c r="J1581" i="1"/>
  <c r="P1581" i="1"/>
  <c r="C1583" i="1" l="1"/>
  <c r="D1583" i="1"/>
  <c r="A1584" i="1" a="1"/>
  <c r="A1584" i="1" s="1"/>
  <c r="T1582" i="1"/>
  <c r="V1582" i="1"/>
  <c r="L1583" i="1"/>
  <c r="M1583" i="1"/>
  <c r="Y1585" i="1" a="1"/>
  <c r="Y1585" i="1" s="1"/>
  <c r="B1585" i="1" s="1" a="1"/>
  <c r="B1585" i="1" s="1"/>
  <c r="Q1583" i="1"/>
  <c r="F1583" i="1"/>
  <c r="H1583" i="1"/>
  <c r="G1583" i="1"/>
  <c r="U1583" i="1" s="1"/>
  <c r="I1583" i="1"/>
  <c r="E1583" i="1"/>
  <c r="P1582" i="1"/>
  <c r="J1582" i="1"/>
  <c r="N1582" i="1" s="1" a="1"/>
  <c r="N1582" i="1" s="1"/>
  <c r="S1581" i="1"/>
  <c r="K1581" i="1"/>
  <c r="O1581" i="1"/>
  <c r="C1584" i="1" l="1"/>
  <c r="D1584" i="1"/>
  <c r="A1585" i="1" a="1"/>
  <c r="A1585" i="1" s="1"/>
  <c r="V1583" i="1"/>
  <c r="T1583" i="1"/>
  <c r="J1583" i="1"/>
  <c r="N1583" i="1" s="1" a="1"/>
  <c r="N1583" i="1" s="1"/>
  <c r="P1583" i="1"/>
  <c r="K1582" i="1"/>
  <c r="S1582" i="1"/>
  <c r="O1582" i="1"/>
  <c r="Y1586" i="1" a="1"/>
  <c r="Y1586" i="1" s="1"/>
  <c r="B1586" i="1" s="1" a="1"/>
  <c r="B1586" i="1" s="1"/>
  <c r="I1584" i="1"/>
  <c r="E1584" i="1"/>
  <c r="Q1584" i="1"/>
  <c r="F1584" i="1"/>
  <c r="H1584" i="1"/>
  <c r="G1584" i="1"/>
  <c r="U1584" i="1" s="1"/>
  <c r="M1584" i="1"/>
  <c r="L1584" i="1"/>
  <c r="C1585" i="1" l="1"/>
  <c r="D1585" i="1"/>
  <c r="A1586" i="1" a="1"/>
  <c r="A1586" i="1" s="1"/>
  <c r="P1584" i="1"/>
  <c r="J1584" i="1"/>
  <c r="T1584" i="1"/>
  <c r="S1583" i="1"/>
  <c r="K1583" i="1"/>
  <c r="O1583" i="1"/>
  <c r="N1584" i="1" a="1"/>
  <c r="N1584" i="1" s="1"/>
  <c r="Y1587" i="1" a="1"/>
  <c r="Y1587" i="1" s="1"/>
  <c r="B1587" i="1" s="1" a="1"/>
  <c r="B1587" i="1" s="1"/>
  <c r="G1585" i="1"/>
  <c r="U1585" i="1" s="1"/>
  <c r="F1585" i="1"/>
  <c r="H1585" i="1"/>
  <c r="I1585" i="1"/>
  <c r="E1585" i="1"/>
  <c r="Q1585" i="1"/>
  <c r="L1585" i="1"/>
  <c r="M1585" i="1"/>
  <c r="C1586" i="1" l="1"/>
  <c r="D1586" i="1"/>
  <c r="A1587" i="1" a="1"/>
  <c r="A1587" i="1" s="1"/>
  <c r="V1585" i="1"/>
  <c r="K1584" i="1"/>
  <c r="S1584" i="1"/>
  <c r="V1584" i="1" s="1"/>
  <c r="O1584" i="1"/>
  <c r="H1586" i="1"/>
  <c r="G1586" i="1"/>
  <c r="U1586" i="1" s="1"/>
  <c r="F1586" i="1"/>
  <c r="Q1586" i="1"/>
  <c r="I1586" i="1"/>
  <c r="E1586" i="1"/>
  <c r="Y1588" i="1" a="1"/>
  <c r="Y1588" i="1" s="1"/>
  <c r="B1588" i="1" s="1" a="1"/>
  <c r="B1588" i="1" s="1"/>
  <c r="J1585" i="1"/>
  <c r="L1586" i="1"/>
  <c r="M1586" i="1"/>
  <c r="T1585" i="1"/>
  <c r="C1587" i="1" l="1"/>
  <c r="D1587" i="1"/>
  <c r="A1588" i="1" a="1"/>
  <c r="A1588" i="1" s="1"/>
  <c r="T1586" i="1"/>
  <c r="K1585" i="1"/>
  <c r="S1585" i="1"/>
  <c r="V1586" i="1"/>
  <c r="H1587" i="1"/>
  <c r="G1587" i="1"/>
  <c r="U1587" i="1" s="1"/>
  <c r="F1587" i="1"/>
  <c r="I1587" i="1"/>
  <c r="E1587" i="1"/>
  <c r="Q1587" i="1"/>
  <c r="L1587" i="1"/>
  <c r="M1587" i="1"/>
  <c r="J1586" i="1"/>
  <c r="Y1589" i="1" a="1"/>
  <c r="Y1589" i="1" s="1"/>
  <c r="B1589" i="1" s="1" a="1"/>
  <c r="B1589" i="1" s="1"/>
  <c r="C1588" i="1" l="1"/>
  <c r="D1588" i="1"/>
  <c r="A1589" i="1" a="1"/>
  <c r="A1589" i="1" s="1"/>
  <c r="V1587" i="1"/>
  <c r="J1587" i="1"/>
  <c r="L1588" i="1"/>
  <c r="M1588" i="1"/>
  <c r="H1588" i="1"/>
  <c r="G1588" i="1"/>
  <c r="U1588" i="1" s="1"/>
  <c r="F1588" i="1"/>
  <c r="E1588" i="1"/>
  <c r="Q1588" i="1"/>
  <c r="I1588" i="1"/>
  <c r="S1586" i="1"/>
  <c r="K1586" i="1"/>
  <c r="Y1590" i="1" a="1"/>
  <c r="Y1590" i="1" s="1"/>
  <c r="B1590" i="1" s="1" a="1"/>
  <c r="B1590" i="1" s="1"/>
  <c r="T1587" i="1"/>
  <c r="C1589" i="1" l="1"/>
  <c r="D1589" i="1"/>
  <c r="A1590" i="1" a="1"/>
  <c r="A1590" i="1" s="1"/>
  <c r="V1588" i="1"/>
  <c r="Y1591" i="1" a="1"/>
  <c r="Y1591" i="1" s="1"/>
  <c r="B1591" i="1" s="1" a="1"/>
  <c r="B1591" i="1" s="1"/>
  <c r="T1588" i="1"/>
  <c r="H1589" i="1"/>
  <c r="G1589" i="1"/>
  <c r="U1589" i="1" s="1"/>
  <c r="F1589" i="1"/>
  <c r="Q1589" i="1"/>
  <c r="I1589" i="1"/>
  <c r="E1589" i="1"/>
  <c r="L1589" i="1"/>
  <c r="M1589" i="1"/>
  <c r="K1587" i="1"/>
  <c r="S1587" i="1"/>
  <c r="J1588" i="1"/>
  <c r="C1590" i="1" l="1"/>
  <c r="D1590" i="1"/>
  <c r="A1591" i="1" a="1"/>
  <c r="A1591" i="1" s="1"/>
  <c r="T1589" i="1"/>
  <c r="J1589" i="1"/>
  <c r="Y1592" i="1" a="1"/>
  <c r="Y1592" i="1" s="1"/>
  <c r="B1592" i="1" s="1" a="1"/>
  <c r="B1592" i="1" s="1"/>
  <c r="F1590" i="1"/>
  <c r="H1590" i="1"/>
  <c r="G1590" i="1"/>
  <c r="U1590" i="1" s="1"/>
  <c r="I1590" i="1"/>
  <c r="E1590" i="1"/>
  <c r="Q1590" i="1"/>
  <c r="L1590" i="1"/>
  <c r="M1590" i="1"/>
  <c r="S1588" i="1"/>
  <c r="K1588" i="1"/>
  <c r="V1589" i="1"/>
  <c r="C1591" i="1" l="1"/>
  <c r="D1591" i="1"/>
  <c r="A1592" i="1" a="1"/>
  <c r="A1592" i="1" s="1"/>
  <c r="G1591" i="1"/>
  <c r="U1591" i="1" s="1"/>
  <c r="F1591" i="1"/>
  <c r="H1591" i="1"/>
  <c r="Q1591" i="1"/>
  <c r="I1591" i="1"/>
  <c r="E1591" i="1"/>
  <c r="L1591" i="1"/>
  <c r="M1591" i="1"/>
  <c r="K1589" i="1"/>
  <c r="S1589" i="1"/>
  <c r="T1590" i="1"/>
  <c r="Y1593" i="1" a="1"/>
  <c r="Y1593" i="1" s="1"/>
  <c r="B1593" i="1" s="1" a="1"/>
  <c r="B1593" i="1" s="1"/>
  <c r="V1590" i="1"/>
  <c r="J1590" i="1"/>
  <c r="C1592" i="1" l="1"/>
  <c r="D1592" i="1"/>
  <c r="A1593" i="1" a="1"/>
  <c r="A1593" i="1" s="1"/>
  <c r="H1592" i="1"/>
  <c r="G1592" i="1"/>
  <c r="U1592" i="1" s="1"/>
  <c r="F1592" i="1"/>
  <c r="I1592" i="1"/>
  <c r="E1592" i="1"/>
  <c r="Q1592" i="1"/>
  <c r="L1592" i="1"/>
  <c r="M1592" i="1"/>
  <c r="K1590" i="1"/>
  <c r="S1590" i="1"/>
  <c r="Y1594" i="1" a="1"/>
  <c r="Y1594" i="1" s="1"/>
  <c r="B1594" i="1" s="1" a="1"/>
  <c r="B1594" i="1" s="1"/>
  <c r="T1591" i="1"/>
  <c r="V1591" i="1"/>
  <c r="J1591" i="1"/>
  <c r="C1593" i="1" l="1"/>
  <c r="D1593" i="1"/>
  <c r="A1594" i="1" a="1"/>
  <c r="A1594" i="1" s="1"/>
  <c r="L1593" i="1"/>
  <c r="M1593" i="1"/>
  <c r="S1591" i="1"/>
  <c r="K1591" i="1"/>
  <c r="H1593" i="1"/>
  <c r="G1593" i="1"/>
  <c r="U1593" i="1" s="1"/>
  <c r="F1593" i="1"/>
  <c r="E1593" i="1"/>
  <c r="Q1593" i="1"/>
  <c r="I1593" i="1"/>
  <c r="T1592" i="1"/>
  <c r="V1592" i="1"/>
  <c r="J1592" i="1"/>
  <c r="Y1595" i="1" a="1"/>
  <c r="Y1595" i="1" s="1"/>
  <c r="B1595" i="1" s="1" a="1"/>
  <c r="B1595" i="1" s="1"/>
  <c r="C1594" i="1" l="1"/>
  <c r="D1594" i="1"/>
  <c r="A1595" i="1" a="1"/>
  <c r="A1595" i="1" s="1"/>
  <c r="K1592" i="1"/>
  <c r="S1592" i="1"/>
  <c r="H1594" i="1"/>
  <c r="G1594" i="1"/>
  <c r="U1594" i="1" s="1"/>
  <c r="F1594" i="1"/>
  <c r="I1594" i="1"/>
  <c r="E1594" i="1"/>
  <c r="Q1594" i="1"/>
  <c r="T1593" i="1"/>
  <c r="L1594" i="1"/>
  <c r="M1594" i="1"/>
  <c r="Y1596" i="1" a="1"/>
  <c r="Y1596" i="1" s="1"/>
  <c r="B1596" i="1" s="1" a="1"/>
  <c r="B1596" i="1" s="1"/>
  <c r="J1593" i="1"/>
  <c r="C1595" i="1" l="1"/>
  <c r="D1595" i="1"/>
  <c r="A1596" i="1" a="1"/>
  <c r="A1596" i="1" s="1"/>
  <c r="J1594" i="1"/>
  <c r="V1594" i="1"/>
  <c r="S1593" i="1"/>
  <c r="V1593" i="1" s="1"/>
  <c r="K1593" i="1"/>
  <c r="H1595" i="1"/>
  <c r="G1595" i="1"/>
  <c r="U1595" i="1" s="1"/>
  <c r="F1595" i="1"/>
  <c r="I1595" i="1"/>
  <c r="E1595" i="1"/>
  <c r="Q1595" i="1"/>
  <c r="T1594" i="1"/>
  <c r="Y1597" i="1" a="1"/>
  <c r="Y1597" i="1" s="1"/>
  <c r="B1597" i="1" s="1" a="1"/>
  <c r="B1597" i="1" s="1"/>
  <c r="L1595" i="1"/>
  <c r="M1595" i="1"/>
  <c r="C1596" i="1" l="1"/>
  <c r="D1596" i="1"/>
  <c r="A1597" i="1" a="1"/>
  <c r="A1597" i="1" s="1"/>
  <c r="V1595" i="1"/>
  <c r="Y1598" i="1" a="1"/>
  <c r="Y1598" i="1" s="1"/>
  <c r="B1598" i="1" s="1" a="1"/>
  <c r="B1598" i="1" s="1"/>
  <c r="F1596" i="1"/>
  <c r="H1596" i="1"/>
  <c r="G1596" i="1"/>
  <c r="U1596" i="1" s="1"/>
  <c r="Q1596" i="1"/>
  <c r="I1596" i="1"/>
  <c r="E1596" i="1"/>
  <c r="L1596" i="1"/>
  <c r="M1596" i="1"/>
  <c r="J1595" i="1"/>
  <c r="K1594" i="1"/>
  <c r="S1594" i="1"/>
  <c r="T1595" i="1"/>
  <c r="C1597" i="1" l="1"/>
  <c r="D1597" i="1"/>
  <c r="A1598" i="1" a="1"/>
  <c r="A1598" i="1" s="1"/>
  <c r="T1596" i="1"/>
  <c r="V1596" i="1"/>
  <c r="J1596" i="1"/>
  <c r="Y1599" i="1" a="1"/>
  <c r="Y1599" i="1" s="1"/>
  <c r="B1599" i="1" s="1" a="1"/>
  <c r="B1599" i="1" s="1"/>
  <c r="G1597" i="1"/>
  <c r="U1597" i="1" s="1"/>
  <c r="F1597" i="1"/>
  <c r="H1597" i="1"/>
  <c r="I1597" i="1"/>
  <c r="E1597" i="1"/>
  <c r="Q1597" i="1"/>
  <c r="L1597" i="1"/>
  <c r="M1597" i="1"/>
  <c r="S1595" i="1"/>
  <c r="K1595" i="1"/>
  <c r="C1598" i="1" l="1"/>
  <c r="D1598" i="1"/>
  <c r="A1599" i="1" a="1"/>
  <c r="A1599" i="1" s="1"/>
  <c r="S1596" i="1"/>
  <c r="K1596" i="1"/>
  <c r="T1597" i="1"/>
  <c r="J1597" i="1"/>
  <c r="L1598" i="1"/>
  <c r="M1598" i="1"/>
  <c r="Y1600" i="1" a="1"/>
  <c r="Y1600" i="1" s="1"/>
  <c r="B1600" i="1" s="1" a="1"/>
  <c r="B1600" i="1" s="1"/>
  <c r="H1598" i="1"/>
  <c r="G1598" i="1"/>
  <c r="U1598" i="1" s="1"/>
  <c r="F1598" i="1"/>
  <c r="E1598" i="1"/>
  <c r="Q1598" i="1"/>
  <c r="I1598" i="1"/>
  <c r="C1599" i="1" l="1"/>
  <c r="D1599" i="1"/>
  <c r="A1600" i="1" a="1"/>
  <c r="A1600" i="1" s="1"/>
  <c r="K1597" i="1"/>
  <c r="S1597" i="1"/>
  <c r="V1597" i="1" s="1"/>
  <c r="V1598" i="1"/>
  <c r="H1599" i="1"/>
  <c r="G1599" i="1"/>
  <c r="U1599" i="1" s="1"/>
  <c r="F1599" i="1"/>
  <c r="I1599" i="1"/>
  <c r="E1599" i="1"/>
  <c r="Q1599" i="1"/>
  <c r="Y1601" i="1" a="1"/>
  <c r="Y1601" i="1" s="1"/>
  <c r="B1601" i="1" s="1" a="1"/>
  <c r="B1601" i="1" s="1"/>
  <c r="T1598" i="1"/>
  <c r="J1598" i="1"/>
  <c r="L1599" i="1"/>
  <c r="M1599" i="1"/>
  <c r="C1600" i="1" l="1"/>
  <c r="D1600" i="1"/>
  <c r="A1601" i="1" a="1"/>
  <c r="A1601" i="1" s="1"/>
  <c r="T1599" i="1"/>
  <c r="V1599" i="1"/>
  <c r="J1599" i="1"/>
  <c r="Y1602" i="1" a="1"/>
  <c r="Y1602" i="1" s="1"/>
  <c r="B1602" i="1" s="1" a="1"/>
  <c r="B1602" i="1" s="1"/>
  <c r="H1600" i="1"/>
  <c r="G1600" i="1"/>
  <c r="U1600" i="1" s="1"/>
  <c r="F1600" i="1"/>
  <c r="E1600" i="1"/>
  <c r="Q1600" i="1"/>
  <c r="I1600" i="1"/>
  <c r="L1600" i="1"/>
  <c r="M1600" i="1"/>
  <c r="S1598" i="1"/>
  <c r="K1598" i="1"/>
  <c r="D1601" i="1" l="1"/>
  <c r="C1601" i="1"/>
  <c r="V1600" i="1"/>
  <c r="A1602" i="1" a="1"/>
  <c r="A1602" i="1" s="1"/>
  <c r="L1601" i="1"/>
  <c r="M1601" i="1"/>
  <c r="J1600" i="1"/>
  <c r="Y1603" i="1" a="1"/>
  <c r="Y1603" i="1" s="1"/>
  <c r="B1603" i="1" s="1" a="1"/>
  <c r="B1603" i="1" s="1"/>
  <c r="K1599" i="1"/>
  <c r="S1599" i="1"/>
  <c r="H1601" i="1"/>
  <c r="G1601" i="1"/>
  <c r="U1601" i="1" s="1"/>
  <c r="F1601" i="1"/>
  <c r="Q1601" i="1"/>
  <c r="I1601" i="1"/>
  <c r="E1601" i="1"/>
  <c r="T1600" i="1"/>
  <c r="C1602" i="1" l="1"/>
  <c r="D1602" i="1"/>
  <c r="V1601" i="1"/>
  <c r="A1603" i="1" a="1"/>
  <c r="A1603" i="1" s="1"/>
  <c r="F1602" i="1"/>
  <c r="H1602" i="1"/>
  <c r="G1602" i="1"/>
  <c r="U1602" i="1" s="1"/>
  <c r="I1602" i="1"/>
  <c r="E1602" i="1"/>
  <c r="Q1602" i="1"/>
  <c r="L1602" i="1"/>
  <c r="M1602" i="1"/>
  <c r="S1600" i="1"/>
  <c r="K1600" i="1"/>
  <c r="Y1604" i="1" a="1"/>
  <c r="Y1604" i="1" s="1"/>
  <c r="B1604" i="1" s="1" a="1"/>
  <c r="B1604" i="1" s="1"/>
  <c r="T1601" i="1"/>
  <c r="J1601" i="1"/>
  <c r="C1603" i="1" l="1"/>
  <c r="D1603" i="1"/>
  <c r="A1604" i="1" a="1"/>
  <c r="A1604" i="1" s="1"/>
  <c r="V1602" i="1"/>
  <c r="Y1605" i="1" a="1"/>
  <c r="Y1605" i="1" s="1"/>
  <c r="B1605" i="1" s="1" a="1"/>
  <c r="B1605" i="1" s="1"/>
  <c r="G1603" i="1"/>
  <c r="U1603" i="1" s="1"/>
  <c r="F1603" i="1"/>
  <c r="H1603" i="1"/>
  <c r="Q1603" i="1"/>
  <c r="I1603" i="1"/>
  <c r="E1603" i="1"/>
  <c r="L1603" i="1"/>
  <c r="M1603" i="1"/>
  <c r="K1601" i="1"/>
  <c r="S1601" i="1"/>
  <c r="T1602" i="1"/>
  <c r="J1602" i="1"/>
  <c r="C1604" i="1" l="1"/>
  <c r="D1604" i="1"/>
  <c r="A1605" i="1" a="1"/>
  <c r="A1605" i="1" s="1"/>
  <c r="K1602" i="1"/>
  <c r="S1602" i="1"/>
  <c r="T1603" i="1"/>
  <c r="V1603" i="1"/>
  <c r="H1604" i="1"/>
  <c r="G1604" i="1"/>
  <c r="U1604" i="1" s="1"/>
  <c r="F1604" i="1"/>
  <c r="I1604" i="1"/>
  <c r="E1604" i="1"/>
  <c r="Q1604" i="1"/>
  <c r="L1604" i="1"/>
  <c r="M1604" i="1"/>
  <c r="J1603" i="1"/>
  <c r="Y1606" i="1" a="1"/>
  <c r="Y1606" i="1" s="1"/>
  <c r="B1606" i="1" s="1" a="1"/>
  <c r="B1606" i="1" s="1"/>
  <c r="C1605" i="1" l="1"/>
  <c r="D1605" i="1"/>
  <c r="A1606" i="1" a="1"/>
  <c r="A1606" i="1" s="1"/>
  <c r="V1604" i="1"/>
  <c r="Y1607" i="1" a="1"/>
  <c r="Y1607" i="1" s="1"/>
  <c r="B1607" i="1" s="1" a="1"/>
  <c r="B1607" i="1" s="1"/>
  <c r="H1605" i="1"/>
  <c r="G1605" i="1"/>
  <c r="U1605" i="1" s="1"/>
  <c r="F1605" i="1"/>
  <c r="E1605" i="1"/>
  <c r="Q1605" i="1"/>
  <c r="I1605" i="1"/>
  <c r="L1605" i="1"/>
  <c r="M1605" i="1"/>
  <c r="S1603" i="1"/>
  <c r="K1603" i="1"/>
  <c r="J1604" i="1"/>
  <c r="T1604" i="1"/>
  <c r="C1606" i="1" l="1"/>
  <c r="D1606" i="1"/>
  <c r="A1607" i="1" a="1"/>
  <c r="A1607" i="1" s="1"/>
  <c r="V1605" i="1"/>
  <c r="T1605" i="1"/>
  <c r="J1605" i="1"/>
  <c r="K1604" i="1"/>
  <c r="S1604" i="1"/>
  <c r="H1606" i="1"/>
  <c r="G1606" i="1"/>
  <c r="U1606" i="1" s="1"/>
  <c r="F1606" i="1"/>
  <c r="I1606" i="1"/>
  <c r="E1606" i="1"/>
  <c r="Q1606" i="1"/>
  <c r="L1606" i="1"/>
  <c r="M1606" i="1"/>
  <c r="Y1608" i="1" a="1"/>
  <c r="Y1608" i="1" s="1"/>
  <c r="B1608" i="1" s="1" a="1"/>
  <c r="B1608" i="1" s="1"/>
  <c r="C1607" i="1" l="1"/>
  <c r="D1607" i="1"/>
  <c r="A1608" i="1" a="1"/>
  <c r="A1608" i="1" s="1"/>
  <c r="V1606" i="1"/>
  <c r="T1606" i="1"/>
  <c r="S1605" i="1"/>
  <c r="K1605" i="1"/>
  <c r="L1607" i="1"/>
  <c r="M1607" i="1"/>
  <c r="J1606" i="1"/>
  <c r="H1607" i="1"/>
  <c r="G1607" i="1"/>
  <c r="U1607" i="1" s="1"/>
  <c r="F1607" i="1"/>
  <c r="I1607" i="1"/>
  <c r="E1607" i="1"/>
  <c r="Q1607" i="1"/>
  <c r="Y1609" i="1" a="1"/>
  <c r="Y1609" i="1" s="1"/>
  <c r="B1609" i="1" s="1" a="1"/>
  <c r="B1609" i="1" s="1"/>
  <c r="C1608" i="1" l="1"/>
  <c r="D1608" i="1"/>
  <c r="A1609" i="1" a="1"/>
  <c r="A1609" i="1" s="1"/>
  <c r="J1607" i="1"/>
  <c r="V1607" i="1"/>
  <c r="Y1610" i="1" a="1"/>
  <c r="Y1610" i="1" s="1"/>
  <c r="B1610" i="1" s="1" a="1"/>
  <c r="B1610" i="1" s="1"/>
  <c r="K1606" i="1"/>
  <c r="S1606" i="1"/>
  <c r="L1608" i="1"/>
  <c r="M1608" i="1"/>
  <c r="F1608" i="1"/>
  <c r="H1608" i="1"/>
  <c r="G1608" i="1"/>
  <c r="U1608" i="1" s="1"/>
  <c r="Q1608" i="1"/>
  <c r="I1608" i="1"/>
  <c r="E1608" i="1"/>
  <c r="T1607" i="1"/>
  <c r="C1609" i="1" l="1"/>
  <c r="D1609" i="1"/>
  <c r="A1610" i="1" a="1"/>
  <c r="A1610" i="1" s="1"/>
  <c r="V1608" i="1"/>
  <c r="L1609" i="1"/>
  <c r="M1609" i="1"/>
  <c r="J1608" i="1"/>
  <c r="T1608" i="1"/>
  <c r="Y1611" i="1" a="1"/>
  <c r="Y1611" i="1" s="1"/>
  <c r="B1611" i="1" s="1" a="1"/>
  <c r="B1611" i="1" s="1"/>
  <c r="S1607" i="1"/>
  <c r="K1607" i="1"/>
  <c r="G1609" i="1"/>
  <c r="U1609" i="1" s="1"/>
  <c r="F1609" i="1"/>
  <c r="H1609" i="1"/>
  <c r="I1609" i="1"/>
  <c r="E1609" i="1"/>
  <c r="Q1609" i="1"/>
  <c r="C1610" i="1" l="1"/>
  <c r="D1610" i="1"/>
  <c r="A1611" i="1" a="1"/>
  <c r="A1611" i="1" s="1"/>
  <c r="H1610" i="1"/>
  <c r="G1610" i="1"/>
  <c r="U1610" i="1" s="1"/>
  <c r="F1610" i="1"/>
  <c r="E1610" i="1"/>
  <c r="Q1610" i="1"/>
  <c r="I1610" i="1"/>
  <c r="L1610" i="1"/>
  <c r="M1610" i="1"/>
  <c r="T1609" i="1"/>
  <c r="S1608" i="1"/>
  <c r="K1608" i="1"/>
  <c r="J1609" i="1"/>
  <c r="Y1612" i="1" a="1"/>
  <c r="Y1612" i="1" s="1"/>
  <c r="B1612" i="1" s="1" a="1"/>
  <c r="B1612" i="1" s="1"/>
  <c r="V1609" i="1"/>
  <c r="C1611" i="1" l="1"/>
  <c r="D1611" i="1"/>
  <c r="A1612" i="1" a="1"/>
  <c r="A1612" i="1" s="1"/>
  <c r="V1610" i="1"/>
  <c r="K1609" i="1"/>
  <c r="S1609" i="1"/>
  <c r="H1611" i="1"/>
  <c r="G1611" i="1"/>
  <c r="U1611" i="1" s="1"/>
  <c r="F1611" i="1"/>
  <c r="I1611" i="1"/>
  <c r="E1611" i="1"/>
  <c r="Q1611" i="1"/>
  <c r="L1611" i="1"/>
  <c r="M1611" i="1"/>
  <c r="Y1613" i="1" a="1"/>
  <c r="Y1613" i="1" s="1"/>
  <c r="B1613" i="1" s="1" a="1"/>
  <c r="B1613" i="1" s="1"/>
  <c r="T1610" i="1"/>
  <c r="J1610" i="1"/>
  <c r="C1612" i="1" l="1"/>
  <c r="D1612" i="1"/>
  <c r="A1613" i="1" a="1"/>
  <c r="A1613" i="1" s="1"/>
  <c r="H1612" i="1"/>
  <c r="G1612" i="1"/>
  <c r="U1612" i="1" s="1"/>
  <c r="F1612" i="1"/>
  <c r="I1612" i="1"/>
  <c r="E1612" i="1"/>
  <c r="Q1612" i="1"/>
  <c r="Y1614" i="1" a="1"/>
  <c r="Y1614" i="1" s="1"/>
  <c r="B1614" i="1" s="1" a="1"/>
  <c r="B1614" i="1" s="1"/>
  <c r="L1612" i="1"/>
  <c r="M1612" i="1"/>
  <c r="V1611" i="1"/>
  <c r="S1610" i="1"/>
  <c r="K1610" i="1"/>
  <c r="J1611" i="1"/>
  <c r="T1611" i="1"/>
  <c r="C1613" i="1" l="1"/>
  <c r="D1613" i="1"/>
  <c r="A1614" i="1" a="1"/>
  <c r="A1614" i="1" s="1"/>
  <c r="T1612" i="1"/>
  <c r="K1611" i="1"/>
  <c r="S1611" i="1"/>
  <c r="J1612" i="1"/>
  <c r="V1612" i="1"/>
  <c r="H1613" i="1"/>
  <c r="G1613" i="1"/>
  <c r="U1613" i="1" s="1"/>
  <c r="F1613" i="1"/>
  <c r="E1613" i="1"/>
  <c r="Q1613" i="1"/>
  <c r="I1613" i="1"/>
  <c r="M1613" i="1"/>
  <c r="L1613" i="1"/>
  <c r="Y1615" i="1" a="1"/>
  <c r="Y1615" i="1" s="1"/>
  <c r="B1615" i="1" s="1" a="1"/>
  <c r="B1615" i="1" s="1"/>
  <c r="D1614" i="1" l="1"/>
  <c r="C1614" i="1"/>
  <c r="A1615" i="1" a="1"/>
  <c r="A1615" i="1" s="1"/>
  <c r="Y1616" i="1" a="1"/>
  <c r="Y1616" i="1" s="1"/>
  <c r="B1616" i="1" s="1" a="1"/>
  <c r="B1616" i="1" s="1"/>
  <c r="S1612" i="1"/>
  <c r="K1612" i="1"/>
  <c r="V1613" i="1"/>
  <c r="J1613" i="1"/>
  <c r="T1613" i="1"/>
  <c r="F1614" i="1"/>
  <c r="E1614" i="1"/>
  <c r="H1614" i="1"/>
  <c r="G1614" i="1"/>
  <c r="U1614" i="1" s="1"/>
  <c r="Q1614" i="1"/>
  <c r="I1614" i="1"/>
  <c r="L1614" i="1"/>
  <c r="M1614" i="1"/>
  <c r="C1615" i="1" l="1"/>
  <c r="D1615" i="1"/>
  <c r="A1616" i="1" a="1"/>
  <c r="A1616" i="1" s="1"/>
  <c r="V1614" i="1"/>
  <c r="T1614" i="1"/>
  <c r="G1615" i="1"/>
  <c r="U1615" i="1" s="1"/>
  <c r="F1615" i="1"/>
  <c r="H1615" i="1"/>
  <c r="Q1615" i="1"/>
  <c r="I1615" i="1"/>
  <c r="E1615" i="1"/>
  <c r="L1615" i="1"/>
  <c r="M1615" i="1"/>
  <c r="S1613" i="1"/>
  <c r="K1613" i="1"/>
  <c r="Y1617" i="1" a="1"/>
  <c r="Y1617" i="1" s="1"/>
  <c r="B1617" i="1" s="1" a="1"/>
  <c r="B1617" i="1" s="1"/>
  <c r="J1614" i="1"/>
  <c r="C1616" i="1" l="1"/>
  <c r="D1616" i="1"/>
  <c r="A1617" i="1" a="1"/>
  <c r="A1617" i="1" s="1"/>
  <c r="L1616" i="1"/>
  <c r="M1616" i="1"/>
  <c r="Y1618" i="1" a="1"/>
  <c r="Y1618" i="1" s="1"/>
  <c r="B1618" i="1" s="1" a="1"/>
  <c r="B1618" i="1" s="1"/>
  <c r="J1615" i="1"/>
  <c r="S1614" i="1"/>
  <c r="K1614" i="1"/>
  <c r="T1615" i="1"/>
  <c r="V1615" i="1"/>
  <c r="H1616" i="1"/>
  <c r="G1616" i="1"/>
  <c r="U1616" i="1" s="1"/>
  <c r="F1616" i="1"/>
  <c r="I1616" i="1"/>
  <c r="E1616" i="1"/>
  <c r="Q1616" i="1"/>
  <c r="C1617" i="1" l="1"/>
  <c r="D1617" i="1"/>
  <c r="A1618" i="1" a="1"/>
  <c r="A1618" i="1" s="1"/>
  <c r="L1617" i="1"/>
  <c r="M1617" i="1"/>
  <c r="V1616" i="1"/>
  <c r="Y1619" i="1" a="1"/>
  <c r="Y1619" i="1" s="1"/>
  <c r="B1619" i="1" s="1" a="1"/>
  <c r="B1619" i="1" s="1"/>
  <c r="Q1617" i="1"/>
  <c r="I1617" i="1"/>
  <c r="H1617" i="1"/>
  <c r="G1617" i="1"/>
  <c r="U1617" i="1" s="1"/>
  <c r="F1617" i="1"/>
  <c r="E1617" i="1"/>
  <c r="T1616" i="1"/>
  <c r="J1616" i="1"/>
  <c r="S1615" i="1"/>
  <c r="K1615" i="1"/>
  <c r="C1618" i="1" l="1"/>
  <c r="D1618" i="1"/>
  <c r="A1619" i="1" a="1"/>
  <c r="A1619" i="1" s="1"/>
  <c r="V1617" i="1"/>
  <c r="H1618" i="1"/>
  <c r="G1618" i="1"/>
  <c r="U1618" i="1" s="1"/>
  <c r="F1618" i="1"/>
  <c r="E1618" i="1"/>
  <c r="Q1618" i="1"/>
  <c r="I1618" i="1"/>
  <c r="Y1620" i="1" a="1"/>
  <c r="Y1620" i="1" s="1"/>
  <c r="B1620" i="1" s="1" a="1"/>
  <c r="B1620" i="1" s="1"/>
  <c r="L1618" i="1"/>
  <c r="M1618" i="1"/>
  <c r="T1617" i="1"/>
  <c r="J1617" i="1"/>
  <c r="K1616" i="1"/>
  <c r="S1616" i="1"/>
  <c r="C1619" i="1" l="1"/>
  <c r="D1619" i="1"/>
  <c r="A1620" i="1" a="1"/>
  <c r="A1620" i="1" s="1"/>
  <c r="T1618" i="1"/>
  <c r="M1619" i="1"/>
  <c r="L1619" i="1"/>
  <c r="V1618" i="1"/>
  <c r="K1617" i="1"/>
  <c r="S1617" i="1"/>
  <c r="J1618" i="1"/>
  <c r="H1619" i="1"/>
  <c r="G1619" i="1"/>
  <c r="U1619" i="1" s="1"/>
  <c r="F1619" i="1"/>
  <c r="E1619" i="1"/>
  <c r="Q1619" i="1"/>
  <c r="I1619" i="1"/>
  <c r="Y1621" i="1" a="1"/>
  <c r="Y1621" i="1" s="1"/>
  <c r="B1621" i="1" s="1" a="1"/>
  <c r="B1621" i="1" s="1"/>
  <c r="C1620" i="1" l="1"/>
  <c r="D1620" i="1"/>
  <c r="A1621" i="1" a="1"/>
  <c r="A1621" i="1" s="1"/>
  <c r="J1619" i="1"/>
  <c r="L1620" i="1"/>
  <c r="M1620" i="1"/>
  <c r="T1619" i="1"/>
  <c r="V1619" i="1"/>
  <c r="S1618" i="1"/>
  <c r="K1618" i="1"/>
  <c r="Y1622" i="1" a="1"/>
  <c r="Y1622" i="1" s="1"/>
  <c r="B1622" i="1" s="1" a="1"/>
  <c r="B1622" i="1" s="1"/>
  <c r="F1620" i="1"/>
  <c r="E1620" i="1"/>
  <c r="H1620" i="1"/>
  <c r="G1620" i="1"/>
  <c r="U1620" i="1" s="1"/>
  <c r="Q1620" i="1"/>
  <c r="I1620" i="1"/>
  <c r="C1621" i="1" l="1"/>
  <c r="D1621" i="1"/>
  <c r="A1622" i="1" a="1"/>
  <c r="A1622" i="1" s="1"/>
  <c r="V1620" i="1"/>
  <c r="M1621" i="1"/>
  <c r="L1621" i="1"/>
  <c r="Y1623" i="1" a="1"/>
  <c r="Y1623" i="1" s="1"/>
  <c r="B1623" i="1" s="1" a="1"/>
  <c r="B1623" i="1" s="1"/>
  <c r="T1620" i="1"/>
  <c r="J1620" i="1"/>
  <c r="S1619" i="1"/>
  <c r="K1619" i="1"/>
  <c r="G1621" i="1"/>
  <c r="U1621" i="1" s="1"/>
  <c r="F1621" i="1"/>
  <c r="H1621" i="1"/>
  <c r="Q1621" i="1"/>
  <c r="I1621" i="1"/>
  <c r="E1621" i="1"/>
  <c r="C1622" i="1" l="1"/>
  <c r="D1622" i="1"/>
  <c r="A1623" i="1" a="1"/>
  <c r="A1623" i="1" s="1"/>
  <c r="V1621" i="1"/>
  <c r="L1622" i="1"/>
  <c r="M1622" i="1"/>
  <c r="Q1622" i="1"/>
  <c r="I1622" i="1"/>
  <c r="H1622" i="1"/>
  <c r="G1622" i="1"/>
  <c r="U1622" i="1" s="1"/>
  <c r="F1622" i="1"/>
  <c r="E1622" i="1"/>
  <c r="J1621" i="1"/>
  <c r="S1620" i="1"/>
  <c r="K1620" i="1"/>
  <c r="T1621" i="1"/>
  <c r="Y1624" i="1" a="1"/>
  <c r="Y1624" i="1" s="1"/>
  <c r="B1624" i="1" s="1" a="1"/>
  <c r="B1624" i="1" s="1"/>
  <c r="V1622" i="1" l="1"/>
  <c r="C1623" i="1"/>
  <c r="D1623" i="1"/>
  <c r="A1624" i="1" a="1"/>
  <c r="A1624" i="1" s="1"/>
  <c r="S1621" i="1"/>
  <c r="K1621" i="1"/>
  <c r="T1622" i="1"/>
  <c r="J1622" i="1"/>
  <c r="L1623" i="1"/>
  <c r="M1623" i="1"/>
  <c r="Y1625" i="1" a="1"/>
  <c r="Y1625" i="1" s="1"/>
  <c r="B1625" i="1" s="1" a="1"/>
  <c r="B1625" i="1" s="1"/>
  <c r="Q1623" i="1"/>
  <c r="I1623" i="1"/>
  <c r="H1623" i="1"/>
  <c r="G1623" i="1"/>
  <c r="U1623" i="1" s="1"/>
  <c r="F1623" i="1"/>
  <c r="E1623" i="1"/>
  <c r="C1624" i="1" l="1"/>
  <c r="D1624" i="1"/>
  <c r="A1625" i="1" a="1"/>
  <c r="A1625" i="1" s="1"/>
  <c r="M1624" i="1"/>
  <c r="L1624" i="1"/>
  <c r="H1624" i="1"/>
  <c r="G1624" i="1"/>
  <c r="U1624" i="1" s="1"/>
  <c r="F1624" i="1"/>
  <c r="Q1624" i="1"/>
  <c r="I1624" i="1"/>
  <c r="E1624" i="1"/>
  <c r="S1622" i="1"/>
  <c r="K1622" i="1"/>
  <c r="Y1626" i="1" a="1"/>
  <c r="Y1626" i="1" s="1"/>
  <c r="B1626" i="1" s="1" a="1"/>
  <c r="B1626" i="1" s="1"/>
  <c r="T1623" i="1"/>
  <c r="V1623" i="1"/>
  <c r="J1623" i="1"/>
  <c r="C1625" i="1" l="1"/>
  <c r="D1625" i="1"/>
  <c r="A1626" i="1" a="1"/>
  <c r="A1626" i="1" s="1"/>
  <c r="V1624" i="1"/>
  <c r="S1623" i="1"/>
  <c r="K1623" i="1"/>
  <c r="E1625" i="1"/>
  <c r="Q1625" i="1"/>
  <c r="I1625" i="1"/>
  <c r="H1625" i="1"/>
  <c r="G1625" i="1"/>
  <c r="U1625" i="1" s="1"/>
  <c r="V1625" i="1" s="1"/>
  <c r="F1625" i="1"/>
  <c r="J1624" i="1"/>
  <c r="T1624" i="1"/>
  <c r="M1625" i="1"/>
  <c r="L1625" i="1"/>
  <c r="Y1627" i="1" a="1"/>
  <c r="Y1627" i="1" s="1"/>
  <c r="B1627" i="1" s="1" a="1"/>
  <c r="B1627" i="1" s="1"/>
  <c r="C1626" i="1" l="1"/>
  <c r="D1626" i="1"/>
  <c r="A1627" i="1" a="1"/>
  <c r="A1627" i="1" s="1"/>
  <c r="T1625" i="1"/>
  <c r="J1625" i="1"/>
  <c r="L1626" i="1"/>
  <c r="M1626" i="1"/>
  <c r="S1624" i="1"/>
  <c r="K1624" i="1"/>
  <c r="F1626" i="1"/>
  <c r="E1626" i="1"/>
  <c r="Q1626" i="1"/>
  <c r="I1626" i="1"/>
  <c r="H1626" i="1"/>
  <c r="G1626" i="1"/>
  <c r="U1626" i="1" s="1"/>
  <c r="Y1628" i="1" a="1"/>
  <c r="Y1628" i="1" s="1"/>
  <c r="B1628" i="1" s="1" a="1"/>
  <c r="B1628" i="1" s="1"/>
  <c r="C1627" i="1" l="1"/>
  <c r="D1627" i="1"/>
  <c r="A1628" i="1" a="1"/>
  <c r="A1628" i="1" s="1"/>
  <c r="V1626" i="1"/>
  <c r="J1626" i="1"/>
  <c r="S1625" i="1"/>
  <c r="K1625" i="1"/>
  <c r="G1627" i="1"/>
  <c r="U1627" i="1" s="1"/>
  <c r="F1627" i="1"/>
  <c r="H1627" i="1"/>
  <c r="Q1627" i="1"/>
  <c r="I1627" i="1"/>
  <c r="E1627" i="1"/>
  <c r="Y1629" i="1" a="1"/>
  <c r="Y1629" i="1" s="1"/>
  <c r="B1629" i="1" s="1" a="1"/>
  <c r="B1629" i="1" s="1"/>
  <c r="M1627" i="1"/>
  <c r="L1627" i="1"/>
  <c r="T1626" i="1"/>
  <c r="C1628" i="1" l="1"/>
  <c r="D1628" i="1"/>
  <c r="A1629" i="1" a="1"/>
  <c r="A1629" i="1" s="1"/>
  <c r="J1627" i="1"/>
  <c r="V1627" i="1"/>
  <c r="S1626" i="1"/>
  <c r="K1626" i="1"/>
  <c r="M1628" i="1"/>
  <c r="L1628" i="1"/>
  <c r="Y1630" i="1" a="1"/>
  <c r="Y1630" i="1" s="1"/>
  <c r="B1630" i="1" s="1" a="1"/>
  <c r="B1630" i="1" s="1"/>
  <c r="Q1628" i="1"/>
  <c r="I1628" i="1"/>
  <c r="H1628" i="1"/>
  <c r="G1628" i="1"/>
  <c r="U1628" i="1" s="1"/>
  <c r="F1628" i="1"/>
  <c r="E1628" i="1"/>
  <c r="T1627" i="1"/>
  <c r="C1629" i="1" l="1"/>
  <c r="D1629" i="1"/>
  <c r="A1630" i="1" a="1"/>
  <c r="A1630" i="1" s="1"/>
  <c r="V1628" i="1"/>
  <c r="J1628" i="1"/>
  <c r="T1628" i="1"/>
  <c r="Y1631" i="1" a="1"/>
  <c r="Y1631" i="1" s="1"/>
  <c r="B1631" i="1" s="1" a="1"/>
  <c r="B1631" i="1" s="1"/>
  <c r="S1627" i="1"/>
  <c r="K1627" i="1"/>
  <c r="Q1629" i="1"/>
  <c r="I1629" i="1"/>
  <c r="H1629" i="1"/>
  <c r="G1629" i="1"/>
  <c r="U1629" i="1" s="1"/>
  <c r="F1629" i="1"/>
  <c r="E1629" i="1"/>
  <c r="M1629" i="1"/>
  <c r="L1629" i="1"/>
  <c r="C1630" i="1" l="1"/>
  <c r="D1630" i="1"/>
  <c r="V1629" i="1"/>
  <c r="A1631" i="1" a="1"/>
  <c r="A1631" i="1" s="1"/>
  <c r="J1629" i="1"/>
  <c r="T1629" i="1"/>
  <c r="S1628" i="1"/>
  <c r="K1628" i="1"/>
  <c r="H1630" i="1"/>
  <c r="G1630" i="1"/>
  <c r="U1630" i="1" s="1"/>
  <c r="F1630" i="1"/>
  <c r="E1630" i="1"/>
  <c r="Q1630" i="1"/>
  <c r="I1630" i="1"/>
  <c r="M1630" i="1"/>
  <c r="L1630" i="1"/>
  <c r="Y1632" i="1" a="1"/>
  <c r="Y1632" i="1" s="1"/>
  <c r="B1632" i="1" s="1" a="1"/>
  <c r="B1632" i="1" s="1"/>
  <c r="C1631" i="1" l="1"/>
  <c r="D1631" i="1"/>
  <c r="A1632" i="1" a="1"/>
  <c r="A1632" i="1" s="1"/>
  <c r="V1630" i="1"/>
  <c r="J1630" i="1"/>
  <c r="M1631" i="1"/>
  <c r="L1631" i="1"/>
  <c r="S1629" i="1"/>
  <c r="K1629" i="1"/>
  <c r="E1631" i="1"/>
  <c r="Q1631" i="1"/>
  <c r="I1631" i="1"/>
  <c r="H1631" i="1"/>
  <c r="G1631" i="1"/>
  <c r="U1631" i="1" s="1"/>
  <c r="F1631" i="1"/>
  <c r="Y1633" i="1" a="1"/>
  <c r="Y1633" i="1" s="1"/>
  <c r="B1633" i="1" s="1" a="1"/>
  <c r="B1633" i="1" s="1"/>
  <c r="T1630" i="1"/>
  <c r="C1632" i="1" l="1"/>
  <c r="D1632" i="1"/>
  <c r="A1633" i="1" a="1"/>
  <c r="A1633" i="1" s="1"/>
  <c r="V1631" i="1"/>
  <c r="Y1634" i="1" a="1"/>
  <c r="Y1634" i="1" s="1"/>
  <c r="B1634" i="1" s="1" a="1"/>
  <c r="B1634" i="1" s="1"/>
  <c r="S1630" i="1"/>
  <c r="K1630" i="1"/>
  <c r="L1632" i="1"/>
  <c r="M1632" i="1"/>
  <c r="F1632" i="1"/>
  <c r="E1632" i="1"/>
  <c r="Q1632" i="1"/>
  <c r="I1632" i="1"/>
  <c r="H1632" i="1"/>
  <c r="G1632" i="1"/>
  <c r="U1632" i="1" s="1"/>
  <c r="J1631" i="1"/>
  <c r="T1631" i="1"/>
  <c r="C1633" i="1" l="1"/>
  <c r="D1633" i="1"/>
  <c r="A1634" i="1" a="1"/>
  <c r="A1634" i="1" s="1"/>
  <c r="G1633" i="1"/>
  <c r="U1633" i="1" s="1"/>
  <c r="F1633" i="1"/>
  <c r="Q1633" i="1"/>
  <c r="I1633" i="1"/>
  <c r="H1633" i="1"/>
  <c r="E1633" i="1"/>
  <c r="S1631" i="1"/>
  <c r="K1631" i="1"/>
  <c r="T1632" i="1"/>
  <c r="Y1635" i="1" a="1"/>
  <c r="Y1635" i="1" s="1"/>
  <c r="B1635" i="1" s="1" a="1"/>
  <c r="B1635" i="1" s="1"/>
  <c r="M1633" i="1"/>
  <c r="L1633" i="1"/>
  <c r="V1632" i="1"/>
  <c r="J1632" i="1"/>
  <c r="C1634" i="1" l="1"/>
  <c r="D1634" i="1"/>
  <c r="A1635" i="1" a="1"/>
  <c r="A1635" i="1" s="1"/>
  <c r="V1633" i="1"/>
  <c r="T1633" i="1"/>
  <c r="Y1636" i="1" a="1"/>
  <c r="Y1636" i="1" s="1"/>
  <c r="B1636" i="1" s="1" a="1"/>
  <c r="B1636" i="1" s="1"/>
  <c r="M1634" i="1"/>
  <c r="L1634" i="1"/>
  <c r="I1634" i="1"/>
  <c r="H1634" i="1"/>
  <c r="G1634" i="1"/>
  <c r="U1634" i="1" s="1"/>
  <c r="Q1634" i="1"/>
  <c r="F1634" i="1"/>
  <c r="E1634" i="1"/>
  <c r="J1633" i="1"/>
  <c r="S1632" i="1"/>
  <c r="K1632" i="1"/>
  <c r="C1635" i="1" l="1"/>
  <c r="D1635" i="1"/>
  <c r="A1636" i="1" a="1"/>
  <c r="A1636" i="1" s="1"/>
  <c r="Y1637" i="1" a="1"/>
  <c r="Y1637" i="1" s="1"/>
  <c r="B1637" i="1" s="1" a="1"/>
  <c r="B1637" i="1" s="1"/>
  <c r="Q1635" i="1"/>
  <c r="F1635" i="1"/>
  <c r="E1635" i="1"/>
  <c r="I1635" i="1"/>
  <c r="H1635" i="1"/>
  <c r="G1635" i="1"/>
  <c r="U1635" i="1" s="1"/>
  <c r="V1635" i="1" s="1"/>
  <c r="M1635" i="1"/>
  <c r="L1635" i="1"/>
  <c r="P1634" i="1"/>
  <c r="J1634" i="1"/>
  <c r="N1634" i="1" s="1" a="1"/>
  <c r="N1634" i="1" s="1"/>
  <c r="T1634" i="1"/>
  <c r="S1633" i="1"/>
  <c r="K1633" i="1"/>
  <c r="V1634" i="1"/>
  <c r="C1636" i="1" l="1"/>
  <c r="D1636" i="1"/>
  <c r="A1637" i="1" a="1"/>
  <c r="A1637" i="1" s="1"/>
  <c r="P1635" i="1"/>
  <c r="J1635" i="1"/>
  <c r="N1635" i="1" s="1" a="1"/>
  <c r="N1635" i="1" s="1"/>
  <c r="T1635" i="1"/>
  <c r="Y1638" i="1" a="1"/>
  <c r="Y1638" i="1" s="1"/>
  <c r="B1638" i="1" s="1" a="1"/>
  <c r="B1638" i="1" s="1"/>
  <c r="I1636" i="1"/>
  <c r="H1636" i="1"/>
  <c r="G1636" i="1"/>
  <c r="U1636" i="1" s="1"/>
  <c r="Q1636" i="1"/>
  <c r="F1636" i="1"/>
  <c r="E1636" i="1"/>
  <c r="M1636" i="1"/>
  <c r="L1636" i="1"/>
  <c r="S1634" i="1"/>
  <c r="K1634" i="1"/>
  <c r="O1634" i="1"/>
  <c r="D1637" i="1" l="1"/>
  <c r="C1637" i="1"/>
  <c r="A1638" i="1" a="1"/>
  <c r="A1638" i="1" s="1"/>
  <c r="M1637" i="1"/>
  <c r="L1637" i="1"/>
  <c r="Y1639" i="1" a="1"/>
  <c r="Y1639" i="1" s="1"/>
  <c r="B1639" i="1" s="1" a="1"/>
  <c r="B1639" i="1" s="1"/>
  <c r="G1637" i="1"/>
  <c r="U1637" i="1" s="1"/>
  <c r="Q1637" i="1"/>
  <c r="F1637" i="1"/>
  <c r="E1637" i="1"/>
  <c r="I1637" i="1"/>
  <c r="H1637" i="1"/>
  <c r="K1635" i="1"/>
  <c r="S1635" i="1"/>
  <c r="O1635" i="1"/>
  <c r="V1636" i="1"/>
  <c r="J1636" i="1"/>
  <c r="N1636" i="1" s="1" a="1"/>
  <c r="N1636" i="1" s="1"/>
  <c r="P1636" i="1"/>
  <c r="T1636" i="1"/>
  <c r="C1638" i="1" l="1"/>
  <c r="D1638" i="1"/>
  <c r="A1639" i="1" a="1"/>
  <c r="A1639" i="1" s="1"/>
  <c r="V1637" i="1"/>
  <c r="M1638" i="1"/>
  <c r="L1638" i="1"/>
  <c r="I1638" i="1"/>
  <c r="H1638" i="1"/>
  <c r="G1638" i="1"/>
  <c r="U1638" i="1" s="1"/>
  <c r="Q1638" i="1"/>
  <c r="F1638" i="1"/>
  <c r="E1638" i="1"/>
  <c r="K1636" i="1"/>
  <c r="S1636" i="1"/>
  <c r="O1636" i="1"/>
  <c r="P1637" i="1"/>
  <c r="J1637" i="1"/>
  <c r="Y1640" i="1" a="1"/>
  <c r="Y1640" i="1" s="1"/>
  <c r="B1640" i="1" s="1" a="1"/>
  <c r="B1640" i="1" s="1"/>
  <c r="T1637" i="1"/>
  <c r="N1637" i="1" a="1"/>
  <c r="N1637" i="1" s="1"/>
  <c r="C1639" i="1" l="1"/>
  <c r="D1639" i="1"/>
  <c r="A1640" i="1" a="1"/>
  <c r="A1640" i="1" s="1"/>
  <c r="V1638" i="1"/>
  <c r="S1637" i="1"/>
  <c r="K1637" i="1"/>
  <c r="O1637" i="1"/>
  <c r="M1639" i="1"/>
  <c r="L1639" i="1"/>
  <c r="J1638" i="1"/>
  <c r="N1638" i="1" s="1" a="1"/>
  <c r="N1638" i="1" s="1"/>
  <c r="P1638" i="1"/>
  <c r="H1639" i="1"/>
  <c r="G1639" i="1"/>
  <c r="U1639" i="1" s="1"/>
  <c r="Q1639" i="1"/>
  <c r="F1639" i="1"/>
  <c r="E1639" i="1"/>
  <c r="I1639" i="1"/>
  <c r="Y1641" i="1" a="1"/>
  <c r="Y1641" i="1" s="1"/>
  <c r="B1641" i="1" s="1" a="1"/>
  <c r="B1641" i="1" s="1"/>
  <c r="T1638" i="1"/>
  <c r="C1640" i="1" l="1"/>
  <c r="D1640" i="1"/>
  <c r="A1641" i="1" a="1"/>
  <c r="A1641" i="1" s="1"/>
  <c r="Y1642" i="1" a="1"/>
  <c r="Y1642" i="1" s="1"/>
  <c r="B1642" i="1" s="1" a="1"/>
  <c r="B1642" i="1" s="1"/>
  <c r="V1639" i="1"/>
  <c r="E1640" i="1"/>
  <c r="I1640" i="1"/>
  <c r="H1640" i="1"/>
  <c r="G1640" i="1"/>
  <c r="U1640" i="1" s="1"/>
  <c r="Q1640" i="1"/>
  <c r="F1640" i="1"/>
  <c r="M1640" i="1"/>
  <c r="L1640" i="1"/>
  <c r="K1638" i="1"/>
  <c r="S1638" i="1"/>
  <c r="O1638" i="1"/>
  <c r="T1639" i="1"/>
  <c r="P1639" i="1"/>
  <c r="J1639" i="1"/>
  <c r="N1639" i="1" s="1" a="1"/>
  <c r="N1639" i="1" s="1"/>
  <c r="C1641" i="1" l="1"/>
  <c r="D1641" i="1"/>
  <c r="A1642" i="1" a="1"/>
  <c r="A1642" i="1" s="1"/>
  <c r="V1640" i="1"/>
  <c r="S1639" i="1"/>
  <c r="K1639" i="1"/>
  <c r="O1639" i="1"/>
  <c r="M1641" i="1"/>
  <c r="L1641" i="1"/>
  <c r="Y1643" i="1" a="1"/>
  <c r="Y1643" i="1" s="1"/>
  <c r="B1643" i="1" s="1" a="1"/>
  <c r="B1643" i="1" s="1"/>
  <c r="I1641" i="1"/>
  <c r="H1641" i="1"/>
  <c r="G1641" i="1"/>
  <c r="U1641" i="1" s="1"/>
  <c r="Q1641" i="1"/>
  <c r="F1641" i="1"/>
  <c r="E1641" i="1"/>
  <c r="P1640" i="1"/>
  <c r="J1640" i="1"/>
  <c r="N1640" i="1" s="1" a="1"/>
  <c r="N1640" i="1" s="1"/>
  <c r="T1640" i="1"/>
  <c r="C1642" i="1" l="1"/>
  <c r="D1642" i="1"/>
  <c r="A1643" i="1" a="1"/>
  <c r="A1643" i="1" s="1"/>
  <c r="V1641" i="1"/>
  <c r="M1642" i="1"/>
  <c r="L1642" i="1"/>
  <c r="Y1644" i="1" a="1"/>
  <c r="Y1644" i="1" s="1"/>
  <c r="B1644" i="1" s="1" a="1"/>
  <c r="B1644" i="1" s="1"/>
  <c r="Q1642" i="1"/>
  <c r="F1642" i="1"/>
  <c r="E1642" i="1"/>
  <c r="I1642" i="1"/>
  <c r="H1642" i="1"/>
  <c r="G1642" i="1"/>
  <c r="U1642" i="1" s="1"/>
  <c r="K1640" i="1"/>
  <c r="S1640" i="1"/>
  <c r="O1640" i="1"/>
  <c r="J1641" i="1"/>
  <c r="P1641" i="1"/>
  <c r="T1641" i="1"/>
  <c r="C1643" i="1" l="1"/>
  <c r="D1643" i="1"/>
  <c r="A1644" i="1" a="1"/>
  <c r="A1644" i="1" s="1"/>
  <c r="V1642" i="1"/>
  <c r="Y1645" i="1" a="1"/>
  <c r="Y1645" i="1" s="1"/>
  <c r="B1645" i="1" s="1" a="1"/>
  <c r="B1645" i="1" s="1"/>
  <c r="S1641" i="1"/>
  <c r="K1641" i="1"/>
  <c r="O1641" i="1"/>
  <c r="P1642" i="1"/>
  <c r="J1642" i="1"/>
  <c r="N1642" i="1" a="1"/>
  <c r="N1642" i="1" s="1"/>
  <c r="T1642" i="1"/>
  <c r="I1643" i="1"/>
  <c r="H1643" i="1"/>
  <c r="G1643" i="1"/>
  <c r="U1643" i="1" s="1"/>
  <c r="Q1643" i="1"/>
  <c r="F1643" i="1"/>
  <c r="E1643" i="1"/>
  <c r="N1641" i="1" a="1"/>
  <c r="N1641" i="1" s="1"/>
  <c r="L1643" i="1"/>
  <c r="M1643" i="1"/>
  <c r="C1644" i="1" l="1"/>
  <c r="D1644" i="1"/>
  <c r="A1645" i="1" a="1"/>
  <c r="A1645" i="1" s="1"/>
  <c r="V1643" i="1"/>
  <c r="K1642" i="1"/>
  <c r="S1642" i="1"/>
  <c r="O1642" i="1"/>
  <c r="T1643" i="1"/>
  <c r="G1644" i="1"/>
  <c r="U1644" i="1" s="1"/>
  <c r="Q1644" i="1"/>
  <c r="F1644" i="1"/>
  <c r="E1644" i="1"/>
  <c r="I1644" i="1"/>
  <c r="H1644" i="1"/>
  <c r="M1644" i="1"/>
  <c r="L1644" i="1"/>
  <c r="Y1646" i="1" a="1"/>
  <c r="Y1646" i="1" s="1"/>
  <c r="B1646" i="1" s="1" a="1"/>
  <c r="B1646" i="1" s="1"/>
  <c r="J1643" i="1"/>
  <c r="N1643" i="1" s="1" a="1"/>
  <c r="N1643" i="1" s="1"/>
  <c r="P1643" i="1"/>
  <c r="C1645" i="1" l="1"/>
  <c r="D1645" i="1"/>
  <c r="A1646" i="1" a="1"/>
  <c r="A1646" i="1" s="1"/>
  <c r="V1644" i="1"/>
  <c r="M1645" i="1"/>
  <c r="L1645" i="1"/>
  <c r="N1644" i="1" a="1"/>
  <c r="N1644" i="1" s="1"/>
  <c r="Y1647" i="1" a="1"/>
  <c r="Y1647" i="1" s="1"/>
  <c r="B1647" i="1" s="1" a="1"/>
  <c r="B1647" i="1" s="1"/>
  <c r="H1645" i="1"/>
  <c r="E1645" i="1"/>
  <c r="Q1645" i="1"/>
  <c r="I1645" i="1"/>
  <c r="G1645" i="1"/>
  <c r="U1645" i="1" s="1"/>
  <c r="F1645" i="1"/>
  <c r="P1644" i="1"/>
  <c r="J1644" i="1"/>
  <c r="K1643" i="1"/>
  <c r="S1643" i="1"/>
  <c r="O1643" i="1"/>
  <c r="T1644" i="1"/>
  <c r="C1646" i="1" l="1"/>
  <c r="D1646" i="1"/>
  <c r="A1647" i="1" a="1"/>
  <c r="A1647" i="1" s="1"/>
  <c r="V1645" i="1"/>
  <c r="F1646" i="1"/>
  <c r="Q1646" i="1"/>
  <c r="I1646" i="1"/>
  <c r="H1646" i="1"/>
  <c r="G1646" i="1"/>
  <c r="U1646" i="1" s="1"/>
  <c r="V1646" i="1" s="1"/>
  <c r="E1646" i="1"/>
  <c r="S1644" i="1"/>
  <c r="K1644" i="1"/>
  <c r="O1644" i="1"/>
  <c r="P1645" i="1"/>
  <c r="J1645" i="1"/>
  <c r="T1645" i="1"/>
  <c r="M1646" i="1"/>
  <c r="L1646" i="1"/>
  <c r="Y1648" i="1" a="1"/>
  <c r="Y1648" i="1" s="1"/>
  <c r="B1648" i="1" s="1" a="1"/>
  <c r="B1648" i="1" s="1"/>
  <c r="C1647" i="1" l="1"/>
  <c r="D1647" i="1"/>
  <c r="A1648" i="1" a="1"/>
  <c r="A1648" i="1" s="1"/>
  <c r="M1647" i="1"/>
  <c r="L1647" i="1"/>
  <c r="G1647" i="1"/>
  <c r="U1647" i="1" s="1"/>
  <c r="Q1647" i="1"/>
  <c r="F1647" i="1"/>
  <c r="E1647" i="1"/>
  <c r="I1647" i="1"/>
  <c r="H1647" i="1"/>
  <c r="K1645" i="1"/>
  <c r="S1645" i="1"/>
  <c r="O1645" i="1"/>
  <c r="N1645" i="1" a="1"/>
  <c r="N1645" i="1" s="1"/>
  <c r="P1646" i="1"/>
  <c r="J1646" i="1"/>
  <c r="T1646" i="1"/>
  <c r="N1646" i="1" a="1"/>
  <c r="N1646" i="1" s="1"/>
  <c r="Y1649" i="1" a="1"/>
  <c r="Y1649" i="1" s="1"/>
  <c r="B1649" i="1" s="1" a="1"/>
  <c r="B1649" i="1" s="1"/>
  <c r="C1648" i="1" l="1"/>
  <c r="D1648" i="1"/>
  <c r="A1649" i="1" a="1"/>
  <c r="A1649" i="1" s="1"/>
  <c r="V1647" i="1"/>
  <c r="M1648" i="1"/>
  <c r="L1648" i="1"/>
  <c r="Y1650" i="1" a="1"/>
  <c r="Y1650" i="1" s="1"/>
  <c r="B1650" i="1" s="1" a="1"/>
  <c r="B1650" i="1" s="1"/>
  <c r="P1647" i="1"/>
  <c r="J1647" i="1"/>
  <c r="N1647" i="1" a="1"/>
  <c r="N1647" i="1" s="1"/>
  <c r="T1647" i="1"/>
  <c r="K1646" i="1"/>
  <c r="S1646" i="1"/>
  <c r="O1646" i="1"/>
  <c r="G1648" i="1"/>
  <c r="U1648" i="1" s="1"/>
  <c r="F1648" i="1"/>
  <c r="E1648" i="1"/>
  <c r="Q1648" i="1"/>
  <c r="I1648" i="1"/>
  <c r="H1648" i="1"/>
  <c r="C1649" i="1" l="1"/>
  <c r="D1649" i="1"/>
  <c r="A1650" i="1" a="1"/>
  <c r="A1650" i="1" s="1"/>
  <c r="V1648" i="1"/>
  <c r="Y1651" i="1" a="1"/>
  <c r="Y1651" i="1" s="1"/>
  <c r="B1651" i="1" s="1" a="1"/>
  <c r="B1651" i="1" s="1"/>
  <c r="H1649" i="1"/>
  <c r="G1649" i="1"/>
  <c r="U1649" i="1" s="1"/>
  <c r="F1649" i="1"/>
  <c r="E1649" i="1"/>
  <c r="Q1649" i="1"/>
  <c r="I1649" i="1"/>
  <c r="P1648" i="1"/>
  <c r="J1648" i="1"/>
  <c r="N1648" i="1" s="1" a="1"/>
  <c r="N1648" i="1" s="1"/>
  <c r="T1648" i="1"/>
  <c r="L1649" i="1"/>
  <c r="M1649" i="1"/>
  <c r="S1647" i="1"/>
  <c r="K1647" i="1"/>
  <c r="O1647" i="1"/>
  <c r="D1650" i="1" l="1"/>
  <c r="C1650" i="1"/>
  <c r="A1651" i="1" a="1"/>
  <c r="A1651" i="1" s="1"/>
  <c r="V1649" i="1"/>
  <c r="S1648" i="1"/>
  <c r="K1648" i="1"/>
  <c r="O1648" i="1"/>
  <c r="M1650" i="1"/>
  <c r="L1650" i="1"/>
  <c r="T1649" i="1"/>
  <c r="Y1652" i="1" a="1"/>
  <c r="Y1652" i="1" s="1"/>
  <c r="B1652" i="1" s="1" a="1"/>
  <c r="B1652" i="1" s="1"/>
  <c r="E1650" i="1"/>
  <c r="I1650" i="1"/>
  <c r="H1650" i="1"/>
  <c r="G1650" i="1"/>
  <c r="U1650" i="1" s="1"/>
  <c r="F1650" i="1"/>
  <c r="Q1650" i="1"/>
  <c r="P1649" i="1"/>
  <c r="J1649" i="1"/>
  <c r="N1649" i="1" a="1"/>
  <c r="N1649" i="1" s="1"/>
  <c r="C1651" i="1" l="1"/>
  <c r="D1651" i="1"/>
  <c r="A1652" i="1" a="1"/>
  <c r="A1652" i="1" s="1"/>
  <c r="M1651" i="1"/>
  <c r="L1651" i="1"/>
  <c r="S1649" i="1"/>
  <c r="K1649" i="1"/>
  <c r="O1649" i="1"/>
  <c r="N1650" i="1" a="1"/>
  <c r="N1650" i="1" s="1"/>
  <c r="V1650" i="1"/>
  <c r="P1650" i="1"/>
  <c r="J1650" i="1"/>
  <c r="H1651" i="1"/>
  <c r="Q1651" i="1"/>
  <c r="I1651" i="1"/>
  <c r="G1651" i="1"/>
  <c r="U1651" i="1" s="1"/>
  <c r="F1651" i="1"/>
  <c r="E1651" i="1"/>
  <c r="T1650" i="1"/>
  <c r="Y1653" i="1" a="1"/>
  <c r="Y1653" i="1" s="1"/>
  <c r="B1653" i="1" s="1" a="1"/>
  <c r="B1653" i="1" s="1"/>
  <c r="C1652" i="1" l="1"/>
  <c r="D1652" i="1"/>
  <c r="A1653" i="1" a="1"/>
  <c r="A1653" i="1" s="1"/>
  <c r="V1651" i="1"/>
  <c r="S1650" i="1"/>
  <c r="K1650" i="1"/>
  <c r="O1650" i="1"/>
  <c r="M1652" i="1"/>
  <c r="L1652" i="1"/>
  <c r="Y1654" i="1" a="1"/>
  <c r="Y1654" i="1" s="1"/>
  <c r="B1654" i="1" s="1" a="1"/>
  <c r="B1654" i="1" s="1"/>
  <c r="J1651" i="1"/>
  <c r="N1651" i="1" s="1" a="1"/>
  <c r="N1651" i="1" s="1"/>
  <c r="P1651" i="1"/>
  <c r="I1652" i="1"/>
  <c r="E1652" i="1"/>
  <c r="Q1652" i="1"/>
  <c r="H1652" i="1"/>
  <c r="G1652" i="1"/>
  <c r="U1652" i="1" s="1"/>
  <c r="F1652" i="1"/>
  <c r="T1651" i="1"/>
  <c r="D1653" i="1" l="1"/>
  <c r="C1653" i="1"/>
  <c r="A1654" i="1" a="1"/>
  <c r="A1654" i="1" s="1"/>
  <c r="V1652" i="1"/>
  <c r="T1652" i="1"/>
  <c r="K1651" i="1"/>
  <c r="S1651" i="1"/>
  <c r="O1651" i="1"/>
  <c r="P1652" i="1"/>
  <c r="J1652" i="1"/>
  <c r="I1653" i="1"/>
  <c r="H1653" i="1"/>
  <c r="G1653" i="1"/>
  <c r="U1653" i="1" s="1"/>
  <c r="F1653" i="1"/>
  <c r="E1653" i="1"/>
  <c r="Q1653" i="1"/>
  <c r="Y1655" i="1" a="1"/>
  <c r="Y1655" i="1" s="1"/>
  <c r="B1655" i="1" s="1" a="1"/>
  <c r="B1655" i="1" s="1"/>
  <c r="L1653" i="1"/>
  <c r="M1653" i="1"/>
  <c r="N1652" i="1" a="1"/>
  <c r="N1652" i="1" s="1"/>
  <c r="C1654" i="1" l="1"/>
  <c r="D1654" i="1"/>
  <c r="A1655" i="1" a="1"/>
  <c r="A1655" i="1" s="1"/>
  <c r="V1653" i="1"/>
  <c r="E1654" i="1"/>
  <c r="Q1654" i="1"/>
  <c r="I1654" i="1"/>
  <c r="H1654" i="1"/>
  <c r="G1654" i="1"/>
  <c r="U1654" i="1" s="1"/>
  <c r="V1654" i="1" s="1"/>
  <c r="F1654" i="1"/>
  <c r="M1654" i="1"/>
  <c r="L1654" i="1"/>
  <c r="J1653" i="1"/>
  <c r="P1653" i="1"/>
  <c r="Y1656" i="1" a="1"/>
  <c r="Y1656" i="1" s="1"/>
  <c r="B1656" i="1" s="1" a="1"/>
  <c r="B1656" i="1" s="1"/>
  <c r="S1652" i="1"/>
  <c r="K1652" i="1"/>
  <c r="O1652" i="1"/>
  <c r="N1653" i="1" a="1"/>
  <c r="N1653" i="1" s="1"/>
  <c r="T1653" i="1"/>
  <c r="C1655" i="1" l="1"/>
  <c r="D1655" i="1"/>
  <c r="A1656" i="1" a="1"/>
  <c r="A1656" i="1" s="1"/>
  <c r="F1655" i="1"/>
  <c r="Q1655" i="1"/>
  <c r="G1655" i="1"/>
  <c r="U1655" i="1" s="1"/>
  <c r="E1655" i="1"/>
  <c r="I1655" i="1"/>
  <c r="H1655" i="1"/>
  <c r="P1654" i="1"/>
  <c r="J1654" i="1"/>
  <c r="N1654" i="1" s="1" a="1"/>
  <c r="N1654" i="1" s="1"/>
  <c r="Y1657" i="1" a="1"/>
  <c r="Y1657" i="1" s="1"/>
  <c r="B1657" i="1" s="1" a="1"/>
  <c r="B1657" i="1" s="1"/>
  <c r="T1654" i="1"/>
  <c r="M1655" i="1"/>
  <c r="L1655" i="1"/>
  <c r="S1653" i="1"/>
  <c r="K1653" i="1"/>
  <c r="O1653" i="1"/>
  <c r="C1656" i="1" l="1"/>
  <c r="D1656" i="1"/>
  <c r="A1657" i="1" a="1"/>
  <c r="A1657" i="1" s="1"/>
  <c r="V1655" i="1"/>
  <c r="M1656" i="1"/>
  <c r="L1656" i="1"/>
  <c r="Y1658" i="1" a="1"/>
  <c r="Y1658" i="1" s="1"/>
  <c r="B1658" i="1" s="1" a="1"/>
  <c r="B1658" i="1" s="1"/>
  <c r="I1656" i="1"/>
  <c r="Q1656" i="1"/>
  <c r="H1656" i="1"/>
  <c r="G1656" i="1"/>
  <c r="U1656" i="1" s="1"/>
  <c r="F1656" i="1"/>
  <c r="E1656" i="1"/>
  <c r="P1655" i="1"/>
  <c r="J1655" i="1"/>
  <c r="N1655" i="1" s="1" a="1"/>
  <c r="N1655" i="1" s="1"/>
  <c r="S1654" i="1"/>
  <c r="K1654" i="1"/>
  <c r="O1654" i="1"/>
  <c r="T1655" i="1"/>
  <c r="C1657" i="1" l="1"/>
  <c r="D1657" i="1"/>
  <c r="A1658" i="1" a="1"/>
  <c r="A1658" i="1" s="1"/>
  <c r="Q1657" i="1"/>
  <c r="F1657" i="1"/>
  <c r="E1657" i="1"/>
  <c r="I1657" i="1"/>
  <c r="H1657" i="1"/>
  <c r="G1657" i="1"/>
  <c r="U1657" i="1" s="1"/>
  <c r="Y1659" i="1" a="1"/>
  <c r="Y1659" i="1" s="1"/>
  <c r="B1659" i="1" s="1" a="1"/>
  <c r="B1659" i="1" s="1"/>
  <c r="M1657" i="1"/>
  <c r="L1657" i="1"/>
  <c r="S1655" i="1"/>
  <c r="K1655" i="1"/>
  <c r="O1655" i="1"/>
  <c r="P1656" i="1"/>
  <c r="J1656" i="1"/>
  <c r="N1656" i="1" s="1" a="1"/>
  <c r="N1656" i="1" s="1"/>
  <c r="T1656" i="1"/>
  <c r="V1657" i="1" l="1"/>
  <c r="C1658" i="1"/>
  <c r="D1658" i="1"/>
  <c r="A1659" i="1" a="1"/>
  <c r="A1659" i="1" s="1"/>
  <c r="K1656" i="1"/>
  <c r="S1656" i="1"/>
  <c r="V1656" i="1" s="1"/>
  <c r="O1656" i="1"/>
  <c r="J1657" i="1"/>
  <c r="N1657" i="1" s="1" a="1"/>
  <c r="N1657" i="1" s="1"/>
  <c r="P1657" i="1"/>
  <c r="T1657" i="1"/>
  <c r="I1658" i="1"/>
  <c r="Q1658" i="1"/>
  <c r="H1658" i="1"/>
  <c r="G1658" i="1"/>
  <c r="U1658" i="1" s="1"/>
  <c r="F1658" i="1"/>
  <c r="E1658" i="1"/>
  <c r="Y1660" i="1" a="1"/>
  <c r="Y1660" i="1" s="1"/>
  <c r="B1660" i="1" s="1" a="1"/>
  <c r="B1660" i="1" s="1"/>
  <c r="L1658" i="1"/>
  <c r="M1658" i="1"/>
  <c r="D1659" i="1" l="1"/>
  <c r="C1659" i="1"/>
  <c r="A1660" i="1" a="1"/>
  <c r="A1660" i="1" s="1"/>
  <c r="V1658" i="1"/>
  <c r="G1659" i="1"/>
  <c r="U1659" i="1" s="1"/>
  <c r="I1659" i="1"/>
  <c r="H1659" i="1"/>
  <c r="F1659" i="1"/>
  <c r="E1659" i="1"/>
  <c r="Q1659" i="1"/>
  <c r="K1657" i="1"/>
  <c r="S1657" i="1"/>
  <c r="O1657" i="1"/>
  <c r="N1658" i="1" a="1"/>
  <c r="N1658" i="1" s="1"/>
  <c r="T1658" i="1"/>
  <c r="M1659" i="1"/>
  <c r="L1659" i="1"/>
  <c r="Y1661" i="1" a="1"/>
  <c r="Y1661" i="1" s="1"/>
  <c r="B1661" i="1" s="1" a="1"/>
  <c r="B1661" i="1" s="1"/>
  <c r="J1658" i="1"/>
  <c r="P1658" i="1"/>
  <c r="C1660" i="1" l="1"/>
  <c r="D1660" i="1"/>
  <c r="A1661" i="1" a="1"/>
  <c r="A1661" i="1" s="1"/>
  <c r="K1658" i="1"/>
  <c r="S1658" i="1"/>
  <c r="O1658" i="1"/>
  <c r="Y1662" i="1" a="1"/>
  <c r="Y1662" i="1" s="1"/>
  <c r="B1662" i="1" s="1" a="1"/>
  <c r="B1662" i="1" s="1"/>
  <c r="M1660" i="1"/>
  <c r="L1660" i="1"/>
  <c r="H1660" i="1"/>
  <c r="G1660" i="1"/>
  <c r="U1660" i="1" s="1"/>
  <c r="F1660" i="1"/>
  <c r="E1660" i="1"/>
  <c r="Q1660" i="1"/>
  <c r="I1660" i="1"/>
  <c r="J1659" i="1"/>
  <c r="P1659" i="1"/>
  <c r="V1659" i="1"/>
  <c r="T1659" i="1"/>
  <c r="N1659" i="1" a="1"/>
  <c r="N1659" i="1" s="1"/>
  <c r="C1661" i="1" l="1"/>
  <c r="D1661" i="1"/>
  <c r="A1662" i="1" a="1"/>
  <c r="A1662" i="1" s="1"/>
  <c r="H1661" i="1"/>
  <c r="G1661" i="1"/>
  <c r="U1661" i="1" s="1"/>
  <c r="F1661" i="1"/>
  <c r="Q1661" i="1"/>
  <c r="I1661" i="1"/>
  <c r="E1661" i="1"/>
  <c r="M1661" i="1"/>
  <c r="L1661" i="1"/>
  <c r="Y1663" i="1" a="1"/>
  <c r="Y1663" i="1" s="1"/>
  <c r="B1663" i="1" s="1" a="1"/>
  <c r="B1663" i="1" s="1"/>
  <c r="V1660" i="1"/>
  <c r="J1660" i="1"/>
  <c r="N1660" i="1" s="1" a="1"/>
  <c r="N1660" i="1" s="1"/>
  <c r="P1660" i="1"/>
  <c r="T1660" i="1"/>
  <c r="S1659" i="1"/>
  <c r="K1659" i="1"/>
  <c r="O1659" i="1"/>
  <c r="C1662" i="1" l="1"/>
  <c r="D1662" i="1"/>
  <c r="A1663" i="1" a="1"/>
  <c r="A1663" i="1" s="1"/>
  <c r="M1662" i="1"/>
  <c r="L1662" i="1"/>
  <c r="N1661" i="1" a="1"/>
  <c r="N1661" i="1" s="1"/>
  <c r="Y1664" i="1" a="1"/>
  <c r="Y1664" i="1" s="1"/>
  <c r="B1664" i="1" s="1" a="1"/>
  <c r="B1664" i="1" s="1"/>
  <c r="J1661" i="1"/>
  <c r="P1661" i="1"/>
  <c r="E1662" i="1"/>
  <c r="F1662" i="1"/>
  <c r="I1662" i="1"/>
  <c r="Q1662" i="1"/>
  <c r="H1662" i="1"/>
  <c r="G1662" i="1"/>
  <c r="U1662" i="1" s="1"/>
  <c r="T1661" i="1"/>
  <c r="V1661" i="1"/>
  <c r="S1660" i="1"/>
  <c r="K1660" i="1"/>
  <c r="O1660" i="1"/>
  <c r="C1663" i="1" l="1"/>
  <c r="D1663" i="1"/>
  <c r="A1664" i="1" a="1"/>
  <c r="A1664" i="1" s="1"/>
  <c r="V1662" i="1"/>
  <c r="P1662" i="1"/>
  <c r="J1662" i="1"/>
  <c r="Y1665" i="1" a="1"/>
  <c r="Y1665" i="1" s="1"/>
  <c r="B1665" i="1" s="1" a="1"/>
  <c r="B1665" i="1" s="1"/>
  <c r="S1661" i="1"/>
  <c r="K1661" i="1"/>
  <c r="O1661" i="1"/>
  <c r="T1662" i="1"/>
  <c r="N1662" i="1" a="1"/>
  <c r="N1662" i="1" s="1"/>
  <c r="E1663" i="1"/>
  <c r="I1663" i="1"/>
  <c r="H1663" i="1"/>
  <c r="G1663" i="1"/>
  <c r="U1663" i="1" s="1"/>
  <c r="F1663" i="1"/>
  <c r="Q1663" i="1"/>
  <c r="M1663" i="1"/>
  <c r="L1663" i="1"/>
  <c r="C1664" i="1" l="1"/>
  <c r="D1664" i="1"/>
  <c r="A1665" i="1" a="1"/>
  <c r="A1665" i="1" s="1"/>
  <c r="Q1664" i="1"/>
  <c r="H1664" i="1"/>
  <c r="G1664" i="1"/>
  <c r="U1664" i="1" s="1"/>
  <c r="F1664" i="1"/>
  <c r="E1664" i="1"/>
  <c r="I1664" i="1"/>
  <c r="Y1666" i="1" a="1"/>
  <c r="Y1666" i="1" s="1"/>
  <c r="B1666" i="1" s="1" a="1"/>
  <c r="B1666" i="1" s="1"/>
  <c r="S1662" i="1"/>
  <c r="K1662" i="1"/>
  <c r="O1662" i="1"/>
  <c r="L1664" i="1"/>
  <c r="M1664" i="1"/>
  <c r="V1663" i="1"/>
  <c r="J1663" i="1"/>
  <c r="T1663" i="1"/>
  <c r="D1665" i="1" l="1"/>
  <c r="C1665" i="1"/>
  <c r="A1666" i="1" a="1"/>
  <c r="A1666" i="1" s="1"/>
  <c r="T1664" i="1"/>
  <c r="J1664" i="1"/>
  <c r="K1663" i="1"/>
  <c r="S1663" i="1"/>
  <c r="Y1667" i="1" a="1"/>
  <c r="Y1667" i="1" s="1"/>
  <c r="B1667" i="1" s="1" a="1"/>
  <c r="B1667" i="1" s="1"/>
  <c r="E1665" i="1"/>
  <c r="I1665" i="1"/>
  <c r="H1665" i="1"/>
  <c r="G1665" i="1"/>
  <c r="U1665" i="1" s="1"/>
  <c r="F1665" i="1"/>
  <c r="Q1665" i="1"/>
  <c r="M1665" i="1"/>
  <c r="L1665" i="1"/>
  <c r="C1666" i="1" l="1"/>
  <c r="D1666" i="1"/>
  <c r="A1667" i="1" a="1"/>
  <c r="A1667" i="1" s="1"/>
  <c r="V1665" i="1"/>
  <c r="S1664" i="1"/>
  <c r="V1664" i="1" s="1"/>
  <c r="K1664" i="1"/>
  <c r="J1665" i="1"/>
  <c r="T1665" i="1"/>
  <c r="Y1668" i="1" a="1"/>
  <c r="Y1668" i="1" s="1"/>
  <c r="B1668" i="1" s="1" a="1"/>
  <c r="B1668" i="1" s="1"/>
  <c r="M1666" i="1"/>
  <c r="L1666" i="1"/>
  <c r="F1666" i="1"/>
  <c r="Q1666" i="1"/>
  <c r="H1666" i="1"/>
  <c r="G1666" i="1"/>
  <c r="U1666" i="1" s="1"/>
  <c r="E1666" i="1"/>
  <c r="I1666" i="1"/>
  <c r="C1667" i="1" l="1"/>
  <c r="D1667" i="1"/>
  <c r="A1668" i="1" a="1"/>
  <c r="A1668" i="1" s="1"/>
  <c r="V1666" i="1"/>
  <c r="T1666" i="1"/>
  <c r="J1666" i="1"/>
  <c r="G1667" i="1"/>
  <c r="U1667" i="1" s="1"/>
  <c r="I1667" i="1"/>
  <c r="H1667" i="1"/>
  <c r="F1667" i="1"/>
  <c r="E1667" i="1"/>
  <c r="Q1667" i="1"/>
  <c r="K1665" i="1"/>
  <c r="S1665" i="1"/>
  <c r="Y1669" i="1" a="1"/>
  <c r="Y1669" i="1" s="1"/>
  <c r="B1669" i="1" s="1" a="1"/>
  <c r="B1669" i="1" s="1"/>
  <c r="M1667" i="1"/>
  <c r="L1667" i="1"/>
  <c r="C1668" i="1" l="1"/>
  <c r="D1668" i="1"/>
  <c r="A1669" i="1" a="1"/>
  <c r="A1669" i="1" s="1"/>
  <c r="M1668" i="1"/>
  <c r="L1668" i="1"/>
  <c r="Y1670" i="1" a="1"/>
  <c r="Y1670" i="1" s="1"/>
  <c r="B1670" i="1" s="1" a="1"/>
  <c r="B1670" i="1" s="1"/>
  <c r="H1668" i="1"/>
  <c r="F1668" i="1"/>
  <c r="E1668" i="1"/>
  <c r="Q1668" i="1"/>
  <c r="I1668" i="1"/>
  <c r="G1668" i="1"/>
  <c r="U1668" i="1" s="1"/>
  <c r="S1666" i="1"/>
  <c r="K1666" i="1"/>
  <c r="J1667" i="1"/>
  <c r="T1667" i="1"/>
  <c r="C1669" i="1" l="1"/>
  <c r="D1669" i="1"/>
  <c r="A1670" i="1" a="1"/>
  <c r="A1670" i="1" s="1"/>
  <c r="V1668" i="1"/>
  <c r="I1669" i="1"/>
  <c r="Q1669" i="1"/>
  <c r="H1669" i="1"/>
  <c r="G1669" i="1"/>
  <c r="U1669" i="1" s="1"/>
  <c r="F1669" i="1"/>
  <c r="E1669" i="1"/>
  <c r="Y1671" i="1" a="1"/>
  <c r="Y1671" i="1" s="1"/>
  <c r="B1671" i="1" s="1" a="1"/>
  <c r="B1671" i="1" s="1"/>
  <c r="M1669" i="1"/>
  <c r="L1669" i="1"/>
  <c r="J1668" i="1"/>
  <c r="K1667" i="1"/>
  <c r="S1667" i="1"/>
  <c r="V1667" i="1" s="1"/>
  <c r="T1668" i="1"/>
  <c r="V1669" i="1" l="1"/>
  <c r="C1670" i="1"/>
  <c r="D1670" i="1"/>
  <c r="A1671" i="1" a="1"/>
  <c r="A1671" i="1" s="1"/>
  <c r="S1668" i="1"/>
  <c r="K1668" i="1"/>
  <c r="J1669" i="1"/>
  <c r="T1669" i="1"/>
  <c r="E1670" i="1"/>
  <c r="I1670" i="1"/>
  <c r="H1670" i="1"/>
  <c r="G1670" i="1"/>
  <c r="U1670" i="1" s="1"/>
  <c r="F1670" i="1"/>
  <c r="Q1670" i="1"/>
  <c r="Y1672" i="1" a="1"/>
  <c r="Y1672" i="1" s="1"/>
  <c r="B1672" i="1" s="1" a="1"/>
  <c r="B1672" i="1" s="1"/>
  <c r="L1670" i="1"/>
  <c r="M1670" i="1"/>
  <c r="C1671" i="1" l="1"/>
  <c r="D1671" i="1"/>
  <c r="A1672" i="1" a="1"/>
  <c r="A1672" i="1" s="1"/>
  <c r="V1670" i="1"/>
  <c r="Y1673" i="1" a="1"/>
  <c r="Y1673" i="1" s="1"/>
  <c r="B1673" i="1" s="1" a="1"/>
  <c r="B1673" i="1" s="1"/>
  <c r="L1671" i="1"/>
  <c r="M1671" i="1"/>
  <c r="K1669" i="1"/>
  <c r="S1669" i="1"/>
  <c r="T1670" i="1"/>
  <c r="J1670" i="1"/>
  <c r="Q1671" i="1"/>
  <c r="H1671" i="1"/>
  <c r="G1671" i="1"/>
  <c r="U1671" i="1" s="1"/>
  <c r="F1671" i="1"/>
  <c r="E1671" i="1"/>
  <c r="I1671" i="1"/>
  <c r="C1672" i="1" l="1"/>
  <c r="D1672" i="1"/>
  <c r="A1673" i="1" a="1"/>
  <c r="A1673" i="1" s="1"/>
  <c r="J1671" i="1"/>
  <c r="T1671" i="1"/>
  <c r="K1670" i="1"/>
  <c r="S1670" i="1"/>
  <c r="F1672" i="1"/>
  <c r="I1672" i="1"/>
  <c r="Q1672" i="1"/>
  <c r="H1672" i="1"/>
  <c r="G1672" i="1"/>
  <c r="U1672" i="1" s="1"/>
  <c r="V1672" i="1" s="1"/>
  <c r="E1672" i="1"/>
  <c r="Y1674" i="1" a="1"/>
  <c r="Y1674" i="1" s="1"/>
  <c r="B1674" i="1" s="1" a="1"/>
  <c r="B1674" i="1" s="1"/>
  <c r="M1672" i="1"/>
  <c r="L1672" i="1"/>
  <c r="D1673" i="1" l="1"/>
  <c r="C1673" i="1"/>
  <c r="A1674" i="1" a="1"/>
  <c r="A1674" i="1" s="1"/>
  <c r="J1672" i="1"/>
  <c r="T1672" i="1"/>
  <c r="M1673" i="1"/>
  <c r="L1673" i="1"/>
  <c r="Y1675" i="1" a="1"/>
  <c r="Y1675" i="1" s="1"/>
  <c r="B1675" i="1" s="1" a="1"/>
  <c r="B1675" i="1" s="1"/>
  <c r="G1673" i="1"/>
  <c r="U1673" i="1" s="1"/>
  <c r="F1673" i="1"/>
  <c r="E1673" i="1"/>
  <c r="Q1673" i="1"/>
  <c r="H1673" i="1"/>
  <c r="I1673" i="1"/>
  <c r="S1671" i="1"/>
  <c r="V1671" i="1" s="1"/>
  <c r="K1671" i="1"/>
  <c r="C1674" i="1" l="1"/>
  <c r="D1674" i="1"/>
  <c r="V1673" i="1"/>
  <c r="A1675" i="1" a="1"/>
  <c r="A1675" i="1" s="1"/>
  <c r="Y1676" i="1" a="1"/>
  <c r="Y1676" i="1" s="1"/>
  <c r="B1676" i="1" s="1" a="1"/>
  <c r="B1676" i="1" s="1"/>
  <c r="L1674" i="1"/>
  <c r="M1674" i="1"/>
  <c r="J1673" i="1"/>
  <c r="T1673" i="1"/>
  <c r="K1672" i="1"/>
  <c r="S1672" i="1"/>
  <c r="H1674" i="1"/>
  <c r="I1674" i="1"/>
  <c r="Q1674" i="1"/>
  <c r="G1674" i="1"/>
  <c r="U1674" i="1" s="1"/>
  <c r="E1674" i="1"/>
  <c r="F1674" i="1"/>
  <c r="C1675" i="1" l="1"/>
  <c r="D1675" i="1"/>
  <c r="A1676" i="1" a="1"/>
  <c r="A1676" i="1" s="1"/>
  <c r="J1674" i="1"/>
  <c r="T1674" i="1"/>
  <c r="V1674" i="1"/>
  <c r="F1675" i="1"/>
  <c r="E1675" i="1"/>
  <c r="Q1675" i="1"/>
  <c r="I1675" i="1"/>
  <c r="H1675" i="1"/>
  <c r="G1675" i="1"/>
  <c r="U1675" i="1" s="1"/>
  <c r="V1675" i="1" s="1"/>
  <c r="M1675" i="1"/>
  <c r="L1675" i="1"/>
  <c r="S1673" i="1"/>
  <c r="K1673" i="1"/>
  <c r="Y1677" i="1" a="1"/>
  <c r="Y1677" i="1" s="1"/>
  <c r="B1677" i="1" s="1" a="1"/>
  <c r="B1677" i="1" s="1"/>
  <c r="D1676" i="1" l="1"/>
  <c r="C1676" i="1"/>
  <c r="A1677" i="1" a="1"/>
  <c r="A1677" i="1" s="1"/>
  <c r="I1676" i="1"/>
  <c r="Q1676" i="1"/>
  <c r="H1676" i="1"/>
  <c r="G1676" i="1"/>
  <c r="U1676" i="1" s="1"/>
  <c r="F1676" i="1"/>
  <c r="E1676" i="1"/>
  <c r="Y1678" i="1" a="1"/>
  <c r="Y1678" i="1" s="1"/>
  <c r="B1678" i="1" s="1" a="1"/>
  <c r="B1678" i="1" s="1"/>
  <c r="L1676" i="1"/>
  <c r="M1676" i="1"/>
  <c r="J1675" i="1"/>
  <c r="T1675" i="1"/>
  <c r="K1674" i="1"/>
  <c r="S1674" i="1"/>
  <c r="C1677" i="1" l="1"/>
  <c r="D1677" i="1"/>
  <c r="A1678" i="1" a="1"/>
  <c r="A1678" i="1" s="1"/>
  <c r="V1676" i="1"/>
  <c r="M1677" i="1"/>
  <c r="L1677" i="1"/>
  <c r="T1676" i="1"/>
  <c r="K1675" i="1"/>
  <c r="S1675" i="1"/>
  <c r="J1676" i="1"/>
  <c r="I1677" i="1"/>
  <c r="Q1677" i="1"/>
  <c r="H1677" i="1"/>
  <c r="E1677" i="1"/>
  <c r="G1677" i="1"/>
  <c r="U1677" i="1" s="1"/>
  <c r="F1677" i="1"/>
  <c r="Y1679" i="1" a="1"/>
  <c r="Y1679" i="1" s="1"/>
  <c r="B1679" i="1" s="1" a="1"/>
  <c r="B1679" i="1" s="1"/>
  <c r="C1678" i="1" l="1"/>
  <c r="D1678" i="1"/>
  <c r="A1679" i="1" a="1"/>
  <c r="A1679" i="1" s="1"/>
  <c r="V1677" i="1"/>
  <c r="M1678" i="1"/>
  <c r="L1678" i="1"/>
  <c r="Y1680" i="1" a="1"/>
  <c r="Y1680" i="1" s="1"/>
  <c r="B1680" i="1" s="1" a="1"/>
  <c r="B1680" i="1" s="1"/>
  <c r="J1677" i="1"/>
  <c r="F1678" i="1"/>
  <c r="G1678" i="1"/>
  <c r="U1678" i="1" s="1"/>
  <c r="E1678" i="1"/>
  <c r="Q1678" i="1"/>
  <c r="H1678" i="1"/>
  <c r="I1678" i="1"/>
  <c r="S1676" i="1"/>
  <c r="K1676" i="1"/>
  <c r="T1677" i="1"/>
  <c r="C1679" i="1" l="1"/>
  <c r="D1679" i="1"/>
  <c r="A1680" i="1" a="1"/>
  <c r="A1680" i="1" s="1"/>
  <c r="K1677" i="1"/>
  <c r="S1677" i="1"/>
  <c r="G1679" i="1"/>
  <c r="U1679" i="1" s="1"/>
  <c r="I1679" i="1"/>
  <c r="Q1679" i="1"/>
  <c r="H1679" i="1"/>
  <c r="F1679" i="1"/>
  <c r="E1679" i="1"/>
  <c r="Y1681" i="1" a="1"/>
  <c r="Y1681" i="1" s="1"/>
  <c r="B1681" i="1" s="1" a="1"/>
  <c r="B1681" i="1" s="1"/>
  <c r="L1679" i="1"/>
  <c r="M1679" i="1"/>
  <c r="J1678" i="1"/>
  <c r="T1678" i="1"/>
  <c r="V1678" i="1"/>
  <c r="D1680" i="1" l="1"/>
  <c r="C1680" i="1"/>
  <c r="A1681" i="1" a="1"/>
  <c r="A1681" i="1" s="1"/>
  <c r="V1679" i="1"/>
  <c r="S1678" i="1"/>
  <c r="K1678" i="1"/>
  <c r="T1679" i="1"/>
  <c r="J1679" i="1"/>
  <c r="H1680" i="1"/>
  <c r="F1680" i="1"/>
  <c r="E1680" i="1"/>
  <c r="Q1680" i="1"/>
  <c r="I1680" i="1"/>
  <c r="G1680" i="1"/>
  <c r="U1680" i="1" s="1"/>
  <c r="Y1682" i="1" a="1"/>
  <c r="Y1682" i="1" s="1"/>
  <c r="B1682" i="1" s="1" a="1"/>
  <c r="B1682" i="1" s="1"/>
  <c r="M1680" i="1"/>
  <c r="L1680" i="1"/>
  <c r="C1681" i="1" l="1"/>
  <c r="D1681" i="1"/>
  <c r="A1682" i="1" a="1"/>
  <c r="A1682" i="1" s="1"/>
  <c r="I1681" i="1"/>
  <c r="Q1681" i="1"/>
  <c r="H1681" i="1"/>
  <c r="G1681" i="1"/>
  <c r="U1681" i="1" s="1"/>
  <c r="V1681" i="1" s="1"/>
  <c r="F1681" i="1"/>
  <c r="E1681" i="1"/>
  <c r="V1680" i="1"/>
  <c r="Y1683" i="1" a="1"/>
  <c r="Y1683" i="1" s="1"/>
  <c r="B1683" i="1" s="1" a="1"/>
  <c r="B1683" i="1" s="1"/>
  <c r="J1680" i="1"/>
  <c r="T1680" i="1"/>
  <c r="M1681" i="1"/>
  <c r="L1681" i="1"/>
  <c r="K1679" i="1"/>
  <c r="S1679" i="1"/>
  <c r="D1682" i="1" l="1"/>
  <c r="C1682" i="1"/>
  <c r="A1683" i="1" a="1"/>
  <c r="A1683" i="1" s="1"/>
  <c r="T1681" i="1"/>
  <c r="K1680" i="1"/>
  <c r="S1680" i="1"/>
  <c r="I1682" i="1"/>
  <c r="Q1682" i="1"/>
  <c r="H1682" i="1"/>
  <c r="E1682" i="1"/>
  <c r="G1682" i="1"/>
  <c r="U1682" i="1" s="1"/>
  <c r="F1682" i="1"/>
  <c r="Y1684" i="1" a="1"/>
  <c r="Y1684" i="1" s="1"/>
  <c r="B1684" i="1" s="1" a="1"/>
  <c r="B1684" i="1" s="1"/>
  <c r="L1682" i="1"/>
  <c r="M1682" i="1"/>
  <c r="J1681" i="1"/>
  <c r="C1683" i="1" l="1"/>
  <c r="D1683" i="1"/>
  <c r="A1684" i="1" a="1"/>
  <c r="A1684" i="1" s="1"/>
  <c r="J1682" i="1"/>
  <c r="G1683" i="1"/>
  <c r="U1683" i="1" s="1"/>
  <c r="F1683" i="1"/>
  <c r="E1683" i="1"/>
  <c r="Q1683" i="1"/>
  <c r="H1683" i="1"/>
  <c r="I1683" i="1"/>
  <c r="V1682" i="1"/>
  <c r="M1683" i="1"/>
  <c r="L1683" i="1"/>
  <c r="S1681" i="1"/>
  <c r="K1681" i="1"/>
  <c r="T1682" i="1"/>
  <c r="Y1685" i="1" a="1"/>
  <c r="Y1685" i="1" s="1"/>
  <c r="B1685" i="1" s="1" a="1"/>
  <c r="B1685" i="1" s="1"/>
  <c r="C1684" i="1" l="1"/>
  <c r="D1684" i="1"/>
  <c r="A1685" i="1" a="1"/>
  <c r="A1685" i="1" s="1"/>
  <c r="F1684" i="1"/>
  <c r="I1684" i="1"/>
  <c r="Q1684" i="1"/>
  <c r="H1684" i="1"/>
  <c r="G1684" i="1"/>
  <c r="U1684" i="1" s="1"/>
  <c r="V1684" i="1" s="1"/>
  <c r="E1684" i="1"/>
  <c r="Y1686" i="1" a="1"/>
  <c r="Y1686" i="1" s="1"/>
  <c r="B1686" i="1" s="1" a="1"/>
  <c r="B1686" i="1" s="1"/>
  <c r="V1683" i="1"/>
  <c r="L1684" i="1"/>
  <c r="M1684" i="1"/>
  <c r="J1683" i="1"/>
  <c r="K1682" i="1"/>
  <c r="S1682" i="1"/>
  <c r="T1683" i="1"/>
  <c r="C1685" i="1" l="1"/>
  <c r="D1685" i="1"/>
  <c r="A1686" i="1" a="1"/>
  <c r="A1686" i="1" s="1"/>
  <c r="S1683" i="1"/>
  <c r="K1683" i="1"/>
  <c r="J1684" i="1"/>
  <c r="G1685" i="1"/>
  <c r="U1685" i="1" s="1"/>
  <c r="F1685" i="1"/>
  <c r="E1685" i="1"/>
  <c r="Q1685" i="1"/>
  <c r="H1685" i="1"/>
  <c r="I1685" i="1"/>
  <c r="T1684" i="1"/>
  <c r="Y1687" i="1" a="1"/>
  <c r="Y1687" i="1" s="1"/>
  <c r="B1687" i="1" s="1" a="1"/>
  <c r="B1687" i="1" s="1"/>
  <c r="M1685" i="1"/>
  <c r="L1685" i="1"/>
  <c r="D1686" i="1" l="1"/>
  <c r="C1686" i="1"/>
  <c r="A1687" i="1" a="1"/>
  <c r="A1687" i="1" s="1"/>
  <c r="J1685" i="1"/>
  <c r="T1685" i="1"/>
  <c r="H1686" i="1"/>
  <c r="I1686" i="1"/>
  <c r="Q1686" i="1"/>
  <c r="G1686" i="1"/>
  <c r="U1686" i="1" s="1"/>
  <c r="F1686" i="1"/>
  <c r="E1686" i="1"/>
  <c r="K1684" i="1"/>
  <c r="S1684" i="1"/>
  <c r="V1685" i="1"/>
  <c r="M1686" i="1"/>
  <c r="L1686" i="1"/>
  <c r="Y1688" i="1" a="1"/>
  <c r="Y1688" i="1" s="1"/>
  <c r="B1688" i="1" s="1" a="1"/>
  <c r="B1688" i="1" s="1"/>
  <c r="C1687" i="1" l="1"/>
  <c r="D1687" i="1"/>
  <c r="A1688" i="1" a="1"/>
  <c r="A1688" i="1" s="1"/>
  <c r="T1686" i="1"/>
  <c r="I1687" i="1"/>
  <c r="Q1687" i="1"/>
  <c r="H1687" i="1"/>
  <c r="E1687" i="1"/>
  <c r="G1687" i="1"/>
  <c r="U1687" i="1" s="1"/>
  <c r="V1687" i="1" s="1"/>
  <c r="F1687" i="1"/>
  <c r="Y1689" i="1" a="1"/>
  <c r="Y1689" i="1" s="1"/>
  <c r="B1689" i="1" s="1" a="1"/>
  <c r="B1689" i="1" s="1"/>
  <c r="K1685" i="1"/>
  <c r="S1685" i="1"/>
  <c r="M1687" i="1"/>
  <c r="L1687" i="1"/>
  <c r="J1686" i="1"/>
  <c r="C1688" i="1" l="1"/>
  <c r="D1688" i="1"/>
  <c r="A1689" i="1" a="1"/>
  <c r="A1689" i="1" s="1"/>
  <c r="T1687" i="1"/>
  <c r="J1687" i="1"/>
  <c r="S1686" i="1"/>
  <c r="V1686" i="1" s="1"/>
  <c r="K1686" i="1"/>
  <c r="G1688" i="1"/>
  <c r="U1688" i="1" s="1"/>
  <c r="F1688" i="1"/>
  <c r="E1688" i="1"/>
  <c r="Q1688" i="1"/>
  <c r="H1688" i="1"/>
  <c r="I1688" i="1"/>
  <c r="Y1690" i="1" a="1"/>
  <c r="Y1690" i="1" s="1"/>
  <c r="B1690" i="1" s="1" a="1"/>
  <c r="B1690" i="1" s="1"/>
  <c r="L1688" i="1"/>
  <c r="M1688" i="1"/>
  <c r="D1689" i="1" l="1"/>
  <c r="C1689" i="1"/>
  <c r="A1690" i="1" a="1"/>
  <c r="A1690" i="1" s="1"/>
  <c r="V1688" i="1"/>
  <c r="I1689" i="1"/>
  <c r="Q1689" i="1"/>
  <c r="H1689" i="1"/>
  <c r="G1689" i="1"/>
  <c r="U1689" i="1" s="1"/>
  <c r="V1689" i="1" s="1"/>
  <c r="E1689" i="1"/>
  <c r="F1689" i="1"/>
  <c r="Y1691" i="1" a="1"/>
  <c r="Y1691" i="1" s="1"/>
  <c r="B1691" i="1" s="1" a="1"/>
  <c r="B1691" i="1" s="1"/>
  <c r="J1688" i="1"/>
  <c r="K1687" i="1"/>
  <c r="S1687" i="1"/>
  <c r="L1689" i="1"/>
  <c r="M1689" i="1"/>
  <c r="T1688" i="1"/>
  <c r="C1690" i="1" l="1"/>
  <c r="D1690" i="1"/>
  <c r="A1691" i="1" a="1"/>
  <c r="A1691" i="1" s="1"/>
  <c r="T1689" i="1"/>
  <c r="S1688" i="1"/>
  <c r="K1688" i="1"/>
  <c r="J1689" i="1"/>
  <c r="F1690" i="1"/>
  <c r="E1690" i="1"/>
  <c r="Q1690" i="1"/>
  <c r="H1690" i="1"/>
  <c r="G1690" i="1"/>
  <c r="U1690" i="1" s="1"/>
  <c r="V1690" i="1" s="1"/>
  <c r="I1690" i="1"/>
  <c r="Y1692" i="1" a="1"/>
  <c r="Y1692" i="1" s="1"/>
  <c r="B1692" i="1" s="1" a="1"/>
  <c r="B1692" i="1" s="1"/>
  <c r="M1690" i="1"/>
  <c r="L1690" i="1"/>
  <c r="C1691" i="1" l="1"/>
  <c r="D1691" i="1"/>
  <c r="A1692" i="1" a="1"/>
  <c r="A1692" i="1" s="1"/>
  <c r="K1689" i="1"/>
  <c r="S1689" i="1"/>
  <c r="T1690" i="1"/>
  <c r="M1691" i="1"/>
  <c r="L1691" i="1"/>
  <c r="J1690" i="1"/>
  <c r="G1691" i="1"/>
  <c r="U1691" i="1" s="1"/>
  <c r="I1691" i="1"/>
  <c r="Q1691" i="1"/>
  <c r="H1691" i="1"/>
  <c r="F1691" i="1"/>
  <c r="E1691" i="1"/>
  <c r="Y1693" i="1" a="1"/>
  <c r="Y1693" i="1" s="1"/>
  <c r="B1693" i="1" s="1" a="1"/>
  <c r="B1693" i="1" s="1"/>
  <c r="C1692" i="1" l="1"/>
  <c r="D1692" i="1"/>
  <c r="A1693" i="1" a="1"/>
  <c r="A1693" i="1" s="1"/>
  <c r="J1691" i="1"/>
  <c r="T1691" i="1"/>
  <c r="H1692" i="1"/>
  <c r="I1692" i="1"/>
  <c r="Q1692" i="1"/>
  <c r="E1692" i="1"/>
  <c r="F1692" i="1"/>
  <c r="G1692" i="1"/>
  <c r="U1692" i="1" s="1"/>
  <c r="Y1694" i="1" a="1"/>
  <c r="Y1694" i="1" s="1"/>
  <c r="B1694" i="1" s="1" a="1"/>
  <c r="B1694" i="1" s="1"/>
  <c r="M1692" i="1"/>
  <c r="L1692" i="1"/>
  <c r="V1691" i="1"/>
  <c r="K1690" i="1"/>
  <c r="S1690" i="1"/>
  <c r="C1693" i="1" l="1"/>
  <c r="D1693" i="1"/>
  <c r="A1694" i="1" a="1"/>
  <c r="A1694" i="1" s="1"/>
  <c r="V1692" i="1"/>
  <c r="M1693" i="1"/>
  <c r="L1693" i="1"/>
  <c r="J1692" i="1"/>
  <c r="T1692" i="1"/>
  <c r="G1693" i="1"/>
  <c r="U1693" i="1" s="1"/>
  <c r="F1693" i="1"/>
  <c r="E1693" i="1"/>
  <c r="Q1693" i="1"/>
  <c r="H1693" i="1"/>
  <c r="I1693" i="1"/>
  <c r="S1691" i="1"/>
  <c r="K1691" i="1"/>
  <c r="Y1695" i="1" a="1"/>
  <c r="Y1695" i="1" s="1"/>
  <c r="B1695" i="1" s="1" a="1"/>
  <c r="B1695" i="1" s="1"/>
  <c r="C1694" i="1" l="1"/>
  <c r="D1694" i="1"/>
  <c r="A1695" i="1" a="1"/>
  <c r="A1695" i="1" s="1"/>
  <c r="V1693" i="1"/>
  <c r="I1694" i="1"/>
  <c r="Q1694" i="1"/>
  <c r="H1694" i="1"/>
  <c r="G1694" i="1"/>
  <c r="U1694" i="1" s="1"/>
  <c r="V1694" i="1" s="1"/>
  <c r="F1694" i="1"/>
  <c r="E1694" i="1"/>
  <c r="Y1696" i="1" a="1"/>
  <c r="Y1696" i="1" s="1"/>
  <c r="B1696" i="1" s="1" a="1"/>
  <c r="B1696" i="1" s="1"/>
  <c r="K1692" i="1"/>
  <c r="S1692" i="1"/>
  <c r="J1693" i="1"/>
  <c r="L1694" i="1"/>
  <c r="M1694" i="1"/>
  <c r="T1693" i="1"/>
  <c r="D1695" i="1" l="1"/>
  <c r="C1695" i="1"/>
  <c r="A1696" i="1" a="1"/>
  <c r="A1696" i="1" s="1"/>
  <c r="K1693" i="1"/>
  <c r="S1693" i="1"/>
  <c r="J1694" i="1"/>
  <c r="F1695" i="1"/>
  <c r="E1695" i="1"/>
  <c r="I1695" i="1"/>
  <c r="Q1695" i="1"/>
  <c r="H1695" i="1"/>
  <c r="G1695" i="1"/>
  <c r="U1695" i="1" s="1"/>
  <c r="T1694" i="1"/>
  <c r="Y1697" i="1" a="1"/>
  <c r="Y1697" i="1" s="1"/>
  <c r="B1697" i="1" s="1" a="1"/>
  <c r="B1697" i="1" s="1"/>
  <c r="M1695" i="1"/>
  <c r="L1695" i="1"/>
  <c r="C1696" i="1" l="1"/>
  <c r="D1696" i="1"/>
  <c r="A1697" i="1" a="1"/>
  <c r="A1697" i="1" s="1"/>
  <c r="V1695" i="1"/>
  <c r="K1694" i="1"/>
  <c r="S1694" i="1"/>
  <c r="J1695" i="1"/>
  <c r="M1696" i="1"/>
  <c r="L1696" i="1"/>
  <c r="F1696" i="1"/>
  <c r="I1696" i="1"/>
  <c r="Q1696" i="1"/>
  <c r="H1696" i="1"/>
  <c r="G1696" i="1"/>
  <c r="U1696" i="1" s="1"/>
  <c r="E1696" i="1"/>
  <c r="T1695" i="1"/>
  <c r="Y1698" i="1" a="1"/>
  <c r="Y1698" i="1" s="1"/>
  <c r="B1698" i="1" s="1" a="1"/>
  <c r="B1698" i="1" s="1"/>
  <c r="D1697" i="1" l="1"/>
  <c r="C1697" i="1"/>
  <c r="V1696" i="1"/>
  <c r="A1698" i="1" a="1"/>
  <c r="A1698" i="1" s="1"/>
  <c r="J1696" i="1"/>
  <c r="T1696" i="1"/>
  <c r="K1695" i="1"/>
  <c r="S1695" i="1"/>
  <c r="M1697" i="1"/>
  <c r="L1697" i="1"/>
  <c r="G1697" i="1"/>
  <c r="U1697" i="1" s="1"/>
  <c r="I1697" i="1"/>
  <c r="Q1697" i="1"/>
  <c r="H1697" i="1"/>
  <c r="E1697" i="1"/>
  <c r="F1697" i="1"/>
  <c r="Y1699" i="1" a="1"/>
  <c r="Y1699" i="1" s="1"/>
  <c r="B1699" i="1" s="1" a="1"/>
  <c r="B1699" i="1" s="1"/>
  <c r="C1698" i="1" l="1"/>
  <c r="D1698" i="1"/>
  <c r="A1699" i="1" a="1"/>
  <c r="A1699" i="1" s="1"/>
  <c r="J1697" i="1"/>
  <c r="T1697" i="1"/>
  <c r="Y1700" i="1" a="1"/>
  <c r="Y1700" i="1" s="1"/>
  <c r="B1700" i="1" s="1" a="1"/>
  <c r="B1700" i="1" s="1"/>
  <c r="H1698" i="1"/>
  <c r="Q1698" i="1"/>
  <c r="G1698" i="1"/>
  <c r="U1698" i="1" s="1"/>
  <c r="V1698" i="1" s="1"/>
  <c r="F1698" i="1"/>
  <c r="E1698" i="1"/>
  <c r="I1698" i="1"/>
  <c r="S1696" i="1"/>
  <c r="K1696" i="1"/>
  <c r="M1698" i="1"/>
  <c r="L1698" i="1"/>
  <c r="C1699" i="1" l="1"/>
  <c r="D1699" i="1"/>
  <c r="A1700" i="1" a="1"/>
  <c r="A1700" i="1" s="1"/>
  <c r="I1699" i="1"/>
  <c r="Q1699" i="1"/>
  <c r="H1699" i="1"/>
  <c r="G1699" i="1"/>
  <c r="U1699" i="1" s="1"/>
  <c r="F1699" i="1"/>
  <c r="E1699" i="1"/>
  <c r="Y1701" i="1" a="1"/>
  <c r="Y1701" i="1" s="1"/>
  <c r="B1701" i="1" s="1" a="1"/>
  <c r="B1701" i="1" s="1"/>
  <c r="M1699" i="1"/>
  <c r="L1699" i="1"/>
  <c r="T1698" i="1"/>
  <c r="K1697" i="1"/>
  <c r="S1697" i="1"/>
  <c r="V1697" i="1" s="1"/>
  <c r="J1698" i="1"/>
  <c r="C1700" i="1" l="1"/>
  <c r="D1700" i="1"/>
  <c r="A1701" i="1" a="1"/>
  <c r="A1701" i="1" s="1"/>
  <c r="V1699" i="1"/>
  <c r="K1698" i="1"/>
  <c r="S1698" i="1"/>
  <c r="J1699" i="1"/>
  <c r="T1699" i="1"/>
  <c r="F1700" i="1"/>
  <c r="E1700" i="1"/>
  <c r="I1700" i="1"/>
  <c r="Q1700" i="1"/>
  <c r="H1700" i="1"/>
  <c r="G1700" i="1"/>
  <c r="U1700" i="1" s="1"/>
  <c r="Y1702" i="1" a="1"/>
  <c r="Y1702" i="1" s="1"/>
  <c r="B1702" i="1" s="1" a="1"/>
  <c r="B1702" i="1" s="1"/>
  <c r="L1700" i="1"/>
  <c r="M1700" i="1"/>
  <c r="C1701" i="1" l="1"/>
  <c r="D1701" i="1"/>
  <c r="A1702" i="1" a="1"/>
  <c r="A1702" i="1" s="1"/>
  <c r="I1701" i="1"/>
  <c r="Q1701" i="1"/>
  <c r="H1701" i="1"/>
  <c r="G1701" i="1"/>
  <c r="U1701" i="1" s="1"/>
  <c r="V1701" i="1" s="1"/>
  <c r="F1701" i="1"/>
  <c r="E1701" i="1"/>
  <c r="K1699" i="1"/>
  <c r="S1699" i="1"/>
  <c r="J1700" i="1"/>
  <c r="Y1703" i="1" a="1"/>
  <c r="Y1703" i="1" s="1"/>
  <c r="B1703" i="1" s="1" a="1"/>
  <c r="B1703" i="1" s="1"/>
  <c r="T1700" i="1"/>
  <c r="V1700" i="1"/>
  <c r="M1701" i="1"/>
  <c r="L1701" i="1"/>
  <c r="C1702" i="1" l="1"/>
  <c r="D1702" i="1"/>
  <c r="A1703" i="1" a="1"/>
  <c r="A1703" i="1" s="1"/>
  <c r="F1702" i="1"/>
  <c r="I1702" i="1"/>
  <c r="Q1702" i="1"/>
  <c r="H1702" i="1"/>
  <c r="G1702" i="1"/>
  <c r="U1702" i="1" s="1"/>
  <c r="V1702" i="1" s="1"/>
  <c r="E1702" i="1"/>
  <c r="J1701" i="1"/>
  <c r="T1701" i="1"/>
  <c r="Y1704" i="1" a="1"/>
  <c r="Y1704" i="1" s="1"/>
  <c r="B1704" i="1" s="1" a="1"/>
  <c r="B1704" i="1" s="1"/>
  <c r="M1702" i="1"/>
  <c r="L1702" i="1"/>
  <c r="K1700" i="1"/>
  <c r="S1700" i="1"/>
  <c r="C1703" i="1" l="1"/>
  <c r="D1703" i="1"/>
  <c r="A1704" i="1" a="1"/>
  <c r="A1704" i="1" s="1"/>
  <c r="S1701" i="1"/>
  <c r="K1701" i="1"/>
  <c r="J1702" i="1"/>
  <c r="T1702" i="1"/>
  <c r="G1703" i="1"/>
  <c r="U1703" i="1" s="1"/>
  <c r="Q1703" i="1"/>
  <c r="H1703" i="1"/>
  <c r="F1703" i="1"/>
  <c r="E1703" i="1"/>
  <c r="I1703" i="1"/>
  <c r="M1703" i="1"/>
  <c r="L1703" i="1"/>
  <c r="Y1705" i="1" a="1"/>
  <c r="Y1705" i="1" s="1"/>
  <c r="B1705" i="1" s="1" a="1"/>
  <c r="B1705" i="1" s="1"/>
  <c r="D1704" i="1" l="1"/>
  <c r="C1704" i="1"/>
  <c r="A1705" i="1" a="1"/>
  <c r="A1705" i="1" s="1"/>
  <c r="V1703" i="1"/>
  <c r="T1703" i="1"/>
  <c r="K1702" i="1"/>
  <c r="S1702" i="1"/>
  <c r="Y1706" i="1" a="1"/>
  <c r="Y1706" i="1" s="1"/>
  <c r="B1706" i="1" s="1" a="1"/>
  <c r="B1706" i="1" s="1"/>
  <c r="M1704" i="1"/>
  <c r="L1704" i="1"/>
  <c r="H1704" i="1"/>
  <c r="I1704" i="1"/>
  <c r="Q1704" i="1"/>
  <c r="G1704" i="1"/>
  <c r="U1704" i="1" s="1"/>
  <c r="F1704" i="1"/>
  <c r="E1704" i="1"/>
  <c r="J1703" i="1"/>
  <c r="C1705" i="1" l="1"/>
  <c r="D1705" i="1"/>
  <c r="A1706" i="1" a="1"/>
  <c r="A1706" i="1" s="1"/>
  <c r="M1705" i="1"/>
  <c r="L1705" i="1"/>
  <c r="Y1707" i="1" a="1"/>
  <c r="Y1707" i="1" s="1"/>
  <c r="B1707" i="1" s="1" a="1"/>
  <c r="B1707" i="1" s="1"/>
  <c r="F1705" i="1"/>
  <c r="E1705" i="1"/>
  <c r="I1705" i="1"/>
  <c r="Q1705" i="1"/>
  <c r="H1705" i="1"/>
  <c r="G1705" i="1"/>
  <c r="U1705" i="1" s="1"/>
  <c r="K1703" i="1"/>
  <c r="S1703" i="1"/>
  <c r="J1704" i="1"/>
  <c r="T1704" i="1"/>
  <c r="C1706" i="1" l="1"/>
  <c r="D1706" i="1"/>
  <c r="A1707" i="1" a="1"/>
  <c r="A1707" i="1" s="1"/>
  <c r="V1705" i="1"/>
  <c r="L1706" i="1"/>
  <c r="M1706" i="1"/>
  <c r="I1706" i="1"/>
  <c r="Q1706" i="1"/>
  <c r="H1706" i="1"/>
  <c r="G1706" i="1"/>
  <c r="U1706" i="1" s="1"/>
  <c r="F1706" i="1"/>
  <c r="E1706" i="1"/>
  <c r="Y1708" i="1" a="1"/>
  <c r="Y1708" i="1" s="1"/>
  <c r="B1708" i="1" s="1" a="1"/>
  <c r="B1708" i="1" s="1"/>
  <c r="K1704" i="1"/>
  <c r="S1704" i="1"/>
  <c r="V1704" i="1" s="1"/>
  <c r="J1705" i="1"/>
  <c r="T1705" i="1"/>
  <c r="C1707" i="1" l="1"/>
  <c r="D1707" i="1"/>
  <c r="A1708" i="1" a="1"/>
  <c r="A1708" i="1" s="1"/>
  <c r="K1705" i="1"/>
  <c r="S1705" i="1"/>
  <c r="V1706" i="1"/>
  <c r="E1707" i="1"/>
  <c r="I1707" i="1"/>
  <c r="Q1707" i="1"/>
  <c r="H1707" i="1"/>
  <c r="G1707" i="1"/>
  <c r="U1707" i="1" s="1"/>
  <c r="V1707" i="1" s="1"/>
  <c r="F1707" i="1"/>
  <c r="Y1709" i="1" a="1"/>
  <c r="Y1709" i="1" s="1"/>
  <c r="B1709" i="1" s="1" a="1"/>
  <c r="B1709" i="1" s="1"/>
  <c r="T1706" i="1"/>
  <c r="M1707" i="1"/>
  <c r="L1707" i="1"/>
  <c r="J1706" i="1"/>
  <c r="C1708" i="1" l="1"/>
  <c r="D1708" i="1"/>
  <c r="A1709" i="1" a="1"/>
  <c r="A1709" i="1" s="1"/>
  <c r="Y1710" i="1" a="1"/>
  <c r="Y1710" i="1" s="1"/>
  <c r="B1710" i="1" s="1" a="1"/>
  <c r="B1710" i="1" s="1"/>
  <c r="M1708" i="1"/>
  <c r="L1708" i="1"/>
  <c r="S1706" i="1"/>
  <c r="K1706" i="1"/>
  <c r="F1708" i="1"/>
  <c r="Q1708" i="1"/>
  <c r="H1708" i="1"/>
  <c r="G1708" i="1"/>
  <c r="U1708" i="1" s="1"/>
  <c r="E1708" i="1"/>
  <c r="I1708" i="1"/>
  <c r="J1707" i="1"/>
  <c r="T1707" i="1"/>
  <c r="C1709" i="1" l="1"/>
  <c r="D1709" i="1"/>
  <c r="A1710" i="1" a="1"/>
  <c r="A1710" i="1" s="1"/>
  <c r="K1707" i="1"/>
  <c r="S1707" i="1"/>
  <c r="T1708" i="1"/>
  <c r="V1708" i="1"/>
  <c r="J1708" i="1"/>
  <c r="G1709" i="1"/>
  <c r="U1709" i="1" s="1"/>
  <c r="I1709" i="1"/>
  <c r="Q1709" i="1"/>
  <c r="H1709" i="1"/>
  <c r="F1709" i="1"/>
  <c r="E1709" i="1"/>
  <c r="Y1711" i="1" a="1"/>
  <c r="Y1711" i="1" s="1"/>
  <c r="B1711" i="1" s="1" a="1"/>
  <c r="B1711" i="1" s="1"/>
  <c r="M1709" i="1"/>
  <c r="L1709" i="1"/>
  <c r="C1710" i="1" l="1"/>
  <c r="D1710" i="1"/>
  <c r="A1711" i="1" a="1"/>
  <c r="A1711" i="1" s="1"/>
  <c r="V1709" i="1"/>
  <c r="M1710" i="1"/>
  <c r="L1710" i="1"/>
  <c r="H1710" i="1"/>
  <c r="F1710" i="1"/>
  <c r="E1710" i="1"/>
  <c r="I1710" i="1"/>
  <c r="Q1710" i="1"/>
  <c r="G1710" i="1"/>
  <c r="U1710" i="1" s="1"/>
  <c r="T1709" i="1"/>
  <c r="K1708" i="1"/>
  <c r="S1708" i="1"/>
  <c r="Y1712" i="1" a="1"/>
  <c r="Y1712" i="1" s="1"/>
  <c r="B1712" i="1" s="1" a="1"/>
  <c r="B1712" i="1" s="1"/>
  <c r="J1709" i="1"/>
  <c r="C1711" i="1" l="1"/>
  <c r="D1711" i="1"/>
  <c r="A1712" i="1" a="1"/>
  <c r="A1712" i="1" s="1"/>
  <c r="K1709" i="1"/>
  <c r="S1709" i="1"/>
  <c r="M1711" i="1"/>
  <c r="L1711" i="1"/>
  <c r="J1710" i="1"/>
  <c r="I1711" i="1"/>
  <c r="Q1711" i="1"/>
  <c r="H1711" i="1"/>
  <c r="G1711" i="1"/>
  <c r="U1711" i="1" s="1"/>
  <c r="V1711" i="1" s="1"/>
  <c r="F1711" i="1"/>
  <c r="E1711" i="1"/>
  <c r="Y1713" i="1" a="1"/>
  <c r="Y1713" i="1" s="1"/>
  <c r="B1713" i="1" s="1" a="1"/>
  <c r="B1713" i="1" s="1"/>
  <c r="T1710" i="1"/>
  <c r="V1710" i="1"/>
  <c r="C1712" i="1" l="1"/>
  <c r="D1712" i="1"/>
  <c r="A1713" i="1" a="1"/>
  <c r="A1713" i="1" s="1"/>
  <c r="Y1714" i="1" a="1"/>
  <c r="Y1714" i="1" s="1"/>
  <c r="B1714" i="1" s="1" a="1"/>
  <c r="B1714" i="1" s="1"/>
  <c r="K1710" i="1"/>
  <c r="S1710" i="1"/>
  <c r="J1711" i="1"/>
  <c r="L1712" i="1"/>
  <c r="M1712" i="1"/>
  <c r="T1711" i="1"/>
  <c r="E1712" i="1"/>
  <c r="I1712" i="1"/>
  <c r="Q1712" i="1"/>
  <c r="H1712" i="1"/>
  <c r="G1712" i="1"/>
  <c r="U1712" i="1" s="1"/>
  <c r="F1712" i="1"/>
  <c r="C1713" i="1" l="1"/>
  <c r="D1713" i="1"/>
  <c r="A1714" i="1" a="1"/>
  <c r="A1714" i="1" s="1"/>
  <c r="K1711" i="1"/>
  <c r="S1711" i="1"/>
  <c r="T1712" i="1"/>
  <c r="J1712" i="1"/>
  <c r="Q1713" i="1"/>
  <c r="H1713" i="1"/>
  <c r="G1713" i="1"/>
  <c r="U1713" i="1" s="1"/>
  <c r="F1713" i="1"/>
  <c r="E1713" i="1"/>
  <c r="I1713" i="1"/>
  <c r="Y1715" i="1" a="1"/>
  <c r="Y1715" i="1" s="1"/>
  <c r="B1715" i="1" s="1" a="1"/>
  <c r="B1715" i="1" s="1"/>
  <c r="M1713" i="1"/>
  <c r="L1713" i="1"/>
  <c r="C1714" i="1" l="1"/>
  <c r="D1714" i="1"/>
  <c r="A1715" i="1" a="1"/>
  <c r="A1715" i="1" s="1"/>
  <c r="V1713" i="1"/>
  <c r="T1713" i="1"/>
  <c r="K1712" i="1"/>
  <c r="S1712" i="1"/>
  <c r="V1712" i="1" s="1"/>
  <c r="F1714" i="1"/>
  <c r="I1714" i="1"/>
  <c r="Q1714" i="1"/>
  <c r="H1714" i="1"/>
  <c r="G1714" i="1"/>
  <c r="U1714" i="1" s="1"/>
  <c r="V1714" i="1" s="1"/>
  <c r="E1714" i="1"/>
  <c r="Y1716" i="1" a="1"/>
  <c r="Y1716" i="1" s="1"/>
  <c r="B1716" i="1" s="1" a="1"/>
  <c r="B1716" i="1" s="1"/>
  <c r="M1714" i="1"/>
  <c r="L1714" i="1"/>
  <c r="J1713" i="1"/>
  <c r="C1715" i="1" l="1"/>
  <c r="D1715" i="1"/>
  <c r="A1716" i="1" a="1"/>
  <c r="A1716" i="1" s="1"/>
  <c r="T1714" i="1"/>
  <c r="G1715" i="1"/>
  <c r="U1715" i="1" s="1"/>
  <c r="F1715" i="1"/>
  <c r="E1715" i="1"/>
  <c r="I1715" i="1"/>
  <c r="Q1715" i="1"/>
  <c r="H1715" i="1"/>
  <c r="Y1717" i="1" a="1"/>
  <c r="Y1717" i="1" s="1"/>
  <c r="B1717" i="1" s="1" a="1"/>
  <c r="B1717" i="1" s="1"/>
  <c r="M1715" i="1"/>
  <c r="L1715" i="1"/>
  <c r="J1714" i="1"/>
  <c r="K1713" i="1"/>
  <c r="S1713" i="1"/>
  <c r="C1716" i="1" l="1"/>
  <c r="D1716" i="1"/>
  <c r="A1717" i="1" a="1"/>
  <c r="A1717" i="1" s="1"/>
  <c r="M1716" i="1"/>
  <c r="L1716" i="1"/>
  <c r="H1716" i="1"/>
  <c r="I1716" i="1"/>
  <c r="Q1716" i="1"/>
  <c r="G1716" i="1"/>
  <c r="U1716" i="1" s="1"/>
  <c r="F1716" i="1"/>
  <c r="E1716" i="1"/>
  <c r="V1715" i="1"/>
  <c r="Y1718" i="1" a="1"/>
  <c r="Y1718" i="1" s="1"/>
  <c r="B1718" i="1" s="1" a="1"/>
  <c r="B1718" i="1" s="1"/>
  <c r="K1714" i="1"/>
  <c r="S1714" i="1"/>
  <c r="J1715" i="1"/>
  <c r="T1715" i="1"/>
  <c r="C1717" i="1" l="1"/>
  <c r="D1717" i="1"/>
  <c r="A1718" i="1" a="1"/>
  <c r="A1718" i="1" s="1"/>
  <c r="M1717" i="1"/>
  <c r="L1717" i="1"/>
  <c r="J1716" i="1"/>
  <c r="E1717" i="1"/>
  <c r="I1717" i="1"/>
  <c r="Q1717" i="1"/>
  <c r="H1717" i="1"/>
  <c r="G1717" i="1"/>
  <c r="U1717" i="1" s="1"/>
  <c r="F1717" i="1"/>
  <c r="T1716" i="1"/>
  <c r="K1715" i="1"/>
  <c r="S1715" i="1"/>
  <c r="Y1719" i="1" a="1"/>
  <c r="Y1719" i="1" s="1"/>
  <c r="B1719" i="1" s="1" a="1"/>
  <c r="B1719" i="1" s="1"/>
  <c r="V1716" i="1"/>
  <c r="C1718" i="1" l="1"/>
  <c r="D1718" i="1"/>
  <c r="A1719" i="1" a="1"/>
  <c r="A1719" i="1" s="1"/>
  <c r="K1716" i="1"/>
  <c r="S1716" i="1"/>
  <c r="Q1718" i="1"/>
  <c r="H1718" i="1"/>
  <c r="G1718" i="1"/>
  <c r="U1718" i="1" s="1"/>
  <c r="F1718" i="1"/>
  <c r="E1718" i="1"/>
  <c r="I1718" i="1"/>
  <c r="Y1720" i="1" a="1"/>
  <c r="Y1720" i="1" s="1"/>
  <c r="B1720" i="1" s="1" a="1"/>
  <c r="B1720" i="1" s="1"/>
  <c r="L1718" i="1"/>
  <c r="M1718" i="1"/>
  <c r="J1717" i="1"/>
  <c r="T1717" i="1"/>
  <c r="C1719" i="1" l="1"/>
  <c r="D1719" i="1"/>
  <c r="A1720" i="1" a="1"/>
  <c r="A1720" i="1" s="1"/>
  <c r="J1718" i="1"/>
  <c r="V1718" i="1"/>
  <c r="I1719" i="1"/>
  <c r="Q1719" i="1"/>
  <c r="H1719" i="1"/>
  <c r="G1719" i="1"/>
  <c r="U1719" i="1" s="1"/>
  <c r="F1719" i="1"/>
  <c r="E1719" i="1"/>
  <c r="Y1721" i="1" a="1"/>
  <c r="Y1721" i="1" s="1"/>
  <c r="B1721" i="1" s="1" a="1"/>
  <c r="B1721" i="1" s="1"/>
  <c r="M1719" i="1"/>
  <c r="L1719" i="1"/>
  <c r="K1717" i="1"/>
  <c r="S1717" i="1"/>
  <c r="V1717" i="1" s="1"/>
  <c r="T1718" i="1"/>
  <c r="C1720" i="1" l="1"/>
  <c r="D1720" i="1"/>
  <c r="A1721" i="1" a="1"/>
  <c r="A1721" i="1" s="1"/>
  <c r="V1719" i="1"/>
  <c r="J1719" i="1"/>
  <c r="T1719" i="1"/>
  <c r="F1720" i="1"/>
  <c r="G1720" i="1"/>
  <c r="U1720" i="1" s="1"/>
  <c r="E1720" i="1"/>
  <c r="I1720" i="1"/>
  <c r="Q1720" i="1"/>
  <c r="H1720" i="1"/>
  <c r="K1718" i="1"/>
  <c r="S1718" i="1"/>
  <c r="Y1722" i="1" a="1"/>
  <c r="Y1722" i="1" s="1"/>
  <c r="B1722" i="1" s="1" a="1"/>
  <c r="B1722" i="1" s="1"/>
  <c r="M1720" i="1"/>
  <c r="L1720" i="1"/>
  <c r="D1721" i="1" l="1"/>
  <c r="C1721" i="1"/>
  <c r="A1722" i="1" a="1"/>
  <c r="A1722" i="1" s="1"/>
  <c r="V1720" i="1"/>
  <c r="M1721" i="1"/>
  <c r="L1721" i="1"/>
  <c r="G1721" i="1"/>
  <c r="U1721" i="1" s="1"/>
  <c r="I1721" i="1"/>
  <c r="Q1721" i="1"/>
  <c r="H1721" i="1"/>
  <c r="F1721" i="1"/>
  <c r="E1721" i="1"/>
  <c r="K1719" i="1"/>
  <c r="S1719" i="1"/>
  <c r="T1720" i="1"/>
  <c r="Y1723" i="1" a="1"/>
  <c r="Y1723" i="1" s="1"/>
  <c r="B1723" i="1" s="1" a="1"/>
  <c r="B1723" i="1" s="1"/>
  <c r="J1720" i="1"/>
  <c r="C1722" i="1" l="1"/>
  <c r="D1722" i="1"/>
  <c r="A1723" i="1" a="1"/>
  <c r="A1723" i="1" s="1"/>
  <c r="K1720" i="1"/>
  <c r="S1720" i="1"/>
  <c r="J1721" i="1"/>
  <c r="T1721" i="1"/>
  <c r="H1722" i="1"/>
  <c r="E1722" i="1"/>
  <c r="I1722" i="1"/>
  <c r="Q1722" i="1"/>
  <c r="G1722" i="1"/>
  <c r="U1722" i="1" s="1"/>
  <c r="V1722" i="1" s="1"/>
  <c r="F1722" i="1"/>
  <c r="Y1724" i="1" a="1"/>
  <c r="Y1724" i="1" s="1"/>
  <c r="B1724" i="1" s="1" a="1"/>
  <c r="B1724" i="1" s="1"/>
  <c r="M1722" i="1"/>
  <c r="L1722" i="1"/>
  <c r="V1721" i="1"/>
  <c r="C1723" i="1" l="1"/>
  <c r="D1723" i="1"/>
  <c r="A1724" i="1" a="1"/>
  <c r="A1724" i="1" s="1"/>
  <c r="Y1725" i="1" a="1"/>
  <c r="Y1725" i="1" s="1"/>
  <c r="B1725" i="1" s="1" a="1"/>
  <c r="B1725" i="1" s="1"/>
  <c r="J1722" i="1"/>
  <c r="T1722" i="1"/>
  <c r="K1721" i="1"/>
  <c r="S1721" i="1"/>
  <c r="Q1723" i="1"/>
  <c r="H1723" i="1"/>
  <c r="G1723" i="1"/>
  <c r="U1723" i="1" s="1"/>
  <c r="V1723" i="1" s="1"/>
  <c r="F1723" i="1"/>
  <c r="E1723" i="1"/>
  <c r="I1723" i="1"/>
  <c r="M1723" i="1"/>
  <c r="L1723" i="1"/>
  <c r="C1724" i="1" l="1"/>
  <c r="D1724" i="1"/>
  <c r="A1725" i="1" a="1"/>
  <c r="A1725" i="1" s="1"/>
  <c r="I1724" i="1"/>
  <c r="H1724" i="1"/>
  <c r="Q1724" i="1"/>
  <c r="G1724" i="1"/>
  <c r="U1724" i="1" s="1"/>
  <c r="F1724" i="1"/>
  <c r="E1724" i="1"/>
  <c r="L1724" i="1"/>
  <c r="M1724" i="1"/>
  <c r="Y1726" i="1" a="1"/>
  <c r="Y1726" i="1" s="1"/>
  <c r="B1726" i="1" s="1" a="1"/>
  <c r="B1726" i="1" s="1"/>
  <c r="J1723" i="1"/>
  <c r="K1722" i="1"/>
  <c r="S1722" i="1"/>
  <c r="T1723" i="1"/>
  <c r="C1725" i="1" l="1"/>
  <c r="D1725" i="1"/>
  <c r="A1726" i="1" a="1"/>
  <c r="A1726" i="1" s="1"/>
  <c r="E1725" i="1"/>
  <c r="I1725" i="1"/>
  <c r="H1725" i="1"/>
  <c r="Q1725" i="1"/>
  <c r="G1725" i="1"/>
  <c r="U1725" i="1" s="1"/>
  <c r="V1725" i="1" s="1"/>
  <c r="F1725" i="1"/>
  <c r="M1725" i="1"/>
  <c r="L1725" i="1"/>
  <c r="Y1727" i="1" a="1"/>
  <c r="Y1727" i="1" s="1"/>
  <c r="B1727" i="1" s="1" a="1"/>
  <c r="B1727" i="1" s="1"/>
  <c r="V1724" i="1"/>
  <c r="K1723" i="1"/>
  <c r="S1723" i="1"/>
  <c r="T1724" i="1"/>
  <c r="J1724" i="1"/>
  <c r="C1726" i="1" l="1"/>
  <c r="D1726" i="1"/>
  <c r="A1727" i="1" a="1"/>
  <c r="A1727" i="1" s="1"/>
  <c r="S1724" i="1"/>
  <c r="K1724" i="1"/>
  <c r="Y1728" i="1" a="1"/>
  <c r="Y1728" i="1" s="1"/>
  <c r="B1728" i="1" s="1" a="1"/>
  <c r="B1728" i="1" s="1"/>
  <c r="F1726" i="1"/>
  <c r="Q1726" i="1"/>
  <c r="H1726" i="1"/>
  <c r="E1726" i="1"/>
  <c r="I1726" i="1"/>
  <c r="G1726" i="1"/>
  <c r="U1726" i="1" s="1"/>
  <c r="M1726" i="1"/>
  <c r="L1726" i="1"/>
  <c r="J1725" i="1"/>
  <c r="T1725" i="1"/>
  <c r="C1727" i="1" l="1"/>
  <c r="D1727" i="1"/>
  <c r="A1728" i="1" a="1"/>
  <c r="A1728" i="1" s="1"/>
  <c r="J1726" i="1"/>
  <c r="T1726" i="1"/>
  <c r="Y1729" i="1" a="1"/>
  <c r="Y1729" i="1" s="1"/>
  <c r="B1729" i="1" s="1" a="1"/>
  <c r="B1729" i="1" s="1"/>
  <c r="G1727" i="1"/>
  <c r="U1727" i="1" s="1"/>
  <c r="I1727" i="1"/>
  <c r="H1727" i="1"/>
  <c r="Q1727" i="1"/>
  <c r="F1727" i="1"/>
  <c r="E1727" i="1"/>
  <c r="M1727" i="1"/>
  <c r="L1727" i="1"/>
  <c r="V1726" i="1"/>
  <c r="S1725" i="1"/>
  <c r="K1725" i="1"/>
  <c r="C1728" i="1" l="1"/>
  <c r="D1728" i="1"/>
  <c r="A1729" i="1" a="1"/>
  <c r="A1729" i="1" s="1"/>
  <c r="V1727" i="1"/>
  <c r="Y1730" i="1" a="1"/>
  <c r="Y1730" i="1" s="1"/>
  <c r="B1730" i="1" s="1" a="1"/>
  <c r="B1730" i="1" s="1"/>
  <c r="T1727" i="1"/>
  <c r="J1727" i="1"/>
  <c r="H1728" i="1"/>
  <c r="I1728" i="1"/>
  <c r="Q1728" i="1"/>
  <c r="G1728" i="1"/>
  <c r="U1728" i="1" s="1"/>
  <c r="V1728" i="1" s="1"/>
  <c r="F1728" i="1"/>
  <c r="E1728" i="1"/>
  <c r="K1726" i="1"/>
  <c r="S1726" i="1"/>
  <c r="M1728" i="1"/>
  <c r="L1728" i="1"/>
  <c r="C1729" i="1" l="1"/>
  <c r="D1729" i="1"/>
  <c r="A1730" i="1" a="1"/>
  <c r="A1730" i="1" s="1"/>
  <c r="K1727" i="1"/>
  <c r="S1727" i="1"/>
  <c r="T1728" i="1"/>
  <c r="M1729" i="1"/>
  <c r="L1729" i="1"/>
  <c r="E1729" i="1"/>
  <c r="I1729" i="1"/>
  <c r="H1729" i="1"/>
  <c r="Q1729" i="1"/>
  <c r="G1729" i="1"/>
  <c r="U1729" i="1" s="1"/>
  <c r="F1729" i="1"/>
  <c r="Y1731" i="1" a="1"/>
  <c r="Y1731" i="1" s="1"/>
  <c r="B1731" i="1" s="1" a="1"/>
  <c r="B1731" i="1" s="1"/>
  <c r="J1728" i="1"/>
  <c r="C1730" i="1" l="1"/>
  <c r="D1730" i="1"/>
  <c r="A1731" i="1" a="1"/>
  <c r="A1731" i="1" s="1"/>
  <c r="V1729" i="1"/>
  <c r="L1730" i="1"/>
  <c r="M1730" i="1"/>
  <c r="Y1732" i="1" a="1"/>
  <c r="Y1732" i="1" s="1"/>
  <c r="B1732" i="1" s="1" a="1"/>
  <c r="B1732" i="1" s="1"/>
  <c r="E1730" i="1"/>
  <c r="I1730" i="1"/>
  <c r="H1730" i="1"/>
  <c r="Q1730" i="1"/>
  <c r="G1730" i="1"/>
  <c r="U1730" i="1" s="1"/>
  <c r="F1730" i="1"/>
  <c r="J1729" i="1"/>
  <c r="T1729" i="1"/>
  <c r="S1728" i="1"/>
  <c r="K1728" i="1"/>
  <c r="C1731" i="1" l="1"/>
  <c r="D1731" i="1"/>
  <c r="A1732" i="1" a="1"/>
  <c r="A1732" i="1" s="1"/>
  <c r="Q1731" i="1"/>
  <c r="H1731" i="1"/>
  <c r="G1731" i="1"/>
  <c r="U1731" i="1" s="1"/>
  <c r="V1731" i="1" s="1"/>
  <c r="F1731" i="1"/>
  <c r="E1731" i="1"/>
  <c r="I1731" i="1"/>
  <c r="M1731" i="1"/>
  <c r="L1731" i="1"/>
  <c r="K1729" i="1"/>
  <c r="S1729" i="1"/>
  <c r="Y1733" i="1" a="1"/>
  <c r="Y1733" i="1" s="1"/>
  <c r="B1733" i="1" s="1" a="1"/>
  <c r="B1733" i="1" s="1"/>
  <c r="T1730" i="1"/>
  <c r="V1730" i="1"/>
  <c r="J1730" i="1"/>
  <c r="C1732" i="1" l="1"/>
  <c r="D1732" i="1"/>
  <c r="A1733" i="1" a="1"/>
  <c r="A1733" i="1" s="1"/>
  <c r="Y1734" i="1" a="1"/>
  <c r="Y1734" i="1" s="1"/>
  <c r="B1734" i="1" s="1" a="1"/>
  <c r="B1734" i="1" s="1"/>
  <c r="F1732" i="1"/>
  <c r="I1732" i="1"/>
  <c r="H1732" i="1"/>
  <c r="Q1732" i="1"/>
  <c r="G1732" i="1"/>
  <c r="U1732" i="1" s="1"/>
  <c r="V1732" i="1" s="1"/>
  <c r="E1732" i="1"/>
  <c r="M1732" i="1"/>
  <c r="L1732" i="1"/>
  <c r="J1731" i="1"/>
  <c r="K1730" i="1"/>
  <c r="S1730" i="1"/>
  <c r="T1731" i="1"/>
  <c r="C1733" i="1" l="1"/>
  <c r="D1733" i="1"/>
  <c r="A1734" i="1" a="1"/>
  <c r="A1734" i="1" s="1"/>
  <c r="K1731" i="1"/>
  <c r="S1731" i="1"/>
  <c r="J1732" i="1"/>
  <c r="G1733" i="1"/>
  <c r="U1733" i="1" s="1"/>
  <c r="I1733" i="1"/>
  <c r="H1733" i="1"/>
  <c r="Q1733" i="1"/>
  <c r="F1733" i="1"/>
  <c r="E1733" i="1"/>
  <c r="M1733" i="1"/>
  <c r="L1733" i="1"/>
  <c r="T1732" i="1"/>
  <c r="Y1735" i="1" a="1"/>
  <c r="Y1735" i="1" s="1"/>
  <c r="B1735" i="1" s="1" a="1"/>
  <c r="B1735" i="1" s="1"/>
  <c r="D1734" i="1" l="1"/>
  <c r="C1734" i="1"/>
  <c r="A1735" i="1" a="1"/>
  <c r="A1735" i="1" s="1"/>
  <c r="Y1736" i="1" a="1"/>
  <c r="Y1736" i="1" s="1"/>
  <c r="B1736" i="1" s="1" a="1"/>
  <c r="B1736" i="1" s="1"/>
  <c r="J1733" i="1"/>
  <c r="T1733" i="1"/>
  <c r="K1732" i="1"/>
  <c r="S1732" i="1"/>
  <c r="H1734" i="1"/>
  <c r="F1734" i="1"/>
  <c r="E1734" i="1"/>
  <c r="I1734" i="1"/>
  <c r="Q1734" i="1"/>
  <c r="G1734" i="1"/>
  <c r="U1734" i="1" s="1"/>
  <c r="M1734" i="1"/>
  <c r="L1734" i="1"/>
  <c r="C1735" i="1" l="1"/>
  <c r="D1735" i="1"/>
  <c r="A1736" i="1" a="1"/>
  <c r="A1736" i="1" s="1"/>
  <c r="V1734" i="1"/>
  <c r="T1734" i="1"/>
  <c r="S1733" i="1"/>
  <c r="V1733" i="1" s="1"/>
  <c r="K1733" i="1"/>
  <c r="J1734" i="1"/>
  <c r="Y1737" i="1" a="1"/>
  <c r="Y1737" i="1" s="1"/>
  <c r="B1737" i="1" s="1" a="1"/>
  <c r="B1737" i="1" s="1"/>
  <c r="E1735" i="1"/>
  <c r="I1735" i="1"/>
  <c r="H1735" i="1"/>
  <c r="Q1735" i="1"/>
  <c r="G1735" i="1"/>
  <c r="U1735" i="1" s="1"/>
  <c r="F1735" i="1"/>
  <c r="M1735" i="1"/>
  <c r="L1735" i="1"/>
  <c r="C1736" i="1" l="1"/>
  <c r="D1736" i="1"/>
  <c r="A1737" i="1" a="1"/>
  <c r="A1737" i="1" s="1"/>
  <c r="V1735" i="1"/>
  <c r="K1734" i="1"/>
  <c r="S1734" i="1"/>
  <c r="L1736" i="1"/>
  <c r="M1736" i="1"/>
  <c r="Q1736" i="1"/>
  <c r="H1736" i="1"/>
  <c r="G1736" i="1"/>
  <c r="U1736" i="1" s="1"/>
  <c r="F1736" i="1"/>
  <c r="E1736" i="1"/>
  <c r="I1736" i="1"/>
  <c r="T1735" i="1"/>
  <c r="Y1738" i="1" a="1"/>
  <c r="Y1738" i="1" s="1"/>
  <c r="B1738" i="1" s="1" a="1"/>
  <c r="B1738" i="1" s="1"/>
  <c r="J1735" i="1"/>
  <c r="C1737" i="1" l="1"/>
  <c r="D1737" i="1"/>
  <c r="A1738" i="1" a="1"/>
  <c r="A1738" i="1" s="1"/>
  <c r="T1736" i="1"/>
  <c r="K1735" i="1"/>
  <c r="S1735" i="1"/>
  <c r="J1736" i="1"/>
  <c r="M1737" i="1"/>
  <c r="L1737" i="1"/>
  <c r="Y1739" i="1" a="1"/>
  <c r="Y1739" i="1" s="1"/>
  <c r="B1739" i="1" s="1" a="1"/>
  <c r="B1739" i="1" s="1"/>
  <c r="V1736" i="1"/>
  <c r="E1737" i="1"/>
  <c r="I1737" i="1"/>
  <c r="H1737" i="1"/>
  <c r="Q1737" i="1"/>
  <c r="G1737" i="1"/>
  <c r="U1737" i="1" s="1"/>
  <c r="F1737" i="1"/>
  <c r="C1738" i="1" l="1"/>
  <c r="D1738" i="1"/>
  <c r="A1739" i="1" a="1"/>
  <c r="A1739" i="1" s="1"/>
  <c r="V1737" i="1"/>
  <c r="F1738" i="1"/>
  <c r="G1738" i="1"/>
  <c r="U1738" i="1" s="1"/>
  <c r="I1738" i="1"/>
  <c r="H1738" i="1"/>
  <c r="Q1738" i="1"/>
  <c r="E1738" i="1"/>
  <c r="Y1740" i="1" a="1"/>
  <c r="Y1740" i="1" s="1"/>
  <c r="B1740" i="1" s="1" a="1"/>
  <c r="B1740" i="1" s="1"/>
  <c r="K1736" i="1"/>
  <c r="S1736" i="1"/>
  <c r="J1737" i="1"/>
  <c r="T1737" i="1"/>
  <c r="M1738" i="1"/>
  <c r="L1738" i="1"/>
  <c r="C1739" i="1" l="1"/>
  <c r="D1739" i="1"/>
  <c r="A1740" i="1" a="1"/>
  <c r="A1740" i="1" s="1"/>
  <c r="V1738" i="1"/>
  <c r="K1737" i="1"/>
  <c r="S1737" i="1"/>
  <c r="J1738" i="1"/>
  <c r="T1738" i="1"/>
  <c r="G1739" i="1"/>
  <c r="U1739" i="1" s="1"/>
  <c r="F1739" i="1"/>
  <c r="E1739" i="1"/>
  <c r="I1739" i="1"/>
  <c r="H1739" i="1"/>
  <c r="Q1739" i="1"/>
  <c r="M1739" i="1"/>
  <c r="L1739" i="1"/>
  <c r="Y1741" i="1" a="1"/>
  <c r="Y1741" i="1" s="1"/>
  <c r="B1741" i="1" s="1" a="1"/>
  <c r="B1741" i="1" s="1"/>
  <c r="C1740" i="1" l="1"/>
  <c r="D1740" i="1"/>
  <c r="A1741" i="1" a="1"/>
  <c r="A1741" i="1" s="1"/>
  <c r="L1740" i="1"/>
  <c r="M1740" i="1"/>
  <c r="J1739" i="1"/>
  <c r="V1739" i="1"/>
  <c r="K1738" i="1"/>
  <c r="S1738" i="1"/>
  <c r="H1740" i="1"/>
  <c r="E1740" i="1"/>
  <c r="I1740" i="1"/>
  <c r="G1740" i="1"/>
  <c r="U1740" i="1" s="1"/>
  <c r="Q1740" i="1"/>
  <c r="F1740" i="1"/>
  <c r="T1739" i="1"/>
  <c r="Y1742" i="1" a="1"/>
  <c r="Y1742" i="1" s="1"/>
  <c r="B1742" i="1" s="1" a="1"/>
  <c r="B1742" i="1" s="1"/>
  <c r="C1741" i="1" l="1"/>
  <c r="D1741" i="1"/>
  <c r="A1742" i="1" a="1"/>
  <c r="A1742" i="1" s="1"/>
  <c r="V1740" i="1"/>
  <c r="M1741" i="1"/>
  <c r="L1741" i="1"/>
  <c r="K1739" i="1"/>
  <c r="S1739" i="1"/>
  <c r="Q1741" i="1"/>
  <c r="H1741" i="1"/>
  <c r="F1741" i="1"/>
  <c r="I1741" i="1"/>
  <c r="G1741" i="1"/>
  <c r="U1741" i="1" s="1"/>
  <c r="E1741" i="1"/>
  <c r="T1740" i="1"/>
  <c r="J1740" i="1"/>
  <c r="Y1743" i="1" a="1"/>
  <c r="Y1743" i="1" s="1"/>
  <c r="B1743" i="1" s="1" a="1"/>
  <c r="B1743" i="1" s="1"/>
  <c r="C1742" i="1" l="1"/>
  <c r="D1742" i="1"/>
  <c r="A1743" i="1" a="1"/>
  <c r="A1743" i="1" s="1"/>
  <c r="V1741" i="1"/>
  <c r="J1741" i="1"/>
  <c r="T1741" i="1"/>
  <c r="L1742" i="1"/>
  <c r="M1742" i="1"/>
  <c r="K1740" i="1"/>
  <c r="S1740" i="1"/>
  <c r="Y1744" i="1" a="1"/>
  <c r="Y1744" i="1" s="1"/>
  <c r="B1744" i="1" s="1" a="1"/>
  <c r="B1744" i="1" s="1"/>
  <c r="I1742" i="1"/>
  <c r="H1742" i="1"/>
  <c r="Q1742" i="1"/>
  <c r="G1742" i="1"/>
  <c r="U1742" i="1" s="1"/>
  <c r="V1742" i="1" s="1"/>
  <c r="F1742" i="1"/>
  <c r="E1742" i="1"/>
  <c r="C1743" i="1" l="1"/>
  <c r="D1743" i="1"/>
  <c r="A1744" i="1" a="1"/>
  <c r="A1744" i="1" s="1"/>
  <c r="M1743" i="1"/>
  <c r="L1743" i="1"/>
  <c r="J1742" i="1"/>
  <c r="Y1745" i="1" a="1"/>
  <c r="Y1745" i="1" s="1"/>
  <c r="B1745" i="1" s="1" a="1"/>
  <c r="B1745" i="1" s="1"/>
  <c r="G1743" i="1"/>
  <c r="U1743" i="1" s="1"/>
  <c r="H1743" i="1"/>
  <c r="Q1743" i="1"/>
  <c r="F1743" i="1"/>
  <c r="E1743" i="1"/>
  <c r="I1743" i="1"/>
  <c r="K1741" i="1"/>
  <c r="S1741" i="1"/>
  <c r="T1742" i="1"/>
  <c r="C1744" i="1" l="1"/>
  <c r="D1744" i="1"/>
  <c r="A1745" i="1" a="1"/>
  <c r="A1745" i="1" s="1"/>
  <c r="V1743" i="1"/>
  <c r="S1742" i="1"/>
  <c r="K1742" i="1"/>
  <c r="M1744" i="1"/>
  <c r="L1744" i="1"/>
  <c r="J1743" i="1"/>
  <c r="F1744" i="1"/>
  <c r="Q1744" i="1"/>
  <c r="E1744" i="1"/>
  <c r="I1744" i="1"/>
  <c r="H1744" i="1"/>
  <c r="G1744" i="1"/>
  <c r="U1744" i="1" s="1"/>
  <c r="Y1746" i="1" a="1"/>
  <c r="Y1746" i="1" s="1"/>
  <c r="B1746" i="1" s="1" a="1"/>
  <c r="B1746" i="1" s="1"/>
  <c r="T1743" i="1"/>
  <c r="D1745" i="1" l="1"/>
  <c r="C1745" i="1"/>
  <c r="A1746" i="1" a="1"/>
  <c r="A1746" i="1" s="1"/>
  <c r="L1745" i="1"/>
  <c r="M1745" i="1"/>
  <c r="T1744" i="1"/>
  <c r="V1744" i="1"/>
  <c r="Y1747" i="1" a="1"/>
  <c r="Y1747" i="1" s="1"/>
  <c r="B1747" i="1" s="1" a="1"/>
  <c r="B1747" i="1" s="1"/>
  <c r="G1745" i="1"/>
  <c r="U1745" i="1" s="1"/>
  <c r="E1745" i="1"/>
  <c r="Q1745" i="1"/>
  <c r="F1745" i="1"/>
  <c r="I1745" i="1"/>
  <c r="H1745" i="1"/>
  <c r="J1744" i="1"/>
  <c r="S1743" i="1"/>
  <c r="K1743" i="1"/>
  <c r="C1746" i="1" l="1"/>
  <c r="D1746" i="1"/>
  <c r="A1747" i="1" a="1"/>
  <c r="A1747" i="1" s="1"/>
  <c r="M1746" i="1"/>
  <c r="L1746" i="1"/>
  <c r="V1745" i="1"/>
  <c r="T1745" i="1"/>
  <c r="K1744" i="1"/>
  <c r="S1744" i="1"/>
  <c r="Y1748" i="1" a="1"/>
  <c r="Y1748" i="1" s="1"/>
  <c r="B1748" i="1" s="1" a="1"/>
  <c r="B1748" i="1" s="1"/>
  <c r="J1745" i="1"/>
  <c r="H1746" i="1"/>
  <c r="I1746" i="1"/>
  <c r="F1746" i="1"/>
  <c r="Q1746" i="1"/>
  <c r="E1746" i="1"/>
  <c r="G1746" i="1"/>
  <c r="U1746" i="1" s="1"/>
  <c r="C1747" i="1" l="1"/>
  <c r="D1747" i="1"/>
  <c r="A1748" i="1" a="1"/>
  <c r="A1748" i="1" s="1"/>
  <c r="V1746" i="1"/>
  <c r="S1745" i="1"/>
  <c r="K1745" i="1"/>
  <c r="J1746" i="1"/>
  <c r="Y1749" i="1" a="1"/>
  <c r="Y1749" i="1" s="1"/>
  <c r="B1749" i="1" s="1" a="1"/>
  <c r="B1749" i="1" s="1"/>
  <c r="T1746" i="1"/>
  <c r="I1747" i="1"/>
  <c r="Q1747" i="1"/>
  <c r="F1747" i="1"/>
  <c r="E1747" i="1"/>
  <c r="H1747" i="1"/>
  <c r="G1747" i="1"/>
  <c r="U1747" i="1" s="1"/>
  <c r="M1747" i="1"/>
  <c r="L1747" i="1"/>
  <c r="C1748" i="1" l="1"/>
  <c r="D1748" i="1"/>
  <c r="A1749" i="1" a="1"/>
  <c r="A1749" i="1" s="1"/>
  <c r="J1747" i="1"/>
  <c r="S1746" i="1"/>
  <c r="K1746" i="1"/>
  <c r="Y1750" i="1" a="1"/>
  <c r="Y1750" i="1" s="1"/>
  <c r="B1750" i="1" s="1" a="1"/>
  <c r="B1750" i="1" s="1"/>
  <c r="G1748" i="1"/>
  <c r="U1748" i="1" s="1"/>
  <c r="Q1748" i="1"/>
  <c r="F1748" i="1"/>
  <c r="E1748" i="1"/>
  <c r="I1748" i="1"/>
  <c r="H1748" i="1"/>
  <c r="L1748" i="1"/>
  <c r="M1748" i="1"/>
  <c r="T1747" i="1"/>
  <c r="D1749" i="1" l="1"/>
  <c r="C1749" i="1"/>
  <c r="A1750" i="1" a="1"/>
  <c r="A1750" i="1" s="1"/>
  <c r="V1748" i="1"/>
  <c r="H1749" i="1"/>
  <c r="G1749" i="1"/>
  <c r="U1749" i="1" s="1"/>
  <c r="F1749" i="1"/>
  <c r="Q1749" i="1"/>
  <c r="E1749" i="1"/>
  <c r="I1749" i="1"/>
  <c r="M1749" i="1"/>
  <c r="L1749" i="1"/>
  <c r="T1748" i="1"/>
  <c r="S1747" i="1"/>
  <c r="V1747" i="1" s="1"/>
  <c r="K1747" i="1"/>
  <c r="J1748" i="1"/>
  <c r="Y1751" i="1" a="1"/>
  <c r="Y1751" i="1" s="1"/>
  <c r="B1751" i="1" s="1" a="1"/>
  <c r="B1751" i="1" s="1"/>
  <c r="C1750" i="1" l="1"/>
  <c r="D1750" i="1"/>
  <c r="A1751" i="1" a="1"/>
  <c r="A1751" i="1" s="1"/>
  <c r="V1749" i="1"/>
  <c r="J1749" i="1"/>
  <c r="T1749" i="1"/>
  <c r="Y1752" i="1" a="1"/>
  <c r="Y1752" i="1" s="1"/>
  <c r="B1752" i="1" s="1" a="1"/>
  <c r="B1752" i="1" s="1"/>
  <c r="S1748" i="1"/>
  <c r="K1748" i="1"/>
  <c r="F1750" i="1"/>
  <c r="E1750" i="1"/>
  <c r="H1750" i="1"/>
  <c r="G1750" i="1"/>
  <c r="U1750" i="1" s="1"/>
  <c r="Q1750" i="1"/>
  <c r="I1750" i="1"/>
  <c r="L1750" i="1"/>
  <c r="M1750" i="1"/>
  <c r="C1751" i="1" l="1"/>
  <c r="D1751" i="1"/>
  <c r="A1752" i="1" a="1"/>
  <c r="A1752" i="1" s="1"/>
  <c r="M1751" i="1"/>
  <c r="L1751" i="1"/>
  <c r="J1750" i="1"/>
  <c r="T1750" i="1"/>
  <c r="V1750" i="1"/>
  <c r="K1749" i="1"/>
  <c r="S1749" i="1"/>
  <c r="Y1753" i="1" a="1"/>
  <c r="Y1753" i="1" s="1"/>
  <c r="B1753" i="1" s="1" a="1"/>
  <c r="B1753" i="1" s="1"/>
  <c r="G1751" i="1"/>
  <c r="U1751" i="1" s="1"/>
  <c r="I1751" i="1"/>
  <c r="F1751" i="1"/>
  <c r="H1751" i="1"/>
  <c r="Q1751" i="1"/>
  <c r="E1751" i="1"/>
  <c r="C1752" i="1" l="1"/>
  <c r="D1752" i="1"/>
  <c r="A1753" i="1" a="1"/>
  <c r="A1753" i="1" s="1"/>
  <c r="H1752" i="1"/>
  <c r="Q1752" i="1"/>
  <c r="I1752" i="1"/>
  <c r="G1752" i="1"/>
  <c r="U1752" i="1" s="1"/>
  <c r="V1752" i="1" s="1"/>
  <c r="F1752" i="1"/>
  <c r="E1752" i="1"/>
  <c r="Y1754" i="1" a="1"/>
  <c r="Y1754" i="1" s="1"/>
  <c r="B1754" i="1" s="1" a="1"/>
  <c r="B1754" i="1" s="1"/>
  <c r="S1750" i="1"/>
  <c r="K1750" i="1"/>
  <c r="J1751" i="1"/>
  <c r="T1751" i="1"/>
  <c r="M1752" i="1"/>
  <c r="L1752" i="1"/>
  <c r="C1753" i="1" l="1"/>
  <c r="D1753" i="1"/>
  <c r="A1754" i="1" a="1"/>
  <c r="A1754" i="1" s="1"/>
  <c r="J1752" i="1"/>
  <c r="T1752" i="1"/>
  <c r="S1751" i="1"/>
  <c r="V1751" i="1" s="1"/>
  <c r="K1751" i="1"/>
  <c r="G1753" i="1"/>
  <c r="U1753" i="1" s="1"/>
  <c r="I1753" i="1"/>
  <c r="H1753" i="1"/>
  <c r="Q1753" i="1"/>
  <c r="F1753" i="1"/>
  <c r="E1753" i="1"/>
  <c r="M1753" i="1"/>
  <c r="L1753" i="1"/>
  <c r="Y1755" i="1" a="1"/>
  <c r="Y1755" i="1" s="1"/>
  <c r="B1755" i="1" s="1" a="1"/>
  <c r="B1755" i="1" s="1"/>
  <c r="C1754" i="1" l="1"/>
  <c r="D1754" i="1"/>
  <c r="A1755" i="1" a="1"/>
  <c r="A1755" i="1" s="1"/>
  <c r="V1753" i="1"/>
  <c r="I1754" i="1"/>
  <c r="H1754" i="1"/>
  <c r="G1754" i="1"/>
  <c r="U1754" i="1" s="1"/>
  <c r="F1754" i="1"/>
  <c r="Q1754" i="1"/>
  <c r="E1754" i="1"/>
  <c r="L1754" i="1"/>
  <c r="M1754" i="1"/>
  <c r="Y1756" i="1" a="1"/>
  <c r="Y1756" i="1" s="1"/>
  <c r="B1756" i="1" s="1" a="1"/>
  <c r="B1756" i="1" s="1"/>
  <c r="J1753" i="1"/>
  <c r="S1752" i="1"/>
  <c r="K1752" i="1"/>
  <c r="T1753" i="1"/>
  <c r="C1755" i="1" l="1"/>
  <c r="D1755" i="1"/>
  <c r="A1756" i="1" a="1"/>
  <c r="A1756" i="1" s="1"/>
  <c r="G1755" i="1"/>
  <c r="U1755" i="1" s="1"/>
  <c r="I1755" i="1"/>
  <c r="H1755" i="1"/>
  <c r="F1755" i="1"/>
  <c r="E1755" i="1"/>
  <c r="Q1755" i="1"/>
  <c r="Y1757" i="1" a="1"/>
  <c r="Y1757" i="1" s="1"/>
  <c r="B1757" i="1" s="1" a="1"/>
  <c r="B1757" i="1" s="1"/>
  <c r="T1754" i="1"/>
  <c r="L1755" i="1"/>
  <c r="M1755" i="1"/>
  <c r="V1754" i="1"/>
  <c r="J1754" i="1"/>
  <c r="K1753" i="1"/>
  <c r="S1753" i="1"/>
  <c r="C1756" i="1" l="1"/>
  <c r="D1756" i="1"/>
  <c r="A1757" i="1" a="1"/>
  <c r="A1757" i="1" s="1"/>
  <c r="J1755" i="1"/>
  <c r="T1755" i="1"/>
  <c r="K1754" i="1"/>
  <c r="S1754" i="1"/>
  <c r="F1756" i="1"/>
  <c r="H1756" i="1"/>
  <c r="G1756" i="1"/>
  <c r="U1756" i="1" s="1"/>
  <c r="E1756" i="1"/>
  <c r="Q1756" i="1"/>
  <c r="I1756" i="1"/>
  <c r="M1756" i="1"/>
  <c r="L1756" i="1"/>
  <c r="V1755" i="1"/>
  <c r="Y1758" i="1" a="1"/>
  <c r="Y1758" i="1" s="1"/>
  <c r="B1758" i="1" s="1" a="1"/>
  <c r="B1758" i="1" s="1"/>
  <c r="D1757" i="1" l="1"/>
  <c r="C1757" i="1"/>
  <c r="A1758" i="1" a="1"/>
  <c r="A1758" i="1" s="1"/>
  <c r="V1756" i="1"/>
  <c r="G1757" i="1"/>
  <c r="U1757" i="1" s="1"/>
  <c r="F1757" i="1"/>
  <c r="I1757" i="1"/>
  <c r="H1757" i="1"/>
  <c r="E1757" i="1"/>
  <c r="Q1757" i="1"/>
  <c r="Y1759" i="1" a="1"/>
  <c r="Y1759" i="1" s="1"/>
  <c r="B1759" i="1" s="1" a="1"/>
  <c r="B1759" i="1" s="1"/>
  <c r="M1757" i="1"/>
  <c r="L1757" i="1"/>
  <c r="J1756" i="1"/>
  <c r="T1756" i="1"/>
  <c r="K1755" i="1"/>
  <c r="S1755" i="1"/>
  <c r="D1758" i="1" l="1"/>
  <c r="C1758" i="1"/>
  <c r="A1759" i="1" a="1"/>
  <c r="A1759" i="1" s="1"/>
  <c r="J1757" i="1"/>
  <c r="S1756" i="1"/>
  <c r="K1756" i="1"/>
  <c r="T1757" i="1"/>
  <c r="V1757" i="1"/>
  <c r="H1758" i="1"/>
  <c r="G1758" i="1"/>
  <c r="U1758" i="1" s="1"/>
  <c r="F1758" i="1"/>
  <c r="Q1758" i="1"/>
  <c r="I1758" i="1"/>
  <c r="E1758" i="1"/>
  <c r="L1758" i="1"/>
  <c r="M1758" i="1"/>
  <c r="Y1760" i="1" a="1"/>
  <c r="Y1760" i="1" s="1"/>
  <c r="B1760" i="1" s="1" a="1"/>
  <c r="B1760" i="1" s="1"/>
  <c r="C1759" i="1" l="1"/>
  <c r="D1759" i="1"/>
  <c r="A1760" i="1" a="1"/>
  <c r="A1760" i="1" s="1"/>
  <c r="V1758" i="1"/>
  <c r="L1759" i="1"/>
  <c r="M1759" i="1"/>
  <c r="Y1761" i="1" a="1"/>
  <c r="Y1761" i="1" s="1"/>
  <c r="B1761" i="1" s="1" a="1"/>
  <c r="B1761" i="1" s="1"/>
  <c r="H1759" i="1"/>
  <c r="I1759" i="1"/>
  <c r="Q1759" i="1"/>
  <c r="G1759" i="1"/>
  <c r="U1759" i="1" s="1"/>
  <c r="F1759" i="1"/>
  <c r="E1759" i="1"/>
  <c r="T1758" i="1"/>
  <c r="K1757" i="1"/>
  <c r="S1757" i="1"/>
  <c r="J1758" i="1"/>
  <c r="C1760" i="1" l="1"/>
  <c r="D1760" i="1"/>
  <c r="A1761" i="1" a="1"/>
  <c r="A1761" i="1" s="1"/>
  <c r="S1758" i="1"/>
  <c r="K1758" i="1"/>
  <c r="Y1762" i="1" a="1"/>
  <c r="Y1762" i="1" s="1"/>
  <c r="B1762" i="1" s="1" a="1"/>
  <c r="B1762" i="1" s="1"/>
  <c r="H1760" i="1"/>
  <c r="F1760" i="1"/>
  <c r="I1760" i="1"/>
  <c r="G1760" i="1"/>
  <c r="U1760" i="1" s="1"/>
  <c r="E1760" i="1"/>
  <c r="Q1760" i="1"/>
  <c r="L1760" i="1"/>
  <c r="M1760" i="1"/>
  <c r="T1759" i="1"/>
  <c r="J1759" i="1"/>
  <c r="V1759" i="1"/>
  <c r="C1761" i="1" l="1"/>
  <c r="D1761" i="1"/>
  <c r="A1762" i="1" a="1"/>
  <c r="A1762" i="1" s="1"/>
  <c r="T1760" i="1"/>
  <c r="F1761" i="1"/>
  <c r="H1761" i="1"/>
  <c r="G1761" i="1"/>
  <c r="U1761" i="1" s="1"/>
  <c r="E1761" i="1"/>
  <c r="Q1761" i="1"/>
  <c r="I1761" i="1"/>
  <c r="J1760" i="1"/>
  <c r="Y1763" i="1" a="1"/>
  <c r="Y1763" i="1" s="1"/>
  <c r="B1763" i="1" s="1" a="1"/>
  <c r="B1763" i="1" s="1"/>
  <c r="L1761" i="1"/>
  <c r="M1761" i="1"/>
  <c r="K1759" i="1"/>
  <c r="S1759" i="1"/>
  <c r="C1762" i="1" l="1"/>
  <c r="D1762" i="1"/>
  <c r="A1763" i="1" a="1"/>
  <c r="A1763" i="1" s="1"/>
  <c r="V1761" i="1"/>
  <c r="L1762" i="1"/>
  <c r="M1762" i="1"/>
  <c r="Y1764" i="1" a="1"/>
  <c r="Y1764" i="1" s="1"/>
  <c r="B1764" i="1" s="1" a="1"/>
  <c r="B1764" i="1" s="1"/>
  <c r="S1760" i="1"/>
  <c r="V1760" i="1" s="1"/>
  <c r="K1760" i="1"/>
  <c r="T1761" i="1"/>
  <c r="J1761" i="1"/>
  <c r="F1762" i="1"/>
  <c r="H1762" i="1"/>
  <c r="G1762" i="1"/>
  <c r="U1762" i="1" s="1"/>
  <c r="E1762" i="1"/>
  <c r="I1762" i="1"/>
  <c r="Q1762" i="1"/>
  <c r="D1763" i="1" l="1"/>
  <c r="C1763" i="1"/>
  <c r="A1764" i="1" a="1"/>
  <c r="A1764" i="1" s="1"/>
  <c r="T1762" i="1"/>
  <c r="S1761" i="1"/>
  <c r="K1761" i="1"/>
  <c r="V1762" i="1"/>
  <c r="J1762" i="1"/>
  <c r="Y1765" i="1" a="1"/>
  <c r="Y1765" i="1" s="1"/>
  <c r="B1765" i="1" s="1" a="1"/>
  <c r="B1765" i="1" s="1"/>
  <c r="G1763" i="1"/>
  <c r="U1763" i="1" s="1"/>
  <c r="F1763" i="1"/>
  <c r="H1763" i="1"/>
  <c r="E1763" i="1"/>
  <c r="Q1763" i="1"/>
  <c r="I1763" i="1"/>
  <c r="L1763" i="1"/>
  <c r="M1763" i="1"/>
  <c r="C1764" i="1" l="1"/>
  <c r="D1764" i="1"/>
  <c r="V1763" i="1"/>
  <c r="A1765" i="1" a="1"/>
  <c r="A1765" i="1" s="1"/>
  <c r="K1762" i="1"/>
  <c r="S1762" i="1"/>
  <c r="Y1766" i="1" a="1"/>
  <c r="Y1766" i="1" s="1"/>
  <c r="B1766" i="1" s="1" a="1"/>
  <c r="B1766" i="1" s="1"/>
  <c r="J1763" i="1"/>
  <c r="L1764" i="1"/>
  <c r="M1764" i="1"/>
  <c r="T1763" i="1"/>
  <c r="H1764" i="1"/>
  <c r="G1764" i="1"/>
  <c r="U1764" i="1" s="1"/>
  <c r="I1764" i="1"/>
  <c r="F1764" i="1"/>
  <c r="E1764" i="1"/>
  <c r="Q1764" i="1"/>
  <c r="C1765" i="1" l="1"/>
  <c r="D1765" i="1"/>
  <c r="A1766" i="1" a="1"/>
  <c r="A1766" i="1" s="1"/>
  <c r="V1764" i="1"/>
  <c r="Y1767" i="1" a="1"/>
  <c r="Y1767" i="1" s="1"/>
  <c r="B1767" i="1" s="1" a="1"/>
  <c r="B1767" i="1" s="1"/>
  <c r="H1765" i="1"/>
  <c r="Q1765" i="1"/>
  <c r="G1765" i="1"/>
  <c r="U1765" i="1" s="1"/>
  <c r="F1765" i="1"/>
  <c r="I1765" i="1"/>
  <c r="E1765" i="1"/>
  <c r="T1764" i="1"/>
  <c r="L1765" i="1"/>
  <c r="M1765" i="1"/>
  <c r="J1764" i="1"/>
  <c r="S1763" i="1"/>
  <c r="K1763" i="1"/>
  <c r="C1766" i="1" l="1"/>
  <c r="D1766" i="1"/>
  <c r="A1767" i="1" a="1"/>
  <c r="A1767" i="1" s="1"/>
  <c r="V1765" i="1"/>
  <c r="J1765" i="1"/>
  <c r="G1766" i="1"/>
  <c r="U1766" i="1" s="1"/>
  <c r="I1766" i="1"/>
  <c r="H1766" i="1"/>
  <c r="F1766" i="1"/>
  <c r="E1766" i="1"/>
  <c r="Q1766" i="1"/>
  <c r="K1764" i="1"/>
  <c r="S1764" i="1"/>
  <c r="Y1768" i="1" a="1"/>
  <c r="Y1768" i="1" s="1"/>
  <c r="B1768" i="1" s="1" a="1"/>
  <c r="B1768" i="1" s="1"/>
  <c r="L1766" i="1"/>
  <c r="M1766" i="1"/>
  <c r="T1765" i="1"/>
  <c r="C1767" i="1" l="1"/>
  <c r="D1767" i="1"/>
  <c r="A1768" i="1" a="1"/>
  <c r="A1768" i="1" s="1"/>
  <c r="L1767" i="1"/>
  <c r="M1767" i="1"/>
  <c r="H1767" i="1"/>
  <c r="G1767" i="1"/>
  <c r="U1767" i="1" s="1"/>
  <c r="I1767" i="1"/>
  <c r="F1767" i="1"/>
  <c r="E1767" i="1"/>
  <c r="Q1767" i="1"/>
  <c r="Y1769" i="1" a="1"/>
  <c r="Y1769" i="1" s="1"/>
  <c r="B1769" i="1" s="1" a="1"/>
  <c r="B1769" i="1" s="1"/>
  <c r="V1766" i="1"/>
  <c r="S1765" i="1"/>
  <c r="K1765" i="1"/>
  <c r="J1766" i="1"/>
  <c r="T1766" i="1"/>
  <c r="C1768" i="1" l="1"/>
  <c r="D1768" i="1"/>
  <c r="A1769" i="1" a="1"/>
  <c r="A1769" i="1" s="1"/>
  <c r="V1767" i="1"/>
  <c r="M1768" i="1"/>
  <c r="L1768" i="1"/>
  <c r="Y1770" i="1" a="1"/>
  <c r="Y1770" i="1" s="1"/>
  <c r="B1770" i="1" s="1" a="1"/>
  <c r="B1770" i="1" s="1"/>
  <c r="K1766" i="1"/>
  <c r="S1766" i="1"/>
  <c r="T1767" i="1"/>
  <c r="F1768" i="1"/>
  <c r="G1768" i="1"/>
  <c r="U1768" i="1" s="1"/>
  <c r="E1768" i="1"/>
  <c r="H1768" i="1"/>
  <c r="Q1768" i="1"/>
  <c r="I1768" i="1"/>
  <c r="J1767" i="1"/>
  <c r="D1769" i="1" l="1"/>
  <c r="C1769" i="1"/>
  <c r="A1770" i="1" a="1"/>
  <c r="A1770" i="1" s="1"/>
  <c r="G1769" i="1"/>
  <c r="U1769" i="1" s="1"/>
  <c r="F1769" i="1"/>
  <c r="I1769" i="1"/>
  <c r="H1769" i="1"/>
  <c r="E1769" i="1"/>
  <c r="Q1769" i="1"/>
  <c r="L1769" i="1"/>
  <c r="M1769" i="1"/>
  <c r="Y1771" i="1" a="1"/>
  <c r="Y1771" i="1" s="1"/>
  <c r="B1771" i="1" s="1" a="1"/>
  <c r="B1771" i="1" s="1"/>
  <c r="V1768" i="1"/>
  <c r="K1767" i="1"/>
  <c r="S1767" i="1"/>
  <c r="J1768" i="1"/>
  <c r="T1768" i="1"/>
  <c r="D1770" i="1" l="1"/>
  <c r="C1770" i="1"/>
  <c r="A1771" i="1" a="1"/>
  <c r="A1771" i="1" s="1"/>
  <c r="S1768" i="1"/>
  <c r="K1768" i="1"/>
  <c r="J1769" i="1"/>
  <c r="H1770" i="1"/>
  <c r="G1770" i="1"/>
  <c r="U1770" i="1" s="1"/>
  <c r="F1770" i="1"/>
  <c r="E1770" i="1"/>
  <c r="Q1770" i="1"/>
  <c r="I1770" i="1"/>
  <c r="M1770" i="1"/>
  <c r="L1770" i="1"/>
  <c r="Y1772" i="1" a="1"/>
  <c r="Y1772" i="1" s="1"/>
  <c r="B1772" i="1" s="1" a="1"/>
  <c r="B1772" i="1" s="1"/>
  <c r="T1769" i="1"/>
  <c r="C1771" i="1" l="1"/>
  <c r="D1771" i="1"/>
  <c r="A1772" i="1" a="1"/>
  <c r="A1772" i="1" s="1"/>
  <c r="J1770" i="1"/>
  <c r="K1769" i="1"/>
  <c r="S1769" i="1"/>
  <c r="V1769" i="1" s="1"/>
  <c r="M1771" i="1"/>
  <c r="L1771" i="1"/>
  <c r="T1770" i="1"/>
  <c r="H1771" i="1"/>
  <c r="I1771" i="1"/>
  <c r="F1771" i="1"/>
  <c r="G1771" i="1"/>
  <c r="U1771" i="1" s="1"/>
  <c r="E1771" i="1"/>
  <c r="Q1771" i="1"/>
  <c r="Y1773" i="1" a="1"/>
  <c r="Y1773" i="1" s="1"/>
  <c r="B1773" i="1" s="1" a="1"/>
  <c r="B1773" i="1" s="1"/>
  <c r="C1772" i="1" l="1"/>
  <c r="D1772" i="1"/>
  <c r="A1773" i="1" a="1"/>
  <c r="A1773" i="1" s="1"/>
  <c r="V1771" i="1"/>
  <c r="T1771" i="1"/>
  <c r="J1771" i="1"/>
  <c r="L1772" i="1"/>
  <c r="M1772" i="1"/>
  <c r="Y1774" i="1" a="1"/>
  <c r="Y1774" i="1" s="1"/>
  <c r="B1774" i="1" s="1" a="1"/>
  <c r="B1774" i="1" s="1"/>
  <c r="S1770" i="1"/>
  <c r="V1770" i="1" s="1"/>
  <c r="K1770" i="1"/>
  <c r="F1772" i="1"/>
  <c r="H1772" i="1"/>
  <c r="Q1772" i="1"/>
  <c r="I1772" i="1"/>
  <c r="G1772" i="1"/>
  <c r="U1772" i="1" s="1"/>
  <c r="E1772" i="1"/>
  <c r="C1773" i="1" l="1"/>
  <c r="D1773" i="1"/>
  <c r="A1774" i="1" a="1"/>
  <c r="A1774" i="1" s="1"/>
  <c r="V1772" i="1"/>
  <c r="Y1775" i="1" a="1"/>
  <c r="Y1775" i="1" s="1"/>
  <c r="B1775" i="1" s="1" a="1"/>
  <c r="B1775" i="1" s="1"/>
  <c r="H1773" i="1"/>
  <c r="Q1773" i="1"/>
  <c r="G1773" i="1"/>
  <c r="U1773" i="1" s="1"/>
  <c r="V1773" i="1" s="1"/>
  <c r="F1773" i="1"/>
  <c r="I1773" i="1"/>
  <c r="E1773" i="1"/>
  <c r="L1773" i="1"/>
  <c r="M1773" i="1"/>
  <c r="T1772" i="1"/>
  <c r="K1771" i="1"/>
  <c r="S1771" i="1"/>
  <c r="J1772" i="1"/>
  <c r="C1774" i="1" l="1"/>
  <c r="D1774" i="1"/>
  <c r="A1775" i="1" a="1"/>
  <c r="A1775" i="1" s="1"/>
  <c r="K1772" i="1"/>
  <c r="S1772" i="1"/>
  <c r="T1773" i="1"/>
  <c r="J1773" i="1"/>
  <c r="Y1776" i="1" a="1"/>
  <c r="Y1776" i="1" s="1"/>
  <c r="B1776" i="1" s="1" a="1"/>
  <c r="B1776" i="1" s="1"/>
  <c r="F1774" i="1"/>
  <c r="H1774" i="1"/>
  <c r="E1774" i="1"/>
  <c r="Q1774" i="1"/>
  <c r="I1774" i="1"/>
  <c r="G1774" i="1"/>
  <c r="U1774" i="1" s="1"/>
  <c r="L1774" i="1"/>
  <c r="M1774" i="1"/>
  <c r="C1775" i="1" l="1"/>
  <c r="D1775" i="1"/>
  <c r="A1776" i="1" a="1"/>
  <c r="A1776" i="1" s="1"/>
  <c r="V1774" i="1"/>
  <c r="G1775" i="1"/>
  <c r="U1775" i="1" s="1"/>
  <c r="F1775" i="1"/>
  <c r="H1775" i="1"/>
  <c r="I1775" i="1"/>
  <c r="E1775" i="1"/>
  <c r="Q1775" i="1"/>
  <c r="Y1777" i="1" a="1"/>
  <c r="Y1777" i="1" s="1"/>
  <c r="B1777" i="1" s="1" a="1"/>
  <c r="B1777" i="1" s="1"/>
  <c r="L1775" i="1"/>
  <c r="M1775" i="1"/>
  <c r="T1774" i="1"/>
  <c r="K1773" i="1"/>
  <c r="S1773" i="1"/>
  <c r="J1774" i="1"/>
  <c r="D1776" i="1" l="1"/>
  <c r="C1776" i="1"/>
  <c r="A1777" i="1" a="1"/>
  <c r="A1777" i="1" s="1"/>
  <c r="J1775" i="1"/>
  <c r="H1776" i="1"/>
  <c r="G1776" i="1"/>
  <c r="U1776" i="1" s="1"/>
  <c r="Q1776" i="1"/>
  <c r="F1776" i="1"/>
  <c r="I1776" i="1"/>
  <c r="E1776" i="1"/>
  <c r="L1776" i="1"/>
  <c r="M1776" i="1"/>
  <c r="S1774" i="1"/>
  <c r="K1774" i="1"/>
  <c r="Y1778" i="1" a="1"/>
  <c r="Y1778" i="1" s="1"/>
  <c r="B1778" i="1" s="1" a="1"/>
  <c r="B1778" i="1" s="1"/>
  <c r="T1775" i="1"/>
  <c r="C1777" i="1" l="1"/>
  <c r="D1777" i="1"/>
  <c r="A1778" i="1" a="1"/>
  <c r="A1778" i="1" s="1"/>
  <c r="V1776" i="1"/>
  <c r="Y1779" i="1" a="1"/>
  <c r="Y1779" i="1" s="1"/>
  <c r="B1779" i="1" s="1" a="1"/>
  <c r="B1779" i="1" s="1"/>
  <c r="J1776" i="1"/>
  <c r="M1777" i="1"/>
  <c r="L1777" i="1"/>
  <c r="K1775" i="1"/>
  <c r="S1775" i="1"/>
  <c r="V1775" i="1" s="1"/>
  <c r="H1777" i="1"/>
  <c r="Q1777" i="1"/>
  <c r="G1777" i="1"/>
  <c r="U1777" i="1" s="1"/>
  <c r="E1777" i="1"/>
  <c r="I1777" i="1"/>
  <c r="F1777" i="1"/>
  <c r="T1776" i="1"/>
  <c r="C1778" i="1" l="1"/>
  <c r="D1778" i="1"/>
  <c r="A1779" i="1" a="1"/>
  <c r="A1779" i="1" s="1"/>
  <c r="S1776" i="1"/>
  <c r="K1776" i="1"/>
  <c r="J1777" i="1"/>
  <c r="T1777" i="1"/>
  <c r="I1778" i="1"/>
  <c r="H1778" i="1"/>
  <c r="Q1778" i="1"/>
  <c r="G1778" i="1"/>
  <c r="U1778" i="1" s="1"/>
  <c r="F1778" i="1"/>
  <c r="E1778" i="1"/>
  <c r="Y1780" i="1" a="1"/>
  <c r="Y1780" i="1" s="1"/>
  <c r="B1780" i="1" s="1" a="1"/>
  <c r="B1780" i="1" s="1"/>
  <c r="L1778" i="1"/>
  <c r="M1778" i="1"/>
  <c r="C1779" i="1" l="1"/>
  <c r="D1779" i="1"/>
  <c r="A1780" i="1" a="1"/>
  <c r="A1780" i="1" s="1"/>
  <c r="H1779" i="1"/>
  <c r="G1779" i="1"/>
  <c r="U1779" i="1" s="1"/>
  <c r="F1779" i="1"/>
  <c r="E1779" i="1"/>
  <c r="Q1779" i="1"/>
  <c r="I1779" i="1"/>
  <c r="Y1781" i="1" a="1"/>
  <c r="Y1781" i="1" s="1"/>
  <c r="B1781" i="1" s="1" a="1"/>
  <c r="B1781" i="1" s="1"/>
  <c r="L1779" i="1"/>
  <c r="M1779" i="1"/>
  <c r="T1778" i="1"/>
  <c r="J1778" i="1"/>
  <c r="S1777" i="1"/>
  <c r="V1777" i="1" s="1"/>
  <c r="K1777" i="1"/>
  <c r="V1778" i="1"/>
  <c r="C1780" i="1" l="1"/>
  <c r="D1780" i="1"/>
  <c r="A1781" i="1" a="1"/>
  <c r="A1781" i="1" s="1"/>
  <c r="Y1782" i="1" a="1"/>
  <c r="Y1782" i="1" s="1"/>
  <c r="B1782" i="1" s="1" a="1"/>
  <c r="B1782" i="1" s="1"/>
  <c r="T1779" i="1"/>
  <c r="J1779" i="1"/>
  <c r="V1779" i="1"/>
  <c r="K1778" i="1"/>
  <c r="S1778" i="1"/>
  <c r="F1780" i="1"/>
  <c r="G1780" i="1"/>
  <c r="U1780" i="1" s="1"/>
  <c r="E1780" i="1"/>
  <c r="Q1780" i="1"/>
  <c r="I1780" i="1"/>
  <c r="H1780" i="1"/>
  <c r="M1780" i="1"/>
  <c r="L1780" i="1"/>
  <c r="D1781" i="1" l="1"/>
  <c r="C1781" i="1"/>
  <c r="A1782" i="1" a="1"/>
  <c r="A1782" i="1" s="1"/>
  <c r="G1781" i="1"/>
  <c r="U1781" i="1" s="1"/>
  <c r="F1781" i="1"/>
  <c r="I1781" i="1"/>
  <c r="H1781" i="1"/>
  <c r="Q1781" i="1"/>
  <c r="E1781" i="1"/>
  <c r="L1781" i="1"/>
  <c r="M1781" i="1"/>
  <c r="S1779" i="1"/>
  <c r="K1779" i="1"/>
  <c r="Y1783" i="1" a="1"/>
  <c r="Y1783" i="1" s="1"/>
  <c r="B1783" i="1" s="1" a="1"/>
  <c r="B1783" i="1" s="1"/>
  <c r="T1780" i="1"/>
  <c r="J1780" i="1"/>
  <c r="D1782" i="1" l="1"/>
  <c r="C1782" i="1"/>
  <c r="A1783" i="1" a="1"/>
  <c r="A1783" i="1" s="1"/>
  <c r="K1780" i="1"/>
  <c r="S1780" i="1"/>
  <c r="V1780" i="1" s="1"/>
  <c r="T1781" i="1"/>
  <c r="J1781" i="1"/>
  <c r="M1782" i="1"/>
  <c r="L1782" i="1"/>
  <c r="Y1784" i="1" a="1"/>
  <c r="Y1784" i="1" s="1"/>
  <c r="B1784" i="1" s="1" a="1"/>
  <c r="B1784" i="1" s="1"/>
  <c r="H1782" i="1"/>
  <c r="G1782" i="1"/>
  <c r="U1782" i="1" s="1"/>
  <c r="F1782" i="1"/>
  <c r="E1782" i="1"/>
  <c r="Q1782" i="1"/>
  <c r="I1782" i="1"/>
  <c r="C1783" i="1" l="1"/>
  <c r="D1783" i="1"/>
  <c r="V1782" i="1"/>
  <c r="A1784" i="1" a="1"/>
  <c r="A1784" i="1" s="1"/>
  <c r="M1783" i="1"/>
  <c r="L1783" i="1"/>
  <c r="J1782" i="1"/>
  <c r="Y1785" i="1" a="1"/>
  <c r="Y1785" i="1" s="1"/>
  <c r="B1785" i="1" s="1" a="1"/>
  <c r="B1785" i="1" s="1"/>
  <c r="S1781" i="1"/>
  <c r="V1781" i="1" s="1"/>
  <c r="K1781" i="1"/>
  <c r="H1783" i="1"/>
  <c r="F1783" i="1"/>
  <c r="I1783" i="1"/>
  <c r="Q1783" i="1"/>
  <c r="G1783" i="1"/>
  <c r="U1783" i="1" s="1"/>
  <c r="E1783" i="1"/>
  <c r="T1782" i="1"/>
  <c r="C1784" i="1" l="1"/>
  <c r="D1784" i="1"/>
  <c r="V1783" i="1"/>
  <c r="A1785" i="1" a="1"/>
  <c r="A1785" i="1" s="1"/>
  <c r="H1784" i="1"/>
  <c r="Q1784" i="1"/>
  <c r="G1784" i="1"/>
  <c r="U1784" i="1" s="1"/>
  <c r="V1784" i="1" s="1"/>
  <c r="F1784" i="1"/>
  <c r="I1784" i="1"/>
  <c r="E1784" i="1"/>
  <c r="S1782" i="1"/>
  <c r="K1782" i="1"/>
  <c r="Y1786" i="1" a="1"/>
  <c r="Y1786" i="1" s="1"/>
  <c r="B1786" i="1" s="1" a="1"/>
  <c r="B1786" i="1" s="1"/>
  <c r="L1784" i="1"/>
  <c r="M1784" i="1"/>
  <c r="J1783" i="1"/>
  <c r="T1783" i="1"/>
  <c r="C1785" i="1" l="1"/>
  <c r="D1785" i="1"/>
  <c r="A1786" i="1" a="1"/>
  <c r="A1786" i="1" s="1"/>
  <c r="T1784" i="1"/>
  <c r="J1784" i="1"/>
  <c r="Y1787" i="1" a="1"/>
  <c r="Y1787" i="1" s="1"/>
  <c r="B1787" i="1" s="1" a="1"/>
  <c r="B1787" i="1" s="1"/>
  <c r="H1785" i="1"/>
  <c r="G1785" i="1"/>
  <c r="U1785" i="1" s="1"/>
  <c r="F1785" i="1"/>
  <c r="E1785" i="1"/>
  <c r="Q1785" i="1"/>
  <c r="I1785" i="1"/>
  <c r="L1785" i="1"/>
  <c r="M1785" i="1"/>
  <c r="K1783" i="1"/>
  <c r="S1783" i="1"/>
  <c r="C1786" i="1" l="1"/>
  <c r="D1786" i="1"/>
  <c r="A1787" i="1" a="1"/>
  <c r="A1787" i="1" s="1"/>
  <c r="F1786" i="1"/>
  <c r="E1786" i="1"/>
  <c r="I1786" i="1"/>
  <c r="H1786" i="1"/>
  <c r="Q1786" i="1"/>
  <c r="G1786" i="1"/>
  <c r="U1786" i="1" s="1"/>
  <c r="L1786" i="1"/>
  <c r="M1786" i="1"/>
  <c r="K1784" i="1"/>
  <c r="S1784" i="1"/>
  <c r="J1785" i="1"/>
  <c r="Y1788" i="1" a="1"/>
  <c r="Y1788" i="1" s="1"/>
  <c r="B1788" i="1" s="1" a="1"/>
  <c r="B1788" i="1" s="1"/>
  <c r="T1785" i="1"/>
  <c r="V1785" i="1"/>
  <c r="C1787" i="1" l="1"/>
  <c r="D1787" i="1"/>
  <c r="A1788" i="1" a="1"/>
  <c r="A1788" i="1" s="1"/>
  <c r="G1787" i="1"/>
  <c r="U1787" i="1" s="1"/>
  <c r="F1787" i="1"/>
  <c r="H1787" i="1"/>
  <c r="Q1787" i="1"/>
  <c r="E1787" i="1"/>
  <c r="I1787" i="1"/>
  <c r="V1786" i="1"/>
  <c r="Y1789" i="1" a="1"/>
  <c r="Y1789" i="1" s="1"/>
  <c r="B1789" i="1" s="1" a="1"/>
  <c r="B1789" i="1" s="1"/>
  <c r="T1786" i="1"/>
  <c r="L1787" i="1"/>
  <c r="M1787" i="1"/>
  <c r="K1785" i="1"/>
  <c r="S1785" i="1"/>
  <c r="J1786" i="1"/>
  <c r="C1788" i="1" l="1"/>
  <c r="D1788" i="1"/>
  <c r="A1789" i="1" a="1"/>
  <c r="A1789" i="1" s="1"/>
  <c r="V1787" i="1"/>
  <c r="Y1790" i="1" a="1"/>
  <c r="Y1790" i="1" s="1"/>
  <c r="B1790" i="1" s="1" a="1"/>
  <c r="B1790" i="1" s="1"/>
  <c r="H1788" i="1"/>
  <c r="G1788" i="1"/>
  <c r="U1788" i="1" s="1"/>
  <c r="F1788" i="1"/>
  <c r="Q1788" i="1"/>
  <c r="I1788" i="1"/>
  <c r="E1788" i="1"/>
  <c r="M1788" i="1"/>
  <c r="L1788" i="1"/>
  <c r="K1786" i="1"/>
  <c r="S1786" i="1"/>
  <c r="J1787" i="1"/>
  <c r="T1787" i="1"/>
  <c r="C1789" i="1" l="1"/>
  <c r="D1789" i="1"/>
  <c r="A1790" i="1" a="1"/>
  <c r="A1790" i="1" s="1"/>
  <c r="J1788" i="1"/>
  <c r="V1788" i="1"/>
  <c r="T1788" i="1"/>
  <c r="S1787" i="1"/>
  <c r="K1787" i="1"/>
  <c r="L1789" i="1"/>
  <c r="M1789" i="1"/>
  <c r="H1789" i="1"/>
  <c r="I1789" i="1"/>
  <c r="Q1789" i="1"/>
  <c r="G1789" i="1"/>
  <c r="U1789" i="1" s="1"/>
  <c r="F1789" i="1"/>
  <c r="E1789" i="1"/>
  <c r="Y1791" i="1" a="1"/>
  <c r="Y1791" i="1" s="1"/>
  <c r="B1791" i="1" s="1" a="1"/>
  <c r="B1791" i="1" s="1"/>
  <c r="C1790" i="1" l="1"/>
  <c r="D1790" i="1"/>
  <c r="A1791" i="1" a="1"/>
  <c r="A1791" i="1" s="1"/>
  <c r="V1789" i="1"/>
  <c r="L1790" i="1"/>
  <c r="M1790" i="1"/>
  <c r="Y1792" i="1" a="1"/>
  <c r="Y1792" i="1" s="1"/>
  <c r="B1792" i="1" s="1" a="1"/>
  <c r="B1792" i="1" s="1"/>
  <c r="K1788" i="1"/>
  <c r="S1788" i="1"/>
  <c r="H1790" i="1"/>
  <c r="G1790" i="1"/>
  <c r="U1790" i="1" s="1"/>
  <c r="F1790" i="1"/>
  <c r="E1790" i="1"/>
  <c r="I1790" i="1"/>
  <c r="Q1790" i="1"/>
  <c r="T1789" i="1"/>
  <c r="J1789" i="1"/>
  <c r="D1791" i="1" l="1"/>
  <c r="C1791" i="1"/>
  <c r="A1792" i="1" a="1"/>
  <c r="A1792" i="1" s="1"/>
  <c r="V1790" i="1"/>
  <c r="Q1791" i="1"/>
  <c r="I1791" i="1"/>
  <c r="H1791" i="1"/>
  <c r="G1791" i="1"/>
  <c r="U1791" i="1" s="1"/>
  <c r="F1791" i="1"/>
  <c r="E1791" i="1"/>
  <c r="M1791" i="1"/>
  <c r="L1791" i="1"/>
  <c r="Y1793" i="1" a="1"/>
  <c r="Y1793" i="1" s="1"/>
  <c r="B1793" i="1" s="1" a="1"/>
  <c r="B1793" i="1" s="1"/>
  <c r="K1789" i="1"/>
  <c r="S1789" i="1"/>
  <c r="T1790" i="1"/>
  <c r="J1790" i="1"/>
  <c r="P1790" i="1"/>
  <c r="N1790" i="1" a="1"/>
  <c r="N1790" i="1" s="1"/>
  <c r="V1791" i="1" l="1"/>
  <c r="C1792" i="1"/>
  <c r="D1792" i="1"/>
  <c r="A1793" i="1" a="1"/>
  <c r="A1793" i="1" s="1"/>
  <c r="L1792" i="1"/>
  <c r="M1792" i="1"/>
  <c r="Y1794" i="1" a="1"/>
  <c r="Y1794" i="1" s="1"/>
  <c r="B1794" i="1" s="1" a="1"/>
  <c r="B1794" i="1" s="1"/>
  <c r="P1791" i="1"/>
  <c r="J1791" i="1"/>
  <c r="E1792" i="1"/>
  <c r="Q1792" i="1"/>
  <c r="I1792" i="1"/>
  <c r="H1792" i="1"/>
  <c r="G1792" i="1"/>
  <c r="U1792" i="1" s="1"/>
  <c r="F1792" i="1"/>
  <c r="N1791" i="1" a="1"/>
  <c r="N1791" i="1" s="1"/>
  <c r="T1791" i="1"/>
  <c r="K1790" i="1"/>
  <c r="S1790" i="1"/>
  <c r="O1790" i="1"/>
  <c r="C1793" i="1" l="1"/>
  <c r="D1793" i="1"/>
  <c r="A1794" i="1" a="1"/>
  <c r="A1794" i="1" s="1"/>
  <c r="Y1795" i="1" a="1"/>
  <c r="Y1795" i="1" s="1"/>
  <c r="B1795" i="1" s="1" a="1"/>
  <c r="B1795" i="1" s="1"/>
  <c r="M1793" i="1"/>
  <c r="L1793" i="1"/>
  <c r="I1793" i="1"/>
  <c r="F1793" i="1"/>
  <c r="E1793" i="1"/>
  <c r="H1793" i="1"/>
  <c r="G1793" i="1"/>
  <c r="U1793" i="1" s="1"/>
  <c r="Q1793" i="1"/>
  <c r="N1792" i="1" a="1"/>
  <c r="N1792" i="1" s="1"/>
  <c r="K1791" i="1"/>
  <c r="S1791" i="1"/>
  <c r="O1791" i="1"/>
  <c r="T1792" i="1"/>
  <c r="J1792" i="1"/>
  <c r="P1792" i="1"/>
  <c r="V1792" i="1"/>
  <c r="C1794" i="1" l="1"/>
  <c r="D1794" i="1"/>
  <c r="A1795" i="1" a="1"/>
  <c r="A1795" i="1" s="1"/>
  <c r="V1793" i="1"/>
  <c r="S1792" i="1"/>
  <c r="K1792" i="1"/>
  <c r="O1792" i="1"/>
  <c r="P1793" i="1"/>
  <c r="J1793" i="1"/>
  <c r="N1793" i="1" a="1"/>
  <c r="N1793" i="1" s="1"/>
  <c r="T1793" i="1"/>
  <c r="Y1796" i="1" a="1"/>
  <c r="Y1796" i="1" s="1"/>
  <c r="B1796" i="1" s="1" a="1"/>
  <c r="B1796" i="1" s="1"/>
  <c r="Q1794" i="1"/>
  <c r="F1794" i="1"/>
  <c r="G1794" i="1"/>
  <c r="U1794" i="1" s="1"/>
  <c r="E1794" i="1"/>
  <c r="I1794" i="1"/>
  <c r="H1794" i="1"/>
  <c r="M1794" i="1"/>
  <c r="L1794" i="1"/>
  <c r="C1795" i="1" l="1"/>
  <c r="D1795" i="1"/>
  <c r="A1796" i="1" a="1"/>
  <c r="A1796" i="1" s="1"/>
  <c r="V1794" i="1"/>
  <c r="P1794" i="1"/>
  <c r="J1794" i="1"/>
  <c r="T1794" i="1"/>
  <c r="Y1797" i="1" a="1"/>
  <c r="Y1797" i="1" s="1"/>
  <c r="B1797" i="1" s="1" a="1"/>
  <c r="B1797" i="1" s="1"/>
  <c r="M1795" i="1"/>
  <c r="L1795" i="1"/>
  <c r="I1795" i="1"/>
  <c r="H1795" i="1"/>
  <c r="E1795" i="1"/>
  <c r="Q1795" i="1"/>
  <c r="G1795" i="1"/>
  <c r="U1795" i="1" s="1"/>
  <c r="V1795" i="1" s="1"/>
  <c r="F1795" i="1"/>
  <c r="K1793" i="1"/>
  <c r="S1793" i="1"/>
  <c r="O1793" i="1"/>
  <c r="N1794" i="1" a="1"/>
  <c r="N1794" i="1" s="1"/>
  <c r="C1796" i="1" l="1"/>
  <c r="D1796" i="1"/>
  <c r="A1797" i="1" a="1"/>
  <c r="A1797" i="1" s="1"/>
  <c r="M1796" i="1"/>
  <c r="L1796" i="1"/>
  <c r="Y1798" i="1" a="1"/>
  <c r="Y1798" i="1" s="1"/>
  <c r="B1798" i="1" s="1" a="1"/>
  <c r="B1798" i="1" s="1"/>
  <c r="G1796" i="1"/>
  <c r="U1796" i="1" s="1"/>
  <c r="Q1796" i="1"/>
  <c r="F1796" i="1"/>
  <c r="H1796" i="1"/>
  <c r="E1796" i="1"/>
  <c r="I1796" i="1"/>
  <c r="P1795" i="1"/>
  <c r="J1795" i="1"/>
  <c r="T1795" i="1"/>
  <c r="S1794" i="1"/>
  <c r="K1794" i="1"/>
  <c r="O1794" i="1"/>
  <c r="N1795" i="1" a="1"/>
  <c r="N1795" i="1" s="1"/>
  <c r="C1797" i="1" l="1"/>
  <c r="D1797" i="1"/>
  <c r="A1798" i="1" a="1"/>
  <c r="A1798" i="1" s="1"/>
  <c r="V1796" i="1"/>
  <c r="Y1799" i="1" a="1"/>
  <c r="Y1799" i="1" s="1"/>
  <c r="B1799" i="1" s="1" a="1"/>
  <c r="B1799" i="1" s="1"/>
  <c r="I1797" i="1"/>
  <c r="Q1797" i="1"/>
  <c r="H1797" i="1"/>
  <c r="G1797" i="1"/>
  <c r="U1797" i="1" s="1"/>
  <c r="V1797" i="1" s="1"/>
  <c r="F1797" i="1"/>
  <c r="E1797" i="1"/>
  <c r="M1797" i="1"/>
  <c r="L1797" i="1"/>
  <c r="N1796" i="1" a="1"/>
  <c r="N1796" i="1" s="1"/>
  <c r="J1796" i="1"/>
  <c r="P1796" i="1"/>
  <c r="K1795" i="1"/>
  <c r="S1795" i="1"/>
  <c r="O1795" i="1"/>
  <c r="T1796" i="1"/>
  <c r="C1798" i="1" l="1"/>
  <c r="D1798" i="1"/>
  <c r="A1799" i="1" a="1"/>
  <c r="A1799" i="1" s="1"/>
  <c r="J1797" i="1"/>
  <c r="P1797" i="1"/>
  <c r="S1796" i="1"/>
  <c r="K1796" i="1"/>
  <c r="O1796" i="1"/>
  <c r="T1797" i="1"/>
  <c r="N1797" i="1" a="1"/>
  <c r="N1797" i="1" s="1"/>
  <c r="Y1800" i="1" a="1"/>
  <c r="Y1800" i="1" s="1"/>
  <c r="B1800" i="1" s="1" a="1"/>
  <c r="B1800" i="1" s="1"/>
  <c r="H1798" i="1"/>
  <c r="G1798" i="1"/>
  <c r="U1798" i="1" s="1"/>
  <c r="Q1798" i="1"/>
  <c r="F1798" i="1"/>
  <c r="I1798" i="1"/>
  <c r="E1798" i="1"/>
  <c r="M1798" i="1"/>
  <c r="L1798" i="1"/>
  <c r="C1799" i="1" l="1"/>
  <c r="D1799" i="1"/>
  <c r="A1800" i="1" a="1"/>
  <c r="A1800" i="1" s="1"/>
  <c r="N1798" i="1" a="1"/>
  <c r="N1798" i="1" s="1"/>
  <c r="P1798" i="1"/>
  <c r="J1798" i="1"/>
  <c r="T1798" i="1"/>
  <c r="V1798" i="1"/>
  <c r="Y1801" i="1" a="1"/>
  <c r="Y1801" i="1" s="1"/>
  <c r="B1801" i="1" s="1" a="1"/>
  <c r="B1801" i="1" s="1"/>
  <c r="E1799" i="1"/>
  <c r="I1799" i="1"/>
  <c r="Q1799" i="1"/>
  <c r="H1799" i="1"/>
  <c r="G1799" i="1"/>
  <c r="U1799" i="1" s="1"/>
  <c r="F1799" i="1"/>
  <c r="M1799" i="1"/>
  <c r="L1799" i="1"/>
  <c r="K1797" i="1"/>
  <c r="S1797" i="1"/>
  <c r="O1797" i="1"/>
  <c r="C1800" i="1" l="1"/>
  <c r="D1800" i="1"/>
  <c r="A1801" i="1" a="1"/>
  <c r="A1801" i="1" s="1"/>
  <c r="Y1802" i="1" a="1"/>
  <c r="Y1802" i="1" s="1"/>
  <c r="B1802" i="1" s="1" a="1"/>
  <c r="B1802" i="1" s="1"/>
  <c r="V1799" i="1"/>
  <c r="S1798" i="1"/>
  <c r="K1798" i="1"/>
  <c r="O1798" i="1"/>
  <c r="P1799" i="1"/>
  <c r="J1799" i="1"/>
  <c r="N1799" i="1" s="1" a="1"/>
  <c r="N1799" i="1" s="1"/>
  <c r="L1800" i="1"/>
  <c r="M1800" i="1"/>
  <c r="T1799" i="1"/>
  <c r="H1800" i="1"/>
  <c r="G1800" i="1"/>
  <c r="U1800" i="1" s="1"/>
  <c r="Q1800" i="1"/>
  <c r="F1800" i="1"/>
  <c r="E1800" i="1"/>
  <c r="I1800" i="1"/>
  <c r="C1801" i="1" l="1"/>
  <c r="D1801" i="1"/>
  <c r="A1802" i="1" a="1"/>
  <c r="A1802" i="1" s="1"/>
  <c r="T1800" i="1"/>
  <c r="K1799" i="1"/>
  <c r="S1799" i="1"/>
  <c r="O1799" i="1"/>
  <c r="N1800" i="1" a="1"/>
  <c r="N1800" i="1" s="1"/>
  <c r="V1800" i="1"/>
  <c r="E1801" i="1"/>
  <c r="G1801" i="1"/>
  <c r="U1801" i="1" s="1"/>
  <c r="Q1801" i="1"/>
  <c r="I1801" i="1"/>
  <c r="H1801" i="1"/>
  <c r="F1801" i="1"/>
  <c r="M1801" i="1"/>
  <c r="L1801" i="1"/>
  <c r="J1800" i="1"/>
  <c r="P1800" i="1"/>
  <c r="Y1803" i="1" a="1"/>
  <c r="Y1803" i="1" s="1"/>
  <c r="B1803" i="1" s="1" a="1"/>
  <c r="B1803" i="1" s="1"/>
  <c r="C1802" i="1" l="1"/>
  <c r="D1802" i="1"/>
  <c r="A1803" i="1" a="1"/>
  <c r="A1803" i="1" s="1"/>
  <c r="V1801" i="1"/>
  <c r="P1801" i="1"/>
  <c r="J1801" i="1"/>
  <c r="T1801" i="1"/>
  <c r="N1801" i="1" a="1"/>
  <c r="N1801" i="1" s="1"/>
  <c r="Y1804" i="1" a="1"/>
  <c r="Y1804" i="1" s="1"/>
  <c r="B1804" i="1" s="1" a="1"/>
  <c r="B1804" i="1" s="1"/>
  <c r="S1800" i="1"/>
  <c r="K1800" i="1"/>
  <c r="O1800" i="1"/>
  <c r="L1802" i="1"/>
  <c r="M1802" i="1"/>
  <c r="H1802" i="1"/>
  <c r="G1802" i="1"/>
  <c r="U1802" i="1" s="1"/>
  <c r="Q1802" i="1"/>
  <c r="I1802" i="1"/>
  <c r="F1802" i="1"/>
  <c r="E1802" i="1"/>
  <c r="C1803" i="1" l="1"/>
  <c r="D1803" i="1"/>
  <c r="A1804" i="1" a="1"/>
  <c r="A1804" i="1" s="1"/>
  <c r="M1803" i="1"/>
  <c r="L1803" i="1"/>
  <c r="E1803" i="1"/>
  <c r="Q1803" i="1"/>
  <c r="H1803" i="1"/>
  <c r="G1803" i="1"/>
  <c r="U1803" i="1" s="1"/>
  <c r="F1803" i="1"/>
  <c r="I1803" i="1"/>
  <c r="Y1805" i="1" a="1"/>
  <c r="Y1805" i="1" s="1"/>
  <c r="B1805" i="1" s="1" a="1"/>
  <c r="B1805" i="1" s="1"/>
  <c r="K1801" i="1"/>
  <c r="S1801" i="1"/>
  <c r="O1801" i="1"/>
  <c r="N1802" i="1" a="1"/>
  <c r="N1802" i="1" s="1"/>
  <c r="J1802" i="1"/>
  <c r="P1802" i="1"/>
  <c r="T1802" i="1"/>
  <c r="V1802" i="1"/>
  <c r="D1804" i="1" l="1"/>
  <c r="C1804" i="1"/>
  <c r="A1805" i="1" a="1"/>
  <c r="A1805" i="1" s="1"/>
  <c r="S1802" i="1"/>
  <c r="K1802" i="1"/>
  <c r="O1802" i="1"/>
  <c r="Y1806" i="1" a="1"/>
  <c r="Y1806" i="1" s="1"/>
  <c r="B1806" i="1" s="1" a="1"/>
  <c r="B1806" i="1" s="1"/>
  <c r="L1804" i="1"/>
  <c r="M1804" i="1"/>
  <c r="P1803" i="1"/>
  <c r="J1803" i="1"/>
  <c r="N1803" i="1" a="1"/>
  <c r="N1803" i="1" s="1"/>
  <c r="T1803" i="1"/>
  <c r="H1804" i="1"/>
  <c r="I1804" i="1"/>
  <c r="G1804" i="1"/>
  <c r="U1804" i="1" s="1"/>
  <c r="E1804" i="1"/>
  <c r="Q1804" i="1"/>
  <c r="F1804" i="1"/>
  <c r="C1805" i="1" l="1"/>
  <c r="D1805" i="1"/>
  <c r="A1806" i="1" a="1"/>
  <c r="A1806" i="1" s="1"/>
  <c r="J1804" i="1"/>
  <c r="F1805" i="1"/>
  <c r="I1805" i="1"/>
  <c r="H1805" i="1"/>
  <c r="Q1805" i="1"/>
  <c r="E1805" i="1"/>
  <c r="G1805" i="1"/>
  <c r="U1805" i="1" s="1"/>
  <c r="L1805" i="1"/>
  <c r="M1805" i="1"/>
  <c r="Y1807" i="1" a="1"/>
  <c r="Y1807" i="1" s="1"/>
  <c r="B1807" i="1" s="1" a="1"/>
  <c r="B1807" i="1" s="1"/>
  <c r="S1803" i="1"/>
  <c r="V1803" i="1" s="1"/>
  <c r="K1803" i="1"/>
  <c r="O1803" i="1"/>
  <c r="T1804" i="1"/>
  <c r="V1804" i="1"/>
  <c r="C1806" i="1" l="1"/>
  <c r="D1806" i="1"/>
  <c r="A1807" i="1" a="1"/>
  <c r="A1807" i="1" s="1"/>
  <c r="V1805" i="1"/>
  <c r="J1805" i="1"/>
  <c r="G1806" i="1"/>
  <c r="U1806" i="1" s="1"/>
  <c r="F1806" i="1"/>
  <c r="I1806" i="1"/>
  <c r="Q1806" i="1"/>
  <c r="E1806" i="1"/>
  <c r="H1806" i="1"/>
  <c r="Y1808" i="1" a="1"/>
  <c r="Y1808" i="1" s="1"/>
  <c r="B1808" i="1" s="1" a="1"/>
  <c r="B1808" i="1" s="1"/>
  <c r="L1806" i="1"/>
  <c r="M1806" i="1"/>
  <c r="T1805" i="1"/>
  <c r="S1804" i="1"/>
  <c r="K1804" i="1"/>
  <c r="C1807" i="1" l="1"/>
  <c r="D1807" i="1"/>
  <c r="A1808" i="1" a="1"/>
  <c r="A1808" i="1" s="1"/>
  <c r="V1806" i="1"/>
  <c r="M1807" i="1"/>
  <c r="L1807" i="1"/>
  <c r="J1806" i="1"/>
  <c r="H1807" i="1"/>
  <c r="G1807" i="1"/>
  <c r="U1807" i="1" s="1"/>
  <c r="F1807" i="1"/>
  <c r="I1807" i="1"/>
  <c r="E1807" i="1"/>
  <c r="Q1807" i="1"/>
  <c r="K1805" i="1"/>
  <c r="S1805" i="1"/>
  <c r="T1806" i="1"/>
  <c r="Y1809" i="1" a="1"/>
  <c r="Y1809" i="1" s="1"/>
  <c r="B1809" i="1" s="1" a="1"/>
  <c r="B1809" i="1" s="1"/>
  <c r="C1808" i="1" l="1"/>
  <c r="D1808" i="1"/>
  <c r="A1809" i="1" a="1"/>
  <c r="A1809" i="1" s="1"/>
  <c r="J1807" i="1"/>
  <c r="T1807" i="1"/>
  <c r="H1808" i="1"/>
  <c r="G1808" i="1"/>
  <c r="U1808" i="1" s="1"/>
  <c r="F1808" i="1"/>
  <c r="I1808" i="1"/>
  <c r="E1808" i="1"/>
  <c r="Q1808" i="1"/>
  <c r="Y1810" i="1" a="1"/>
  <c r="Y1810" i="1" s="1"/>
  <c r="B1810" i="1" s="1" a="1"/>
  <c r="B1810" i="1" s="1"/>
  <c r="M1808" i="1"/>
  <c r="L1808" i="1"/>
  <c r="V1807" i="1"/>
  <c r="K1806" i="1"/>
  <c r="S1806" i="1"/>
  <c r="C1809" i="1" l="1"/>
  <c r="D1809" i="1"/>
  <c r="V1808" i="1"/>
  <c r="A1810" i="1" a="1"/>
  <c r="A1810" i="1" s="1"/>
  <c r="J1808" i="1"/>
  <c r="T1808" i="1"/>
  <c r="L1809" i="1"/>
  <c r="M1809" i="1"/>
  <c r="Y1811" i="1" a="1"/>
  <c r="Y1811" i="1" s="1"/>
  <c r="B1811" i="1" s="1" a="1"/>
  <c r="B1811" i="1" s="1"/>
  <c r="K1807" i="1"/>
  <c r="S1807" i="1"/>
  <c r="H1809" i="1"/>
  <c r="G1809" i="1"/>
  <c r="U1809" i="1" s="1"/>
  <c r="I1809" i="1"/>
  <c r="F1809" i="1"/>
  <c r="Q1809" i="1"/>
  <c r="E1809" i="1"/>
  <c r="C1810" i="1" l="1"/>
  <c r="D1810" i="1"/>
  <c r="A1811" i="1" a="1"/>
  <c r="A1811" i="1" s="1"/>
  <c r="T1809" i="1"/>
  <c r="J1809" i="1"/>
  <c r="V1809" i="1"/>
  <c r="Y1812" i="1" a="1"/>
  <c r="Y1812" i="1" s="1"/>
  <c r="B1812" i="1" s="1" a="1"/>
  <c r="B1812" i="1" s="1"/>
  <c r="H1810" i="1"/>
  <c r="Q1810" i="1"/>
  <c r="F1810" i="1"/>
  <c r="E1810" i="1"/>
  <c r="I1810" i="1"/>
  <c r="G1810" i="1"/>
  <c r="U1810" i="1" s="1"/>
  <c r="L1810" i="1"/>
  <c r="M1810" i="1"/>
  <c r="K1808" i="1"/>
  <c r="S1808" i="1"/>
  <c r="C1811" i="1" l="1"/>
  <c r="D1811" i="1"/>
  <c r="A1812" i="1" a="1"/>
  <c r="A1812" i="1" s="1"/>
  <c r="V1810" i="1"/>
  <c r="Y1813" i="1" a="1"/>
  <c r="Y1813" i="1" s="1"/>
  <c r="B1813" i="1" s="1" a="1"/>
  <c r="B1813" i="1" s="1"/>
  <c r="F1811" i="1"/>
  <c r="G1811" i="1"/>
  <c r="U1811" i="1" s="1"/>
  <c r="Q1811" i="1"/>
  <c r="E1811" i="1"/>
  <c r="I1811" i="1"/>
  <c r="H1811" i="1"/>
  <c r="L1811" i="1"/>
  <c r="M1811" i="1"/>
  <c r="J1810" i="1"/>
  <c r="K1809" i="1"/>
  <c r="S1809" i="1"/>
  <c r="T1810" i="1"/>
  <c r="C1812" i="1" l="1"/>
  <c r="D1812" i="1"/>
  <c r="A1813" i="1" a="1"/>
  <c r="A1813" i="1" s="1"/>
  <c r="V1811" i="1"/>
  <c r="T1811" i="1"/>
  <c r="J1811" i="1"/>
  <c r="Y1814" i="1" a="1"/>
  <c r="Y1814" i="1" s="1"/>
  <c r="B1814" i="1" s="1" a="1"/>
  <c r="B1814" i="1" s="1"/>
  <c r="G1812" i="1"/>
  <c r="U1812" i="1" s="1"/>
  <c r="F1812" i="1"/>
  <c r="H1812" i="1"/>
  <c r="Q1812" i="1"/>
  <c r="E1812" i="1"/>
  <c r="I1812" i="1"/>
  <c r="L1812" i="1"/>
  <c r="M1812" i="1"/>
  <c r="K1810" i="1"/>
  <c r="S1810" i="1"/>
  <c r="C1813" i="1" l="1"/>
  <c r="D1813" i="1"/>
  <c r="A1814" i="1" a="1"/>
  <c r="A1814" i="1" s="1"/>
  <c r="T1812" i="1"/>
  <c r="S1811" i="1"/>
  <c r="K1811" i="1"/>
  <c r="V1812" i="1"/>
  <c r="H1813" i="1"/>
  <c r="G1813" i="1"/>
  <c r="U1813" i="1" s="1"/>
  <c r="F1813" i="1"/>
  <c r="I1813" i="1"/>
  <c r="E1813" i="1"/>
  <c r="Q1813" i="1"/>
  <c r="M1813" i="1"/>
  <c r="L1813" i="1"/>
  <c r="Y1815" i="1" a="1"/>
  <c r="Y1815" i="1" s="1"/>
  <c r="B1815" i="1" s="1" a="1"/>
  <c r="B1815" i="1" s="1"/>
  <c r="J1812" i="1"/>
  <c r="C1814" i="1" l="1"/>
  <c r="D1814" i="1"/>
  <c r="A1815" i="1" a="1"/>
  <c r="A1815" i="1" s="1"/>
  <c r="S1812" i="1"/>
  <c r="K1812" i="1"/>
  <c r="H1814" i="1"/>
  <c r="G1814" i="1"/>
  <c r="U1814" i="1" s="1"/>
  <c r="F1814" i="1"/>
  <c r="I1814" i="1"/>
  <c r="E1814" i="1"/>
  <c r="Q1814" i="1"/>
  <c r="L1814" i="1"/>
  <c r="M1814" i="1"/>
  <c r="Y1816" i="1" a="1"/>
  <c r="Y1816" i="1" s="1"/>
  <c r="B1816" i="1" s="1" a="1"/>
  <c r="B1816" i="1" s="1"/>
  <c r="J1813" i="1"/>
  <c r="V1813" i="1"/>
  <c r="T1813" i="1"/>
  <c r="C1815" i="1" l="1"/>
  <c r="D1815" i="1"/>
  <c r="A1816" i="1" a="1"/>
  <c r="A1816" i="1" s="1"/>
  <c r="V1814" i="1"/>
  <c r="J1814" i="1"/>
  <c r="S1813" i="1"/>
  <c r="K1813" i="1"/>
  <c r="L1815" i="1"/>
  <c r="M1815" i="1"/>
  <c r="Y1817" i="1" a="1"/>
  <c r="Y1817" i="1" s="1"/>
  <c r="B1817" i="1" s="1" a="1"/>
  <c r="B1817" i="1" s="1"/>
  <c r="H1815" i="1"/>
  <c r="G1815" i="1"/>
  <c r="U1815" i="1" s="1"/>
  <c r="I1815" i="1"/>
  <c r="F1815" i="1"/>
  <c r="Q1815" i="1"/>
  <c r="E1815" i="1"/>
  <c r="T1814" i="1"/>
  <c r="C1816" i="1" l="1"/>
  <c r="D1816" i="1"/>
  <c r="A1817" i="1" a="1"/>
  <c r="A1817" i="1" s="1"/>
  <c r="J1815" i="1"/>
  <c r="V1815" i="1"/>
  <c r="Y1818" i="1" a="1"/>
  <c r="Y1818" i="1" s="1"/>
  <c r="B1818" i="1" s="1" a="1"/>
  <c r="B1818" i="1" s="1"/>
  <c r="H1816" i="1"/>
  <c r="I1816" i="1"/>
  <c r="G1816" i="1"/>
  <c r="U1816" i="1" s="1"/>
  <c r="Q1816" i="1"/>
  <c r="F1816" i="1"/>
  <c r="E1816" i="1"/>
  <c r="K1814" i="1"/>
  <c r="S1814" i="1"/>
  <c r="L1816" i="1"/>
  <c r="M1816" i="1"/>
  <c r="T1815" i="1"/>
  <c r="C1817" i="1" l="1"/>
  <c r="D1817" i="1"/>
  <c r="A1818" i="1" a="1"/>
  <c r="A1818" i="1" s="1"/>
  <c r="V1816" i="1"/>
  <c r="T1816" i="1"/>
  <c r="J1816" i="1"/>
  <c r="Y1819" i="1" a="1"/>
  <c r="Y1819" i="1" s="1"/>
  <c r="B1819" i="1" s="1" a="1"/>
  <c r="B1819" i="1" s="1"/>
  <c r="K1815" i="1"/>
  <c r="S1815" i="1"/>
  <c r="L1817" i="1"/>
  <c r="M1817" i="1"/>
  <c r="F1817" i="1"/>
  <c r="I1817" i="1"/>
  <c r="H1817" i="1"/>
  <c r="G1817" i="1"/>
  <c r="U1817" i="1" s="1"/>
  <c r="Q1817" i="1"/>
  <c r="E1817" i="1"/>
  <c r="C1818" i="1" l="1"/>
  <c r="D1818" i="1"/>
  <c r="A1819" i="1" a="1"/>
  <c r="A1819" i="1" s="1"/>
  <c r="L1818" i="1"/>
  <c r="M1818" i="1"/>
  <c r="Y1820" i="1" a="1"/>
  <c r="Y1820" i="1" s="1"/>
  <c r="B1820" i="1" s="1" a="1"/>
  <c r="B1820" i="1" s="1"/>
  <c r="G1818" i="1"/>
  <c r="U1818" i="1" s="1"/>
  <c r="F1818" i="1"/>
  <c r="Q1818" i="1"/>
  <c r="I1818" i="1"/>
  <c r="E1818" i="1"/>
  <c r="H1818" i="1"/>
  <c r="V1817" i="1"/>
  <c r="J1817" i="1"/>
  <c r="K1816" i="1"/>
  <c r="S1816" i="1"/>
  <c r="T1817" i="1"/>
  <c r="C1819" i="1" l="1"/>
  <c r="D1819" i="1"/>
  <c r="V1818" i="1"/>
  <c r="A1820" i="1" a="1"/>
  <c r="A1820" i="1" s="1"/>
  <c r="H1819" i="1"/>
  <c r="G1819" i="1"/>
  <c r="U1819" i="1" s="1"/>
  <c r="F1819" i="1"/>
  <c r="I1819" i="1"/>
  <c r="E1819" i="1"/>
  <c r="Q1819" i="1"/>
  <c r="Y1821" i="1" a="1"/>
  <c r="Y1821" i="1" s="1"/>
  <c r="B1821" i="1" s="1" a="1"/>
  <c r="B1821" i="1" s="1"/>
  <c r="L1819" i="1"/>
  <c r="M1819" i="1"/>
  <c r="T1818" i="1"/>
  <c r="K1817" i="1"/>
  <c r="S1817" i="1"/>
  <c r="J1818" i="1"/>
  <c r="C1820" i="1" l="1"/>
  <c r="D1820" i="1"/>
  <c r="A1821" i="1" a="1"/>
  <c r="A1821" i="1" s="1"/>
  <c r="T1819" i="1"/>
  <c r="S1818" i="1"/>
  <c r="K1818" i="1"/>
  <c r="J1819" i="1"/>
  <c r="Q1820" i="1"/>
  <c r="H1820" i="1"/>
  <c r="G1820" i="1"/>
  <c r="U1820" i="1" s="1"/>
  <c r="V1820" i="1" s="1"/>
  <c r="F1820" i="1"/>
  <c r="I1820" i="1"/>
  <c r="E1820" i="1"/>
  <c r="Y1822" i="1" a="1"/>
  <c r="Y1822" i="1" s="1"/>
  <c r="B1822" i="1" s="1" a="1"/>
  <c r="B1822" i="1" s="1"/>
  <c r="M1820" i="1"/>
  <c r="L1820" i="1"/>
  <c r="V1819" i="1"/>
  <c r="C1821" i="1" l="1"/>
  <c r="D1821" i="1"/>
  <c r="A1822" i="1" a="1"/>
  <c r="A1822" i="1" s="1"/>
  <c r="J1820" i="1"/>
  <c r="S1819" i="1"/>
  <c r="K1819" i="1"/>
  <c r="T1820" i="1"/>
  <c r="G1821" i="1"/>
  <c r="U1821" i="1" s="1"/>
  <c r="I1821" i="1"/>
  <c r="H1821" i="1"/>
  <c r="F1821" i="1"/>
  <c r="E1821" i="1"/>
  <c r="Q1821" i="1"/>
  <c r="M1821" i="1"/>
  <c r="L1821" i="1"/>
  <c r="Y1823" i="1" a="1"/>
  <c r="Y1823" i="1" s="1"/>
  <c r="B1823" i="1" s="1" a="1"/>
  <c r="B1823" i="1" s="1"/>
  <c r="C1822" i="1" l="1"/>
  <c r="D1822" i="1"/>
  <c r="A1823" i="1" a="1"/>
  <c r="A1823" i="1" s="1"/>
  <c r="H1822" i="1"/>
  <c r="Q1822" i="1"/>
  <c r="E1822" i="1"/>
  <c r="I1822" i="1"/>
  <c r="G1822" i="1"/>
  <c r="U1822" i="1" s="1"/>
  <c r="F1822" i="1"/>
  <c r="V1821" i="1"/>
  <c r="M1822" i="1"/>
  <c r="L1822" i="1"/>
  <c r="Y1824" i="1" a="1"/>
  <c r="Y1824" i="1" s="1"/>
  <c r="B1824" i="1" s="1" a="1"/>
  <c r="B1824" i="1" s="1"/>
  <c r="J1821" i="1"/>
  <c r="T1821" i="1"/>
  <c r="S1820" i="1"/>
  <c r="K1820" i="1"/>
  <c r="V1822" i="1" l="1"/>
  <c r="C1823" i="1"/>
  <c r="D1823" i="1"/>
  <c r="A1824" i="1" a="1"/>
  <c r="A1824" i="1" s="1"/>
  <c r="Q1823" i="1"/>
  <c r="H1823" i="1"/>
  <c r="G1823" i="1"/>
  <c r="U1823" i="1" s="1"/>
  <c r="V1823" i="1" s="1"/>
  <c r="E1823" i="1"/>
  <c r="F1823" i="1"/>
  <c r="I1823" i="1"/>
  <c r="Y1825" i="1" a="1"/>
  <c r="Y1825" i="1" s="1"/>
  <c r="B1825" i="1" s="1" a="1"/>
  <c r="B1825" i="1" s="1"/>
  <c r="J1822" i="1"/>
  <c r="M1823" i="1"/>
  <c r="L1823" i="1"/>
  <c r="T1822" i="1"/>
  <c r="K1821" i="1"/>
  <c r="S1821" i="1"/>
  <c r="C1824" i="1" l="1"/>
  <c r="D1824" i="1"/>
  <c r="A1825" i="1" a="1"/>
  <c r="A1825" i="1" s="1"/>
  <c r="K1822" i="1"/>
  <c r="S1822" i="1"/>
  <c r="E1824" i="1"/>
  <c r="Q1824" i="1"/>
  <c r="H1824" i="1"/>
  <c r="I1824" i="1"/>
  <c r="G1824" i="1"/>
  <c r="U1824" i="1" s="1"/>
  <c r="F1824" i="1"/>
  <c r="T1823" i="1"/>
  <c r="J1823" i="1"/>
  <c r="Y1826" i="1" a="1"/>
  <c r="Y1826" i="1" s="1"/>
  <c r="B1826" i="1" s="1" a="1"/>
  <c r="B1826" i="1" s="1"/>
  <c r="L1824" i="1"/>
  <c r="M1824" i="1"/>
  <c r="C1825" i="1" l="1"/>
  <c r="D1825" i="1"/>
  <c r="A1826" i="1" a="1"/>
  <c r="A1826" i="1" s="1"/>
  <c r="K1823" i="1"/>
  <c r="S1823" i="1"/>
  <c r="Q1825" i="1"/>
  <c r="H1825" i="1"/>
  <c r="G1825" i="1"/>
  <c r="U1825" i="1" s="1"/>
  <c r="F1825" i="1"/>
  <c r="I1825" i="1"/>
  <c r="E1825" i="1"/>
  <c r="Y1827" i="1" a="1"/>
  <c r="Y1827" i="1" s="1"/>
  <c r="B1827" i="1" s="1" a="1"/>
  <c r="B1827" i="1" s="1"/>
  <c r="T1824" i="1"/>
  <c r="M1825" i="1"/>
  <c r="L1825" i="1"/>
  <c r="J1824" i="1"/>
  <c r="V1824" i="1"/>
  <c r="C1826" i="1" l="1"/>
  <c r="D1826" i="1"/>
  <c r="A1827" i="1" a="1"/>
  <c r="A1827" i="1" s="1"/>
  <c r="K1824" i="1"/>
  <c r="S1824" i="1"/>
  <c r="V1825" i="1"/>
  <c r="M1826" i="1"/>
  <c r="L1826" i="1"/>
  <c r="F1826" i="1"/>
  <c r="I1826" i="1"/>
  <c r="G1826" i="1"/>
  <c r="U1826" i="1" s="1"/>
  <c r="E1826" i="1"/>
  <c r="Q1826" i="1"/>
  <c r="H1826" i="1"/>
  <c r="Y1828" i="1" a="1"/>
  <c r="Y1828" i="1" s="1"/>
  <c r="B1828" i="1" s="1" a="1"/>
  <c r="B1828" i="1" s="1"/>
  <c r="J1825" i="1"/>
  <c r="T1825" i="1"/>
  <c r="D1827" i="1" l="1"/>
  <c r="C1827" i="1"/>
  <c r="V1826" i="1"/>
  <c r="A1828" i="1" a="1"/>
  <c r="A1828" i="1" s="1"/>
  <c r="T1826" i="1"/>
  <c r="L1827" i="1"/>
  <c r="M1827" i="1"/>
  <c r="G1827" i="1"/>
  <c r="U1827" i="1" s="1"/>
  <c r="Q1827" i="1"/>
  <c r="H1827" i="1"/>
  <c r="E1827" i="1"/>
  <c r="I1827" i="1"/>
  <c r="F1827" i="1"/>
  <c r="Y1829" i="1" a="1"/>
  <c r="Y1829" i="1" s="1"/>
  <c r="B1829" i="1" s="1" a="1"/>
  <c r="B1829" i="1" s="1"/>
  <c r="S1825" i="1"/>
  <c r="K1825" i="1"/>
  <c r="J1826" i="1"/>
  <c r="C1828" i="1" l="1"/>
  <c r="D1828" i="1"/>
  <c r="A1829" i="1" a="1"/>
  <c r="A1829" i="1" s="1"/>
  <c r="V1827" i="1"/>
  <c r="Y1830" i="1" a="1"/>
  <c r="Y1830" i="1" s="1"/>
  <c r="B1830" i="1" s="1" a="1"/>
  <c r="B1830" i="1" s="1"/>
  <c r="T1827" i="1"/>
  <c r="M1828" i="1"/>
  <c r="L1828" i="1"/>
  <c r="J1827" i="1"/>
  <c r="H1828" i="1"/>
  <c r="I1828" i="1"/>
  <c r="Q1828" i="1"/>
  <c r="G1828" i="1"/>
  <c r="U1828" i="1" s="1"/>
  <c r="F1828" i="1"/>
  <c r="E1828" i="1"/>
  <c r="K1826" i="1"/>
  <c r="S1826" i="1"/>
  <c r="C1829" i="1" l="1"/>
  <c r="D1829" i="1"/>
  <c r="V1828" i="1"/>
  <c r="A1830" i="1" a="1"/>
  <c r="A1830" i="1" s="1"/>
  <c r="T1828" i="1"/>
  <c r="E1829" i="1"/>
  <c r="I1829" i="1"/>
  <c r="Q1829" i="1"/>
  <c r="H1829" i="1"/>
  <c r="G1829" i="1"/>
  <c r="U1829" i="1" s="1"/>
  <c r="F1829" i="1"/>
  <c r="K1827" i="1"/>
  <c r="S1827" i="1"/>
  <c r="Y1831" i="1" a="1"/>
  <c r="Y1831" i="1" s="1"/>
  <c r="B1831" i="1" s="1" a="1"/>
  <c r="B1831" i="1" s="1"/>
  <c r="M1829" i="1"/>
  <c r="L1829" i="1"/>
  <c r="J1828" i="1"/>
  <c r="C1830" i="1" l="1"/>
  <c r="D1830" i="1"/>
  <c r="A1831" i="1" a="1"/>
  <c r="A1831" i="1" s="1"/>
  <c r="Q1830" i="1"/>
  <c r="H1830" i="1"/>
  <c r="G1830" i="1"/>
  <c r="U1830" i="1" s="1"/>
  <c r="V1830" i="1" s="1"/>
  <c r="F1830" i="1"/>
  <c r="E1830" i="1"/>
  <c r="I1830" i="1"/>
  <c r="K1828" i="1"/>
  <c r="S1828" i="1"/>
  <c r="Y1832" i="1" a="1"/>
  <c r="Y1832" i="1" s="1"/>
  <c r="B1832" i="1" s="1" a="1"/>
  <c r="B1832" i="1" s="1"/>
  <c r="V1829" i="1"/>
  <c r="T1829" i="1"/>
  <c r="L1830" i="1"/>
  <c r="M1830" i="1"/>
  <c r="J1829" i="1"/>
  <c r="C1831" i="1" l="1"/>
  <c r="D1831" i="1"/>
  <c r="A1832" i="1" a="1"/>
  <c r="A1832" i="1" s="1"/>
  <c r="J1830" i="1"/>
  <c r="K1829" i="1"/>
  <c r="S1829" i="1"/>
  <c r="M1831" i="1"/>
  <c r="L1831" i="1"/>
  <c r="E1831" i="1"/>
  <c r="I1831" i="1"/>
  <c r="Q1831" i="1"/>
  <c r="H1831" i="1"/>
  <c r="G1831" i="1"/>
  <c r="U1831" i="1" s="1"/>
  <c r="F1831" i="1"/>
  <c r="T1830" i="1"/>
  <c r="Y1833" i="1" a="1"/>
  <c r="Y1833" i="1" s="1"/>
  <c r="B1833" i="1" s="1" a="1"/>
  <c r="B1833" i="1" s="1"/>
  <c r="C1832" i="1" l="1"/>
  <c r="D1832" i="1"/>
  <c r="A1833" i="1" a="1"/>
  <c r="A1833" i="1" s="1"/>
  <c r="V1831" i="1"/>
  <c r="Y1834" i="1" a="1"/>
  <c r="Y1834" i="1" s="1"/>
  <c r="B1834" i="1" s="1" a="1"/>
  <c r="B1834" i="1" s="1"/>
  <c r="S1830" i="1"/>
  <c r="K1830" i="1"/>
  <c r="T1831" i="1"/>
  <c r="F1832" i="1"/>
  <c r="Q1832" i="1"/>
  <c r="H1832" i="1"/>
  <c r="G1832" i="1"/>
  <c r="U1832" i="1" s="1"/>
  <c r="E1832" i="1"/>
  <c r="I1832" i="1"/>
  <c r="M1832" i="1"/>
  <c r="L1832" i="1"/>
  <c r="J1831" i="1"/>
  <c r="C1833" i="1" l="1"/>
  <c r="D1833" i="1"/>
  <c r="A1834" i="1" a="1"/>
  <c r="A1834" i="1" s="1"/>
  <c r="M1833" i="1"/>
  <c r="L1833" i="1"/>
  <c r="K1831" i="1"/>
  <c r="S1831" i="1"/>
  <c r="Y1835" i="1" a="1"/>
  <c r="Y1835" i="1" s="1"/>
  <c r="B1835" i="1" s="1" a="1"/>
  <c r="B1835" i="1" s="1"/>
  <c r="G1833" i="1"/>
  <c r="U1833" i="1" s="1"/>
  <c r="I1833" i="1"/>
  <c r="Q1833" i="1"/>
  <c r="H1833" i="1"/>
  <c r="F1833" i="1"/>
  <c r="E1833" i="1"/>
  <c r="J1832" i="1"/>
  <c r="T1832" i="1"/>
  <c r="C1834" i="1" l="1"/>
  <c r="D1834" i="1"/>
  <c r="A1835" i="1" a="1"/>
  <c r="A1835" i="1" s="1"/>
  <c r="H1834" i="1"/>
  <c r="Q1834" i="1"/>
  <c r="E1834" i="1"/>
  <c r="I1834" i="1"/>
  <c r="F1834" i="1"/>
  <c r="G1834" i="1"/>
  <c r="U1834" i="1" s="1"/>
  <c r="S1832" i="1"/>
  <c r="V1832" i="1" s="1"/>
  <c r="K1832" i="1"/>
  <c r="Y1836" i="1" a="1"/>
  <c r="Y1836" i="1" s="1"/>
  <c r="B1836" i="1" s="1" a="1"/>
  <c r="B1836" i="1" s="1"/>
  <c r="M1834" i="1"/>
  <c r="L1834" i="1"/>
  <c r="J1833" i="1"/>
  <c r="T1833" i="1"/>
  <c r="C1835" i="1" l="1"/>
  <c r="D1835" i="1"/>
  <c r="A1836" i="1" a="1"/>
  <c r="A1836" i="1" s="1"/>
  <c r="V1834" i="1"/>
  <c r="J1834" i="1"/>
  <c r="T1834" i="1"/>
  <c r="M1835" i="1"/>
  <c r="L1835" i="1"/>
  <c r="Q1835" i="1"/>
  <c r="H1835" i="1"/>
  <c r="G1835" i="1"/>
  <c r="U1835" i="1" s="1"/>
  <c r="V1835" i="1" s="1"/>
  <c r="F1835" i="1"/>
  <c r="E1835" i="1"/>
  <c r="I1835" i="1"/>
  <c r="K1833" i="1"/>
  <c r="S1833" i="1"/>
  <c r="V1833" i="1" s="1"/>
  <c r="Y1837" i="1" a="1"/>
  <c r="Y1837" i="1" s="1"/>
  <c r="B1837" i="1" s="1" a="1"/>
  <c r="B1837" i="1" s="1"/>
  <c r="C1836" i="1" l="1"/>
  <c r="D1836" i="1"/>
  <c r="A1837" i="1" a="1"/>
  <c r="A1837" i="1" s="1"/>
  <c r="T1835" i="1"/>
  <c r="L1836" i="1"/>
  <c r="M1836" i="1"/>
  <c r="E1836" i="1"/>
  <c r="I1836" i="1"/>
  <c r="Q1836" i="1"/>
  <c r="H1836" i="1"/>
  <c r="G1836" i="1"/>
  <c r="U1836" i="1" s="1"/>
  <c r="F1836" i="1"/>
  <c r="Y1838" i="1" a="1"/>
  <c r="Y1838" i="1" s="1"/>
  <c r="B1838" i="1" s="1" a="1"/>
  <c r="B1838" i="1" s="1"/>
  <c r="K1834" i="1"/>
  <c r="S1834" i="1"/>
  <c r="J1835" i="1"/>
  <c r="C1837" i="1" l="1"/>
  <c r="D1837" i="1"/>
  <c r="A1838" i="1" a="1"/>
  <c r="A1838" i="1" s="1"/>
  <c r="J1836" i="1"/>
  <c r="M1837" i="1"/>
  <c r="L1837" i="1"/>
  <c r="Q1837" i="1"/>
  <c r="H1837" i="1"/>
  <c r="G1837" i="1"/>
  <c r="U1837" i="1" s="1"/>
  <c r="V1837" i="1" s="1"/>
  <c r="F1837" i="1"/>
  <c r="E1837" i="1"/>
  <c r="I1837" i="1"/>
  <c r="Y1839" i="1" a="1"/>
  <c r="Y1839" i="1" s="1"/>
  <c r="B1839" i="1" s="1" a="1"/>
  <c r="B1839" i="1" s="1"/>
  <c r="T1836" i="1"/>
  <c r="K1835" i="1"/>
  <c r="S1835" i="1"/>
  <c r="C1838" i="1" l="1"/>
  <c r="D1838" i="1"/>
  <c r="A1839" i="1" a="1"/>
  <c r="A1839" i="1" s="1"/>
  <c r="T1837" i="1"/>
  <c r="Y1840" i="1" a="1"/>
  <c r="Y1840" i="1" s="1"/>
  <c r="B1840" i="1" s="1" a="1"/>
  <c r="B1840" i="1" s="1"/>
  <c r="M1838" i="1"/>
  <c r="L1838" i="1"/>
  <c r="F1838" i="1"/>
  <c r="I1838" i="1"/>
  <c r="Q1838" i="1"/>
  <c r="H1838" i="1"/>
  <c r="G1838" i="1"/>
  <c r="U1838" i="1" s="1"/>
  <c r="E1838" i="1"/>
  <c r="K1836" i="1"/>
  <c r="S1836" i="1"/>
  <c r="V1836" i="1" s="1"/>
  <c r="J1837" i="1"/>
  <c r="C1839" i="1" l="1"/>
  <c r="D1839" i="1"/>
  <c r="A1840" i="1" a="1"/>
  <c r="A1840" i="1" s="1"/>
  <c r="V1838" i="1"/>
  <c r="Y1841" i="1" a="1"/>
  <c r="Y1841" i="1" s="1"/>
  <c r="B1841" i="1" s="1" a="1"/>
  <c r="B1841" i="1" s="1"/>
  <c r="M1839" i="1"/>
  <c r="L1839" i="1"/>
  <c r="S1837" i="1"/>
  <c r="K1837" i="1"/>
  <c r="G1839" i="1"/>
  <c r="U1839" i="1" s="1"/>
  <c r="Q1839" i="1"/>
  <c r="H1839" i="1"/>
  <c r="F1839" i="1"/>
  <c r="E1839" i="1"/>
  <c r="I1839" i="1"/>
  <c r="J1838" i="1"/>
  <c r="T1838" i="1"/>
  <c r="D1840" i="1" l="1"/>
  <c r="C1840" i="1"/>
  <c r="V1839" i="1"/>
  <c r="A1841" i="1" a="1"/>
  <c r="A1841" i="1" s="1"/>
  <c r="J1839" i="1"/>
  <c r="T1839" i="1"/>
  <c r="M1840" i="1"/>
  <c r="L1840" i="1"/>
  <c r="H1840" i="1"/>
  <c r="I1840" i="1"/>
  <c r="G1840" i="1"/>
  <c r="U1840" i="1" s="1"/>
  <c r="F1840" i="1"/>
  <c r="E1840" i="1"/>
  <c r="Q1840" i="1"/>
  <c r="K1838" i="1"/>
  <c r="S1838" i="1"/>
  <c r="Y1842" i="1" a="1"/>
  <c r="Y1842" i="1" s="1"/>
  <c r="B1842" i="1" s="1" a="1"/>
  <c r="B1842" i="1" s="1"/>
  <c r="C1841" i="1" l="1"/>
  <c r="D1841" i="1"/>
  <c r="V1840" i="1"/>
  <c r="A1842" i="1" a="1"/>
  <c r="A1842" i="1" s="1"/>
  <c r="T1840" i="1"/>
  <c r="L1841" i="1"/>
  <c r="M1841" i="1"/>
  <c r="K1839" i="1"/>
  <c r="S1839" i="1"/>
  <c r="E1841" i="1"/>
  <c r="I1841" i="1"/>
  <c r="Q1841" i="1"/>
  <c r="H1841" i="1"/>
  <c r="G1841" i="1"/>
  <c r="U1841" i="1" s="1"/>
  <c r="F1841" i="1"/>
  <c r="Y1843" i="1" a="1"/>
  <c r="Y1843" i="1" s="1"/>
  <c r="B1843" i="1" s="1" a="1"/>
  <c r="B1843" i="1" s="1"/>
  <c r="J1840" i="1"/>
  <c r="C1842" i="1" l="1"/>
  <c r="D1842" i="1"/>
  <c r="A1843" i="1" a="1"/>
  <c r="A1843" i="1" s="1"/>
  <c r="T1841" i="1"/>
  <c r="V1841" i="1"/>
  <c r="K1840" i="1"/>
  <c r="S1840" i="1"/>
  <c r="J1841" i="1"/>
  <c r="L1842" i="1"/>
  <c r="M1842" i="1"/>
  <c r="Q1842" i="1"/>
  <c r="H1842" i="1"/>
  <c r="G1842" i="1"/>
  <c r="U1842" i="1" s="1"/>
  <c r="F1842" i="1"/>
  <c r="E1842" i="1"/>
  <c r="I1842" i="1"/>
  <c r="Y1844" i="1" a="1"/>
  <c r="Y1844" i="1" s="1"/>
  <c r="B1844" i="1" s="1" a="1"/>
  <c r="B1844" i="1" s="1"/>
  <c r="C1843" i="1" l="1"/>
  <c r="D1843" i="1"/>
  <c r="A1844" i="1" a="1"/>
  <c r="A1844" i="1" s="1"/>
  <c r="V1842" i="1"/>
  <c r="M1843" i="1"/>
  <c r="L1843" i="1"/>
  <c r="T1842" i="1"/>
  <c r="E1843" i="1"/>
  <c r="I1843" i="1"/>
  <c r="Q1843" i="1"/>
  <c r="H1843" i="1"/>
  <c r="G1843" i="1"/>
  <c r="U1843" i="1" s="1"/>
  <c r="F1843" i="1"/>
  <c r="K1841" i="1"/>
  <c r="S1841" i="1"/>
  <c r="Y1845" i="1" a="1"/>
  <c r="Y1845" i="1" s="1"/>
  <c r="B1845" i="1" s="1" a="1"/>
  <c r="B1845" i="1" s="1"/>
  <c r="J1842" i="1"/>
  <c r="C1844" i="1" l="1"/>
  <c r="D1844" i="1"/>
  <c r="A1845" i="1" a="1"/>
  <c r="A1845" i="1" s="1"/>
  <c r="M1844" i="1"/>
  <c r="L1844" i="1"/>
  <c r="J1843" i="1"/>
  <c r="V1843" i="1"/>
  <c r="T1843" i="1"/>
  <c r="S1842" i="1"/>
  <c r="K1842" i="1"/>
  <c r="F1844" i="1"/>
  <c r="Q1844" i="1"/>
  <c r="H1844" i="1"/>
  <c r="G1844" i="1"/>
  <c r="U1844" i="1" s="1"/>
  <c r="E1844" i="1"/>
  <c r="I1844" i="1"/>
  <c r="Y1846" i="1" a="1"/>
  <c r="Y1846" i="1" s="1"/>
  <c r="B1846" i="1" s="1" a="1"/>
  <c r="B1846" i="1" s="1"/>
  <c r="C1845" i="1" l="1"/>
  <c r="D1845" i="1"/>
  <c r="A1846" i="1" a="1"/>
  <c r="A1846" i="1" s="1"/>
  <c r="V1844" i="1"/>
  <c r="G1845" i="1"/>
  <c r="U1845" i="1" s="1"/>
  <c r="I1845" i="1"/>
  <c r="Q1845" i="1"/>
  <c r="H1845" i="1"/>
  <c r="F1845" i="1"/>
  <c r="E1845" i="1"/>
  <c r="Y1847" i="1" a="1"/>
  <c r="Y1847" i="1" s="1"/>
  <c r="B1847" i="1" s="1" a="1"/>
  <c r="B1847" i="1" s="1"/>
  <c r="K1843" i="1"/>
  <c r="S1843" i="1"/>
  <c r="J1844" i="1"/>
  <c r="M1845" i="1"/>
  <c r="L1845" i="1"/>
  <c r="T1844" i="1"/>
  <c r="C1846" i="1" l="1"/>
  <c r="D1846" i="1"/>
  <c r="A1847" i="1" a="1"/>
  <c r="A1847" i="1" s="1"/>
  <c r="T1845" i="1"/>
  <c r="M1846" i="1"/>
  <c r="L1846" i="1"/>
  <c r="J1845" i="1"/>
  <c r="K1844" i="1"/>
  <c r="S1844" i="1"/>
  <c r="H1846" i="1"/>
  <c r="E1846" i="1"/>
  <c r="I1846" i="1"/>
  <c r="Q1846" i="1"/>
  <c r="G1846" i="1"/>
  <c r="U1846" i="1" s="1"/>
  <c r="F1846" i="1"/>
  <c r="Y1848" i="1" a="1"/>
  <c r="Y1848" i="1" s="1"/>
  <c r="B1848" i="1" s="1" a="1"/>
  <c r="B1848" i="1" s="1"/>
  <c r="C1847" i="1" l="1"/>
  <c r="D1847" i="1"/>
  <c r="A1848" i="1" a="1"/>
  <c r="A1848" i="1" s="1"/>
  <c r="K1845" i="1"/>
  <c r="S1845" i="1"/>
  <c r="V1845" i="1" s="1"/>
  <c r="J1846" i="1"/>
  <c r="T1846" i="1"/>
  <c r="M1847" i="1"/>
  <c r="L1847" i="1"/>
  <c r="Q1847" i="1"/>
  <c r="H1847" i="1"/>
  <c r="G1847" i="1"/>
  <c r="U1847" i="1" s="1"/>
  <c r="F1847" i="1"/>
  <c r="E1847" i="1"/>
  <c r="I1847" i="1"/>
  <c r="Y1849" i="1" a="1"/>
  <c r="Y1849" i="1" s="1"/>
  <c r="B1849" i="1" s="1" a="1"/>
  <c r="B1849" i="1" s="1"/>
  <c r="V1846" i="1"/>
  <c r="C1848" i="1" l="1"/>
  <c r="D1848" i="1"/>
  <c r="A1849" i="1" a="1"/>
  <c r="A1849" i="1" s="1"/>
  <c r="E1848" i="1"/>
  <c r="I1848" i="1"/>
  <c r="Q1848" i="1"/>
  <c r="H1848" i="1"/>
  <c r="G1848" i="1"/>
  <c r="U1848" i="1" s="1"/>
  <c r="F1848" i="1"/>
  <c r="J1847" i="1"/>
  <c r="L1848" i="1"/>
  <c r="M1848" i="1"/>
  <c r="K1846" i="1"/>
  <c r="S1846" i="1"/>
  <c r="Y1850" i="1" a="1"/>
  <c r="Y1850" i="1" s="1"/>
  <c r="B1850" i="1" s="1" a="1"/>
  <c r="B1850" i="1" s="1"/>
  <c r="T1847" i="1"/>
  <c r="C1849" i="1" l="1"/>
  <c r="D1849" i="1"/>
  <c r="A1850" i="1" a="1"/>
  <c r="A1850" i="1" s="1"/>
  <c r="V1848" i="1"/>
  <c r="Q1849" i="1"/>
  <c r="H1849" i="1"/>
  <c r="G1849" i="1"/>
  <c r="U1849" i="1" s="1"/>
  <c r="F1849" i="1"/>
  <c r="E1849" i="1"/>
  <c r="I1849" i="1"/>
  <c r="Y1851" i="1" a="1"/>
  <c r="Y1851" i="1" s="1"/>
  <c r="B1851" i="1" s="1" a="1"/>
  <c r="B1851" i="1" s="1"/>
  <c r="M1849" i="1"/>
  <c r="L1849" i="1"/>
  <c r="T1848" i="1"/>
  <c r="J1848" i="1"/>
  <c r="K1847" i="1"/>
  <c r="S1847" i="1"/>
  <c r="V1847" i="1" s="1"/>
  <c r="C1850" i="1" l="1"/>
  <c r="D1850" i="1"/>
  <c r="A1851" i="1" a="1"/>
  <c r="A1851" i="1" s="1"/>
  <c r="J1849" i="1"/>
  <c r="T1849" i="1"/>
  <c r="V1849" i="1"/>
  <c r="F1850" i="1"/>
  <c r="I1850" i="1"/>
  <c r="Q1850" i="1"/>
  <c r="H1850" i="1"/>
  <c r="G1850" i="1"/>
  <c r="U1850" i="1" s="1"/>
  <c r="E1850" i="1"/>
  <c r="Y1852" i="1" a="1"/>
  <c r="Y1852" i="1" s="1"/>
  <c r="B1852" i="1" s="1" a="1"/>
  <c r="B1852" i="1" s="1"/>
  <c r="M1850" i="1"/>
  <c r="L1850" i="1"/>
  <c r="K1848" i="1"/>
  <c r="S1848" i="1"/>
  <c r="C1851" i="1" l="1"/>
  <c r="D1851" i="1"/>
  <c r="A1852" i="1" a="1"/>
  <c r="A1852" i="1" s="1"/>
  <c r="J1850" i="1"/>
  <c r="T1850" i="1"/>
  <c r="Y1853" i="1" a="1"/>
  <c r="Y1853" i="1" s="1"/>
  <c r="B1853" i="1" s="1" a="1"/>
  <c r="B1853" i="1" s="1"/>
  <c r="G1851" i="1"/>
  <c r="U1851" i="1" s="1"/>
  <c r="F1851" i="1"/>
  <c r="E1851" i="1"/>
  <c r="I1851" i="1"/>
  <c r="Q1851" i="1"/>
  <c r="H1851" i="1"/>
  <c r="K1849" i="1"/>
  <c r="S1849" i="1"/>
  <c r="M1851" i="1"/>
  <c r="L1851" i="1"/>
  <c r="C1852" i="1" l="1"/>
  <c r="D1852" i="1"/>
  <c r="A1853" i="1" a="1"/>
  <c r="A1853" i="1" s="1"/>
  <c r="L1852" i="1"/>
  <c r="M1852" i="1"/>
  <c r="T1851" i="1"/>
  <c r="Y1854" i="1" a="1"/>
  <c r="Y1854" i="1" s="1"/>
  <c r="B1854" i="1" s="1" a="1"/>
  <c r="B1854" i="1" s="1"/>
  <c r="H1852" i="1"/>
  <c r="Q1852" i="1"/>
  <c r="I1852" i="1"/>
  <c r="G1852" i="1"/>
  <c r="U1852" i="1" s="1"/>
  <c r="F1852" i="1"/>
  <c r="E1852" i="1"/>
  <c r="K1850" i="1"/>
  <c r="S1850" i="1"/>
  <c r="V1850" i="1" s="1"/>
  <c r="J1851" i="1"/>
  <c r="C1853" i="1" l="1"/>
  <c r="D1853" i="1"/>
  <c r="A1854" i="1" a="1"/>
  <c r="A1854" i="1" s="1"/>
  <c r="Y1855" i="1" a="1"/>
  <c r="Y1855" i="1" s="1"/>
  <c r="B1855" i="1" s="1" a="1"/>
  <c r="B1855" i="1" s="1"/>
  <c r="M1853" i="1"/>
  <c r="L1853" i="1"/>
  <c r="T1852" i="1"/>
  <c r="K1851" i="1"/>
  <c r="S1851" i="1"/>
  <c r="V1851" i="1" s="1"/>
  <c r="J1852" i="1"/>
  <c r="G1853" i="1"/>
  <c r="U1853" i="1" s="1"/>
  <c r="F1853" i="1"/>
  <c r="E1853" i="1"/>
  <c r="I1853" i="1"/>
  <c r="H1853" i="1"/>
  <c r="Q1853" i="1"/>
  <c r="C1854" i="1" l="1"/>
  <c r="D1854" i="1"/>
  <c r="A1855" i="1" a="1"/>
  <c r="A1855" i="1" s="1"/>
  <c r="J1853" i="1"/>
  <c r="K1852" i="1"/>
  <c r="S1852" i="1"/>
  <c r="V1852" i="1" s="1"/>
  <c r="T1853" i="1"/>
  <c r="Y1856" i="1" a="1"/>
  <c r="Y1856" i="1" s="1"/>
  <c r="B1856" i="1" s="1" a="1"/>
  <c r="B1856" i="1" s="1"/>
  <c r="I1854" i="1"/>
  <c r="H1854" i="1"/>
  <c r="Q1854" i="1"/>
  <c r="G1854" i="1"/>
  <c r="U1854" i="1" s="1"/>
  <c r="V1854" i="1" s="1"/>
  <c r="F1854" i="1"/>
  <c r="E1854" i="1"/>
  <c r="L1854" i="1"/>
  <c r="M1854" i="1"/>
  <c r="C1855" i="1" l="1"/>
  <c r="D1855" i="1"/>
  <c r="A1856" i="1" a="1"/>
  <c r="A1856" i="1" s="1"/>
  <c r="T1854" i="1"/>
  <c r="M1855" i="1"/>
  <c r="L1855" i="1"/>
  <c r="I1855" i="1"/>
  <c r="H1855" i="1"/>
  <c r="Q1855" i="1"/>
  <c r="G1855" i="1"/>
  <c r="U1855" i="1" s="1"/>
  <c r="V1855" i="1" s="1"/>
  <c r="F1855" i="1"/>
  <c r="E1855" i="1"/>
  <c r="Y1857" i="1" a="1"/>
  <c r="Y1857" i="1" s="1"/>
  <c r="B1857" i="1" s="1" a="1"/>
  <c r="B1857" i="1" s="1"/>
  <c r="K1853" i="1"/>
  <c r="S1853" i="1"/>
  <c r="V1853" i="1" s="1"/>
  <c r="J1854" i="1"/>
  <c r="C1856" i="1" l="1"/>
  <c r="D1856" i="1"/>
  <c r="A1857" i="1" a="1"/>
  <c r="A1857" i="1" s="1"/>
  <c r="J1855" i="1"/>
  <c r="T1855" i="1"/>
  <c r="K1854" i="1"/>
  <c r="S1854" i="1"/>
  <c r="M1856" i="1"/>
  <c r="L1856" i="1"/>
  <c r="Y1858" i="1" a="1"/>
  <c r="Y1858" i="1" s="1"/>
  <c r="B1858" i="1" s="1" a="1"/>
  <c r="B1858" i="1" s="1"/>
  <c r="F1856" i="1"/>
  <c r="E1856" i="1"/>
  <c r="I1856" i="1"/>
  <c r="H1856" i="1"/>
  <c r="Q1856" i="1"/>
  <c r="G1856" i="1"/>
  <c r="U1856" i="1" s="1"/>
  <c r="C1857" i="1" l="1"/>
  <c r="D1857" i="1"/>
  <c r="A1858" i="1" a="1"/>
  <c r="A1858" i="1" s="1"/>
  <c r="J1856" i="1"/>
  <c r="T1856" i="1"/>
  <c r="Y1859" i="1" a="1"/>
  <c r="Y1859" i="1" s="1"/>
  <c r="B1859" i="1" s="1" a="1"/>
  <c r="B1859" i="1" s="1"/>
  <c r="G1857" i="1"/>
  <c r="U1857" i="1" s="1"/>
  <c r="Q1857" i="1"/>
  <c r="H1857" i="1"/>
  <c r="I1857" i="1"/>
  <c r="F1857" i="1"/>
  <c r="E1857" i="1"/>
  <c r="M1857" i="1"/>
  <c r="L1857" i="1"/>
  <c r="S1855" i="1"/>
  <c r="K1855" i="1"/>
  <c r="C1858" i="1" l="1"/>
  <c r="D1858" i="1"/>
  <c r="A1859" i="1" a="1"/>
  <c r="A1859" i="1" s="1"/>
  <c r="V1857" i="1"/>
  <c r="H1858" i="1"/>
  <c r="Q1858" i="1"/>
  <c r="G1858" i="1"/>
  <c r="U1858" i="1" s="1"/>
  <c r="F1858" i="1"/>
  <c r="E1858" i="1"/>
  <c r="I1858" i="1"/>
  <c r="Y1860" i="1" a="1"/>
  <c r="Y1860" i="1" s="1"/>
  <c r="B1860" i="1" s="1" a="1"/>
  <c r="B1860" i="1" s="1"/>
  <c r="M1858" i="1"/>
  <c r="L1858" i="1"/>
  <c r="J1857" i="1"/>
  <c r="T1857" i="1"/>
  <c r="K1856" i="1"/>
  <c r="S1856" i="1"/>
  <c r="V1856" i="1" s="1"/>
  <c r="C1859" i="1" l="1"/>
  <c r="D1859" i="1"/>
  <c r="A1860" i="1" a="1"/>
  <c r="A1860" i="1" s="1"/>
  <c r="J1858" i="1"/>
  <c r="T1858" i="1"/>
  <c r="K1857" i="1"/>
  <c r="S1857" i="1"/>
  <c r="M1859" i="1"/>
  <c r="L1859" i="1"/>
  <c r="E1859" i="1"/>
  <c r="I1859" i="1"/>
  <c r="H1859" i="1"/>
  <c r="Q1859" i="1"/>
  <c r="G1859" i="1"/>
  <c r="U1859" i="1" s="1"/>
  <c r="F1859" i="1"/>
  <c r="Y1861" i="1" a="1"/>
  <c r="Y1861" i="1" s="1"/>
  <c r="B1861" i="1" s="1" a="1"/>
  <c r="B1861" i="1" s="1"/>
  <c r="C1860" i="1" l="1"/>
  <c r="D1860" i="1"/>
  <c r="A1861" i="1" a="1"/>
  <c r="A1861" i="1" s="1"/>
  <c r="J1859" i="1"/>
  <c r="V1859" i="1"/>
  <c r="T1859" i="1"/>
  <c r="Y1862" i="1" a="1"/>
  <c r="Y1862" i="1" s="1"/>
  <c r="B1862" i="1" s="1" a="1"/>
  <c r="B1862" i="1" s="1"/>
  <c r="K1858" i="1"/>
  <c r="S1858" i="1"/>
  <c r="V1858" i="1" s="1"/>
  <c r="L1860" i="1"/>
  <c r="M1860" i="1"/>
  <c r="E1860" i="1"/>
  <c r="I1860" i="1"/>
  <c r="H1860" i="1"/>
  <c r="Q1860" i="1"/>
  <c r="G1860" i="1"/>
  <c r="U1860" i="1" s="1"/>
  <c r="F1860" i="1"/>
  <c r="C1861" i="1" l="1"/>
  <c r="D1861" i="1"/>
  <c r="A1862" i="1" a="1"/>
  <c r="A1862" i="1" s="1"/>
  <c r="V1860" i="1"/>
  <c r="M1861" i="1"/>
  <c r="L1861" i="1"/>
  <c r="Y1863" i="1" a="1"/>
  <c r="Y1863" i="1" s="1"/>
  <c r="B1863" i="1" s="1" a="1"/>
  <c r="B1863" i="1" s="1"/>
  <c r="E1861" i="1"/>
  <c r="Q1861" i="1"/>
  <c r="H1861" i="1"/>
  <c r="I1861" i="1"/>
  <c r="G1861" i="1"/>
  <c r="U1861" i="1" s="1"/>
  <c r="F1861" i="1"/>
  <c r="T1860" i="1"/>
  <c r="K1859" i="1"/>
  <c r="S1859" i="1"/>
  <c r="J1860" i="1"/>
  <c r="C1862" i="1" l="1"/>
  <c r="D1862" i="1"/>
  <c r="A1863" i="1" a="1"/>
  <c r="A1863" i="1" s="1"/>
  <c r="V1861" i="1"/>
  <c r="F1862" i="1"/>
  <c r="Q1862" i="1"/>
  <c r="H1862" i="1"/>
  <c r="I1862" i="1"/>
  <c r="G1862" i="1"/>
  <c r="U1862" i="1" s="1"/>
  <c r="E1862" i="1"/>
  <c r="M1862" i="1"/>
  <c r="L1862" i="1"/>
  <c r="S1860" i="1"/>
  <c r="K1860" i="1"/>
  <c r="Y1864" i="1" a="1"/>
  <c r="Y1864" i="1" s="1"/>
  <c r="B1864" i="1" s="1" a="1"/>
  <c r="B1864" i="1" s="1"/>
  <c r="J1861" i="1"/>
  <c r="T1861" i="1"/>
  <c r="V1862" i="1" l="1"/>
  <c r="D1863" i="1"/>
  <c r="C1863" i="1"/>
  <c r="A1864" i="1" a="1"/>
  <c r="A1864" i="1" s="1"/>
  <c r="G1863" i="1"/>
  <c r="U1863" i="1" s="1"/>
  <c r="I1863" i="1"/>
  <c r="H1863" i="1"/>
  <c r="Q1863" i="1"/>
  <c r="F1863" i="1"/>
  <c r="E1863" i="1"/>
  <c r="M1863" i="1"/>
  <c r="L1863" i="1"/>
  <c r="Y1865" i="1" a="1"/>
  <c r="Y1865" i="1" s="1"/>
  <c r="B1865" i="1" s="1" a="1"/>
  <c r="B1865" i="1" s="1"/>
  <c r="T1862" i="1"/>
  <c r="J1862" i="1"/>
  <c r="K1861" i="1"/>
  <c r="S1861" i="1"/>
  <c r="C1864" i="1" l="1"/>
  <c r="D1864" i="1"/>
  <c r="A1865" i="1" a="1"/>
  <c r="A1865" i="1" s="1"/>
  <c r="K1862" i="1"/>
  <c r="S1862" i="1"/>
  <c r="H1864" i="1"/>
  <c r="G1864" i="1"/>
  <c r="U1864" i="1" s="1"/>
  <c r="Q1864" i="1"/>
  <c r="F1864" i="1"/>
  <c r="E1864" i="1"/>
  <c r="I1864" i="1"/>
  <c r="M1864" i="1"/>
  <c r="L1864" i="1"/>
  <c r="Y1866" i="1" a="1"/>
  <c r="Y1866" i="1" s="1"/>
  <c r="B1866" i="1" s="1" a="1"/>
  <c r="B1866" i="1" s="1"/>
  <c r="J1863" i="1"/>
  <c r="T1863" i="1"/>
  <c r="C1865" i="1" l="1"/>
  <c r="D1865" i="1"/>
  <c r="A1866" i="1" a="1"/>
  <c r="A1866" i="1" s="1"/>
  <c r="V1864" i="1"/>
  <c r="M1865" i="1"/>
  <c r="L1865" i="1"/>
  <c r="E1865" i="1"/>
  <c r="F1865" i="1"/>
  <c r="I1865" i="1"/>
  <c r="H1865" i="1"/>
  <c r="Q1865" i="1"/>
  <c r="G1865" i="1"/>
  <c r="U1865" i="1" s="1"/>
  <c r="V1865" i="1" s="1"/>
  <c r="Y1867" i="1" a="1"/>
  <c r="Y1867" i="1" s="1"/>
  <c r="B1867" i="1" s="1" a="1"/>
  <c r="B1867" i="1" s="1"/>
  <c r="S1863" i="1"/>
  <c r="V1863" i="1" s="1"/>
  <c r="K1863" i="1"/>
  <c r="J1864" i="1"/>
  <c r="T1864" i="1"/>
  <c r="C1866" i="1" l="1"/>
  <c r="D1866" i="1"/>
  <c r="A1867" i="1" a="1"/>
  <c r="A1867" i="1" s="1"/>
  <c r="K1864" i="1"/>
  <c r="S1864" i="1"/>
  <c r="E1866" i="1"/>
  <c r="Q1866" i="1"/>
  <c r="H1866" i="1"/>
  <c r="I1866" i="1"/>
  <c r="G1866" i="1"/>
  <c r="U1866" i="1" s="1"/>
  <c r="F1866" i="1"/>
  <c r="L1866" i="1"/>
  <c r="M1866" i="1"/>
  <c r="Y1868" i="1" a="1"/>
  <c r="Y1868" i="1" s="1"/>
  <c r="B1868" i="1" s="1" a="1"/>
  <c r="B1868" i="1" s="1"/>
  <c r="J1865" i="1"/>
  <c r="T1865" i="1"/>
  <c r="C1867" i="1" l="1"/>
  <c r="D1867" i="1"/>
  <c r="A1868" i="1" a="1"/>
  <c r="A1868" i="1" s="1"/>
  <c r="Q1867" i="1"/>
  <c r="H1867" i="1"/>
  <c r="I1867" i="1"/>
  <c r="G1867" i="1"/>
  <c r="U1867" i="1" s="1"/>
  <c r="F1867" i="1"/>
  <c r="E1867" i="1"/>
  <c r="J1866" i="1"/>
  <c r="T1866" i="1"/>
  <c r="M1867" i="1"/>
  <c r="L1867" i="1"/>
  <c r="Y1869" i="1" a="1"/>
  <c r="Y1869" i="1" s="1"/>
  <c r="B1869" i="1" s="1" a="1"/>
  <c r="B1869" i="1" s="1"/>
  <c r="K1865" i="1"/>
  <c r="S1865" i="1"/>
  <c r="V1867" i="1" l="1"/>
  <c r="C1868" i="1"/>
  <c r="D1868" i="1"/>
  <c r="A1869" i="1" a="1"/>
  <c r="A1869" i="1" s="1"/>
  <c r="T1867" i="1"/>
  <c r="J1867" i="1"/>
  <c r="K1866" i="1"/>
  <c r="S1866" i="1"/>
  <c r="V1866" i="1" s="1"/>
  <c r="F1868" i="1"/>
  <c r="G1868" i="1"/>
  <c r="U1868" i="1" s="1"/>
  <c r="I1868" i="1"/>
  <c r="H1868" i="1"/>
  <c r="Q1868" i="1"/>
  <c r="E1868" i="1"/>
  <c r="Y1870" i="1" a="1"/>
  <c r="Y1870" i="1" s="1"/>
  <c r="B1870" i="1" s="1" a="1"/>
  <c r="B1870" i="1" s="1"/>
  <c r="M1868" i="1"/>
  <c r="L1868" i="1"/>
  <c r="C1869" i="1" l="1"/>
  <c r="D1869" i="1"/>
  <c r="A1870" i="1" a="1"/>
  <c r="A1870" i="1" s="1"/>
  <c r="G1869" i="1"/>
  <c r="U1869" i="1" s="1"/>
  <c r="I1869" i="1"/>
  <c r="H1869" i="1"/>
  <c r="Q1869" i="1"/>
  <c r="F1869" i="1"/>
  <c r="E1869" i="1"/>
  <c r="V1868" i="1"/>
  <c r="M1869" i="1"/>
  <c r="L1869" i="1"/>
  <c r="K1867" i="1"/>
  <c r="S1867" i="1"/>
  <c r="Y1871" i="1" a="1"/>
  <c r="Y1871" i="1" s="1"/>
  <c r="B1871" i="1" s="1" a="1"/>
  <c r="B1871" i="1" s="1"/>
  <c r="T1868" i="1"/>
  <c r="J1868" i="1"/>
  <c r="C1870" i="1" l="1"/>
  <c r="D1870" i="1"/>
  <c r="A1871" i="1" a="1"/>
  <c r="A1871" i="1" s="1"/>
  <c r="M1870" i="1"/>
  <c r="L1870" i="1"/>
  <c r="Y1872" i="1" a="1"/>
  <c r="Y1872" i="1" s="1"/>
  <c r="B1872" i="1" s="1" a="1"/>
  <c r="B1872" i="1" s="1"/>
  <c r="J1869" i="1"/>
  <c r="T1869" i="1"/>
  <c r="K1868" i="1"/>
  <c r="S1868" i="1"/>
  <c r="H1870" i="1"/>
  <c r="E1870" i="1"/>
  <c r="G1870" i="1"/>
  <c r="U1870" i="1" s="1"/>
  <c r="Q1870" i="1"/>
  <c r="F1870" i="1"/>
  <c r="I1870" i="1"/>
  <c r="C1871" i="1" l="1"/>
  <c r="D1871" i="1"/>
  <c r="V1870" i="1"/>
  <c r="A1872" i="1" a="1"/>
  <c r="A1872" i="1" s="1"/>
  <c r="M1871" i="1"/>
  <c r="L1871" i="1"/>
  <c r="E1871" i="1"/>
  <c r="Q1871" i="1"/>
  <c r="H1871" i="1"/>
  <c r="F1871" i="1"/>
  <c r="I1871" i="1"/>
  <c r="G1871" i="1"/>
  <c r="U1871" i="1" s="1"/>
  <c r="Y1873" i="1" a="1"/>
  <c r="Y1873" i="1" s="1"/>
  <c r="B1873" i="1" s="1" a="1"/>
  <c r="B1873" i="1" s="1"/>
  <c r="J1870" i="1"/>
  <c r="K1869" i="1"/>
  <c r="S1869" i="1"/>
  <c r="V1869" i="1" s="1"/>
  <c r="T1870" i="1"/>
  <c r="C1872" i="1" l="1"/>
  <c r="D1872" i="1"/>
  <c r="A1873" i="1" a="1"/>
  <c r="A1873" i="1" s="1"/>
  <c r="V1871" i="1"/>
  <c r="K1870" i="1"/>
  <c r="S1870" i="1"/>
  <c r="L1872" i="1"/>
  <c r="M1872" i="1"/>
  <c r="Q1872" i="1"/>
  <c r="H1872" i="1"/>
  <c r="E1872" i="1"/>
  <c r="G1872" i="1"/>
  <c r="U1872" i="1" s="1"/>
  <c r="F1872" i="1"/>
  <c r="I1872" i="1"/>
  <c r="Y1874" i="1" a="1"/>
  <c r="Y1874" i="1" s="1"/>
  <c r="B1874" i="1" s="1" a="1"/>
  <c r="B1874" i="1" s="1"/>
  <c r="J1871" i="1"/>
  <c r="T1871" i="1"/>
  <c r="C1873" i="1" l="1"/>
  <c r="D1873" i="1"/>
  <c r="A1874" i="1" a="1"/>
  <c r="A1874" i="1" s="1"/>
  <c r="T1872" i="1"/>
  <c r="K1871" i="1"/>
  <c r="S1871" i="1"/>
  <c r="J1872" i="1"/>
  <c r="M1873" i="1"/>
  <c r="L1873" i="1"/>
  <c r="Q1873" i="1"/>
  <c r="H1873" i="1"/>
  <c r="G1873" i="1"/>
  <c r="U1873" i="1" s="1"/>
  <c r="E1873" i="1"/>
  <c r="I1873" i="1"/>
  <c r="F1873" i="1"/>
  <c r="Y1875" i="1" a="1"/>
  <c r="Y1875" i="1" s="1"/>
  <c r="B1875" i="1" s="1" a="1"/>
  <c r="B1875" i="1" s="1"/>
  <c r="C1874" i="1" l="1"/>
  <c r="D1874" i="1"/>
  <c r="A1875" i="1" a="1"/>
  <c r="A1875" i="1" s="1"/>
  <c r="V1873" i="1"/>
  <c r="Y1876" i="1" a="1"/>
  <c r="Y1876" i="1" s="1"/>
  <c r="B1876" i="1" s="1" a="1"/>
  <c r="B1876" i="1" s="1"/>
  <c r="S1872" i="1"/>
  <c r="V1872" i="1" s="1"/>
  <c r="K1872" i="1"/>
  <c r="F1874" i="1"/>
  <c r="G1874" i="1"/>
  <c r="U1874" i="1" s="1"/>
  <c r="Q1874" i="1"/>
  <c r="H1874" i="1"/>
  <c r="E1874" i="1"/>
  <c r="I1874" i="1"/>
  <c r="M1874" i="1"/>
  <c r="L1874" i="1"/>
  <c r="J1873" i="1"/>
  <c r="T1873" i="1"/>
  <c r="C1875" i="1" l="1"/>
  <c r="D1875" i="1"/>
  <c r="A1876" i="1" a="1"/>
  <c r="A1876" i="1" s="1"/>
  <c r="V1874" i="1"/>
  <c r="J1874" i="1"/>
  <c r="T1874" i="1"/>
  <c r="G1875" i="1"/>
  <c r="U1875" i="1" s="1"/>
  <c r="Q1875" i="1"/>
  <c r="H1875" i="1"/>
  <c r="E1875" i="1"/>
  <c r="I1875" i="1"/>
  <c r="F1875" i="1"/>
  <c r="M1875" i="1"/>
  <c r="L1875" i="1"/>
  <c r="S1873" i="1"/>
  <c r="K1873" i="1"/>
  <c r="Y1877" i="1" a="1"/>
  <c r="Y1877" i="1" s="1"/>
  <c r="B1877" i="1" s="1" a="1"/>
  <c r="B1877" i="1" s="1"/>
  <c r="D1876" i="1" l="1"/>
  <c r="C1876" i="1"/>
  <c r="A1877" i="1" a="1"/>
  <c r="A1877" i="1" s="1"/>
  <c r="V1875" i="1"/>
  <c r="J1875" i="1"/>
  <c r="H1876" i="1"/>
  <c r="E1876" i="1"/>
  <c r="I1876" i="1"/>
  <c r="Q1876" i="1"/>
  <c r="G1876" i="1"/>
  <c r="U1876" i="1" s="1"/>
  <c r="V1876" i="1" s="1"/>
  <c r="F1876" i="1"/>
  <c r="M1876" i="1"/>
  <c r="L1876" i="1"/>
  <c r="K1874" i="1"/>
  <c r="S1874" i="1"/>
  <c r="Y1878" i="1" a="1"/>
  <c r="Y1878" i="1" s="1"/>
  <c r="B1878" i="1" s="1" a="1"/>
  <c r="B1878" i="1" s="1"/>
  <c r="T1875" i="1"/>
  <c r="C1877" i="1" l="1"/>
  <c r="D1877" i="1"/>
  <c r="A1878" i="1" a="1"/>
  <c r="A1878" i="1" s="1"/>
  <c r="M1877" i="1"/>
  <c r="L1877" i="1"/>
  <c r="Q1877" i="1"/>
  <c r="H1877" i="1"/>
  <c r="E1877" i="1"/>
  <c r="I1877" i="1"/>
  <c r="G1877" i="1"/>
  <c r="U1877" i="1" s="1"/>
  <c r="F1877" i="1"/>
  <c r="Y1879" i="1" a="1"/>
  <c r="Y1879" i="1" s="1"/>
  <c r="B1879" i="1" s="1" a="1"/>
  <c r="B1879" i="1" s="1"/>
  <c r="T1876" i="1"/>
  <c r="K1875" i="1"/>
  <c r="S1875" i="1"/>
  <c r="J1876" i="1"/>
  <c r="C1878" i="1" l="1"/>
  <c r="D1878" i="1"/>
  <c r="A1879" i="1" a="1"/>
  <c r="A1879" i="1" s="1"/>
  <c r="L1878" i="1"/>
  <c r="M1878" i="1"/>
  <c r="J1877" i="1"/>
  <c r="V1877" i="1"/>
  <c r="Q1878" i="1"/>
  <c r="H1878" i="1"/>
  <c r="G1878" i="1"/>
  <c r="U1878" i="1" s="1"/>
  <c r="V1878" i="1" s="1"/>
  <c r="E1878" i="1"/>
  <c r="F1878" i="1"/>
  <c r="I1878" i="1"/>
  <c r="Y1880" i="1" a="1"/>
  <c r="Y1880" i="1" s="1"/>
  <c r="B1880" i="1" s="1" a="1"/>
  <c r="B1880" i="1" s="1"/>
  <c r="K1876" i="1"/>
  <c r="S1876" i="1"/>
  <c r="T1877" i="1"/>
  <c r="C1879" i="1" l="1"/>
  <c r="D1879" i="1"/>
  <c r="A1880" i="1" a="1"/>
  <c r="A1880" i="1" s="1"/>
  <c r="G1879" i="1"/>
  <c r="U1879" i="1" s="1"/>
  <c r="E1879" i="1"/>
  <c r="Q1879" i="1"/>
  <c r="H1879" i="1"/>
  <c r="I1879" i="1"/>
  <c r="F1879" i="1"/>
  <c r="K1877" i="1"/>
  <c r="S1877" i="1"/>
  <c r="M1879" i="1"/>
  <c r="L1879" i="1"/>
  <c r="T1878" i="1"/>
  <c r="Y1881" i="1" a="1"/>
  <c r="Y1881" i="1" s="1"/>
  <c r="B1881" i="1" s="1" a="1"/>
  <c r="B1881" i="1" s="1"/>
  <c r="J1878" i="1"/>
  <c r="C1880" i="1" l="1"/>
  <c r="D1880" i="1"/>
  <c r="A1881" i="1" a="1"/>
  <c r="A1881" i="1" s="1"/>
  <c r="J1879" i="1"/>
  <c r="S1878" i="1"/>
  <c r="K1878" i="1"/>
  <c r="T1879" i="1"/>
  <c r="M1880" i="1"/>
  <c r="L1880" i="1"/>
  <c r="F1880" i="1"/>
  <c r="Q1880" i="1"/>
  <c r="H1880" i="1"/>
  <c r="G1880" i="1"/>
  <c r="U1880" i="1" s="1"/>
  <c r="E1880" i="1"/>
  <c r="I1880" i="1"/>
  <c r="Y1882" i="1" a="1"/>
  <c r="Y1882" i="1" s="1"/>
  <c r="B1882" i="1" s="1" a="1"/>
  <c r="B1882" i="1" s="1"/>
  <c r="C1881" i="1" l="1"/>
  <c r="D1881" i="1"/>
  <c r="A1882" i="1" a="1"/>
  <c r="A1882" i="1" s="1"/>
  <c r="Y1883" i="1" a="1"/>
  <c r="Y1883" i="1" s="1"/>
  <c r="B1883" i="1" s="1" a="1"/>
  <c r="B1883" i="1" s="1"/>
  <c r="J1880" i="1"/>
  <c r="G1881" i="1"/>
  <c r="U1881" i="1" s="1"/>
  <c r="E1881" i="1"/>
  <c r="I1881" i="1"/>
  <c r="Q1881" i="1"/>
  <c r="H1881" i="1"/>
  <c r="F1881" i="1"/>
  <c r="T1880" i="1"/>
  <c r="K1879" i="1"/>
  <c r="S1879" i="1"/>
  <c r="V1879" i="1" s="1"/>
  <c r="M1881" i="1"/>
  <c r="L1881" i="1"/>
  <c r="V1880" i="1"/>
  <c r="C1882" i="1" l="1"/>
  <c r="D1882" i="1"/>
  <c r="A1883" i="1" a="1"/>
  <c r="A1883" i="1" s="1"/>
  <c r="V1881" i="1"/>
  <c r="J1881" i="1"/>
  <c r="T1881" i="1"/>
  <c r="K1880" i="1"/>
  <c r="S1880" i="1"/>
  <c r="H1882" i="1"/>
  <c r="I1882" i="1"/>
  <c r="Q1882" i="1"/>
  <c r="E1882" i="1"/>
  <c r="G1882" i="1"/>
  <c r="U1882" i="1" s="1"/>
  <c r="F1882" i="1"/>
  <c r="Y1884" i="1" a="1"/>
  <c r="Y1884" i="1" s="1"/>
  <c r="B1884" i="1" s="1" a="1"/>
  <c r="B1884" i="1" s="1"/>
  <c r="M1882" i="1"/>
  <c r="L1882" i="1"/>
  <c r="C1883" i="1" l="1"/>
  <c r="D1883" i="1"/>
  <c r="A1884" i="1" a="1"/>
  <c r="A1884" i="1" s="1"/>
  <c r="V1882" i="1"/>
  <c r="Q1883" i="1"/>
  <c r="H1883" i="1"/>
  <c r="G1883" i="1"/>
  <c r="U1883" i="1" s="1"/>
  <c r="F1883" i="1"/>
  <c r="E1883" i="1"/>
  <c r="I1883" i="1"/>
  <c r="K1881" i="1"/>
  <c r="S1881" i="1"/>
  <c r="M1883" i="1"/>
  <c r="L1883" i="1"/>
  <c r="Y1885" i="1" a="1"/>
  <c r="Y1885" i="1" s="1"/>
  <c r="B1885" i="1" s="1" a="1"/>
  <c r="B1885" i="1" s="1"/>
  <c r="J1882" i="1"/>
  <c r="T1882" i="1"/>
  <c r="C1884" i="1" l="1"/>
  <c r="D1884" i="1"/>
  <c r="V1883" i="1"/>
  <c r="A1885" i="1" a="1"/>
  <c r="A1885" i="1" s="1"/>
  <c r="G1884" i="1"/>
  <c r="U1884" i="1" s="1"/>
  <c r="E1884" i="1"/>
  <c r="I1884" i="1"/>
  <c r="Q1884" i="1"/>
  <c r="H1884" i="1"/>
  <c r="F1884" i="1"/>
  <c r="Y1886" i="1" a="1"/>
  <c r="Y1886" i="1" s="1"/>
  <c r="B1886" i="1" s="1" a="1"/>
  <c r="B1886" i="1" s="1"/>
  <c r="J1883" i="1"/>
  <c r="K1882" i="1"/>
  <c r="S1882" i="1"/>
  <c r="T1883" i="1"/>
  <c r="L1884" i="1"/>
  <c r="M1884" i="1"/>
  <c r="C1885" i="1" l="1"/>
  <c r="D1885" i="1"/>
  <c r="A1886" i="1" a="1"/>
  <c r="A1886" i="1" s="1"/>
  <c r="V1884" i="1"/>
  <c r="Y1887" i="1" a="1"/>
  <c r="Y1887" i="1" s="1"/>
  <c r="B1887" i="1" s="1" a="1"/>
  <c r="B1887" i="1" s="1"/>
  <c r="J1884" i="1"/>
  <c r="K1883" i="1"/>
  <c r="S1883" i="1"/>
  <c r="T1884" i="1"/>
  <c r="M1885" i="1"/>
  <c r="L1885" i="1"/>
  <c r="Q1885" i="1"/>
  <c r="H1885" i="1"/>
  <c r="G1885" i="1"/>
  <c r="U1885" i="1" s="1"/>
  <c r="F1885" i="1"/>
  <c r="E1885" i="1"/>
  <c r="I1885" i="1"/>
  <c r="C1886" i="1" l="1"/>
  <c r="D1886" i="1"/>
  <c r="A1887" i="1" a="1"/>
  <c r="A1887" i="1" s="1"/>
  <c r="V1885" i="1"/>
  <c r="J1885" i="1"/>
  <c r="T1885" i="1"/>
  <c r="M1886" i="1"/>
  <c r="L1886" i="1"/>
  <c r="F1886" i="1"/>
  <c r="E1886" i="1"/>
  <c r="I1886" i="1"/>
  <c r="Q1886" i="1"/>
  <c r="H1886" i="1"/>
  <c r="G1886" i="1"/>
  <c r="U1886" i="1" s="1"/>
  <c r="K1884" i="1"/>
  <c r="S1884" i="1"/>
  <c r="Y1888" i="1" a="1"/>
  <c r="Y1888" i="1" s="1"/>
  <c r="B1888" i="1" s="1" a="1"/>
  <c r="B1888" i="1" s="1"/>
  <c r="C1887" i="1" l="1"/>
  <c r="D1887" i="1"/>
  <c r="A1888" i="1" a="1"/>
  <c r="A1888" i="1" s="1"/>
  <c r="V1886" i="1"/>
  <c r="M1887" i="1"/>
  <c r="L1887" i="1"/>
  <c r="J1886" i="1"/>
  <c r="G1887" i="1"/>
  <c r="U1887" i="1" s="1"/>
  <c r="I1887" i="1"/>
  <c r="Q1887" i="1"/>
  <c r="H1887" i="1"/>
  <c r="E1887" i="1"/>
  <c r="F1887" i="1"/>
  <c r="Y1889" i="1" a="1"/>
  <c r="Y1889" i="1" s="1"/>
  <c r="B1889" i="1" s="1" a="1"/>
  <c r="B1889" i="1" s="1"/>
  <c r="T1886" i="1"/>
  <c r="K1885" i="1"/>
  <c r="S1885" i="1"/>
  <c r="C1888" i="1" l="1"/>
  <c r="D1888" i="1"/>
  <c r="A1889" i="1" a="1"/>
  <c r="A1889" i="1" s="1"/>
  <c r="V1887" i="1"/>
  <c r="H1888" i="1"/>
  <c r="I1888" i="1"/>
  <c r="Q1888" i="1"/>
  <c r="G1888" i="1"/>
  <c r="U1888" i="1" s="1"/>
  <c r="V1888" i="1" s="1"/>
  <c r="F1888" i="1"/>
  <c r="E1888" i="1"/>
  <c r="M1888" i="1"/>
  <c r="L1888" i="1"/>
  <c r="K1886" i="1"/>
  <c r="S1886" i="1"/>
  <c r="Y1890" i="1" a="1"/>
  <c r="Y1890" i="1" s="1"/>
  <c r="B1890" i="1" s="1" a="1"/>
  <c r="B1890" i="1" s="1"/>
  <c r="J1887" i="1"/>
  <c r="T1887" i="1"/>
  <c r="C1889" i="1" l="1"/>
  <c r="D1889" i="1"/>
  <c r="A1890" i="1" a="1"/>
  <c r="A1890" i="1" s="1"/>
  <c r="K1887" i="1"/>
  <c r="S1887" i="1"/>
  <c r="M1889" i="1"/>
  <c r="L1889" i="1"/>
  <c r="J1888" i="1"/>
  <c r="T1888" i="1"/>
  <c r="G1889" i="1"/>
  <c r="U1889" i="1" s="1"/>
  <c r="F1889" i="1"/>
  <c r="E1889" i="1"/>
  <c r="I1889" i="1"/>
  <c r="Q1889" i="1"/>
  <c r="H1889" i="1"/>
  <c r="Y1891" i="1" a="1"/>
  <c r="Y1891" i="1" s="1"/>
  <c r="B1891" i="1" s="1" a="1"/>
  <c r="B1891" i="1" s="1"/>
  <c r="C1890" i="1" l="1"/>
  <c r="D1890" i="1"/>
  <c r="A1891" i="1" a="1"/>
  <c r="A1891" i="1" s="1"/>
  <c r="L1890" i="1"/>
  <c r="M1890" i="1"/>
  <c r="V1889" i="1"/>
  <c r="I1890" i="1"/>
  <c r="Q1890" i="1"/>
  <c r="H1890" i="1"/>
  <c r="G1890" i="1"/>
  <c r="U1890" i="1" s="1"/>
  <c r="V1890" i="1" s="1"/>
  <c r="F1890" i="1"/>
  <c r="E1890" i="1"/>
  <c r="Y1892" i="1" a="1"/>
  <c r="Y1892" i="1" s="1"/>
  <c r="B1892" i="1" s="1" a="1"/>
  <c r="B1892" i="1" s="1"/>
  <c r="J1889" i="1"/>
  <c r="T1889" i="1"/>
  <c r="K1888" i="1"/>
  <c r="S1888" i="1"/>
  <c r="C1891" i="1" l="1"/>
  <c r="D1891" i="1"/>
  <c r="A1892" i="1" a="1"/>
  <c r="A1892" i="1" s="1"/>
  <c r="F1891" i="1"/>
  <c r="E1891" i="1"/>
  <c r="I1891" i="1"/>
  <c r="Q1891" i="1"/>
  <c r="H1891" i="1"/>
  <c r="G1891" i="1"/>
  <c r="U1891" i="1" s="1"/>
  <c r="Y1893" i="1" a="1"/>
  <c r="Y1893" i="1" s="1"/>
  <c r="B1893" i="1" s="1" a="1"/>
  <c r="B1893" i="1" s="1"/>
  <c r="M1891" i="1"/>
  <c r="L1891" i="1"/>
  <c r="T1890" i="1"/>
  <c r="J1890" i="1"/>
  <c r="K1889" i="1"/>
  <c r="S1889" i="1"/>
  <c r="C1892" i="1" l="1"/>
  <c r="D1892" i="1"/>
  <c r="A1893" i="1" a="1"/>
  <c r="A1893" i="1" s="1"/>
  <c r="M1892" i="1"/>
  <c r="L1892" i="1"/>
  <c r="V1891" i="1"/>
  <c r="J1891" i="1"/>
  <c r="K1890" i="1"/>
  <c r="S1890" i="1"/>
  <c r="T1891" i="1"/>
  <c r="F1892" i="1"/>
  <c r="I1892" i="1"/>
  <c r="Q1892" i="1"/>
  <c r="H1892" i="1"/>
  <c r="G1892" i="1"/>
  <c r="U1892" i="1" s="1"/>
  <c r="E1892" i="1"/>
  <c r="Y1894" i="1" a="1"/>
  <c r="Y1894" i="1" s="1"/>
  <c r="B1894" i="1" s="1" a="1"/>
  <c r="B1894" i="1" s="1"/>
  <c r="C1893" i="1" l="1"/>
  <c r="D1893" i="1"/>
  <c r="A1894" i="1" a="1"/>
  <c r="A1894" i="1" s="1"/>
  <c r="V1892" i="1"/>
  <c r="K1891" i="1"/>
  <c r="S1891" i="1"/>
  <c r="J1892" i="1"/>
  <c r="G1893" i="1"/>
  <c r="U1893" i="1" s="1"/>
  <c r="I1893" i="1"/>
  <c r="H1893" i="1"/>
  <c r="Q1893" i="1"/>
  <c r="F1893" i="1"/>
  <c r="E1893" i="1"/>
  <c r="Y1895" i="1" a="1"/>
  <c r="Y1895" i="1" s="1"/>
  <c r="B1895" i="1" s="1" a="1"/>
  <c r="B1895" i="1" s="1"/>
  <c r="T1892" i="1"/>
  <c r="M1893" i="1"/>
  <c r="L1893" i="1"/>
  <c r="C1894" i="1" l="1"/>
  <c r="D1894" i="1"/>
  <c r="A1895" i="1" a="1"/>
  <c r="A1895" i="1" s="1"/>
  <c r="V1893" i="1"/>
  <c r="M1894" i="1"/>
  <c r="L1894" i="1"/>
  <c r="K1892" i="1"/>
  <c r="S1892" i="1"/>
  <c r="Y1896" i="1" a="1"/>
  <c r="Y1896" i="1" s="1"/>
  <c r="B1896" i="1" s="1" a="1"/>
  <c r="B1896" i="1" s="1"/>
  <c r="J1893" i="1"/>
  <c r="H1894" i="1"/>
  <c r="I1894" i="1"/>
  <c r="Q1894" i="1"/>
  <c r="G1894" i="1"/>
  <c r="U1894" i="1" s="1"/>
  <c r="V1894" i="1" s="1"/>
  <c r="F1894" i="1"/>
  <c r="E1894" i="1"/>
  <c r="T1893" i="1"/>
  <c r="C1895" i="1" l="1"/>
  <c r="D1895" i="1"/>
  <c r="A1896" i="1" a="1"/>
  <c r="A1896" i="1" s="1"/>
  <c r="K1893" i="1"/>
  <c r="S1893" i="1"/>
  <c r="J1894" i="1"/>
  <c r="Y1897" i="1" a="1"/>
  <c r="Y1897" i="1" s="1"/>
  <c r="B1897" i="1" s="1" a="1"/>
  <c r="B1897" i="1" s="1"/>
  <c r="T1894" i="1"/>
  <c r="E1895" i="1"/>
  <c r="F1895" i="1"/>
  <c r="I1895" i="1"/>
  <c r="H1895" i="1"/>
  <c r="Q1895" i="1"/>
  <c r="G1895" i="1"/>
  <c r="U1895" i="1" s="1"/>
  <c r="M1895" i="1"/>
  <c r="L1895" i="1"/>
  <c r="C1896" i="1" l="1"/>
  <c r="D1896" i="1"/>
  <c r="A1897" i="1" a="1"/>
  <c r="A1897" i="1" s="1"/>
  <c r="V1895" i="1"/>
  <c r="Y1898" i="1" a="1"/>
  <c r="Y1898" i="1" s="1"/>
  <c r="B1898" i="1" s="1" a="1"/>
  <c r="B1898" i="1" s="1"/>
  <c r="K1894" i="1"/>
  <c r="S1894" i="1"/>
  <c r="Q1896" i="1"/>
  <c r="H1896" i="1"/>
  <c r="I1896" i="1"/>
  <c r="G1896" i="1"/>
  <c r="U1896" i="1" s="1"/>
  <c r="V1896" i="1" s="1"/>
  <c r="F1896" i="1"/>
  <c r="E1896" i="1"/>
  <c r="J1895" i="1"/>
  <c r="T1895" i="1"/>
  <c r="L1896" i="1"/>
  <c r="M1896" i="1"/>
  <c r="C1897" i="1" l="1"/>
  <c r="D1897" i="1"/>
  <c r="A1898" i="1" a="1"/>
  <c r="A1898" i="1" s="1"/>
  <c r="T1896" i="1"/>
  <c r="K1895" i="1"/>
  <c r="S1895" i="1"/>
  <c r="J1896" i="1"/>
  <c r="Q1897" i="1"/>
  <c r="G1897" i="1"/>
  <c r="U1897" i="1" s="1"/>
  <c r="F1897" i="1"/>
  <c r="E1897" i="1"/>
  <c r="I1897" i="1"/>
  <c r="H1897" i="1"/>
  <c r="M1897" i="1"/>
  <c r="L1897" i="1"/>
  <c r="Y1899" i="1" a="1"/>
  <c r="Y1899" i="1" s="1"/>
  <c r="B1899" i="1" s="1" a="1"/>
  <c r="B1899" i="1" s="1"/>
  <c r="C1898" i="1" l="1"/>
  <c r="D1898" i="1"/>
  <c r="A1899" i="1" a="1"/>
  <c r="A1899" i="1" s="1"/>
  <c r="T1897" i="1"/>
  <c r="K1896" i="1"/>
  <c r="S1896" i="1"/>
  <c r="Y1900" i="1" a="1"/>
  <c r="Y1900" i="1" s="1"/>
  <c r="B1900" i="1" s="1" a="1"/>
  <c r="B1900" i="1" s="1"/>
  <c r="F1898" i="1"/>
  <c r="G1898" i="1"/>
  <c r="U1898" i="1" s="1"/>
  <c r="I1898" i="1"/>
  <c r="H1898" i="1"/>
  <c r="Q1898" i="1"/>
  <c r="E1898" i="1"/>
  <c r="M1898" i="1"/>
  <c r="L1898" i="1"/>
  <c r="J1897" i="1"/>
  <c r="V1897" i="1"/>
  <c r="D1899" i="1" l="1"/>
  <c r="C1899" i="1"/>
  <c r="A1900" i="1" a="1"/>
  <c r="A1900" i="1" s="1"/>
  <c r="V1898" i="1"/>
  <c r="T1898" i="1"/>
  <c r="G1899" i="1"/>
  <c r="U1899" i="1" s="1"/>
  <c r="I1899" i="1"/>
  <c r="H1899" i="1"/>
  <c r="Q1899" i="1"/>
  <c r="F1899" i="1"/>
  <c r="E1899" i="1"/>
  <c r="M1899" i="1"/>
  <c r="L1899" i="1"/>
  <c r="Y1901" i="1" a="1"/>
  <c r="Y1901" i="1" s="1"/>
  <c r="B1901" i="1" s="1" a="1"/>
  <c r="B1901" i="1" s="1"/>
  <c r="J1898" i="1"/>
  <c r="K1897" i="1"/>
  <c r="S1897" i="1"/>
  <c r="C1900" i="1" l="1"/>
  <c r="D1900" i="1"/>
  <c r="A1901" i="1" a="1"/>
  <c r="A1901" i="1" s="1"/>
  <c r="V1899" i="1"/>
  <c r="J1899" i="1"/>
  <c r="K1898" i="1"/>
  <c r="S1898" i="1"/>
  <c r="T1899" i="1"/>
  <c r="M1900" i="1"/>
  <c r="L1900" i="1"/>
  <c r="Y1902" i="1" a="1"/>
  <c r="Y1902" i="1" s="1"/>
  <c r="B1902" i="1" s="1" a="1"/>
  <c r="B1902" i="1" s="1"/>
  <c r="H1900" i="1"/>
  <c r="E1900" i="1"/>
  <c r="F1900" i="1"/>
  <c r="I1900" i="1"/>
  <c r="Q1900" i="1"/>
  <c r="G1900" i="1"/>
  <c r="U1900" i="1" s="1"/>
  <c r="V1900" i="1" s="1"/>
  <c r="C1901" i="1" l="1"/>
  <c r="D1901" i="1"/>
  <c r="A1902" i="1" a="1"/>
  <c r="A1902" i="1" s="1"/>
  <c r="Q1901" i="1"/>
  <c r="H1901" i="1"/>
  <c r="I1901" i="1"/>
  <c r="G1901" i="1"/>
  <c r="U1901" i="1" s="1"/>
  <c r="V1901" i="1" s="1"/>
  <c r="F1901" i="1"/>
  <c r="E1901" i="1"/>
  <c r="M1901" i="1"/>
  <c r="L1901" i="1"/>
  <c r="K1899" i="1"/>
  <c r="S1899" i="1"/>
  <c r="J1900" i="1"/>
  <c r="T1900" i="1"/>
  <c r="Y1903" i="1" a="1"/>
  <c r="Y1903" i="1" s="1"/>
  <c r="B1903" i="1" s="1" a="1"/>
  <c r="B1903" i="1" s="1"/>
  <c r="C1902" i="1" l="1"/>
  <c r="D1902" i="1"/>
  <c r="A1903" i="1" a="1"/>
  <c r="A1903" i="1" s="1"/>
  <c r="H1902" i="1"/>
  <c r="Q1902" i="1"/>
  <c r="G1902" i="1"/>
  <c r="U1902" i="1" s="1"/>
  <c r="V1902" i="1" s="1"/>
  <c r="F1902" i="1"/>
  <c r="E1902" i="1"/>
  <c r="I1902" i="1"/>
  <c r="L1902" i="1"/>
  <c r="M1902" i="1"/>
  <c r="Y1904" i="1" a="1"/>
  <c r="Y1904" i="1" s="1"/>
  <c r="B1904" i="1" s="1" a="1"/>
  <c r="B1904" i="1" s="1"/>
  <c r="K1900" i="1"/>
  <c r="S1900" i="1"/>
  <c r="J1901" i="1"/>
  <c r="T1901" i="1"/>
  <c r="C1903" i="1" l="1"/>
  <c r="D1903" i="1"/>
  <c r="A1904" i="1" a="1"/>
  <c r="A1904" i="1" s="1"/>
  <c r="M1903" i="1"/>
  <c r="L1903" i="1"/>
  <c r="T1902" i="1"/>
  <c r="G1903" i="1"/>
  <c r="U1903" i="1" s="1"/>
  <c r="E1903" i="1"/>
  <c r="I1903" i="1"/>
  <c r="H1903" i="1"/>
  <c r="Q1903" i="1"/>
  <c r="F1903" i="1"/>
  <c r="K1901" i="1"/>
  <c r="S1901" i="1"/>
  <c r="J1902" i="1"/>
  <c r="Y1905" i="1" a="1"/>
  <c r="Y1905" i="1" s="1"/>
  <c r="B1905" i="1" s="1" a="1"/>
  <c r="B1905" i="1" s="1"/>
  <c r="C1904" i="1" l="1"/>
  <c r="D1904" i="1"/>
  <c r="A1905" i="1" a="1"/>
  <c r="A1905" i="1" s="1"/>
  <c r="V1903" i="1"/>
  <c r="Y1906" i="1" a="1"/>
  <c r="Y1906" i="1" s="1"/>
  <c r="B1906" i="1" s="1" a="1"/>
  <c r="B1906" i="1" s="1"/>
  <c r="L1904" i="1"/>
  <c r="M1904" i="1"/>
  <c r="J1903" i="1"/>
  <c r="K1902" i="1"/>
  <c r="S1902" i="1"/>
  <c r="T1903" i="1"/>
  <c r="F1904" i="1"/>
  <c r="I1904" i="1"/>
  <c r="H1904" i="1"/>
  <c r="Q1904" i="1"/>
  <c r="G1904" i="1"/>
  <c r="U1904" i="1" s="1"/>
  <c r="E1904" i="1"/>
  <c r="C1905" i="1" l="1"/>
  <c r="D1905" i="1"/>
  <c r="A1906" i="1" a="1"/>
  <c r="A1906" i="1" s="1"/>
  <c r="V1904" i="1"/>
  <c r="T1904" i="1"/>
  <c r="K1903" i="1"/>
  <c r="S1903" i="1"/>
  <c r="J1904" i="1"/>
  <c r="G1905" i="1"/>
  <c r="U1905" i="1" s="1"/>
  <c r="E1905" i="1"/>
  <c r="Q1905" i="1"/>
  <c r="F1905" i="1"/>
  <c r="I1905" i="1"/>
  <c r="H1905" i="1"/>
  <c r="M1905" i="1"/>
  <c r="L1905" i="1"/>
  <c r="Y1907" i="1" a="1"/>
  <c r="Y1907" i="1" s="1"/>
  <c r="B1907" i="1" s="1" a="1"/>
  <c r="B1907" i="1" s="1"/>
  <c r="C1906" i="1" l="1"/>
  <c r="D1906" i="1"/>
  <c r="A1907" i="1" a="1"/>
  <c r="A1907" i="1" s="1"/>
  <c r="M1906" i="1"/>
  <c r="L1906" i="1"/>
  <c r="J1905" i="1"/>
  <c r="T1905" i="1"/>
  <c r="V1905" i="1"/>
  <c r="K1904" i="1"/>
  <c r="S1904" i="1"/>
  <c r="H1906" i="1"/>
  <c r="I1906" i="1"/>
  <c r="Q1906" i="1"/>
  <c r="G1906" i="1"/>
  <c r="U1906" i="1" s="1"/>
  <c r="F1906" i="1"/>
  <c r="E1906" i="1"/>
  <c r="Y1908" i="1" a="1"/>
  <c r="Y1908" i="1" s="1"/>
  <c r="B1908" i="1" s="1" a="1"/>
  <c r="B1908" i="1" s="1"/>
  <c r="C1907" i="1" l="1"/>
  <c r="D1907" i="1"/>
  <c r="A1908" i="1" a="1"/>
  <c r="A1908" i="1" s="1"/>
  <c r="M1907" i="1"/>
  <c r="L1907" i="1"/>
  <c r="Y1909" i="1" a="1"/>
  <c r="Y1909" i="1" s="1"/>
  <c r="B1909" i="1" s="1" a="1"/>
  <c r="B1909" i="1" s="1"/>
  <c r="K1905" i="1"/>
  <c r="S1905" i="1"/>
  <c r="J1906" i="1"/>
  <c r="T1906" i="1"/>
  <c r="I1907" i="1"/>
  <c r="H1907" i="1"/>
  <c r="Q1907" i="1"/>
  <c r="G1907" i="1"/>
  <c r="U1907" i="1" s="1"/>
  <c r="V1907" i="1" s="1"/>
  <c r="F1907" i="1"/>
  <c r="E1907" i="1"/>
  <c r="C1908" i="1" l="1"/>
  <c r="D1908" i="1"/>
  <c r="A1909" i="1" a="1"/>
  <c r="A1909" i="1" s="1"/>
  <c r="Y1910" i="1" a="1"/>
  <c r="Y1910" i="1" s="1"/>
  <c r="B1910" i="1" s="1" a="1"/>
  <c r="B1910" i="1" s="1"/>
  <c r="G1908" i="1"/>
  <c r="U1908" i="1" s="1"/>
  <c r="F1908" i="1"/>
  <c r="E1908" i="1"/>
  <c r="I1908" i="1"/>
  <c r="H1908" i="1"/>
  <c r="Q1908" i="1"/>
  <c r="L1908" i="1"/>
  <c r="M1908" i="1"/>
  <c r="K1906" i="1"/>
  <c r="S1906" i="1"/>
  <c r="V1906" i="1" s="1"/>
  <c r="J1907" i="1"/>
  <c r="T1907" i="1"/>
  <c r="C1909" i="1" l="1"/>
  <c r="D1909" i="1"/>
  <c r="A1910" i="1" a="1"/>
  <c r="A1910" i="1" s="1"/>
  <c r="S1907" i="1"/>
  <c r="K1907" i="1"/>
  <c r="T1908" i="1"/>
  <c r="V1908" i="1"/>
  <c r="Y1911" i="1" a="1"/>
  <c r="Y1911" i="1" s="1"/>
  <c r="B1911" i="1" s="1" a="1"/>
  <c r="B1911" i="1" s="1"/>
  <c r="I1909" i="1"/>
  <c r="H1909" i="1"/>
  <c r="Q1909" i="1"/>
  <c r="G1909" i="1"/>
  <c r="U1909" i="1" s="1"/>
  <c r="F1909" i="1"/>
  <c r="E1909" i="1"/>
  <c r="M1909" i="1"/>
  <c r="L1909" i="1"/>
  <c r="J1908" i="1"/>
  <c r="C1910" i="1" l="1"/>
  <c r="D1910" i="1"/>
  <c r="A1911" i="1" a="1"/>
  <c r="A1911" i="1" s="1"/>
  <c r="F1910" i="1"/>
  <c r="E1910" i="1"/>
  <c r="I1910" i="1"/>
  <c r="H1910" i="1"/>
  <c r="Q1910" i="1"/>
  <c r="G1910" i="1"/>
  <c r="U1910" i="1" s="1"/>
  <c r="V1910" i="1" s="1"/>
  <c r="T1909" i="1"/>
  <c r="Y1912" i="1" a="1"/>
  <c r="Y1912" i="1" s="1"/>
  <c r="B1912" i="1" s="1" a="1"/>
  <c r="B1912" i="1" s="1"/>
  <c r="L1910" i="1"/>
  <c r="M1910" i="1"/>
  <c r="J1909" i="1"/>
  <c r="K1908" i="1"/>
  <c r="S1908" i="1"/>
  <c r="V1909" i="1"/>
  <c r="C1911" i="1" l="1"/>
  <c r="D1911" i="1"/>
  <c r="A1912" i="1" a="1"/>
  <c r="A1912" i="1" s="1"/>
  <c r="J1910" i="1"/>
  <c r="M1911" i="1"/>
  <c r="L1911" i="1"/>
  <c r="Y1913" i="1" a="1"/>
  <c r="Y1913" i="1" s="1"/>
  <c r="B1913" i="1" s="1" a="1"/>
  <c r="B1913" i="1" s="1"/>
  <c r="G1911" i="1"/>
  <c r="U1911" i="1" s="1"/>
  <c r="I1911" i="1"/>
  <c r="F1911" i="1"/>
  <c r="H1911" i="1"/>
  <c r="Q1911" i="1"/>
  <c r="E1911" i="1"/>
  <c r="K1909" i="1"/>
  <c r="S1909" i="1"/>
  <c r="T1910" i="1"/>
  <c r="D1912" i="1" l="1"/>
  <c r="C1912" i="1"/>
  <c r="A1913" i="1" a="1"/>
  <c r="A1913" i="1" s="1"/>
  <c r="H1912" i="1"/>
  <c r="I1912" i="1"/>
  <c r="G1912" i="1"/>
  <c r="U1912" i="1" s="1"/>
  <c r="F1912" i="1"/>
  <c r="Q1912" i="1"/>
  <c r="E1912" i="1"/>
  <c r="S1910" i="1"/>
  <c r="K1910" i="1"/>
  <c r="Y1914" i="1" a="1"/>
  <c r="Y1914" i="1" s="1"/>
  <c r="B1914" i="1" s="1" a="1"/>
  <c r="B1914" i="1" s="1"/>
  <c r="J1911" i="1"/>
  <c r="L1912" i="1"/>
  <c r="M1912" i="1"/>
  <c r="T1911" i="1"/>
  <c r="C1913" i="1" l="1"/>
  <c r="D1913" i="1"/>
  <c r="A1914" i="1" a="1"/>
  <c r="A1914" i="1" s="1"/>
  <c r="M1913" i="1"/>
  <c r="L1913" i="1"/>
  <c r="Y1915" i="1" a="1"/>
  <c r="Y1915" i="1" s="1"/>
  <c r="B1915" i="1" s="1" a="1"/>
  <c r="B1915" i="1" s="1"/>
  <c r="G1913" i="1"/>
  <c r="U1913" i="1" s="1"/>
  <c r="F1913" i="1"/>
  <c r="I1913" i="1"/>
  <c r="H1913" i="1"/>
  <c r="E1913" i="1"/>
  <c r="Q1913" i="1"/>
  <c r="T1912" i="1"/>
  <c r="J1912" i="1"/>
  <c r="S1911" i="1"/>
  <c r="V1911" i="1" s="1"/>
  <c r="K1911" i="1"/>
  <c r="C1914" i="1" l="1"/>
  <c r="D1914" i="1"/>
  <c r="V1913" i="1"/>
  <c r="A1915" i="1" a="1"/>
  <c r="A1915" i="1" s="1"/>
  <c r="I1914" i="1"/>
  <c r="Q1914" i="1"/>
  <c r="E1914" i="1"/>
  <c r="H1914" i="1"/>
  <c r="G1914" i="1"/>
  <c r="U1914" i="1" s="1"/>
  <c r="F1914" i="1"/>
  <c r="L1914" i="1"/>
  <c r="M1914" i="1"/>
  <c r="Y1916" i="1" a="1"/>
  <c r="Y1916" i="1" s="1"/>
  <c r="B1916" i="1" s="1" a="1"/>
  <c r="B1916" i="1" s="1"/>
  <c r="J1913" i="1"/>
  <c r="T1913" i="1"/>
  <c r="S1912" i="1"/>
  <c r="V1912" i="1" s="1"/>
  <c r="K1912" i="1"/>
  <c r="C1915" i="1" l="1"/>
  <c r="D1915" i="1"/>
  <c r="A1916" i="1" a="1"/>
  <c r="A1916" i="1" s="1"/>
  <c r="V1914" i="1"/>
  <c r="H1915" i="1"/>
  <c r="E1915" i="1"/>
  <c r="Q1915" i="1"/>
  <c r="G1915" i="1"/>
  <c r="U1915" i="1" s="1"/>
  <c r="I1915" i="1"/>
  <c r="F1915" i="1"/>
  <c r="M1915" i="1"/>
  <c r="L1915" i="1"/>
  <c r="Y1917" i="1" a="1"/>
  <c r="Y1917" i="1" s="1"/>
  <c r="B1917" i="1" s="1" a="1"/>
  <c r="B1917" i="1" s="1"/>
  <c r="T1914" i="1"/>
  <c r="K1913" i="1"/>
  <c r="S1913" i="1"/>
  <c r="J1914" i="1"/>
  <c r="C1916" i="1" l="1"/>
  <c r="D1916" i="1"/>
  <c r="A1917" i="1" a="1"/>
  <c r="A1917" i="1" s="1"/>
  <c r="Q1916" i="1"/>
  <c r="H1916" i="1"/>
  <c r="I1916" i="1"/>
  <c r="G1916" i="1"/>
  <c r="U1916" i="1" s="1"/>
  <c r="F1916" i="1"/>
  <c r="E1916" i="1"/>
  <c r="V1915" i="1"/>
  <c r="T1915" i="1"/>
  <c r="Y1918" i="1" a="1"/>
  <c r="Y1918" i="1" s="1"/>
  <c r="B1918" i="1" s="1" a="1"/>
  <c r="B1918" i="1" s="1"/>
  <c r="J1915" i="1"/>
  <c r="L1916" i="1"/>
  <c r="M1916" i="1"/>
  <c r="K1914" i="1"/>
  <c r="S1914" i="1"/>
  <c r="C1917" i="1" l="1"/>
  <c r="D1917" i="1"/>
  <c r="A1918" i="1" a="1"/>
  <c r="A1918" i="1" s="1"/>
  <c r="V1916" i="1"/>
  <c r="S1915" i="1"/>
  <c r="K1915" i="1"/>
  <c r="T1916" i="1"/>
  <c r="J1916" i="1"/>
  <c r="I1917" i="1"/>
  <c r="H1917" i="1"/>
  <c r="G1917" i="1"/>
  <c r="U1917" i="1" s="1"/>
  <c r="F1917" i="1"/>
  <c r="E1917" i="1"/>
  <c r="Q1917" i="1"/>
  <c r="L1917" i="1"/>
  <c r="M1917" i="1"/>
  <c r="Y1919" i="1" a="1"/>
  <c r="Y1919" i="1" s="1"/>
  <c r="B1919" i="1" s="1" a="1"/>
  <c r="B1919" i="1" s="1"/>
  <c r="C1918" i="1" l="1"/>
  <c r="D1918" i="1"/>
  <c r="A1919" i="1" a="1"/>
  <c r="A1919" i="1" s="1"/>
  <c r="V1917" i="1"/>
  <c r="Y1920" i="1" a="1"/>
  <c r="Y1920" i="1" s="1"/>
  <c r="B1920" i="1" s="1" a="1"/>
  <c r="B1920" i="1" s="1"/>
  <c r="T1917" i="1"/>
  <c r="J1917" i="1"/>
  <c r="G1918" i="1"/>
  <c r="U1918" i="1" s="1"/>
  <c r="F1918" i="1"/>
  <c r="E1918" i="1"/>
  <c r="Q1918" i="1"/>
  <c r="I1918" i="1"/>
  <c r="H1918" i="1"/>
  <c r="M1918" i="1"/>
  <c r="L1918" i="1"/>
  <c r="K1916" i="1"/>
  <c r="S1916" i="1"/>
  <c r="C1919" i="1" l="1"/>
  <c r="D1919" i="1"/>
  <c r="A1920" i="1" a="1"/>
  <c r="A1920" i="1" s="1"/>
  <c r="J1918" i="1"/>
  <c r="V1918" i="1"/>
  <c r="T1918" i="1"/>
  <c r="S1917" i="1"/>
  <c r="K1917" i="1"/>
  <c r="F1919" i="1"/>
  <c r="I1919" i="1"/>
  <c r="H1919" i="1"/>
  <c r="Q1919" i="1"/>
  <c r="G1919" i="1"/>
  <c r="U1919" i="1" s="1"/>
  <c r="E1919" i="1"/>
  <c r="M1919" i="1"/>
  <c r="L1919" i="1"/>
  <c r="Y1921" i="1" a="1"/>
  <c r="Y1921" i="1" s="1"/>
  <c r="B1921" i="1" s="1" a="1"/>
  <c r="B1921" i="1" s="1"/>
  <c r="C1920" i="1" l="1"/>
  <c r="D1920" i="1"/>
  <c r="V1919" i="1"/>
  <c r="A1921" i="1" a="1"/>
  <c r="A1921" i="1" s="1"/>
  <c r="G1920" i="1"/>
  <c r="U1920" i="1" s="1"/>
  <c r="E1920" i="1"/>
  <c r="H1920" i="1"/>
  <c r="Q1920" i="1"/>
  <c r="F1920" i="1"/>
  <c r="I1920" i="1"/>
  <c r="T1919" i="1"/>
  <c r="K1918" i="1"/>
  <c r="S1918" i="1"/>
  <c r="Y1922" i="1" a="1"/>
  <c r="Y1922" i="1" s="1"/>
  <c r="B1922" i="1" s="1" a="1"/>
  <c r="B1922" i="1" s="1"/>
  <c r="J1919" i="1"/>
  <c r="M1920" i="1"/>
  <c r="L1920" i="1"/>
  <c r="C1921" i="1" l="1"/>
  <c r="D1921" i="1"/>
  <c r="A1922" i="1" a="1"/>
  <c r="A1922" i="1" s="1"/>
  <c r="V1920" i="1"/>
  <c r="K1919" i="1"/>
  <c r="S1919" i="1"/>
  <c r="Y1923" i="1" a="1"/>
  <c r="Y1923" i="1" s="1"/>
  <c r="B1923" i="1" s="1" a="1"/>
  <c r="B1923" i="1" s="1"/>
  <c r="H1921" i="1"/>
  <c r="I1921" i="1"/>
  <c r="G1921" i="1"/>
  <c r="U1921" i="1" s="1"/>
  <c r="F1921" i="1"/>
  <c r="E1921" i="1"/>
  <c r="Q1921" i="1"/>
  <c r="M1921" i="1"/>
  <c r="L1921" i="1"/>
  <c r="T1920" i="1"/>
  <c r="J1920" i="1"/>
  <c r="C1922" i="1" l="1"/>
  <c r="D1922" i="1"/>
  <c r="A1923" i="1" a="1"/>
  <c r="A1923" i="1" s="1"/>
  <c r="M1922" i="1"/>
  <c r="L1922" i="1"/>
  <c r="Y1924" i="1" a="1"/>
  <c r="Y1924" i="1" s="1"/>
  <c r="B1924" i="1" s="1" a="1"/>
  <c r="B1924" i="1" s="1"/>
  <c r="K1920" i="1"/>
  <c r="S1920" i="1"/>
  <c r="I1922" i="1"/>
  <c r="Q1922" i="1"/>
  <c r="G1922" i="1"/>
  <c r="U1922" i="1" s="1"/>
  <c r="V1922" i="1" s="1"/>
  <c r="F1922" i="1"/>
  <c r="H1922" i="1"/>
  <c r="E1922" i="1"/>
  <c r="J1921" i="1"/>
  <c r="T1921" i="1"/>
  <c r="C1923" i="1" l="1"/>
  <c r="D1923" i="1"/>
  <c r="A1924" i="1" a="1"/>
  <c r="A1924" i="1" s="1"/>
  <c r="L1923" i="1"/>
  <c r="M1923" i="1"/>
  <c r="Y1925" i="1" a="1"/>
  <c r="Y1925" i="1" s="1"/>
  <c r="B1925" i="1" s="1" a="1"/>
  <c r="B1925" i="1" s="1"/>
  <c r="K1921" i="1"/>
  <c r="S1921" i="1"/>
  <c r="V1921" i="1" s="1"/>
  <c r="J1922" i="1"/>
  <c r="T1922" i="1"/>
  <c r="G1923" i="1"/>
  <c r="U1923" i="1" s="1"/>
  <c r="F1923" i="1"/>
  <c r="I1923" i="1"/>
  <c r="Q1923" i="1"/>
  <c r="H1923" i="1"/>
  <c r="E1923" i="1"/>
  <c r="C1924" i="1" l="1"/>
  <c r="D1924" i="1"/>
  <c r="A1925" i="1" a="1"/>
  <c r="A1925" i="1" s="1"/>
  <c r="V1923" i="1"/>
  <c r="Y1926" i="1" a="1"/>
  <c r="Y1926" i="1" s="1"/>
  <c r="B1926" i="1" s="1" a="1"/>
  <c r="B1926" i="1" s="1"/>
  <c r="I1924" i="1"/>
  <c r="H1924" i="1"/>
  <c r="Q1924" i="1"/>
  <c r="G1924" i="1"/>
  <c r="U1924" i="1" s="1"/>
  <c r="V1924" i="1" s="1"/>
  <c r="F1924" i="1"/>
  <c r="E1924" i="1"/>
  <c r="M1924" i="1"/>
  <c r="L1924" i="1"/>
  <c r="T1923" i="1"/>
  <c r="K1922" i="1"/>
  <c r="S1922" i="1"/>
  <c r="J1923" i="1"/>
  <c r="C1925" i="1" l="1"/>
  <c r="D1925" i="1"/>
  <c r="A1926" i="1" a="1"/>
  <c r="A1926" i="1" s="1"/>
  <c r="K1923" i="1"/>
  <c r="S1923" i="1"/>
  <c r="T1924" i="1"/>
  <c r="J1924" i="1"/>
  <c r="F1925" i="1"/>
  <c r="E1925" i="1"/>
  <c r="I1925" i="1"/>
  <c r="H1925" i="1"/>
  <c r="Q1925" i="1"/>
  <c r="G1925" i="1"/>
  <c r="U1925" i="1" s="1"/>
  <c r="M1925" i="1"/>
  <c r="L1925" i="1"/>
  <c r="Y1927" i="1" a="1"/>
  <c r="Y1927" i="1" s="1"/>
  <c r="B1927" i="1" s="1" a="1"/>
  <c r="B1927" i="1" s="1"/>
  <c r="C1926" i="1" l="1"/>
  <c r="D1926" i="1"/>
  <c r="V1925" i="1"/>
  <c r="A1927" i="1" a="1"/>
  <c r="A1927" i="1" s="1"/>
  <c r="G1926" i="1"/>
  <c r="U1926" i="1" s="1"/>
  <c r="I1926" i="1"/>
  <c r="E1926" i="1"/>
  <c r="H1926" i="1"/>
  <c r="Q1926" i="1"/>
  <c r="F1926" i="1"/>
  <c r="T1925" i="1"/>
  <c r="K1924" i="1"/>
  <c r="S1924" i="1"/>
  <c r="M1926" i="1"/>
  <c r="L1926" i="1"/>
  <c r="J1925" i="1"/>
  <c r="Y1928" i="1" a="1"/>
  <c r="Y1928" i="1" s="1"/>
  <c r="B1928" i="1" s="1" a="1"/>
  <c r="B1928" i="1" s="1"/>
  <c r="C1927" i="1" l="1"/>
  <c r="D1927" i="1"/>
  <c r="A1928" i="1" a="1"/>
  <c r="A1928" i="1" s="1"/>
  <c r="V1926" i="1"/>
  <c r="M1927" i="1"/>
  <c r="L1927" i="1"/>
  <c r="J1926" i="1"/>
  <c r="T1926" i="1"/>
  <c r="Y1929" i="1" a="1"/>
  <c r="Y1929" i="1" s="1"/>
  <c r="B1929" i="1" s="1" a="1"/>
  <c r="B1929" i="1" s="1"/>
  <c r="S1925" i="1"/>
  <c r="K1925" i="1"/>
  <c r="H1927" i="1"/>
  <c r="I1927" i="1"/>
  <c r="Q1927" i="1"/>
  <c r="G1927" i="1"/>
  <c r="U1927" i="1" s="1"/>
  <c r="F1927" i="1"/>
  <c r="E1927" i="1"/>
  <c r="C1928" i="1" l="1"/>
  <c r="D1928" i="1"/>
  <c r="A1929" i="1" a="1"/>
  <c r="A1929" i="1" s="1"/>
  <c r="V1927" i="1"/>
  <c r="G1928" i="1"/>
  <c r="U1928" i="1" s="1"/>
  <c r="H1928" i="1"/>
  <c r="Q1928" i="1"/>
  <c r="F1928" i="1"/>
  <c r="E1928" i="1"/>
  <c r="I1928" i="1"/>
  <c r="M1928" i="1"/>
  <c r="L1928" i="1"/>
  <c r="K1926" i="1"/>
  <c r="S1926" i="1"/>
  <c r="Y1930" i="1" a="1"/>
  <c r="Y1930" i="1" s="1"/>
  <c r="B1930" i="1" s="1" a="1"/>
  <c r="B1930" i="1" s="1"/>
  <c r="J1927" i="1"/>
  <c r="T1927" i="1"/>
  <c r="C1929" i="1" l="1"/>
  <c r="D1929" i="1"/>
  <c r="A1930" i="1" a="1"/>
  <c r="A1930" i="1" s="1"/>
  <c r="V1928" i="1"/>
  <c r="Y1931" i="1" a="1"/>
  <c r="Y1931" i="1" s="1"/>
  <c r="B1931" i="1" s="1" a="1"/>
  <c r="B1931" i="1" s="1"/>
  <c r="E1929" i="1"/>
  <c r="I1929" i="1"/>
  <c r="H1929" i="1"/>
  <c r="Q1929" i="1"/>
  <c r="G1929" i="1"/>
  <c r="U1929" i="1" s="1"/>
  <c r="F1929" i="1"/>
  <c r="L1929" i="1"/>
  <c r="M1929" i="1"/>
  <c r="K1927" i="1"/>
  <c r="S1927" i="1"/>
  <c r="J1928" i="1"/>
  <c r="T1928" i="1"/>
  <c r="C1930" i="1" l="1"/>
  <c r="D1930" i="1"/>
  <c r="A1931" i="1" a="1"/>
  <c r="A1931" i="1" s="1"/>
  <c r="S1928" i="1"/>
  <c r="K1928" i="1"/>
  <c r="T1929" i="1"/>
  <c r="M1930" i="1"/>
  <c r="L1930" i="1"/>
  <c r="J1929" i="1"/>
  <c r="Y1932" i="1" a="1"/>
  <c r="Y1932" i="1" s="1"/>
  <c r="B1932" i="1" s="1" a="1"/>
  <c r="B1932" i="1" s="1"/>
  <c r="F1930" i="1"/>
  <c r="I1930" i="1"/>
  <c r="H1930" i="1"/>
  <c r="Q1930" i="1"/>
  <c r="G1930" i="1"/>
  <c r="U1930" i="1" s="1"/>
  <c r="E1930" i="1"/>
  <c r="C1931" i="1" l="1"/>
  <c r="D1931" i="1"/>
  <c r="A1932" i="1" a="1"/>
  <c r="A1932" i="1" s="1"/>
  <c r="J1930" i="1"/>
  <c r="T1930" i="1"/>
  <c r="F1931" i="1"/>
  <c r="I1931" i="1"/>
  <c r="G1931" i="1"/>
  <c r="U1931" i="1" s="1"/>
  <c r="E1931" i="1"/>
  <c r="H1931" i="1"/>
  <c r="Q1931" i="1"/>
  <c r="M1931" i="1"/>
  <c r="L1931" i="1"/>
  <c r="Y1933" i="1" a="1"/>
  <c r="Y1933" i="1" s="1"/>
  <c r="B1933" i="1" s="1" a="1"/>
  <c r="B1933" i="1" s="1"/>
  <c r="V1930" i="1"/>
  <c r="K1929" i="1"/>
  <c r="S1929" i="1"/>
  <c r="V1929" i="1" s="1"/>
  <c r="C1932" i="1" l="1"/>
  <c r="D1932" i="1"/>
  <c r="A1933" i="1" a="1"/>
  <c r="A1933" i="1" s="1"/>
  <c r="Y1934" i="1" a="1"/>
  <c r="Y1934" i="1" s="1"/>
  <c r="B1934" i="1" s="1" a="1"/>
  <c r="B1934" i="1" s="1"/>
  <c r="M1932" i="1"/>
  <c r="L1932" i="1"/>
  <c r="G1932" i="1"/>
  <c r="U1932" i="1" s="1"/>
  <c r="I1932" i="1"/>
  <c r="H1932" i="1"/>
  <c r="Q1932" i="1"/>
  <c r="F1932" i="1"/>
  <c r="E1932" i="1"/>
  <c r="J1931" i="1"/>
  <c r="V1931" i="1"/>
  <c r="T1931" i="1"/>
  <c r="K1930" i="1"/>
  <c r="S1930" i="1"/>
  <c r="C1933" i="1" l="1"/>
  <c r="D1933" i="1"/>
  <c r="A1934" i="1" a="1"/>
  <c r="A1934" i="1" s="1"/>
  <c r="J1932" i="1"/>
  <c r="T1932" i="1"/>
  <c r="K1931" i="1"/>
  <c r="S1931" i="1"/>
  <c r="H1933" i="1"/>
  <c r="G1933" i="1"/>
  <c r="U1933" i="1" s="1"/>
  <c r="I1933" i="1"/>
  <c r="Q1933" i="1"/>
  <c r="F1933" i="1"/>
  <c r="E1933" i="1"/>
  <c r="M1933" i="1"/>
  <c r="L1933" i="1"/>
  <c r="Y1935" i="1" a="1"/>
  <c r="Y1935" i="1" s="1"/>
  <c r="B1935" i="1" s="1" a="1"/>
  <c r="B1935" i="1" s="1"/>
  <c r="V1932" i="1"/>
  <c r="C1934" i="1" l="1"/>
  <c r="D1934" i="1"/>
  <c r="A1935" i="1" a="1"/>
  <c r="A1935" i="1" s="1"/>
  <c r="J1933" i="1"/>
  <c r="T1933" i="1"/>
  <c r="V1933" i="1"/>
  <c r="F1934" i="1"/>
  <c r="E1934" i="1"/>
  <c r="I1934" i="1"/>
  <c r="H1934" i="1"/>
  <c r="Q1934" i="1"/>
  <c r="G1934" i="1"/>
  <c r="U1934" i="1" s="1"/>
  <c r="K1932" i="1"/>
  <c r="S1932" i="1"/>
  <c r="L1934" i="1"/>
  <c r="M1934" i="1"/>
  <c r="Y1936" i="1" a="1"/>
  <c r="Y1936" i="1" s="1"/>
  <c r="B1936" i="1" s="1" a="1"/>
  <c r="B1936" i="1" s="1"/>
  <c r="D1935" i="1" l="1"/>
  <c r="C1935" i="1"/>
  <c r="A1936" i="1" a="1"/>
  <c r="A1936" i="1" s="1"/>
  <c r="L1935" i="1"/>
  <c r="M1935" i="1"/>
  <c r="Y1937" i="1" a="1"/>
  <c r="Y1937" i="1" s="1"/>
  <c r="B1937" i="1" s="1" a="1"/>
  <c r="B1937" i="1" s="1"/>
  <c r="J1934" i="1"/>
  <c r="F1935" i="1"/>
  <c r="I1935" i="1"/>
  <c r="H1935" i="1"/>
  <c r="Q1935" i="1"/>
  <c r="G1935" i="1"/>
  <c r="U1935" i="1" s="1"/>
  <c r="V1935" i="1" s="1"/>
  <c r="E1935" i="1"/>
  <c r="T1934" i="1"/>
  <c r="S1933" i="1"/>
  <c r="K1933" i="1"/>
  <c r="V1934" i="1"/>
  <c r="C1936" i="1" l="1"/>
  <c r="D1936" i="1"/>
  <c r="A1937" i="1" a="1"/>
  <c r="A1937" i="1" s="1"/>
  <c r="I1936" i="1"/>
  <c r="H1936" i="1"/>
  <c r="Q1936" i="1"/>
  <c r="G1936" i="1"/>
  <c r="U1936" i="1" s="1"/>
  <c r="F1936" i="1"/>
  <c r="E1936" i="1"/>
  <c r="K1934" i="1"/>
  <c r="S1934" i="1"/>
  <c r="Y1938" i="1" a="1"/>
  <c r="Y1938" i="1" s="1"/>
  <c r="B1938" i="1" s="1" a="1"/>
  <c r="B1938" i="1" s="1"/>
  <c r="L1936" i="1"/>
  <c r="M1936" i="1"/>
  <c r="T1935" i="1"/>
  <c r="J1935" i="1"/>
  <c r="C1937" i="1" l="1"/>
  <c r="D1937" i="1"/>
  <c r="A1938" i="1" a="1"/>
  <c r="A1938" i="1" s="1"/>
  <c r="V1936" i="1"/>
  <c r="T1936" i="1"/>
  <c r="K1935" i="1"/>
  <c r="S1935" i="1"/>
  <c r="J1936" i="1"/>
  <c r="M1937" i="1"/>
  <c r="L1937" i="1"/>
  <c r="F1937" i="1"/>
  <c r="Q1937" i="1"/>
  <c r="G1937" i="1"/>
  <c r="U1937" i="1" s="1"/>
  <c r="E1937" i="1"/>
  <c r="I1937" i="1"/>
  <c r="H1937" i="1"/>
  <c r="Y1939" i="1" a="1"/>
  <c r="Y1939" i="1" s="1"/>
  <c r="B1939" i="1" s="1" a="1"/>
  <c r="B1939" i="1" s="1"/>
  <c r="C1938" i="1" l="1"/>
  <c r="D1938" i="1"/>
  <c r="V1937" i="1"/>
  <c r="A1939" i="1" a="1"/>
  <c r="A1939" i="1" s="1"/>
  <c r="S1936" i="1"/>
  <c r="K1936" i="1"/>
  <c r="L1938" i="1"/>
  <c r="M1938" i="1"/>
  <c r="Y1940" i="1" a="1"/>
  <c r="Y1940" i="1" s="1"/>
  <c r="B1940" i="1" s="1" a="1"/>
  <c r="B1940" i="1" s="1"/>
  <c r="J1937" i="1"/>
  <c r="G1938" i="1"/>
  <c r="U1938" i="1" s="1"/>
  <c r="H1938" i="1"/>
  <c r="F1938" i="1"/>
  <c r="E1938" i="1"/>
  <c r="Q1938" i="1"/>
  <c r="I1938" i="1"/>
  <c r="T1937" i="1"/>
  <c r="C1939" i="1" l="1"/>
  <c r="D1939" i="1"/>
  <c r="A1940" i="1" a="1"/>
  <c r="A1940" i="1" s="1"/>
  <c r="J1938" i="1"/>
  <c r="P1938" i="1"/>
  <c r="K1937" i="1"/>
  <c r="S1937" i="1"/>
  <c r="T1938" i="1"/>
  <c r="V1938" i="1"/>
  <c r="Y1941" i="1" a="1"/>
  <c r="Y1941" i="1" s="1"/>
  <c r="B1941" i="1" s="1" a="1"/>
  <c r="B1941" i="1" s="1"/>
  <c r="M1939" i="1"/>
  <c r="L1939" i="1"/>
  <c r="I1939" i="1"/>
  <c r="Q1939" i="1"/>
  <c r="H1939" i="1"/>
  <c r="G1939" i="1"/>
  <c r="U1939" i="1" s="1"/>
  <c r="F1939" i="1"/>
  <c r="E1939" i="1"/>
  <c r="N1938" i="1" a="1"/>
  <c r="N1938" i="1" s="1"/>
  <c r="C1940" i="1" l="1"/>
  <c r="D1940" i="1"/>
  <c r="A1941" i="1" a="1"/>
  <c r="A1941" i="1" s="1"/>
  <c r="L1940" i="1"/>
  <c r="M1940" i="1"/>
  <c r="N1939" i="1" a="1"/>
  <c r="N1939" i="1" s="1"/>
  <c r="Y1942" i="1" a="1"/>
  <c r="Y1942" i="1" s="1"/>
  <c r="B1942" i="1" s="1" a="1"/>
  <c r="B1942" i="1" s="1"/>
  <c r="J1939" i="1"/>
  <c r="P1939" i="1"/>
  <c r="T1939" i="1"/>
  <c r="S1938" i="1"/>
  <c r="K1938" i="1"/>
  <c r="O1938" i="1"/>
  <c r="H1940" i="1"/>
  <c r="Q1940" i="1"/>
  <c r="F1940" i="1"/>
  <c r="G1940" i="1"/>
  <c r="U1940" i="1" s="1"/>
  <c r="I1940" i="1"/>
  <c r="E1940" i="1"/>
  <c r="C1941" i="1" l="1"/>
  <c r="D1941" i="1"/>
  <c r="A1942" i="1" a="1"/>
  <c r="A1942" i="1" s="1"/>
  <c r="V1940" i="1"/>
  <c r="T1940" i="1"/>
  <c r="M1941" i="1"/>
  <c r="L1941" i="1"/>
  <c r="S1939" i="1"/>
  <c r="V1939" i="1" s="1"/>
  <c r="K1939" i="1"/>
  <c r="O1939" i="1"/>
  <c r="J1940" i="1"/>
  <c r="P1940" i="1"/>
  <c r="E1941" i="1"/>
  <c r="H1941" i="1"/>
  <c r="I1941" i="1"/>
  <c r="Q1941" i="1"/>
  <c r="G1941" i="1"/>
  <c r="U1941" i="1" s="1"/>
  <c r="F1941" i="1"/>
  <c r="N1940" i="1" a="1"/>
  <c r="N1940" i="1" s="1"/>
  <c r="Y1943" i="1" a="1"/>
  <c r="Y1943" i="1" s="1"/>
  <c r="B1943" i="1" s="1" a="1"/>
  <c r="B1943" i="1" s="1"/>
  <c r="C1942" i="1" l="1"/>
  <c r="D1942" i="1"/>
  <c r="V1941" i="1"/>
  <c r="A1943" i="1" a="1"/>
  <c r="A1943" i="1" s="1"/>
  <c r="T1941" i="1"/>
  <c r="N1941" i="1" a="1"/>
  <c r="N1941" i="1" s="1"/>
  <c r="P1941" i="1"/>
  <c r="J1941" i="1"/>
  <c r="S1940" i="1"/>
  <c r="K1940" i="1"/>
  <c r="O1940" i="1"/>
  <c r="G1942" i="1"/>
  <c r="U1942" i="1" s="1"/>
  <c r="H1942" i="1"/>
  <c r="I1942" i="1"/>
  <c r="Q1942" i="1"/>
  <c r="F1942" i="1"/>
  <c r="E1942" i="1"/>
  <c r="M1942" i="1"/>
  <c r="L1942" i="1"/>
  <c r="Y1944" i="1" a="1"/>
  <c r="Y1944" i="1" s="1"/>
  <c r="B1944" i="1" s="1" a="1"/>
  <c r="B1944" i="1" s="1"/>
  <c r="C1943" i="1" l="1"/>
  <c r="D1943" i="1"/>
  <c r="A1944" i="1" a="1"/>
  <c r="A1944" i="1" s="1"/>
  <c r="I1943" i="1"/>
  <c r="F1943" i="1"/>
  <c r="Q1943" i="1"/>
  <c r="E1943" i="1"/>
  <c r="G1943" i="1"/>
  <c r="U1943" i="1" s="1"/>
  <c r="V1943" i="1" s="1"/>
  <c r="H1943" i="1"/>
  <c r="Y1945" i="1" a="1"/>
  <c r="Y1945" i="1" s="1"/>
  <c r="B1945" i="1" s="1" a="1"/>
  <c r="B1945" i="1" s="1"/>
  <c r="K1941" i="1"/>
  <c r="S1941" i="1"/>
  <c r="O1941" i="1"/>
  <c r="T1942" i="1"/>
  <c r="M1943" i="1"/>
  <c r="L1943" i="1"/>
  <c r="J1942" i="1"/>
  <c r="N1942" i="1" s="1" a="1"/>
  <c r="N1942" i="1" s="1"/>
  <c r="P1942" i="1"/>
  <c r="C1944" i="1" l="1"/>
  <c r="D1944" i="1"/>
  <c r="A1945" i="1" a="1"/>
  <c r="A1945" i="1" s="1"/>
  <c r="S1942" i="1"/>
  <c r="V1942" i="1" s="1"/>
  <c r="K1942" i="1"/>
  <c r="O1942" i="1"/>
  <c r="T1943" i="1"/>
  <c r="Y1946" i="1" a="1"/>
  <c r="Y1946" i="1" s="1"/>
  <c r="B1946" i="1" s="1" a="1"/>
  <c r="B1946" i="1" s="1"/>
  <c r="H1944" i="1"/>
  <c r="Q1944" i="1"/>
  <c r="G1944" i="1"/>
  <c r="U1944" i="1" s="1"/>
  <c r="V1944" i="1" s="1"/>
  <c r="F1944" i="1"/>
  <c r="I1944" i="1"/>
  <c r="E1944" i="1"/>
  <c r="L1944" i="1"/>
  <c r="M1944" i="1"/>
  <c r="P1943" i="1"/>
  <c r="J1943" i="1"/>
  <c r="N1943" i="1" s="1" a="1"/>
  <c r="N1943" i="1" s="1"/>
  <c r="C1945" i="1" l="1"/>
  <c r="D1945" i="1"/>
  <c r="A1946" i="1" a="1"/>
  <c r="A1946" i="1" s="1"/>
  <c r="E1945" i="1"/>
  <c r="Q1945" i="1"/>
  <c r="I1945" i="1"/>
  <c r="F1945" i="1"/>
  <c r="H1945" i="1"/>
  <c r="G1945" i="1"/>
  <c r="U1945" i="1" s="1"/>
  <c r="N1944" i="1" a="1"/>
  <c r="N1944" i="1" s="1"/>
  <c r="M1945" i="1"/>
  <c r="L1945" i="1"/>
  <c r="K1943" i="1"/>
  <c r="S1943" i="1"/>
  <c r="O1943" i="1"/>
  <c r="P1944" i="1"/>
  <c r="J1944" i="1"/>
  <c r="T1944" i="1"/>
  <c r="Y1947" i="1" a="1"/>
  <c r="Y1947" i="1" s="1"/>
  <c r="B1947" i="1" s="1" a="1"/>
  <c r="B1947" i="1" s="1"/>
  <c r="C1946" i="1" l="1"/>
  <c r="D1946" i="1"/>
  <c r="A1947" i="1" a="1"/>
  <c r="A1947" i="1" s="1"/>
  <c r="M1946" i="1"/>
  <c r="L1946" i="1"/>
  <c r="K1944" i="1"/>
  <c r="S1944" i="1"/>
  <c r="O1944" i="1"/>
  <c r="F1946" i="1"/>
  <c r="Q1946" i="1"/>
  <c r="G1946" i="1"/>
  <c r="U1946" i="1" s="1"/>
  <c r="V1946" i="1" s="1"/>
  <c r="I1946" i="1"/>
  <c r="E1946" i="1"/>
  <c r="H1946" i="1"/>
  <c r="V1945" i="1"/>
  <c r="Y1948" i="1" a="1"/>
  <c r="Y1948" i="1" s="1"/>
  <c r="B1948" i="1" s="1" a="1"/>
  <c r="B1948" i="1" s="1"/>
  <c r="T1945" i="1"/>
  <c r="P1945" i="1"/>
  <c r="J1945" i="1"/>
  <c r="N1945" i="1" s="1" a="1"/>
  <c r="N1945" i="1" s="1"/>
  <c r="C1947" i="1" l="1"/>
  <c r="D1947" i="1"/>
  <c r="A1948" i="1" a="1"/>
  <c r="A1948" i="1" s="1"/>
  <c r="S1945" i="1"/>
  <c r="K1945" i="1"/>
  <c r="O1945" i="1"/>
  <c r="J1946" i="1"/>
  <c r="N1946" i="1" s="1" a="1"/>
  <c r="N1946" i="1" s="1"/>
  <c r="P1946" i="1"/>
  <c r="M1947" i="1"/>
  <c r="L1947" i="1"/>
  <c r="Y1949" i="1" a="1"/>
  <c r="Y1949" i="1" s="1"/>
  <c r="B1949" i="1" s="1" a="1"/>
  <c r="B1949" i="1" s="1"/>
  <c r="I1947" i="1"/>
  <c r="G1947" i="1"/>
  <c r="U1947" i="1" s="1"/>
  <c r="E1947" i="1"/>
  <c r="H1947" i="1"/>
  <c r="Q1947" i="1"/>
  <c r="F1947" i="1"/>
  <c r="T1946" i="1"/>
  <c r="D1948" i="1" l="1"/>
  <c r="C1948" i="1"/>
  <c r="A1949" i="1" a="1"/>
  <c r="A1949" i="1" s="1"/>
  <c r="L1948" i="1"/>
  <c r="M1948" i="1"/>
  <c r="Y1950" i="1" a="1"/>
  <c r="Y1950" i="1" s="1"/>
  <c r="B1950" i="1" s="1" a="1"/>
  <c r="B1950" i="1" s="1"/>
  <c r="P1947" i="1"/>
  <c r="J1947" i="1"/>
  <c r="T1947" i="1"/>
  <c r="N1947" i="1" a="1"/>
  <c r="N1947" i="1" s="1"/>
  <c r="V1947" i="1"/>
  <c r="Q1948" i="1"/>
  <c r="F1948" i="1"/>
  <c r="H1948" i="1"/>
  <c r="G1948" i="1"/>
  <c r="U1948" i="1" s="1"/>
  <c r="E1948" i="1"/>
  <c r="I1948" i="1"/>
  <c r="S1946" i="1"/>
  <c r="K1946" i="1"/>
  <c r="O1946" i="1"/>
  <c r="C1949" i="1" l="1"/>
  <c r="D1949" i="1"/>
  <c r="A1950" i="1" a="1"/>
  <c r="A1950" i="1" s="1"/>
  <c r="V1948" i="1"/>
  <c r="S1947" i="1"/>
  <c r="K1947" i="1"/>
  <c r="O1947" i="1"/>
  <c r="H1949" i="1"/>
  <c r="E1949" i="1"/>
  <c r="F1949" i="1"/>
  <c r="I1949" i="1"/>
  <c r="Q1949" i="1"/>
  <c r="G1949" i="1"/>
  <c r="U1949" i="1" s="1"/>
  <c r="Y1951" i="1" a="1"/>
  <c r="Y1951" i="1" s="1"/>
  <c r="B1951" i="1" s="1" a="1"/>
  <c r="B1951" i="1" s="1"/>
  <c r="M1949" i="1"/>
  <c r="L1949" i="1"/>
  <c r="T1948" i="1"/>
  <c r="N1948" i="1" a="1"/>
  <c r="N1948" i="1" s="1"/>
  <c r="J1948" i="1"/>
  <c r="P1948" i="1"/>
  <c r="C1950" i="1" l="1"/>
  <c r="D1950" i="1"/>
  <c r="V1949" i="1"/>
  <c r="A1951" i="1" a="1"/>
  <c r="A1951" i="1" s="1"/>
  <c r="L1950" i="1"/>
  <c r="M1950" i="1"/>
  <c r="Y1952" i="1" a="1"/>
  <c r="Y1952" i="1" s="1"/>
  <c r="B1952" i="1" s="1" a="1"/>
  <c r="B1952" i="1" s="1"/>
  <c r="G1950" i="1"/>
  <c r="U1950" i="1" s="1"/>
  <c r="H1950" i="1"/>
  <c r="F1950" i="1"/>
  <c r="Q1950" i="1"/>
  <c r="E1950" i="1"/>
  <c r="I1950" i="1"/>
  <c r="S1948" i="1"/>
  <c r="K1948" i="1"/>
  <c r="O1948" i="1"/>
  <c r="J1949" i="1"/>
  <c r="N1949" i="1" s="1" a="1"/>
  <c r="N1949" i="1" s="1"/>
  <c r="P1949" i="1"/>
  <c r="T1949" i="1"/>
  <c r="C1951" i="1" l="1"/>
  <c r="D1951" i="1"/>
  <c r="A1952" i="1" a="1"/>
  <c r="A1952" i="1" s="1"/>
  <c r="V1950" i="1"/>
  <c r="M1951" i="1"/>
  <c r="L1951" i="1"/>
  <c r="Y1953" i="1" a="1"/>
  <c r="Y1953" i="1" s="1"/>
  <c r="B1953" i="1" s="1" a="1"/>
  <c r="B1953" i="1" s="1"/>
  <c r="I1951" i="1"/>
  <c r="E1951" i="1"/>
  <c r="H1951" i="1"/>
  <c r="G1951" i="1"/>
  <c r="U1951" i="1" s="1"/>
  <c r="Q1951" i="1"/>
  <c r="F1951" i="1"/>
  <c r="K1949" i="1"/>
  <c r="S1949" i="1"/>
  <c r="O1949" i="1"/>
  <c r="T1950" i="1"/>
  <c r="P1950" i="1"/>
  <c r="J1950" i="1"/>
  <c r="N1950" i="1" s="1" a="1"/>
  <c r="N1950" i="1" s="1"/>
  <c r="C1952" i="1" l="1"/>
  <c r="D1952" i="1"/>
  <c r="A1953" i="1" a="1"/>
  <c r="A1953" i="1" s="1"/>
  <c r="T1951" i="1"/>
  <c r="L1952" i="1"/>
  <c r="M1952" i="1"/>
  <c r="S1950" i="1"/>
  <c r="K1950" i="1"/>
  <c r="O1950" i="1"/>
  <c r="Y1954" i="1" a="1"/>
  <c r="Y1954" i="1" s="1"/>
  <c r="B1954" i="1" s="1" a="1"/>
  <c r="B1954" i="1" s="1"/>
  <c r="H1952" i="1"/>
  <c r="F1952" i="1"/>
  <c r="G1952" i="1"/>
  <c r="U1952" i="1" s="1"/>
  <c r="Q1952" i="1"/>
  <c r="I1952" i="1"/>
  <c r="E1952" i="1"/>
  <c r="P1951" i="1"/>
  <c r="J1951" i="1"/>
  <c r="N1951" i="1" s="1" a="1"/>
  <c r="N1951" i="1" s="1"/>
  <c r="V1951" i="1"/>
  <c r="C1953" i="1" l="1"/>
  <c r="D1953" i="1"/>
  <c r="A1954" i="1" a="1"/>
  <c r="A1954" i="1" s="1"/>
  <c r="T1952" i="1"/>
  <c r="K1951" i="1"/>
  <c r="S1951" i="1"/>
  <c r="O1951" i="1"/>
  <c r="J1952" i="1"/>
  <c r="L1953" i="1"/>
  <c r="M1953" i="1"/>
  <c r="Y1955" i="1" a="1"/>
  <c r="Y1955" i="1" s="1"/>
  <c r="B1955" i="1" s="1" a="1"/>
  <c r="B1955" i="1" s="1"/>
  <c r="G1953" i="1"/>
  <c r="U1953" i="1" s="1"/>
  <c r="I1953" i="1"/>
  <c r="Q1953" i="1"/>
  <c r="F1953" i="1"/>
  <c r="H1953" i="1"/>
  <c r="E1953" i="1"/>
  <c r="V1952" i="1"/>
  <c r="C1954" i="1" l="1"/>
  <c r="D1954" i="1"/>
  <c r="A1955" i="1" a="1"/>
  <c r="A1955" i="1" s="1"/>
  <c r="H1954" i="1"/>
  <c r="Q1954" i="1"/>
  <c r="G1954" i="1"/>
  <c r="U1954" i="1" s="1"/>
  <c r="V1954" i="1" s="1"/>
  <c r="F1954" i="1"/>
  <c r="I1954" i="1"/>
  <c r="E1954" i="1"/>
  <c r="T1953" i="1"/>
  <c r="K1952" i="1"/>
  <c r="S1952" i="1"/>
  <c r="L1954" i="1"/>
  <c r="M1954" i="1"/>
  <c r="J1953" i="1"/>
  <c r="Y1956" i="1" a="1"/>
  <c r="Y1956" i="1" s="1"/>
  <c r="B1956" i="1" s="1" a="1"/>
  <c r="B1956" i="1" s="1"/>
  <c r="V1953" i="1"/>
  <c r="C1955" i="1" l="1"/>
  <c r="D1955" i="1"/>
  <c r="A1956" i="1" a="1"/>
  <c r="A1956" i="1" s="1"/>
  <c r="T1954" i="1"/>
  <c r="Y1957" i="1" a="1"/>
  <c r="Y1957" i="1" s="1"/>
  <c r="B1957" i="1" s="1" a="1"/>
  <c r="B1957" i="1" s="1"/>
  <c r="H1955" i="1"/>
  <c r="G1955" i="1"/>
  <c r="U1955" i="1" s="1"/>
  <c r="F1955" i="1"/>
  <c r="I1955" i="1"/>
  <c r="Q1955" i="1"/>
  <c r="E1955" i="1"/>
  <c r="J1954" i="1"/>
  <c r="M1955" i="1"/>
  <c r="L1955" i="1"/>
  <c r="K1953" i="1"/>
  <c r="S1953" i="1"/>
  <c r="C1956" i="1" l="1"/>
  <c r="D1956" i="1"/>
  <c r="A1957" i="1" a="1"/>
  <c r="A1957" i="1" s="1"/>
  <c r="V1955" i="1"/>
  <c r="J1955" i="1"/>
  <c r="K1954" i="1"/>
  <c r="S1954" i="1"/>
  <c r="L1956" i="1"/>
  <c r="M1956" i="1"/>
  <c r="F1956" i="1"/>
  <c r="H1956" i="1"/>
  <c r="G1956" i="1"/>
  <c r="U1956" i="1" s="1"/>
  <c r="E1956" i="1"/>
  <c r="Q1956" i="1"/>
  <c r="I1956" i="1"/>
  <c r="Y1958" i="1" a="1"/>
  <c r="Y1958" i="1" s="1"/>
  <c r="B1958" i="1" s="1" a="1"/>
  <c r="B1958" i="1" s="1"/>
  <c r="T1955" i="1"/>
  <c r="C1957" i="1" l="1"/>
  <c r="D1957" i="1"/>
  <c r="A1958" i="1" a="1"/>
  <c r="A1958" i="1" s="1"/>
  <c r="V1956" i="1"/>
  <c r="T1956" i="1"/>
  <c r="J1956" i="1"/>
  <c r="G1957" i="1"/>
  <c r="U1957" i="1" s="1"/>
  <c r="E1957" i="1"/>
  <c r="H1957" i="1"/>
  <c r="Q1957" i="1"/>
  <c r="F1957" i="1"/>
  <c r="I1957" i="1"/>
  <c r="Y1959" i="1" a="1"/>
  <c r="Y1959" i="1" s="1"/>
  <c r="B1959" i="1" s="1" a="1"/>
  <c r="B1959" i="1" s="1"/>
  <c r="K1955" i="1"/>
  <c r="S1955" i="1"/>
  <c r="L1957" i="1"/>
  <c r="M1957" i="1"/>
  <c r="C1958" i="1" l="1"/>
  <c r="D1958" i="1"/>
  <c r="A1959" i="1" a="1"/>
  <c r="A1959" i="1" s="1"/>
  <c r="V1957" i="1"/>
  <c r="S1956" i="1"/>
  <c r="K1956" i="1"/>
  <c r="T1957" i="1"/>
  <c r="J1957" i="1"/>
  <c r="H1958" i="1"/>
  <c r="F1958" i="1"/>
  <c r="Q1958" i="1"/>
  <c r="I1958" i="1"/>
  <c r="G1958" i="1"/>
  <c r="U1958" i="1" s="1"/>
  <c r="E1958" i="1"/>
  <c r="L1958" i="1"/>
  <c r="M1958" i="1"/>
  <c r="Y1960" i="1" a="1"/>
  <c r="Y1960" i="1" s="1"/>
  <c r="B1960" i="1" s="1" a="1"/>
  <c r="B1960" i="1" s="1"/>
  <c r="C1959" i="1" l="1"/>
  <c r="D1959" i="1"/>
  <c r="V1958" i="1"/>
  <c r="A1960" i="1" a="1"/>
  <c r="A1960" i="1" s="1"/>
  <c r="L1959" i="1"/>
  <c r="M1959" i="1"/>
  <c r="K1957" i="1"/>
  <c r="S1957" i="1"/>
  <c r="Y1961" i="1" a="1"/>
  <c r="Y1961" i="1" s="1"/>
  <c r="B1961" i="1" s="1" a="1"/>
  <c r="B1961" i="1" s="1"/>
  <c r="G1959" i="1"/>
  <c r="U1959" i="1" s="1"/>
  <c r="I1959" i="1"/>
  <c r="Q1959" i="1"/>
  <c r="F1959" i="1"/>
  <c r="H1959" i="1"/>
  <c r="E1959" i="1"/>
  <c r="T1958" i="1"/>
  <c r="J1958" i="1"/>
  <c r="C1960" i="1" l="1"/>
  <c r="D1960" i="1"/>
  <c r="A1961" i="1" a="1"/>
  <c r="A1961" i="1" s="1"/>
  <c r="H1960" i="1"/>
  <c r="F1960" i="1"/>
  <c r="I1960" i="1"/>
  <c r="Q1960" i="1"/>
  <c r="G1960" i="1"/>
  <c r="U1960" i="1" s="1"/>
  <c r="V1960" i="1" s="1"/>
  <c r="E1960" i="1"/>
  <c r="S1958" i="1"/>
  <c r="K1958" i="1"/>
  <c r="V1959" i="1"/>
  <c r="T1959" i="1"/>
  <c r="J1959" i="1"/>
  <c r="Y1962" i="1" a="1"/>
  <c r="Y1962" i="1" s="1"/>
  <c r="B1962" i="1" s="1" a="1"/>
  <c r="B1962" i="1" s="1"/>
  <c r="L1960" i="1"/>
  <c r="M1960" i="1"/>
  <c r="C1961" i="1" l="1"/>
  <c r="D1961" i="1"/>
  <c r="A1962" i="1" a="1"/>
  <c r="A1962" i="1" s="1"/>
  <c r="Y1963" i="1" a="1"/>
  <c r="Y1963" i="1" s="1"/>
  <c r="B1963" i="1" s="1" a="1"/>
  <c r="B1963" i="1" s="1"/>
  <c r="T1960" i="1"/>
  <c r="K1959" i="1"/>
  <c r="S1959" i="1"/>
  <c r="J1960" i="1"/>
  <c r="M1961" i="1"/>
  <c r="L1961" i="1"/>
  <c r="H1961" i="1"/>
  <c r="G1961" i="1"/>
  <c r="U1961" i="1" s="1"/>
  <c r="F1961" i="1"/>
  <c r="Q1961" i="1"/>
  <c r="I1961" i="1"/>
  <c r="E1961" i="1"/>
  <c r="C1962" i="1" l="1"/>
  <c r="D1962" i="1"/>
  <c r="A1963" i="1" a="1"/>
  <c r="A1963" i="1" s="1"/>
  <c r="K1960" i="1"/>
  <c r="S1960" i="1"/>
  <c r="J1961" i="1"/>
  <c r="T1961" i="1"/>
  <c r="L1962" i="1"/>
  <c r="M1962" i="1"/>
  <c r="F1962" i="1"/>
  <c r="H1962" i="1"/>
  <c r="G1962" i="1"/>
  <c r="U1962" i="1" s="1"/>
  <c r="E1962" i="1"/>
  <c r="Q1962" i="1"/>
  <c r="I1962" i="1"/>
  <c r="Y1964" i="1" a="1"/>
  <c r="Y1964" i="1" s="1"/>
  <c r="B1964" i="1" s="1" a="1"/>
  <c r="B1964" i="1" s="1"/>
  <c r="V1961" i="1"/>
  <c r="C1963" i="1" l="1"/>
  <c r="D1963" i="1"/>
  <c r="A1964" i="1" a="1"/>
  <c r="A1964" i="1" s="1"/>
  <c r="V1962" i="1"/>
  <c r="G1963" i="1"/>
  <c r="U1963" i="1" s="1"/>
  <c r="E1963" i="1"/>
  <c r="H1963" i="1"/>
  <c r="Q1963" i="1"/>
  <c r="I1963" i="1"/>
  <c r="F1963" i="1"/>
  <c r="K1961" i="1"/>
  <c r="S1961" i="1"/>
  <c r="M1963" i="1"/>
  <c r="L1963" i="1"/>
  <c r="T1962" i="1"/>
  <c r="Y1965" i="1" a="1"/>
  <c r="Y1965" i="1" s="1"/>
  <c r="B1965" i="1" s="1" a="1"/>
  <c r="B1965" i="1" s="1"/>
  <c r="J1962" i="1"/>
  <c r="C1964" i="1" l="1"/>
  <c r="D1964" i="1"/>
  <c r="A1965" i="1" a="1"/>
  <c r="A1965" i="1" s="1"/>
  <c r="H1964" i="1"/>
  <c r="F1964" i="1"/>
  <c r="I1964" i="1"/>
  <c r="Q1964" i="1"/>
  <c r="G1964" i="1"/>
  <c r="U1964" i="1" s="1"/>
  <c r="V1964" i="1" s="1"/>
  <c r="E1964" i="1"/>
  <c r="Y1966" i="1" a="1"/>
  <c r="Y1966" i="1" s="1"/>
  <c r="B1966" i="1" s="1" a="1"/>
  <c r="B1966" i="1" s="1"/>
  <c r="K1962" i="1"/>
  <c r="S1962" i="1"/>
  <c r="J1963" i="1"/>
  <c r="T1963" i="1"/>
  <c r="V1963" i="1"/>
  <c r="L1964" i="1"/>
  <c r="M1964" i="1"/>
  <c r="C1965" i="1" l="1"/>
  <c r="D1965" i="1"/>
  <c r="A1966" i="1" a="1"/>
  <c r="A1966" i="1" s="1"/>
  <c r="T1964" i="1"/>
  <c r="S1963" i="1"/>
  <c r="K1963" i="1"/>
  <c r="L1965" i="1"/>
  <c r="M1965" i="1"/>
  <c r="G1965" i="1"/>
  <c r="U1965" i="1" s="1"/>
  <c r="Q1965" i="1"/>
  <c r="F1965" i="1"/>
  <c r="E1965" i="1"/>
  <c r="I1965" i="1"/>
  <c r="H1965" i="1"/>
  <c r="J1964" i="1"/>
  <c r="Y1967" i="1" a="1"/>
  <c r="Y1967" i="1" s="1"/>
  <c r="B1967" i="1" s="1" a="1"/>
  <c r="B1967" i="1" s="1"/>
  <c r="C1966" i="1" l="1"/>
  <c r="D1966" i="1"/>
  <c r="A1967" i="1" a="1"/>
  <c r="A1967" i="1" s="1"/>
  <c r="T1965" i="1"/>
  <c r="K1964" i="1"/>
  <c r="S1964" i="1"/>
  <c r="J1965" i="1"/>
  <c r="H1966" i="1"/>
  <c r="I1966" i="1"/>
  <c r="Q1966" i="1"/>
  <c r="G1966" i="1"/>
  <c r="U1966" i="1" s="1"/>
  <c r="V1966" i="1" s="1"/>
  <c r="F1966" i="1"/>
  <c r="E1966" i="1"/>
  <c r="L1966" i="1"/>
  <c r="M1966" i="1"/>
  <c r="Y1968" i="1" a="1"/>
  <c r="Y1968" i="1" s="1"/>
  <c r="B1968" i="1" s="1" a="1"/>
  <c r="B1968" i="1" s="1"/>
  <c r="V1965" i="1"/>
  <c r="C1967" i="1" l="1"/>
  <c r="D1967" i="1"/>
  <c r="A1968" i="1" a="1"/>
  <c r="A1968" i="1" s="1"/>
  <c r="Y1969" i="1" a="1"/>
  <c r="Y1969" i="1" s="1"/>
  <c r="B1969" i="1" s="1" a="1"/>
  <c r="B1969" i="1" s="1"/>
  <c r="K1965" i="1"/>
  <c r="S1965" i="1"/>
  <c r="M1967" i="1"/>
  <c r="L1967" i="1"/>
  <c r="T1966" i="1"/>
  <c r="J1966" i="1"/>
  <c r="I1967" i="1"/>
  <c r="H1967" i="1"/>
  <c r="Q1967" i="1"/>
  <c r="G1967" i="1"/>
  <c r="U1967" i="1" s="1"/>
  <c r="F1967" i="1"/>
  <c r="E1967" i="1"/>
  <c r="C1968" i="1" l="1"/>
  <c r="D1968" i="1"/>
  <c r="A1969" i="1" a="1"/>
  <c r="A1969" i="1" s="1"/>
  <c r="V1967" i="1"/>
  <c r="F1968" i="1"/>
  <c r="G1968" i="1"/>
  <c r="U1968" i="1" s="1"/>
  <c r="E1968" i="1"/>
  <c r="I1968" i="1"/>
  <c r="H1968" i="1"/>
  <c r="Q1968" i="1"/>
  <c r="L1968" i="1"/>
  <c r="M1968" i="1"/>
  <c r="Y1970" i="1" a="1"/>
  <c r="Y1970" i="1" s="1"/>
  <c r="B1970" i="1" s="1" a="1"/>
  <c r="B1970" i="1" s="1"/>
  <c r="J1967" i="1"/>
  <c r="T1967" i="1"/>
  <c r="K1966" i="1"/>
  <c r="S1966" i="1"/>
  <c r="C1969" i="1" l="1"/>
  <c r="D1969" i="1"/>
  <c r="A1970" i="1" a="1"/>
  <c r="A1970" i="1" s="1"/>
  <c r="M1969" i="1"/>
  <c r="L1969" i="1"/>
  <c r="G1969" i="1"/>
  <c r="U1969" i="1" s="1"/>
  <c r="H1969" i="1"/>
  <c r="F1969" i="1"/>
  <c r="E1969" i="1"/>
  <c r="Q1969" i="1"/>
  <c r="I1969" i="1"/>
  <c r="T1968" i="1"/>
  <c r="V1968" i="1"/>
  <c r="J1968" i="1"/>
  <c r="K1967" i="1"/>
  <c r="S1967" i="1"/>
  <c r="Y1971" i="1" a="1"/>
  <c r="Y1971" i="1" s="1"/>
  <c r="B1971" i="1" s="1" a="1"/>
  <c r="B1971" i="1" s="1"/>
  <c r="C1970" i="1" l="1"/>
  <c r="D1970" i="1"/>
  <c r="A1971" i="1" a="1"/>
  <c r="A1971" i="1" s="1"/>
  <c r="V1969" i="1"/>
  <c r="J1969" i="1"/>
  <c r="T1969" i="1"/>
  <c r="M1970" i="1"/>
  <c r="L1970" i="1"/>
  <c r="H1970" i="1"/>
  <c r="F1970" i="1"/>
  <c r="I1970" i="1"/>
  <c r="Q1970" i="1"/>
  <c r="G1970" i="1"/>
  <c r="U1970" i="1" s="1"/>
  <c r="E1970" i="1"/>
  <c r="Y1972" i="1" a="1"/>
  <c r="Y1972" i="1" s="1"/>
  <c r="B1972" i="1" s="1" a="1"/>
  <c r="B1972" i="1" s="1"/>
  <c r="S1968" i="1"/>
  <c r="K1968" i="1"/>
  <c r="D1971" i="1" l="1"/>
  <c r="C1971" i="1"/>
  <c r="A1972" i="1" a="1"/>
  <c r="A1972" i="1" s="1"/>
  <c r="Y1973" i="1" a="1"/>
  <c r="Y1973" i="1" s="1"/>
  <c r="B1973" i="1" s="1" a="1"/>
  <c r="B1973" i="1" s="1"/>
  <c r="L1971" i="1"/>
  <c r="M1971" i="1"/>
  <c r="K1969" i="1"/>
  <c r="S1969" i="1"/>
  <c r="V1970" i="1"/>
  <c r="G1971" i="1"/>
  <c r="U1971" i="1" s="1"/>
  <c r="F1971" i="1"/>
  <c r="E1971" i="1"/>
  <c r="I1971" i="1"/>
  <c r="H1971" i="1"/>
  <c r="Q1971" i="1"/>
  <c r="J1970" i="1"/>
  <c r="T1970" i="1"/>
  <c r="C1972" i="1" l="1"/>
  <c r="D1972" i="1"/>
  <c r="A1973" i="1" a="1"/>
  <c r="A1973" i="1" s="1"/>
  <c r="T1971" i="1"/>
  <c r="S1970" i="1"/>
  <c r="K1970" i="1"/>
  <c r="J1971" i="1"/>
  <c r="Y1974" i="1" a="1"/>
  <c r="Y1974" i="1" s="1"/>
  <c r="B1974" i="1" s="1" a="1"/>
  <c r="B1974" i="1" s="1"/>
  <c r="H1972" i="1"/>
  <c r="I1972" i="1"/>
  <c r="Q1972" i="1"/>
  <c r="G1972" i="1"/>
  <c r="U1972" i="1" s="1"/>
  <c r="F1972" i="1"/>
  <c r="E1972" i="1"/>
  <c r="L1972" i="1"/>
  <c r="M1972" i="1"/>
  <c r="C1973" i="1" l="1"/>
  <c r="D1973" i="1"/>
  <c r="V1972" i="1"/>
  <c r="A1974" i="1" a="1"/>
  <c r="A1974" i="1" s="1"/>
  <c r="Y1975" i="1" a="1"/>
  <c r="Y1975" i="1" s="1"/>
  <c r="B1975" i="1" s="1" a="1"/>
  <c r="B1975" i="1" s="1"/>
  <c r="H1973" i="1"/>
  <c r="Q1973" i="1"/>
  <c r="G1973" i="1"/>
  <c r="U1973" i="1" s="1"/>
  <c r="F1973" i="1"/>
  <c r="I1973" i="1"/>
  <c r="E1973" i="1"/>
  <c r="J1972" i="1"/>
  <c r="M1973" i="1"/>
  <c r="L1973" i="1"/>
  <c r="T1972" i="1"/>
  <c r="S1971" i="1"/>
  <c r="V1971" i="1" s="1"/>
  <c r="K1971" i="1"/>
  <c r="C1974" i="1" l="1"/>
  <c r="D1974" i="1"/>
  <c r="A1975" i="1" a="1"/>
  <c r="A1975" i="1" s="1"/>
  <c r="J1973" i="1"/>
  <c r="T1973" i="1"/>
  <c r="F1974" i="1"/>
  <c r="E1974" i="1"/>
  <c r="H1974" i="1"/>
  <c r="Q1974" i="1"/>
  <c r="G1974" i="1"/>
  <c r="U1974" i="1" s="1"/>
  <c r="V1974" i="1" s="1"/>
  <c r="I1974" i="1"/>
  <c r="K1972" i="1"/>
  <c r="S1972" i="1"/>
  <c r="Y1976" i="1" a="1"/>
  <c r="Y1976" i="1" s="1"/>
  <c r="B1976" i="1" s="1" a="1"/>
  <c r="B1976" i="1" s="1"/>
  <c r="L1974" i="1"/>
  <c r="M1974" i="1"/>
  <c r="C1975" i="1" l="1"/>
  <c r="D1975" i="1"/>
  <c r="A1976" i="1" a="1"/>
  <c r="A1976" i="1" s="1"/>
  <c r="G1975" i="1"/>
  <c r="U1975" i="1" s="1"/>
  <c r="I1975" i="1"/>
  <c r="H1975" i="1"/>
  <c r="E1975" i="1"/>
  <c r="F1975" i="1"/>
  <c r="Q1975" i="1"/>
  <c r="S1973" i="1"/>
  <c r="V1973" i="1" s="1"/>
  <c r="K1973" i="1"/>
  <c r="T1974" i="1"/>
  <c r="J1974" i="1"/>
  <c r="L1975" i="1"/>
  <c r="M1975" i="1"/>
  <c r="Y1977" i="1" a="1"/>
  <c r="Y1977" i="1" s="1"/>
  <c r="B1977" i="1" s="1" a="1"/>
  <c r="B1977" i="1" s="1"/>
  <c r="C1976" i="1" l="1"/>
  <c r="D1976" i="1"/>
  <c r="A1977" i="1" a="1"/>
  <c r="A1977" i="1" s="1"/>
  <c r="L1976" i="1"/>
  <c r="M1976" i="1"/>
  <c r="T1975" i="1"/>
  <c r="S1974" i="1"/>
  <c r="K1974" i="1"/>
  <c r="H1976" i="1"/>
  <c r="F1976" i="1"/>
  <c r="Q1976" i="1"/>
  <c r="G1976" i="1"/>
  <c r="U1976" i="1" s="1"/>
  <c r="E1976" i="1"/>
  <c r="I1976" i="1"/>
  <c r="Y1978" i="1" a="1"/>
  <c r="Y1978" i="1" s="1"/>
  <c r="B1978" i="1" s="1" a="1"/>
  <c r="B1978" i="1" s="1"/>
  <c r="J1975" i="1"/>
  <c r="V1975" i="1"/>
  <c r="C1977" i="1" l="1"/>
  <c r="D1977" i="1"/>
  <c r="A1978" i="1" a="1"/>
  <c r="A1978" i="1" s="1"/>
  <c r="Y1979" i="1" a="1"/>
  <c r="Y1979" i="1" s="1"/>
  <c r="B1979" i="1" s="1" a="1"/>
  <c r="B1979" i="1" s="1"/>
  <c r="M1977" i="1"/>
  <c r="L1977" i="1"/>
  <c r="G1977" i="1"/>
  <c r="U1977" i="1" s="1"/>
  <c r="I1977" i="1"/>
  <c r="Q1977" i="1"/>
  <c r="F1977" i="1"/>
  <c r="E1977" i="1"/>
  <c r="H1977" i="1"/>
  <c r="T1976" i="1"/>
  <c r="J1976" i="1"/>
  <c r="V1976" i="1"/>
  <c r="K1975" i="1"/>
  <c r="S1975" i="1"/>
  <c r="C1978" i="1" l="1"/>
  <c r="D1978" i="1"/>
  <c r="A1979" i="1" a="1"/>
  <c r="A1979" i="1" s="1"/>
  <c r="V1977" i="1"/>
  <c r="J1977" i="1"/>
  <c r="T1977" i="1"/>
  <c r="Y1980" i="1" a="1"/>
  <c r="Y1980" i="1" s="1"/>
  <c r="B1980" i="1" s="1" a="1"/>
  <c r="B1980" i="1" s="1"/>
  <c r="L1978" i="1"/>
  <c r="M1978" i="1"/>
  <c r="H1978" i="1"/>
  <c r="I1978" i="1"/>
  <c r="Q1978" i="1"/>
  <c r="G1978" i="1"/>
  <c r="U1978" i="1" s="1"/>
  <c r="F1978" i="1"/>
  <c r="E1978" i="1"/>
  <c r="K1976" i="1"/>
  <c r="S1976" i="1"/>
  <c r="C1979" i="1" l="1"/>
  <c r="D1979" i="1"/>
  <c r="A1980" i="1" a="1"/>
  <c r="A1980" i="1" s="1"/>
  <c r="V1978" i="1"/>
  <c r="M1979" i="1"/>
  <c r="L1979" i="1"/>
  <c r="Y1981" i="1" a="1"/>
  <c r="Y1981" i="1" s="1"/>
  <c r="B1981" i="1" s="1" a="1"/>
  <c r="B1981" i="1" s="1"/>
  <c r="S1977" i="1"/>
  <c r="K1977" i="1"/>
  <c r="T1978" i="1"/>
  <c r="G1979" i="1"/>
  <c r="U1979" i="1" s="1"/>
  <c r="F1979" i="1"/>
  <c r="E1979" i="1"/>
  <c r="I1979" i="1"/>
  <c r="H1979" i="1"/>
  <c r="Q1979" i="1"/>
  <c r="J1978" i="1"/>
  <c r="D1980" i="1" l="1"/>
  <c r="C1980" i="1"/>
  <c r="A1981" i="1" a="1"/>
  <c r="A1981" i="1" s="1"/>
  <c r="V1979" i="1"/>
  <c r="Y1982" i="1" a="1"/>
  <c r="Y1982" i="1" s="1"/>
  <c r="B1982" i="1" s="1" a="1"/>
  <c r="B1982" i="1" s="1"/>
  <c r="L1980" i="1"/>
  <c r="M1980" i="1"/>
  <c r="F1980" i="1"/>
  <c r="H1980" i="1"/>
  <c r="Q1980" i="1"/>
  <c r="G1980" i="1"/>
  <c r="U1980" i="1" s="1"/>
  <c r="E1980" i="1"/>
  <c r="I1980" i="1"/>
  <c r="K1978" i="1"/>
  <c r="S1978" i="1"/>
  <c r="J1979" i="1"/>
  <c r="T1979" i="1"/>
  <c r="C1981" i="1" l="1"/>
  <c r="D1981" i="1"/>
  <c r="A1982" i="1" a="1"/>
  <c r="A1982" i="1" s="1"/>
  <c r="K1979" i="1"/>
  <c r="S1979" i="1"/>
  <c r="T1980" i="1"/>
  <c r="J1980" i="1"/>
  <c r="G1981" i="1"/>
  <c r="U1981" i="1" s="1"/>
  <c r="I1981" i="1"/>
  <c r="H1981" i="1"/>
  <c r="Q1981" i="1"/>
  <c r="E1981" i="1"/>
  <c r="F1981" i="1"/>
  <c r="M1981" i="1"/>
  <c r="L1981" i="1"/>
  <c r="V1980" i="1"/>
  <c r="Y1983" i="1" a="1"/>
  <c r="Y1983" i="1" s="1"/>
  <c r="B1983" i="1" s="1" a="1"/>
  <c r="B1983" i="1" s="1"/>
  <c r="C1982" i="1" l="1"/>
  <c r="D1982" i="1"/>
  <c r="A1983" i="1" a="1"/>
  <c r="A1983" i="1" s="1"/>
  <c r="V1981" i="1"/>
  <c r="T1981" i="1"/>
  <c r="K1980" i="1"/>
  <c r="S1980" i="1"/>
  <c r="Y1984" i="1" a="1"/>
  <c r="Y1984" i="1" s="1"/>
  <c r="B1984" i="1" s="1" a="1"/>
  <c r="B1984" i="1" s="1"/>
  <c r="M1982" i="1"/>
  <c r="L1982" i="1"/>
  <c r="H1982" i="1"/>
  <c r="F1982" i="1"/>
  <c r="E1982" i="1"/>
  <c r="I1982" i="1"/>
  <c r="Q1982" i="1"/>
  <c r="G1982" i="1"/>
  <c r="U1982" i="1" s="1"/>
  <c r="J1981" i="1"/>
  <c r="C1983" i="1" l="1"/>
  <c r="D1983" i="1"/>
  <c r="A1984" i="1" a="1"/>
  <c r="A1984" i="1" s="1"/>
  <c r="V1982" i="1"/>
  <c r="M1983" i="1"/>
  <c r="L1983" i="1"/>
  <c r="G1983" i="1"/>
  <c r="U1983" i="1" s="1"/>
  <c r="I1983" i="1"/>
  <c r="H1983" i="1"/>
  <c r="Q1983" i="1"/>
  <c r="F1983" i="1"/>
  <c r="E1983" i="1"/>
  <c r="Y1985" i="1" a="1"/>
  <c r="Y1985" i="1" s="1"/>
  <c r="B1985" i="1" s="1" a="1"/>
  <c r="B1985" i="1" s="1"/>
  <c r="J1982" i="1"/>
  <c r="S1981" i="1"/>
  <c r="K1981" i="1"/>
  <c r="T1982" i="1"/>
  <c r="D1984" i="1" l="1"/>
  <c r="C1984" i="1"/>
  <c r="A1985" i="1" a="1"/>
  <c r="A1985" i="1" s="1"/>
  <c r="L1984" i="1"/>
  <c r="M1984" i="1"/>
  <c r="H1984" i="1"/>
  <c r="I1984" i="1"/>
  <c r="Q1984" i="1"/>
  <c r="G1984" i="1"/>
  <c r="U1984" i="1" s="1"/>
  <c r="F1984" i="1"/>
  <c r="E1984" i="1"/>
  <c r="Y1986" i="1" a="1"/>
  <c r="Y1986" i="1" s="1"/>
  <c r="B1986" i="1" s="1" a="1"/>
  <c r="B1986" i="1" s="1"/>
  <c r="J1983" i="1"/>
  <c r="T1983" i="1"/>
  <c r="K1982" i="1"/>
  <c r="S1982" i="1"/>
  <c r="V1983" i="1"/>
  <c r="C1985" i="1" l="1"/>
  <c r="D1985" i="1"/>
  <c r="A1986" i="1" a="1"/>
  <c r="A1986" i="1" s="1"/>
  <c r="K1983" i="1"/>
  <c r="S1983" i="1"/>
  <c r="V1984" i="1"/>
  <c r="Y1987" i="1" a="1"/>
  <c r="Y1987" i="1" s="1"/>
  <c r="B1987" i="1" s="1" a="1"/>
  <c r="B1987" i="1" s="1"/>
  <c r="F1985" i="1"/>
  <c r="E1985" i="1"/>
  <c r="I1985" i="1"/>
  <c r="H1985" i="1"/>
  <c r="Q1985" i="1"/>
  <c r="G1985" i="1"/>
  <c r="U1985" i="1" s="1"/>
  <c r="M1985" i="1"/>
  <c r="L1985" i="1"/>
  <c r="T1984" i="1"/>
  <c r="J1984" i="1"/>
  <c r="C1986" i="1" l="1"/>
  <c r="D1986" i="1"/>
  <c r="V1985" i="1"/>
  <c r="A1987" i="1" a="1"/>
  <c r="A1987" i="1" s="1"/>
  <c r="L1986" i="1"/>
  <c r="M1986" i="1"/>
  <c r="Y1988" i="1" a="1"/>
  <c r="Y1988" i="1" s="1"/>
  <c r="B1988" i="1" s="1" a="1"/>
  <c r="B1988" i="1" s="1"/>
  <c r="F1986" i="1"/>
  <c r="I1986" i="1"/>
  <c r="H1986" i="1"/>
  <c r="Q1986" i="1"/>
  <c r="G1986" i="1"/>
  <c r="U1986" i="1" s="1"/>
  <c r="E1986" i="1"/>
  <c r="J1985" i="1"/>
  <c r="T1985" i="1"/>
  <c r="S1984" i="1"/>
  <c r="K1984" i="1"/>
  <c r="C1987" i="1" l="1"/>
  <c r="D1987" i="1"/>
  <c r="A1988" i="1" a="1"/>
  <c r="A1988" i="1" s="1"/>
  <c r="V1986" i="1"/>
  <c r="Y1989" i="1" a="1"/>
  <c r="Y1989" i="1" s="1"/>
  <c r="B1989" i="1" s="1" a="1"/>
  <c r="B1989" i="1" s="1"/>
  <c r="T1986" i="1"/>
  <c r="J1986" i="1"/>
  <c r="K1985" i="1"/>
  <c r="S1985" i="1"/>
  <c r="G1987" i="1"/>
  <c r="U1987" i="1" s="1"/>
  <c r="H1987" i="1"/>
  <c r="Q1987" i="1"/>
  <c r="F1987" i="1"/>
  <c r="E1987" i="1"/>
  <c r="I1987" i="1"/>
  <c r="M1987" i="1"/>
  <c r="L1987" i="1"/>
  <c r="C1988" i="1" l="1"/>
  <c r="D1988" i="1"/>
  <c r="A1989" i="1" a="1"/>
  <c r="A1989" i="1" s="1"/>
  <c r="V1987" i="1"/>
  <c r="K1986" i="1"/>
  <c r="S1986" i="1"/>
  <c r="J1987" i="1"/>
  <c r="T1987" i="1"/>
  <c r="Y1990" i="1" a="1"/>
  <c r="Y1990" i="1" s="1"/>
  <c r="B1990" i="1" s="1" a="1"/>
  <c r="B1990" i="1" s="1"/>
  <c r="H1988" i="1"/>
  <c r="F1988" i="1"/>
  <c r="I1988" i="1"/>
  <c r="Q1988" i="1"/>
  <c r="G1988" i="1"/>
  <c r="U1988" i="1" s="1"/>
  <c r="V1988" i="1" s="1"/>
  <c r="E1988" i="1"/>
  <c r="M1988" i="1"/>
  <c r="L1988" i="1"/>
  <c r="C1989" i="1" l="1"/>
  <c r="D1989" i="1"/>
  <c r="A1990" i="1" a="1"/>
  <c r="A1990" i="1" s="1"/>
  <c r="G1989" i="1"/>
  <c r="U1989" i="1" s="1"/>
  <c r="I1989" i="1"/>
  <c r="H1989" i="1"/>
  <c r="Q1989" i="1"/>
  <c r="F1989" i="1"/>
  <c r="E1989" i="1"/>
  <c r="K1987" i="1"/>
  <c r="S1987" i="1"/>
  <c r="J1988" i="1"/>
  <c r="T1988" i="1"/>
  <c r="L1989" i="1"/>
  <c r="M1989" i="1"/>
  <c r="Y1991" i="1" a="1"/>
  <c r="Y1991" i="1" s="1"/>
  <c r="B1991" i="1" s="1" a="1"/>
  <c r="B1991" i="1" s="1"/>
  <c r="C1990" i="1" l="1"/>
  <c r="D1990" i="1"/>
  <c r="A1991" i="1" a="1"/>
  <c r="A1991" i="1" s="1"/>
  <c r="V1989" i="1"/>
  <c r="J1989" i="1"/>
  <c r="K1988" i="1"/>
  <c r="S1988" i="1"/>
  <c r="H1990" i="1"/>
  <c r="Q1990" i="1"/>
  <c r="G1990" i="1"/>
  <c r="U1990" i="1" s="1"/>
  <c r="F1990" i="1"/>
  <c r="E1990" i="1"/>
  <c r="I1990" i="1"/>
  <c r="L1990" i="1"/>
  <c r="M1990" i="1"/>
  <c r="Y1992" i="1" a="1"/>
  <c r="Y1992" i="1" s="1"/>
  <c r="B1992" i="1" s="1" a="1"/>
  <c r="B1992" i="1" s="1"/>
  <c r="T1989" i="1"/>
  <c r="C1991" i="1" l="1"/>
  <c r="D1991" i="1"/>
  <c r="A1992" i="1" a="1"/>
  <c r="A1992" i="1" s="1"/>
  <c r="J1990" i="1"/>
  <c r="Y1993" i="1" a="1"/>
  <c r="Y1993" i="1" s="1"/>
  <c r="B1993" i="1" s="1" a="1"/>
  <c r="B1993" i="1" s="1"/>
  <c r="I1991" i="1"/>
  <c r="H1991" i="1"/>
  <c r="Q1991" i="1"/>
  <c r="G1991" i="1"/>
  <c r="U1991" i="1" s="1"/>
  <c r="V1991" i="1" s="1"/>
  <c r="F1991" i="1"/>
  <c r="E1991" i="1"/>
  <c r="M1991" i="1"/>
  <c r="L1991" i="1"/>
  <c r="V1990" i="1"/>
  <c r="K1989" i="1"/>
  <c r="S1989" i="1"/>
  <c r="T1990" i="1"/>
  <c r="C1992" i="1" l="1"/>
  <c r="D1992" i="1"/>
  <c r="A1993" i="1" a="1"/>
  <c r="A1993" i="1" s="1"/>
  <c r="J1991" i="1"/>
  <c r="F1992" i="1"/>
  <c r="I1992" i="1"/>
  <c r="H1992" i="1"/>
  <c r="Q1992" i="1"/>
  <c r="G1992" i="1"/>
  <c r="U1992" i="1" s="1"/>
  <c r="V1992" i="1" s="1"/>
  <c r="E1992" i="1"/>
  <c r="L1992" i="1"/>
  <c r="M1992" i="1"/>
  <c r="Y1994" i="1" a="1"/>
  <c r="Y1994" i="1" s="1"/>
  <c r="B1994" i="1" s="1" a="1"/>
  <c r="B1994" i="1" s="1"/>
  <c r="T1991" i="1"/>
  <c r="K1990" i="1"/>
  <c r="S1990" i="1"/>
  <c r="D1993" i="1" l="1"/>
  <c r="C1993" i="1"/>
  <c r="A1994" i="1" a="1"/>
  <c r="A1994" i="1" s="1"/>
  <c r="J1992" i="1"/>
  <c r="Y1995" i="1" a="1"/>
  <c r="Y1995" i="1" s="1"/>
  <c r="B1995" i="1" s="1" a="1"/>
  <c r="B1995" i="1" s="1"/>
  <c r="T1992" i="1"/>
  <c r="K1991" i="1"/>
  <c r="S1991" i="1"/>
  <c r="M1993" i="1"/>
  <c r="L1993" i="1"/>
  <c r="G1993" i="1"/>
  <c r="U1993" i="1" s="1"/>
  <c r="F1993" i="1"/>
  <c r="E1993" i="1"/>
  <c r="I1993" i="1"/>
  <c r="H1993" i="1"/>
  <c r="Q1993" i="1"/>
  <c r="C1994" i="1" l="1"/>
  <c r="D1994" i="1"/>
  <c r="A1995" i="1" a="1"/>
  <c r="A1995" i="1" s="1"/>
  <c r="V1993" i="1"/>
  <c r="J1993" i="1"/>
  <c r="T1993" i="1"/>
  <c r="Y1996" i="1" a="1"/>
  <c r="Y1996" i="1" s="1"/>
  <c r="B1996" i="1" s="1" a="1"/>
  <c r="B1996" i="1" s="1"/>
  <c r="H1994" i="1"/>
  <c r="F1994" i="1"/>
  <c r="I1994" i="1"/>
  <c r="Q1994" i="1"/>
  <c r="G1994" i="1"/>
  <c r="U1994" i="1" s="1"/>
  <c r="V1994" i="1" s="1"/>
  <c r="E1994" i="1"/>
  <c r="M1994" i="1"/>
  <c r="L1994" i="1"/>
  <c r="S1992" i="1"/>
  <c r="K1992" i="1"/>
  <c r="C1995" i="1" l="1"/>
  <c r="D1995" i="1"/>
  <c r="A1996" i="1" a="1"/>
  <c r="A1996" i="1" s="1"/>
  <c r="T1994" i="1"/>
  <c r="G1995" i="1"/>
  <c r="U1995" i="1" s="1"/>
  <c r="I1995" i="1"/>
  <c r="H1995" i="1"/>
  <c r="Q1995" i="1"/>
  <c r="F1995" i="1"/>
  <c r="E1995" i="1"/>
  <c r="M1995" i="1"/>
  <c r="L1995" i="1"/>
  <c r="Y1997" i="1" a="1"/>
  <c r="Y1997" i="1" s="1"/>
  <c r="B1997" i="1" s="1" a="1"/>
  <c r="B1997" i="1" s="1"/>
  <c r="J1994" i="1"/>
  <c r="K1993" i="1"/>
  <c r="S1993" i="1"/>
  <c r="C1996" i="1" l="1"/>
  <c r="D1996" i="1"/>
  <c r="A1997" i="1" a="1"/>
  <c r="A1997" i="1" s="1"/>
  <c r="V1995" i="1"/>
  <c r="H1996" i="1"/>
  <c r="F1996" i="1"/>
  <c r="E1996" i="1"/>
  <c r="I1996" i="1"/>
  <c r="Q1996" i="1"/>
  <c r="G1996" i="1"/>
  <c r="U1996" i="1" s="1"/>
  <c r="L1996" i="1"/>
  <c r="M1996" i="1"/>
  <c r="J1995" i="1"/>
  <c r="Y1998" i="1" a="1"/>
  <c r="Y1998" i="1" s="1"/>
  <c r="B1998" i="1" s="1" a="1"/>
  <c r="B1998" i="1" s="1"/>
  <c r="T1995" i="1"/>
  <c r="K1994" i="1"/>
  <c r="S1994" i="1"/>
  <c r="C1997" i="1" l="1"/>
  <c r="D1997" i="1"/>
  <c r="A1998" i="1" a="1"/>
  <c r="A1998" i="1" s="1"/>
  <c r="J1996" i="1"/>
  <c r="V1996" i="1"/>
  <c r="S1995" i="1"/>
  <c r="K1995" i="1"/>
  <c r="Y1999" i="1" a="1"/>
  <c r="Y1999" i="1" s="1"/>
  <c r="B1999" i="1" s="1" a="1"/>
  <c r="B1999" i="1" s="1"/>
  <c r="I1997" i="1"/>
  <c r="H1997" i="1"/>
  <c r="Q1997" i="1"/>
  <c r="G1997" i="1"/>
  <c r="U1997" i="1" s="1"/>
  <c r="F1997" i="1"/>
  <c r="E1997" i="1"/>
  <c r="T1996" i="1"/>
  <c r="M1997" i="1"/>
  <c r="L1997" i="1"/>
  <c r="C1998" i="1" l="1"/>
  <c r="D1998" i="1"/>
  <c r="A1999" i="1" a="1"/>
  <c r="A1999" i="1" s="1"/>
  <c r="V1997" i="1"/>
  <c r="T1997" i="1"/>
  <c r="J1997" i="1"/>
  <c r="F1998" i="1"/>
  <c r="H1998" i="1"/>
  <c r="Q1998" i="1"/>
  <c r="G1998" i="1"/>
  <c r="U1998" i="1" s="1"/>
  <c r="V1998" i="1" s="1"/>
  <c r="E1998" i="1"/>
  <c r="I1998" i="1"/>
  <c r="L1998" i="1"/>
  <c r="M1998" i="1"/>
  <c r="Y2000" i="1" a="1"/>
  <c r="Y2000" i="1" s="1"/>
  <c r="B2000" i="1" s="1" a="1"/>
  <c r="B2000" i="1" s="1"/>
  <c r="K1996" i="1"/>
  <c r="S1996" i="1"/>
  <c r="C1999" i="1" l="1"/>
  <c r="D1999" i="1"/>
  <c r="A2000" i="1" a="1"/>
  <c r="A2000" i="1" s="1"/>
  <c r="J1998" i="1"/>
  <c r="K1997" i="1"/>
  <c r="S1997" i="1"/>
  <c r="G1999" i="1"/>
  <c r="U1999" i="1" s="1"/>
  <c r="E1999" i="1"/>
  <c r="I1999" i="1"/>
  <c r="H1999" i="1"/>
  <c r="Q1999" i="1"/>
  <c r="F1999" i="1"/>
  <c r="M1999" i="1"/>
  <c r="L1999" i="1"/>
  <c r="Y2001" i="1" a="1"/>
  <c r="Y2001" i="1" s="1"/>
  <c r="B2001" i="1" s="1" a="1"/>
  <c r="B2001" i="1" s="1"/>
  <c r="T1998" i="1"/>
  <c r="C2000" i="1" l="1"/>
  <c r="D2000" i="1"/>
  <c r="A2001" i="1" a="1"/>
  <c r="A2001" i="1" s="1"/>
  <c r="V1999" i="1"/>
  <c r="M2000" i="1"/>
  <c r="L2000" i="1"/>
  <c r="K1998" i="1"/>
  <c r="S1998" i="1"/>
  <c r="J1999" i="1"/>
  <c r="Y2002" i="1" a="1"/>
  <c r="Y2002" i="1" s="1"/>
  <c r="B2002" i="1" s="1" a="1"/>
  <c r="B2002" i="1" s="1"/>
  <c r="T1999" i="1"/>
  <c r="H2000" i="1"/>
  <c r="F2000" i="1"/>
  <c r="I2000" i="1"/>
  <c r="G2000" i="1"/>
  <c r="U2000" i="1" s="1"/>
  <c r="Q2000" i="1"/>
  <c r="E2000" i="1"/>
  <c r="C2001" i="1" l="1"/>
  <c r="D2001" i="1"/>
  <c r="A2002" i="1" a="1"/>
  <c r="A2002" i="1" s="1"/>
  <c r="V2000" i="1"/>
  <c r="J2000" i="1"/>
  <c r="T2000" i="1"/>
  <c r="K1999" i="1"/>
  <c r="S1999" i="1"/>
  <c r="G2001" i="1"/>
  <c r="U2001" i="1" s="1"/>
  <c r="I2001" i="1"/>
  <c r="H2001" i="1"/>
  <c r="Q2001" i="1"/>
  <c r="F2001" i="1"/>
  <c r="E2001" i="1"/>
  <c r="M2001" i="1"/>
  <c r="L2001" i="1"/>
  <c r="Y2003" i="1" a="1"/>
  <c r="Y2003" i="1" s="1"/>
  <c r="B2003" i="1" s="1" a="1"/>
  <c r="B2003" i="1" s="1"/>
  <c r="C2002" i="1" l="1"/>
  <c r="D2002" i="1"/>
  <c r="A2003" i="1" a="1"/>
  <c r="A2003" i="1" s="1"/>
  <c r="L2002" i="1"/>
  <c r="M2002" i="1"/>
  <c r="Y2004" i="1" a="1"/>
  <c r="Y2004" i="1" s="1"/>
  <c r="B2004" i="1" s="1" a="1"/>
  <c r="B2004" i="1" s="1"/>
  <c r="V2001" i="1"/>
  <c r="J2001" i="1"/>
  <c r="T2001" i="1"/>
  <c r="S2000" i="1"/>
  <c r="K2000" i="1"/>
  <c r="H2002" i="1"/>
  <c r="E2002" i="1"/>
  <c r="I2002" i="1"/>
  <c r="G2002" i="1"/>
  <c r="U2002" i="1" s="1"/>
  <c r="Q2002" i="1"/>
  <c r="F2002" i="1"/>
  <c r="C2003" i="1" l="1"/>
  <c r="D2003" i="1"/>
  <c r="A2004" i="1" a="1"/>
  <c r="A2004" i="1" s="1"/>
  <c r="V2002" i="1"/>
  <c r="K2001" i="1"/>
  <c r="S2001" i="1"/>
  <c r="H2003" i="1"/>
  <c r="Q2003" i="1"/>
  <c r="G2003" i="1"/>
  <c r="U2003" i="1" s="1"/>
  <c r="V2003" i="1" s="1"/>
  <c r="F2003" i="1"/>
  <c r="E2003" i="1"/>
  <c r="I2003" i="1"/>
  <c r="M2003" i="1"/>
  <c r="L2003" i="1"/>
  <c r="Y2005" i="1" a="1"/>
  <c r="Y2005" i="1" s="1"/>
  <c r="B2005" i="1" s="1" a="1"/>
  <c r="B2005" i="1" s="1"/>
  <c r="T2002" i="1"/>
  <c r="J2002" i="1"/>
  <c r="D2004" i="1" l="1"/>
  <c r="C2004" i="1"/>
  <c r="A2005" i="1" a="1"/>
  <c r="A2005" i="1" s="1"/>
  <c r="F2004" i="1"/>
  <c r="G2004" i="1"/>
  <c r="U2004" i="1" s="1"/>
  <c r="Q2004" i="1"/>
  <c r="E2004" i="1"/>
  <c r="I2004" i="1"/>
  <c r="H2004" i="1"/>
  <c r="T2003" i="1"/>
  <c r="S2002" i="1"/>
  <c r="K2002" i="1"/>
  <c r="J2003" i="1"/>
  <c r="Y2006" i="1" a="1"/>
  <c r="Y2006" i="1" s="1"/>
  <c r="B2006" i="1" s="1" a="1"/>
  <c r="B2006" i="1" s="1"/>
  <c r="L2004" i="1"/>
  <c r="M2004" i="1"/>
  <c r="C2005" i="1" l="1"/>
  <c r="D2005" i="1"/>
  <c r="A2006" i="1" a="1"/>
  <c r="A2006" i="1" s="1"/>
  <c r="V2004" i="1"/>
  <c r="J2004" i="1"/>
  <c r="G2005" i="1"/>
  <c r="U2005" i="1" s="1"/>
  <c r="Q2005" i="1"/>
  <c r="I2005" i="1"/>
  <c r="F2005" i="1"/>
  <c r="E2005" i="1"/>
  <c r="H2005" i="1"/>
  <c r="M2005" i="1"/>
  <c r="L2005" i="1"/>
  <c r="Y2007" i="1" a="1"/>
  <c r="Y2007" i="1" s="1"/>
  <c r="B2007" i="1" s="1" a="1"/>
  <c r="B2007" i="1" s="1"/>
  <c r="S2003" i="1"/>
  <c r="K2003" i="1"/>
  <c r="T2004" i="1"/>
  <c r="C2006" i="1" l="1"/>
  <c r="D2006" i="1"/>
  <c r="A2007" i="1" a="1"/>
  <c r="A2007" i="1" s="1"/>
  <c r="V2005" i="1"/>
  <c r="J2005" i="1"/>
  <c r="Y2008" i="1" a="1"/>
  <c r="Y2008" i="1" s="1"/>
  <c r="B2008" i="1" s="1" a="1"/>
  <c r="B2008" i="1" s="1"/>
  <c r="H2006" i="1"/>
  <c r="F2006" i="1"/>
  <c r="G2006" i="1"/>
  <c r="U2006" i="1" s="1"/>
  <c r="Q2006" i="1"/>
  <c r="E2006" i="1"/>
  <c r="I2006" i="1"/>
  <c r="M2006" i="1"/>
  <c r="L2006" i="1"/>
  <c r="K2004" i="1"/>
  <c r="S2004" i="1"/>
  <c r="T2005" i="1"/>
  <c r="C2007" i="1" l="1"/>
  <c r="D2007" i="1"/>
  <c r="A2008" i="1" a="1"/>
  <c r="A2008" i="1" s="1"/>
  <c r="V2006" i="1"/>
  <c r="J2006" i="1"/>
  <c r="T2006" i="1"/>
  <c r="S2005" i="1"/>
  <c r="K2005" i="1"/>
  <c r="G2007" i="1"/>
  <c r="U2007" i="1" s="1"/>
  <c r="E2007" i="1"/>
  <c r="I2007" i="1"/>
  <c r="H2007" i="1"/>
  <c r="Q2007" i="1"/>
  <c r="F2007" i="1"/>
  <c r="M2007" i="1"/>
  <c r="L2007" i="1"/>
  <c r="Y2009" i="1" a="1"/>
  <c r="Y2009" i="1" s="1"/>
  <c r="B2009" i="1" s="1" a="1"/>
  <c r="B2009" i="1" s="1"/>
  <c r="C2008" i="1" l="1"/>
  <c r="D2008" i="1"/>
  <c r="A2009" i="1" a="1"/>
  <c r="A2009" i="1" s="1"/>
  <c r="V2007" i="1"/>
  <c r="L2008" i="1"/>
  <c r="M2008" i="1"/>
  <c r="Y2010" i="1" a="1"/>
  <c r="Y2010" i="1" s="1"/>
  <c r="B2010" i="1" s="1" a="1"/>
  <c r="B2010" i="1" s="1"/>
  <c r="H2008" i="1"/>
  <c r="E2008" i="1"/>
  <c r="I2008" i="1"/>
  <c r="G2008" i="1"/>
  <c r="U2008" i="1" s="1"/>
  <c r="F2008" i="1"/>
  <c r="Q2008" i="1"/>
  <c r="J2007" i="1"/>
  <c r="S2006" i="1"/>
  <c r="K2006" i="1"/>
  <c r="T2007" i="1"/>
  <c r="C2009" i="1" l="1"/>
  <c r="D2009" i="1"/>
  <c r="A2010" i="1" a="1"/>
  <c r="A2010" i="1" s="1"/>
  <c r="I2009" i="1"/>
  <c r="H2009" i="1"/>
  <c r="G2009" i="1"/>
  <c r="U2009" i="1" s="1"/>
  <c r="F2009" i="1"/>
  <c r="E2009" i="1"/>
  <c r="Q2009" i="1"/>
  <c r="M2009" i="1"/>
  <c r="L2009" i="1"/>
  <c r="S2007" i="1"/>
  <c r="K2007" i="1"/>
  <c r="Y2011" i="1" a="1"/>
  <c r="Y2011" i="1" s="1"/>
  <c r="B2011" i="1" s="1" a="1"/>
  <c r="B2011" i="1" s="1"/>
  <c r="T2008" i="1"/>
  <c r="V2008" i="1"/>
  <c r="J2008" i="1"/>
  <c r="C2010" i="1" l="1"/>
  <c r="D2010" i="1"/>
  <c r="A2011" i="1" a="1"/>
  <c r="A2011" i="1" s="1"/>
  <c r="M2010" i="1"/>
  <c r="L2010" i="1"/>
  <c r="G2010" i="1"/>
  <c r="U2010" i="1" s="1"/>
  <c r="E2010" i="1"/>
  <c r="I2010" i="1"/>
  <c r="F2010" i="1"/>
  <c r="Q2010" i="1"/>
  <c r="H2010" i="1"/>
  <c r="Y2012" i="1" a="1"/>
  <c r="Y2012" i="1" s="1"/>
  <c r="B2012" i="1" s="1" a="1"/>
  <c r="B2012" i="1" s="1"/>
  <c r="V2009" i="1"/>
  <c r="K2008" i="1"/>
  <c r="S2008" i="1"/>
  <c r="J2009" i="1"/>
  <c r="T2009" i="1"/>
  <c r="C2011" i="1" l="1"/>
  <c r="D2011" i="1"/>
  <c r="A2012" i="1" a="1"/>
  <c r="A2012" i="1" s="1"/>
  <c r="V2010" i="1"/>
  <c r="F2011" i="1"/>
  <c r="Q2011" i="1"/>
  <c r="H2011" i="1"/>
  <c r="E2011" i="1"/>
  <c r="I2011" i="1"/>
  <c r="G2011" i="1"/>
  <c r="U2011" i="1" s="1"/>
  <c r="V2011" i="1" s="1"/>
  <c r="Y2013" i="1" a="1"/>
  <c r="Y2013" i="1" s="1"/>
  <c r="B2013" i="1" s="1" a="1"/>
  <c r="B2013" i="1" s="1"/>
  <c r="J2010" i="1"/>
  <c r="L2011" i="1"/>
  <c r="M2011" i="1"/>
  <c r="T2010" i="1"/>
  <c r="S2009" i="1"/>
  <c r="K2009" i="1"/>
  <c r="C2012" i="1" l="1"/>
  <c r="D2012" i="1"/>
  <c r="A2013" i="1" a="1"/>
  <c r="A2013" i="1" s="1"/>
  <c r="T2011" i="1"/>
  <c r="K2010" i="1"/>
  <c r="S2010" i="1"/>
  <c r="J2011" i="1"/>
  <c r="Y2014" i="1" a="1"/>
  <c r="Y2014" i="1" s="1"/>
  <c r="B2014" i="1" s="1" a="1"/>
  <c r="B2014" i="1" s="1"/>
  <c r="G2012" i="1"/>
  <c r="U2012" i="1" s="1"/>
  <c r="F2012" i="1"/>
  <c r="E2012" i="1"/>
  <c r="I2012" i="1"/>
  <c r="Q2012" i="1"/>
  <c r="H2012" i="1"/>
  <c r="M2012" i="1"/>
  <c r="L2012" i="1"/>
  <c r="C2013" i="1" l="1"/>
  <c r="D2013" i="1"/>
  <c r="A2014" i="1" a="1"/>
  <c r="A2014" i="1" s="1"/>
  <c r="V2012" i="1"/>
  <c r="J2012" i="1"/>
  <c r="T2012" i="1"/>
  <c r="K2011" i="1"/>
  <c r="S2011" i="1"/>
  <c r="Y2015" i="1" a="1"/>
  <c r="Y2015" i="1" s="1"/>
  <c r="B2015" i="1" s="1" a="1"/>
  <c r="B2015" i="1" s="1"/>
  <c r="M2013" i="1"/>
  <c r="L2013" i="1"/>
  <c r="H2013" i="1"/>
  <c r="I2013" i="1"/>
  <c r="Q2013" i="1"/>
  <c r="F2013" i="1"/>
  <c r="G2013" i="1"/>
  <c r="U2013" i="1" s="1"/>
  <c r="E2013" i="1"/>
  <c r="C2014" i="1" l="1"/>
  <c r="D2014" i="1"/>
  <c r="A2015" i="1" a="1"/>
  <c r="A2015" i="1" s="1"/>
  <c r="V2013" i="1"/>
  <c r="Y2016" i="1" a="1"/>
  <c r="Y2016" i="1" s="1"/>
  <c r="B2016" i="1" s="1" a="1"/>
  <c r="B2016" i="1" s="1"/>
  <c r="S2012" i="1"/>
  <c r="K2012" i="1"/>
  <c r="J2013" i="1"/>
  <c r="I2014" i="1"/>
  <c r="G2014" i="1"/>
  <c r="U2014" i="1" s="1"/>
  <c r="F2014" i="1"/>
  <c r="H2014" i="1"/>
  <c r="E2014" i="1"/>
  <c r="Q2014" i="1"/>
  <c r="T2013" i="1"/>
  <c r="M2014" i="1"/>
  <c r="L2014" i="1"/>
  <c r="C2015" i="1" l="1"/>
  <c r="D2015" i="1"/>
  <c r="A2016" i="1" a="1"/>
  <c r="A2016" i="1" s="1"/>
  <c r="S2013" i="1"/>
  <c r="K2013" i="1"/>
  <c r="V2014" i="1"/>
  <c r="G2015" i="1"/>
  <c r="U2015" i="1" s="1"/>
  <c r="E2015" i="1"/>
  <c r="I2015" i="1"/>
  <c r="Q2015" i="1"/>
  <c r="H2015" i="1"/>
  <c r="F2015" i="1"/>
  <c r="J2014" i="1"/>
  <c r="Y2017" i="1" a="1"/>
  <c r="Y2017" i="1" s="1"/>
  <c r="B2017" i="1" s="1" a="1"/>
  <c r="B2017" i="1" s="1"/>
  <c r="L2015" i="1"/>
  <c r="M2015" i="1"/>
  <c r="T2014" i="1"/>
  <c r="D2016" i="1" l="1"/>
  <c r="C2016" i="1"/>
  <c r="A2017" i="1" a="1"/>
  <c r="A2017" i="1" s="1"/>
  <c r="T2015" i="1"/>
  <c r="V2015" i="1"/>
  <c r="J2015" i="1"/>
  <c r="Y2018" i="1" a="1"/>
  <c r="Y2018" i="1" s="1"/>
  <c r="B2018" i="1" s="1" a="1"/>
  <c r="B2018" i="1" s="1"/>
  <c r="K2014" i="1"/>
  <c r="S2014" i="1"/>
  <c r="L2016" i="1"/>
  <c r="M2016" i="1"/>
  <c r="Q2016" i="1"/>
  <c r="H2016" i="1"/>
  <c r="F2016" i="1"/>
  <c r="E2016" i="1"/>
  <c r="I2016" i="1"/>
  <c r="G2016" i="1"/>
  <c r="U2016" i="1" s="1"/>
  <c r="D2017" i="1" l="1"/>
  <c r="C2017" i="1"/>
  <c r="A2018" i="1" a="1"/>
  <c r="A2018" i="1" s="1"/>
  <c r="V2016" i="1"/>
  <c r="K2015" i="1"/>
  <c r="S2015" i="1"/>
  <c r="M2017" i="1"/>
  <c r="L2017" i="1"/>
  <c r="Y2019" i="1" a="1"/>
  <c r="Y2019" i="1" s="1"/>
  <c r="B2019" i="1" s="1" a="1"/>
  <c r="B2019" i="1" s="1"/>
  <c r="Q2017" i="1"/>
  <c r="I2017" i="1"/>
  <c r="F2017" i="1"/>
  <c r="G2017" i="1"/>
  <c r="U2017" i="1" s="1"/>
  <c r="E2017" i="1"/>
  <c r="H2017" i="1"/>
  <c r="J2016" i="1"/>
  <c r="T2016" i="1"/>
  <c r="C2018" i="1" l="1"/>
  <c r="D2018" i="1"/>
  <c r="A2019" i="1" a="1"/>
  <c r="A2019" i="1" s="1"/>
  <c r="V2017" i="1"/>
  <c r="T2017" i="1"/>
  <c r="K2016" i="1"/>
  <c r="S2016" i="1"/>
  <c r="J2017" i="1"/>
  <c r="Y2020" i="1" a="1"/>
  <c r="Y2020" i="1" s="1"/>
  <c r="B2020" i="1" s="1" a="1"/>
  <c r="B2020" i="1" s="1"/>
  <c r="G2018" i="1"/>
  <c r="U2018" i="1" s="1"/>
  <c r="I2018" i="1"/>
  <c r="H2018" i="1"/>
  <c r="Q2018" i="1"/>
  <c r="F2018" i="1"/>
  <c r="E2018" i="1"/>
  <c r="M2018" i="1"/>
  <c r="L2018" i="1"/>
  <c r="C2019" i="1" l="1"/>
  <c r="D2019" i="1"/>
  <c r="A2020" i="1" a="1"/>
  <c r="A2020" i="1" s="1"/>
  <c r="V2018" i="1"/>
  <c r="J2018" i="1"/>
  <c r="T2018" i="1"/>
  <c r="H2019" i="1"/>
  <c r="I2019" i="1"/>
  <c r="G2019" i="1"/>
  <c r="U2019" i="1" s="1"/>
  <c r="Q2019" i="1"/>
  <c r="F2019" i="1"/>
  <c r="E2019" i="1"/>
  <c r="Y2021" i="1" a="1"/>
  <c r="Y2021" i="1" s="1"/>
  <c r="B2021" i="1" s="1" a="1"/>
  <c r="B2021" i="1" s="1"/>
  <c r="M2019" i="1"/>
  <c r="L2019" i="1"/>
  <c r="K2017" i="1"/>
  <c r="S2017" i="1"/>
  <c r="D2020" i="1" l="1"/>
  <c r="C2020" i="1"/>
  <c r="A2021" i="1" a="1"/>
  <c r="A2021" i="1" s="1"/>
  <c r="V2019" i="1"/>
  <c r="T2019" i="1"/>
  <c r="E2020" i="1"/>
  <c r="I2020" i="1"/>
  <c r="H2020" i="1"/>
  <c r="Q2020" i="1"/>
  <c r="G2020" i="1"/>
  <c r="U2020" i="1" s="1"/>
  <c r="F2020" i="1"/>
  <c r="S2018" i="1"/>
  <c r="K2018" i="1"/>
  <c r="M2020" i="1"/>
  <c r="L2020" i="1"/>
  <c r="Y2022" i="1" a="1"/>
  <c r="Y2022" i="1" s="1"/>
  <c r="B2022" i="1" s="1" a="1"/>
  <c r="B2022" i="1" s="1"/>
  <c r="J2019" i="1"/>
  <c r="C2021" i="1" l="1"/>
  <c r="D2021" i="1"/>
  <c r="A2022" i="1" a="1"/>
  <c r="A2022" i="1" s="1"/>
  <c r="S2019" i="1"/>
  <c r="K2019" i="1"/>
  <c r="E2021" i="1"/>
  <c r="H2021" i="1"/>
  <c r="Q2021" i="1"/>
  <c r="G2021" i="1"/>
  <c r="U2021" i="1" s="1"/>
  <c r="F2021" i="1"/>
  <c r="I2021" i="1"/>
  <c r="L2021" i="1"/>
  <c r="M2021" i="1"/>
  <c r="Y2023" i="1" a="1"/>
  <c r="Y2023" i="1" s="1"/>
  <c r="B2023" i="1" s="1" a="1"/>
  <c r="B2023" i="1" s="1"/>
  <c r="V2020" i="1"/>
  <c r="J2020" i="1"/>
  <c r="T2020" i="1"/>
  <c r="D2022" i="1" l="1"/>
  <c r="C2022" i="1"/>
  <c r="A2023" i="1" a="1"/>
  <c r="A2023" i="1" s="1"/>
  <c r="H2022" i="1"/>
  <c r="G2022" i="1"/>
  <c r="U2022" i="1" s="1"/>
  <c r="F2022" i="1"/>
  <c r="E2022" i="1"/>
  <c r="Q2022" i="1"/>
  <c r="I2022" i="1"/>
  <c r="T2021" i="1"/>
  <c r="J2021" i="1"/>
  <c r="S2020" i="1"/>
  <c r="K2020" i="1"/>
  <c r="M2022" i="1"/>
  <c r="L2022" i="1"/>
  <c r="Y2024" i="1" a="1"/>
  <c r="Y2024" i="1" s="1"/>
  <c r="B2024" i="1" s="1" a="1"/>
  <c r="B2024" i="1" s="1"/>
  <c r="C2023" i="1" l="1"/>
  <c r="D2023" i="1"/>
  <c r="A2024" i="1" a="1"/>
  <c r="A2024" i="1" s="1"/>
  <c r="V2022" i="1"/>
  <c r="L2023" i="1"/>
  <c r="M2023" i="1"/>
  <c r="I2023" i="1"/>
  <c r="G2023" i="1"/>
  <c r="U2023" i="1" s="1"/>
  <c r="E2023" i="1"/>
  <c r="Q2023" i="1"/>
  <c r="H2023" i="1"/>
  <c r="F2023" i="1"/>
  <c r="J2022" i="1"/>
  <c r="N2022" i="1" s="1" a="1"/>
  <c r="N2022" i="1" s="1"/>
  <c r="P2022" i="1"/>
  <c r="T2022" i="1"/>
  <c r="S2021" i="1"/>
  <c r="V2021" i="1" s="1"/>
  <c r="K2021" i="1"/>
  <c r="Y2025" i="1" a="1"/>
  <c r="Y2025" i="1" s="1"/>
  <c r="B2025" i="1" s="1" a="1"/>
  <c r="B2025" i="1" s="1"/>
  <c r="C2024" i="1" l="1"/>
  <c r="D2024" i="1"/>
  <c r="A2025" i="1" a="1"/>
  <c r="A2025" i="1" s="1"/>
  <c r="V2023" i="1"/>
  <c r="K2022" i="1"/>
  <c r="S2022" i="1"/>
  <c r="O2022" i="1"/>
  <c r="N2023" i="1" a="1"/>
  <c r="N2023" i="1" s="1"/>
  <c r="M2024" i="1"/>
  <c r="L2024" i="1"/>
  <c r="Y2026" i="1" a="1"/>
  <c r="Y2026" i="1" s="1"/>
  <c r="B2026" i="1" s="1" a="1"/>
  <c r="B2026" i="1" s="1"/>
  <c r="T2023" i="1"/>
  <c r="I2024" i="1"/>
  <c r="Q2024" i="1"/>
  <c r="F2024" i="1"/>
  <c r="H2024" i="1"/>
  <c r="G2024" i="1"/>
  <c r="U2024" i="1" s="1"/>
  <c r="E2024" i="1"/>
  <c r="J2023" i="1"/>
  <c r="P2023" i="1"/>
  <c r="C2025" i="1" l="1"/>
  <c r="D2025" i="1"/>
  <c r="A2026" i="1" a="1"/>
  <c r="A2026" i="1" s="1"/>
  <c r="V2024" i="1"/>
  <c r="T2024" i="1"/>
  <c r="P2024" i="1"/>
  <c r="J2024" i="1"/>
  <c r="N2024" i="1" a="1"/>
  <c r="N2024" i="1" s="1"/>
  <c r="Q2025" i="1"/>
  <c r="F2025" i="1"/>
  <c r="H2025" i="1"/>
  <c r="I2025" i="1"/>
  <c r="G2025" i="1"/>
  <c r="U2025" i="1" s="1"/>
  <c r="E2025" i="1"/>
  <c r="Y2027" i="1" a="1"/>
  <c r="Y2027" i="1" s="1"/>
  <c r="B2027" i="1" s="1" a="1"/>
  <c r="B2027" i="1" s="1"/>
  <c r="M2025" i="1"/>
  <c r="L2025" i="1"/>
  <c r="S2023" i="1"/>
  <c r="K2023" i="1"/>
  <c r="O2023" i="1"/>
  <c r="C2026" i="1" l="1"/>
  <c r="D2026" i="1"/>
  <c r="A2027" i="1" a="1"/>
  <c r="A2027" i="1" s="1"/>
  <c r="V2025" i="1"/>
  <c r="S2024" i="1"/>
  <c r="K2024" i="1"/>
  <c r="O2024" i="1"/>
  <c r="I2026" i="1"/>
  <c r="G2026" i="1"/>
  <c r="U2026" i="1" s="1"/>
  <c r="E2026" i="1"/>
  <c r="F2026" i="1"/>
  <c r="Q2026" i="1"/>
  <c r="H2026" i="1"/>
  <c r="M2026" i="1"/>
  <c r="L2026" i="1"/>
  <c r="Y2028" i="1" a="1"/>
  <c r="Y2028" i="1" s="1"/>
  <c r="B2028" i="1" s="1" a="1"/>
  <c r="B2028" i="1" s="1"/>
  <c r="J2025" i="1"/>
  <c r="N2025" i="1" s="1" a="1"/>
  <c r="N2025" i="1" s="1"/>
  <c r="P2025" i="1"/>
  <c r="T2025" i="1"/>
  <c r="C2027" i="1" l="1"/>
  <c r="D2027" i="1"/>
  <c r="A2028" i="1" a="1"/>
  <c r="A2028" i="1" s="1"/>
  <c r="M2027" i="1"/>
  <c r="L2027" i="1"/>
  <c r="P2026" i="1"/>
  <c r="J2026" i="1"/>
  <c r="N2026" i="1" s="1" a="1"/>
  <c r="N2026" i="1" s="1"/>
  <c r="Y2029" i="1" a="1"/>
  <c r="Y2029" i="1" s="1"/>
  <c r="B2029" i="1" s="1" a="1"/>
  <c r="B2029" i="1" s="1"/>
  <c r="K2025" i="1"/>
  <c r="S2025" i="1"/>
  <c r="O2025" i="1"/>
  <c r="T2026" i="1"/>
  <c r="V2026" i="1"/>
  <c r="G2027" i="1"/>
  <c r="U2027" i="1" s="1"/>
  <c r="Q2027" i="1"/>
  <c r="F2027" i="1"/>
  <c r="I2027" i="1"/>
  <c r="H2027" i="1"/>
  <c r="E2027" i="1"/>
  <c r="D2028" i="1" l="1"/>
  <c r="C2028" i="1"/>
  <c r="A2029" i="1" a="1"/>
  <c r="A2029" i="1" s="1"/>
  <c r="V2027" i="1"/>
  <c r="H2028" i="1"/>
  <c r="Q2028" i="1"/>
  <c r="I2028" i="1"/>
  <c r="G2028" i="1"/>
  <c r="U2028" i="1" s="1"/>
  <c r="F2028" i="1"/>
  <c r="E2028" i="1"/>
  <c r="M2028" i="1"/>
  <c r="L2028" i="1"/>
  <c r="J2027" i="1"/>
  <c r="P2027" i="1"/>
  <c r="N2027" i="1" a="1"/>
  <c r="N2027" i="1" s="1"/>
  <c r="K2026" i="1"/>
  <c r="S2026" i="1"/>
  <c r="O2026" i="1"/>
  <c r="T2027" i="1"/>
  <c r="Y2030" i="1" a="1"/>
  <c r="Y2030" i="1" s="1"/>
  <c r="B2030" i="1" s="1" a="1"/>
  <c r="B2030" i="1" s="1"/>
  <c r="D2029" i="1" l="1"/>
  <c r="C2029" i="1"/>
  <c r="A2030" i="1" a="1"/>
  <c r="A2030" i="1" s="1"/>
  <c r="V2028" i="1"/>
  <c r="Y2031" i="1" a="1"/>
  <c r="Y2031" i="1" s="1"/>
  <c r="B2031" i="1" s="1" a="1"/>
  <c r="B2031" i="1" s="1"/>
  <c r="J2028" i="1"/>
  <c r="P2028" i="1"/>
  <c r="T2028" i="1"/>
  <c r="S2027" i="1"/>
  <c r="K2027" i="1"/>
  <c r="O2027" i="1"/>
  <c r="H2029" i="1"/>
  <c r="G2029" i="1"/>
  <c r="U2029" i="1" s="1"/>
  <c r="E2029" i="1"/>
  <c r="I2029" i="1"/>
  <c r="F2029" i="1"/>
  <c r="Q2029" i="1"/>
  <c r="N2028" i="1" a="1"/>
  <c r="N2028" i="1" s="1"/>
  <c r="L2029" i="1"/>
  <c r="M2029" i="1"/>
  <c r="C2030" i="1" l="1"/>
  <c r="D2030" i="1"/>
  <c r="V2029" i="1"/>
  <c r="A2031" i="1" a="1"/>
  <c r="A2031" i="1" s="1"/>
  <c r="T2029" i="1"/>
  <c r="P2029" i="1"/>
  <c r="J2029" i="1"/>
  <c r="K2028" i="1"/>
  <c r="S2028" i="1"/>
  <c r="O2028" i="1"/>
  <c r="N2029" i="1" a="1"/>
  <c r="N2029" i="1" s="1"/>
  <c r="Y2032" i="1" a="1"/>
  <c r="Y2032" i="1" s="1"/>
  <c r="B2032" i="1" s="1" a="1"/>
  <c r="B2032" i="1" s="1"/>
  <c r="E2030" i="1"/>
  <c r="F2030" i="1"/>
  <c r="Q2030" i="1"/>
  <c r="I2030" i="1"/>
  <c r="H2030" i="1"/>
  <c r="G2030" i="1"/>
  <c r="U2030" i="1" s="1"/>
  <c r="M2030" i="1"/>
  <c r="L2030" i="1"/>
  <c r="C2031" i="1" l="1"/>
  <c r="D2031" i="1"/>
  <c r="A2032" i="1" a="1"/>
  <c r="A2032" i="1" s="1"/>
  <c r="V2030" i="1"/>
  <c r="M2031" i="1"/>
  <c r="L2031" i="1"/>
  <c r="S2029" i="1"/>
  <c r="K2029" i="1"/>
  <c r="O2029" i="1"/>
  <c r="Y2033" i="1" a="1"/>
  <c r="Y2033" i="1" s="1"/>
  <c r="B2033" i="1" s="1" a="1"/>
  <c r="B2033" i="1" s="1"/>
  <c r="P2030" i="1"/>
  <c r="J2030" i="1"/>
  <c r="N2030" i="1" s="1" a="1"/>
  <c r="N2030" i="1" s="1"/>
  <c r="T2030" i="1"/>
  <c r="I2031" i="1"/>
  <c r="H2031" i="1"/>
  <c r="G2031" i="1"/>
  <c r="U2031" i="1" s="1"/>
  <c r="Q2031" i="1"/>
  <c r="F2031" i="1"/>
  <c r="E2031" i="1"/>
  <c r="D2032" i="1" l="1"/>
  <c r="C2032" i="1"/>
  <c r="A2033" i="1" a="1"/>
  <c r="A2033" i="1" s="1"/>
  <c r="S2030" i="1"/>
  <c r="K2030" i="1"/>
  <c r="O2030" i="1"/>
  <c r="Y2034" i="1" a="1"/>
  <c r="Y2034" i="1" s="1"/>
  <c r="B2034" i="1" s="1" a="1"/>
  <c r="B2034" i="1" s="1"/>
  <c r="V2031" i="1"/>
  <c r="J2031" i="1"/>
  <c r="N2031" i="1" s="1" a="1"/>
  <c r="N2031" i="1" s="1"/>
  <c r="P2031" i="1"/>
  <c r="T2031" i="1"/>
  <c r="G2032" i="1"/>
  <c r="U2032" i="1" s="1"/>
  <c r="Q2032" i="1"/>
  <c r="F2032" i="1"/>
  <c r="E2032" i="1"/>
  <c r="I2032" i="1"/>
  <c r="H2032" i="1"/>
  <c r="L2032" i="1"/>
  <c r="M2032" i="1"/>
  <c r="C2033" i="1" l="1"/>
  <c r="D2033" i="1"/>
  <c r="A2034" i="1" a="1"/>
  <c r="A2034" i="1" s="1"/>
  <c r="T2032" i="1"/>
  <c r="G2033" i="1"/>
  <c r="U2033" i="1" s="1"/>
  <c r="Q2033" i="1"/>
  <c r="F2033" i="1"/>
  <c r="I2033" i="1"/>
  <c r="H2033" i="1"/>
  <c r="E2033" i="1"/>
  <c r="M2033" i="1"/>
  <c r="L2033" i="1"/>
  <c r="Y2035" i="1" a="1"/>
  <c r="Y2035" i="1" s="1"/>
  <c r="B2035" i="1" s="1" a="1"/>
  <c r="B2035" i="1" s="1"/>
  <c r="P2032" i="1"/>
  <c r="J2032" i="1"/>
  <c r="N2032" i="1" s="1" a="1"/>
  <c r="N2032" i="1" s="1"/>
  <c r="V2032" i="1"/>
  <c r="K2031" i="1"/>
  <c r="S2031" i="1"/>
  <c r="O2031" i="1"/>
  <c r="C2034" i="1" l="1"/>
  <c r="D2034" i="1"/>
  <c r="V2033" i="1"/>
  <c r="A2035" i="1" a="1"/>
  <c r="A2035" i="1" s="1"/>
  <c r="S2032" i="1"/>
  <c r="K2032" i="1"/>
  <c r="O2032" i="1"/>
  <c r="M2034" i="1"/>
  <c r="L2034" i="1"/>
  <c r="Y2036" i="1" a="1"/>
  <c r="Y2036" i="1" s="1"/>
  <c r="B2036" i="1" s="1" a="1"/>
  <c r="B2036" i="1" s="1"/>
  <c r="I2034" i="1"/>
  <c r="H2034" i="1"/>
  <c r="G2034" i="1"/>
  <c r="U2034" i="1" s="1"/>
  <c r="E2034" i="1"/>
  <c r="Q2034" i="1"/>
  <c r="F2034" i="1"/>
  <c r="J2033" i="1"/>
  <c r="P2033" i="1"/>
  <c r="T2033" i="1"/>
  <c r="N2033" i="1" a="1"/>
  <c r="N2033" i="1" s="1"/>
  <c r="C2035" i="1" l="1"/>
  <c r="D2035" i="1"/>
  <c r="A2036" i="1" a="1"/>
  <c r="A2036" i="1" s="1"/>
  <c r="M2035" i="1"/>
  <c r="L2035" i="1"/>
  <c r="Q2035" i="1"/>
  <c r="F2035" i="1"/>
  <c r="H2035" i="1"/>
  <c r="G2035" i="1"/>
  <c r="U2035" i="1" s="1"/>
  <c r="I2035" i="1"/>
  <c r="E2035" i="1"/>
  <c r="Y2037" i="1" a="1"/>
  <c r="Y2037" i="1" s="1"/>
  <c r="B2037" i="1" s="1" a="1"/>
  <c r="B2037" i="1" s="1"/>
  <c r="V2034" i="1"/>
  <c r="J2034" i="1"/>
  <c r="N2034" i="1" s="1" a="1"/>
  <c r="N2034" i="1" s="1"/>
  <c r="P2034" i="1"/>
  <c r="T2034" i="1"/>
  <c r="K2033" i="1"/>
  <c r="S2033" i="1"/>
  <c r="O2033" i="1"/>
  <c r="C2036" i="1" l="1"/>
  <c r="D2036" i="1"/>
  <c r="A2037" i="1" a="1"/>
  <c r="A2037" i="1" s="1"/>
  <c r="V2035" i="1"/>
  <c r="M2036" i="1"/>
  <c r="L2036" i="1"/>
  <c r="G2036" i="1"/>
  <c r="U2036" i="1" s="1"/>
  <c r="F2036" i="1"/>
  <c r="E2036" i="1"/>
  <c r="I2036" i="1"/>
  <c r="H2036" i="1"/>
  <c r="Q2036" i="1"/>
  <c r="N2035" i="1" a="1"/>
  <c r="N2035" i="1" s="1"/>
  <c r="P2035" i="1"/>
  <c r="J2035" i="1"/>
  <c r="Y2038" i="1" a="1"/>
  <c r="Y2038" i="1" s="1"/>
  <c r="B2038" i="1" s="1" a="1"/>
  <c r="B2038" i="1" s="1"/>
  <c r="K2034" i="1"/>
  <c r="S2034" i="1"/>
  <c r="O2034" i="1"/>
  <c r="T2035" i="1"/>
  <c r="C2037" i="1" l="1"/>
  <c r="D2037" i="1"/>
  <c r="A2038" i="1" a="1"/>
  <c r="A2038" i="1" s="1"/>
  <c r="M2037" i="1"/>
  <c r="L2037" i="1"/>
  <c r="K2035" i="1"/>
  <c r="S2035" i="1"/>
  <c r="O2035" i="1"/>
  <c r="V2036" i="1"/>
  <c r="N2036" i="1" a="1"/>
  <c r="N2036" i="1" s="1"/>
  <c r="G2037" i="1"/>
  <c r="U2037" i="1" s="1"/>
  <c r="F2037" i="1"/>
  <c r="E2037" i="1"/>
  <c r="Q2037" i="1"/>
  <c r="H2037" i="1"/>
  <c r="I2037" i="1"/>
  <c r="J2036" i="1"/>
  <c r="P2036" i="1"/>
  <c r="Y2039" i="1" a="1"/>
  <c r="Y2039" i="1" s="1"/>
  <c r="B2039" i="1" s="1" a="1"/>
  <c r="B2039" i="1" s="1"/>
  <c r="T2036" i="1"/>
  <c r="C2038" i="1" l="1"/>
  <c r="D2038" i="1"/>
  <c r="A2039" i="1" a="1"/>
  <c r="A2039" i="1" s="1"/>
  <c r="V2037" i="1"/>
  <c r="Y2040" i="1" a="1"/>
  <c r="Y2040" i="1" s="1"/>
  <c r="B2040" i="1" s="1" a="1"/>
  <c r="B2040" i="1" s="1"/>
  <c r="E2038" i="1"/>
  <c r="Q2038" i="1"/>
  <c r="I2038" i="1"/>
  <c r="H2038" i="1"/>
  <c r="G2038" i="1"/>
  <c r="U2038" i="1" s="1"/>
  <c r="F2038" i="1"/>
  <c r="P2037" i="1"/>
  <c r="J2037" i="1"/>
  <c r="N2037" i="1" s="1" a="1"/>
  <c r="N2037" i="1" s="1"/>
  <c r="M2038" i="1"/>
  <c r="L2038" i="1"/>
  <c r="K2036" i="1"/>
  <c r="S2036" i="1"/>
  <c r="O2036" i="1"/>
  <c r="T2037" i="1"/>
  <c r="C2039" i="1" l="1"/>
  <c r="D2039" i="1"/>
  <c r="A2040" i="1" a="1"/>
  <c r="A2040" i="1" s="1"/>
  <c r="S2037" i="1"/>
  <c r="K2037" i="1"/>
  <c r="O2037" i="1"/>
  <c r="P2038" i="1"/>
  <c r="J2038" i="1"/>
  <c r="N2038" i="1" s="1" a="1"/>
  <c r="N2038" i="1" s="1"/>
  <c r="T2038" i="1"/>
  <c r="V2038" i="1"/>
  <c r="Y2041" i="1" a="1"/>
  <c r="Y2041" i="1" s="1"/>
  <c r="B2041" i="1" s="1" a="1"/>
  <c r="B2041" i="1" s="1"/>
  <c r="H2039" i="1"/>
  <c r="E2039" i="1"/>
  <c r="Q2039" i="1"/>
  <c r="I2039" i="1"/>
  <c r="G2039" i="1"/>
  <c r="U2039" i="1" s="1"/>
  <c r="F2039" i="1"/>
  <c r="M2039" i="1"/>
  <c r="L2039" i="1"/>
  <c r="C2040" i="1" l="1"/>
  <c r="D2040" i="1"/>
  <c r="V2039" i="1"/>
  <c r="A2041" i="1" a="1"/>
  <c r="A2041" i="1" s="1"/>
  <c r="M2040" i="1"/>
  <c r="L2040" i="1"/>
  <c r="Y2042" i="1" a="1"/>
  <c r="Y2042" i="1" s="1"/>
  <c r="B2042" i="1" s="1" a="1"/>
  <c r="B2042" i="1" s="1"/>
  <c r="E2040" i="1"/>
  <c r="F2040" i="1"/>
  <c r="Q2040" i="1"/>
  <c r="H2040" i="1"/>
  <c r="I2040" i="1"/>
  <c r="G2040" i="1"/>
  <c r="U2040" i="1" s="1"/>
  <c r="K2038" i="1"/>
  <c r="S2038" i="1"/>
  <c r="O2038" i="1"/>
  <c r="T2039" i="1"/>
  <c r="P2039" i="1"/>
  <c r="J2039" i="1"/>
  <c r="N2039" i="1" a="1"/>
  <c r="N2039" i="1" s="1"/>
  <c r="D2041" i="1" l="1"/>
  <c r="C2041" i="1"/>
  <c r="A2042" i="1" a="1"/>
  <c r="A2042" i="1" s="1"/>
  <c r="M2041" i="1"/>
  <c r="L2041" i="1"/>
  <c r="Y2043" i="1" a="1"/>
  <c r="Y2043" i="1" s="1"/>
  <c r="B2043" i="1" s="1" a="1"/>
  <c r="B2043" i="1" s="1"/>
  <c r="P2040" i="1"/>
  <c r="J2040" i="1"/>
  <c r="N2040" i="1" s="1" a="1"/>
  <c r="N2040" i="1" s="1"/>
  <c r="S2039" i="1"/>
  <c r="K2039" i="1"/>
  <c r="O2039" i="1"/>
  <c r="T2040" i="1"/>
  <c r="V2040" i="1"/>
  <c r="G2041" i="1"/>
  <c r="U2041" i="1" s="1"/>
  <c r="F2041" i="1"/>
  <c r="E2041" i="1"/>
  <c r="Q2041" i="1"/>
  <c r="I2041" i="1"/>
  <c r="H2041" i="1"/>
  <c r="C2042" i="1" l="1"/>
  <c r="D2042" i="1"/>
  <c r="A2043" i="1" a="1"/>
  <c r="A2043" i="1" s="1"/>
  <c r="V2041" i="1"/>
  <c r="L2042" i="1"/>
  <c r="M2042" i="1"/>
  <c r="Y2044" i="1" a="1"/>
  <c r="Y2044" i="1" s="1"/>
  <c r="B2044" i="1" s="1" a="1"/>
  <c r="B2044" i="1" s="1"/>
  <c r="S2040" i="1"/>
  <c r="K2040" i="1"/>
  <c r="O2040" i="1"/>
  <c r="J2041" i="1"/>
  <c r="P2041" i="1"/>
  <c r="T2041" i="1"/>
  <c r="N2041" i="1" a="1"/>
  <c r="N2041" i="1" s="1"/>
  <c r="I2042" i="1"/>
  <c r="H2042" i="1"/>
  <c r="G2042" i="1"/>
  <c r="U2042" i="1" s="1"/>
  <c r="E2042" i="1"/>
  <c r="Q2042" i="1"/>
  <c r="F2042" i="1"/>
  <c r="C2043" i="1" l="1"/>
  <c r="D2043" i="1"/>
  <c r="A2044" i="1" a="1"/>
  <c r="A2044" i="1" s="1"/>
  <c r="V2042" i="1"/>
  <c r="L2043" i="1"/>
  <c r="M2043" i="1"/>
  <c r="Y2045" i="1" a="1"/>
  <c r="Y2045" i="1" s="1"/>
  <c r="B2045" i="1" s="1" a="1"/>
  <c r="B2045" i="1" s="1"/>
  <c r="I2043" i="1"/>
  <c r="H2043" i="1"/>
  <c r="F2043" i="1"/>
  <c r="E2043" i="1"/>
  <c r="Q2043" i="1"/>
  <c r="G2043" i="1"/>
  <c r="U2043" i="1" s="1"/>
  <c r="V2043" i="1" s="1"/>
  <c r="T2042" i="1"/>
  <c r="N2042" i="1" a="1"/>
  <c r="N2042" i="1" s="1"/>
  <c r="S2041" i="1"/>
  <c r="K2041" i="1"/>
  <c r="O2041" i="1"/>
  <c r="P2042" i="1"/>
  <c r="J2042" i="1"/>
  <c r="D2044" i="1" l="1"/>
  <c r="C2044" i="1"/>
  <c r="A2045" i="1" a="1"/>
  <c r="A2045" i="1" s="1"/>
  <c r="M2044" i="1"/>
  <c r="L2044" i="1"/>
  <c r="Y2046" i="1" a="1"/>
  <c r="Y2046" i="1" s="1"/>
  <c r="B2046" i="1" s="1" a="1"/>
  <c r="B2046" i="1" s="1"/>
  <c r="I2044" i="1"/>
  <c r="H2044" i="1"/>
  <c r="E2044" i="1"/>
  <c r="Q2044" i="1"/>
  <c r="G2044" i="1"/>
  <c r="U2044" i="1" s="1"/>
  <c r="V2044" i="1" s="1"/>
  <c r="F2044" i="1"/>
  <c r="N2043" i="1" a="1"/>
  <c r="N2043" i="1" s="1"/>
  <c r="T2043" i="1"/>
  <c r="S2042" i="1"/>
  <c r="K2042" i="1"/>
  <c r="O2042" i="1"/>
  <c r="J2043" i="1"/>
  <c r="P2043" i="1"/>
  <c r="C2045" i="1" l="1"/>
  <c r="D2045" i="1"/>
  <c r="A2046" i="1" a="1"/>
  <c r="A2046" i="1" s="1"/>
  <c r="Q2045" i="1"/>
  <c r="F2045" i="1"/>
  <c r="G2045" i="1"/>
  <c r="U2045" i="1" s="1"/>
  <c r="E2045" i="1"/>
  <c r="I2045" i="1"/>
  <c r="H2045" i="1"/>
  <c r="Y2047" i="1" a="1"/>
  <c r="Y2047" i="1" s="1"/>
  <c r="B2047" i="1" s="1" a="1"/>
  <c r="B2047" i="1" s="1"/>
  <c r="M2045" i="1"/>
  <c r="L2045" i="1"/>
  <c r="P2044" i="1"/>
  <c r="J2044" i="1"/>
  <c r="N2044" i="1" s="1" a="1"/>
  <c r="N2044" i="1" s="1"/>
  <c r="T2044" i="1"/>
  <c r="K2043" i="1"/>
  <c r="S2043" i="1"/>
  <c r="O2043" i="1"/>
  <c r="V2045" i="1" l="1"/>
  <c r="C2046" i="1"/>
  <c r="D2046" i="1"/>
  <c r="A2047" i="1" a="1"/>
  <c r="A2047" i="1" s="1"/>
  <c r="N2045" i="1" a="1"/>
  <c r="N2045" i="1" s="1"/>
  <c r="P2045" i="1"/>
  <c r="J2045" i="1"/>
  <c r="T2045" i="1"/>
  <c r="Q2046" i="1"/>
  <c r="I2046" i="1"/>
  <c r="H2046" i="1"/>
  <c r="G2046" i="1"/>
  <c r="U2046" i="1" s="1"/>
  <c r="F2046" i="1"/>
  <c r="E2046" i="1"/>
  <c r="Y2048" i="1" a="1"/>
  <c r="Y2048" i="1" s="1"/>
  <c r="B2048" i="1" s="1" a="1"/>
  <c r="B2048" i="1" s="1"/>
  <c r="M2046" i="1"/>
  <c r="L2046" i="1"/>
  <c r="S2044" i="1"/>
  <c r="K2044" i="1"/>
  <c r="O2044" i="1"/>
  <c r="C2047" i="1" l="1"/>
  <c r="D2047" i="1"/>
  <c r="A2048" i="1" a="1"/>
  <c r="A2048" i="1" s="1"/>
  <c r="P2046" i="1"/>
  <c r="J2046" i="1"/>
  <c r="N2046" i="1" s="1" a="1"/>
  <c r="N2046" i="1" s="1"/>
  <c r="T2046" i="1"/>
  <c r="V2046" i="1"/>
  <c r="S2045" i="1"/>
  <c r="K2045" i="1"/>
  <c r="O2045" i="1"/>
  <c r="G2047" i="1"/>
  <c r="U2047" i="1" s="1"/>
  <c r="E2047" i="1"/>
  <c r="Q2047" i="1"/>
  <c r="I2047" i="1"/>
  <c r="H2047" i="1"/>
  <c r="F2047" i="1"/>
  <c r="M2047" i="1"/>
  <c r="L2047" i="1"/>
  <c r="Y2049" i="1" a="1"/>
  <c r="Y2049" i="1" s="1"/>
  <c r="B2049" i="1" s="1" a="1"/>
  <c r="B2049" i="1" s="1"/>
  <c r="C2048" i="1" l="1"/>
  <c r="D2048" i="1"/>
  <c r="A2049" i="1" a="1"/>
  <c r="A2049" i="1" s="1"/>
  <c r="V2047" i="1"/>
  <c r="P2047" i="1"/>
  <c r="J2047" i="1"/>
  <c r="M2048" i="1"/>
  <c r="L2048" i="1"/>
  <c r="K2046" i="1"/>
  <c r="S2046" i="1"/>
  <c r="O2046" i="1"/>
  <c r="Y2050" i="1" a="1"/>
  <c r="Y2050" i="1" s="1"/>
  <c r="B2050" i="1" s="1" a="1"/>
  <c r="B2050" i="1" s="1"/>
  <c r="Q2048" i="1"/>
  <c r="I2048" i="1"/>
  <c r="H2048" i="1"/>
  <c r="G2048" i="1"/>
  <c r="U2048" i="1" s="1"/>
  <c r="F2048" i="1"/>
  <c r="E2048" i="1"/>
  <c r="N2047" i="1" a="1"/>
  <c r="N2047" i="1" s="1"/>
  <c r="T2047" i="1"/>
  <c r="D2049" i="1" l="1"/>
  <c r="C2049" i="1"/>
  <c r="A2050" i="1" a="1"/>
  <c r="A2050" i="1" s="1"/>
  <c r="M2049" i="1"/>
  <c r="L2049" i="1"/>
  <c r="H2049" i="1"/>
  <c r="Q2049" i="1"/>
  <c r="I2049" i="1"/>
  <c r="G2049" i="1"/>
  <c r="U2049" i="1" s="1"/>
  <c r="F2049" i="1"/>
  <c r="E2049" i="1"/>
  <c r="P2048" i="1"/>
  <c r="J2048" i="1"/>
  <c r="S2047" i="1"/>
  <c r="K2047" i="1"/>
  <c r="O2047" i="1"/>
  <c r="V2048" i="1"/>
  <c r="T2048" i="1"/>
  <c r="N2048" i="1" a="1"/>
  <c r="N2048" i="1" s="1"/>
  <c r="Y2051" i="1" a="1"/>
  <c r="Y2051" i="1" s="1"/>
  <c r="B2051" i="1" s="1" a="1"/>
  <c r="B2051" i="1" s="1"/>
  <c r="C2050" i="1" l="1"/>
  <c r="D2050" i="1"/>
  <c r="A2051" i="1" a="1"/>
  <c r="A2051" i="1" s="1"/>
  <c r="M2050" i="1"/>
  <c r="L2050" i="1"/>
  <c r="V2049" i="1"/>
  <c r="Y2052" i="1" a="1"/>
  <c r="Y2052" i="1" s="1"/>
  <c r="B2052" i="1" s="1" a="1"/>
  <c r="B2052" i="1" s="1"/>
  <c r="S2048" i="1"/>
  <c r="K2048" i="1"/>
  <c r="O2048" i="1"/>
  <c r="I2050" i="1"/>
  <c r="H2050" i="1"/>
  <c r="Q2050" i="1"/>
  <c r="G2050" i="1"/>
  <c r="U2050" i="1" s="1"/>
  <c r="V2050" i="1" s="1"/>
  <c r="F2050" i="1"/>
  <c r="E2050" i="1"/>
  <c r="J2049" i="1"/>
  <c r="T2049" i="1"/>
  <c r="C2051" i="1" l="1"/>
  <c r="D2051" i="1"/>
  <c r="A2052" i="1" a="1"/>
  <c r="A2052" i="1" s="1"/>
  <c r="L2051" i="1"/>
  <c r="M2051" i="1"/>
  <c r="I2051" i="1"/>
  <c r="H2051" i="1"/>
  <c r="Q2051" i="1"/>
  <c r="G2051" i="1"/>
  <c r="U2051" i="1" s="1"/>
  <c r="F2051" i="1"/>
  <c r="E2051" i="1"/>
  <c r="Y2053" i="1" a="1"/>
  <c r="Y2053" i="1" s="1"/>
  <c r="B2053" i="1" s="1" a="1"/>
  <c r="B2053" i="1" s="1"/>
  <c r="J2050" i="1"/>
  <c r="K2049" i="1"/>
  <c r="S2049" i="1"/>
  <c r="T2050" i="1"/>
  <c r="C2052" i="1" l="1"/>
  <c r="D2052" i="1"/>
  <c r="A2053" i="1" a="1"/>
  <c r="A2053" i="1" s="1"/>
  <c r="V2051" i="1"/>
  <c r="K2050" i="1"/>
  <c r="S2050" i="1"/>
  <c r="M2052" i="1"/>
  <c r="L2052" i="1"/>
  <c r="E2052" i="1"/>
  <c r="Q2052" i="1"/>
  <c r="G2052" i="1"/>
  <c r="U2052" i="1" s="1"/>
  <c r="F2052" i="1"/>
  <c r="I2052" i="1"/>
  <c r="H2052" i="1"/>
  <c r="Y2054" i="1" a="1"/>
  <c r="Y2054" i="1" s="1"/>
  <c r="B2054" i="1" s="1" a="1"/>
  <c r="B2054" i="1" s="1"/>
  <c r="T2051" i="1"/>
  <c r="J2051" i="1"/>
  <c r="C2053" i="1" l="1"/>
  <c r="D2053" i="1"/>
  <c r="A2054" i="1" a="1"/>
  <c r="A2054" i="1" s="1"/>
  <c r="S2051" i="1"/>
  <c r="K2051" i="1"/>
  <c r="F2053" i="1"/>
  <c r="Q2053" i="1"/>
  <c r="H2053" i="1"/>
  <c r="E2053" i="1"/>
  <c r="I2053" i="1"/>
  <c r="G2053" i="1"/>
  <c r="U2053" i="1" s="1"/>
  <c r="M2053" i="1"/>
  <c r="L2053" i="1"/>
  <c r="J2052" i="1"/>
  <c r="Y2055" i="1" a="1"/>
  <c r="Y2055" i="1" s="1"/>
  <c r="B2055" i="1" s="1" a="1"/>
  <c r="B2055" i="1" s="1"/>
  <c r="T2052" i="1"/>
  <c r="C2054" i="1" l="1"/>
  <c r="D2054" i="1"/>
  <c r="A2055" i="1" a="1"/>
  <c r="A2055" i="1" s="1"/>
  <c r="M2054" i="1"/>
  <c r="L2054" i="1"/>
  <c r="S2052" i="1"/>
  <c r="V2052" i="1" s="1"/>
  <c r="K2052" i="1"/>
  <c r="G2054" i="1"/>
  <c r="U2054" i="1" s="1"/>
  <c r="Q2054" i="1"/>
  <c r="H2054" i="1"/>
  <c r="I2054" i="1"/>
  <c r="F2054" i="1"/>
  <c r="E2054" i="1"/>
  <c r="Y2056" i="1" a="1"/>
  <c r="Y2056" i="1" s="1"/>
  <c r="B2056" i="1" s="1" a="1"/>
  <c r="B2056" i="1" s="1"/>
  <c r="J2053" i="1"/>
  <c r="T2053" i="1"/>
  <c r="D2055" i="1" l="1"/>
  <c r="C2055" i="1"/>
  <c r="A2056" i="1" a="1"/>
  <c r="A2056" i="1" s="1"/>
  <c r="V2054" i="1"/>
  <c r="K2053" i="1"/>
  <c r="S2053" i="1"/>
  <c r="V2053" i="1" s="1"/>
  <c r="Y2057" i="1" a="1"/>
  <c r="Y2057" i="1" s="1"/>
  <c r="B2057" i="1" s="1" a="1"/>
  <c r="B2057" i="1" s="1"/>
  <c r="H2055" i="1"/>
  <c r="I2055" i="1"/>
  <c r="G2055" i="1"/>
  <c r="U2055" i="1" s="1"/>
  <c r="Q2055" i="1"/>
  <c r="F2055" i="1"/>
  <c r="E2055" i="1"/>
  <c r="M2055" i="1"/>
  <c r="L2055" i="1"/>
  <c r="J2054" i="1"/>
  <c r="T2054" i="1"/>
  <c r="C2056" i="1" l="1"/>
  <c r="D2056" i="1"/>
  <c r="A2057" i="1" a="1"/>
  <c r="A2057" i="1" s="1"/>
  <c r="V2055" i="1"/>
  <c r="J2055" i="1"/>
  <c r="M2056" i="1"/>
  <c r="L2056" i="1"/>
  <c r="I2056" i="1"/>
  <c r="H2056" i="1"/>
  <c r="Q2056" i="1"/>
  <c r="G2056" i="1"/>
  <c r="U2056" i="1" s="1"/>
  <c r="V2056" i="1" s="1"/>
  <c r="F2056" i="1"/>
  <c r="E2056" i="1"/>
  <c r="T2055" i="1"/>
  <c r="Y2058" i="1" a="1"/>
  <c r="Y2058" i="1" s="1"/>
  <c r="B2058" i="1" s="1" a="1"/>
  <c r="B2058" i="1" s="1"/>
  <c r="K2054" i="1"/>
  <c r="S2054" i="1"/>
  <c r="C2057" i="1" l="1"/>
  <c r="D2057" i="1"/>
  <c r="A2058" i="1" a="1"/>
  <c r="A2058" i="1" s="1"/>
  <c r="E2057" i="1"/>
  <c r="I2057" i="1"/>
  <c r="H2057" i="1"/>
  <c r="Q2057" i="1"/>
  <c r="G2057" i="1"/>
  <c r="U2057" i="1" s="1"/>
  <c r="V2057" i="1" s="1"/>
  <c r="F2057" i="1"/>
  <c r="Y2059" i="1" a="1"/>
  <c r="Y2059" i="1" s="1"/>
  <c r="B2059" i="1" s="1" a="1"/>
  <c r="B2059" i="1" s="1"/>
  <c r="L2057" i="1"/>
  <c r="M2057" i="1"/>
  <c r="J2056" i="1"/>
  <c r="T2056" i="1"/>
  <c r="K2055" i="1"/>
  <c r="S2055" i="1"/>
  <c r="C2058" i="1" l="1"/>
  <c r="D2058" i="1"/>
  <c r="A2059" i="1" a="1"/>
  <c r="A2059" i="1" s="1"/>
  <c r="K2056" i="1"/>
  <c r="S2056" i="1"/>
  <c r="Q2058" i="1"/>
  <c r="H2058" i="1"/>
  <c r="E2058" i="1"/>
  <c r="I2058" i="1"/>
  <c r="G2058" i="1"/>
  <c r="U2058" i="1" s="1"/>
  <c r="F2058" i="1"/>
  <c r="T2057" i="1"/>
  <c r="J2057" i="1"/>
  <c r="M2058" i="1"/>
  <c r="L2058" i="1"/>
  <c r="Y2060" i="1" a="1"/>
  <c r="Y2060" i="1" s="1"/>
  <c r="B2060" i="1" s="1" a="1"/>
  <c r="B2060" i="1" s="1"/>
  <c r="C2059" i="1" l="1"/>
  <c r="D2059" i="1"/>
  <c r="A2060" i="1" a="1"/>
  <c r="A2060" i="1" s="1"/>
  <c r="M2059" i="1"/>
  <c r="L2059" i="1"/>
  <c r="Y2061" i="1" a="1"/>
  <c r="Y2061" i="1" s="1"/>
  <c r="B2061" i="1" s="1" a="1"/>
  <c r="B2061" i="1" s="1"/>
  <c r="F2059" i="1"/>
  <c r="Q2059" i="1"/>
  <c r="H2059" i="1"/>
  <c r="I2059" i="1"/>
  <c r="G2059" i="1"/>
  <c r="U2059" i="1" s="1"/>
  <c r="E2059" i="1"/>
  <c r="J2058" i="1"/>
  <c r="V2058" i="1"/>
  <c r="T2058" i="1"/>
  <c r="S2057" i="1"/>
  <c r="K2057" i="1"/>
  <c r="C2060" i="1" l="1"/>
  <c r="D2060" i="1"/>
  <c r="A2061" i="1" a="1"/>
  <c r="A2061" i="1" s="1"/>
  <c r="V2059" i="1"/>
  <c r="S2058" i="1"/>
  <c r="K2058" i="1"/>
  <c r="M2060" i="1"/>
  <c r="L2060" i="1"/>
  <c r="Y2062" i="1" a="1"/>
  <c r="Y2062" i="1" s="1"/>
  <c r="B2062" i="1" s="1" a="1"/>
  <c r="B2062" i="1" s="1"/>
  <c r="G2060" i="1"/>
  <c r="U2060" i="1" s="1"/>
  <c r="Q2060" i="1"/>
  <c r="H2060" i="1"/>
  <c r="I2060" i="1"/>
  <c r="F2060" i="1"/>
  <c r="E2060" i="1"/>
  <c r="J2059" i="1"/>
  <c r="T2059" i="1"/>
  <c r="C2061" i="1" l="1"/>
  <c r="D2061" i="1"/>
  <c r="A2062" i="1" a="1"/>
  <c r="A2062" i="1" s="1"/>
  <c r="V2060" i="1"/>
  <c r="M2061" i="1"/>
  <c r="L2061" i="1"/>
  <c r="Y2063" i="1" a="1"/>
  <c r="Y2063" i="1" s="1"/>
  <c r="B2063" i="1" s="1" a="1"/>
  <c r="B2063" i="1" s="1"/>
  <c r="J2060" i="1"/>
  <c r="T2060" i="1"/>
  <c r="H2061" i="1"/>
  <c r="Q2061" i="1"/>
  <c r="E2061" i="1"/>
  <c r="I2061" i="1"/>
  <c r="G2061" i="1"/>
  <c r="U2061" i="1" s="1"/>
  <c r="F2061" i="1"/>
  <c r="S2059" i="1"/>
  <c r="K2059" i="1"/>
  <c r="C2062" i="1" l="1"/>
  <c r="D2062" i="1"/>
  <c r="A2063" i="1" a="1"/>
  <c r="A2063" i="1" s="1"/>
  <c r="V2061" i="1"/>
  <c r="K2060" i="1"/>
  <c r="S2060" i="1"/>
  <c r="M2062" i="1"/>
  <c r="L2062" i="1"/>
  <c r="E2062" i="1"/>
  <c r="H2062" i="1"/>
  <c r="G2062" i="1"/>
  <c r="U2062" i="1" s="1"/>
  <c r="F2062" i="1"/>
  <c r="Q2062" i="1"/>
  <c r="I2062" i="1"/>
  <c r="Y2064" i="1" a="1"/>
  <c r="Y2064" i="1" s="1"/>
  <c r="B2064" i="1" s="1" a="1"/>
  <c r="B2064" i="1" s="1"/>
  <c r="J2061" i="1"/>
  <c r="T2061" i="1"/>
  <c r="C2063" i="1" l="1"/>
  <c r="D2063" i="1"/>
  <c r="A2064" i="1" a="1"/>
  <c r="A2064" i="1" s="1"/>
  <c r="L2063" i="1"/>
  <c r="M2063" i="1"/>
  <c r="Q2063" i="1"/>
  <c r="H2063" i="1"/>
  <c r="E2063" i="1"/>
  <c r="I2063" i="1"/>
  <c r="G2063" i="1"/>
  <c r="U2063" i="1" s="1"/>
  <c r="F2063" i="1"/>
  <c r="J2062" i="1"/>
  <c r="T2062" i="1"/>
  <c r="V2062" i="1"/>
  <c r="Y2065" i="1" a="1"/>
  <c r="Y2065" i="1" s="1"/>
  <c r="B2065" i="1" s="1" a="1"/>
  <c r="B2065" i="1" s="1"/>
  <c r="K2061" i="1"/>
  <c r="S2061" i="1"/>
  <c r="V2063" i="1" l="1"/>
  <c r="C2064" i="1"/>
  <c r="D2064" i="1"/>
  <c r="A2065" i="1" a="1"/>
  <c r="A2065" i="1" s="1"/>
  <c r="M2064" i="1"/>
  <c r="L2064" i="1"/>
  <c r="E2064" i="1"/>
  <c r="Q2064" i="1"/>
  <c r="H2064" i="1"/>
  <c r="I2064" i="1"/>
  <c r="G2064" i="1"/>
  <c r="U2064" i="1" s="1"/>
  <c r="F2064" i="1"/>
  <c r="Y2066" i="1" a="1"/>
  <c r="Y2066" i="1" s="1"/>
  <c r="B2066" i="1" s="1" a="1"/>
  <c r="B2066" i="1" s="1"/>
  <c r="K2062" i="1"/>
  <c r="S2062" i="1"/>
  <c r="T2063" i="1"/>
  <c r="J2063" i="1"/>
  <c r="C2065" i="1" l="1"/>
  <c r="D2065" i="1"/>
  <c r="A2066" i="1" a="1"/>
  <c r="A2066" i="1" s="1"/>
  <c r="V2064" i="1"/>
  <c r="S2063" i="1"/>
  <c r="K2063" i="1"/>
  <c r="Y2067" i="1" a="1"/>
  <c r="Y2067" i="1" s="1"/>
  <c r="B2067" i="1" s="1" a="1"/>
  <c r="B2067" i="1" s="1"/>
  <c r="M2065" i="1"/>
  <c r="L2065" i="1"/>
  <c r="F2065" i="1"/>
  <c r="Q2065" i="1"/>
  <c r="H2065" i="1"/>
  <c r="G2065" i="1"/>
  <c r="U2065" i="1" s="1"/>
  <c r="E2065" i="1"/>
  <c r="I2065" i="1"/>
  <c r="J2064" i="1"/>
  <c r="T2064" i="1"/>
  <c r="C2066" i="1" l="1"/>
  <c r="D2066" i="1"/>
  <c r="A2067" i="1" a="1"/>
  <c r="A2067" i="1" s="1"/>
  <c r="J2065" i="1"/>
  <c r="S2064" i="1"/>
  <c r="K2064" i="1"/>
  <c r="T2065" i="1"/>
  <c r="G2066" i="1"/>
  <c r="U2066" i="1" s="1"/>
  <c r="Q2066" i="1"/>
  <c r="H2066" i="1"/>
  <c r="I2066" i="1"/>
  <c r="F2066" i="1"/>
  <c r="E2066" i="1"/>
  <c r="M2066" i="1"/>
  <c r="L2066" i="1"/>
  <c r="Y2068" i="1" a="1"/>
  <c r="Y2068" i="1" s="1"/>
  <c r="B2068" i="1" s="1" a="1"/>
  <c r="B2068" i="1" s="1"/>
  <c r="C2067" i="1" l="1"/>
  <c r="D2067" i="1"/>
  <c r="A2068" i="1" a="1"/>
  <c r="A2068" i="1" s="1"/>
  <c r="T2066" i="1"/>
  <c r="M2067" i="1"/>
  <c r="L2067" i="1"/>
  <c r="H2067" i="1"/>
  <c r="E2067" i="1"/>
  <c r="Q2067" i="1"/>
  <c r="G2067" i="1"/>
  <c r="U2067" i="1" s="1"/>
  <c r="F2067" i="1"/>
  <c r="I2067" i="1"/>
  <c r="J2066" i="1"/>
  <c r="S2065" i="1"/>
  <c r="V2065" i="1" s="1"/>
  <c r="K2065" i="1"/>
  <c r="Y2069" i="1" a="1"/>
  <c r="Y2069" i="1" s="1"/>
  <c r="B2069" i="1" s="1" a="1"/>
  <c r="B2069" i="1" s="1"/>
  <c r="V2066" i="1"/>
  <c r="D2068" i="1" l="1"/>
  <c r="C2068" i="1"/>
  <c r="A2069" i="1" a="1"/>
  <c r="A2069" i="1" s="1"/>
  <c r="T2067" i="1"/>
  <c r="M2068" i="1"/>
  <c r="L2068" i="1"/>
  <c r="Q2068" i="1"/>
  <c r="H2068" i="1"/>
  <c r="E2068" i="1"/>
  <c r="I2068" i="1"/>
  <c r="G2068" i="1"/>
  <c r="U2068" i="1" s="1"/>
  <c r="V2068" i="1" s="1"/>
  <c r="F2068" i="1"/>
  <c r="Y2070" i="1" a="1"/>
  <c r="Y2070" i="1" s="1"/>
  <c r="B2070" i="1" s="1" a="1"/>
  <c r="B2070" i="1" s="1"/>
  <c r="K2066" i="1"/>
  <c r="S2066" i="1"/>
  <c r="J2067" i="1"/>
  <c r="C2069" i="1" l="1"/>
  <c r="D2069" i="1"/>
  <c r="A2070" i="1" a="1"/>
  <c r="A2070" i="1" s="1"/>
  <c r="Y2071" i="1" a="1"/>
  <c r="Y2071" i="1" s="1"/>
  <c r="B2071" i="1" s="1" a="1"/>
  <c r="B2071" i="1" s="1"/>
  <c r="L2069" i="1"/>
  <c r="M2069" i="1"/>
  <c r="E2069" i="1"/>
  <c r="Q2069" i="1"/>
  <c r="H2069" i="1"/>
  <c r="G2069" i="1"/>
  <c r="U2069" i="1" s="1"/>
  <c r="F2069" i="1"/>
  <c r="I2069" i="1"/>
  <c r="J2068" i="1"/>
  <c r="T2068" i="1"/>
  <c r="K2067" i="1"/>
  <c r="S2067" i="1"/>
  <c r="V2067" i="1" s="1"/>
  <c r="C2070" i="1" l="1"/>
  <c r="D2070" i="1"/>
  <c r="A2071" i="1" a="1"/>
  <c r="A2071" i="1" s="1"/>
  <c r="V2069" i="1"/>
  <c r="K2068" i="1"/>
  <c r="S2068" i="1"/>
  <c r="T2069" i="1"/>
  <c r="J2069" i="1"/>
  <c r="M2070" i="1"/>
  <c r="L2070" i="1"/>
  <c r="Q2070" i="1"/>
  <c r="H2070" i="1"/>
  <c r="G2070" i="1"/>
  <c r="U2070" i="1" s="1"/>
  <c r="E2070" i="1"/>
  <c r="I2070" i="1"/>
  <c r="F2070" i="1"/>
  <c r="Y2072" i="1" a="1"/>
  <c r="Y2072" i="1" s="1"/>
  <c r="B2072" i="1" s="1" a="1"/>
  <c r="B2072" i="1" s="1"/>
  <c r="C2071" i="1" l="1"/>
  <c r="D2071" i="1"/>
  <c r="V2070" i="1"/>
  <c r="A2072" i="1" a="1"/>
  <c r="A2072" i="1" s="1"/>
  <c r="M2071" i="1"/>
  <c r="L2071" i="1"/>
  <c r="J2070" i="1"/>
  <c r="S2069" i="1"/>
  <c r="K2069" i="1"/>
  <c r="F2071" i="1"/>
  <c r="Q2071" i="1"/>
  <c r="H2071" i="1"/>
  <c r="G2071" i="1"/>
  <c r="U2071" i="1" s="1"/>
  <c r="I2071" i="1"/>
  <c r="E2071" i="1"/>
  <c r="Y2073" i="1" a="1"/>
  <c r="Y2073" i="1" s="1"/>
  <c r="B2073" i="1" s="1" a="1"/>
  <c r="B2073" i="1" s="1"/>
  <c r="T2070" i="1"/>
  <c r="C2072" i="1" l="1"/>
  <c r="D2072" i="1"/>
  <c r="A2073" i="1" a="1"/>
  <c r="A2073" i="1" s="1"/>
  <c r="S2070" i="1"/>
  <c r="K2070" i="1"/>
  <c r="V2071" i="1"/>
  <c r="G2072" i="1"/>
  <c r="U2072" i="1" s="1"/>
  <c r="E2072" i="1"/>
  <c r="Q2072" i="1"/>
  <c r="H2072" i="1"/>
  <c r="I2072" i="1"/>
  <c r="F2072" i="1"/>
  <c r="Y2074" i="1" a="1"/>
  <c r="Y2074" i="1" s="1"/>
  <c r="B2074" i="1" s="1" a="1"/>
  <c r="B2074" i="1" s="1"/>
  <c r="M2072" i="1"/>
  <c r="L2072" i="1"/>
  <c r="J2071" i="1"/>
  <c r="T2071" i="1"/>
  <c r="C2073" i="1" l="1"/>
  <c r="D2073" i="1"/>
  <c r="V2072" i="1"/>
  <c r="A2074" i="1" a="1"/>
  <c r="A2074" i="1" s="1"/>
  <c r="K2071" i="1"/>
  <c r="S2071" i="1"/>
  <c r="J2072" i="1"/>
  <c r="T2072" i="1"/>
  <c r="H2073" i="1"/>
  <c r="I2073" i="1"/>
  <c r="Q2073" i="1"/>
  <c r="F2073" i="1"/>
  <c r="E2073" i="1"/>
  <c r="G2073" i="1"/>
  <c r="U2073" i="1" s="1"/>
  <c r="M2073" i="1"/>
  <c r="L2073" i="1"/>
  <c r="Y2075" i="1" a="1"/>
  <c r="Y2075" i="1" s="1"/>
  <c r="B2075" i="1" s="1" a="1"/>
  <c r="B2075" i="1" s="1"/>
  <c r="C2074" i="1" l="1"/>
  <c r="D2074" i="1"/>
  <c r="V2073" i="1"/>
  <c r="A2075" i="1" a="1"/>
  <c r="A2075" i="1" s="1"/>
  <c r="E2074" i="1"/>
  <c r="I2074" i="1"/>
  <c r="Q2074" i="1"/>
  <c r="H2074" i="1"/>
  <c r="G2074" i="1"/>
  <c r="U2074" i="1" s="1"/>
  <c r="F2074" i="1"/>
  <c r="Y2076" i="1" a="1"/>
  <c r="Y2076" i="1" s="1"/>
  <c r="B2076" i="1" s="1" a="1"/>
  <c r="B2076" i="1" s="1"/>
  <c r="K2072" i="1"/>
  <c r="S2072" i="1"/>
  <c r="M2074" i="1"/>
  <c r="L2074" i="1"/>
  <c r="J2073" i="1"/>
  <c r="T2073" i="1"/>
  <c r="C2075" i="1" l="1"/>
  <c r="D2075" i="1"/>
  <c r="A2076" i="1" a="1"/>
  <c r="A2076" i="1" s="1"/>
  <c r="V2074" i="1"/>
  <c r="J2074" i="1"/>
  <c r="T2074" i="1"/>
  <c r="K2073" i="1"/>
  <c r="S2073" i="1"/>
  <c r="L2075" i="1"/>
  <c r="M2075" i="1"/>
  <c r="Q2075" i="1"/>
  <c r="H2075" i="1"/>
  <c r="G2075" i="1"/>
  <c r="U2075" i="1" s="1"/>
  <c r="F2075" i="1"/>
  <c r="E2075" i="1"/>
  <c r="I2075" i="1"/>
  <c r="Y2077" i="1" a="1"/>
  <c r="Y2077" i="1" s="1"/>
  <c r="B2077" i="1" s="1" a="1"/>
  <c r="B2077" i="1" s="1"/>
  <c r="C2076" i="1" l="1"/>
  <c r="D2076" i="1"/>
  <c r="A2077" i="1" a="1"/>
  <c r="A2077" i="1" s="1"/>
  <c r="I2076" i="1"/>
  <c r="Q2076" i="1"/>
  <c r="H2076" i="1"/>
  <c r="G2076" i="1"/>
  <c r="U2076" i="1" s="1"/>
  <c r="V2076" i="1" s="1"/>
  <c r="E2076" i="1"/>
  <c r="F2076" i="1"/>
  <c r="Y2078" i="1" a="1"/>
  <c r="Y2078" i="1" s="1"/>
  <c r="B2078" i="1" s="1" a="1"/>
  <c r="B2078" i="1" s="1"/>
  <c r="T2075" i="1"/>
  <c r="J2075" i="1"/>
  <c r="K2074" i="1"/>
  <c r="S2074" i="1"/>
  <c r="M2076" i="1"/>
  <c r="L2076" i="1"/>
  <c r="V2075" i="1"/>
  <c r="C2077" i="1" l="1"/>
  <c r="D2077" i="1"/>
  <c r="A2078" i="1" a="1"/>
  <c r="A2078" i="1" s="1"/>
  <c r="M2077" i="1"/>
  <c r="L2077" i="1"/>
  <c r="J2076" i="1"/>
  <c r="T2076" i="1"/>
  <c r="S2075" i="1"/>
  <c r="K2075" i="1"/>
  <c r="F2077" i="1"/>
  <c r="G2077" i="1"/>
  <c r="U2077" i="1" s="1"/>
  <c r="E2077" i="1"/>
  <c r="Q2077" i="1"/>
  <c r="H2077" i="1"/>
  <c r="I2077" i="1"/>
  <c r="Y2079" i="1" a="1"/>
  <c r="Y2079" i="1" s="1"/>
  <c r="B2079" i="1" s="1" a="1"/>
  <c r="B2079" i="1" s="1"/>
  <c r="C2078" i="1" l="1"/>
  <c r="D2078" i="1"/>
  <c r="V2077" i="1"/>
  <c r="A2079" i="1" a="1"/>
  <c r="A2079" i="1" s="1"/>
  <c r="K2076" i="1"/>
  <c r="S2076" i="1"/>
  <c r="G2078" i="1"/>
  <c r="U2078" i="1" s="1"/>
  <c r="I2078" i="1"/>
  <c r="Q2078" i="1"/>
  <c r="H2078" i="1"/>
  <c r="F2078" i="1"/>
  <c r="E2078" i="1"/>
  <c r="J2077" i="1"/>
  <c r="T2077" i="1"/>
  <c r="L2078" i="1"/>
  <c r="M2078" i="1"/>
  <c r="Y2080" i="1" a="1"/>
  <c r="Y2080" i="1" s="1"/>
  <c r="B2080" i="1" s="1" a="1"/>
  <c r="B2080" i="1" s="1"/>
  <c r="C2079" i="1" l="1"/>
  <c r="D2079" i="1"/>
  <c r="A2080" i="1" a="1"/>
  <c r="A2080" i="1" s="1"/>
  <c r="V2078" i="1"/>
  <c r="M2079" i="1"/>
  <c r="L2079" i="1"/>
  <c r="K2077" i="1"/>
  <c r="S2077" i="1"/>
  <c r="Y2081" i="1" a="1"/>
  <c r="Y2081" i="1" s="1"/>
  <c r="B2081" i="1" s="1" a="1"/>
  <c r="B2081" i="1" s="1"/>
  <c r="H2079" i="1"/>
  <c r="F2079" i="1"/>
  <c r="E2079" i="1"/>
  <c r="I2079" i="1"/>
  <c r="G2079" i="1"/>
  <c r="U2079" i="1" s="1"/>
  <c r="Q2079" i="1"/>
  <c r="T2078" i="1"/>
  <c r="J2078" i="1"/>
  <c r="C2080" i="1" l="1"/>
  <c r="D2080" i="1"/>
  <c r="A2081" i="1" a="1"/>
  <c r="A2081" i="1" s="1"/>
  <c r="V2079" i="1"/>
  <c r="I2080" i="1"/>
  <c r="Q2080" i="1"/>
  <c r="H2080" i="1"/>
  <c r="G2080" i="1"/>
  <c r="U2080" i="1" s="1"/>
  <c r="V2080" i="1" s="1"/>
  <c r="F2080" i="1"/>
  <c r="E2080" i="1"/>
  <c r="Y2082" i="1" a="1"/>
  <c r="Y2082" i="1" s="1"/>
  <c r="B2082" i="1" s="1" a="1"/>
  <c r="B2082" i="1" s="1"/>
  <c r="J2079" i="1"/>
  <c r="T2079" i="1"/>
  <c r="K2078" i="1"/>
  <c r="S2078" i="1"/>
  <c r="M2080" i="1"/>
  <c r="L2080" i="1"/>
  <c r="C2081" i="1" l="1"/>
  <c r="D2081" i="1"/>
  <c r="A2082" i="1" a="1"/>
  <c r="A2082" i="1" s="1"/>
  <c r="Y2083" i="1" a="1"/>
  <c r="Y2083" i="1" s="1"/>
  <c r="B2083" i="1" s="1" a="1"/>
  <c r="B2083" i="1" s="1"/>
  <c r="L2081" i="1"/>
  <c r="M2081" i="1"/>
  <c r="T2080" i="1"/>
  <c r="K2079" i="1"/>
  <c r="S2079" i="1"/>
  <c r="J2080" i="1"/>
  <c r="I2081" i="1"/>
  <c r="Q2081" i="1"/>
  <c r="H2081" i="1"/>
  <c r="G2081" i="1"/>
  <c r="U2081" i="1" s="1"/>
  <c r="E2081" i="1"/>
  <c r="F2081" i="1"/>
  <c r="C2082" i="1" l="1"/>
  <c r="D2082" i="1"/>
  <c r="A2083" i="1" a="1"/>
  <c r="A2083" i="1" s="1"/>
  <c r="V2081" i="1"/>
  <c r="T2081" i="1"/>
  <c r="S2080" i="1"/>
  <c r="K2080" i="1"/>
  <c r="J2081" i="1"/>
  <c r="Y2084" i="1" a="1"/>
  <c r="Y2084" i="1" s="1"/>
  <c r="B2084" i="1" s="1" a="1"/>
  <c r="B2084" i="1" s="1"/>
  <c r="G2082" i="1"/>
  <c r="U2082" i="1" s="1"/>
  <c r="F2082" i="1"/>
  <c r="E2082" i="1"/>
  <c r="Q2082" i="1"/>
  <c r="H2082" i="1"/>
  <c r="I2082" i="1"/>
  <c r="M2082" i="1"/>
  <c r="L2082" i="1"/>
  <c r="C2083" i="1" l="1"/>
  <c r="D2083" i="1"/>
  <c r="V2082" i="1"/>
  <c r="A2084" i="1" a="1"/>
  <c r="A2084" i="1" s="1"/>
  <c r="J2082" i="1"/>
  <c r="T2082" i="1"/>
  <c r="K2081" i="1"/>
  <c r="S2081" i="1"/>
  <c r="F2083" i="1"/>
  <c r="I2083" i="1"/>
  <c r="Q2083" i="1"/>
  <c r="H2083" i="1"/>
  <c r="G2083" i="1"/>
  <c r="U2083" i="1" s="1"/>
  <c r="E2083" i="1"/>
  <c r="Y2085" i="1" a="1"/>
  <c r="Y2085" i="1" s="1"/>
  <c r="B2085" i="1" s="1" a="1"/>
  <c r="B2085" i="1" s="1"/>
  <c r="L2083" i="1"/>
  <c r="M2083" i="1"/>
  <c r="C2084" i="1" l="1"/>
  <c r="D2084" i="1"/>
  <c r="A2085" i="1" a="1"/>
  <c r="A2085" i="1" s="1"/>
  <c r="T2083" i="1"/>
  <c r="V2083" i="1"/>
  <c r="J2083" i="1"/>
  <c r="M2084" i="1"/>
  <c r="L2084" i="1"/>
  <c r="K2082" i="1"/>
  <c r="S2082" i="1"/>
  <c r="G2084" i="1"/>
  <c r="U2084" i="1" s="1"/>
  <c r="F2084" i="1"/>
  <c r="E2084" i="1"/>
  <c r="I2084" i="1"/>
  <c r="Q2084" i="1"/>
  <c r="H2084" i="1"/>
  <c r="Y2086" i="1" a="1"/>
  <c r="Y2086" i="1" s="1"/>
  <c r="B2086" i="1" s="1" a="1"/>
  <c r="B2086" i="1" s="1"/>
  <c r="C2085" i="1" l="1"/>
  <c r="D2085" i="1"/>
  <c r="V2084" i="1"/>
  <c r="A2086" i="1" a="1"/>
  <c r="A2086" i="1" s="1"/>
  <c r="K2083" i="1"/>
  <c r="S2083" i="1"/>
  <c r="J2084" i="1"/>
  <c r="T2084" i="1"/>
  <c r="L2085" i="1"/>
  <c r="M2085" i="1"/>
  <c r="Y2087" i="1" a="1"/>
  <c r="Y2087" i="1" s="1"/>
  <c r="B2087" i="1" s="1" a="1"/>
  <c r="B2087" i="1" s="1"/>
  <c r="H2085" i="1"/>
  <c r="I2085" i="1"/>
  <c r="Q2085" i="1"/>
  <c r="G2085" i="1"/>
  <c r="U2085" i="1" s="1"/>
  <c r="F2085" i="1"/>
  <c r="E2085" i="1"/>
  <c r="C2086" i="1" l="1"/>
  <c r="D2086" i="1"/>
  <c r="A2087" i="1" a="1"/>
  <c r="A2087" i="1" s="1"/>
  <c r="V2085" i="1"/>
  <c r="J2085" i="1"/>
  <c r="T2085" i="1"/>
  <c r="M2086" i="1"/>
  <c r="L2086" i="1"/>
  <c r="K2084" i="1"/>
  <c r="S2084" i="1"/>
  <c r="Y2088" i="1" a="1"/>
  <c r="Y2088" i="1" s="1"/>
  <c r="B2088" i="1" s="1" a="1"/>
  <c r="B2088" i="1" s="1"/>
  <c r="I2086" i="1"/>
  <c r="H2086" i="1"/>
  <c r="Q2086" i="1"/>
  <c r="G2086" i="1"/>
  <c r="U2086" i="1" s="1"/>
  <c r="V2086" i="1" s="1"/>
  <c r="F2086" i="1"/>
  <c r="E2086" i="1"/>
  <c r="C2087" i="1" l="1"/>
  <c r="D2087" i="1"/>
  <c r="A2088" i="1" a="1"/>
  <c r="A2088" i="1" s="1"/>
  <c r="I2087" i="1"/>
  <c r="H2087" i="1"/>
  <c r="Q2087" i="1"/>
  <c r="G2087" i="1"/>
  <c r="U2087" i="1" s="1"/>
  <c r="F2087" i="1"/>
  <c r="E2087" i="1"/>
  <c r="T2086" i="1"/>
  <c r="L2087" i="1"/>
  <c r="M2087" i="1"/>
  <c r="J2086" i="1"/>
  <c r="Y2089" i="1" a="1"/>
  <c r="Y2089" i="1" s="1"/>
  <c r="B2089" i="1" s="1" a="1"/>
  <c r="B2089" i="1" s="1"/>
  <c r="S2085" i="1"/>
  <c r="K2085" i="1"/>
  <c r="V2087" i="1" l="1"/>
  <c r="C2088" i="1"/>
  <c r="D2088" i="1"/>
  <c r="A2089" i="1" a="1"/>
  <c r="A2089" i="1" s="1"/>
  <c r="S2086" i="1"/>
  <c r="K2086" i="1"/>
  <c r="T2087" i="1"/>
  <c r="F2088" i="1"/>
  <c r="E2088" i="1"/>
  <c r="I2088" i="1"/>
  <c r="H2088" i="1"/>
  <c r="Q2088" i="1"/>
  <c r="G2088" i="1"/>
  <c r="U2088" i="1" s="1"/>
  <c r="M2088" i="1"/>
  <c r="L2088" i="1"/>
  <c r="Y2090" i="1" a="1"/>
  <c r="Y2090" i="1" s="1"/>
  <c r="B2090" i="1" s="1" a="1"/>
  <c r="B2090" i="1" s="1"/>
  <c r="J2087" i="1"/>
  <c r="C2089" i="1" l="1"/>
  <c r="D2089" i="1"/>
  <c r="V2088" i="1"/>
  <c r="A2090" i="1" a="1"/>
  <c r="A2090" i="1" s="1"/>
  <c r="J2088" i="1"/>
  <c r="M2089" i="1"/>
  <c r="L2089" i="1"/>
  <c r="Y2091" i="1" a="1"/>
  <c r="Y2091" i="1" s="1"/>
  <c r="B2091" i="1" s="1" a="1"/>
  <c r="B2091" i="1" s="1"/>
  <c r="T2088" i="1"/>
  <c r="F2089" i="1"/>
  <c r="I2089" i="1"/>
  <c r="H2089" i="1"/>
  <c r="Q2089" i="1"/>
  <c r="G2089" i="1"/>
  <c r="U2089" i="1" s="1"/>
  <c r="V2089" i="1" s="1"/>
  <c r="E2089" i="1"/>
  <c r="S2087" i="1"/>
  <c r="K2087" i="1"/>
  <c r="C2090" i="1" l="1"/>
  <c r="D2090" i="1"/>
  <c r="A2091" i="1" a="1"/>
  <c r="A2091" i="1" s="1"/>
  <c r="Y2092" i="1" a="1"/>
  <c r="Y2092" i="1" s="1"/>
  <c r="B2092" i="1" s="1" a="1"/>
  <c r="B2092" i="1" s="1"/>
  <c r="G2090" i="1"/>
  <c r="U2090" i="1" s="1"/>
  <c r="F2090" i="1"/>
  <c r="I2090" i="1"/>
  <c r="H2090" i="1"/>
  <c r="Q2090" i="1"/>
  <c r="E2090" i="1"/>
  <c r="M2090" i="1"/>
  <c r="L2090" i="1"/>
  <c r="J2089" i="1"/>
  <c r="T2089" i="1"/>
  <c r="K2088" i="1"/>
  <c r="S2088" i="1"/>
  <c r="D2091" i="1" l="1"/>
  <c r="C2091" i="1"/>
  <c r="A2092" i="1" a="1"/>
  <c r="A2092" i="1" s="1"/>
  <c r="V2090" i="1"/>
  <c r="K2089" i="1"/>
  <c r="S2089" i="1"/>
  <c r="J2090" i="1"/>
  <c r="T2090" i="1"/>
  <c r="L2091" i="1"/>
  <c r="M2091" i="1"/>
  <c r="H2091" i="1"/>
  <c r="G2091" i="1"/>
  <c r="U2091" i="1" s="1"/>
  <c r="F2091" i="1"/>
  <c r="I2091" i="1"/>
  <c r="Q2091" i="1"/>
  <c r="E2091" i="1"/>
  <c r="Y2093" i="1" a="1"/>
  <c r="Y2093" i="1" s="1"/>
  <c r="B2093" i="1" s="1" a="1"/>
  <c r="B2093" i="1" s="1"/>
  <c r="C2092" i="1" l="1"/>
  <c r="D2092" i="1"/>
  <c r="A2093" i="1" a="1"/>
  <c r="A2093" i="1" s="1"/>
  <c r="V2091" i="1"/>
  <c r="L2092" i="1"/>
  <c r="M2092" i="1"/>
  <c r="Y2094" i="1" a="1"/>
  <c r="Y2094" i="1" s="1"/>
  <c r="B2094" i="1" s="1" a="1"/>
  <c r="B2094" i="1" s="1"/>
  <c r="T2091" i="1"/>
  <c r="K2090" i="1"/>
  <c r="S2090" i="1"/>
  <c r="H2092" i="1"/>
  <c r="I2092" i="1"/>
  <c r="G2092" i="1"/>
  <c r="U2092" i="1" s="1"/>
  <c r="Q2092" i="1"/>
  <c r="F2092" i="1"/>
  <c r="E2092" i="1"/>
  <c r="J2091" i="1"/>
  <c r="C2093" i="1" l="1"/>
  <c r="D2093" i="1"/>
  <c r="A2094" i="1" a="1"/>
  <c r="A2094" i="1" s="1"/>
  <c r="V2092" i="1"/>
  <c r="H2093" i="1"/>
  <c r="G2093" i="1"/>
  <c r="U2093" i="1" s="1"/>
  <c r="I2093" i="1"/>
  <c r="Q2093" i="1"/>
  <c r="F2093" i="1"/>
  <c r="E2093" i="1"/>
  <c r="L2093" i="1"/>
  <c r="M2093" i="1"/>
  <c r="K2091" i="1"/>
  <c r="S2091" i="1"/>
  <c r="Y2095" i="1" a="1"/>
  <c r="Y2095" i="1" s="1"/>
  <c r="B2095" i="1" s="1" a="1"/>
  <c r="B2095" i="1" s="1"/>
  <c r="T2092" i="1"/>
  <c r="J2092" i="1"/>
  <c r="C2094" i="1" l="1"/>
  <c r="D2094" i="1"/>
  <c r="A2095" i="1" a="1"/>
  <c r="A2095" i="1" s="1"/>
  <c r="V2093" i="1"/>
  <c r="J2093" i="1"/>
  <c r="L2094" i="1"/>
  <c r="M2094" i="1"/>
  <c r="Y2096" i="1" a="1"/>
  <c r="Y2096" i="1" s="1"/>
  <c r="B2096" i="1" s="1" a="1"/>
  <c r="B2096" i="1" s="1"/>
  <c r="F2094" i="1"/>
  <c r="I2094" i="1"/>
  <c r="H2094" i="1"/>
  <c r="G2094" i="1"/>
  <c r="U2094" i="1" s="1"/>
  <c r="Q2094" i="1"/>
  <c r="E2094" i="1"/>
  <c r="K2092" i="1"/>
  <c r="S2092" i="1"/>
  <c r="T2093" i="1"/>
  <c r="C2095" i="1" l="1"/>
  <c r="D2095" i="1"/>
  <c r="A2096" i="1" a="1"/>
  <c r="A2096" i="1" s="1"/>
  <c r="F2095" i="1"/>
  <c r="Q2095" i="1"/>
  <c r="I2095" i="1"/>
  <c r="H2095" i="1"/>
  <c r="G2095" i="1"/>
  <c r="U2095" i="1" s="1"/>
  <c r="E2095" i="1"/>
  <c r="L2095" i="1"/>
  <c r="M2095" i="1"/>
  <c r="Y2097" i="1" a="1"/>
  <c r="Y2097" i="1" s="1"/>
  <c r="B2097" i="1" s="1" a="1"/>
  <c r="B2097" i="1" s="1"/>
  <c r="V2094" i="1"/>
  <c r="T2094" i="1"/>
  <c r="S2093" i="1"/>
  <c r="K2093" i="1"/>
  <c r="J2094" i="1"/>
  <c r="C2096" i="1" l="1"/>
  <c r="D2096" i="1"/>
  <c r="A2097" i="1" a="1"/>
  <c r="A2097" i="1" s="1"/>
  <c r="V2095" i="1"/>
  <c r="G2096" i="1"/>
  <c r="U2096" i="1" s="1"/>
  <c r="F2096" i="1"/>
  <c r="H2096" i="1"/>
  <c r="E2096" i="1"/>
  <c r="Q2096" i="1"/>
  <c r="I2096" i="1"/>
  <c r="Y2098" i="1" a="1"/>
  <c r="Y2098" i="1" s="1"/>
  <c r="B2098" i="1" s="1" a="1"/>
  <c r="B2098" i="1" s="1"/>
  <c r="M2096" i="1"/>
  <c r="L2096" i="1"/>
  <c r="K2094" i="1"/>
  <c r="S2094" i="1"/>
  <c r="T2095" i="1"/>
  <c r="J2095" i="1"/>
  <c r="C2097" i="1" l="1"/>
  <c r="D2097" i="1"/>
  <c r="A2098" i="1" a="1"/>
  <c r="A2098" i="1" s="1"/>
  <c r="H2097" i="1"/>
  <c r="G2097" i="1"/>
  <c r="U2097" i="1" s="1"/>
  <c r="I2097" i="1"/>
  <c r="F2097" i="1"/>
  <c r="E2097" i="1"/>
  <c r="Q2097" i="1"/>
  <c r="J2096" i="1"/>
  <c r="Y2099" i="1" a="1"/>
  <c r="Y2099" i="1" s="1"/>
  <c r="B2099" i="1" s="1" a="1"/>
  <c r="B2099" i="1" s="1"/>
  <c r="T2096" i="1"/>
  <c r="M2097" i="1"/>
  <c r="L2097" i="1"/>
  <c r="K2095" i="1"/>
  <c r="S2095" i="1"/>
  <c r="C2098" i="1" l="1"/>
  <c r="D2098" i="1"/>
  <c r="A2099" i="1" a="1"/>
  <c r="A2099" i="1" s="1"/>
  <c r="J2097" i="1"/>
  <c r="T2097" i="1"/>
  <c r="H2098" i="1"/>
  <c r="E2098" i="1"/>
  <c r="I2098" i="1"/>
  <c r="F2098" i="1"/>
  <c r="Q2098" i="1"/>
  <c r="G2098" i="1"/>
  <c r="U2098" i="1" s="1"/>
  <c r="M2098" i="1"/>
  <c r="L2098" i="1"/>
  <c r="Y2100" i="1" a="1"/>
  <c r="Y2100" i="1" s="1"/>
  <c r="B2100" i="1" s="1" a="1"/>
  <c r="B2100" i="1" s="1"/>
  <c r="S2096" i="1"/>
  <c r="V2096" i="1" s="1"/>
  <c r="K2096" i="1"/>
  <c r="C2099" i="1" l="1"/>
  <c r="D2099" i="1"/>
  <c r="A2100" i="1" a="1"/>
  <c r="A2100" i="1" s="1"/>
  <c r="Q2099" i="1"/>
  <c r="G2099" i="1"/>
  <c r="U2099" i="1" s="1"/>
  <c r="F2099" i="1"/>
  <c r="I2099" i="1"/>
  <c r="H2099" i="1"/>
  <c r="E2099" i="1"/>
  <c r="J2098" i="1"/>
  <c r="T2098" i="1"/>
  <c r="L2099" i="1"/>
  <c r="M2099" i="1"/>
  <c r="Y2101" i="1" a="1"/>
  <c r="Y2101" i="1" s="1"/>
  <c r="B2101" i="1" s="1" a="1"/>
  <c r="B2101" i="1" s="1"/>
  <c r="K2097" i="1"/>
  <c r="S2097" i="1"/>
  <c r="V2097" i="1" s="1"/>
  <c r="V2098" i="1"/>
  <c r="C2100" i="1" l="1"/>
  <c r="D2100" i="1"/>
  <c r="A2101" i="1" a="1"/>
  <c r="A2101" i="1" s="1"/>
  <c r="V2099" i="1"/>
  <c r="I2100" i="1"/>
  <c r="Q2100" i="1"/>
  <c r="E2100" i="1"/>
  <c r="H2100" i="1"/>
  <c r="G2100" i="1"/>
  <c r="U2100" i="1" s="1"/>
  <c r="F2100" i="1"/>
  <c r="L2100" i="1"/>
  <c r="M2100" i="1"/>
  <c r="Y2102" i="1" a="1"/>
  <c r="Y2102" i="1" s="1"/>
  <c r="B2102" i="1" s="1" a="1"/>
  <c r="B2102" i="1" s="1"/>
  <c r="S2098" i="1"/>
  <c r="K2098" i="1"/>
  <c r="T2099" i="1"/>
  <c r="J2099" i="1"/>
  <c r="C2101" i="1" l="1"/>
  <c r="D2101" i="1"/>
  <c r="A2102" i="1" a="1"/>
  <c r="A2102" i="1" s="1"/>
  <c r="M2101" i="1"/>
  <c r="L2101" i="1"/>
  <c r="Y2103" i="1" a="1"/>
  <c r="Y2103" i="1" s="1"/>
  <c r="B2103" i="1" s="1" a="1"/>
  <c r="B2103" i="1" s="1"/>
  <c r="V2100" i="1"/>
  <c r="F2101" i="1"/>
  <c r="Q2101" i="1"/>
  <c r="I2101" i="1"/>
  <c r="G2101" i="1"/>
  <c r="U2101" i="1" s="1"/>
  <c r="E2101" i="1"/>
  <c r="H2101" i="1"/>
  <c r="K2099" i="1"/>
  <c r="S2099" i="1"/>
  <c r="T2100" i="1"/>
  <c r="J2100" i="1"/>
  <c r="C2102" i="1" l="1"/>
  <c r="D2102" i="1"/>
  <c r="A2103" i="1" a="1"/>
  <c r="A2103" i="1" s="1"/>
  <c r="V2101" i="1"/>
  <c r="Y2104" i="1" a="1"/>
  <c r="Y2104" i="1" s="1"/>
  <c r="B2104" i="1" s="1" a="1"/>
  <c r="B2104" i="1" s="1"/>
  <c r="G2102" i="1"/>
  <c r="U2102" i="1" s="1"/>
  <c r="F2102" i="1"/>
  <c r="E2102" i="1"/>
  <c r="H2102" i="1"/>
  <c r="Q2102" i="1"/>
  <c r="I2102" i="1"/>
  <c r="M2102" i="1"/>
  <c r="L2102" i="1"/>
  <c r="S2100" i="1"/>
  <c r="K2100" i="1"/>
  <c r="J2101" i="1"/>
  <c r="T2101" i="1"/>
  <c r="C2103" i="1" l="1"/>
  <c r="D2103" i="1"/>
  <c r="V2102" i="1"/>
  <c r="A2104" i="1" a="1"/>
  <c r="A2104" i="1" s="1"/>
  <c r="Q2103" i="1"/>
  <c r="H2103" i="1"/>
  <c r="G2103" i="1"/>
  <c r="U2103" i="1" s="1"/>
  <c r="V2103" i="1" s="1"/>
  <c r="E2103" i="1"/>
  <c r="I2103" i="1"/>
  <c r="F2103" i="1"/>
  <c r="M2103" i="1"/>
  <c r="L2103" i="1"/>
  <c r="S2101" i="1"/>
  <c r="K2101" i="1"/>
  <c r="Y2105" i="1" a="1"/>
  <c r="Y2105" i="1" s="1"/>
  <c r="B2105" i="1" s="1" a="1"/>
  <c r="B2105" i="1" s="1"/>
  <c r="T2102" i="1"/>
  <c r="J2102" i="1"/>
  <c r="D2104" i="1" l="1"/>
  <c r="C2104" i="1"/>
  <c r="A2105" i="1" a="1"/>
  <c r="A2105" i="1" s="1"/>
  <c r="M2104" i="1"/>
  <c r="L2104" i="1"/>
  <c r="E2104" i="1"/>
  <c r="F2104" i="1"/>
  <c r="Q2104" i="1"/>
  <c r="I2104" i="1"/>
  <c r="H2104" i="1"/>
  <c r="G2104" i="1"/>
  <c r="U2104" i="1" s="1"/>
  <c r="Y2106" i="1" a="1"/>
  <c r="Y2106" i="1" s="1"/>
  <c r="B2106" i="1" s="1" a="1"/>
  <c r="B2106" i="1" s="1"/>
  <c r="S2102" i="1"/>
  <c r="K2102" i="1"/>
  <c r="J2103" i="1"/>
  <c r="T2103" i="1"/>
  <c r="C2105" i="1" l="1"/>
  <c r="D2105" i="1"/>
  <c r="A2106" i="1" a="1"/>
  <c r="A2106" i="1" s="1"/>
  <c r="L2105" i="1"/>
  <c r="M2105" i="1"/>
  <c r="Q2105" i="1"/>
  <c r="H2105" i="1"/>
  <c r="E2105" i="1"/>
  <c r="I2105" i="1"/>
  <c r="F2105" i="1"/>
  <c r="G2105" i="1"/>
  <c r="U2105" i="1" s="1"/>
  <c r="Y2107" i="1" a="1"/>
  <c r="Y2107" i="1" s="1"/>
  <c r="B2107" i="1" s="1" a="1"/>
  <c r="B2107" i="1" s="1"/>
  <c r="J2104" i="1"/>
  <c r="V2104" i="1"/>
  <c r="K2103" i="1"/>
  <c r="S2103" i="1"/>
  <c r="T2104" i="1"/>
  <c r="C2106" i="1" l="1"/>
  <c r="D2106" i="1"/>
  <c r="A2107" i="1" a="1"/>
  <c r="A2107" i="1" s="1"/>
  <c r="V2105" i="1"/>
  <c r="Q2106" i="1"/>
  <c r="H2106" i="1"/>
  <c r="E2106" i="1"/>
  <c r="I2106" i="1"/>
  <c r="G2106" i="1"/>
  <c r="U2106" i="1" s="1"/>
  <c r="F2106" i="1"/>
  <c r="Y2108" i="1" a="1"/>
  <c r="Y2108" i="1" s="1"/>
  <c r="B2108" i="1" s="1" a="1"/>
  <c r="B2108" i="1" s="1"/>
  <c r="T2105" i="1"/>
  <c r="J2105" i="1"/>
  <c r="K2104" i="1"/>
  <c r="S2104" i="1"/>
  <c r="M2106" i="1"/>
  <c r="L2106" i="1"/>
  <c r="C2107" i="1" l="1"/>
  <c r="D2107" i="1"/>
  <c r="A2108" i="1" a="1"/>
  <c r="A2108" i="1" s="1"/>
  <c r="V2106" i="1"/>
  <c r="J2106" i="1"/>
  <c r="Y2109" i="1" a="1"/>
  <c r="Y2109" i="1" s="1"/>
  <c r="B2109" i="1" s="1" a="1"/>
  <c r="B2109" i="1" s="1"/>
  <c r="M2107" i="1"/>
  <c r="L2107" i="1"/>
  <c r="S2105" i="1"/>
  <c r="K2105" i="1"/>
  <c r="T2106" i="1"/>
  <c r="F2107" i="1"/>
  <c r="G2107" i="1"/>
  <c r="U2107" i="1" s="1"/>
  <c r="Q2107" i="1"/>
  <c r="H2107" i="1"/>
  <c r="E2107" i="1"/>
  <c r="I2107" i="1"/>
  <c r="C2108" i="1" l="1"/>
  <c r="D2108" i="1"/>
  <c r="A2109" i="1" a="1"/>
  <c r="A2109" i="1" s="1"/>
  <c r="V2107" i="1"/>
  <c r="J2107" i="1"/>
  <c r="T2107" i="1"/>
  <c r="G2108" i="1"/>
  <c r="U2108" i="1" s="1"/>
  <c r="Q2108" i="1"/>
  <c r="H2108" i="1"/>
  <c r="I2108" i="1"/>
  <c r="F2108" i="1"/>
  <c r="E2108" i="1"/>
  <c r="M2108" i="1"/>
  <c r="L2108" i="1"/>
  <c r="Y2110" i="1" a="1"/>
  <c r="Y2110" i="1" s="1"/>
  <c r="B2110" i="1" s="1" a="1"/>
  <c r="B2110" i="1" s="1"/>
  <c r="S2106" i="1"/>
  <c r="K2106" i="1"/>
  <c r="C2109" i="1" l="1"/>
  <c r="D2109" i="1"/>
  <c r="A2110" i="1" a="1"/>
  <c r="A2110" i="1" s="1"/>
  <c r="V2108" i="1"/>
  <c r="M2109" i="1"/>
  <c r="L2109" i="1"/>
  <c r="J2108" i="1"/>
  <c r="H2109" i="1"/>
  <c r="E2109" i="1"/>
  <c r="G2109" i="1"/>
  <c r="U2109" i="1" s="1"/>
  <c r="F2109" i="1"/>
  <c r="Q2109" i="1"/>
  <c r="I2109" i="1"/>
  <c r="T2108" i="1"/>
  <c r="S2107" i="1"/>
  <c r="K2107" i="1"/>
  <c r="Y2111" i="1" a="1"/>
  <c r="Y2111" i="1" s="1"/>
  <c r="B2111" i="1" s="1" a="1"/>
  <c r="B2111" i="1" s="1"/>
  <c r="C2110" i="1" l="1"/>
  <c r="D2110" i="1"/>
  <c r="A2111" i="1" a="1"/>
  <c r="A2111" i="1" s="1"/>
  <c r="Q2110" i="1"/>
  <c r="H2110" i="1"/>
  <c r="E2110" i="1"/>
  <c r="I2110" i="1"/>
  <c r="F2110" i="1"/>
  <c r="G2110" i="1"/>
  <c r="U2110" i="1" s="1"/>
  <c r="V2110" i="1" s="1"/>
  <c r="Y2112" i="1" a="1"/>
  <c r="Y2112" i="1" s="1"/>
  <c r="B2112" i="1" s="1" a="1"/>
  <c r="B2112" i="1" s="1"/>
  <c r="K2108" i="1"/>
  <c r="S2108" i="1"/>
  <c r="L2110" i="1"/>
  <c r="M2110" i="1"/>
  <c r="J2109" i="1"/>
  <c r="V2109" i="1"/>
  <c r="T2109" i="1"/>
  <c r="C2111" i="1" l="1"/>
  <c r="D2111" i="1"/>
  <c r="A2112" i="1" a="1"/>
  <c r="A2112" i="1" s="1"/>
  <c r="Y2113" i="1" a="1"/>
  <c r="Y2113" i="1" s="1"/>
  <c r="B2113" i="1" s="1" a="1"/>
  <c r="B2113" i="1" s="1"/>
  <c r="K2109" i="1"/>
  <c r="S2109" i="1"/>
  <c r="T2110" i="1"/>
  <c r="Q2111" i="1"/>
  <c r="H2111" i="1"/>
  <c r="E2111" i="1"/>
  <c r="G2111" i="1"/>
  <c r="U2111" i="1" s="1"/>
  <c r="V2111" i="1" s="1"/>
  <c r="F2111" i="1"/>
  <c r="I2111" i="1"/>
  <c r="J2110" i="1"/>
  <c r="L2111" i="1"/>
  <c r="M2111" i="1"/>
  <c r="C2112" i="1" l="1"/>
  <c r="D2112" i="1"/>
  <c r="A2113" i="1" a="1"/>
  <c r="A2113" i="1" s="1"/>
  <c r="K2110" i="1"/>
  <c r="S2110" i="1"/>
  <c r="J2111" i="1"/>
  <c r="T2111" i="1"/>
  <c r="Y2114" i="1" a="1"/>
  <c r="Y2114" i="1" s="1"/>
  <c r="B2114" i="1" s="1" a="1"/>
  <c r="B2114" i="1" s="1"/>
  <c r="G2112" i="1"/>
  <c r="U2112" i="1" s="1"/>
  <c r="E2112" i="1"/>
  <c r="Q2112" i="1"/>
  <c r="H2112" i="1"/>
  <c r="I2112" i="1"/>
  <c r="F2112" i="1"/>
  <c r="M2112" i="1"/>
  <c r="L2112" i="1"/>
  <c r="C2113" i="1" l="1"/>
  <c r="D2113" i="1"/>
  <c r="A2114" i="1" a="1"/>
  <c r="A2114" i="1" s="1"/>
  <c r="V2112" i="1"/>
  <c r="F2113" i="1"/>
  <c r="Q2113" i="1"/>
  <c r="H2113" i="1"/>
  <c r="G2113" i="1"/>
  <c r="U2113" i="1" s="1"/>
  <c r="E2113" i="1"/>
  <c r="I2113" i="1"/>
  <c r="Y2115" i="1" a="1"/>
  <c r="Y2115" i="1" s="1"/>
  <c r="B2115" i="1" s="1" a="1"/>
  <c r="B2115" i="1" s="1"/>
  <c r="J2112" i="1"/>
  <c r="S2111" i="1"/>
  <c r="K2111" i="1"/>
  <c r="M2113" i="1"/>
  <c r="L2113" i="1"/>
  <c r="T2112" i="1"/>
  <c r="C2114" i="1" l="1"/>
  <c r="D2114" i="1"/>
  <c r="A2115" i="1" a="1"/>
  <c r="A2115" i="1" s="1"/>
  <c r="J2113" i="1"/>
  <c r="T2113" i="1"/>
  <c r="K2112" i="1"/>
  <c r="S2112" i="1"/>
  <c r="G2114" i="1"/>
  <c r="U2114" i="1" s="1"/>
  <c r="E2114" i="1"/>
  <c r="Q2114" i="1"/>
  <c r="I2114" i="1"/>
  <c r="F2114" i="1"/>
  <c r="H2114" i="1"/>
  <c r="M2114" i="1"/>
  <c r="L2114" i="1"/>
  <c r="Y2116" i="1" a="1"/>
  <c r="Y2116" i="1" s="1"/>
  <c r="B2116" i="1" s="1" a="1"/>
  <c r="B2116" i="1" s="1"/>
  <c r="C2115" i="1" l="1"/>
  <c r="D2115" i="1"/>
  <c r="A2116" i="1" a="1"/>
  <c r="A2116" i="1" s="1"/>
  <c r="H2115" i="1"/>
  <c r="I2115" i="1"/>
  <c r="E2115" i="1"/>
  <c r="G2115" i="1"/>
  <c r="U2115" i="1" s="1"/>
  <c r="F2115" i="1"/>
  <c r="Q2115" i="1"/>
  <c r="L2115" i="1"/>
  <c r="M2115" i="1"/>
  <c r="Y2117" i="1" a="1"/>
  <c r="Y2117" i="1" s="1"/>
  <c r="B2117" i="1" s="1" a="1"/>
  <c r="B2117" i="1" s="1"/>
  <c r="J2114" i="1"/>
  <c r="T2114" i="1"/>
  <c r="K2113" i="1"/>
  <c r="S2113" i="1"/>
  <c r="V2113" i="1" s="1"/>
  <c r="C2116" i="1" l="1"/>
  <c r="D2116" i="1"/>
  <c r="A2117" i="1" a="1"/>
  <c r="A2117" i="1" s="1"/>
  <c r="V2115" i="1"/>
  <c r="M2116" i="1"/>
  <c r="L2116" i="1"/>
  <c r="Q2116" i="1"/>
  <c r="H2116" i="1"/>
  <c r="E2116" i="1"/>
  <c r="I2116" i="1"/>
  <c r="F2116" i="1"/>
  <c r="G2116" i="1"/>
  <c r="U2116" i="1" s="1"/>
  <c r="Y2118" i="1" a="1"/>
  <c r="Y2118" i="1" s="1"/>
  <c r="B2118" i="1" s="1" a="1"/>
  <c r="B2118" i="1" s="1"/>
  <c r="T2115" i="1"/>
  <c r="K2114" i="1"/>
  <c r="S2114" i="1"/>
  <c r="V2114" i="1" s="1"/>
  <c r="J2115" i="1"/>
  <c r="C2117" i="1" l="1"/>
  <c r="D2117" i="1"/>
  <c r="A2118" i="1" a="1"/>
  <c r="A2118" i="1" s="1"/>
  <c r="V2116" i="1"/>
  <c r="K2115" i="1"/>
  <c r="S2115" i="1"/>
  <c r="L2117" i="1"/>
  <c r="M2117" i="1"/>
  <c r="G2117" i="1"/>
  <c r="U2117" i="1" s="1"/>
  <c r="E2117" i="1"/>
  <c r="Q2117" i="1"/>
  <c r="H2117" i="1"/>
  <c r="I2117" i="1"/>
  <c r="F2117" i="1"/>
  <c r="J2116" i="1"/>
  <c r="Y2119" i="1" a="1"/>
  <c r="Y2119" i="1" s="1"/>
  <c r="B2119" i="1" s="1" a="1"/>
  <c r="B2119" i="1" s="1"/>
  <c r="T2116" i="1"/>
  <c r="C2118" i="1" l="1"/>
  <c r="D2118" i="1"/>
  <c r="A2119" i="1" a="1"/>
  <c r="A2119" i="1" s="1"/>
  <c r="K2116" i="1"/>
  <c r="S2116" i="1"/>
  <c r="V2117" i="1"/>
  <c r="T2117" i="1"/>
  <c r="Q2118" i="1"/>
  <c r="H2118" i="1"/>
  <c r="G2118" i="1"/>
  <c r="U2118" i="1" s="1"/>
  <c r="F2118" i="1"/>
  <c r="E2118" i="1"/>
  <c r="I2118" i="1"/>
  <c r="J2117" i="1"/>
  <c r="M2118" i="1"/>
  <c r="L2118" i="1"/>
  <c r="Y2120" i="1" a="1"/>
  <c r="Y2120" i="1" s="1"/>
  <c r="B2120" i="1" s="1" a="1"/>
  <c r="B2120" i="1" s="1"/>
  <c r="V2118" i="1" l="1"/>
  <c r="C2119" i="1"/>
  <c r="D2119" i="1"/>
  <c r="A2120" i="1" a="1"/>
  <c r="A2120" i="1" s="1"/>
  <c r="T2118" i="1"/>
  <c r="S2117" i="1"/>
  <c r="K2117" i="1"/>
  <c r="M2119" i="1"/>
  <c r="L2119" i="1"/>
  <c r="F2119" i="1"/>
  <c r="E2119" i="1"/>
  <c r="G2119" i="1"/>
  <c r="U2119" i="1" s="1"/>
  <c r="Q2119" i="1"/>
  <c r="I2119" i="1"/>
  <c r="H2119" i="1"/>
  <c r="Y2121" i="1" a="1"/>
  <c r="Y2121" i="1" s="1"/>
  <c r="B2121" i="1" s="1" a="1"/>
  <c r="B2121" i="1" s="1"/>
  <c r="J2118" i="1"/>
  <c r="C2120" i="1" l="1"/>
  <c r="D2120" i="1"/>
  <c r="A2121" i="1" a="1"/>
  <c r="A2121" i="1" s="1"/>
  <c r="J2119" i="1"/>
  <c r="V2119" i="1"/>
  <c r="T2119" i="1"/>
  <c r="K2118" i="1"/>
  <c r="S2118" i="1"/>
  <c r="G2120" i="1"/>
  <c r="U2120" i="1" s="1"/>
  <c r="I2120" i="1"/>
  <c r="Q2120" i="1"/>
  <c r="H2120" i="1"/>
  <c r="E2120" i="1"/>
  <c r="F2120" i="1"/>
  <c r="M2120" i="1"/>
  <c r="L2120" i="1"/>
  <c r="Y2122" i="1" a="1"/>
  <c r="Y2122" i="1" s="1"/>
  <c r="B2122" i="1" s="1" a="1"/>
  <c r="B2122" i="1" s="1"/>
  <c r="C2121" i="1" l="1"/>
  <c r="D2121" i="1"/>
  <c r="A2122" i="1" a="1"/>
  <c r="A2122" i="1" s="1"/>
  <c r="V2120" i="1"/>
  <c r="Y2123" i="1" a="1"/>
  <c r="Y2123" i="1" s="1"/>
  <c r="B2123" i="1" s="1" a="1"/>
  <c r="B2123" i="1" s="1"/>
  <c r="M2121" i="1"/>
  <c r="L2121" i="1"/>
  <c r="J2120" i="1"/>
  <c r="H2121" i="1"/>
  <c r="I2121" i="1"/>
  <c r="E2121" i="1"/>
  <c r="F2121" i="1"/>
  <c r="Q2121" i="1"/>
  <c r="G2121" i="1"/>
  <c r="U2121" i="1" s="1"/>
  <c r="V2121" i="1" s="1"/>
  <c r="T2120" i="1"/>
  <c r="K2119" i="1"/>
  <c r="S2119" i="1"/>
  <c r="C2122" i="1" l="1"/>
  <c r="D2122" i="1"/>
  <c r="A2123" i="1" a="1"/>
  <c r="A2123" i="1" s="1"/>
  <c r="J2121" i="1"/>
  <c r="T2121" i="1"/>
  <c r="K2120" i="1"/>
  <c r="S2120" i="1"/>
  <c r="M2122" i="1"/>
  <c r="L2122" i="1"/>
  <c r="G2122" i="1"/>
  <c r="U2122" i="1" s="1"/>
  <c r="E2122" i="1"/>
  <c r="Q2122" i="1"/>
  <c r="H2122" i="1"/>
  <c r="F2122" i="1"/>
  <c r="I2122" i="1"/>
  <c r="Y2124" i="1" a="1"/>
  <c r="Y2124" i="1" s="1"/>
  <c r="B2124" i="1" s="1" a="1"/>
  <c r="B2124" i="1" s="1"/>
  <c r="C2123" i="1" l="1"/>
  <c r="D2123" i="1"/>
  <c r="V2122" i="1"/>
  <c r="A2124" i="1" a="1"/>
  <c r="A2124" i="1" s="1"/>
  <c r="Q2123" i="1"/>
  <c r="H2123" i="1"/>
  <c r="G2123" i="1"/>
  <c r="U2123" i="1" s="1"/>
  <c r="E2123" i="1"/>
  <c r="I2123" i="1"/>
  <c r="F2123" i="1"/>
  <c r="J2122" i="1"/>
  <c r="L2123" i="1"/>
  <c r="M2123" i="1"/>
  <c r="Y2125" i="1" a="1"/>
  <c r="Y2125" i="1" s="1"/>
  <c r="B2125" i="1" s="1" a="1"/>
  <c r="B2125" i="1" s="1"/>
  <c r="T2122" i="1"/>
  <c r="K2121" i="1"/>
  <c r="S2121" i="1"/>
  <c r="C2124" i="1" l="1"/>
  <c r="D2124" i="1"/>
  <c r="A2125" i="1" a="1"/>
  <c r="A2125" i="1" s="1"/>
  <c r="T2123" i="1"/>
  <c r="J2123" i="1"/>
  <c r="M2124" i="1"/>
  <c r="L2124" i="1"/>
  <c r="Y2126" i="1" a="1"/>
  <c r="Y2126" i="1" s="1"/>
  <c r="B2126" i="1" s="1" a="1"/>
  <c r="B2126" i="1" s="1"/>
  <c r="V2123" i="1"/>
  <c r="K2122" i="1"/>
  <c r="S2122" i="1"/>
  <c r="F2124" i="1"/>
  <c r="E2124" i="1"/>
  <c r="Q2124" i="1"/>
  <c r="H2124" i="1"/>
  <c r="G2124" i="1"/>
  <c r="U2124" i="1" s="1"/>
  <c r="I2124" i="1"/>
  <c r="C2125" i="1" l="1"/>
  <c r="D2125" i="1"/>
  <c r="A2126" i="1" a="1"/>
  <c r="A2126" i="1" s="1"/>
  <c r="V2124" i="1"/>
  <c r="F2125" i="1"/>
  <c r="I2125" i="1"/>
  <c r="Q2125" i="1"/>
  <c r="H2125" i="1"/>
  <c r="G2125" i="1"/>
  <c r="U2125" i="1" s="1"/>
  <c r="V2125" i="1" s="1"/>
  <c r="E2125" i="1"/>
  <c r="M2125" i="1"/>
  <c r="L2125" i="1"/>
  <c r="Y2127" i="1" a="1"/>
  <c r="Y2127" i="1" s="1"/>
  <c r="B2127" i="1" s="1" a="1"/>
  <c r="B2127" i="1" s="1"/>
  <c r="K2123" i="1"/>
  <c r="S2123" i="1"/>
  <c r="J2124" i="1"/>
  <c r="T2124" i="1"/>
  <c r="C2126" i="1" l="1"/>
  <c r="D2126" i="1"/>
  <c r="A2127" i="1" a="1"/>
  <c r="A2127" i="1" s="1"/>
  <c r="M2126" i="1"/>
  <c r="L2126" i="1"/>
  <c r="G2126" i="1"/>
  <c r="U2126" i="1" s="1"/>
  <c r="I2126" i="1"/>
  <c r="E2126" i="1"/>
  <c r="F2126" i="1"/>
  <c r="Q2126" i="1"/>
  <c r="H2126" i="1"/>
  <c r="Y2128" i="1" a="1"/>
  <c r="Y2128" i="1" s="1"/>
  <c r="B2128" i="1" s="1" a="1"/>
  <c r="B2128" i="1" s="1"/>
  <c r="J2125" i="1"/>
  <c r="K2124" i="1"/>
  <c r="S2124" i="1"/>
  <c r="T2125" i="1"/>
  <c r="D2127" i="1" l="1"/>
  <c r="C2127" i="1"/>
  <c r="A2128" i="1" a="1"/>
  <c r="A2128" i="1" s="1"/>
  <c r="V2126" i="1"/>
  <c r="K2125" i="1"/>
  <c r="S2125" i="1"/>
  <c r="H2127" i="1"/>
  <c r="G2127" i="1"/>
  <c r="U2127" i="1" s="1"/>
  <c r="E2127" i="1"/>
  <c r="I2127" i="1"/>
  <c r="Q2127" i="1"/>
  <c r="F2127" i="1"/>
  <c r="M2127" i="1"/>
  <c r="L2127" i="1"/>
  <c r="Y2129" i="1" a="1"/>
  <c r="Y2129" i="1" s="1"/>
  <c r="B2129" i="1" s="1" a="1"/>
  <c r="B2129" i="1" s="1"/>
  <c r="J2126" i="1"/>
  <c r="T2126" i="1"/>
  <c r="C2128" i="1" l="1"/>
  <c r="D2128" i="1"/>
  <c r="A2129" i="1" a="1"/>
  <c r="A2129" i="1" s="1"/>
  <c r="J2127" i="1"/>
  <c r="V2127" i="1"/>
  <c r="T2127" i="1"/>
  <c r="Q2128" i="1"/>
  <c r="H2128" i="1"/>
  <c r="G2128" i="1"/>
  <c r="U2128" i="1" s="1"/>
  <c r="E2128" i="1"/>
  <c r="I2128" i="1"/>
  <c r="F2128" i="1"/>
  <c r="K2126" i="1"/>
  <c r="S2126" i="1"/>
  <c r="Y2130" i="1" a="1"/>
  <c r="Y2130" i="1" s="1"/>
  <c r="B2130" i="1" s="1" a="1"/>
  <c r="B2130" i="1" s="1"/>
  <c r="L2128" i="1"/>
  <c r="M2128" i="1"/>
  <c r="C2129" i="1" l="1"/>
  <c r="D2129" i="1"/>
  <c r="A2130" i="1" a="1"/>
  <c r="A2130" i="1" s="1"/>
  <c r="L2129" i="1"/>
  <c r="M2129" i="1"/>
  <c r="T2128" i="1"/>
  <c r="F2129" i="1"/>
  <c r="E2129" i="1"/>
  <c r="Q2129" i="1"/>
  <c r="H2129" i="1"/>
  <c r="G2129" i="1"/>
  <c r="U2129" i="1" s="1"/>
  <c r="I2129" i="1"/>
  <c r="V2128" i="1"/>
  <c r="Y2131" i="1" a="1"/>
  <c r="Y2131" i="1" s="1"/>
  <c r="B2131" i="1" s="1" a="1"/>
  <c r="B2131" i="1" s="1"/>
  <c r="K2127" i="1"/>
  <c r="S2127" i="1"/>
  <c r="J2128" i="1"/>
  <c r="C2130" i="1" l="1"/>
  <c r="D2130" i="1"/>
  <c r="A2131" i="1" a="1"/>
  <c r="A2131" i="1" s="1"/>
  <c r="K2128" i="1"/>
  <c r="S2128" i="1"/>
  <c r="V2129" i="1"/>
  <c r="I2130" i="1"/>
  <c r="Q2130" i="1"/>
  <c r="H2130" i="1"/>
  <c r="G2130" i="1"/>
  <c r="U2130" i="1" s="1"/>
  <c r="F2130" i="1"/>
  <c r="E2130" i="1"/>
  <c r="Y2132" i="1" a="1"/>
  <c r="Y2132" i="1" s="1"/>
  <c r="B2132" i="1" s="1" a="1"/>
  <c r="B2132" i="1" s="1"/>
  <c r="M2130" i="1"/>
  <c r="L2130" i="1"/>
  <c r="T2129" i="1"/>
  <c r="J2129" i="1"/>
  <c r="C2131" i="1" l="1"/>
  <c r="D2131" i="1"/>
  <c r="A2132" i="1" a="1"/>
  <c r="A2132" i="1" s="1"/>
  <c r="M2131" i="1"/>
  <c r="L2131" i="1"/>
  <c r="J2130" i="1"/>
  <c r="V2130" i="1"/>
  <c r="T2130" i="1"/>
  <c r="K2129" i="1"/>
  <c r="S2129" i="1"/>
  <c r="F2131" i="1"/>
  <c r="I2131" i="1"/>
  <c r="G2131" i="1"/>
  <c r="U2131" i="1" s="1"/>
  <c r="E2131" i="1"/>
  <c r="Q2131" i="1"/>
  <c r="H2131" i="1"/>
  <c r="Y2133" i="1" a="1"/>
  <c r="Y2133" i="1" s="1"/>
  <c r="B2133" i="1" s="1" a="1"/>
  <c r="B2133" i="1" s="1"/>
  <c r="C2132" i="1" l="1"/>
  <c r="D2132" i="1"/>
  <c r="V2131" i="1"/>
  <c r="A2133" i="1" a="1"/>
  <c r="A2133" i="1" s="1"/>
  <c r="M2132" i="1"/>
  <c r="L2132" i="1"/>
  <c r="K2130" i="1"/>
  <c r="S2130" i="1"/>
  <c r="G2132" i="1"/>
  <c r="U2132" i="1" s="1"/>
  <c r="F2132" i="1"/>
  <c r="E2132" i="1"/>
  <c r="I2132" i="1"/>
  <c r="Q2132" i="1"/>
  <c r="H2132" i="1"/>
  <c r="Y2134" i="1" a="1"/>
  <c r="Y2134" i="1" s="1"/>
  <c r="B2134" i="1" s="1" a="1"/>
  <c r="B2134" i="1" s="1"/>
  <c r="J2131" i="1"/>
  <c r="T2131" i="1"/>
  <c r="C2133" i="1" l="1"/>
  <c r="D2133" i="1"/>
  <c r="A2134" i="1" a="1"/>
  <c r="A2134" i="1" s="1"/>
  <c r="L2133" i="1"/>
  <c r="M2133" i="1"/>
  <c r="K2131" i="1"/>
  <c r="S2131" i="1"/>
  <c r="V2132" i="1"/>
  <c r="J2132" i="1"/>
  <c r="H2133" i="1"/>
  <c r="I2133" i="1"/>
  <c r="Q2133" i="1"/>
  <c r="G2133" i="1"/>
  <c r="U2133" i="1" s="1"/>
  <c r="E2133" i="1"/>
  <c r="F2133" i="1"/>
  <c r="T2132" i="1"/>
  <c r="Y2135" i="1" a="1"/>
  <c r="Y2135" i="1" s="1"/>
  <c r="B2135" i="1" s="1" a="1"/>
  <c r="B2135" i="1" s="1"/>
  <c r="C2134" i="1" l="1"/>
  <c r="D2134" i="1"/>
  <c r="V2133" i="1"/>
  <c r="A2135" i="1" a="1"/>
  <c r="A2135" i="1" s="1"/>
  <c r="Y2136" i="1" a="1"/>
  <c r="Y2136" i="1" s="1"/>
  <c r="B2136" i="1" s="1" a="1"/>
  <c r="B2136" i="1" s="1"/>
  <c r="K2132" i="1"/>
  <c r="S2132" i="1"/>
  <c r="M2134" i="1"/>
  <c r="L2134" i="1"/>
  <c r="T2133" i="1"/>
  <c r="J2133" i="1"/>
  <c r="F2134" i="1"/>
  <c r="E2134" i="1"/>
  <c r="Q2134" i="1"/>
  <c r="H2134" i="1"/>
  <c r="G2134" i="1"/>
  <c r="U2134" i="1" s="1"/>
  <c r="I2134" i="1"/>
  <c r="C2135" i="1" l="1"/>
  <c r="D2135" i="1"/>
  <c r="A2136" i="1" a="1"/>
  <c r="A2136" i="1" s="1"/>
  <c r="V2134" i="1"/>
  <c r="J2134" i="1"/>
  <c r="T2134" i="1"/>
  <c r="K2133" i="1"/>
  <c r="S2133" i="1"/>
  <c r="I2135" i="1"/>
  <c r="Q2135" i="1"/>
  <c r="H2135" i="1"/>
  <c r="G2135" i="1"/>
  <c r="U2135" i="1" s="1"/>
  <c r="V2135" i="1" s="1"/>
  <c r="F2135" i="1"/>
  <c r="E2135" i="1"/>
  <c r="Y2137" i="1" a="1"/>
  <c r="Y2137" i="1" s="1"/>
  <c r="B2137" i="1" s="1" a="1"/>
  <c r="B2137" i="1" s="1"/>
  <c r="L2135" i="1"/>
  <c r="M2135" i="1"/>
  <c r="C2136" i="1" l="1"/>
  <c r="D2136" i="1"/>
  <c r="A2137" i="1" a="1"/>
  <c r="A2137" i="1" s="1"/>
  <c r="T2135" i="1"/>
  <c r="J2135" i="1"/>
  <c r="I2136" i="1"/>
  <c r="Q2136" i="1"/>
  <c r="H2136" i="1"/>
  <c r="G2136" i="1"/>
  <c r="U2136" i="1" s="1"/>
  <c r="V2136" i="1" s="1"/>
  <c r="F2136" i="1"/>
  <c r="E2136" i="1"/>
  <c r="M2136" i="1"/>
  <c r="L2136" i="1"/>
  <c r="Y2138" i="1" a="1"/>
  <c r="Y2138" i="1" s="1"/>
  <c r="B2138" i="1" s="1" a="1"/>
  <c r="B2138" i="1" s="1"/>
  <c r="K2134" i="1"/>
  <c r="S2134" i="1"/>
  <c r="C2137" i="1" l="1"/>
  <c r="D2137" i="1"/>
  <c r="A2138" i="1" a="1"/>
  <c r="A2138" i="1" s="1"/>
  <c r="K2135" i="1"/>
  <c r="S2135" i="1"/>
  <c r="F2137" i="1"/>
  <c r="G2137" i="1"/>
  <c r="U2137" i="1" s="1"/>
  <c r="E2137" i="1"/>
  <c r="I2137" i="1"/>
  <c r="Q2137" i="1"/>
  <c r="H2137" i="1"/>
  <c r="Y2139" i="1" a="1"/>
  <c r="Y2139" i="1" s="1"/>
  <c r="B2139" i="1" s="1" a="1"/>
  <c r="B2139" i="1" s="1"/>
  <c r="M2137" i="1"/>
  <c r="L2137" i="1"/>
  <c r="T2136" i="1"/>
  <c r="J2136" i="1"/>
  <c r="C2138" i="1" l="1"/>
  <c r="D2138" i="1"/>
  <c r="A2139" i="1" a="1"/>
  <c r="A2139" i="1" s="1"/>
  <c r="J2137" i="1"/>
  <c r="T2137" i="1"/>
  <c r="K2136" i="1"/>
  <c r="S2136" i="1"/>
  <c r="G2138" i="1"/>
  <c r="U2138" i="1" s="1"/>
  <c r="I2138" i="1"/>
  <c r="Q2138" i="1"/>
  <c r="H2138" i="1"/>
  <c r="E2138" i="1"/>
  <c r="F2138" i="1"/>
  <c r="V2137" i="1"/>
  <c r="Y2140" i="1" a="1"/>
  <c r="Y2140" i="1" s="1"/>
  <c r="B2140" i="1" s="1" a="1"/>
  <c r="B2140" i="1" s="1"/>
  <c r="L2138" i="1"/>
  <c r="M2138" i="1"/>
  <c r="C2139" i="1" l="1"/>
  <c r="D2139" i="1"/>
  <c r="A2140" i="1" a="1"/>
  <c r="A2140" i="1" s="1"/>
  <c r="H2139" i="1"/>
  <c r="F2139" i="1"/>
  <c r="E2139" i="1"/>
  <c r="I2139" i="1"/>
  <c r="Q2139" i="1"/>
  <c r="G2139" i="1"/>
  <c r="U2139" i="1" s="1"/>
  <c r="V2139" i="1" s="1"/>
  <c r="Y2141" i="1" a="1"/>
  <c r="Y2141" i="1" s="1"/>
  <c r="B2141" i="1" s="1" a="1"/>
  <c r="B2141" i="1" s="1"/>
  <c r="M2139" i="1"/>
  <c r="L2139" i="1"/>
  <c r="T2138" i="1"/>
  <c r="J2138" i="1"/>
  <c r="V2138" i="1"/>
  <c r="K2137" i="1"/>
  <c r="S2137" i="1"/>
  <c r="D2140" i="1" l="1"/>
  <c r="C2140" i="1"/>
  <c r="A2141" i="1" a="1"/>
  <c r="A2141" i="1" s="1"/>
  <c r="M2140" i="1"/>
  <c r="L2140" i="1"/>
  <c r="K2138" i="1"/>
  <c r="S2138" i="1"/>
  <c r="J2139" i="1"/>
  <c r="T2139" i="1"/>
  <c r="I2140" i="1"/>
  <c r="Q2140" i="1"/>
  <c r="H2140" i="1"/>
  <c r="G2140" i="1"/>
  <c r="U2140" i="1" s="1"/>
  <c r="F2140" i="1"/>
  <c r="E2140" i="1"/>
  <c r="Y2142" i="1" a="1"/>
  <c r="Y2142" i="1" s="1"/>
  <c r="B2142" i="1" s="1" a="1"/>
  <c r="B2142" i="1" s="1"/>
  <c r="C2141" i="1" l="1"/>
  <c r="D2141" i="1"/>
  <c r="A2142" i="1" a="1"/>
  <c r="A2142" i="1" s="1"/>
  <c r="V2140" i="1"/>
  <c r="K2139" i="1"/>
  <c r="S2139" i="1"/>
  <c r="Y2143" i="1" a="1"/>
  <c r="Y2143" i="1" s="1"/>
  <c r="B2143" i="1" s="1" a="1"/>
  <c r="B2143" i="1" s="1"/>
  <c r="L2141" i="1"/>
  <c r="M2141" i="1"/>
  <c r="J2140" i="1"/>
  <c r="I2141" i="1"/>
  <c r="Q2141" i="1"/>
  <c r="H2141" i="1"/>
  <c r="G2141" i="1"/>
  <c r="U2141" i="1" s="1"/>
  <c r="F2141" i="1"/>
  <c r="E2141" i="1"/>
  <c r="T2140" i="1"/>
  <c r="D2142" i="1" l="1"/>
  <c r="C2142" i="1"/>
  <c r="V2141" i="1"/>
  <c r="A2143" i="1" a="1"/>
  <c r="A2143" i="1" s="1"/>
  <c r="T2141" i="1"/>
  <c r="J2141" i="1"/>
  <c r="M2142" i="1"/>
  <c r="L2142" i="1"/>
  <c r="Y2144" i="1" a="1"/>
  <c r="Y2144" i="1" s="1"/>
  <c r="B2144" i="1" s="1" a="1"/>
  <c r="B2144" i="1" s="1"/>
  <c r="Q2142" i="1"/>
  <c r="I2142" i="1"/>
  <c r="H2142" i="1"/>
  <c r="G2142" i="1"/>
  <c r="U2142" i="1" s="1"/>
  <c r="F2142" i="1"/>
  <c r="E2142" i="1"/>
  <c r="S2140" i="1"/>
  <c r="K2140" i="1"/>
  <c r="C2143" i="1" l="1"/>
  <c r="D2143" i="1"/>
  <c r="A2144" i="1" a="1"/>
  <c r="A2144" i="1" s="1"/>
  <c r="V2142" i="1"/>
  <c r="Y2145" i="1" a="1"/>
  <c r="Y2145" i="1" s="1"/>
  <c r="B2145" i="1" s="1" a="1"/>
  <c r="B2145" i="1" s="1"/>
  <c r="F2143" i="1"/>
  <c r="E2143" i="1"/>
  <c r="I2143" i="1"/>
  <c r="H2143" i="1"/>
  <c r="Q2143" i="1"/>
  <c r="G2143" i="1"/>
  <c r="U2143" i="1" s="1"/>
  <c r="M2143" i="1"/>
  <c r="L2143" i="1"/>
  <c r="J2142" i="1"/>
  <c r="T2142" i="1"/>
  <c r="K2141" i="1"/>
  <c r="S2141" i="1"/>
  <c r="C2144" i="1" l="1"/>
  <c r="D2144" i="1"/>
  <c r="A2145" i="1" a="1"/>
  <c r="A2145" i="1" s="1"/>
  <c r="S2142" i="1"/>
  <c r="K2142" i="1"/>
  <c r="J2143" i="1"/>
  <c r="T2143" i="1"/>
  <c r="M2144" i="1"/>
  <c r="L2144" i="1"/>
  <c r="Y2146" i="1" a="1"/>
  <c r="Y2146" i="1" s="1"/>
  <c r="B2146" i="1" s="1" a="1"/>
  <c r="B2146" i="1" s="1"/>
  <c r="G2144" i="1"/>
  <c r="U2144" i="1" s="1"/>
  <c r="I2144" i="1"/>
  <c r="H2144" i="1"/>
  <c r="Q2144" i="1"/>
  <c r="F2144" i="1"/>
  <c r="E2144" i="1"/>
  <c r="V2143" i="1"/>
  <c r="C2145" i="1" l="1"/>
  <c r="D2145" i="1"/>
  <c r="A2146" i="1" a="1"/>
  <c r="A2146" i="1" s="1"/>
  <c r="M2145" i="1"/>
  <c r="L2145" i="1"/>
  <c r="E2145" i="1"/>
  <c r="H2145" i="1"/>
  <c r="I2145" i="1"/>
  <c r="G2145" i="1"/>
  <c r="U2145" i="1" s="1"/>
  <c r="Q2145" i="1"/>
  <c r="F2145" i="1"/>
  <c r="S2143" i="1"/>
  <c r="K2143" i="1"/>
  <c r="J2144" i="1"/>
  <c r="T2144" i="1"/>
  <c r="V2144" i="1"/>
  <c r="Y2147" i="1" a="1"/>
  <c r="Y2147" i="1" s="1"/>
  <c r="B2147" i="1" s="1" a="1"/>
  <c r="B2147" i="1" s="1"/>
  <c r="C2146" i="1" l="1"/>
  <c r="D2146" i="1"/>
  <c r="A2147" i="1" a="1"/>
  <c r="A2147" i="1" s="1"/>
  <c r="V2145" i="1"/>
  <c r="J2145" i="1"/>
  <c r="T2145" i="1"/>
  <c r="Q2146" i="1"/>
  <c r="G2146" i="1"/>
  <c r="U2146" i="1" s="1"/>
  <c r="V2146" i="1" s="1"/>
  <c r="F2146" i="1"/>
  <c r="E2146" i="1"/>
  <c r="I2146" i="1"/>
  <c r="H2146" i="1"/>
  <c r="M2146" i="1"/>
  <c r="L2146" i="1"/>
  <c r="K2144" i="1"/>
  <c r="S2144" i="1"/>
  <c r="Y2148" i="1" a="1"/>
  <c r="Y2148" i="1" s="1"/>
  <c r="B2148" i="1" s="1" a="1"/>
  <c r="B2148" i="1" s="1"/>
  <c r="C2147" i="1" l="1"/>
  <c r="D2147" i="1"/>
  <c r="A2148" i="1" a="1"/>
  <c r="A2148" i="1" s="1"/>
  <c r="L2147" i="1"/>
  <c r="M2147" i="1"/>
  <c r="E2147" i="1"/>
  <c r="G2147" i="1"/>
  <c r="U2147" i="1" s="1"/>
  <c r="Q2147" i="1"/>
  <c r="F2147" i="1"/>
  <c r="I2147" i="1"/>
  <c r="H2147" i="1"/>
  <c r="J2146" i="1"/>
  <c r="S2145" i="1"/>
  <c r="K2145" i="1"/>
  <c r="Y2149" i="1" a="1"/>
  <c r="Y2149" i="1" s="1"/>
  <c r="B2149" i="1" s="1" a="1"/>
  <c r="B2149" i="1" s="1"/>
  <c r="T2146" i="1"/>
  <c r="C2148" i="1" l="1"/>
  <c r="D2148" i="1"/>
  <c r="A2149" i="1" a="1"/>
  <c r="A2149" i="1" s="1"/>
  <c r="V2147" i="1"/>
  <c r="Y2150" i="1" a="1"/>
  <c r="Y2150" i="1" s="1"/>
  <c r="B2150" i="1" s="1" a="1"/>
  <c r="B2150" i="1" s="1"/>
  <c r="M2148" i="1"/>
  <c r="L2148" i="1"/>
  <c r="I2148" i="1"/>
  <c r="Q2148" i="1"/>
  <c r="G2148" i="1"/>
  <c r="U2148" i="1" s="1"/>
  <c r="E2148" i="1"/>
  <c r="H2148" i="1"/>
  <c r="F2148" i="1"/>
  <c r="S2146" i="1"/>
  <c r="K2146" i="1"/>
  <c r="T2147" i="1"/>
  <c r="J2147" i="1"/>
  <c r="C2149" i="1" l="1"/>
  <c r="D2149" i="1"/>
  <c r="A2150" i="1" a="1"/>
  <c r="A2150" i="1" s="1"/>
  <c r="J2148" i="1"/>
  <c r="P2148" i="1"/>
  <c r="T2148" i="1"/>
  <c r="S2147" i="1"/>
  <c r="K2147" i="1"/>
  <c r="V2148" i="1"/>
  <c r="N2148" i="1" a="1"/>
  <c r="N2148" i="1" s="1"/>
  <c r="G2149" i="1"/>
  <c r="U2149" i="1" s="1"/>
  <c r="I2149" i="1"/>
  <c r="Q2149" i="1"/>
  <c r="H2149" i="1"/>
  <c r="F2149" i="1"/>
  <c r="E2149" i="1"/>
  <c r="M2149" i="1"/>
  <c r="L2149" i="1"/>
  <c r="Y2151" i="1" a="1"/>
  <c r="Y2151" i="1" s="1"/>
  <c r="B2151" i="1" s="1" a="1"/>
  <c r="B2151" i="1" s="1"/>
  <c r="C2150" i="1" l="1"/>
  <c r="D2150" i="1"/>
  <c r="A2151" i="1" a="1"/>
  <c r="A2151" i="1" s="1"/>
  <c r="J2149" i="1"/>
  <c r="N2149" i="1" s="1" a="1"/>
  <c r="N2149" i="1" s="1"/>
  <c r="P2149" i="1"/>
  <c r="V2149" i="1"/>
  <c r="T2149" i="1"/>
  <c r="E2150" i="1"/>
  <c r="F2150" i="1"/>
  <c r="I2150" i="1"/>
  <c r="G2150" i="1"/>
  <c r="U2150" i="1" s="1"/>
  <c r="H2150" i="1"/>
  <c r="Q2150" i="1"/>
  <c r="L2150" i="1"/>
  <c r="M2150" i="1"/>
  <c r="K2148" i="1"/>
  <c r="S2148" i="1"/>
  <c r="O2148" i="1"/>
  <c r="Y2152" i="1" a="1"/>
  <c r="Y2152" i="1" s="1"/>
  <c r="B2152" i="1" s="1" a="1"/>
  <c r="B2152" i="1" s="1"/>
  <c r="D2151" i="1" l="1"/>
  <c r="C2151" i="1"/>
  <c r="A2152" i="1" a="1"/>
  <c r="A2152" i="1" s="1"/>
  <c r="V2150" i="1"/>
  <c r="Q2151" i="1"/>
  <c r="I2151" i="1"/>
  <c r="H2151" i="1"/>
  <c r="G2151" i="1"/>
  <c r="U2151" i="1" s="1"/>
  <c r="F2151" i="1"/>
  <c r="E2151" i="1"/>
  <c r="T2150" i="1"/>
  <c r="J2150" i="1"/>
  <c r="N2150" i="1" s="1" a="1"/>
  <c r="N2150" i="1" s="1"/>
  <c r="P2150" i="1"/>
  <c r="Y2153" i="1" a="1"/>
  <c r="Y2153" i="1" s="1"/>
  <c r="B2153" i="1" s="1" a="1"/>
  <c r="B2153" i="1" s="1"/>
  <c r="L2151" i="1"/>
  <c r="M2151" i="1"/>
  <c r="K2149" i="1"/>
  <c r="S2149" i="1"/>
  <c r="O2149" i="1"/>
  <c r="C2152" i="1" l="1"/>
  <c r="D2152" i="1"/>
  <c r="A2153" i="1" a="1"/>
  <c r="A2153" i="1" s="1"/>
  <c r="Y2154" i="1" a="1"/>
  <c r="Y2154" i="1" s="1"/>
  <c r="B2154" i="1" s="1" a="1"/>
  <c r="B2154" i="1" s="1"/>
  <c r="T2151" i="1"/>
  <c r="J2151" i="1"/>
  <c r="P2151" i="1"/>
  <c r="N2151" i="1" a="1"/>
  <c r="N2151" i="1" s="1"/>
  <c r="I2152" i="1"/>
  <c r="G2152" i="1"/>
  <c r="U2152" i="1" s="1"/>
  <c r="E2152" i="1"/>
  <c r="F2152" i="1"/>
  <c r="Q2152" i="1"/>
  <c r="H2152" i="1"/>
  <c r="M2152" i="1"/>
  <c r="L2152" i="1"/>
  <c r="S2150" i="1"/>
  <c r="K2150" i="1"/>
  <c r="O2150" i="1"/>
  <c r="C2153" i="1" l="1"/>
  <c r="D2153" i="1"/>
  <c r="A2154" i="1" a="1"/>
  <c r="A2154" i="1" s="1"/>
  <c r="V2152" i="1"/>
  <c r="P2152" i="1"/>
  <c r="J2152" i="1"/>
  <c r="T2152" i="1"/>
  <c r="L2153" i="1"/>
  <c r="M2153" i="1"/>
  <c r="N2152" i="1" a="1"/>
  <c r="N2152" i="1" s="1"/>
  <c r="K2151" i="1"/>
  <c r="S2151" i="1"/>
  <c r="V2151" i="1" s="1"/>
  <c r="O2151" i="1"/>
  <c r="Y2155" i="1" a="1"/>
  <c r="Y2155" i="1" s="1"/>
  <c r="B2155" i="1" s="1" a="1"/>
  <c r="B2155" i="1" s="1"/>
  <c r="Q2153" i="1"/>
  <c r="F2153" i="1"/>
  <c r="E2153" i="1"/>
  <c r="I2153" i="1"/>
  <c r="H2153" i="1"/>
  <c r="G2153" i="1"/>
  <c r="U2153" i="1" s="1"/>
  <c r="C2154" i="1" l="1"/>
  <c r="D2154" i="1"/>
  <c r="A2155" i="1" a="1"/>
  <c r="A2155" i="1" s="1"/>
  <c r="V2153" i="1"/>
  <c r="Y2156" i="1" a="1"/>
  <c r="Y2156" i="1" s="1"/>
  <c r="B2156" i="1" s="1" a="1"/>
  <c r="B2156" i="1" s="1"/>
  <c r="I2154" i="1"/>
  <c r="G2154" i="1"/>
  <c r="U2154" i="1" s="1"/>
  <c r="E2154" i="1"/>
  <c r="Q2154" i="1"/>
  <c r="H2154" i="1"/>
  <c r="F2154" i="1"/>
  <c r="P2153" i="1"/>
  <c r="J2153" i="1"/>
  <c r="N2153" i="1" s="1" a="1"/>
  <c r="N2153" i="1" s="1"/>
  <c r="K2152" i="1"/>
  <c r="S2152" i="1"/>
  <c r="O2152" i="1"/>
  <c r="M2154" i="1"/>
  <c r="L2154" i="1"/>
  <c r="T2153" i="1"/>
  <c r="D2155" i="1" l="1"/>
  <c r="C2155" i="1"/>
  <c r="A2156" i="1" a="1"/>
  <c r="A2156" i="1" s="1"/>
  <c r="J2154" i="1"/>
  <c r="P2154" i="1"/>
  <c r="V2154" i="1"/>
  <c r="T2154" i="1"/>
  <c r="S2153" i="1"/>
  <c r="K2153" i="1"/>
  <c r="O2153" i="1"/>
  <c r="G2155" i="1"/>
  <c r="U2155" i="1" s="1"/>
  <c r="F2155" i="1"/>
  <c r="H2155" i="1"/>
  <c r="E2155" i="1"/>
  <c r="Q2155" i="1"/>
  <c r="I2155" i="1"/>
  <c r="M2155" i="1"/>
  <c r="L2155" i="1"/>
  <c r="N2154" i="1" a="1"/>
  <c r="N2154" i="1" s="1"/>
  <c r="Y2157" i="1" a="1"/>
  <c r="Y2157" i="1" s="1"/>
  <c r="B2157" i="1" s="1" a="1"/>
  <c r="B2157" i="1" s="1"/>
  <c r="C2156" i="1" l="1"/>
  <c r="D2156" i="1"/>
  <c r="A2157" i="1" a="1"/>
  <c r="A2157" i="1" s="1"/>
  <c r="L2156" i="1"/>
  <c r="M2156" i="1"/>
  <c r="Y2158" i="1" a="1"/>
  <c r="Y2158" i="1" s="1"/>
  <c r="B2158" i="1" s="1" a="1"/>
  <c r="B2158" i="1" s="1"/>
  <c r="H2156" i="1"/>
  <c r="G2156" i="1"/>
  <c r="U2156" i="1" s="1"/>
  <c r="F2156" i="1"/>
  <c r="I2156" i="1"/>
  <c r="Q2156" i="1"/>
  <c r="E2156" i="1"/>
  <c r="J2155" i="1"/>
  <c r="T2155" i="1"/>
  <c r="V2155" i="1"/>
  <c r="K2154" i="1"/>
  <c r="S2154" i="1"/>
  <c r="O2154" i="1"/>
  <c r="C2157" i="1" l="1"/>
  <c r="D2157" i="1"/>
  <c r="A2158" i="1" a="1"/>
  <c r="A2158" i="1" s="1"/>
  <c r="V2156" i="1"/>
  <c r="L2157" i="1"/>
  <c r="M2157" i="1"/>
  <c r="Y2159" i="1" a="1"/>
  <c r="Y2159" i="1" s="1"/>
  <c r="B2159" i="1" s="1" a="1"/>
  <c r="B2159" i="1" s="1"/>
  <c r="S2155" i="1"/>
  <c r="K2155" i="1"/>
  <c r="H2157" i="1"/>
  <c r="Q2157" i="1"/>
  <c r="G2157" i="1"/>
  <c r="U2157" i="1" s="1"/>
  <c r="I2157" i="1"/>
  <c r="E2157" i="1"/>
  <c r="F2157" i="1"/>
  <c r="T2156" i="1"/>
  <c r="J2156" i="1"/>
  <c r="C2158" i="1" l="1"/>
  <c r="D2158" i="1"/>
  <c r="A2159" i="1" a="1"/>
  <c r="A2159" i="1" s="1"/>
  <c r="V2157" i="1"/>
  <c r="G2158" i="1"/>
  <c r="U2158" i="1" s="1"/>
  <c r="H2158" i="1"/>
  <c r="F2158" i="1"/>
  <c r="Q2158" i="1"/>
  <c r="E2158" i="1"/>
  <c r="I2158" i="1"/>
  <c r="Y2160" i="1" a="1"/>
  <c r="Y2160" i="1" s="1"/>
  <c r="B2160" i="1" s="1" a="1"/>
  <c r="B2160" i="1" s="1"/>
  <c r="L2158" i="1"/>
  <c r="M2158" i="1"/>
  <c r="K2156" i="1"/>
  <c r="S2156" i="1"/>
  <c r="T2157" i="1"/>
  <c r="J2157" i="1"/>
  <c r="C2159" i="1" l="1"/>
  <c r="D2159" i="1"/>
  <c r="A2160" i="1" a="1"/>
  <c r="A2160" i="1" s="1"/>
  <c r="V2158" i="1"/>
  <c r="L2159" i="1"/>
  <c r="M2159" i="1"/>
  <c r="Y2161" i="1" a="1"/>
  <c r="Y2161" i="1" s="1"/>
  <c r="B2161" i="1" s="1" a="1"/>
  <c r="B2161" i="1" s="1"/>
  <c r="T2158" i="1"/>
  <c r="S2157" i="1"/>
  <c r="K2157" i="1"/>
  <c r="J2158" i="1"/>
  <c r="F2159" i="1"/>
  <c r="Q2159" i="1"/>
  <c r="I2159" i="1"/>
  <c r="H2159" i="1"/>
  <c r="G2159" i="1"/>
  <c r="U2159" i="1" s="1"/>
  <c r="E2159" i="1"/>
  <c r="C2160" i="1" l="1"/>
  <c r="D2160" i="1"/>
  <c r="A2161" i="1" a="1"/>
  <c r="A2161" i="1" s="1"/>
  <c r="V2159" i="1"/>
  <c r="L2160" i="1"/>
  <c r="M2160" i="1"/>
  <c r="F2160" i="1"/>
  <c r="I2160" i="1"/>
  <c r="G2160" i="1"/>
  <c r="U2160" i="1" s="1"/>
  <c r="E2160" i="1"/>
  <c r="Q2160" i="1"/>
  <c r="H2160" i="1"/>
  <c r="Y2162" i="1" a="1"/>
  <c r="Y2162" i="1" s="1"/>
  <c r="B2162" i="1" s="1" a="1"/>
  <c r="B2162" i="1" s="1"/>
  <c r="S2158" i="1"/>
  <c r="K2158" i="1"/>
  <c r="T2159" i="1"/>
  <c r="J2159" i="1"/>
  <c r="C2161" i="1" l="1"/>
  <c r="D2161" i="1"/>
  <c r="A2162" i="1" a="1"/>
  <c r="A2162" i="1" s="1"/>
  <c r="V2160" i="1"/>
  <c r="Y2163" i="1" a="1"/>
  <c r="Y2163" i="1" s="1"/>
  <c r="B2163" i="1" s="1" a="1"/>
  <c r="B2163" i="1" s="1"/>
  <c r="T2160" i="1"/>
  <c r="S2159" i="1"/>
  <c r="K2159" i="1"/>
  <c r="J2160" i="1"/>
  <c r="G2161" i="1"/>
  <c r="U2161" i="1" s="1"/>
  <c r="F2161" i="1"/>
  <c r="E2161" i="1"/>
  <c r="H2161" i="1"/>
  <c r="Q2161" i="1"/>
  <c r="I2161" i="1"/>
  <c r="M2161" i="1"/>
  <c r="L2161" i="1"/>
  <c r="C2162" i="1" l="1"/>
  <c r="D2162" i="1"/>
  <c r="A2163" i="1" a="1"/>
  <c r="A2163" i="1" s="1"/>
  <c r="V2161" i="1"/>
  <c r="S2160" i="1"/>
  <c r="K2160" i="1"/>
  <c r="J2161" i="1"/>
  <c r="H2162" i="1"/>
  <c r="G2162" i="1"/>
  <c r="U2162" i="1" s="1"/>
  <c r="I2162" i="1"/>
  <c r="F2162" i="1"/>
  <c r="E2162" i="1"/>
  <c r="Q2162" i="1"/>
  <c r="Y2164" i="1" a="1"/>
  <c r="Y2164" i="1" s="1"/>
  <c r="B2164" i="1" s="1" a="1"/>
  <c r="B2164" i="1" s="1"/>
  <c r="M2162" i="1"/>
  <c r="L2162" i="1"/>
  <c r="T2161" i="1"/>
  <c r="D2163" i="1" l="1"/>
  <c r="C2163" i="1"/>
  <c r="A2164" i="1" a="1"/>
  <c r="A2164" i="1" s="1"/>
  <c r="Y2165" i="1" a="1"/>
  <c r="Y2165" i="1" s="1"/>
  <c r="B2165" i="1" s="1" a="1"/>
  <c r="B2165" i="1" s="1"/>
  <c r="S2161" i="1"/>
  <c r="K2161" i="1"/>
  <c r="M2163" i="1"/>
  <c r="L2163" i="1"/>
  <c r="J2162" i="1"/>
  <c r="T2162" i="1"/>
  <c r="Q2163" i="1"/>
  <c r="H2163" i="1"/>
  <c r="I2163" i="1"/>
  <c r="F2163" i="1"/>
  <c r="G2163" i="1"/>
  <c r="U2163" i="1" s="1"/>
  <c r="V2163" i="1" s="1"/>
  <c r="E2163" i="1"/>
  <c r="D2164" i="1" l="1"/>
  <c r="C2164" i="1"/>
  <c r="A2165" i="1" a="1"/>
  <c r="A2165" i="1" s="1"/>
  <c r="G2164" i="1"/>
  <c r="U2164" i="1" s="1"/>
  <c r="Q2164" i="1"/>
  <c r="I2164" i="1"/>
  <c r="H2164" i="1"/>
  <c r="F2164" i="1"/>
  <c r="E2164" i="1"/>
  <c r="M2164" i="1"/>
  <c r="L2164" i="1"/>
  <c r="K2162" i="1"/>
  <c r="S2162" i="1"/>
  <c r="V2162" i="1" s="1"/>
  <c r="Y2166" i="1" a="1"/>
  <c r="Y2166" i="1" s="1"/>
  <c r="B2166" i="1" s="1" a="1"/>
  <c r="B2166" i="1" s="1"/>
  <c r="J2163" i="1"/>
  <c r="T2163" i="1"/>
  <c r="C2165" i="1" l="1"/>
  <c r="D2165" i="1"/>
  <c r="A2166" i="1" a="1"/>
  <c r="A2166" i="1" s="1"/>
  <c r="V2164" i="1"/>
  <c r="L2165" i="1"/>
  <c r="M2165" i="1"/>
  <c r="H2165" i="1"/>
  <c r="Q2165" i="1"/>
  <c r="E2165" i="1"/>
  <c r="I2165" i="1"/>
  <c r="G2165" i="1"/>
  <c r="U2165" i="1" s="1"/>
  <c r="V2165" i="1" s="1"/>
  <c r="F2165" i="1"/>
  <c r="J2164" i="1"/>
  <c r="T2164" i="1"/>
  <c r="S2163" i="1"/>
  <c r="K2163" i="1"/>
  <c r="Y2167" i="1" a="1"/>
  <c r="Y2167" i="1" s="1"/>
  <c r="B2167" i="1" s="1" a="1"/>
  <c r="B2167" i="1" s="1"/>
  <c r="C2166" i="1" l="1"/>
  <c r="D2166" i="1"/>
  <c r="A2167" i="1" a="1"/>
  <c r="A2167" i="1" s="1"/>
  <c r="S2164" i="1"/>
  <c r="K2164" i="1"/>
  <c r="M2166" i="1"/>
  <c r="L2166" i="1"/>
  <c r="Y2168" i="1" a="1"/>
  <c r="Y2168" i="1" s="1"/>
  <c r="B2168" i="1" s="1" a="1"/>
  <c r="B2168" i="1" s="1"/>
  <c r="T2165" i="1"/>
  <c r="H2166" i="1"/>
  <c r="F2166" i="1"/>
  <c r="E2166" i="1"/>
  <c r="Q2166" i="1"/>
  <c r="I2166" i="1"/>
  <c r="G2166" i="1"/>
  <c r="U2166" i="1" s="1"/>
  <c r="V2166" i="1" s="1"/>
  <c r="J2165" i="1"/>
  <c r="C2167" i="1" l="1"/>
  <c r="D2167" i="1"/>
  <c r="A2168" i="1" a="1"/>
  <c r="A2168" i="1" s="1"/>
  <c r="E2167" i="1"/>
  <c r="I2167" i="1"/>
  <c r="H2167" i="1"/>
  <c r="G2167" i="1"/>
  <c r="U2167" i="1" s="1"/>
  <c r="F2167" i="1"/>
  <c r="Q2167" i="1"/>
  <c r="Y2169" i="1" a="1"/>
  <c r="Y2169" i="1" s="1"/>
  <c r="B2169" i="1" s="1" a="1"/>
  <c r="B2169" i="1" s="1"/>
  <c r="S2165" i="1"/>
  <c r="K2165" i="1"/>
  <c r="J2166" i="1"/>
  <c r="T2166" i="1"/>
  <c r="L2167" i="1"/>
  <c r="M2167" i="1"/>
  <c r="C2168" i="1" l="1"/>
  <c r="D2168" i="1"/>
  <c r="A2169" i="1" a="1"/>
  <c r="A2169" i="1" s="1"/>
  <c r="V2167" i="1"/>
  <c r="T2167" i="1"/>
  <c r="J2167" i="1"/>
  <c r="K2166" i="1"/>
  <c r="S2166" i="1"/>
  <c r="L2168" i="1"/>
  <c r="M2168" i="1"/>
  <c r="Q2168" i="1"/>
  <c r="H2168" i="1"/>
  <c r="G2168" i="1"/>
  <c r="U2168" i="1" s="1"/>
  <c r="F2168" i="1"/>
  <c r="I2168" i="1"/>
  <c r="E2168" i="1"/>
  <c r="Y2170" i="1" a="1"/>
  <c r="Y2170" i="1" s="1"/>
  <c r="B2170" i="1" s="1" a="1"/>
  <c r="B2170" i="1" s="1"/>
  <c r="C2169" i="1" l="1"/>
  <c r="D2169" i="1"/>
  <c r="A2170" i="1" a="1"/>
  <c r="A2170" i="1" s="1"/>
  <c r="V2168" i="1"/>
  <c r="T2168" i="1"/>
  <c r="Y2171" i="1" a="1"/>
  <c r="Y2171" i="1" s="1"/>
  <c r="B2171" i="1" s="1" a="1"/>
  <c r="B2171" i="1" s="1"/>
  <c r="J2168" i="1"/>
  <c r="M2169" i="1"/>
  <c r="L2169" i="1"/>
  <c r="S2167" i="1"/>
  <c r="K2167" i="1"/>
  <c r="F2169" i="1"/>
  <c r="I2169" i="1"/>
  <c r="H2169" i="1"/>
  <c r="Q2169" i="1"/>
  <c r="G2169" i="1"/>
  <c r="U2169" i="1" s="1"/>
  <c r="E2169" i="1"/>
  <c r="C2170" i="1" l="1"/>
  <c r="D2170" i="1"/>
  <c r="A2171" i="1" a="1"/>
  <c r="A2171" i="1" s="1"/>
  <c r="J2169" i="1"/>
  <c r="V2169" i="1"/>
  <c r="T2169" i="1"/>
  <c r="S2168" i="1"/>
  <c r="K2168" i="1"/>
  <c r="G2170" i="1"/>
  <c r="U2170" i="1" s="1"/>
  <c r="Q2170" i="1"/>
  <c r="H2170" i="1"/>
  <c r="F2170" i="1"/>
  <c r="I2170" i="1"/>
  <c r="E2170" i="1"/>
  <c r="Y2172" i="1" a="1"/>
  <c r="Y2172" i="1" s="1"/>
  <c r="B2172" i="1" s="1" a="1"/>
  <c r="B2172" i="1" s="1"/>
  <c r="M2170" i="1"/>
  <c r="L2170" i="1"/>
  <c r="C2171" i="1" l="1"/>
  <c r="D2171" i="1"/>
  <c r="A2172" i="1" a="1"/>
  <c r="A2172" i="1" s="1"/>
  <c r="J2170" i="1"/>
  <c r="T2170" i="1"/>
  <c r="V2170" i="1"/>
  <c r="M2171" i="1"/>
  <c r="L2171" i="1"/>
  <c r="S2169" i="1"/>
  <c r="K2169" i="1"/>
  <c r="H2171" i="1"/>
  <c r="F2171" i="1"/>
  <c r="E2171" i="1"/>
  <c r="G2171" i="1"/>
  <c r="U2171" i="1" s="1"/>
  <c r="Q2171" i="1"/>
  <c r="I2171" i="1"/>
  <c r="Y2173" i="1" a="1"/>
  <c r="Y2173" i="1" s="1"/>
  <c r="B2173" i="1" s="1" a="1"/>
  <c r="B2173" i="1" s="1"/>
  <c r="C2172" i="1" l="1"/>
  <c r="D2172" i="1"/>
  <c r="A2173" i="1" a="1"/>
  <c r="A2173" i="1" s="1"/>
  <c r="V2171" i="1"/>
  <c r="S2170" i="1"/>
  <c r="K2170" i="1"/>
  <c r="E2172" i="1"/>
  <c r="I2172" i="1"/>
  <c r="Q2172" i="1"/>
  <c r="G2172" i="1"/>
  <c r="U2172" i="1" s="1"/>
  <c r="V2172" i="1" s="1"/>
  <c r="F2172" i="1"/>
  <c r="H2172" i="1"/>
  <c r="Y2174" i="1" a="1"/>
  <c r="Y2174" i="1" s="1"/>
  <c r="B2174" i="1" s="1" a="1"/>
  <c r="B2174" i="1" s="1"/>
  <c r="L2172" i="1"/>
  <c r="M2172" i="1"/>
  <c r="J2171" i="1"/>
  <c r="T2171" i="1"/>
  <c r="C2173" i="1" l="1"/>
  <c r="D2173" i="1"/>
  <c r="A2174" i="1" a="1"/>
  <c r="A2174" i="1" s="1"/>
  <c r="Q2173" i="1"/>
  <c r="H2173" i="1"/>
  <c r="F2173" i="1"/>
  <c r="E2173" i="1"/>
  <c r="I2173" i="1"/>
  <c r="G2173" i="1"/>
  <c r="U2173" i="1" s="1"/>
  <c r="K2171" i="1"/>
  <c r="S2171" i="1"/>
  <c r="Y2175" i="1" a="1"/>
  <c r="Y2175" i="1" s="1"/>
  <c r="B2175" i="1" s="1" a="1"/>
  <c r="B2175" i="1" s="1"/>
  <c r="L2173" i="1"/>
  <c r="M2173" i="1"/>
  <c r="T2172" i="1"/>
  <c r="J2172" i="1"/>
  <c r="C2174" i="1" l="1"/>
  <c r="D2174" i="1"/>
  <c r="A2175" i="1" a="1"/>
  <c r="A2175" i="1" s="1"/>
  <c r="S2172" i="1"/>
  <c r="K2172" i="1"/>
  <c r="T2173" i="1"/>
  <c r="J2173" i="1"/>
  <c r="Y2176" i="1" a="1"/>
  <c r="Y2176" i="1" s="1"/>
  <c r="B2176" i="1" s="1" a="1"/>
  <c r="B2176" i="1" s="1"/>
  <c r="E2174" i="1"/>
  <c r="I2174" i="1"/>
  <c r="G2174" i="1"/>
  <c r="U2174" i="1" s="1"/>
  <c r="Q2174" i="1"/>
  <c r="F2174" i="1"/>
  <c r="H2174" i="1"/>
  <c r="M2174" i="1"/>
  <c r="L2174" i="1"/>
  <c r="C2175" i="1" l="1"/>
  <c r="D2175" i="1"/>
  <c r="V2174" i="1"/>
  <c r="A2176" i="1" a="1"/>
  <c r="A2176" i="1" s="1"/>
  <c r="J2174" i="1"/>
  <c r="M2175" i="1"/>
  <c r="L2175" i="1"/>
  <c r="F2175" i="1"/>
  <c r="Q2175" i="1"/>
  <c r="H2175" i="1"/>
  <c r="G2175" i="1"/>
  <c r="U2175" i="1" s="1"/>
  <c r="V2175" i="1" s="1"/>
  <c r="E2175" i="1"/>
  <c r="I2175" i="1"/>
  <c r="S2173" i="1"/>
  <c r="V2173" i="1" s="1"/>
  <c r="K2173" i="1"/>
  <c r="T2174" i="1"/>
  <c r="Y2177" i="1" a="1"/>
  <c r="Y2177" i="1" s="1"/>
  <c r="B2177" i="1" s="1" a="1"/>
  <c r="B2177" i="1" s="1"/>
  <c r="D2176" i="1" l="1"/>
  <c r="C2176" i="1"/>
  <c r="A2177" i="1" a="1"/>
  <c r="A2177" i="1" s="1"/>
  <c r="G2176" i="1"/>
  <c r="U2176" i="1" s="1"/>
  <c r="E2176" i="1"/>
  <c r="Q2176" i="1"/>
  <c r="F2176" i="1"/>
  <c r="I2176" i="1"/>
  <c r="H2176" i="1"/>
  <c r="M2176" i="1"/>
  <c r="L2176" i="1"/>
  <c r="Y2178" i="1" a="1"/>
  <c r="Y2178" i="1" s="1"/>
  <c r="B2178" i="1" s="1" a="1"/>
  <c r="B2178" i="1" s="1"/>
  <c r="J2175" i="1"/>
  <c r="T2175" i="1"/>
  <c r="K2174" i="1"/>
  <c r="S2174" i="1"/>
  <c r="C2177" i="1" l="1"/>
  <c r="D2177" i="1"/>
  <c r="A2178" i="1" a="1"/>
  <c r="A2178" i="1" s="1"/>
  <c r="V2176" i="1"/>
  <c r="Y2179" i="1" a="1"/>
  <c r="Y2179" i="1" s="1"/>
  <c r="B2179" i="1" s="1" a="1"/>
  <c r="B2179" i="1" s="1"/>
  <c r="H2177" i="1"/>
  <c r="Q2177" i="1"/>
  <c r="E2177" i="1"/>
  <c r="I2177" i="1"/>
  <c r="G2177" i="1"/>
  <c r="U2177" i="1" s="1"/>
  <c r="V2177" i="1" s="1"/>
  <c r="F2177" i="1"/>
  <c r="M2177" i="1"/>
  <c r="L2177" i="1"/>
  <c r="J2176" i="1"/>
  <c r="S2175" i="1"/>
  <c r="K2175" i="1"/>
  <c r="T2176" i="1"/>
  <c r="D2178" i="1" l="1"/>
  <c r="C2178" i="1"/>
  <c r="A2179" i="1" a="1"/>
  <c r="A2179" i="1" s="1"/>
  <c r="J2177" i="1"/>
  <c r="T2177" i="1"/>
  <c r="K2176" i="1"/>
  <c r="S2176" i="1"/>
  <c r="M2178" i="1"/>
  <c r="L2178" i="1"/>
  <c r="Q2178" i="1"/>
  <c r="H2178" i="1"/>
  <c r="F2178" i="1"/>
  <c r="E2178" i="1"/>
  <c r="G2178" i="1"/>
  <c r="U2178" i="1" s="1"/>
  <c r="I2178" i="1"/>
  <c r="Y2180" i="1" a="1"/>
  <c r="Y2180" i="1" s="1"/>
  <c r="B2180" i="1" s="1" a="1"/>
  <c r="B2180" i="1" s="1"/>
  <c r="C2179" i="1" l="1"/>
  <c r="D2179" i="1"/>
  <c r="A2180" i="1" a="1"/>
  <c r="A2180" i="1" s="1"/>
  <c r="V2178" i="1"/>
  <c r="Y2181" i="1" a="1"/>
  <c r="Y2181" i="1" s="1"/>
  <c r="B2181" i="1" s="1" a="1"/>
  <c r="B2181" i="1" s="1"/>
  <c r="E2179" i="1"/>
  <c r="G2179" i="1"/>
  <c r="U2179" i="1" s="1"/>
  <c r="Q2179" i="1"/>
  <c r="F2179" i="1"/>
  <c r="I2179" i="1"/>
  <c r="H2179" i="1"/>
  <c r="J2178" i="1"/>
  <c r="L2179" i="1"/>
  <c r="M2179" i="1"/>
  <c r="T2178" i="1"/>
  <c r="S2177" i="1"/>
  <c r="K2177" i="1"/>
  <c r="C2180" i="1" l="1"/>
  <c r="D2180" i="1"/>
  <c r="A2181" i="1" a="1"/>
  <c r="A2181" i="1" s="1"/>
  <c r="V2179" i="1"/>
  <c r="T2179" i="1"/>
  <c r="K2178" i="1"/>
  <c r="S2178" i="1"/>
  <c r="J2179" i="1"/>
  <c r="M2180" i="1"/>
  <c r="L2180" i="1"/>
  <c r="Q2180" i="1"/>
  <c r="H2180" i="1"/>
  <c r="G2180" i="1"/>
  <c r="U2180" i="1" s="1"/>
  <c r="F2180" i="1"/>
  <c r="E2180" i="1"/>
  <c r="I2180" i="1"/>
  <c r="Y2182" i="1" a="1"/>
  <c r="Y2182" i="1" s="1"/>
  <c r="B2182" i="1" s="1" a="1"/>
  <c r="B2182" i="1" s="1"/>
  <c r="C2181" i="1" l="1"/>
  <c r="D2181" i="1"/>
  <c r="A2182" i="1" a="1"/>
  <c r="A2182" i="1" s="1"/>
  <c r="V2180" i="1"/>
  <c r="Y2183" i="1" a="1"/>
  <c r="Y2183" i="1" s="1"/>
  <c r="B2183" i="1" s="1" a="1"/>
  <c r="B2183" i="1" s="1"/>
  <c r="T2180" i="1"/>
  <c r="M2181" i="1"/>
  <c r="L2181" i="1"/>
  <c r="J2180" i="1"/>
  <c r="S2179" i="1"/>
  <c r="K2179" i="1"/>
  <c r="F2181" i="1"/>
  <c r="G2181" i="1"/>
  <c r="U2181" i="1" s="1"/>
  <c r="Q2181" i="1"/>
  <c r="E2181" i="1"/>
  <c r="I2181" i="1"/>
  <c r="H2181" i="1"/>
  <c r="C2182" i="1" l="1"/>
  <c r="D2182" i="1"/>
  <c r="A2183" i="1" a="1"/>
  <c r="A2183" i="1" s="1"/>
  <c r="V2181" i="1"/>
  <c r="T2181" i="1"/>
  <c r="G2182" i="1"/>
  <c r="U2182" i="1" s="1"/>
  <c r="Q2182" i="1"/>
  <c r="H2182" i="1"/>
  <c r="E2182" i="1"/>
  <c r="I2182" i="1"/>
  <c r="F2182" i="1"/>
  <c r="Y2184" i="1" a="1"/>
  <c r="Y2184" i="1" s="1"/>
  <c r="B2184" i="1" s="1" a="1"/>
  <c r="B2184" i="1" s="1"/>
  <c r="L2182" i="1"/>
  <c r="M2182" i="1"/>
  <c r="S2180" i="1"/>
  <c r="K2180" i="1"/>
  <c r="J2181" i="1"/>
  <c r="C2183" i="1" l="1"/>
  <c r="D2183" i="1"/>
  <c r="A2184" i="1" a="1"/>
  <c r="A2184" i="1" s="1"/>
  <c r="H2183" i="1"/>
  <c r="I2183" i="1"/>
  <c r="G2183" i="1"/>
  <c r="U2183" i="1" s="1"/>
  <c r="Q2183" i="1"/>
  <c r="F2183" i="1"/>
  <c r="E2183" i="1"/>
  <c r="V2182" i="1"/>
  <c r="K2181" i="1"/>
  <c r="S2181" i="1"/>
  <c r="Y2185" i="1" a="1"/>
  <c r="Y2185" i="1" s="1"/>
  <c r="B2185" i="1" s="1" a="1"/>
  <c r="B2185" i="1" s="1"/>
  <c r="T2182" i="1"/>
  <c r="J2182" i="1"/>
  <c r="M2183" i="1"/>
  <c r="L2183" i="1"/>
  <c r="C2184" i="1" l="1"/>
  <c r="D2184" i="1"/>
  <c r="A2185" i="1" a="1"/>
  <c r="A2185" i="1" s="1"/>
  <c r="V2183" i="1"/>
  <c r="T2183" i="1"/>
  <c r="Y2186" i="1" a="1"/>
  <c r="Y2186" i="1" s="1"/>
  <c r="B2186" i="1" s="1" a="1"/>
  <c r="B2186" i="1" s="1"/>
  <c r="E2184" i="1"/>
  <c r="I2184" i="1"/>
  <c r="H2184" i="1"/>
  <c r="G2184" i="1"/>
  <c r="U2184" i="1" s="1"/>
  <c r="Q2184" i="1"/>
  <c r="F2184" i="1"/>
  <c r="M2184" i="1"/>
  <c r="L2184" i="1"/>
  <c r="J2183" i="1"/>
  <c r="S2182" i="1"/>
  <c r="K2182" i="1"/>
  <c r="C2185" i="1" l="1"/>
  <c r="D2185" i="1"/>
  <c r="A2186" i="1" a="1"/>
  <c r="A2186" i="1" s="1"/>
  <c r="Q2185" i="1"/>
  <c r="H2185" i="1"/>
  <c r="G2185" i="1"/>
  <c r="U2185" i="1" s="1"/>
  <c r="V2185" i="1" s="1"/>
  <c r="I2185" i="1"/>
  <c r="F2185" i="1"/>
  <c r="E2185" i="1"/>
  <c r="Y2187" i="1" a="1"/>
  <c r="Y2187" i="1" s="1"/>
  <c r="B2187" i="1" s="1" a="1"/>
  <c r="B2187" i="1" s="1"/>
  <c r="L2185" i="1"/>
  <c r="M2185" i="1"/>
  <c r="V2184" i="1"/>
  <c r="K2183" i="1"/>
  <c r="S2183" i="1"/>
  <c r="J2184" i="1"/>
  <c r="T2184" i="1"/>
  <c r="C2186" i="1" l="1"/>
  <c r="D2186" i="1"/>
  <c r="A2187" i="1" a="1"/>
  <c r="A2187" i="1" s="1"/>
  <c r="S2184" i="1"/>
  <c r="K2184" i="1"/>
  <c r="Y2188" i="1" a="1"/>
  <c r="Y2188" i="1" s="1"/>
  <c r="B2188" i="1" s="1" a="1"/>
  <c r="B2188" i="1" s="1"/>
  <c r="M2186" i="1"/>
  <c r="L2186" i="1"/>
  <c r="T2185" i="1"/>
  <c r="J2185" i="1"/>
  <c r="E2186" i="1"/>
  <c r="I2186" i="1"/>
  <c r="H2186" i="1"/>
  <c r="G2186" i="1"/>
  <c r="U2186" i="1" s="1"/>
  <c r="Q2186" i="1"/>
  <c r="F2186" i="1"/>
  <c r="C2187" i="1" l="1"/>
  <c r="D2187" i="1"/>
  <c r="A2188" i="1" a="1"/>
  <c r="A2188" i="1" s="1"/>
  <c r="J2186" i="1"/>
  <c r="S2185" i="1"/>
  <c r="K2185" i="1"/>
  <c r="T2186" i="1"/>
  <c r="M2187" i="1"/>
  <c r="L2187" i="1"/>
  <c r="Y2189" i="1" a="1"/>
  <c r="Y2189" i="1" s="1"/>
  <c r="B2189" i="1" s="1" a="1"/>
  <c r="B2189" i="1" s="1"/>
  <c r="F2187" i="1"/>
  <c r="Q2187" i="1"/>
  <c r="H2187" i="1"/>
  <c r="G2187" i="1"/>
  <c r="U2187" i="1" s="1"/>
  <c r="E2187" i="1"/>
  <c r="I2187" i="1"/>
  <c r="D2188" i="1" l="1"/>
  <c r="C2188" i="1"/>
  <c r="A2189" i="1" a="1"/>
  <c r="A2189" i="1" s="1"/>
  <c r="V2187" i="1"/>
  <c r="G2188" i="1"/>
  <c r="U2188" i="1" s="1"/>
  <c r="I2188" i="1"/>
  <c r="E2188" i="1"/>
  <c r="Q2188" i="1"/>
  <c r="H2188" i="1"/>
  <c r="F2188" i="1"/>
  <c r="Y2190" i="1" a="1"/>
  <c r="Y2190" i="1" s="1"/>
  <c r="B2190" i="1" s="1" a="1"/>
  <c r="B2190" i="1" s="1"/>
  <c r="J2187" i="1"/>
  <c r="T2187" i="1"/>
  <c r="M2188" i="1"/>
  <c r="L2188" i="1"/>
  <c r="K2186" i="1"/>
  <c r="S2186" i="1"/>
  <c r="V2186" i="1" s="1"/>
  <c r="C2189" i="1" l="1"/>
  <c r="D2189" i="1"/>
  <c r="A2190" i="1" a="1"/>
  <c r="A2190" i="1" s="1"/>
  <c r="V2188" i="1"/>
  <c r="L2189" i="1"/>
  <c r="M2189" i="1"/>
  <c r="J2188" i="1"/>
  <c r="T2188" i="1"/>
  <c r="S2187" i="1"/>
  <c r="K2187" i="1"/>
  <c r="H2189" i="1"/>
  <c r="E2189" i="1"/>
  <c r="Q2189" i="1"/>
  <c r="I2189" i="1"/>
  <c r="G2189" i="1"/>
  <c r="U2189" i="1" s="1"/>
  <c r="F2189" i="1"/>
  <c r="Y2191" i="1" a="1"/>
  <c r="Y2191" i="1" s="1"/>
  <c r="B2191" i="1" s="1" a="1"/>
  <c r="B2191" i="1" s="1"/>
  <c r="C2190" i="1" l="1"/>
  <c r="D2190" i="1"/>
  <c r="A2191" i="1" a="1"/>
  <c r="A2191" i="1" s="1"/>
  <c r="V2189" i="1"/>
  <c r="K2188" i="1"/>
  <c r="S2188" i="1"/>
  <c r="M2190" i="1"/>
  <c r="L2190" i="1"/>
  <c r="Q2190" i="1"/>
  <c r="H2190" i="1"/>
  <c r="G2190" i="1"/>
  <c r="U2190" i="1" s="1"/>
  <c r="F2190" i="1"/>
  <c r="I2190" i="1"/>
  <c r="E2190" i="1"/>
  <c r="T2189" i="1"/>
  <c r="Y2192" i="1" a="1"/>
  <c r="Y2192" i="1" s="1"/>
  <c r="B2192" i="1" s="1" a="1"/>
  <c r="B2192" i="1" s="1"/>
  <c r="J2189" i="1"/>
  <c r="C2191" i="1" l="1"/>
  <c r="D2191" i="1"/>
  <c r="A2192" i="1" a="1"/>
  <c r="A2192" i="1" s="1"/>
  <c r="J2190" i="1"/>
  <c r="T2190" i="1"/>
  <c r="K2189" i="1"/>
  <c r="S2189" i="1"/>
  <c r="E2191" i="1"/>
  <c r="I2191" i="1"/>
  <c r="F2191" i="1"/>
  <c r="H2191" i="1"/>
  <c r="G2191" i="1"/>
  <c r="U2191" i="1" s="1"/>
  <c r="Q2191" i="1"/>
  <c r="Y2193" i="1" a="1"/>
  <c r="Y2193" i="1" s="1"/>
  <c r="B2193" i="1" s="1" a="1"/>
  <c r="B2193" i="1" s="1"/>
  <c r="V2190" i="1"/>
  <c r="L2191" i="1"/>
  <c r="M2191" i="1"/>
  <c r="C2192" i="1" l="1"/>
  <c r="D2192" i="1"/>
  <c r="A2193" i="1" a="1"/>
  <c r="A2193" i="1" s="1"/>
  <c r="Y2194" i="1" a="1"/>
  <c r="Y2194" i="1" s="1"/>
  <c r="B2194" i="1" s="1" a="1"/>
  <c r="B2194" i="1" s="1"/>
  <c r="V2191" i="1"/>
  <c r="J2191" i="1"/>
  <c r="T2191" i="1"/>
  <c r="Q2192" i="1"/>
  <c r="H2192" i="1"/>
  <c r="G2192" i="1"/>
  <c r="U2192" i="1" s="1"/>
  <c r="F2192" i="1"/>
  <c r="I2192" i="1"/>
  <c r="E2192" i="1"/>
  <c r="K2190" i="1"/>
  <c r="S2190" i="1"/>
  <c r="M2192" i="1"/>
  <c r="L2192" i="1"/>
  <c r="C2193" i="1" l="1"/>
  <c r="D2193" i="1"/>
  <c r="A2194" i="1" a="1"/>
  <c r="A2194" i="1" s="1"/>
  <c r="F2193" i="1"/>
  <c r="I2193" i="1"/>
  <c r="G2193" i="1"/>
  <c r="U2193" i="1" s="1"/>
  <c r="E2193" i="1"/>
  <c r="Q2193" i="1"/>
  <c r="H2193" i="1"/>
  <c r="Y2195" i="1" a="1"/>
  <c r="Y2195" i="1" s="1"/>
  <c r="B2195" i="1" s="1" a="1"/>
  <c r="B2195" i="1" s="1"/>
  <c r="M2193" i="1"/>
  <c r="L2193" i="1"/>
  <c r="T2192" i="1"/>
  <c r="V2192" i="1"/>
  <c r="J2192" i="1"/>
  <c r="K2191" i="1"/>
  <c r="S2191" i="1"/>
  <c r="C2194" i="1" l="1"/>
  <c r="D2194" i="1"/>
  <c r="A2195" i="1" a="1"/>
  <c r="A2195" i="1" s="1"/>
  <c r="V2193" i="1"/>
  <c r="T2193" i="1"/>
  <c r="Y2196" i="1" a="1"/>
  <c r="Y2196" i="1" s="1"/>
  <c r="B2196" i="1" s="1" a="1"/>
  <c r="B2196" i="1" s="1"/>
  <c r="G2194" i="1"/>
  <c r="U2194" i="1" s="1"/>
  <c r="F2194" i="1"/>
  <c r="E2194" i="1"/>
  <c r="Q2194" i="1"/>
  <c r="H2194" i="1"/>
  <c r="I2194" i="1"/>
  <c r="L2194" i="1"/>
  <c r="M2194" i="1"/>
  <c r="S2192" i="1"/>
  <c r="K2192" i="1"/>
  <c r="J2193" i="1"/>
  <c r="C2195" i="1" l="1"/>
  <c r="D2195" i="1"/>
  <c r="A2196" i="1" a="1"/>
  <c r="A2196" i="1" s="1"/>
  <c r="V2194" i="1"/>
  <c r="T2194" i="1"/>
  <c r="K2193" i="1"/>
  <c r="S2193" i="1"/>
  <c r="J2194" i="1"/>
  <c r="M2195" i="1"/>
  <c r="L2195" i="1"/>
  <c r="H2195" i="1"/>
  <c r="I2195" i="1"/>
  <c r="Q2195" i="1"/>
  <c r="G2195" i="1"/>
  <c r="U2195" i="1" s="1"/>
  <c r="V2195" i="1" s="1"/>
  <c r="F2195" i="1"/>
  <c r="E2195" i="1"/>
  <c r="Y2197" i="1" a="1"/>
  <c r="Y2197" i="1" s="1"/>
  <c r="B2197" i="1" s="1" a="1"/>
  <c r="B2197" i="1" s="1"/>
  <c r="C2196" i="1" l="1"/>
  <c r="D2196" i="1"/>
  <c r="A2197" i="1" a="1"/>
  <c r="A2197" i="1" s="1"/>
  <c r="M2196" i="1"/>
  <c r="L2196" i="1"/>
  <c r="T2195" i="1"/>
  <c r="K2194" i="1"/>
  <c r="S2194" i="1"/>
  <c r="E2196" i="1"/>
  <c r="I2196" i="1"/>
  <c r="F2196" i="1"/>
  <c r="Q2196" i="1"/>
  <c r="H2196" i="1"/>
  <c r="G2196" i="1"/>
  <c r="U2196" i="1" s="1"/>
  <c r="Y2198" i="1" a="1"/>
  <c r="Y2198" i="1" s="1"/>
  <c r="B2198" i="1" s="1" a="1"/>
  <c r="B2198" i="1" s="1"/>
  <c r="J2195" i="1"/>
  <c r="C2197" i="1" l="1"/>
  <c r="D2197" i="1"/>
  <c r="A2198" i="1" a="1"/>
  <c r="A2198" i="1" s="1"/>
  <c r="V2196" i="1"/>
  <c r="L2197" i="1"/>
  <c r="M2197" i="1"/>
  <c r="Y2199" i="1" a="1"/>
  <c r="Y2199" i="1" s="1"/>
  <c r="B2199" i="1" s="1" a="1"/>
  <c r="B2199" i="1" s="1"/>
  <c r="J2196" i="1"/>
  <c r="T2196" i="1"/>
  <c r="K2195" i="1"/>
  <c r="S2195" i="1"/>
  <c r="Q2197" i="1"/>
  <c r="H2197" i="1"/>
  <c r="G2197" i="1"/>
  <c r="U2197" i="1" s="1"/>
  <c r="F2197" i="1"/>
  <c r="I2197" i="1"/>
  <c r="E2197" i="1"/>
  <c r="C2198" i="1" l="1"/>
  <c r="D2198" i="1"/>
  <c r="A2199" i="1" a="1"/>
  <c r="A2199" i="1" s="1"/>
  <c r="V2197" i="1"/>
  <c r="H2198" i="1"/>
  <c r="G2198" i="1"/>
  <c r="U2198" i="1" s="1"/>
  <c r="F2198" i="1"/>
  <c r="E2198" i="1"/>
  <c r="Q2198" i="1"/>
  <c r="I2198" i="1"/>
  <c r="Y2200" i="1" a="1"/>
  <c r="Y2200" i="1" s="1"/>
  <c r="B2200" i="1" s="1" a="1"/>
  <c r="B2200" i="1" s="1"/>
  <c r="M2198" i="1"/>
  <c r="L2198" i="1"/>
  <c r="T2197" i="1"/>
  <c r="S2196" i="1"/>
  <c r="K2196" i="1"/>
  <c r="J2197" i="1"/>
  <c r="C2199" i="1" l="1"/>
  <c r="D2199" i="1"/>
  <c r="A2200" i="1" a="1"/>
  <c r="A2200" i="1" s="1"/>
  <c r="V2198" i="1"/>
  <c r="M2199" i="1"/>
  <c r="L2199" i="1"/>
  <c r="J2198" i="1"/>
  <c r="S2197" i="1"/>
  <c r="K2197" i="1"/>
  <c r="T2198" i="1"/>
  <c r="F2199" i="1"/>
  <c r="I2199" i="1"/>
  <c r="H2199" i="1"/>
  <c r="Q2199" i="1"/>
  <c r="G2199" i="1"/>
  <c r="U2199" i="1" s="1"/>
  <c r="V2199" i="1" s="1"/>
  <c r="E2199" i="1"/>
  <c r="Y2201" i="1" a="1"/>
  <c r="Y2201" i="1" s="1"/>
  <c r="B2201" i="1" s="1" a="1"/>
  <c r="B2201" i="1" s="1"/>
  <c r="C2200" i="1" l="1"/>
  <c r="D2200" i="1"/>
  <c r="A2201" i="1" a="1"/>
  <c r="A2201" i="1" s="1"/>
  <c r="M2200" i="1"/>
  <c r="L2200" i="1"/>
  <c r="Y2202" i="1" a="1"/>
  <c r="Y2202" i="1" s="1"/>
  <c r="B2202" i="1" s="1" a="1"/>
  <c r="B2202" i="1" s="1"/>
  <c r="S2198" i="1"/>
  <c r="K2198" i="1"/>
  <c r="G2200" i="1"/>
  <c r="U2200" i="1" s="1"/>
  <c r="E2200" i="1"/>
  <c r="I2200" i="1"/>
  <c r="H2200" i="1"/>
  <c r="Q2200" i="1"/>
  <c r="F2200" i="1"/>
  <c r="J2199" i="1"/>
  <c r="T2199" i="1"/>
  <c r="C2201" i="1" l="1"/>
  <c r="D2201" i="1"/>
  <c r="A2202" i="1" a="1"/>
  <c r="A2202" i="1" s="1"/>
  <c r="M2201" i="1"/>
  <c r="L2201" i="1"/>
  <c r="H2201" i="1"/>
  <c r="E2201" i="1"/>
  <c r="I2201" i="1"/>
  <c r="G2201" i="1"/>
  <c r="U2201" i="1" s="1"/>
  <c r="Q2201" i="1"/>
  <c r="F2201" i="1"/>
  <c r="Y2203" i="1" a="1"/>
  <c r="Y2203" i="1" s="1"/>
  <c r="B2203" i="1" s="1" a="1"/>
  <c r="B2203" i="1" s="1"/>
  <c r="V2200" i="1"/>
  <c r="J2200" i="1"/>
  <c r="T2200" i="1"/>
  <c r="S2199" i="1"/>
  <c r="K2199" i="1"/>
  <c r="D2202" i="1" l="1"/>
  <c r="C2202" i="1"/>
  <c r="A2203" i="1" a="1"/>
  <c r="A2203" i="1" s="1"/>
  <c r="V2201" i="1"/>
  <c r="S2200" i="1"/>
  <c r="K2200" i="1"/>
  <c r="Q2202" i="1"/>
  <c r="H2202" i="1"/>
  <c r="G2202" i="1"/>
  <c r="U2202" i="1" s="1"/>
  <c r="F2202" i="1"/>
  <c r="E2202" i="1"/>
  <c r="I2202" i="1"/>
  <c r="Y2204" i="1" a="1"/>
  <c r="Y2204" i="1" s="1"/>
  <c r="B2204" i="1" s="1" a="1"/>
  <c r="B2204" i="1" s="1"/>
  <c r="L2202" i="1"/>
  <c r="M2202" i="1"/>
  <c r="J2201" i="1"/>
  <c r="T2201" i="1"/>
  <c r="C2203" i="1" l="1"/>
  <c r="D2203" i="1"/>
  <c r="A2204" i="1" a="1"/>
  <c r="A2204" i="1" s="1"/>
  <c r="V2202" i="1"/>
  <c r="J2202" i="1"/>
  <c r="F2203" i="1"/>
  <c r="H2203" i="1"/>
  <c r="G2203" i="1"/>
  <c r="U2203" i="1" s="1"/>
  <c r="Q2203" i="1"/>
  <c r="E2203" i="1"/>
  <c r="I2203" i="1"/>
  <c r="M2203" i="1"/>
  <c r="L2203" i="1"/>
  <c r="Y2205" i="1" a="1"/>
  <c r="Y2205" i="1" s="1"/>
  <c r="B2205" i="1" s="1" a="1"/>
  <c r="B2205" i="1" s="1"/>
  <c r="S2201" i="1"/>
  <c r="K2201" i="1"/>
  <c r="T2202" i="1"/>
  <c r="C2204" i="1" l="1"/>
  <c r="D2204" i="1"/>
  <c r="A2205" i="1" a="1"/>
  <c r="A2205" i="1" s="1"/>
  <c r="T2203" i="1"/>
  <c r="Y2206" i="1" a="1"/>
  <c r="Y2206" i="1" s="1"/>
  <c r="B2206" i="1" s="1" a="1"/>
  <c r="B2206" i="1" s="1"/>
  <c r="E2204" i="1"/>
  <c r="I2204" i="1"/>
  <c r="G2204" i="1"/>
  <c r="U2204" i="1" s="1"/>
  <c r="F2204" i="1"/>
  <c r="Q2204" i="1"/>
  <c r="H2204" i="1"/>
  <c r="L2204" i="1"/>
  <c r="M2204" i="1"/>
  <c r="J2203" i="1"/>
  <c r="S2202" i="1"/>
  <c r="K2202" i="1"/>
  <c r="C2205" i="1" l="1"/>
  <c r="D2205" i="1"/>
  <c r="A2206" i="1" a="1"/>
  <c r="A2206" i="1" s="1"/>
  <c r="V2204" i="1"/>
  <c r="H2205" i="1"/>
  <c r="F2205" i="1"/>
  <c r="Q2205" i="1"/>
  <c r="I2205" i="1"/>
  <c r="G2205" i="1"/>
  <c r="U2205" i="1" s="1"/>
  <c r="E2205" i="1"/>
  <c r="M2205" i="1"/>
  <c r="L2205" i="1"/>
  <c r="Y2207" i="1" a="1"/>
  <c r="Y2207" i="1" s="1"/>
  <c r="B2207" i="1" s="1" a="1"/>
  <c r="B2207" i="1" s="1"/>
  <c r="T2204" i="1"/>
  <c r="P2204" i="1"/>
  <c r="J2204" i="1"/>
  <c r="N2204" i="1" s="1" a="1"/>
  <c r="N2204" i="1" s="1"/>
  <c r="K2203" i="1"/>
  <c r="S2203" i="1"/>
  <c r="V2203" i="1" s="1"/>
  <c r="C2206" i="1" l="1"/>
  <c r="D2206" i="1"/>
  <c r="A2207" i="1" a="1"/>
  <c r="A2207" i="1" s="1"/>
  <c r="M2206" i="1"/>
  <c r="L2206" i="1"/>
  <c r="V2205" i="1"/>
  <c r="G2206" i="1"/>
  <c r="U2206" i="1" s="1"/>
  <c r="Q2206" i="1"/>
  <c r="I2206" i="1"/>
  <c r="H2206" i="1"/>
  <c r="F2206" i="1"/>
  <c r="E2206" i="1"/>
  <c r="Y2208" i="1" a="1"/>
  <c r="Y2208" i="1" s="1"/>
  <c r="B2208" i="1" s="1" a="1"/>
  <c r="B2208" i="1" s="1"/>
  <c r="J2205" i="1"/>
  <c r="N2205" i="1" s="1" a="1"/>
  <c r="N2205" i="1" s="1"/>
  <c r="P2205" i="1"/>
  <c r="T2205" i="1"/>
  <c r="S2204" i="1"/>
  <c r="K2204" i="1"/>
  <c r="O2204" i="1"/>
  <c r="C2207" i="1" l="1"/>
  <c r="D2207" i="1"/>
  <c r="A2208" i="1" a="1"/>
  <c r="A2208" i="1" s="1"/>
  <c r="V2206" i="1"/>
  <c r="S2205" i="1"/>
  <c r="K2205" i="1"/>
  <c r="O2205" i="1"/>
  <c r="N2206" i="1" a="1"/>
  <c r="N2206" i="1" s="1"/>
  <c r="F2207" i="1"/>
  <c r="G2207" i="1"/>
  <c r="U2207" i="1" s="1"/>
  <c r="E2207" i="1"/>
  <c r="I2207" i="1"/>
  <c r="Q2207" i="1"/>
  <c r="H2207" i="1"/>
  <c r="L2207" i="1"/>
  <c r="M2207" i="1"/>
  <c r="Y2209" i="1" a="1"/>
  <c r="Y2209" i="1" s="1"/>
  <c r="B2209" i="1" s="1" a="1"/>
  <c r="B2209" i="1" s="1"/>
  <c r="P2206" i="1"/>
  <c r="J2206" i="1"/>
  <c r="T2206" i="1"/>
  <c r="C2208" i="1" l="1"/>
  <c r="D2208" i="1"/>
  <c r="A2209" i="1" a="1"/>
  <c r="A2209" i="1" s="1"/>
  <c r="F2208" i="1"/>
  <c r="E2208" i="1"/>
  <c r="Q2208" i="1"/>
  <c r="H2208" i="1"/>
  <c r="G2208" i="1"/>
  <c r="U2208" i="1" s="1"/>
  <c r="I2208" i="1"/>
  <c r="Y2210" i="1" a="1"/>
  <c r="Y2210" i="1" s="1"/>
  <c r="B2210" i="1" s="1" a="1"/>
  <c r="B2210" i="1" s="1"/>
  <c r="V2207" i="1"/>
  <c r="T2207" i="1"/>
  <c r="P2207" i="1"/>
  <c r="J2207" i="1"/>
  <c r="N2207" i="1" s="1" a="1"/>
  <c r="N2207" i="1" s="1"/>
  <c r="K2206" i="1"/>
  <c r="S2206" i="1"/>
  <c r="O2206" i="1"/>
  <c r="M2208" i="1"/>
  <c r="L2208" i="1"/>
  <c r="V2208" i="1" l="1"/>
  <c r="C2209" i="1"/>
  <c r="D2209" i="1"/>
  <c r="A2210" i="1" a="1"/>
  <c r="A2210" i="1" s="1"/>
  <c r="S2207" i="1"/>
  <c r="K2207" i="1"/>
  <c r="O2207" i="1"/>
  <c r="J2208" i="1"/>
  <c r="N2208" i="1" s="1" a="1"/>
  <c r="N2208" i="1" s="1"/>
  <c r="P2208" i="1"/>
  <c r="T2208" i="1"/>
  <c r="Y2211" i="1" a="1"/>
  <c r="Y2211" i="1" s="1"/>
  <c r="B2211" i="1" s="1" a="1"/>
  <c r="B2211" i="1" s="1"/>
  <c r="H2209" i="1"/>
  <c r="G2209" i="1"/>
  <c r="U2209" i="1" s="1"/>
  <c r="I2209" i="1"/>
  <c r="F2209" i="1"/>
  <c r="Q2209" i="1"/>
  <c r="E2209" i="1"/>
  <c r="M2209" i="1"/>
  <c r="L2209" i="1"/>
  <c r="C2210" i="1" l="1"/>
  <c r="D2210" i="1"/>
  <c r="A2211" i="1" a="1"/>
  <c r="A2211" i="1" s="1"/>
  <c r="M2210" i="1"/>
  <c r="L2210" i="1"/>
  <c r="I2210" i="1"/>
  <c r="H2210" i="1"/>
  <c r="G2210" i="1"/>
  <c r="U2210" i="1" s="1"/>
  <c r="E2210" i="1"/>
  <c r="Q2210" i="1"/>
  <c r="F2210" i="1"/>
  <c r="J2209" i="1"/>
  <c r="N2209" i="1" s="1" a="1"/>
  <c r="N2209" i="1" s="1"/>
  <c r="P2209" i="1"/>
  <c r="V2209" i="1"/>
  <c r="T2209" i="1"/>
  <c r="S2208" i="1"/>
  <c r="K2208" i="1"/>
  <c r="O2208" i="1"/>
  <c r="Y2212" i="1" a="1"/>
  <c r="Y2212" i="1" s="1"/>
  <c r="B2212" i="1" s="1" a="1"/>
  <c r="B2212" i="1" s="1"/>
  <c r="C2211" i="1" l="1"/>
  <c r="D2211" i="1"/>
  <c r="A2212" i="1" a="1"/>
  <c r="A2212" i="1" s="1"/>
  <c r="L2211" i="1"/>
  <c r="M2211" i="1"/>
  <c r="G2211" i="1"/>
  <c r="U2211" i="1" s="1"/>
  <c r="F2211" i="1"/>
  <c r="H2211" i="1"/>
  <c r="Q2211" i="1"/>
  <c r="I2211" i="1"/>
  <c r="E2211" i="1"/>
  <c r="Y2213" i="1" a="1"/>
  <c r="Y2213" i="1" s="1"/>
  <c r="B2213" i="1" s="1" a="1"/>
  <c r="B2213" i="1" s="1"/>
  <c r="J2210" i="1"/>
  <c r="N2210" i="1" s="1" a="1"/>
  <c r="N2210" i="1" s="1"/>
  <c r="P2210" i="1"/>
  <c r="S2209" i="1"/>
  <c r="K2209" i="1"/>
  <c r="O2209" i="1"/>
  <c r="T2210" i="1"/>
  <c r="V2210" i="1"/>
  <c r="C2212" i="1" l="1"/>
  <c r="D2212" i="1"/>
  <c r="A2213" i="1" a="1"/>
  <c r="A2213" i="1" s="1"/>
  <c r="V2211" i="1"/>
  <c r="T2211" i="1"/>
  <c r="K2210" i="1"/>
  <c r="S2210" i="1"/>
  <c r="O2210" i="1"/>
  <c r="H2212" i="1"/>
  <c r="G2212" i="1"/>
  <c r="U2212" i="1" s="1"/>
  <c r="F2212" i="1"/>
  <c r="I2212" i="1"/>
  <c r="Q2212" i="1"/>
  <c r="E2212" i="1"/>
  <c r="M2212" i="1"/>
  <c r="L2212" i="1"/>
  <c r="J2211" i="1"/>
  <c r="Y2214" i="1" a="1"/>
  <c r="Y2214" i="1" s="1"/>
  <c r="B2214" i="1" s="1" a="1"/>
  <c r="B2214" i="1" s="1"/>
  <c r="C2213" i="1" l="1"/>
  <c r="D2213" i="1"/>
  <c r="A2214" i="1" a="1"/>
  <c r="A2214" i="1" s="1"/>
  <c r="H2213" i="1"/>
  <c r="I2213" i="1"/>
  <c r="Q2213" i="1"/>
  <c r="F2213" i="1"/>
  <c r="E2213" i="1"/>
  <c r="G2213" i="1"/>
  <c r="U2213" i="1" s="1"/>
  <c r="V2213" i="1" s="1"/>
  <c r="Y2215" i="1" a="1"/>
  <c r="Y2215" i="1" s="1"/>
  <c r="B2215" i="1" s="1" a="1"/>
  <c r="B2215" i="1" s="1"/>
  <c r="M2213" i="1"/>
  <c r="L2213" i="1"/>
  <c r="S2211" i="1"/>
  <c r="K2211" i="1"/>
  <c r="J2212" i="1"/>
  <c r="V2212" i="1"/>
  <c r="T2212" i="1"/>
  <c r="D2214" i="1" l="1"/>
  <c r="C2214" i="1"/>
  <c r="A2215" i="1" a="1"/>
  <c r="A2215" i="1" s="1"/>
  <c r="L2214" i="1"/>
  <c r="M2214" i="1"/>
  <c r="H2214" i="1"/>
  <c r="I2214" i="1"/>
  <c r="F2214" i="1"/>
  <c r="E2214" i="1"/>
  <c r="G2214" i="1"/>
  <c r="U2214" i="1" s="1"/>
  <c r="Q2214" i="1"/>
  <c r="J2213" i="1"/>
  <c r="T2213" i="1"/>
  <c r="K2212" i="1"/>
  <c r="S2212" i="1"/>
  <c r="Y2216" i="1" a="1"/>
  <c r="Y2216" i="1" s="1"/>
  <c r="B2216" i="1" s="1" a="1"/>
  <c r="B2216" i="1" s="1"/>
  <c r="C2215" i="1" l="1"/>
  <c r="D2215" i="1"/>
  <c r="A2216" i="1" a="1"/>
  <c r="A2216" i="1" s="1"/>
  <c r="V2214" i="1"/>
  <c r="L2215" i="1"/>
  <c r="M2215" i="1"/>
  <c r="Y2217" i="1" a="1"/>
  <c r="Y2217" i="1" s="1"/>
  <c r="B2217" i="1" s="1" a="1"/>
  <c r="B2217" i="1" s="1"/>
  <c r="G2215" i="1"/>
  <c r="U2215" i="1" s="1"/>
  <c r="F2215" i="1"/>
  <c r="I2215" i="1"/>
  <c r="Q2215" i="1"/>
  <c r="E2215" i="1"/>
  <c r="H2215" i="1"/>
  <c r="K2213" i="1"/>
  <c r="S2213" i="1"/>
  <c r="T2214" i="1"/>
  <c r="J2214" i="1"/>
  <c r="C2216" i="1" l="1"/>
  <c r="D2216" i="1"/>
  <c r="A2217" i="1" a="1"/>
  <c r="A2217" i="1" s="1"/>
  <c r="V2215" i="1"/>
  <c r="F2216" i="1"/>
  <c r="I2216" i="1"/>
  <c r="G2216" i="1"/>
  <c r="U2216" i="1" s="1"/>
  <c r="Q2216" i="1"/>
  <c r="E2216" i="1"/>
  <c r="H2216" i="1"/>
  <c r="L2216" i="1"/>
  <c r="M2216" i="1"/>
  <c r="Y2218" i="1" a="1"/>
  <c r="Y2218" i="1" s="1"/>
  <c r="B2218" i="1" s="1" a="1"/>
  <c r="B2218" i="1" s="1"/>
  <c r="T2215" i="1"/>
  <c r="J2215" i="1"/>
  <c r="K2214" i="1"/>
  <c r="S2214" i="1"/>
  <c r="C2217" i="1" l="1"/>
  <c r="D2217" i="1"/>
  <c r="A2218" i="1" a="1"/>
  <c r="A2218" i="1" s="1"/>
  <c r="J2216" i="1"/>
  <c r="K2215" i="1"/>
  <c r="S2215" i="1"/>
  <c r="G2217" i="1"/>
  <c r="U2217" i="1" s="1"/>
  <c r="F2217" i="1"/>
  <c r="H2217" i="1"/>
  <c r="Q2217" i="1"/>
  <c r="E2217" i="1"/>
  <c r="I2217" i="1"/>
  <c r="L2217" i="1"/>
  <c r="M2217" i="1"/>
  <c r="Y2219" i="1" a="1"/>
  <c r="Y2219" i="1" s="1"/>
  <c r="B2219" i="1" s="1" a="1"/>
  <c r="B2219" i="1" s="1"/>
  <c r="T2216" i="1"/>
  <c r="C2218" i="1" l="1"/>
  <c r="D2218" i="1"/>
  <c r="A2219" i="1" a="1"/>
  <c r="A2219" i="1" s="1"/>
  <c r="V2217" i="1"/>
  <c r="T2217" i="1"/>
  <c r="L2218" i="1"/>
  <c r="M2218" i="1"/>
  <c r="H2218" i="1"/>
  <c r="G2218" i="1"/>
  <c r="U2218" i="1" s="1"/>
  <c r="F2218" i="1"/>
  <c r="E2218" i="1"/>
  <c r="Q2218" i="1"/>
  <c r="I2218" i="1"/>
  <c r="Y2220" i="1" a="1"/>
  <c r="Y2220" i="1" s="1"/>
  <c r="B2220" i="1" s="1" a="1"/>
  <c r="B2220" i="1" s="1"/>
  <c r="J2217" i="1"/>
  <c r="S2216" i="1"/>
  <c r="V2216" i="1" s="1"/>
  <c r="K2216" i="1"/>
  <c r="C2219" i="1" l="1"/>
  <c r="D2219" i="1"/>
  <c r="V2218" i="1"/>
  <c r="A2220" i="1" a="1"/>
  <c r="A2220" i="1" s="1"/>
  <c r="T2218" i="1"/>
  <c r="H2219" i="1"/>
  <c r="G2219" i="1"/>
  <c r="U2219" i="1" s="1"/>
  <c r="Q2219" i="1"/>
  <c r="F2219" i="1"/>
  <c r="E2219" i="1"/>
  <c r="I2219" i="1"/>
  <c r="K2217" i="1"/>
  <c r="S2217" i="1"/>
  <c r="J2218" i="1"/>
  <c r="L2219" i="1"/>
  <c r="M2219" i="1"/>
  <c r="Y2221" i="1" a="1"/>
  <c r="Y2221" i="1" s="1"/>
  <c r="B2221" i="1" s="1" a="1"/>
  <c r="B2221" i="1" s="1"/>
  <c r="C2220" i="1" l="1"/>
  <c r="D2220" i="1"/>
  <c r="A2221" i="1" a="1"/>
  <c r="A2221" i="1" s="1"/>
  <c r="V2219" i="1"/>
  <c r="H2220" i="1"/>
  <c r="G2220" i="1"/>
  <c r="U2220" i="1" s="1"/>
  <c r="Q2220" i="1"/>
  <c r="F2220" i="1"/>
  <c r="E2220" i="1"/>
  <c r="I2220" i="1"/>
  <c r="L2220" i="1"/>
  <c r="M2220" i="1"/>
  <c r="Y2222" i="1" a="1"/>
  <c r="Y2222" i="1" s="1"/>
  <c r="B2222" i="1" s="1" a="1"/>
  <c r="B2222" i="1" s="1"/>
  <c r="T2219" i="1"/>
  <c r="J2219" i="1"/>
  <c r="K2218" i="1"/>
  <c r="S2218" i="1"/>
  <c r="C2221" i="1" l="1"/>
  <c r="D2221" i="1"/>
  <c r="A2222" i="1" a="1"/>
  <c r="A2222" i="1" s="1"/>
  <c r="V2220" i="1"/>
  <c r="J2220" i="1"/>
  <c r="F2221" i="1"/>
  <c r="H2221" i="1"/>
  <c r="G2221" i="1"/>
  <c r="U2221" i="1" s="1"/>
  <c r="Q2221" i="1"/>
  <c r="E2221" i="1"/>
  <c r="I2221" i="1"/>
  <c r="L2221" i="1"/>
  <c r="M2221" i="1"/>
  <c r="Y2223" i="1" a="1"/>
  <c r="Y2223" i="1" s="1"/>
  <c r="B2223" i="1" s="1" a="1"/>
  <c r="B2223" i="1" s="1"/>
  <c r="K2219" i="1"/>
  <c r="S2219" i="1"/>
  <c r="T2220" i="1"/>
  <c r="C2222" i="1" l="1"/>
  <c r="D2222" i="1"/>
  <c r="A2223" i="1" a="1"/>
  <c r="A2223" i="1" s="1"/>
  <c r="V2221" i="1"/>
  <c r="Y2224" i="1" a="1"/>
  <c r="Y2224" i="1" s="1"/>
  <c r="B2224" i="1" s="1" a="1"/>
  <c r="B2224" i="1" s="1"/>
  <c r="F2222" i="1"/>
  <c r="I2222" i="1"/>
  <c r="H2222" i="1"/>
  <c r="G2222" i="1"/>
  <c r="U2222" i="1" s="1"/>
  <c r="Q2222" i="1"/>
  <c r="E2222" i="1"/>
  <c r="L2222" i="1"/>
  <c r="M2222" i="1"/>
  <c r="J2221" i="1"/>
  <c r="T2221" i="1"/>
  <c r="S2220" i="1"/>
  <c r="K2220" i="1"/>
  <c r="C2223" i="1" l="1"/>
  <c r="D2223" i="1"/>
  <c r="A2224" i="1" a="1"/>
  <c r="A2224" i="1" s="1"/>
  <c r="V2222" i="1"/>
  <c r="T2222" i="1"/>
  <c r="K2221" i="1"/>
  <c r="S2221" i="1"/>
  <c r="J2222" i="1"/>
  <c r="M2223" i="1"/>
  <c r="L2223" i="1"/>
  <c r="Y2225" i="1" a="1"/>
  <c r="Y2225" i="1" s="1"/>
  <c r="B2225" i="1" s="1" a="1"/>
  <c r="B2225" i="1" s="1"/>
  <c r="G2223" i="1"/>
  <c r="U2223" i="1" s="1"/>
  <c r="F2223" i="1"/>
  <c r="H2223" i="1"/>
  <c r="Q2223" i="1"/>
  <c r="I2223" i="1"/>
  <c r="E2223" i="1"/>
  <c r="C2224" i="1" l="1"/>
  <c r="D2224" i="1"/>
  <c r="A2225" i="1" a="1"/>
  <c r="A2225" i="1" s="1"/>
  <c r="V2223" i="1"/>
  <c r="Y2226" i="1" a="1"/>
  <c r="Y2226" i="1" s="1"/>
  <c r="B2226" i="1" s="1" a="1"/>
  <c r="B2226" i="1" s="1"/>
  <c r="L2224" i="1"/>
  <c r="M2224" i="1"/>
  <c r="K2222" i="1"/>
  <c r="S2222" i="1"/>
  <c r="J2223" i="1"/>
  <c r="T2223" i="1"/>
  <c r="H2224" i="1"/>
  <c r="G2224" i="1"/>
  <c r="U2224" i="1" s="1"/>
  <c r="Q2224" i="1"/>
  <c r="I2224" i="1"/>
  <c r="F2224" i="1"/>
  <c r="E2224" i="1"/>
  <c r="C2225" i="1" l="1"/>
  <c r="D2225" i="1"/>
  <c r="A2226" i="1" a="1"/>
  <c r="A2226" i="1" s="1"/>
  <c r="K2223" i="1"/>
  <c r="S2223" i="1"/>
  <c r="V2224" i="1"/>
  <c r="T2224" i="1"/>
  <c r="J2224" i="1"/>
  <c r="H2225" i="1"/>
  <c r="F2225" i="1"/>
  <c r="E2225" i="1"/>
  <c r="Q2225" i="1"/>
  <c r="I2225" i="1"/>
  <c r="G2225" i="1"/>
  <c r="U2225" i="1" s="1"/>
  <c r="V2225" i="1" s="1"/>
  <c r="L2225" i="1"/>
  <c r="M2225" i="1"/>
  <c r="Y2227" i="1" a="1"/>
  <c r="Y2227" i="1" s="1"/>
  <c r="B2227" i="1" s="1" a="1"/>
  <c r="B2227" i="1" s="1"/>
  <c r="D2226" i="1" l="1"/>
  <c r="C2226" i="1"/>
  <c r="A2227" i="1" a="1"/>
  <c r="A2227" i="1" s="1"/>
  <c r="L2226" i="1"/>
  <c r="M2226" i="1"/>
  <c r="K2224" i="1"/>
  <c r="S2224" i="1"/>
  <c r="Y2228" i="1" a="1"/>
  <c r="Y2228" i="1" s="1"/>
  <c r="B2228" i="1" s="1" a="1"/>
  <c r="B2228" i="1" s="1"/>
  <c r="T2225" i="1"/>
  <c r="J2225" i="1"/>
  <c r="I2226" i="1"/>
  <c r="H2226" i="1"/>
  <c r="G2226" i="1"/>
  <c r="U2226" i="1" s="1"/>
  <c r="F2226" i="1"/>
  <c r="E2226" i="1"/>
  <c r="Q2226" i="1"/>
  <c r="C2227" i="1" l="1"/>
  <c r="D2227" i="1"/>
  <c r="A2228" i="1" a="1"/>
  <c r="A2228" i="1" s="1"/>
  <c r="L2227" i="1"/>
  <c r="M2227" i="1"/>
  <c r="K2225" i="1"/>
  <c r="S2225" i="1"/>
  <c r="T2226" i="1"/>
  <c r="V2226" i="1"/>
  <c r="J2226" i="1"/>
  <c r="Y2229" i="1" a="1"/>
  <c r="Y2229" i="1" s="1"/>
  <c r="B2229" i="1" s="1" a="1"/>
  <c r="B2229" i="1" s="1"/>
  <c r="F2227" i="1"/>
  <c r="I2227" i="1"/>
  <c r="H2227" i="1"/>
  <c r="Q2227" i="1"/>
  <c r="G2227" i="1"/>
  <c r="U2227" i="1" s="1"/>
  <c r="E2227" i="1"/>
  <c r="C2228" i="1" l="1"/>
  <c r="D2228" i="1"/>
  <c r="A2229" i="1" a="1"/>
  <c r="A2229" i="1" s="1"/>
  <c r="F2228" i="1"/>
  <c r="G2228" i="1"/>
  <c r="U2228" i="1" s="1"/>
  <c r="I2228" i="1"/>
  <c r="H2228" i="1"/>
  <c r="Q2228" i="1"/>
  <c r="E2228" i="1"/>
  <c r="V2227" i="1"/>
  <c r="K2226" i="1"/>
  <c r="S2226" i="1"/>
  <c r="Y2230" i="1" a="1"/>
  <c r="Y2230" i="1" s="1"/>
  <c r="B2230" i="1" s="1" a="1"/>
  <c r="B2230" i="1" s="1"/>
  <c r="M2228" i="1"/>
  <c r="L2228" i="1"/>
  <c r="T2227" i="1"/>
  <c r="J2227" i="1"/>
  <c r="C2229" i="1" l="1"/>
  <c r="D2229" i="1"/>
  <c r="A2230" i="1" a="1"/>
  <c r="A2230" i="1" s="1"/>
  <c r="V2228" i="1"/>
  <c r="K2227" i="1"/>
  <c r="S2227" i="1"/>
  <c r="T2228" i="1"/>
  <c r="L2229" i="1"/>
  <c r="M2229" i="1"/>
  <c r="Y2231" i="1" a="1"/>
  <c r="Y2231" i="1" s="1"/>
  <c r="B2231" i="1" s="1" a="1"/>
  <c r="B2231" i="1" s="1"/>
  <c r="G2229" i="1"/>
  <c r="U2229" i="1" s="1"/>
  <c r="F2229" i="1"/>
  <c r="H2229" i="1"/>
  <c r="I2229" i="1"/>
  <c r="Q2229" i="1"/>
  <c r="E2229" i="1"/>
  <c r="J2228" i="1"/>
  <c r="C2230" i="1" l="1"/>
  <c r="D2230" i="1"/>
  <c r="A2231" i="1" a="1"/>
  <c r="A2231" i="1" s="1"/>
  <c r="J2229" i="1"/>
  <c r="K2228" i="1"/>
  <c r="S2228" i="1"/>
  <c r="V2229" i="1"/>
  <c r="H2230" i="1"/>
  <c r="G2230" i="1"/>
  <c r="U2230" i="1" s="1"/>
  <c r="Q2230" i="1"/>
  <c r="F2230" i="1"/>
  <c r="E2230" i="1"/>
  <c r="I2230" i="1"/>
  <c r="M2230" i="1"/>
  <c r="L2230" i="1"/>
  <c r="Y2232" i="1" a="1"/>
  <c r="Y2232" i="1" s="1"/>
  <c r="B2232" i="1" s="1" a="1"/>
  <c r="B2232" i="1" s="1"/>
  <c r="T2229" i="1"/>
  <c r="C2231" i="1" l="1"/>
  <c r="D2231" i="1"/>
  <c r="A2232" i="1" a="1"/>
  <c r="A2232" i="1" s="1"/>
  <c r="L2231" i="1"/>
  <c r="M2231" i="1"/>
  <c r="H2231" i="1"/>
  <c r="Q2231" i="1"/>
  <c r="F2231" i="1"/>
  <c r="E2231" i="1"/>
  <c r="I2231" i="1"/>
  <c r="G2231" i="1"/>
  <c r="U2231" i="1" s="1"/>
  <c r="T2230" i="1"/>
  <c r="J2230" i="1"/>
  <c r="Y2233" i="1" a="1"/>
  <c r="Y2233" i="1" s="1"/>
  <c r="B2233" i="1" s="1" a="1"/>
  <c r="B2233" i="1" s="1"/>
  <c r="S2229" i="1"/>
  <c r="K2229" i="1"/>
  <c r="C2232" i="1" l="1"/>
  <c r="D2232" i="1"/>
  <c r="A2233" i="1" a="1"/>
  <c r="A2233" i="1" s="1"/>
  <c r="V2231" i="1"/>
  <c r="Q2232" i="1"/>
  <c r="G2232" i="1"/>
  <c r="U2232" i="1" s="1"/>
  <c r="V2232" i="1" s="1"/>
  <c r="F2232" i="1"/>
  <c r="E2232" i="1"/>
  <c r="I2232" i="1"/>
  <c r="H2232" i="1"/>
  <c r="Y2234" i="1" a="1"/>
  <c r="Y2234" i="1" s="1"/>
  <c r="B2234" i="1" s="1" a="1"/>
  <c r="B2234" i="1" s="1"/>
  <c r="K2230" i="1"/>
  <c r="S2230" i="1"/>
  <c r="V2230" i="1" s="1"/>
  <c r="L2232" i="1"/>
  <c r="M2232" i="1"/>
  <c r="T2231" i="1"/>
  <c r="J2231" i="1"/>
  <c r="C2233" i="1" l="1"/>
  <c r="D2233" i="1"/>
  <c r="A2234" i="1" a="1"/>
  <c r="A2234" i="1" s="1"/>
  <c r="L2233" i="1"/>
  <c r="M2233" i="1"/>
  <c r="S2231" i="1"/>
  <c r="K2231" i="1"/>
  <c r="Y2235" i="1" a="1"/>
  <c r="Y2235" i="1" s="1"/>
  <c r="B2235" i="1" s="1" a="1"/>
  <c r="B2235" i="1" s="1"/>
  <c r="T2232" i="1"/>
  <c r="J2232" i="1"/>
  <c r="F2233" i="1"/>
  <c r="I2233" i="1"/>
  <c r="H2233" i="1"/>
  <c r="Q2233" i="1"/>
  <c r="G2233" i="1"/>
  <c r="U2233" i="1" s="1"/>
  <c r="V2233" i="1" s="1"/>
  <c r="E2233" i="1"/>
  <c r="C2234" i="1" l="1"/>
  <c r="D2234" i="1"/>
  <c r="A2235" i="1" a="1"/>
  <c r="A2235" i="1" s="1"/>
  <c r="F2234" i="1"/>
  <c r="G2234" i="1"/>
  <c r="U2234" i="1" s="1"/>
  <c r="I2234" i="1"/>
  <c r="H2234" i="1"/>
  <c r="E2234" i="1"/>
  <c r="Q2234" i="1"/>
  <c r="M2234" i="1"/>
  <c r="L2234" i="1"/>
  <c r="Y2236" i="1" a="1"/>
  <c r="Y2236" i="1" s="1"/>
  <c r="B2236" i="1" s="1" a="1"/>
  <c r="B2236" i="1" s="1"/>
  <c r="T2233" i="1"/>
  <c r="K2232" i="1"/>
  <c r="S2232" i="1"/>
  <c r="J2233" i="1"/>
  <c r="C2235" i="1" l="1"/>
  <c r="D2235" i="1"/>
  <c r="A2236" i="1" a="1"/>
  <c r="A2236" i="1" s="1"/>
  <c r="V2234" i="1"/>
  <c r="G2235" i="1"/>
  <c r="U2235" i="1" s="1"/>
  <c r="F2235" i="1"/>
  <c r="H2235" i="1"/>
  <c r="I2235" i="1"/>
  <c r="Q2235" i="1"/>
  <c r="E2235" i="1"/>
  <c r="M2235" i="1"/>
  <c r="L2235" i="1"/>
  <c r="Y2237" i="1" a="1"/>
  <c r="Y2237" i="1" s="1"/>
  <c r="B2237" i="1" s="1" a="1"/>
  <c r="B2237" i="1" s="1"/>
  <c r="K2233" i="1"/>
  <c r="S2233" i="1"/>
  <c r="J2234" i="1"/>
  <c r="T2234" i="1"/>
  <c r="C2236" i="1" l="1"/>
  <c r="D2236" i="1"/>
  <c r="A2237" i="1" a="1"/>
  <c r="A2237" i="1" s="1"/>
  <c r="V2235" i="1"/>
  <c r="Y2238" i="1" a="1"/>
  <c r="Y2238" i="1" s="1"/>
  <c r="B2238" i="1" s="1" a="1"/>
  <c r="B2238" i="1" s="1"/>
  <c r="H2236" i="1"/>
  <c r="G2236" i="1"/>
  <c r="U2236" i="1" s="1"/>
  <c r="I2236" i="1"/>
  <c r="Q2236" i="1"/>
  <c r="F2236" i="1"/>
  <c r="E2236" i="1"/>
  <c r="M2236" i="1"/>
  <c r="L2236" i="1"/>
  <c r="K2234" i="1"/>
  <c r="S2234" i="1"/>
  <c r="J2235" i="1"/>
  <c r="T2235" i="1"/>
  <c r="C2237" i="1" l="1"/>
  <c r="D2237" i="1"/>
  <c r="A2238" i="1" a="1"/>
  <c r="A2238" i="1" s="1"/>
  <c r="V2236" i="1"/>
  <c r="K2235" i="1"/>
  <c r="S2235" i="1"/>
  <c r="J2236" i="1"/>
  <c r="H2237" i="1"/>
  <c r="I2237" i="1"/>
  <c r="G2237" i="1"/>
  <c r="U2237" i="1" s="1"/>
  <c r="Q2237" i="1"/>
  <c r="F2237" i="1"/>
  <c r="E2237" i="1"/>
  <c r="L2237" i="1"/>
  <c r="M2237" i="1"/>
  <c r="T2236" i="1"/>
  <c r="Y2239" i="1" a="1"/>
  <c r="Y2239" i="1" s="1"/>
  <c r="B2239" i="1" s="1" a="1"/>
  <c r="B2239" i="1" s="1"/>
  <c r="D2238" i="1" l="1"/>
  <c r="C2238" i="1"/>
  <c r="A2239" i="1" a="1"/>
  <c r="A2239" i="1" s="1"/>
  <c r="L2238" i="1"/>
  <c r="M2238" i="1"/>
  <c r="V2237" i="1"/>
  <c r="K2236" i="1"/>
  <c r="S2236" i="1"/>
  <c r="I2238" i="1"/>
  <c r="H2238" i="1"/>
  <c r="Q2238" i="1"/>
  <c r="G2238" i="1"/>
  <c r="U2238" i="1" s="1"/>
  <c r="V2238" i="1" s="1"/>
  <c r="F2238" i="1"/>
  <c r="E2238" i="1"/>
  <c r="Y2240" i="1" a="1"/>
  <c r="Y2240" i="1" s="1"/>
  <c r="B2240" i="1" s="1" a="1"/>
  <c r="B2240" i="1" s="1"/>
  <c r="T2237" i="1"/>
  <c r="J2237" i="1"/>
  <c r="C2239" i="1" l="1"/>
  <c r="D2239" i="1"/>
  <c r="A2240" i="1" a="1"/>
  <c r="A2240" i="1" s="1"/>
  <c r="L2239" i="1"/>
  <c r="M2239" i="1"/>
  <c r="Y2241" i="1" a="1"/>
  <c r="Y2241" i="1" s="1"/>
  <c r="B2241" i="1" s="1" a="1"/>
  <c r="B2241" i="1" s="1"/>
  <c r="K2237" i="1"/>
  <c r="S2237" i="1"/>
  <c r="T2238" i="1"/>
  <c r="J2238" i="1"/>
  <c r="F2239" i="1"/>
  <c r="I2239" i="1"/>
  <c r="H2239" i="1"/>
  <c r="G2239" i="1"/>
  <c r="U2239" i="1" s="1"/>
  <c r="Q2239" i="1"/>
  <c r="E2239" i="1"/>
  <c r="C2240" i="1" l="1"/>
  <c r="D2240" i="1"/>
  <c r="A2241" i="1" a="1"/>
  <c r="A2241" i="1" s="1"/>
  <c r="V2239" i="1"/>
  <c r="F2240" i="1"/>
  <c r="G2240" i="1"/>
  <c r="U2240" i="1" s="1"/>
  <c r="I2240" i="1"/>
  <c r="H2240" i="1"/>
  <c r="Q2240" i="1"/>
  <c r="E2240" i="1"/>
  <c r="M2240" i="1"/>
  <c r="L2240" i="1"/>
  <c r="Y2242" i="1" a="1"/>
  <c r="Y2242" i="1" s="1"/>
  <c r="B2242" i="1" s="1" a="1"/>
  <c r="B2242" i="1" s="1"/>
  <c r="S2238" i="1"/>
  <c r="K2238" i="1"/>
  <c r="T2239" i="1"/>
  <c r="J2239" i="1"/>
  <c r="C2241" i="1" l="1"/>
  <c r="D2241" i="1"/>
  <c r="A2242" i="1" a="1"/>
  <c r="A2242" i="1" s="1"/>
  <c r="V2240" i="1"/>
  <c r="T2240" i="1"/>
  <c r="M2241" i="1"/>
  <c r="L2241" i="1"/>
  <c r="F2241" i="1"/>
  <c r="I2241" i="1"/>
  <c r="H2241" i="1"/>
  <c r="G2241" i="1"/>
  <c r="U2241" i="1" s="1"/>
  <c r="E2241" i="1"/>
  <c r="Q2241" i="1"/>
  <c r="Y2243" i="1" a="1"/>
  <c r="Y2243" i="1" s="1"/>
  <c r="B2243" i="1" s="1" a="1"/>
  <c r="B2243" i="1" s="1"/>
  <c r="S2239" i="1"/>
  <c r="K2239" i="1"/>
  <c r="J2240" i="1"/>
  <c r="C2242" i="1" l="1"/>
  <c r="D2242" i="1"/>
  <c r="A2243" i="1" a="1"/>
  <c r="A2243" i="1" s="1"/>
  <c r="Y2244" i="1" a="1"/>
  <c r="Y2244" i="1" s="1"/>
  <c r="B2244" i="1" s="1" a="1"/>
  <c r="B2244" i="1" s="1"/>
  <c r="E2242" i="1"/>
  <c r="F2242" i="1"/>
  <c r="Q2242" i="1"/>
  <c r="I2242" i="1"/>
  <c r="H2242" i="1"/>
  <c r="G2242" i="1"/>
  <c r="U2242" i="1" s="1"/>
  <c r="J2241" i="1"/>
  <c r="T2241" i="1"/>
  <c r="K2240" i="1"/>
  <c r="S2240" i="1"/>
  <c r="L2242" i="1"/>
  <c r="M2242" i="1"/>
  <c r="V2241" i="1"/>
  <c r="C2243" i="1" l="1"/>
  <c r="D2243" i="1"/>
  <c r="A2244" i="1" a="1"/>
  <c r="A2244" i="1" s="1"/>
  <c r="J2242" i="1"/>
  <c r="T2242" i="1"/>
  <c r="S2241" i="1"/>
  <c r="K2241" i="1"/>
  <c r="M2243" i="1"/>
  <c r="L2243" i="1"/>
  <c r="E2243" i="1"/>
  <c r="I2243" i="1"/>
  <c r="H2243" i="1"/>
  <c r="Q2243" i="1"/>
  <c r="G2243" i="1"/>
  <c r="U2243" i="1" s="1"/>
  <c r="F2243" i="1"/>
  <c r="Y2245" i="1" a="1"/>
  <c r="Y2245" i="1" s="1"/>
  <c r="B2245" i="1" s="1" a="1"/>
  <c r="B2245" i="1" s="1"/>
  <c r="C2244" i="1" l="1"/>
  <c r="D2244" i="1"/>
  <c r="A2245" i="1" a="1"/>
  <c r="A2245" i="1" s="1"/>
  <c r="V2243" i="1"/>
  <c r="M2244" i="1"/>
  <c r="L2244" i="1"/>
  <c r="F2244" i="1"/>
  <c r="Q2244" i="1"/>
  <c r="H2244" i="1"/>
  <c r="E2244" i="1"/>
  <c r="G2244" i="1"/>
  <c r="U2244" i="1" s="1"/>
  <c r="V2244" i="1" s="1"/>
  <c r="I2244" i="1"/>
  <c r="J2243" i="1"/>
  <c r="Y2246" i="1" a="1"/>
  <c r="Y2246" i="1" s="1"/>
  <c r="B2246" i="1" s="1" a="1"/>
  <c r="B2246" i="1" s="1"/>
  <c r="T2243" i="1"/>
  <c r="S2242" i="1"/>
  <c r="V2242" i="1" s="1"/>
  <c r="K2242" i="1"/>
  <c r="C2245" i="1" l="1"/>
  <c r="D2245" i="1"/>
  <c r="A2246" i="1" a="1"/>
  <c r="A2246" i="1" s="1"/>
  <c r="J2244" i="1"/>
  <c r="S2243" i="1"/>
  <c r="K2243" i="1"/>
  <c r="Y2247" i="1" a="1"/>
  <c r="Y2247" i="1" s="1"/>
  <c r="B2247" i="1" s="1" a="1"/>
  <c r="B2247" i="1" s="1"/>
  <c r="T2244" i="1"/>
  <c r="G2245" i="1"/>
  <c r="U2245" i="1" s="1"/>
  <c r="I2245" i="1"/>
  <c r="E2245" i="1"/>
  <c r="Q2245" i="1"/>
  <c r="H2245" i="1"/>
  <c r="F2245" i="1"/>
  <c r="M2245" i="1"/>
  <c r="L2245" i="1"/>
  <c r="C2246" i="1" l="1"/>
  <c r="D2246" i="1"/>
  <c r="V2245" i="1"/>
  <c r="A2247" i="1" a="1"/>
  <c r="A2247" i="1" s="1"/>
  <c r="M2246" i="1"/>
  <c r="L2246" i="1"/>
  <c r="Y2248" i="1" a="1"/>
  <c r="Y2248" i="1" s="1"/>
  <c r="B2248" i="1" s="1" a="1"/>
  <c r="B2248" i="1" s="1"/>
  <c r="S2244" i="1"/>
  <c r="K2244" i="1"/>
  <c r="J2245" i="1"/>
  <c r="T2245" i="1"/>
  <c r="H2246" i="1"/>
  <c r="I2246" i="1"/>
  <c r="Q2246" i="1"/>
  <c r="G2246" i="1"/>
  <c r="U2246" i="1" s="1"/>
  <c r="F2246" i="1"/>
  <c r="E2246" i="1"/>
  <c r="C2247" i="1" l="1"/>
  <c r="D2247" i="1"/>
  <c r="A2248" i="1" a="1"/>
  <c r="A2248" i="1" s="1"/>
  <c r="V2246" i="1"/>
  <c r="M2247" i="1"/>
  <c r="L2247" i="1"/>
  <c r="E2247" i="1"/>
  <c r="F2247" i="1"/>
  <c r="I2247" i="1"/>
  <c r="H2247" i="1"/>
  <c r="G2247" i="1"/>
  <c r="U2247" i="1" s="1"/>
  <c r="Q2247" i="1"/>
  <c r="Y2249" i="1" a="1"/>
  <c r="Y2249" i="1" s="1"/>
  <c r="B2249" i="1" s="1" a="1"/>
  <c r="B2249" i="1" s="1"/>
  <c r="J2246" i="1"/>
  <c r="T2246" i="1"/>
  <c r="K2245" i="1"/>
  <c r="S2245" i="1"/>
  <c r="C2248" i="1" l="1"/>
  <c r="D2248" i="1"/>
  <c r="A2249" i="1" a="1"/>
  <c r="A2249" i="1" s="1"/>
  <c r="V2247" i="1"/>
  <c r="S2246" i="1"/>
  <c r="K2246" i="1"/>
  <c r="L2248" i="1"/>
  <c r="M2248" i="1"/>
  <c r="Y2250" i="1" a="1"/>
  <c r="Y2250" i="1" s="1"/>
  <c r="B2250" i="1" s="1" a="1"/>
  <c r="B2250" i="1" s="1"/>
  <c r="E2248" i="1"/>
  <c r="I2248" i="1"/>
  <c r="H2248" i="1"/>
  <c r="G2248" i="1"/>
  <c r="U2248" i="1" s="1"/>
  <c r="F2248" i="1"/>
  <c r="Q2248" i="1"/>
  <c r="J2247" i="1"/>
  <c r="T2247" i="1"/>
  <c r="C2249" i="1" l="1"/>
  <c r="D2249" i="1"/>
  <c r="A2250" i="1" a="1"/>
  <c r="A2250" i="1" s="1"/>
  <c r="T2248" i="1"/>
  <c r="K2247" i="1"/>
  <c r="S2247" i="1"/>
  <c r="V2248" i="1"/>
  <c r="J2248" i="1"/>
  <c r="M2249" i="1"/>
  <c r="L2249" i="1"/>
  <c r="Q2249" i="1"/>
  <c r="H2249" i="1"/>
  <c r="I2249" i="1"/>
  <c r="G2249" i="1"/>
  <c r="U2249" i="1" s="1"/>
  <c r="F2249" i="1"/>
  <c r="E2249" i="1"/>
  <c r="Y2251" i="1" a="1"/>
  <c r="Y2251" i="1" s="1"/>
  <c r="B2251" i="1" s="1" a="1"/>
  <c r="B2251" i="1" s="1"/>
  <c r="D2250" i="1" l="1"/>
  <c r="C2250" i="1"/>
  <c r="A2251" i="1" a="1"/>
  <c r="A2251" i="1" s="1"/>
  <c r="V2249" i="1"/>
  <c r="J2249" i="1"/>
  <c r="M2250" i="1"/>
  <c r="L2250" i="1"/>
  <c r="T2249" i="1"/>
  <c r="K2248" i="1"/>
  <c r="S2248" i="1"/>
  <c r="Y2252" i="1" a="1"/>
  <c r="Y2252" i="1" s="1"/>
  <c r="B2252" i="1" s="1" a="1"/>
  <c r="B2252" i="1" s="1"/>
  <c r="F2250" i="1"/>
  <c r="E2250" i="1"/>
  <c r="Q2250" i="1"/>
  <c r="G2250" i="1"/>
  <c r="U2250" i="1" s="1"/>
  <c r="V2250" i="1" s="1"/>
  <c r="H2250" i="1"/>
  <c r="I2250" i="1"/>
  <c r="C2251" i="1" l="1"/>
  <c r="D2251" i="1"/>
  <c r="A2252" i="1" a="1"/>
  <c r="A2252" i="1" s="1"/>
  <c r="G2251" i="1"/>
  <c r="U2251" i="1" s="1"/>
  <c r="I2251" i="1"/>
  <c r="F2251" i="1"/>
  <c r="Q2251" i="1"/>
  <c r="E2251" i="1"/>
  <c r="H2251" i="1"/>
  <c r="J2250" i="1"/>
  <c r="K2249" i="1"/>
  <c r="S2249" i="1"/>
  <c r="M2251" i="1"/>
  <c r="L2251" i="1"/>
  <c r="T2250" i="1"/>
  <c r="Y2253" i="1" a="1"/>
  <c r="Y2253" i="1" s="1"/>
  <c r="B2253" i="1" s="1" a="1"/>
  <c r="B2253" i="1" s="1"/>
  <c r="C2252" i="1" l="1"/>
  <c r="D2252" i="1"/>
  <c r="A2253" i="1" a="1"/>
  <c r="A2253" i="1" s="1"/>
  <c r="V2251" i="1"/>
  <c r="H2252" i="1"/>
  <c r="G2252" i="1"/>
  <c r="U2252" i="1" s="1"/>
  <c r="F2252" i="1"/>
  <c r="Q2252" i="1"/>
  <c r="E2252" i="1"/>
  <c r="I2252" i="1"/>
  <c r="Y2254" i="1" a="1"/>
  <c r="Y2254" i="1" s="1"/>
  <c r="B2254" i="1" s="1" a="1"/>
  <c r="B2254" i="1" s="1"/>
  <c r="M2252" i="1"/>
  <c r="L2252" i="1"/>
  <c r="J2251" i="1"/>
  <c r="T2251" i="1"/>
  <c r="S2250" i="1"/>
  <c r="K2250" i="1"/>
  <c r="C2253" i="1" l="1"/>
  <c r="D2253" i="1"/>
  <c r="A2254" i="1" a="1"/>
  <c r="A2254" i="1" s="1"/>
  <c r="V2252" i="1"/>
  <c r="E2253" i="1"/>
  <c r="G2253" i="1"/>
  <c r="U2253" i="1" s="1"/>
  <c r="I2253" i="1"/>
  <c r="H2253" i="1"/>
  <c r="F2253" i="1"/>
  <c r="Q2253" i="1"/>
  <c r="Y2255" i="1" a="1"/>
  <c r="Y2255" i="1" s="1"/>
  <c r="B2255" i="1" s="1" a="1"/>
  <c r="B2255" i="1" s="1"/>
  <c r="S2251" i="1"/>
  <c r="K2251" i="1"/>
  <c r="J2252" i="1"/>
  <c r="T2252" i="1"/>
  <c r="M2253" i="1"/>
  <c r="L2253" i="1"/>
  <c r="C2254" i="1" l="1"/>
  <c r="D2254" i="1"/>
  <c r="A2255" i="1" a="1"/>
  <c r="A2255" i="1" s="1"/>
  <c r="L2254" i="1"/>
  <c r="M2254" i="1"/>
  <c r="K2252" i="1"/>
  <c r="S2252" i="1"/>
  <c r="T2253" i="1"/>
  <c r="J2253" i="1"/>
  <c r="Y2256" i="1" a="1"/>
  <c r="Y2256" i="1" s="1"/>
  <c r="B2256" i="1" s="1" a="1"/>
  <c r="B2256" i="1" s="1"/>
  <c r="Q2254" i="1"/>
  <c r="H2254" i="1"/>
  <c r="E2254" i="1"/>
  <c r="G2254" i="1"/>
  <c r="U2254" i="1" s="1"/>
  <c r="F2254" i="1"/>
  <c r="I2254" i="1"/>
  <c r="C2255" i="1" l="1"/>
  <c r="D2255" i="1"/>
  <c r="A2256" i="1" a="1"/>
  <c r="A2256" i="1" s="1"/>
  <c r="V2254" i="1"/>
  <c r="K2253" i="1"/>
  <c r="S2253" i="1"/>
  <c r="V2253" i="1" s="1"/>
  <c r="Q2255" i="1"/>
  <c r="H2255" i="1"/>
  <c r="F2255" i="1"/>
  <c r="E2255" i="1"/>
  <c r="G2255" i="1"/>
  <c r="U2255" i="1" s="1"/>
  <c r="I2255" i="1"/>
  <c r="T2254" i="1"/>
  <c r="M2255" i="1"/>
  <c r="L2255" i="1"/>
  <c r="J2254" i="1"/>
  <c r="Y2257" i="1" a="1"/>
  <c r="Y2257" i="1" s="1"/>
  <c r="B2257" i="1" s="1" a="1"/>
  <c r="B2257" i="1" s="1"/>
  <c r="C2256" i="1" l="1"/>
  <c r="D2256" i="1"/>
  <c r="A2257" i="1" a="1"/>
  <c r="A2257" i="1" s="1"/>
  <c r="V2255" i="1"/>
  <c r="K2254" i="1"/>
  <c r="S2254" i="1"/>
  <c r="J2255" i="1"/>
  <c r="M2256" i="1"/>
  <c r="L2256" i="1"/>
  <c r="T2255" i="1"/>
  <c r="F2256" i="1"/>
  <c r="H2256" i="1"/>
  <c r="Q2256" i="1"/>
  <c r="I2256" i="1"/>
  <c r="G2256" i="1"/>
  <c r="U2256" i="1" s="1"/>
  <c r="E2256" i="1"/>
  <c r="Y2258" i="1" a="1"/>
  <c r="Y2258" i="1" s="1"/>
  <c r="B2258" i="1" s="1" a="1"/>
  <c r="B2258" i="1" s="1"/>
  <c r="C2257" i="1" l="1"/>
  <c r="D2257" i="1"/>
  <c r="A2258" i="1" a="1"/>
  <c r="A2258" i="1" s="1"/>
  <c r="V2256" i="1"/>
  <c r="Y2259" i="1" a="1"/>
  <c r="Y2259" i="1" s="1"/>
  <c r="B2259" i="1" s="1" a="1"/>
  <c r="B2259" i="1" s="1"/>
  <c r="T2256" i="1"/>
  <c r="S2255" i="1"/>
  <c r="K2255" i="1"/>
  <c r="M2257" i="1"/>
  <c r="L2257" i="1"/>
  <c r="G2257" i="1"/>
  <c r="U2257" i="1" s="1"/>
  <c r="H2257" i="1"/>
  <c r="Q2257" i="1"/>
  <c r="F2257" i="1"/>
  <c r="I2257" i="1"/>
  <c r="E2257" i="1"/>
  <c r="J2256" i="1"/>
  <c r="C2258" i="1" l="1"/>
  <c r="D2258" i="1"/>
  <c r="A2259" i="1" a="1"/>
  <c r="A2259" i="1" s="1"/>
  <c r="V2257" i="1"/>
  <c r="J2257" i="1"/>
  <c r="K2256" i="1"/>
  <c r="S2256" i="1"/>
  <c r="T2257" i="1"/>
  <c r="L2258" i="1"/>
  <c r="M2258" i="1"/>
  <c r="H2258" i="1"/>
  <c r="Q2258" i="1"/>
  <c r="I2258" i="1"/>
  <c r="G2258" i="1"/>
  <c r="U2258" i="1" s="1"/>
  <c r="F2258" i="1"/>
  <c r="E2258" i="1"/>
  <c r="Y2260" i="1" a="1"/>
  <c r="Y2260" i="1" s="1"/>
  <c r="B2260" i="1" s="1" a="1"/>
  <c r="B2260" i="1" s="1"/>
  <c r="C2259" i="1" l="1"/>
  <c r="D2259" i="1"/>
  <c r="A2260" i="1" a="1"/>
  <c r="A2260" i="1" s="1"/>
  <c r="V2258" i="1"/>
  <c r="M2259" i="1"/>
  <c r="L2259" i="1"/>
  <c r="Y2261" i="1" a="1"/>
  <c r="Y2261" i="1" s="1"/>
  <c r="B2261" i="1" s="1" a="1"/>
  <c r="B2261" i="1" s="1"/>
  <c r="T2258" i="1"/>
  <c r="E2259" i="1"/>
  <c r="G2259" i="1"/>
  <c r="U2259" i="1" s="1"/>
  <c r="I2259" i="1"/>
  <c r="H2259" i="1"/>
  <c r="Q2259" i="1"/>
  <c r="F2259" i="1"/>
  <c r="K2257" i="1"/>
  <c r="S2257" i="1"/>
  <c r="J2258" i="1"/>
  <c r="C2260" i="1" l="1"/>
  <c r="D2260" i="1"/>
  <c r="V2259" i="1"/>
  <c r="A2261" i="1" a="1"/>
  <c r="A2261" i="1" s="1"/>
  <c r="Y2262" i="1" a="1"/>
  <c r="Y2262" i="1" s="1"/>
  <c r="B2262" i="1" s="1" a="1"/>
  <c r="B2262" i="1" s="1"/>
  <c r="Q2260" i="1"/>
  <c r="H2260" i="1"/>
  <c r="I2260" i="1"/>
  <c r="F2260" i="1"/>
  <c r="E2260" i="1"/>
  <c r="G2260" i="1"/>
  <c r="U2260" i="1" s="1"/>
  <c r="L2260" i="1"/>
  <c r="M2260" i="1"/>
  <c r="J2259" i="1"/>
  <c r="T2259" i="1"/>
  <c r="K2258" i="1"/>
  <c r="S2258" i="1"/>
  <c r="C2261" i="1" l="1"/>
  <c r="D2261" i="1"/>
  <c r="A2262" i="1" a="1"/>
  <c r="A2262" i="1" s="1"/>
  <c r="V2260" i="1"/>
  <c r="T2260" i="1"/>
  <c r="I2261" i="1"/>
  <c r="H2261" i="1"/>
  <c r="G2261" i="1"/>
  <c r="U2261" i="1" s="1"/>
  <c r="F2261" i="1"/>
  <c r="Q2261" i="1"/>
  <c r="E2261" i="1"/>
  <c r="M2261" i="1"/>
  <c r="L2261" i="1"/>
  <c r="J2260" i="1"/>
  <c r="Y2263" i="1" a="1"/>
  <c r="Y2263" i="1" s="1"/>
  <c r="B2263" i="1" s="1" a="1"/>
  <c r="B2263" i="1" s="1"/>
  <c r="K2259" i="1"/>
  <c r="S2259" i="1"/>
  <c r="D2262" i="1" l="1"/>
  <c r="C2262" i="1"/>
  <c r="A2263" i="1" a="1"/>
  <c r="A2263" i="1" s="1"/>
  <c r="K2260" i="1"/>
  <c r="S2260" i="1"/>
  <c r="V2261" i="1"/>
  <c r="J2261" i="1"/>
  <c r="Y2264" i="1" a="1"/>
  <c r="Y2264" i="1" s="1"/>
  <c r="B2264" i="1" s="1" a="1"/>
  <c r="B2264" i="1" s="1"/>
  <c r="F2262" i="1"/>
  <c r="G2262" i="1"/>
  <c r="U2262" i="1" s="1"/>
  <c r="E2262" i="1"/>
  <c r="I2262" i="1"/>
  <c r="H2262" i="1"/>
  <c r="Q2262" i="1"/>
  <c r="M2262" i="1"/>
  <c r="L2262" i="1"/>
  <c r="T2261" i="1"/>
  <c r="C2263" i="1" l="1"/>
  <c r="D2263" i="1"/>
  <c r="A2264" i="1" a="1"/>
  <c r="A2264" i="1" s="1"/>
  <c r="V2262" i="1"/>
  <c r="G2263" i="1"/>
  <c r="U2263" i="1" s="1"/>
  <c r="I2263" i="1"/>
  <c r="H2263" i="1"/>
  <c r="Q2263" i="1"/>
  <c r="E2263" i="1"/>
  <c r="F2263" i="1"/>
  <c r="S2261" i="1"/>
  <c r="K2261" i="1"/>
  <c r="M2263" i="1"/>
  <c r="L2263" i="1"/>
  <c r="J2262" i="1"/>
  <c r="T2262" i="1"/>
  <c r="Y2265" i="1" a="1"/>
  <c r="Y2265" i="1" s="1"/>
  <c r="B2265" i="1" s="1" a="1"/>
  <c r="B2265" i="1" s="1"/>
  <c r="C2264" i="1" l="1"/>
  <c r="D2264" i="1"/>
  <c r="A2265" i="1" a="1"/>
  <c r="A2265" i="1" s="1"/>
  <c r="H2264" i="1"/>
  <c r="E2264" i="1"/>
  <c r="Q2264" i="1"/>
  <c r="G2264" i="1"/>
  <c r="U2264" i="1" s="1"/>
  <c r="F2264" i="1"/>
  <c r="I2264" i="1"/>
  <c r="Y2266" i="1" a="1"/>
  <c r="Y2266" i="1" s="1"/>
  <c r="B2266" i="1" s="1" a="1"/>
  <c r="B2266" i="1" s="1"/>
  <c r="J2263" i="1"/>
  <c r="V2263" i="1"/>
  <c r="T2263" i="1"/>
  <c r="K2262" i="1"/>
  <c r="S2262" i="1"/>
  <c r="L2264" i="1"/>
  <c r="M2264" i="1"/>
  <c r="C2265" i="1" l="1"/>
  <c r="D2265" i="1"/>
  <c r="A2266" i="1" a="1"/>
  <c r="A2266" i="1" s="1"/>
  <c r="M2265" i="1"/>
  <c r="L2265" i="1"/>
  <c r="Q2265" i="1"/>
  <c r="H2265" i="1"/>
  <c r="I2265" i="1"/>
  <c r="G2265" i="1"/>
  <c r="U2265" i="1" s="1"/>
  <c r="F2265" i="1"/>
  <c r="E2265" i="1"/>
  <c r="K2263" i="1"/>
  <c r="S2263" i="1"/>
  <c r="T2264" i="1"/>
  <c r="J2264" i="1"/>
  <c r="Y2267" i="1" a="1"/>
  <c r="Y2267" i="1" s="1"/>
  <c r="B2267" i="1" s="1" a="1"/>
  <c r="B2267" i="1" s="1"/>
  <c r="C2266" i="1" l="1"/>
  <c r="D2266" i="1"/>
  <c r="V2265" i="1"/>
  <c r="A2267" i="1" a="1"/>
  <c r="A2267" i="1" s="1"/>
  <c r="I2266" i="1"/>
  <c r="Q2266" i="1"/>
  <c r="G2266" i="1"/>
  <c r="U2266" i="1" s="1"/>
  <c r="F2266" i="1"/>
  <c r="H2266" i="1"/>
  <c r="E2266" i="1"/>
  <c r="L2266" i="1"/>
  <c r="M2266" i="1"/>
  <c r="K2264" i="1"/>
  <c r="S2264" i="1"/>
  <c r="V2264" i="1" s="1"/>
  <c r="J2265" i="1"/>
  <c r="Y2268" i="1" a="1"/>
  <c r="Y2268" i="1" s="1"/>
  <c r="B2268" i="1" s="1" a="1"/>
  <c r="B2268" i="1" s="1"/>
  <c r="T2265" i="1"/>
  <c r="V2266" i="1" l="1"/>
  <c r="C2267" i="1"/>
  <c r="D2267" i="1"/>
  <c r="A2268" i="1" a="1"/>
  <c r="A2268" i="1" s="1"/>
  <c r="G2267" i="1"/>
  <c r="U2267" i="1" s="1"/>
  <c r="F2267" i="1"/>
  <c r="I2267" i="1"/>
  <c r="H2267" i="1"/>
  <c r="Q2267" i="1"/>
  <c r="E2267" i="1"/>
  <c r="Y2269" i="1" a="1"/>
  <c r="Y2269" i="1" s="1"/>
  <c r="B2269" i="1" s="1" a="1"/>
  <c r="B2269" i="1" s="1"/>
  <c r="J2266" i="1"/>
  <c r="K2265" i="1"/>
  <c r="S2265" i="1"/>
  <c r="M2267" i="1"/>
  <c r="L2267" i="1"/>
  <c r="T2266" i="1"/>
  <c r="C2268" i="1" l="1"/>
  <c r="D2268" i="1"/>
  <c r="A2269" i="1" a="1"/>
  <c r="A2269" i="1" s="1"/>
  <c r="M2268" i="1"/>
  <c r="L2268" i="1"/>
  <c r="J2267" i="1"/>
  <c r="Y2270" i="1" a="1"/>
  <c r="Y2270" i="1" s="1"/>
  <c r="B2270" i="1" s="1" a="1"/>
  <c r="B2270" i="1" s="1"/>
  <c r="T2267" i="1"/>
  <c r="S2266" i="1"/>
  <c r="K2266" i="1"/>
  <c r="V2267" i="1"/>
  <c r="F2268" i="1"/>
  <c r="I2268" i="1"/>
  <c r="H2268" i="1"/>
  <c r="Q2268" i="1"/>
  <c r="G2268" i="1"/>
  <c r="U2268" i="1" s="1"/>
  <c r="E2268" i="1"/>
  <c r="C2269" i="1" l="1"/>
  <c r="D2269" i="1"/>
  <c r="A2270" i="1" a="1"/>
  <c r="A2270" i="1" s="1"/>
  <c r="G2269" i="1"/>
  <c r="U2269" i="1" s="1"/>
  <c r="E2269" i="1"/>
  <c r="I2269" i="1"/>
  <c r="H2269" i="1"/>
  <c r="Q2269" i="1"/>
  <c r="F2269" i="1"/>
  <c r="K2267" i="1"/>
  <c r="S2267" i="1"/>
  <c r="M2269" i="1"/>
  <c r="L2269" i="1"/>
  <c r="Y2271" i="1" a="1"/>
  <c r="Y2271" i="1" s="1"/>
  <c r="B2271" i="1" s="1" a="1"/>
  <c r="B2271" i="1" s="1"/>
  <c r="J2268" i="1"/>
  <c r="T2268" i="1"/>
  <c r="C2270" i="1" l="1"/>
  <c r="D2270" i="1"/>
  <c r="A2271" i="1" a="1"/>
  <c r="A2271" i="1" s="1"/>
  <c r="V2269" i="1"/>
  <c r="H2270" i="1"/>
  <c r="I2270" i="1"/>
  <c r="E2270" i="1"/>
  <c r="Q2270" i="1"/>
  <c r="G2270" i="1"/>
  <c r="U2270" i="1" s="1"/>
  <c r="F2270" i="1"/>
  <c r="J2269" i="1"/>
  <c r="T2269" i="1"/>
  <c r="M2270" i="1"/>
  <c r="L2270" i="1"/>
  <c r="K2268" i="1"/>
  <c r="S2268" i="1"/>
  <c r="V2268" i="1" s="1"/>
  <c r="Y2272" i="1" a="1"/>
  <c r="Y2272" i="1" s="1"/>
  <c r="B2272" i="1" s="1" a="1"/>
  <c r="B2272" i="1" s="1"/>
  <c r="V2270" i="1" l="1"/>
  <c r="C2271" i="1"/>
  <c r="D2271" i="1"/>
  <c r="A2272" i="1" a="1"/>
  <c r="A2272" i="1" s="1"/>
  <c r="J2270" i="1"/>
  <c r="T2270" i="1"/>
  <c r="L2271" i="1"/>
  <c r="M2271" i="1"/>
  <c r="Y2273" i="1" a="1"/>
  <c r="Y2273" i="1" s="1"/>
  <c r="B2273" i="1" s="1" a="1"/>
  <c r="B2273" i="1" s="1"/>
  <c r="I2271" i="1"/>
  <c r="H2271" i="1"/>
  <c r="Q2271" i="1"/>
  <c r="G2271" i="1"/>
  <c r="U2271" i="1" s="1"/>
  <c r="F2271" i="1"/>
  <c r="E2271" i="1"/>
  <c r="S2269" i="1"/>
  <c r="K2269" i="1"/>
  <c r="C2272" i="1" l="1"/>
  <c r="D2272" i="1"/>
  <c r="A2273" i="1" a="1"/>
  <c r="A2273" i="1" s="1"/>
  <c r="V2271" i="1"/>
  <c r="G2272" i="1"/>
  <c r="U2272" i="1" s="1"/>
  <c r="Q2272" i="1"/>
  <c r="F2272" i="1"/>
  <c r="E2272" i="1"/>
  <c r="I2272" i="1"/>
  <c r="H2272" i="1"/>
  <c r="L2272" i="1"/>
  <c r="M2272" i="1"/>
  <c r="Y2274" i="1" a="1"/>
  <c r="Y2274" i="1" s="1"/>
  <c r="B2274" i="1" s="1" a="1"/>
  <c r="B2274" i="1" s="1"/>
  <c r="T2271" i="1"/>
  <c r="K2270" i="1"/>
  <c r="S2270" i="1"/>
  <c r="J2271" i="1"/>
  <c r="C2273" i="1" l="1"/>
  <c r="D2273" i="1"/>
  <c r="A2274" i="1" a="1"/>
  <c r="A2274" i="1" s="1"/>
  <c r="V2272" i="1"/>
  <c r="K2271" i="1"/>
  <c r="S2271" i="1"/>
  <c r="Y2275" i="1" a="1"/>
  <c r="Y2275" i="1" s="1"/>
  <c r="B2275" i="1" s="1" a="1"/>
  <c r="B2275" i="1" s="1"/>
  <c r="I2273" i="1"/>
  <c r="H2273" i="1"/>
  <c r="Q2273" i="1"/>
  <c r="G2273" i="1"/>
  <c r="U2273" i="1" s="1"/>
  <c r="F2273" i="1"/>
  <c r="E2273" i="1"/>
  <c r="M2273" i="1"/>
  <c r="L2273" i="1"/>
  <c r="T2272" i="1"/>
  <c r="J2272" i="1"/>
  <c r="D2274" i="1" l="1"/>
  <c r="C2274" i="1"/>
  <c r="A2275" i="1" a="1"/>
  <c r="A2275" i="1" s="1"/>
  <c r="J2273" i="1"/>
  <c r="F2274" i="1"/>
  <c r="E2274" i="1"/>
  <c r="I2274" i="1"/>
  <c r="H2274" i="1"/>
  <c r="Q2274" i="1"/>
  <c r="G2274" i="1"/>
  <c r="U2274" i="1" s="1"/>
  <c r="M2274" i="1"/>
  <c r="L2274" i="1"/>
  <c r="Y2276" i="1" a="1"/>
  <c r="Y2276" i="1" s="1"/>
  <c r="B2276" i="1" s="1" a="1"/>
  <c r="B2276" i="1" s="1"/>
  <c r="T2273" i="1"/>
  <c r="V2273" i="1"/>
  <c r="K2272" i="1"/>
  <c r="S2272" i="1"/>
  <c r="C2275" i="1" l="1"/>
  <c r="D2275" i="1"/>
  <c r="A2276" i="1" a="1"/>
  <c r="A2276" i="1" s="1"/>
  <c r="V2274" i="1"/>
  <c r="G2275" i="1"/>
  <c r="U2275" i="1" s="1"/>
  <c r="I2275" i="1"/>
  <c r="F2275" i="1"/>
  <c r="E2275" i="1"/>
  <c r="H2275" i="1"/>
  <c r="Q2275" i="1"/>
  <c r="M2275" i="1"/>
  <c r="L2275" i="1"/>
  <c r="Y2277" i="1" a="1"/>
  <c r="Y2277" i="1" s="1"/>
  <c r="B2277" i="1" s="1" a="1"/>
  <c r="B2277" i="1" s="1"/>
  <c r="J2274" i="1"/>
  <c r="T2274" i="1"/>
  <c r="K2273" i="1"/>
  <c r="S2273" i="1"/>
  <c r="C2276" i="1" l="1"/>
  <c r="D2276" i="1"/>
  <c r="A2277" i="1" a="1"/>
  <c r="A2277" i="1" s="1"/>
  <c r="T2275" i="1"/>
  <c r="Y2278" i="1" a="1"/>
  <c r="Y2278" i="1" s="1"/>
  <c r="B2278" i="1" s="1" a="1"/>
  <c r="B2278" i="1" s="1"/>
  <c r="H2276" i="1"/>
  <c r="I2276" i="1"/>
  <c r="G2276" i="1"/>
  <c r="U2276" i="1" s="1"/>
  <c r="Q2276" i="1"/>
  <c r="F2276" i="1"/>
  <c r="E2276" i="1"/>
  <c r="L2276" i="1"/>
  <c r="M2276" i="1"/>
  <c r="S2274" i="1"/>
  <c r="K2274" i="1"/>
  <c r="V2275" i="1"/>
  <c r="J2275" i="1"/>
  <c r="C2277" i="1" l="1"/>
  <c r="D2277" i="1"/>
  <c r="A2278" i="1" a="1"/>
  <c r="A2278" i="1" s="1"/>
  <c r="V2276" i="1"/>
  <c r="Y2279" i="1" a="1"/>
  <c r="Y2279" i="1" s="1"/>
  <c r="B2279" i="1" s="1" a="1"/>
  <c r="B2279" i="1" s="1"/>
  <c r="T2276" i="1"/>
  <c r="M2277" i="1"/>
  <c r="L2277" i="1"/>
  <c r="J2276" i="1"/>
  <c r="G2277" i="1"/>
  <c r="U2277" i="1" s="1"/>
  <c r="F2277" i="1"/>
  <c r="I2277" i="1"/>
  <c r="H2277" i="1"/>
  <c r="Q2277" i="1"/>
  <c r="E2277" i="1"/>
  <c r="K2275" i="1"/>
  <c r="S2275" i="1"/>
  <c r="C2278" i="1" l="1"/>
  <c r="D2278" i="1"/>
  <c r="A2279" i="1" a="1"/>
  <c r="A2279" i="1" s="1"/>
  <c r="I2278" i="1"/>
  <c r="H2278" i="1"/>
  <c r="Q2278" i="1"/>
  <c r="G2278" i="1"/>
  <c r="U2278" i="1" s="1"/>
  <c r="F2278" i="1"/>
  <c r="E2278" i="1"/>
  <c r="L2278" i="1"/>
  <c r="M2278" i="1"/>
  <c r="Y2280" i="1" a="1"/>
  <c r="Y2280" i="1" s="1"/>
  <c r="B2280" i="1" s="1" a="1"/>
  <c r="B2280" i="1" s="1"/>
  <c r="V2277" i="1"/>
  <c r="K2276" i="1"/>
  <c r="S2276" i="1"/>
  <c r="J2277" i="1"/>
  <c r="T2277" i="1"/>
  <c r="C2279" i="1" l="1"/>
  <c r="D2279" i="1"/>
  <c r="A2280" i="1" a="1"/>
  <c r="A2280" i="1" s="1"/>
  <c r="J2278" i="1"/>
  <c r="Y2281" i="1" a="1"/>
  <c r="Y2281" i="1" s="1"/>
  <c r="B2281" i="1" s="1" a="1"/>
  <c r="B2281" i="1" s="1"/>
  <c r="L2279" i="1"/>
  <c r="M2279" i="1"/>
  <c r="F2279" i="1"/>
  <c r="I2279" i="1"/>
  <c r="H2279" i="1"/>
  <c r="G2279" i="1"/>
  <c r="U2279" i="1" s="1"/>
  <c r="Q2279" i="1"/>
  <c r="E2279" i="1"/>
  <c r="V2278" i="1"/>
  <c r="T2278" i="1"/>
  <c r="K2277" i="1"/>
  <c r="S2277" i="1"/>
  <c r="C2280" i="1" l="1"/>
  <c r="D2280" i="1"/>
  <c r="A2281" i="1" a="1"/>
  <c r="A2281" i="1" s="1"/>
  <c r="J2279" i="1"/>
  <c r="V2279" i="1"/>
  <c r="Y2282" i="1" a="1"/>
  <c r="Y2282" i="1" s="1"/>
  <c r="B2282" i="1" s="1" a="1"/>
  <c r="B2282" i="1" s="1"/>
  <c r="F2280" i="1"/>
  <c r="E2280" i="1"/>
  <c r="H2280" i="1"/>
  <c r="G2280" i="1"/>
  <c r="U2280" i="1" s="1"/>
  <c r="Q2280" i="1"/>
  <c r="I2280" i="1"/>
  <c r="L2280" i="1"/>
  <c r="M2280" i="1"/>
  <c r="K2278" i="1"/>
  <c r="S2278" i="1"/>
  <c r="T2279" i="1"/>
  <c r="C2281" i="1" l="1"/>
  <c r="D2281" i="1"/>
  <c r="V2280" i="1"/>
  <c r="A2282" i="1" a="1"/>
  <c r="A2282" i="1" s="1"/>
  <c r="T2280" i="1"/>
  <c r="G2281" i="1"/>
  <c r="U2281" i="1" s="1"/>
  <c r="Q2281" i="1"/>
  <c r="E2281" i="1"/>
  <c r="I2281" i="1"/>
  <c r="H2281" i="1"/>
  <c r="F2281" i="1"/>
  <c r="M2281" i="1"/>
  <c r="L2281" i="1"/>
  <c r="J2280" i="1"/>
  <c r="Y2283" i="1" a="1"/>
  <c r="Y2283" i="1" s="1"/>
  <c r="B2283" i="1" s="1" a="1"/>
  <c r="B2283" i="1" s="1"/>
  <c r="S2279" i="1"/>
  <c r="K2279" i="1"/>
  <c r="C2282" i="1" l="1"/>
  <c r="D2282" i="1"/>
  <c r="A2283" i="1" a="1"/>
  <c r="A2283" i="1" s="1"/>
  <c r="V2281" i="1"/>
  <c r="S2280" i="1"/>
  <c r="K2280" i="1"/>
  <c r="J2281" i="1"/>
  <c r="E2282" i="1"/>
  <c r="H2282" i="1"/>
  <c r="I2282" i="1"/>
  <c r="G2282" i="1"/>
  <c r="U2282" i="1" s="1"/>
  <c r="F2282" i="1"/>
  <c r="Q2282" i="1"/>
  <c r="T2281" i="1"/>
  <c r="L2282" i="1"/>
  <c r="M2282" i="1"/>
  <c r="Y2284" i="1" a="1"/>
  <c r="Y2284" i="1" s="1"/>
  <c r="B2284" i="1" s="1" a="1"/>
  <c r="B2284" i="1" s="1"/>
  <c r="C2283" i="1" l="1"/>
  <c r="D2283" i="1"/>
  <c r="A2284" i="1" a="1"/>
  <c r="A2284" i="1" s="1"/>
  <c r="Y2285" i="1" a="1"/>
  <c r="Y2285" i="1" s="1"/>
  <c r="B2285" i="1" s="1" a="1"/>
  <c r="B2285" i="1" s="1"/>
  <c r="K2281" i="1"/>
  <c r="S2281" i="1"/>
  <c r="L2283" i="1"/>
  <c r="M2283" i="1"/>
  <c r="Q2283" i="1"/>
  <c r="I2283" i="1"/>
  <c r="F2283" i="1"/>
  <c r="G2283" i="1"/>
  <c r="U2283" i="1" s="1"/>
  <c r="V2283" i="1" s="1"/>
  <c r="E2283" i="1"/>
  <c r="H2283" i="1"/>
  <c r="V2282" i="1"/>
  <c r="T2282" i="1"/>
  <c r="J2282" i="1"/>
  <c r="C2284" i="1" l="1"/>
  <c r="D2284" i="1"/>
  <c r="A2285" i="1" a="1"/>
  <c r="A2285" i="1" s="1"/>
  <c r="T2283" i="1"/>
  <c r="S2282" i="1"/>
  <c r="K2282" i="1"/>
  <c r="J2283" i="1"/>
  <c r="Q2284" i="1"/>
  <c r="H2284" i="1"/>
  <c r="I2284" i="1"/>
  <c r="F2284" i="1"/>
  <c r="E2284" i="1"/>
  <c r="G2284" i="1"/>
  <c r="U2284" i="1" s="1"/>
  <c r="Y2286" i="1" a="1"/>
  <c r="Y2286" i="1" s="1"/>
  <c r="B2286" i="1" s="1" a="1"/>
  <c r="B2286" i="1" s="1"/>
  <c r="L2284" i="1"/>
  <c r="M2284" i="1"/>
  <c r="C2285" i="1" l="1"/>
  <c r="D2285" i="1"/>
  <c r="V2284" i="1"/>
  <c r="A2286" i="1" a="1"/>
  <c r="A2286" i="1" s="1"/>
  <c r="J2284" i="1"/>
  <c r="G2285" i="1"/>
  <c r="U2285" i="1" s="1"/>
  <c r="E2285" i="1"/>
  <c r="I2285" i="1"/>
  <c r="F2285" i="1"/>
  <c r="Q2285" i="1"/>
  <c r="H2285" i="1"/>
  <c r="S2283" i="1"/>
  <c r="K2283" i="1"/>
  <c r="T2284" i="1"/>
  <c r="Y2287" i="1" a="1"/>
  <c r="Y2287" i="1" s="1"/>
  <c r="B2287" i="1" s="1" a="1"/>
  <c r="B2287" i="1" s="1"/>
  <c r="M2285" i="1"/>
  <c r="L2285" i="1"/>
  <c r="D2286" i="1" l="1"/>
  <c r="C2286" i="1"/>
  <c r="A2287" i="1" a="1"/>
  <c r="A2287" i="1" s="1"/>
  <c r="V2285" i="1"/>
  <c r="T2285" i="1"/>
  <c r="J2285" i="1"/>
  <c r="Y2288" i="1" a="1"/>
  <c r="Y2288" i="1" s="1"/>
  <c r="B2288" i="1" s="1" a="1"/>
  <c r="B2288" i="1" s="1"/>
  <c r="F2286" i="1"/>
  <c r="G2286" i="1"/>
  <c r="U2286" i="1" s="1"/>
  <c r="Q2286" i="1"/>
  <c r="H2286" i="1"/>
  <c r="I2286" i="1"/>
  <c r="E2286" i="1"/>
  <c r="L2286" i="1"/>
  <c r="M2286" i="1"/>
  <c r="S2284" i="1"/>
  <c r="K2284" i="1"/>
  <c r="C2287" i="1" l="1"/>
  <c r="D2287" i="1"/>
  <c r="A2288" i="1" a="1"/>
  <c r="A2288" i="1" s="1"/>
  <c r="T2286" i="1"/>
  <c r="V2286" i="1"/>
  <c r="K2285" i="1"/>
  <c r="S2285" i="1"/>
  <c r="G2287" i="1"/>
  <c r="U2287" i="1" s="1"/>
  <c r="F2287" i="1"/>
  <c r="E2287" i="1"/>
  <c r="I2287" i="1"/>
  <c r="H2287" i="1"/>
  <c r="Q2287" i="1"/>
  <c r="J2286" i="1"/>
  <c r="Y2289" i="1" a="1"/>
  <c r="Y2289" i="1" s="1"/>
  <c r="B2289" i="1" s="1" a="1"/>
  <c r="B2289" i="1" s="1"/>
  <c r="M2287" i="1"/>
  <c r="L2287" i="1"/>
  <c r="C2288" i="1" l="1"/>
  <c r="D2288" i="1"/>
  <c r="A2289" i="1" a="1"/>
  <c r="A2289" i="1" s="1"/>
  <c r="V2287" i="1"/>
  <c r="J2287" i="1"/>
  <c r="K2286" i="1"/>
  <c r="S2286" i="1"/>
  <c r="T2287" i="1"/>
  <c r="Y2290" i="1" a="1"/>
  <c r="Y2290" i="1" s="1"/>
  <c r="B2290" i="1" s="1" a="1"/>
  <c r="B2290" i="1" s="1"/>
  <c r="H2288" i="1"/>
  <c r="G2288" i="1"/>
  <c r="U2288" i="1" s="1"/>
  <c r="Q2288" i="1"/>
  <c r="I2288" i="1"/>
  <c r="F2288" i="1"/>
  <c r="E2288" i="1"/>
  <c r="M2288" i="1"/>
  <c r="L2288" i="1"/>
  <c r="C2289" i="1" l="1"/>
  <c r="D2289" i="1"/>
  <c r="A2290" i="1" a="1"/>
  <c r="A2290" i="1" s="1"/>
  <c r="V2288" i="1"/>
  <c r="H2289" i="1"/>
  <c r="E2289" i="1"/>
  <c r="I2289" i="1"/>
  <c r="Q2289" i="1"/>
  <c r="G2289" i="1"/>
  <c r="U2289" i="1" s="1"/>
  <c r="F2289" i="1"/>
  <c r="S2287" i="1"/>
  <c r="K2287" i="1"/>
  <c r="Y2291" i="1" a="1"/>
  <c r="Y2291" i="1" s="1"/>
  <c r="B2291" i="1" s="1" a="1"/>
  <c r="B2291" i="1" s="1"/>
  <c r="M2289" i="1"/>
  <c r="L2289" i="1"/>
  <c r="P2288" i="1"/>
  <c r="J2288" i="1"/>
  <c r="N2288" i="1" a="1"/>
  <c r="N2288" i="1" s="1"/>
  <c r="T2288" i="1"/>
  <c r="C2290" i="1" l="1"/>
  <c r="D2290" i="1"/>
  <c r="A2291" i="1" a="1"/>
  <c r="A2291" i="1" s="1"/>
  <c r="P2289" i="1"/>
  <c r="J2289" i="1"/>
  <c r="T2289" i="1"/>
  <c r="Y2292" i="1" a="1"/>
  <c r="Y2292" i="1" s="1"/>
  <c r="B2292" i="1" s="1" a="1"/>
  <c r="B2292" i="1" s="1"/>
  <c r="L2290" i="1"/>
  <c r="M2290" i="1"/>
  <c r="N2289" i="1" a="1"/>
  <c r="N2289" i="1" s="1"/>
  <c r="E2290" i="1"/>
  <c r="F2290" i="1"/>
  <c r="H2290" i="1"/>
  <c r="G2290" i="1"/>
  <c r="U2290" i="1" s="1"/>
  <c r="Q2290" i="1"/>
  <c r="I2290" i="1"/>
  <c r="K2288" i="1"/>
  <c r="S2288" i="1"/>
  <c r="O2288" i="1"/>
  <c r="V2289" i="1"/>
  <c r="C2291" i="1" l="1"/>
  <c r="D2291" i="1"/>
  <c r="A2292" i="1" a="1"/>
  <c r="A2292" i="1" s="1"/>
  <c r="V2290" i="1"/>
  <c r="T2290" i="1"/>
  <c r="P2290" i="1"/>
  <c r="J2290" i="1"/>
  <c r="N2290" i="1" a="1"/>
  <c r="N2290" i="1" s="1"/>
  <c r="Q2291" i="1"/>
  <c r="G2291" i="1"/>
  <c r="U2291" i="1" s="1"/>
  <c r="F2291" i="1"/>
  <c r="E2291" i="1"/>
  <c r="I2291" i="1"/>
  <c r="H2291" i="1"/>
  <c r="Y2293" i="1" a="1"/>
  <c r="Y2293" i="1" s="1"/>
  <c r="B2293" i="1" s="1" a="1"/>
  <c r="B2293" i="1" s="1"/>
  <c r="S2289" i="1"/>
  <c r="K2289" i="1"/>
  <c r="O2289" i="1"/>
  <c r="M2291" i="1"/>
  <c r="L2291" i="1"/>
  <c r="C2292" i="1" l="1"/>
  <c r="D2292" i="1"/>
  <c r="A2293" i="1" a="1"/>
  <c r="A2293" i="1" s="1"/>
  <c r="T2291" i="1"/>
  <c r="J2291" i="1"/>
  <c r="P2291" i="1"/>
  <c r="N2291" i="1" a="1"/>
  <c r="N2291" i="1" s="1"/>
  <c r="V2291" i="1"/>
  <c r="K2290" i="1"/>
  <c r="S2290" i="1"/>
  <c r="O2290" i="1"/>
  <c r="L2292" i="1"/>
  <c r="M2292" i="1"/>
  <c r="Q2292" i="1"/>
  <c r="I2292" i="1"/>
  <c r="H2292" i="1"/>
  <c r="G2292" i="1"/>
  <c r="U2292" i="1" s="1"/>
  <c r="F2292" i="1"/>
  <c r="E2292" i="1"/>
  <c r="Y2294" i="1" a="1"/>
  <c r="Y2294" i="1" s="1"/>
  <c r="B2294" i="1" s="1" a="1"/>
  <c r="B2294" i="1" s="1"/>
  <c r="C2293" i="1" l="1"/>
  <c r="D2293" i="1"/>
  <c r="A2294" i="1" a="1"/>
  <c r="A2294" i="1" s="1"/>
  <c r="V2292" i="1"/>
  <c r="J2292" i="1"/>
  <c r="P2292" i="1"/>
  <c r="K2291" i="1"/>
  <c r="S2291" i="1"/>
  <c r="O2291" i="1"/>
  <c r="M2293" i="1"/>
  <c r="L2293" i="1"/>
  <c r="N2292" i="1" a="1"/>
  <c r="N2292" i="1" s="1"/>
  <c r="Y2295" i="1" a="1"/>
  <c r="Y2295" i="1" s="1"/>
  <c r="B2295" i="1" s="1" a="1"/>
  <c r="B2295" i="1" s="1"/>
  <c r="I2293" i="1"/>
  <c r="G2293" i="1"/>
  <c r="U2293" i="1" s="1"/>
  <c r="F2293" i="1"/>
  <c r="E2293" i="1"/>
  <c r="Q2293" i="1"/>
  <c r="H2293" i="1"/>
  <c r="T2292" i="1"/>
  <c r="C2294" i="1" l="1"/>
  <c r="D2294" i="1"/>
  <c r="A2295" i="1" a="1"/>
  <c r="A2295" i="1" s="1"/>
  <c r="L2294" i="1"/>
  <c r="M2294" i="1"/>
  <c r="V2293" i="1"/>
  <c r="P2293" i="1"/>
  <c r="J2293" i="1"/>
  <c r="N2293" i="1" s="1" a="1"/>
  <c r="N2293" i="1" s="1"/>
  <c r="T2293" i="1"/>
  <c r="S2292" i="1"/>
  <c r="K2292" i="1"/>
  <c r="O2292" i="1"/>
  <c r="Q2294" i="1"/>
  <c r="I2294" i="1"/>
  <c r="G2294" i="1"/>
  <c r="U2294" i="1" s="1"/>
  <c r="F2294" i="1"/>
  <c r="E2294" i="1"/>
  <c r="H2294" i="1"/>
  <c r="Y2296" i="1" a="1"/>
  <c r="Y2296" i="1" s="1"/>
  <c r="B2296" i="1" s="1" a="1"/>
  <c r="B2296" i="1" s="1"/>
  <c r="C2295" i="1" l="1"/>
  <c r="D2295" i="1"/>
  <c r="A2296" i="1" a="1"/>
  <c r="A2296" i="1" s="1"/>
  <c r="M2295" i="1"/>
  <c r="L2295" i="1"/>
  <c r="V2294" i="1"/>
  <c r="T2294" i="1"/>
  <c r="S2293" i="1"/>
  <c r="K2293" i="1"/>
  <c r="O2293" i="1"/>
  <c r="P2294" i="1"/>
  <c r="J2294" i="1"/>
  <c r="N2294" i="1" s="1" a="1"/>
  <c r="N2294" i="1" s="1"/>
  <c r="E2295" i="1"/>
  <c r="Q2295" i="1"/>
  <c r="I2295" i="1"/>
  <c r="H2295" i="1"/>
  <c r="G2295" i="1"/>
  <c r="U2295" i="1" s="1"/>
  <c r="F2295" i="1"/>
  <c r="Y2297" i="1" a="1"/>
  <c r="Y2297" i="1" s="1"/>
  <c r="B2297" i="1" s="1" a="1"/>
  <c r="B2297" i="1" s="1"/>
  <c r="C2296" i="1" l="1"/>
  <c r="D2296" i="1"/>
  <c r="A2297" i="1" a="1"/>
  <c r="A2297" i="1" s="1"/>
  <c r="V2295" i="1"/>
  <c r="Y2298" i="1" a="1"/>
  <c r="Y2298" i="1" s="1"/>
  <c r="B2298" i="1" s="1" a="1"/>
  <c r="B2298" i="1" s="1"/>
  <c r="J2295" i="1"/>
  <c r="P2295" i="1"/>
  <c r="T2295" i="1"/>
  <c r="I2296" i="1"/>
  <c r="H2296" i="1"/>
  <c r="F2296" i="1"/>
  <c r="G2296" i="1"/>
  <c r="U2296" i="1" s="1"/>
  <c r="Q2296" i="1"/>
  <c r="E2296" i="1"/>
  <c r="N2295" i="1" a="1"/>
  <c r="N2295" i="1" s="1"/>
  <c r="K2294" i="1"/>
  <c r="S2294" i="1"/>
  <c r="O2294" i="1"/>
  <c r="L2296" i="1"/>
  <c r="M2296" i="1"/>
  <c r="C2297" i="1" l="1"/>
  <c r="D2297" i="1"/>
  <c r="A2298" i="1" a="1"/>
  <c r="A2298" i="1" s="1"/>
  <c r="V2296" i="1"/>
  <c r="K2295" i="1"/>
  <c r="S2295" i="1"/>
  <c r="O2295" i="1"/>
  <c r="J2296" i="1"/>
  <c r="N2296" i="1" s="1" a="1"/>
  <c r="N2296" i="1" s="1"/>
  <c r="P2296" i="1"/>
  <c r="T2296" i="1"/>
  <c r="M2297" i="1"/>
  <c r="L2297" i="1"/>
  <c r="Y2299" i="1" a="1"/>
  <c r="Y2299" i="1" s="1"/>
  <c r="B2299" i="1" s="1" a="1"/>
  <c r="B2299" i="1" s="1"/>
  <c r="I2297" i="1"/>
  <c r="H2297" i="1"/>
  <c r="G2297" i="1"/>
  <c r="U2297" i="1" s="1"/>
  <c r="Q2297" i="1"/>
  <c r="E2297" i="1"/>
  <c r="F2297" i="1"/>
  <c r="D2298" i="1" l="1"/>
  <c r="C2298" i="1"/>
  <c r="A2299" i="1" a="1"/>
  <c r="A2299" i="1" s="1"/>
  <c r="V2297" i="1"/>
  <c r="T2297" i="1"/>
  <c r="N2297" i="1" a="1"/>
  <c r="N2297" i="1" s="1"/>
  <c r="Y2300" i="1" a="1"/>
  <c r="Y2300" i="1" s="1"/>
  <c r="B2300" i="1" s="1" a="1"/>
  <c r="B2300" i="1" s="1"/>
  <c r="M2298" i="1"/>
  <c r="L2298" i="1"/>
  <c r="Q2298" i="1"/>
  <c r="F2298" i="1"/>
  <c r="G2298" i="1"/>
  <c r="U2298" i="1" s="1"/>
  <c r="V2298" i="1" s="1"/>
  <c r="I2298" i="1"/>
  <c r="H2298" i="1"/>
  <c r="E2298" i="1"/>
  <c r="J2297" i="1"/>
  <c r="P2297" i="1"/>
  <c r="S2296" i="1"/>
  <c r="K2296" i="1"/>
  <c r="O2296" i="1"/>
  <c r="C2299" i="1" l="1"/>
  <c r="D2299" i="1"/>
  <c r="A2300" i="1" a="1"/>
  <c r="A2300" i="1" s="1"/>
  <c r="F2299" i="1"/>
  <c r="E2299" i="1"/>
  <c r="H2299" i="1"/>
  <c r="I2299" i="1"/>
  <c r="G2299" i="1"/>
  <c r="U2299" i="1" s="1"/>
  <c r="Q2299" i="1"/>
  <c r="Y2301" i="1" a="1"/>
  <c r="Y2301" i="1" s="1"/>
  <c r="B2301" i="1" s="1" a="1"/>
  <c r="B2301" i="1" s="1"/>
  <c r="L2299" i="1"/>
  <c r="M2299" i="1"/>
  <c r="K2297" i="1"/>
  <c r="S2297" i="1"/>
  <c r="O2297" i="1"/>
  <c r="J2298" i="1"/>
  <c r="N2298" i="1" s="1" a="1"/>
  <c r="N2298" i="1" s="1"/>
  <c r="P2298" i="1"/>
  <c r="T2298" i="1"/>
  <c r="C2300" i="1" l="1"/>
  <c r="D2300" i="1"/>
  <c r="A2301" i="1" a="1"/>
  <c r="A2301" i="1" s="1"/>
  <c r="T2299" i="1"/>
  <c r="V2299" i="1"/>
  <c r="K2298" i="1"/>
  <c r="S2298" i="1"/>
  <c r="O2298" i="1"/>
  <c r="J2299" i="1"/>
  <c r="N2299" i="1" s="1" a="1"/>
  <c r="N2299" i="1" s="1"/>
  <c r="P2299" i="1"/>
  <c r="G2300" i="1"/>
  <c r="U2300" i="1" s="1"/>
  <c r="E2300" i="1"/>
  <c r="Q2300" i="1"/>
  <c r="I2300" i="1"/>
  <c r="H2300" i="1"/>
  <c r="F2300" i="1"/>
  <c r="L2300" i="1"/>
  <c r="M2300" i="1"/>
  <c r="Y2302" i="1" a="1"/>
  <c r="Y2302" i="1" s="1"/>
  <c r="B2302" i="1" s="1" a="1"/>
  <c r="B2302" i="1" s="1"/>
  <c r="C2301" i="1" l="1"/>
  <c r="D2301" i="1"/>
  <c r="A2302" i="1" a="1"/>
  <c r="A2302" i="1" s="1"/>
  <c r="V2300" i="1"/>
  <c r="P2300" i="1"/>
  <c r="J2300" i="1"/>
  <c r="N2300" i="1" s="1" a="1"/>
  <c r="N2300" i="1" s="1"/>
  <c r="T2300" i="1"/>
  <c r="M2301" i="1"/>
  <c r="L2301" i="1"/>
  <c r="Y2303" i="1" a="1"/>
  <c r="Y2303" i="1" s="1"/>
  <c r="B2303" i="1" s="1" a="1"/>
  <c r="B2303" i="1" s="1"/>
  <c r="E2301" i="1"/>
  <c r="I2301" i="1"/>
  <c r="G2301" i="1"/>
  <c r="U2301" i="1" s="1"/>
  <c r="Q2301" i="1"/>
  <c r="H2301" i="1"/>
  <c r="F2301" i="1"/>
  <c r="K2299" i="1"/>
  <c r="S2299" i="1"/>
  <c r="O2299" i="1"/>
  <c r="C2302" i="1" l="1"/>
  <c r="D2302" i="1"/>
  <c r="A2303" i="1" a="1"/>
  <c r="A2303" i="1" s="1"/>
  <c r="V2301" i="1"/>
  <c r="H2302" i="1"/>
  <c r="I2302" i="1"/>
  <c r="Q2302" i="1"/>
  <c r="F2302" i="1"/>
  <c r="E2302" i="1"/>
  <c r="G2302" i="1"/>
  <c r="U2302" i="1" s="1"/>
  <c r="Y2304" i="1" a="1"/>
  <c r="Y2304" i="1" s="1"/>
  <c r="B2304" i="1" s="1" a="1"/>
  <c r="B2304" i="1" s="1"/>
  <c r="M2302" i="1"/>
  <c r="L2302" i="1"/>
  <c r="J2301" i="1"/>
  <c r="N2301" i="1" s="1" a="1"/>
  <c r="N2301" i="1" s="1"/>
  <c r="P2301" i="1"/>
  <c r="T2301" i="1"/>
  <c r="S2300" i="1"/>
  <c r="K2300" i="1"/>
  <c r="O2300" i="1"/>
  <c r="C2303" i="1" l="1"/>
  <c r="D2303" i="1"/>
  <c r="A2304" i="1" a="1"/>
  <c r="A2304" i="1" s="1"/>
  <c r="J2302" i="1"/>
  <c r="V2302" i="1"/>
  <c r="T2302" i="1"/>
  <c r="M2303" i="1"/>
  <c r="L2303" i="1"/>
  <c r="F2303" i="1"/>
  <c r="E2303" i="1"/>
  <c r="G2303" i="1"/>
  <c r="U2303" i="1" s="1"/>
  <c r="Q2303" i="1"/>
  <c r="I2303" i="1"/>
  <c r="H2303" i="1"/>
  <c r="S2301" i="1"/>
  <c r="K2301" i="1"/>
  <c r="O2301" i="1"/>
  <c r="Y2305" i="1" a="1"/>
  <c r="Y2305" i="1" s="1"/>
  <c r="B2305" i="1" s="1" a="1"/>
  <c r="B2305" i="1" s="1"/>
  <c r="C2304" i="1" l="1"/>
  <c r="D2304" i="1"/>
  <c r="A2305" i="1" a="1"/>
  <c r="A2305" i="1" s="1"/>
  <c r="V2303" i="1"/>
  <c r="L2304" i="1"/>
  <c r="M2304" i="1"/>
  <c r="G2304" i="1"/>
  <c r="U2304" i="1" s="1"/>
  <c r="E2304" i="1"/>
  <c r="F2304" i="1"/>
  <c r="I2304" i="1"/>
  <c r="H2304" i="1"/>
  <c r="Q2304" i="1"/>
  <c r="T2303" i="1"/>
  <c r="Y2306" i="1" a="1"/>
  <c r="Y2306" i="1" s="1"/>
  <c r="B2306" i="1" s="1" a="1"/>
  <c r="B2306" i="1" s="1"/>
  <c r="J2303" i="1"/>
  <c r="S2302" i="1"/>
  <c r="K2302" i="1"/>
  <c r="C2305" i="1" l="1"/>
  <c r="D2305" i="1"/>
  <c r="V2304" i="1"/>
  <c r="A2306" i="1" a="1"/>
  <c r="A2306" i="1" s="1"/>
  <c r="T2304" i="1"/>
  <c r="K2303" i="1"/>
  <c r="S2303" i="1"/>
  <c r="L2305" i="1"/>
  <c r="M2305" i="1"/>
  <c r="J2304" i="1"/>
  <c r="Q2305" i="1"/>
  <c r="H2305" i="1"/>
  <c r="E2305" i="1"/>
  <c r="I2305" i="1"/>
  <c r="G2305" i="1"/>
  <c r="U2305" i="1" s="1"/>
  <c r="F2305" i="1"/>
  <c r="Y2307" i="1" a="1"/>
  <c r="Y2307" i="1" s="1"/>
  <c r="B2307" i="1" s="1" a="1"/>
  <c r="B2307" i="1" s="1"/>
  <c r="C2306" i="1" l="1"/>
  <c r="D2306" i="1"/>
  <c r="A2307" i="1" a="1"/>
  <c r="A2307" i="1" s="1"/>
  <c r="V2305" i="1"/>
  <c r="M2306" i="1"/>
  <c r="L2306" i="1"/>
  <c r="Y2308" i="1" a="1"/>
  <c r="Y2308" i="1" s="1"/>
  <c r="B2308" i="1" s="1" a="1"/>
  <c r="B2308" i="1" s="1"/>
  <c r="T2305" i="1"/>
  <c r="J2305" i="1"/>
  <c r="F2306" i="1"/>
  <c r="E2306" i="1"/>
  <c r="Q2306" i="1"/>
  <c r="H2306" i="1"/>
  <c r="I2306" i="1"/>
  <c r="G2306" i="1"/>
  <c r="U2306" i="1" s="1"/>
  <c r="S2304" i="1"/>
  <c r="K2304" i="1"/>
  <c r="C2307" i="1" l="1"/>
  <c r="D2307" i="1"/>
  <c r="A2308" i="1" a="1"/>
  <c r="A2308" i="1" s="1"/>
  <c r="V2306" i="1"/>
  <c r="Y2309" i="1" a="1"/>
  <c r="Y2309" i="1" s="1"/>
  <c r="B2309" i="1" s="1" a="1"/>
  <c r="B2309" i="1" s="1"/>
  <c r="M2307" i="1"/>
  <c r="L2307" i="1"/>
  <c r="K2305" i="1"/>
  <c r="S2305" i="1"/>
  <c r="J2306" i="1"/>
  <c r="G2307" i="1"/>
  <c r="U2307" i="1" s="1"/>
  <c r="I2307" i="1"/>
  <c r="Q2307" i="1"/>
  <c r="H2307" i="1"/>
  <c r="F2307" i="1"/>
  <c r="E2307" i="1"/>
  <c r="T2306" i="1"/>
  <c r="C2308" i="1" l="1"/>
  <c r="D2308" i="1"/>
  <c r="A2309" i="1" a="1"/>
  <c r="A2309" i="1" s="1"/>
  <c r="V2307" i="1"/>
  <c r="J2307" i="1"/>
  <c r="T2307" i="1"/>
  <c r="M2308" i="1"/>
  <c r="L2308" i="1"/>
  <c r="H2308" i="1"/>
  <c r="Q2308" i="1"/>
  <c r="F2308" i="1"/>
  <c r="E2308" i="1"/>
  <c r="I2308" i="1"/>
  <c r="G2308" i="1"/>
  <c r="U2308" i="1" s="1"/>
  <c r="Y2310" i="1" a="1"/>
  <c r="Y2310" i="1" s="1"/>
  <c r="B2310" i="1" s="1" a="1"/>
  <c r="B2310" i="1" s="1"/>
  <c r="S2306" i="1"/>
  <c r="K2306" i="1"/>
  <c r="C2309" i="1" l="1"/>
  <c r="D2309" i="1"/>
  <c r="A2310" i="1" a="1"/>
  <c r="A2310" i="1" s="1"/>
  <c r="V2308" i="1"/>
  <c r="G2309" i="1"/>
  <c r="U2309" i="1" s="1"/>
  <c r="E2309" i="1"/>
  <c r="H2309" i="1"/>
  <c r="F2309" i="1"/>
  <c r="Q2309" i="1"/>
  <c r="I2309" i="1"/>
  <c r="J2308" i="1"/>
  <c r="Y2311" i="1" a="1"/>
  <c r="Y2311" i="1" s="1"/>
  <c r="B2311" i="1" s="1" a="1"/>
  <c r="B2311" i="1" s="1"/>
  <c r="T2308" i="1"/>
  <c r="M2309" i="1"/>
  <c r="L2309" i="1"/>
  <c r="S2307" i="1"/>
  <c r="K2307" i="1"/>
  <c r="D2310" i="1" l="1"/>
  <c r="C2310" i="1"/>
  <c r="A2311" i="1" a="1"/>
  <c r="A2311" i="1" s="1"/>
  <c r="V2309" i="1"/>
  <c r="K2308" i="1"/>
  <c r="S2308" i="1"/>
  <c r="Q2310" i="1"/>
  <c r="H2310" i="1"/>
  <c r="E2310" i="1"/>
  <c r="I2310" i="1"/>
  <c r="G2310" i="1"/>
  <c r="U2310" i="1" s="1"/>
  <c r="F2310" i="1"/>
  <c r="Y2312" i="1" a="1"/>
  <c r="Y2312" i="1" s="1"/>
  <c r="B2312" i="1" s="1" a="1"/>
  <c r="B2312" i="1" s="1"/>
  <c r="L2310" i="1"/>
  <c r="M2310" i="1"/>
  <c r="J2309" i="1"/>
  <c r="T2309" i="1"/>
  <c r="C2311" i="1" l="1"/>
  <c r="D2311" i="1"/>
  <c r="A2312" i="1" a="1"/>
  <c r="A2312" i="1" s="1"/>
  <c r="V2310" i="1"/>
  <c r="T2310" i="1"/>
  <c r="K2309" i="1"/>
  <c r="S2309" i="1"/>
  <c r="J2310" i="1"/>
  <c r="F2311" i="1"/>
  <c r="E2311" i="1"/>
  <c r="Q2311" i="1"/>
  <c r="H2311" i="1"/>
  <c r="G2311" i="1"/>
  <c r="U2311" i="1" s="1"/>
  <c r="I2311" i="1"/>
  <c r="Y2313" i="1" a="1"/>
  <c r="Y2313" i="1" s="1"/>
  <c r="B2313" i="1" s="1" a="1"/>
  <c r="B2313" i="1" s="1"/>
  <c r="M2311" i="1"/>
  <c r="L2311" i="1"/>
  <c r="C2312" i="1" l="1"/>
  <c r="D2312" i="1"/>
  <c r="A2313" i="1" a="1"/>
  <c r="A2313" i="1" s="1"/>
  <c r="V2311" i="1"/>
  <c r="F2312" i="1"/>
  <c r="I2312" i="1"/>
  <c r="Q2312" i="1"/>
  <c r="H2312" i="1"/>
  <c r="G2312" i="1"/>
  <c r="U2312" i="1" s="1"/>
  <c r="V2312" i="1" s="1"/>
  <c r="E2312" i="1"/>
  <c r="K2310" i="1"/>
  <c r="S2310" i="1"/>
  <c r="M2312" i="1"/>
  <c r="L2312" i="1"/>
  <c r="J2311" i="1"/>
  <c r="T2311" i="1"/>
  <c r="Y2314" i="1" a="1"/>
  <c r="Y2314" i="1" s="1"/>
  <c r="B2314" i="1" s="1" a="1"/>
  <c r="B2314" i="1" s="1"/>
  <c r="C2313" i="1" l="1"/>
  <c r="D2313" i="1"/>
  <c r="A2314" i="1" a="1"/>
  <c r="A2314" i="1" s="1"/>
  <c r="G2313" i="1"/>
  <c r="U2313" i="1" s="1"/>
  <c r="Q2313" i="1"/>
  <c r="H2313" i="1"/>
  <c r="F2313" i="1"/>
  <c r="I2313" i="1"/>
  <c r="E2313" i="1"/>
  <c r="Y2315" i="1" a="1"/>
  <c r="Y2315" i="1" s="1"/>
  <c r="B2315" i="1" s="1" a="1"/>
  <c r="B2315" i="1" s="1"/>
  <c r="M2313" i="1"/>
  <c r="L2313" i="1"/>
  <c r="S2311" i="1"/>
  <c r="K2311" i="1"/>
  <c r="J2312" i="1"/>
  <c r="T2312" i="1"/>
  <c r="C2314" i="1" l="1"/>
  <c r="D2314" i="1"/>
  <c r="A2315" i="1" a="1"/>
  <c r="A2315" i="1" s="1"/>
  <c r="V2313" i="1"/>
  <c r="M2314" i="1"/>
  <c r="L2314" i="1"/>
  <c r="S2312" i="1"/>
  <c r="K2312" i="1"/>
  <c r="Y2316" i="1" a="1"/>
  <c r="Y2316" i="1" s="1"/>
  <c r="B2316" i="1" s="1" a="1"/>
  <c r="B2316" i="1" s="1"/>
  <c r="J2313" i="1"/>
  <c r="T2313" i="1"/>
  <c r="H2314" i="1"/>
  <c r="G2314" i="1"/>
  <c r="U2314" i="1" s="1"/>
  <c r="E2314" i="1"/>
  <c r="Q2314" i="1"/>
  <c r="I2314" i="1"/>
  <c r="F2314" i="1"/>
  <c r="C2315" i="1" l="1"/>
  <c r="D2315" i="1"/>
  <c r="A2316" i="1" a="1"/>
  <c r="A2316" i="1" s="1"/>
  <c r="V2314" i="1"/>
  <c r="Q2315" i="1"/>
  <c r="H2315" i="1"/>
  <c r="F2315" i="1"/>
  <c r="E2315" i="1"/>
  <c r="I2315" i="1"/>
  <c r="G2315" i="1"/>
  <c r="U2315" i="1" s="1"/>
  <c r="V2315" i="1" s="1"/>
  <c r="Y2317" i="1" a="1"/>
  <c r="Y2317" i="1" s="1"/>
  <c r="B2317" i="1" s="1" a="1"/>
  <c r="B2317" i="1" s="1"/>
  <c r="L2315" i="1"/>
  <c r="M2315" i="1"/>
  <c r="J2314" i="1"/>
  <c r="T2314" i="1"/>
  <c r="K2313" i="1"/>
  <c r="S2313" i="1"/>
  <c r="C2316" i="1" l="1"/>
  <c r="D2316" i="1"/>
  <c r="A2317" i="1" a="1"/>
  <c r="A2317" i="1" s="1"/>
  <c r="K2314" i="1"/>
  <c r="S2314" i="1"/>
  <c r="T2315" i="1"/>
  <c r="J2315" i="1"/>
  <c r="F2316" i="1"/>
  <c r="E2316" i="1"/>
  <c r="I2316" i="1"/>
  <c r="Q2316" i="1"/>
  <c r="H2316" i="1"/>
  <c r="G2316" i="1"/>
  <c r="U2316" i="1" s="1"/>
  <c r="Y2318" i="1" a="1"/>
  <c r="Y2318" i="1" s="1"/>
  <c r="B2318" i="1" s="1" a="1"/>
  <c r="B2318" i="1" s="1"/>
  <c r="L2316" i="1"/>
  <c r="M2316" i="1"/>
  <c r="C2317" i="1" l="1"/>
  <c r="D2317" i="1"/>
  <c r="V2316" i="1"/>
  <c r="A2318" i="1" a="1"/>
  <c r="A2318" i="1" s="1"/>
  <c r="K2315" i="1"/>
  <c r="S2315" i="1"/>
  <c r="T2316" i="1"/>
  <c r="J2316" i="1"/>
  <c r="Y2319" i="1" a="1"/>
  <c r="Y2319" i="1" s="1"/>
  <c r="B2319" i="1" s="1" a="1"/>
  <c r="B2319" i="1" s="1"/>
  <c r="M2317" i="1"/>
  <c r="L2317" i="1"/>
  <c r="I2317" i="1"/>
  <c r="Q2317" i="1"/>
  <c r="H2317" i="1"/>
  <c r="G2317" i="1"/>
  <c r="U2317" i="1" s="1"/>
  <c r="E2317" i="1"/>
  <c r="F2317" i="1"/>
  <c r="C2318" i="1" l="1"/>
  <c r="D2318" i="1"/>
  <c r="A2319" i="1" a="1"/>
  <c r="A2319" i="1" s="1"/>
  <c r="J2317" i="1"/>
  <c r="T2317" i="1"/>
  <c r="M2318" i="1"/>
  <c r="L2318" i="1"/>
  <c r="S2316" i="1"/>
  <c r="K2316" i="1"/>
  <c r="F2318" i="1"/>
  <c r="Q2318" i="1"/>
  <c r="H2318" i="1"/>
  <c r="G2318" i="1"/>
  <c r="U2318" i="1" s="1"/>
  <c r="I2318" i="1"/>
  <c r="E2318" i="1"/>
  <c r="V2317" i="1"/>
  <c r="Y2320" i="1" a="1"/>
  <c r="Y2320" i="1" s="1"/>
  <c r="B2320" i="1" s="1" a="1"/>
  <c r="B2320" i="1" s="1"/>
  <c r="C2319" i="1" l="1"/>
  <c r="D2319" i="1"/>
  <c r="A2320" i="1" a="1"/>
  <c r="A2320" i="1" s="1"/>
  <c r="M2319" i="1"/>
  <c r="L2319" i="1"/>
  <c r="J2318" i="1"/>
  <c r="S2317" i="1"/>
  <c r="K2317" i="1"/>
  <c r="T2318" i="1"/>
  <c r="G2319" i="1"/>
  <c r="U2319" i="1" s="1"/>
  <c r="E2319" i="1"/>
  <c r="I2319" i="1"/>
  <c r="H2319" i="1"/>
  <c r="F2319" i="1"/>
  <c r="Q2319" i="1"/>
  <c r="Y2321" i="1" a="1"/>
  <c r="Y2321" i="1" s="1"/>
  <c r="B2321" i="1" s="1" a="1"/>
  <c r="B2321" i="1" s="1"/>
  <c r="C2320" i="1" l="1"/>
  <c r="D2320" i="1"/>
  <c r="A2321" i="1" a="1"/>
  <c r="A2321" i="1" s="1"/>
  <c r="H2320" i="1"/>
  <c r="I2320" i="1"/>
  <c r="Q2320" i="1"/>
  <c r="F2320" i="1"/>
  <c r="E2320" i="1"/>
  <c r="G2320" i="1"/>
  <c r="U2320" i="1" s="1"/>
  <c r="V2319" i="1"/>
  <c r="K2318" i="1"/>
  <c r="S2318" i="1"/>
  <c r="V2318" i="1" s="1"/>
  <c r="Y2322" i="1" a="1"/>
  <c r="Y2322" i="1" s="1"/>
  <c r="B2322" i="1" s="1" a="1"/>
  <c r="B2322" i="1" s="1"/>
  <c r="J2319" i="1"/>
  <c r="L2320" i="1"/>
  <c r="M2320" i="1"/>
  <c r="T2319" i="1"/>
  <c r="C2321" i="1" l="1"/>
  <c r="D2321" i="1"/>
  <c r="A2322" i="1" a="1"/>
  <c r="A2322" i="1" s="1"/>
  <c r="J2320" i="1"/>
  <c r="V2320" i="1"/>
  <c r="K2319" i="1"/>
  <c r="S2319" i="1"/>
  <c r="M2321" i="1"/>
  <c r="L2321" i="1"/>
  <c r="F2321" i="1"/>
  <c r="E2321" i="1"/>
  <c r="I2321" i="1"/>
  <c r="Q2321" i="1"/>
  <c r="H2321" i="1"/>
  <c r="G2321" i="1"/>
  <c r="U2321" i="1" s="1"/>
  <c r="Y2323" i="1" a="1"/>
  <c r="Y2323" i="1" s="1"/>
  <c r="B2323" i="1" s="1" a="1"/>
  <c r="B2323" i="1" s="1"/>
  <c r="T2320" i="1"/>
  <c r="D2322" i="1" l="1"/>
  <c r="C2322" i="1"/>
  <c r="A2323" i="1" a="1"/>
  <c r="A2323" i="1" s="1"/>
  <c r="Y2324" i="1" a="1"/>
  <c r="Y2324" i="1" s="1"/>
  <c r="B2324" i="1" s="1" a="1"/>
  <c r="B2324" i="1" s="1"/>
  <c r="J2321" i="1"/>
  <c r="I2322" i="1"/>
  <c r="Q2322" i="1"/>
  <c r="H2322" i="1"/>
  <c r="G2322" i="1"/>
  <c r="U2322" i="1" s="1"/>
  <c r="V2322" i="1" s="1"/>
  <c r="E2322" i="1"/>
  <c r="F2322" i="1"/>
  <c r="V2321" i="1"/>
  <c r="K2320" i="1"/>
  <c r="S2320" i="1"/>
  <c r="L2322" i="1"/>
  <c r="M2322" i="1"/>
  <c r="T2321" i="1"/>
  <c r="C2323" i="1" l="1"/>
  <c r="D2323" i="1"/>
  <c r="A2324" i="1" a="1"/>
  <c r="A2324" i="1" s="1"/>
  <c r="T2322" i="1"/>
  <c r="J2322" i="1"/>
  <c r="K2321" i="1"/>
  <c r="S2321" i="1"/>
  <c r="M2323" i="1"/>
  <c r="L2323" i="1"/>
  <c r="Y2325" i="1" a="1"/>
  <c r="Y2325" i="1" s="1"/>
  <c r="B2325" i="1" s="1" a="1"/>
  <c r="B2325" i="1" s="1"/>
  <c r="Q2323" i="1"/>
  <c r="I2323" i="1"/>
  <c r="F2323" i="1"/>
  <c r="E2323" i="1"/>
  <c r="H2323" i="1"/>
  <c r="G2323" i="1"/>
  <c r="U2323" i="1" s="1"/>
  <c r="C2324" i="1" l="1"/>
  <c r="D2324" i="1"/>
  <c r="A2325" i="1" a="1"/>
  <c r="A2325" i="1" s="1"/>
  <c r="V2323" i="1"/>
  <c r="S2322" i="1"/>
  <c r="K2322" i="1"/>
  <c r="J2323" i="1"/>
  <c r="T2323" i="1"/>
  <c r="Y2326" i="1" a="1"/>
  <c r="Y2326" i="1" s="1"/>
  <c r="B2326" i="1" s="1" a="1"/>
  <c r="B2326" i="1" s="1"/>
  <c r="F2324" i="1"/>
  <c r="Q2324" i="1"/>
  <c r="I2324" i="1"/>
  <c r="H2324" i="1"/>
  <c r="G2324" i="1"/>
  <c r="U2324" i="1" s="1"/>
  <c r="E2324" i="1"/>
  <c r="M2324" i="1"/>
  <c r="L2324" i="1"/>
  <c r="C2325" i="1" l="1"/>
  <c r="D2325" i="1"/>
  <c r="A2326" i="1" a="1"/>
  <c r="A2326" i="1" s="1"/>
  <c r="J2324" i="1"/>
  <c r="T2324" i="1"/>
  <c r="Y2327" i="1" a="1"/>
  <c r="Y2327" i="1" s="1"/>
  <c r="B2327" i="1" s="1" a="1"/>
  <c r="B2327" i="1" s="1"/>
  <c r="S2323" i="1"/>
  <c r="K2323" i="1"/>
  <c r="G2325" i="1"/>
  <c r="U2325" i="1" s="1"/>
  <c r="H2325" i="1"/>
  <c r="F2325" i="1"/>
  <c r="E2325" i="1"/>
  <c r="I2325" i="1"/>
  <c r="Q2325" i="1"/>
  <c r="M2325" i="1"/>
  <c r="L2325" i="1"/>
  <c r="V2324" i="1"/>
  <c r="C2326" i="1" l="1"/>
  <c r="D2326" i="1"/>
  <c r="V2325" i="1"/>
  <c r="A2327" i="1" a="1"/>
  <c r="A2327" i="1" s="1"/>
  <c r="H2326" i="1"/>
  <c r="E2326" i="1"/>
  <c r="I2326" i="1"/>
  <c r="G2326" i="1"/>
  <c r="U2326" i="1" s="1"/>
  <c r="Q2326" i="1"/>
  <c r="F2326" i="1"/>
  <c r="J2325" i="1"/>
  <c r="T2325" i="1"/>
  <c r="Y2328" i="1" a="1"/>
  <c r="Y2328" i="1" s="1"/>
  <c r="B2328" i="1" s="1" a="1"/>
  <c r="B2328" i="1" s="1"/>
  <c r="S2324" i="1"/>
  <c r="K2324" i="1"/>
  <c r="M2326" i="1"/>
  <c r="L2326" i="1"/>
  <c r="C2327" i="1" l="1"/>
  <c r="D2327" i="1"/>
  <c r="A2328" i="1" a="1"/>
  <c r="A2328" i="1" s="1"/>
  <c r="V2326" i="1"/>
  <c r="Y2329" i="1" a="1"/>
  <c r="Y2329" i="1" s="1"/>
  <c r="B2329" i="1" s="1" a="1"/>
  <c r="B2329" i="1" s="1"/>
  <c r="E2327" i="1"/>
  <c r="I2327" i="1"/>
  <c r="H2327" i="1"/>
  <c r="F2327" i="1"/>
  <c r="G2327" i="1"/>
  <c r="U2327" i="1" s="1"/>
  <c r="Q2327" i="1"/>
  <c r="M2327" i="1"/>
  <c r="L2327" i="1"/>
  <c r="S2325" i="1"/>
  <c r="K2325" i="1"/>
  <c r="J2326" i="1"/>
  <c r="T2326" i="1"/>
  <c r="C2328" i="1" l="1"/>
  <c r="D2328" i="1"/>
  <c r="A2329" i="1" a="1"/>
  <c r="A2329" i="1" s="1"/>
  <c r="V2327" i="1"/>
  <c r="J2327" i="1"/>
  <c r="T2327" i="1"/>
  <c r="K2326" i="1"/>
  <c r="S2326" i="1"/>
  <c r="Q2328" i="1"/>
  <c r="H2328" i="1"/>
  <c r="G2328" i="1"/>
  <c r="U2328" i="1" s="1"/>
  <c r="V2328" i="1" s="1"/>
  <c r="I2328" i="1"/>
  <c r="E2328" i="1"/>
  <c r="F2328" i="1"/>
  <c r="M2328" i="1"/>
  <c r="L2328" i="1"/>
  <c r="Y2330" i="1" a="1"/>
  <c r="Y2330" i="1" s="1"/>
  <c r="B2330" i="1" s="1" a="1"/>
  <c r="B2330" i="1" s="1"/>
  <c r="C2329" i="1" l="1"/>
  <c r="D2329" i="1"/>
  <c r="A2330" i="1" a="1"/>
  <c r="A2330" i="1" s="1"/>
  <c r="M2329" i="1"/>
  <c r="L2329" i="1"/>
  <c r="T2328" i="1"/>
  <c r="S2327" i="1"/>
  <c r="K2327" i="1"/>
  <c r="F2329" i="1"/>
  <c r="G2329" i="1"/>
  <c r="U2329" i="1" s="1"/>
  <c r="I2329" i="1"/>
  <c r="H2329" i="1"/>
  <c r="E2329" i="1"/>
  <c r="Q2329" i="1"/>
  <c r="Y2331" i="1" a="1"/>
  <c r="Y2331" i="1" s="1"/>
  <c r="B2331" i="1" s="1" a="1"/>
  <c r="B2331" i="1" s="1"/>
  <c r="J2328" i="1"/>
  <c r="C2330" i="1" l="1"/>
  <c r="D2330" i="1"/>
  <c r="A2331" i="1" a="1"/>
  <c r="A2331" i="1" s="1"/>
  <c r="S2328" i="1"/>
  <c r="K2328" i="1"/>
  <c r="V2329" i="1"/>
  <c r="M2330" i="1"/>
  <c r="L2330" i="1"/>
  <c r="G2330" i="1"/>
  <c r="U2330" i="1" s="1"/>
  <c r="E2330" i="1"/>
  <c r="I2330" i="1"/>
  <c r="H2330" i="1"/>
  <c r="F2330" i="1"/>
  <c r="Q2330" i="1"/>
  <c r="Y2332" i="1" a="1"/>
  <c r="Y2332" i="1" s="1"/>
  <c r="B2332" i="1" s="1" a="1"/>
  <c r="B2332" i="1" s="1"/>
  <c r="J2329" i="1"/>
  <c r="T2329" i="1"/>
  <c r="C2331" i="1" l="1"/>
  <c r="D2331" i="1"/>
  <c r="A2332" i="1" a="1"/>
  <c r="A2332" i="1" s="1"/>
  <c r="V2330" i="1"/>
  <c r="H2331" i="1"/>
  <c r="E2331" i="1"/>
  <c r="I2331" i="1"/>
  <c r="Q2331" i="1"/>
  <c r="G2331" i="1"/>
  <c r="U2331" i="1" s="1"/>
  <c r="F2331" i="1"/>
  <c r="M2331" i="1"/>
  <c r="L2331" i="1"/>
  <c r="Y2333" i="1" a="1"/>
  <c r="Y2333" i="1" s="1"/>
  <c r="B2333" i="1" s="1" a="1"/>
  <c r="B2333" i="1" s="1"/>
  <c r="J2330" i="1"/>
  <c r="K2329" i="1"/>
  <c r="S2329" i="1"/>
  <c r="T2330" i="1"/>
  <c r="D2332" i="1" l="1"/>
  <c r="C2332" i="1"/>
  <c r="A2333" i="1" a="1"/>
  <c r="A2333" i="1" s="1"/>
  <c r="K2330" i="1"/>
  <c r="S2330" i="1"/>
  <c r="V2331" i="1"/>
  <c r="M2332" i="1"/>
  <c r="L2332" i="1"/>
  <c r="Q2332" i="1"/>
  <c r="H2332" i="1"/>
  <c r="E2332" i="1"/>
  <c r="I2332" i="1"/>
  <c r="G2332" i="1"/>
  <c r="U2332" i="1" s="1"/>
  <c r="F2332" i="1"/>
  <c r="Y2334" i="1" a="1"/>
  <c r="Y2334" i="1" s="1"/>
  <c r="B2334" i="1" s="1" a="1"/>
  <c r="B2334" i="1" s="1"/>
  <c r="J2331" i="1"/>
  <c r="T2331" i="1"/>
  <c r="C2333" i="1" l="1"/>
  <c r="D2333" i="1"/>
  <c r="A2334" i="1" a="1"/>
  <c r="A2334" i="1" s="1"/>
  <c r="V2332" i="1"/>
  <c r="L2333" i="1"/>
  <c r="M2333" i="1"/>
  <c r="Y2335" i="1" a="1"/>
  <c r="Y2335" i="1" s="1"/>
  <c r="B2335" i="1" s="1" a="1"/>
  <c r="B2335" i="1" s="1"/>
  <c r="J2332" i="1"/>
  <c r="E2333" i="1"/>
  <c r="Q2333" i="1"/>
  <c r="H2333" i="1"/>
  <c r="G2333" i="1"/>
  <c r="U2333" i="1" s="1"/>
  <c r="I2333" i="1"/>
  <c r="F2333" i="1"/>
  <c r="T2332" i="1"/>
  <c r="K2331" i="1"/>
  <c r="S2331" i="1"/>
  <c r="D2334" i="1" l="1"/>
  <c r="C2334" i="1"/>
  <c r="A2335" i="1" a="1"/>
  <c r="A2335" i="1" s="1"/>
  <c r="V2333" i="1"/>
  <c r="M2334" i="1"/>
  <c r="L2334" i="1"/>
  <c r="Q2334" i="1"/>
  <c r="H2334" i="1"/>
  <c r="G2334" i="1"/>
  <c r="U2334" i="1" s="1"/>
  <c r="I2334" i="1"/>
  <c r="F2334" i="1"/>
  <c r="E2334" i="1"/>
  <c r="Y2336" i="1" a="1"/>
  <c r="Y2336" i="1" s="1"/>
  <c r="B2336" i="1" s="1" a="1"/>
  <c r="B2336" i="1" s="1"/>
  <c r="K2332" i="1"/>
  <c r="S2332" i="1"/>
  <c r="T2333" i="1"/>
  <c r="J2333" i="1"/>
  <c r="C2335" i="1" l="1"/>
  <c r="D2335" i="1"/>
  <c r="A2336" i="1" a="1"/>
  <c r="A2336" i="1" s="1"/>
  <c r="V2334" i="1"/>
  <c r="M2335" i="1"/>
  <c r="L2335" i="1"/>
  <c r="F2335" i="1"/>
  <c r="G2335" i="1"/>
  <c r="U2335" i="1" s="1"/>
  <c r="E2335" i="1"/>
  <c r="Q2335" i="1"/>
  <c r="I2335" i="1"/>
  <c r="H2335" i="1"/>
  <c r="J2334" i="1"/>
  <c r="Y2337" i="1" a="1"/>
  <c r="Y2337" i="1" s="1"/>
  <c r="B2337" i="1" s="1" a="1"/>
  <c r="B2337" i="1" s="1"/>
  <c r="K2333" i="1"/>
  <c r="S2333" i="1"/>
  <c r="T2334" i="1"/>
  <c r="C2336" i="1" l="1"/>
  <c r="D2336" i="1"/>
  <c r="A2337" i="1" a="1"/>
  <c r="A2337" i="1" s="1"/>
  <c r="V2335" i="1"/>
  <c r="M2336" i="1"/>
  <c r="L2336" i="1"/>
  <c r="G2336" i="1"/>
  <c r="U2336" i="1" s="1"/>
  <c r="E2336" i="1"/>
  <c r="I2336" i="1"/>
  <c r="Q2336" i="1"/>
  <c r="H2336" i="1"/>
  <c r="F2336" i="1"/>
  <c r="K2334" i="1"/>
  <c r="S2334" i="1"/>
  <c r="J2335" i="1"/>
  <c r="Y2338" i="1" a="1"/>
  <c r="Y2338" i="1" s="1"/>
  <c r="B2338" i="1" s="1" a="1"/>
  <c r="B2338" i="1" s="1"/>
  <c r="T2335" i="1"/>
  <c r="C2337" i="1" l="1"/>
  <c r="D2337" i="1"/>
  <c r="A2338" i="1" a="1"/>
  <c r="A2338" i="1" s="1"/>
  <c r="H2337" i="1"/>
  <c r="I2337" i="1"/>
  <c r="E2337" i="1"/>
  <c r="F2337" i="1"/>
  <c r="Q2337" i="1"/>
  <c r="G2337" i="1"/>
  <c r="U2337" i="1" s="1"/>
  <c r="V2337" i="1" s="1"/>
  <c r="K2335" i="1"/>
  <c r="S2335" i="1"/>
  <c r="V2336" i="1"/>
  <c r="M2337" i="1"/>
  <c r="L2337" i="1"/>
  <c r="Y2339" i="1" a="1"/>
  <c r="Y2339" i="1" s="1"/>
  <c r="B2339" i="1" s="1" a="1"/>
  <c r="B2339" i="1" s="1"/>
  <c r="J2336" i="1"/>
  <c r="T2336" i="1"/>
  <c r="C2338" i="1" l="1"/>
  <c r="D2338" i="1"/>
  <c r="A2339" i="1" a="1"/>
  <c r="A2339" i="1" s="1"/>
  <c r="E2338" i="1"/>
  <c r="Q2338" i="1"/>
  <c r="H2338" i="1"/>
  <c r="G2338" i="1"/>
  <c r="U2338" i="1" s="1"/>
  <c r="V2338" i="1" s="1"/>
  <c r="I2338" i="1"/>
  <c r="F2338" i="1"/>
  <c r="Y2340" i="1" a="1"/>
  <c r="Y2340" i="1" s="1"/>
  <c r="B2340" i="1" s="1" a="1"/>
  <c r="B2340" i="1" s="1"/>
  <c r="L2338" i="1"/>
  <c r="M2338" i="1"/>
  <c r="J2337" i="1"/>
  <c r="T2337" i="1"/>
  <c r="K2336" i="1"/>
  <c r="S2336" i="1"/>
  <c r="C2339" i="1" l="1"/>
  <c r="D2339" i="1"/>
  <c r="A2340" i="1" a="1"/>
  <c r="A2340" i="1" s="1"/>
  <c r="L2339" i="1"/>
  <c r="M2339" i="1"/>
  <c r="K2337" i="1"/>
  <c r="S2337" i="1"/>
  <c r="T2338" i="1"/>
  <c r="J2338" i="1"/>
  <c r="Q2339" i="1"/>
  <c r="H2339" i="1"/>
  <c r="G2339" i="1"/>
  <c r="U2339" i="1" s="1"/>
  <c r="F2339" i="1"/>
  <c r="E2339" i="1"/>
  <c r="I2339" i="1"/>
  <c r="Y2341" i="1" a="1"/>
  <c r="Y2341" i="1" s="1"/>
  <c r="B2341" i="1" s="1" a="1"/>
  <c r="B2341" i="1" s="1"/>
  <c r="C2340" i="1" l="1"/>
  <c r="D2340" i="1"/>
  <c r="A2341" i="1" a="1"/>
  <c r="A2341" i="1" s="1"/>
  <c r="V2339" i="1"/>
  <c r="K2338" i="1"/>
  <c r="S2338" i="1"/>
  <c r="I2340" i="1"/>
  <c r="Q2340" i="1"/>
  <c r="H2340" i="1"/>
  <c r="G2340" i="1"/>
  <c r="U2340" i="1" s="1"/>
  <c r="F2340" i="1"/>
  <c r="E2340" i="1"/>
  <c r="T2339" i="1"/>
  <c r="M2340" i="1"/>
  <c r="L2340" i="1"/>
  <c r="Y2342" i="1" a="1"/>
  <c r="Y2342" i="1" s="1"/>
  <c r="B2342" i="1" s="1" a="1"/>
  <c r="B2342" i="1" s="1"/>
  <c r="J2339" i="1"/>
  <c r="C2341" i="1" l="1"/>
  <c r="D2341" i="1"/>
  <c r="A2342" i="1" a="1"/>
  <c r="A2342" i="1" s="1"/>
  <c r="V2340" i="1"/>
  <c r="J2340" i="1"/>
  <c r="T2340" i="1"/>
  <c r="K2339" i="1"/>
  <c r="S2339" i="1"/>
  <c r="Y2343" i="1" a="1"/>
  <c r="Y2343" i="1" s="1"/>
  <c r="B2343" i="1" s="1" a="1"/>
  <c r="B2343" i="1" s="1"/>
  <c r="F2341" i="1"/>
  <c r="G2341" i="1"/>
  <c r="U2341" i="1" s="1"/>
  <c r="E2341" i="1"/>
  <c r="I2341" i="1"/>
  <c r="Q2341" i="1"/>
  <c r="H2341" i="1"/>
  <c r="M2341" i="1"/>
  <c r="L2341" i="1"/>
  <c r="C2342" i="1" l="1"/>
  <c r="D2342" i="1"/>
  <c r="A2343" i="1" a="1"/>
  <c r="A2343" i="1" s="1"/>
  <c r="T2341" i="1"/>
  <c r="V2341" i="1"/>
  <c r="J2341" i="1"/>
  <c r="K2340" i="1"/>
  <c r="S2340" i="1"/>
  <c r="G2342" i="1"/>
  <c r="U2342" i="1" s="1"/>
  <c r="I2342" i="1"/>
  <c r="Q2342" i="1"/>
  <c r="F2342" i="1"/>
  <c r="E2342" i="1"/>
  <c r="H2342" i="1"/>
  <c r="Y2344" i="1" a="1"/>
  <c r="Y2344" i="1" s="1"/>
  <c r="B2344" i="1" s="1" a="1"/>
  <c r="B2344" i="1" s="1"/>
  <c r="L2342" i="1"/>
  <c r="M2342" i="1"/>
  <c r="D2343" i="1" l="1"/>
  <c r="C2343" i="1"/>
  <c r="A2344" i="1" a="1"/>
  <c r="A2344" i="1" s="1"/>
  <c r="V2342" i="1"/>
  <c r="Q2343" i="1"/>
  <c r="G2343" i="1"/>
  <c r="U2343" i="1" s="1"/>
  <c r="V2343" i="1" s="1"/>
  <c r="F2343" i="1"/>
  <c r="I2343" i="1"/>
  <c r="H2343" i="1"/>
  <c r="E2343" i="1"/>
  <c r="K2341" i="1"/>
  <c r="S2341" i="1"/>
  <c r="M2343" i="1"/>
  <c r="L2343" i="1"/>
  <c r="Y2345" i="1" a="1"/>
  <c r="Y2345" i="1" s="1"/>
  <c r="B2345" i="1" s="1" a="1"/>
  <c r="B2345" i="1" s="1"/>
  <c r="J2342" i="1"/>
  <c r="T2342" i="1"/>
  <c r="C2344" i="1" l="1"/>
  <c r="D2344" i="1"/>
  <c r="A2345" i="1" a="1"/>
  <c r="A2345" i="1" s="1"/>
  <c r="M2344" i="1"/>
  <c r="L2344" i="1"/>
  <c r="F2344" i="1"/>
  <c r="E2344" i="1"/>
  <c r="I2344" i="1"/>
  <c r="H2344" i="1"/>
  <c r="Q2344" i="1"/>
  <c r="G2344" i="1"/>
  <c r="U2344" i="1" s="1"/>
  <c r="V2344" i="1" s="1"/>
  <c r="J2343" i="1"/>
  <c r="Y2346" i="1" a="1"/>
  <c r="Y2346" i="1" s="1"/>
  <c r="B2346" i="1" s="1" a="1"/>
  <c r="B2346" i="1" s="1"/>
  <c r="T2343" i="1"/>
  <c r="K2342" i="1"/>
  <c r="S2342" i="1"/>
  <c r="C2345" i="1" l="1"/>
  <c r="D2345" i="1"/>
  <c r="A2346" i="1" a="1"/>
  <c r="A2346" i="1" s="1"/>
  <c r="M2345" i="1"/>
  <c r="L2345" i="1"/>
  <c r="Y2347" i="1" a="1"/>
  <c r="Y2347" i="1" s="1"/>
  <c r="B2347" i="1" s="1" a="1"/>
  <c r="B2347" i="1" s="1"/>
  <c r="G2345" i="1"/>
  <c r="U2345" i="1" s="1"/>
  <c r="I2345" i="1"/>
  <c r="H2345" i="1"/>
  <c r="Q2345" i="1"/>
  <c r="F2345" i="1"/>
  <c r="E2345" i="1"/>
  <c r="K2343" i="1"/>
  <c r="S2343" i="1"/>
  <c r="J2344" i="1"/>
  <c r="T2344" i="1"/>
  <c r="C2346" i="1" l="1"/>
  <c r="D2346" i="1"/>
  <c r="A2347" i="1" a="1"/>
  <c r="A2347" i="1" s="1"/>
  <c r="Y2348" i="1" a="1"/>
  <c r="Y2348" i="1" s="1"/>
  <c r="B2348" i="1" s="1" a="1"/>
  <c r="B2348" i="1" s="1"/>
  <c r="H2346" i="1"/>
  <c r="G2346" i="1"/>
  <c r="U2346" i="1" s="1"/>
  <c r="Q2346" i="1"/>
  <c r="F2346" i="1"/>
  <c r="E2346" i="1"/>
  <c r="I2346" i="1"/>
  <c r="J2345" i="1"/>
  <c r="V2345" i="1"/>
  <c r="T2345" i="1"/>
  <c r="S2344" i="1"/>
  <c r="K2344" i="1"/>
  <c r="M2346" i="1"/>
  <c r="L2346" i="1"/>
  <c r="C2347" i="1" l="1"/>
  <c r="D2347" i="1"/>
  <c r="A2348" i="1" a="1"/>
  <c r="A2348" i="1" s="1"/>
  <c r="V2346" i="1"/>
  <c r="T2346" i="1"/>
  <c r="J2346" i="1"/>
  <c r="K2345" i="1"/>
  <c r="S2345" i="1"/>
  <c r="Y2349" i="1" a="1"/>
  <c r="Y2349" i="1" s="1"/>
  <c r="B2349" i="1" s="1" a="1"/>
  <c r="B2349" i="1" s="1"/>
  <c r="G2347" i="1"/>
  <c r="U2347" i="1" s="1"/>
  <c r="F2347" i="1"/>
  <c r="E2347" i="1"/>
  <c r="I2347" i="1"/>
  <c r="H2347" i="1"/>
  <c r="Q2347" i="1"/>
  <c r="M2347" i="1"/>
  <c r="L2347" i="1"/>
  <c r="C2348" i="1" l="1"/>
  <c r="D2348" i="1"/>
  <c r="V2347" i="1"/>
  <c r="A2349" i="1" a="1"/>
  <c r="A2349" i="1" s="1"/>
  <c r="S2346" i="1"/>
  <c r="K2346" i="1"/>
  <c r="Q2348" i="1"/>
  <c r="I2348" i="1"/>
  <c r="H2348" i="1"/>
  <c r="E2348" i="1"/>
  <c r="G2348" i="1"/>
  <c r="U2348" i="1" s="1"/>
  <c r="F2348" i="1"/>
  <c r="T2347" i="1"/>
  <c r="Y2350" i="1" a="1"/>
  <c r="Y2350" i="1" s="1"/>
  <c r="B2350" i="1" s="1" a="1"/>
  <c r="B2350" i="1" s="1"/>
  <c r="J2347" i="1"/>
  <c r="L2348" i="1"/>
  <c r="M2348" i="1"/>
  <c r="C2349" i="1" l="1"/>
  <c r="D2349" i="1"/>
  <c r="A2350" i="1" a="1"/>
  <c r="A2350" i="1" s="1"/>
  <c r="V2348" i="1"/>
  <c r="K2347" i="1"/>
  <c r="S2347" i="1"/>
  <c r="T2348" i="1"/>
  <c r="Y2351" i="1" a="1"/>
  <c r="Y2351" i="1" s="1"/>
  <c r="B2351" i="1" s="1" a="1"/>
  <c r="B2351" i="1" s="1"/>
  <c r="H2349" i="1"/>
  <c r="F2349" i="1"/>
  <c r="Q2349" i="1"/>
  <c r="E2349" i="1"/>
  <c r="I2349" i="1"/>
  <c r="G2349" i="1"/>
  <c r="U2349" i="1" s="1"/>
  <c r="L2349" i="1"/>
  <c r="M2349" i="1"/>
  <c r="J2348" i="1"/>
  <c r="C2350" i="1" l="1"/>
  <c r="D2350" i="1"/>
  <c r="A2351" i="1" a="1"/>
  <c r="A2351" i="1" s="1"/>
  <c r="V2349" i="1"/>
  <c r="Y2352" i="1" a="1"/>
  <c r="Y2352" i="1" s="1"/>
  <c r="B2352" i="1" s="1" a="1"/>
  <c r="B2352" i="1" s="1"/>
  <c r="S2348" i="1"/>
  <c r="K2348" i="1"/>
  <c r="T2349" i="1"/>
  <c r="J2349" i="1"/>
  <c r="F2350" i="1"/>
  <c r="Q2350" i="1"/>
  <c r="E2350" i="1"/>
  <c r="I2350" i="1"/>
  <c r="H2350" i="1"/>
  <c r="G2350" i="1"/>
  <c r="U2350" i="1" s="1"/>
  <c r="M2350" i="1"/>
  <c r="L2350" i="1"/>
  <c r="C2351" i="1" l="1"/>
  <c r="D2351" i="1"/>
  <c r="A2352" i="1" a="1"/>
  <c r="A2352" i="1" s="1"/>
  <c r="J2350" i="1"/>
  <c r="T2350" i="1"/>
  <c r="Y2353" i="1" a="1"/>
  <c r="Y2353" i="1" s="1"/>
  <c r="B2353" i="1" s="1" a="1"/>
  <c r="B2353" i="1" s="1"/>
  <c r="G2351" i="1"/>
  <c r="U2351" i="1" s="1"/>
  <c r="E2351" i="1"/>
  <c r="I2351" i="1"/>
  <c r="Q2351" i="1"/>
  <c r="H2351" i="1"/>
  <c r="F2351" i="1"/>
  <c r="M2351" i="1"/>
  <c r="L2351" i="1"/>
  <c r="V2350" i="1"/>
  <c r="S2349" i="1"/>
  <c r="K2349" i="1"/>
  <c r="C2352" i="1" l="1"/>
  <c r="D2352" i="1"/>
  <c r="A2353" i="1" a="1"/>
  <c r="A2353" i="1" s="1"/>
  <c r="V2351" i="1"/>
  <c r="T2351" i="1"/>
  <c r="Q2352" i="1"/>
  <c r="I2352" i="1"/>
  <c r="H2352" i="1"/>
  <c r="G2352" i="1"/>
  <c r="U2352" i="1" s="1"/>
  <c r="F2352" i="1"/>
  <c r="E2352" i="1"/>
  <c r="Y2354" i="1" a="1"/>
  <c r="Y2354" i="1" s="1"/>
  <c r="B2354" i="1" s="1" a="1"/>
  <c r="B2354" i="1" s="1"/>
  <c r="J2351" i="1"/>
  <c r="S2350" i="1"/>
  <c r="K2350" i="1"/>
  <c r="L2352" i="1"/>
  <c r="M2352" i="1"/>
  <c r="C2353" i="1" l="1"/>
  <c r="D2353" i="1"/>
  <c r="A2354" i="1" a="1"/>
  <c r="A2354" i="1" s="1"/>
  <c r="F2353" i="1"/>
  <c r="I2353" i="1"/>
  <c r="H2353" i="1"/>
  <c r="E2353" i="1"/>
  <c r="G2353" i="1"/>
  <c r="U2353" i="1" s="1"/>
  <c r="Q2353" i="1"/>
  <c r="Y2355" i="1" a="1"/>
  <c r="Y2355" i="1" s="1"/>
  <c r="B2355" i="1" s="1" a="1"/>
  <c r="B2355" i="1" s="1"/>
  <c r="L2353" i="1"/>
  <c r="M2353" i="1"/>
  <c r="V2352" i="1"/>
  <c r="K2351" i="1"/>
  <c r="S2351" i="1"/>
  <c r="J2352" i="1"/>
  <c r="T2352" i="1"/>
  <c r="C2354" i="1" l="1"/>
  <c r="D2354" i="1"/>
  <c r="A2355" i="1" a="1"/>
  <c r="A2355" i="1" s="1"/>
  <c r="V2353" i="1"/>
  <c r="T2353" i="1"/>
  <c r="K2352" i="1"/>
  <c r="S2352" i="1"/>
  <c r="J2353" i="1"/>
  <c r="M2354" i="1"/>
  <c r="L2354" i="1"/>
  <c r="I2354" i="1"/>
  <c r="G2354" i="1"/>
  <c r="U2354" i="1" s="1"/>
  <c r="H2354" i="1"/>
  <c r="Q2354" i="1"/>
  <c r="F2354" i="1"/>
  <c r="E2354" i="1"/>
  <c r="Y2356" i="1" a="1"/>
  <c r="Y2356" i="1" s="1"/>
  <c r="B2356" i="1" s="1" a="1"/>
  <c r="B2356" i="1" s="1"/>
  <c r="D2355" i="1" l="1"/>
  <c r="C2355" i="1"/>
  <c r="V2354" i="1"/>
  <c r="A2356" i="1" a="1"/>
  <c r="A2356" i="1" s="1"/>
  <c r="E2355" i="1"/>
  <c r="I2355" i="1"/>
  <c r="H2355" i="1"/>
  <c r="F2355" i="1"/>
  <c r="Q2355" i="1"/>
  <c r="G2355" i="1"/>
  <c r="U2355" i="1" s="1"/>
  <c r="Y2357" i="1" a="1"/>
  <c r="Y2357" i="1" s="1"/>
  <c r="B2357" i="1" s="1" a="1"/>
  <c r="B2357" i="1" s="1"/>
  <c r="J2354" i="1"/>
  <c r="L2355" i="1"/>
  <c r="M2355" i="1"/>
  <c r="T2354" i="1"/>
  <c r="S2353" i="1"/>
  <c r="K2353" i="1"/>
  <c r="C2356" i="1" l="1"/>
  <c r="D2356" i="1"/>
  <c r="A2357" i="1" a="1"/>
  <c r="A2357" i="1" s="1"/>
  <c r="J2355" i="1"/>
  <c r="V2355" i="1"/>
  <c r="S2354" i="1"/>
  <c r="K2354" i="1"/>
  <c r="L2356" i="1"/>
  <c r="M2356" i="1"/>
  <c r="Y2358" i="1" a="1"/>
  <c r="Y2358" i="1" s="1"/>
  <c r="B2358" i="1" s="1" a="1"/>
  <c r="B2358" i="1" s="1"/>
  <c r="H2356" i="1"/>
  <c r="Q2356" i="1"/>
  <c r="G2356" i="1"/>
  <c r="U2356" i="1" s="1"/>
  <c r="I2356" i="1"/>
  <c r="F2356" i="1"/>
  <c r="E2356" i="1"/>
  <c r="T2355" i="1"/>
  <c r="C2357" i="1" l="1"/>
  <c r="D2357" i="1"/>
  <c r="V2356" i="1"/>
  <c r="A2358" i="1" a="1"/>
  <c r="A2358" i="1" s="1"/>
  <c r="T2356" i="1"/>
  <c r="F2357" i="1"/>
  <c r="I2357" i="1"/>
  <c r="Q2357" i="1"/>
  <c r="G2357" i="1"/>
  <c r="U2357" i="1" s="1"/>
  <c r="V2357" i="1" s="1"/>
  <c r="H2357" i="1"/>
  <c r="E2357" i="1"/>
  <c r="J2356" i="1"/>
  <c r="K2355" i="1"/>
  <c r="S2355" i="1"/>
  <c r="M2357" i="1"/>
  <c r="L2357" i="1"/>
  <c r="Y2359" i="1" a="1"/>
  <c r="Y2359" i="1" s="1"/>
  <c r="B2359" i="1" s="1" a="1"/>
  <c r="B2359" i="1" s="1"/>
  <c r="C2358" i="1" l="1"/>
  <c r="D2358" i="1"/>
  <c r="A2359" i="1" a="1"/>
  <c r="A2359" i="1" s="1"/>
  <c r="S2356" i="1"/>
  <c r="K2356" i="1"/>
  <c r="Y2360" i="1" a="1"/>
  <c r="Y2360" i="1" s="1"/>
  <c r="B2360" i="1" s="1" a="1"/>
  <c r="B2360" i="1" s="1"/>
  <c r="G2358" i="1"/>
  <c r="U2358" i="1" s="1"/>
  <c r="H2358" i="1"/>
  <c r="Q2358" i="1"/>
  <c r="F2358" i="1"/>
  <c r="I2358" i="1"/>
  <c r="E2358" i="1"/>
  <c r="J2357" i="1"/>
  <c r="L2358" i="1"/>
  <c r="M2358" i="1"/>
  <c r="T2357" i="1"/>
  <c r="C2359" i="1" l="1"/>
  <c r="D2359" i="1"/>
  <c r="A2360" i="1" a="1"/>
  <c r="A2360" i="1" s="1"/>
  <c r="M2359" i="1"/>
  <c r="L2359" i="1"/>
  <c r="Y2361" i="1" a="1"/>
  <c r="Y2361" i="1" s="1"/>
  <c r="B2361" i="1" s="1" a="1"/>
  <c r="B2361" i="1" s="1"/>
  <c r="H2359" i="1"/>
  <c r="Q2359" i="1"/>
  <c r="G2359" i="1"/>
  <c r="U2359" i="1" s="1"/>
  <c r="I2359" i="1"/>
  <c r="F2359" i="1"/>
  <c r="E2359" i="1"/>
  <c r="J2358" i="1"/>
  <c r="S2357" i="1"/>
  <c r="K2357" i="1"/>
  <c r="T2358" i="1"/>
  <c r="V2358" i="1"/>
  <c r="D2360" i="1" l="1"/>
  <c r="C2360" i="1"/>
  <c r="A2361" i="1" a="1"/>
  <c r="A2361" i="1" s="1"/>
  <c r="L2360" i="1"/>
  <c r="M2360" i="1"/>
  <c r="F2360" i="1"/>
  <c r="H2360" i="1"/>
  <c r="G2360" i="1"/>
  <c r="U2360" i="1" s="1"/>
  <c r="Q2360" i="1"/>
  <c r="I2360" i="1"/>
  <c r="E2360" i="1"/>
  <c r="K2358" i="1"/>
  <c r="S2358" i="1"/>
  <c r="Y2362" i="1" a="1"/>
  <c r="Y2362" i="1" s="1"/>
  <c r="B2362" i="1" s="1" a="1"/>
  <c r="B2362" i="1" s="1"/>
  <c r="J2359" i="1"/>
  <c r="T2359" i="1"/>
  <c r="V2359" i="1"/>
  <c r="D2361" i="1" l="1"/>
  <c r="C2361" i="1"/>
  <c r="A2362" i="1" a="1"/>
  <c r="A2362" i="1" s="1"/>
  <c r="L2361" i="1"/>
  <c r="M2361" i="1"/>
  <c r="G2361" i="1"/>
  <c r="U2361" i="1" s="1"/>
  <c r="I2361" i="1"/>
  <c r="E2361" i="1"/>
  <c r="H2361" i="1"/>
  <c r="Q2361" i="1"/>
  <c r="F2361" i="1"/>
  <c r="V2360" i="1"/>
  <c r="Y2363" i="1" a="1"/>
  <c r="Y2363" i="1" s="1"/>
  <c r="B2363" i="1" s="1" a="1"/>
  <c r="B2363" i="1" s="1"/>
  <c r="T2360" i="1"/>
  <c r="K2359" i="1"/>
  <c r="S2359" i="1"/>
  <c r="J2360" i="1"/>
  <c r="D2362" i="1" l="1"/>
  <c r="C2362" i="1"/>
  <c r="A2363" i="1" a="1"/>
  <c r="A2363" i="1" s="1"/>
  <c r="V2361" i="1"/>
  <c r="L2362" i="1"/>
  <c r="M2362" i="1"/>
  <c r="H2362" i="1"/>
  <c r="F2362" i="1"/>
  <c r="E2362" i="1"/>
  <c r="I2362" i="1"/>
  <c r="Q2362" i="1"/>
  <c r="G2362" i="1"/>
  <c r="U2362" i="1" s="1"/>
  <c r="V2362" i="1" s="1"/>
  <c r="Y2364" i="1" a="1"/>
  <c r="Y2364" i="1" s="1"/>
  <c r="B2364" i="1" s="1" a="1"/>
  <c r="B2364" i="1" s="1"/>
  <c r="T2361" i="1"/>
  <c r="S2360" i="1"/>
  <c r="K2360" i="1"/>
  <c r="J2361" i="1"/>
  <c r="C2363" i="1" l="1"/>
  <c r="D2363" i="1"/>
  <c r="A2364" i="1" a="1"/>
  <c r="A2364" i="1" s="1"/>
  <c r="F2363" i="1"/>
  <c r="Q2363" i="1"/>
  <c r="G2363" i="1"/>
  <c r="U2363" i="1" s="1"/>
  <c r="V2363" i="1" s="1"/>
  <c r="E2363" i="1"/>
  <c r="I2363" i="1"/>
  <c r="H2363" i="1"/>
  <c r="Y2365" i="1" a="1"/>
  <c r="Y2365" i="1" s="1"/>
  <c r="B2365" i="1" s="1" a="1"/>
  <c r="B2365" i="1" s="1"/>
  <c r="M2363" i="1"/>
  <c r="L2363" i="1"/>
  <c r="T2362" i="1"/>
  <c r="S2361" i="1"/>
  <c r="K2361" i="1"/>
  <c r="J2362" i="1"/>
  <c r="C2364" i="1" l="1"/>
  <c r="D2364" i="1"/>
  <c r="A2365" i="1" a="1"/>
  <c r="A2365" i="1" s="1"/>
  <c r="J2363" i="1"/>
  <c r="K2362" i="1"/>
  <c r="S2362" i="1"/>
  <c r="T2363" i="1"/>
  <c r="G2364" i="1"/>
  <c r="U2364" i="1" s="1"/>
  <c r="I2364" i="1"/>
  <c r="H2364" i="1"/>
  <c r="F2364" i="1"/>
  <c r="Q2364" i="1"/>
  <c r="E2364" i="1"/>
  <c r="Y2366" i="1" a="1"/>
  <c r="Y2366" i="1" s="1"/>
  <c r="B2366" i="1" s="1" a="1"/>
  <c r="B2366" i="1" s="1"/>
  <c r="L2364" i="1"/>
  <c r="M2364" i="1"/>
  <c r="C2365" i="1" l="1"/>
  <c r="D2365" i="1"/>
  <c r="A2366" i="1" a="1"/>
  <c r="A2366" i="1" s="1"/>
  <c r="Y2367" i="1" a="1"/>
  <c r="Y2367" i="1" s="1"/>
  <c r="B2367" i="1" s="1" a="1"/>
  <c r="B2367" i="1" s="1"/>
  <c r="V2364" i="1"/>
  <c r="M2365" i="1"/>
  <c r="L2365" i="1"/>
  <c r="H2365" i="1"/>
  <c r="F2365" i="1"/>
  <c r="E2365" i="1"/>
  <c r="I2365" i="1"/>
  <c r="G2365" i="1"/>
  <c r="U2365" i="1" s="1"/>
  <c r="Q2365" i="1"/>
  <c r="K2363" i="1"/>
  <c r="S2363" i="1"/>
  <c r="J2364" i="1"/>
  <c r="T2364" i="1"/>
  <c r="C2366" i="1" l="1"/>
  <c r="D2366" i="1"/>
  <c r="A2367" i="1" a="1"/>
  <c r="A2367" i="1" s="1"/>
  <c r="V2365" i="1"/>
  <c r="T2365" i="1"/>
  <c r="J2365" i="1"/>
  <c r="S2364" i="1"/>
  <c r="K2364" i="1"/>
  <c r="Y2368" i="1" a="1"/>
  <c r="Y2368" i="1" s="1"/>
  <c r="B2368" i="1" s="1" a="1"/>
  <c r="B2368" i="1" s="1"/>
  <c r="F2366" i="1"/>
  <c r="G2366" i="1"/>
  <c r="U2366" i="1" s="1"/>
  <c r="I2366" i="1"/>
  <c r="H2366" i="1"/>
  <c r="E2366" i="1"/>
  <c r="Q2366" i="1"/>
  <c r="M2366" i="1"/>
  <c r="L2366" i="1"/>
  <c r="C2367" i="1" l="1"/>
  <c r="D2367" i="1"/>
  <c r="A2368" i="1" a="1"/>
  <c r="A2368" i="1" s="1"/>
  <c r="G2367" i="1"/>
  <c r="U2367" i="1" s="1"/>
  <c r="H2367" i="1"/>
  <c r="Q2367" i="1"/>
  <c r="F2367" i="1"/>
  <c r="E2367" i="1"/>
  <c r="I2367" i="1"/>
  <c r="T2366" i="1"/>
  <c r="Y2369" i="1" a="1"/>
  <c r="Y2369" i="1" s="1"/>
  <c r="B2369" i="1" s="1" a="1"/>
  <c r="B2369" i="1" s="1"/>
  <c r="L2367" i="1"/>
  <c r="M2367" i="1"/>
  <c r="J2366" i="1"/>
  <c r="K2365" i="1"/>
  <c r="S2365" i="1"/>
  <c r="V2366" i="1"/>
  <c r="D2368" i="1" l="1"/>
  <c r="C2368" i="1"/>
  <c r="A2369" i="1" a="1"/>
  <c r="A2369" i="1" s="1"/>
  <c r="V2367" i="1"/>
  <c r="T2367" i="1"/>
  <c r="J2367" i="1"/>
  <c r="M2368" i="1"/>
  <c r="L2368" i="1"/>
  <c r="H2368" i="1"/>
  <c r="E2368" i="1"/>
  <c r="I2368" i="1"/>
  <c r="G2368" i="1"/>
  <c r="U2368" i="1" s="1"/>
  <c r="F2368" i="1"/>
  <c r="Q2368" i="1"/>
  <c r="Y2370" i="1" a="1"/>
  <c r="Y2370" i="1" s="1"/>
  <c r="B2370" i="1" s="1" a="1"/>
  <c r="B2370" i="1" s="1"/>
  <c r="S2366" i="1"/>
  <c r="K2366" i="1"/>
  <c r="C2369" i="1" l="1"/>
  <c r="D2369" i="1"/>
  <c r="V2368" i="1"/>
  <c r="A2370" i="1" a="1"/>
  <c r="A2370" i="1" s="1"/>
  <c r="Y2371" i="1" a="1"/>
  <c r="Y2371" i="1" s="1"/>
  <c r="B2371" i="1" s="1" a="1"/>
  <c r="B2371" i="1" s="1"/>
  <c r="K2367" i="1"/>
  <c r="S2367" i="1"/>
  <c r="F2369" i="1"/>
  <c r="E2369" i="1"/>
  <c r="G2369" i="1"/>
  <c r="U2369" i="1" s="1"/>
  <c r="Q2369" i="1"/>
  <c r="H2369" i="1"/>
  <c r="I2369" i="1"/>
  <c r="J2368" i="1"/>
  <c r="T2368" i="1"/>
  <c r="L2369" i="1"/>
  <c r="M2369" i="1"/>
  <c r="C2370" i="1" l="1"/>
  <c r="D2370" i="1"/>
  <c r="A2371" i="1" a="1"/>
  <c r="A2371" i="1" s="1"/>
  <c r="T2369" i="1"/>
  <c r="J2369" i="1"/>
  <c r="S2368" i="1"/>
  <c r="K2368" i="1"/>
  <c r="G2370" i="1"/>
  <c r="U2370" i="1" s="1"/>
  <c r="Q2370" i="1"/>
  <c r="I2370" i="1"/>
  <c r="F2370" i="1"/>
  <c r="E2370" i="1"/>
  <c r="H2370" i="1"/>
  <c r="L2370" i="1"/>
  <c r="M2370" i="1"/>
  <c r="Y2372" i="1" a="1"/>
  <c r="Y2372" i="1" s="1"/>
  <c r="B2372" i="1" s="1" a="1"/>
  <c r="B2372" i="1" s="1"/>
  <c r="V2369" i="1"/>
  <c r="C2371" i="1" l="1"/>
  <c r="D2371" i="1"/>
  <c r="A2372" i="1" a="1"/>
  <c r="A2372" i="1" s="1"/>
  <c r="V2370" i="1"/>
  <c r="M2371" i="1"/>
  <c r="L2371" i="1"/>
  <c r="K2369" i="1"/>
  <c r="S2369" i="1"/>
  <c r="H2371" i="1"/>
  <c r="I2371" i="1"/>
  <c r="F2371" i="1"/>
  <c r="E2371" i="1"/>
  <c r="Q2371" i="1"/>
  <c r="G2371" i="1"/>
  <c r="U2371" i="1" s="1"/>
  <c r="Y2373" i="1" a="1"/>
  <c r="Y2373" i="1" s="1"/>
  <c r="B2373" i="1" s="1" a="1"/>
  <c r="B2373" i="1" s="1"/>
  <c r="T2370" i="1"/>
  <c r="J2370" i="1"/>
  <c r="C2372" i="1" l="1"/>
  <c r="D2372" i="1"/>
  <c r="A2373" i="1" a="1"/>
  <c r="A2373" i="1" s="1"/>
  <c r="K2370" i="1"/>
  <c r="S2370" i="1"/>
  <c r="J2371" i="1"/>
  <c r="T2371" i="1"/>
  <c r="F2372" i="1"/>
  <c r="I2372" i="1"/>
  <c r="E2372" i="1"/>
  <c r="H2372" i="1"/>
  <c r="G2372" i="1"/>
  <c r="U2372" i="1" s="1"/>
  <c r="Q2372" i="1"/>
  <c r="M2372" i="1"/>
  <c r="L2372" i="1"/>
  <c r="Y2374" i="1" a="1"/>
  <c r="Y2374" i="1" s="1"/>
  <c r="B2374" i="1" s="1" a="1"/>
  <c r="B2374" i="1" s="1"/>
  <c r="V2371" i="1"/>
  <c r="D2373" i="1" l="1"/>
  <c r="C2373" i="1"/>
  <c r="A2374" i="1" a="1"/>
  <c r="A2374" i="1" s="1"/>
  <c r="V2372" i="1"/>
  <c r="G2373" i="1"/>
  <c r="U2373" i="1" s="1"/>
  <c r="F2373" i="1"/>
  <c r="Q2373" i="1"/>
  <c r="I2373" i="1"/>
  <c r="H2373" i="1"/>
  <c r="E2373" i="1"/>
  <c r="Y2375" i="1" a="1"/>
  <c r="Y2375" i="1" s="1"/>
  <c r="B2375" i="1" s="1" a="1"/>
  <c r="B2375" i="1" s="1"/>
  <c r="J2372" i="1"/>
  <c r="T2372" i="1"/>
  <c r="S2371" i="1"/>
  <c r="K2371" i="1"/>
  <c r="L2373" i="1"/>
  <c r="M2373" i="1"/>
  <c r="C2374" i="1" l="1"/>
  <c r="D2374" i="1"/>
  <c r="A2375" i="1" a="1"/>
  <c r="A2375" i="1" s="1"/>
  <c r="V2373" i="1"/>
  <c r="Y2376" i="1" a="1"/>
  <c r="Y2376" i="1" s="1"/>
  <c r="B2376" i="1" s="1" a="1"/>
  <c r="B2376" i="1" s="1"/>
  <c r="M2374" i="1"/>
  <c r="L2374" i="1"/>
  <c r="T2373" i="1"/>
  <c r="K2372" i="1"/>
  <c r="S2372" i="1"/>
  <c r="J2373" i="1"/>
  <c r="H2374" i="1"/>
  <c r="Q2374" i="1"/>
  <c r="G2374" i="1"/>
  <c r="U2374" i="1" s="1"/>
  <c r="I2374" i="1"/>
  <c r="F2374" i="1"/>
  <c r="E2374" i="1"/>
  <c r="D2375" i="1" l="1"/>
  <c r="C2375" i="1"/>
  <c r="A2376" i="1" a="1"/>
  <c r="A2376" i="1" s="1"/>
  <c r="K2373" i="1"/>
  <c r="S2373" i="1"/>
  <c r="J2374" i="1"/>
  <c r="T2374" i="1"/>
  <c r="M2375" i="1"/>
  <c r="L2375" i="1"/>
  <c r="Y2377" i="1" a="1"/>
  <c r="Y2377" i="1" s="1"/>
  <c r="B2377" i="1" s="1" a="1"/>
  <c r="B2377" i="1" s="1"/>
  <c r="F2375" i="1"/>
  <c r="I2375" i="1"/>
  <c r="H2375" i="1"/>
  <c r="G2375" i="1"/>
  <c r="U2375" i="1" s="1"/>
  <c r="E2375" i="1"/>
  <c r="Q2375" i="1"/>
  <c r="V2374" i="1"/>
  <c r="C2376" i="1" l="1"/>
  <c r="D2376" i="1"/>
  <c r="A2377" i="1" a="1"/>
  <c r="A2377" i="1" s="1"/>
  <c r="L2376" i="1"/>
  <c r="M2376" i="1"/>
  <c r="Y2378" i="1" a="1"/>
  <c r="Y2378" i="1" s="1"/>
  <c r="B2378" i="1" s="1" a="1"/>
  <c r="B2378" i="1" s="1"/>
  <c r="K2374" i="1"/>
  <c r="S2374" i="1"/>
  <c r="V2375" i="1"/>
  <c r="J2375" i="1"/>
  <c r="G2376" i="1"/>
  <c r="U2376" i="1" s="1"/>
  <c r="F2376" i="1"/>
  <c r="E2376" i="1"/>
  <c r="Q2376" i="1"/>
  <c r="H2376" i="1"/>
  <c r="I2376" i="1"/>
  <c r="T2375" i="1"/>
  <c r="C2377" i="1" l="1"/>
  <c r="D2377" i="1"/>
  <c r="A2378" i="1" a="1"/>
  <c r="A2378" i="1" s="1"/>
  <c r="V2376" i="1"/>
  <c r="S2375" i="1"/>
  <c r="K2375" i="1"/>
  <c r="T2376" i="1"/>
  <c r="H2377" i="1"/>
  <c r="Q2377" i="1"/>
  <c r="G2377" i="1"/>
  <c r="U2377" i="1" s="1"/>
  <c r="I2377" i="1"/>
  <c r="F2377" i="1"/>
  <c r="E2377" i="1"/>
  <c r="Y2379" i="1" a="1"/>
  <c r="Y2379" i="1" s="1"/>
  <c r="B2379" i="1" s="1" a="1"/>
  <c r="B2379" i="1" s="1"/>
  <c r="J2376" i="1"/>
  <c r="M2377" i="1"/>
  <c r="L2377" i="1"/>
  <c r="D2378" i="1" l="1"/>
  <c r="C2378" i="1"/>
  <c r="A2379" i="1" a="1"/>
  <c r="A2379" i="1" s="1"/>
  <c r="F2378" i="1"/>
  <c r="H2378" i="1"/>
  <c r="Q2378" i="1"/>
  <c r="E2378" i="1"/>
  <c r="I2378" i="1"/>
  <c r="G2378" i="1"/>
  <c r="U2378" i="1" s="1"/>
  <c r="V2378" i="1" s="1"/>
  <c r="J2377" i="1"/>
  <c r="T2377" i="1"/>
  <c r="V2377" i="1"/>
  <c r="K2376" i="1"/>
  <c r="S2376" i="1"/>
  <c r="Y2380" i="1" a="1"/>
  <c r="Y2380" i="1" s="1"/>
  <c r="B2380" i="1" s="1" a="1"/>
  <c r="B2380" i="1" s="1"/>
  <c r="L2378" i="1"/>
  <c r="M2378" i="1"/>
  <c r="D2379" i="1" l="1"/>
  <c r="C2379" i="1"/>
  <c r="A2380" i="1" a="1"/>
  <c r="A2380" i="1" s="1"/>
  <c r="G2379" i="1"/>
  <c r="U2379" i="1" s="1"/>
  <c r="E2379" i="1"/>
  <c r="I2379" i="1"/>
  <c r="Q2379" i="1"/>
  <c r="H2379" i="1"/>
  <c r="F2379" i="1"/>
  <c r="T2378" i="1"/>
  <c r="J2378" i="1"/>
  <c r="K2377" i="1"/>
  <c r="S2377" i="1"/>
  <c r="L2379" i="1"/>
  <c r="M2379" i="1"/>
  <c r="Y2381" i="1" a="1"/>
  <c r="Y2381" i="1" s="1"/>
  <c r="B2381" i="1" s="1" a="1"/>
  <c r="B2381" i="1" s="1"/>
  <c r="D2380" i="1" l="1"/>
  <c r="C2380" i="1"/>
  <c r="A2381" i="1" a="1"/>
  <c r="A2381" i="1" s="1"/>
  <c r="V2379" i="1"/>
  <c r="H2380" i="1"/>
  <c r="F2380" i="1"/>
  <c r="I2380" i="1"/>
  <c r="G2380" i="1"/>
  <c r="U2380" i="1" s="1"/>
  <c r="E2380" i="1"/>
  <c r="Q2380" i="1"/>
  <c r="T2379" i="1"/>
  <c r="S2378" i="1"/>
  <c r="K2378" i="1"/>
  <c r="Y2382" i="1" a="1"/>
  <c r="Y2382" i="1" s="1"/>
  <c r="B2382" i="1" s="1" a="1"/>
  <c r="B2382" i="1" s="1"/>
  <c r="J2379" i="1"/>
  <c r="L2380" i="1"/>
  <c r="M2380" i="1"/>
  <c r="C2381" i="1" l="1"/>
  <c r="D2381" i="1"/>
  <c r="A2382" i="1" a="1"/>
  <c r="A2382" i="1" s="1"/>
  <c r="V2380" i="1"/>
  <c r="T2380" i="1"/>
  <c r="J2380" i="1"/>
  <c r="S2379" i="1"/>
  <c r="K2379" i="1"/>
  <c r="F2381" i="1"/>
  <c r="Q2381" i="1"/>
  <c r="G2381" i="1"/>
  <c r="U2381" i="1" s="1"/>
  <c r="V2381" i="1" s="1"/>
  <c r="I2381" i="1"/>
  <c r="H2381" i="1"/>
  <c r="E2381" i="1"/>
  <c r="M2381" i="1"/>
  <c r="L2381" i="1"/>
  <c r="Y2383" i="1" a="1"/>
  <c r="Y2383" i="1" s="1"/>
  <c r="B2383" i="1" s="1" a="1"/>
  <c r="B2383" i="1" s="1"/>
  <c r="C2382" i="1" l="1"/>
  <c r="D2382" i="1"/>
  <c r="A2383" i="1" a="1"/>
  <c r="A2383" i="1" s="1"/>
  <c r="L2382" i="1"/>
  <c r="M2382" i="1"/>
  <c r="Y2384" i="1" a="1"/>
  <c r="Y2384" i="1" s="1"/>
  <c r="B2384" i="1" s="1" a="1"/>
  <c r="B2384" i="1" s="1"/>
  <c r="J2381" i="1"/>
  <c r="T2381" i="1"/>
  <c r="K2380" i="1"/>
  <c r="S2380" i="1"/>
  <c r="G2382" i="1"/>
  <c r="U2382" i="1" s="1"/>
  <c r="I2382" i="1"/>
  <c r="H2382" i="1"/>
  <c r="F2382" i="1"/>
  <c r="E2382" i="1"/>
  <c r="Q2382" i="1"/>
  <c r="C2383" i="1" l="1"/>
  <c r="D2383" i="1"/>
  <c r="A2384" i="1" a="1"/>
  <c r="A2384" i="1" s="1"/>
  <c r="V2382" i="1"/>
  <c r="K2381" i="1"/>
  <c r="S2381" i="1"/>
  <c r="Y2385" i="1" a="1"/>
  <c r="Y2385" i="1" s="1"/>
  <c r="B2385" i="1" s="1" a="1"/>
  <c r="B2385" i="1" s="1"/>
  <c r="M2383" i="1"/>
  <c r="L2383" i="1"/>
  <c r="H2383" i="1"/>
  <c r="F2383" i="1"/>
  <c r="E2383" i="1"/>
  <c r="I2383" i="1"/>
  <c r="G2383" i="1"/>
  <c r="U2383" i="1" s="1"/>
  <c r="Q2383" i="1"/>
  <c r="T2382" i="1"/>
  <c r="J2382" i="1"/>
  <c r="C2384" i="1" l="1"/>
  <c r="D2384" i="1"/>
  <c r="A2385" i="1" a="1"/>
  <c r="A2385" i="1" s="1"/>
  <c r="V2383" i="1"/>
  <c r="F2384" i="1"/>
  <c r="G2384" i="1"/>
  <c r="U2384" i="1" s="1"/>
  <c r="I2384" i="1"/>
  <c r="H2384" i="1"/>
  <c r="E2384" i="1"/>
  <c r="Q2384" i="1"/>
  <c r="M2384" i="1"/>
  <c r="L2384" i="1"/>
  <c r="S2382" i="1"/>
  <c r="K2382" i="1"/>
  <c r="J2383" i="1"/>
  <c r="T2383" i="1"/>
  <c r="D2385" i="1" l="1"/>
  <c r="C2385" i="1"/>
  <c r="G2385" i="1"/>
  <c r="U2385" i="1" s="1"/>
  <c r="H2385" i="1"/>
  <c r="Q2385" i="1"/>
  <c r="F2385" i="1"/>
  <c r="E2385" i="1"/>
  <c r="I2385" i="1"/>
  <c r="L2385" i="1"/>
  <c r="M2385" i="1"/>
  <c r="V2384" i="1"/>
  <c r="K2383" i="1"/>
  <c r="S2383" i="1"/>
  <c r="J2384" i="1"/>
  <c r="R2378" i="1"/>
  <c r="T2384" i="1"/>
  <c r="J2385" i="1" l="1"/>
  <c r="R2" i="1"/>
  <c r="R3" i="1"/>
  <c r="R5" i="1"/>
  <c r="R4" i="1"/>
  <c r="R7" i="1"/>
  <c r="R8" i="1"/>
  <c r="R6" i="1"/>
  <c r="R11" i="1"/>
  <c r="R12" i="1"/>
  <c r="R9" i="1"/>
  <c r="R16" i="1"/>
  <c r="R14" i="1"/>
  <c r="R13" i="1"/>
  <c r="R15" i="1"/>
  <c r="R20" i="1"/>
  <c r="R21" i="1"/>
  <c r="R19" i="1"/>
  <c r="R22" i="1"/>
  <c r="R25" i="1"/>
  <c r="R23" i="1"/>
  <c r="R26" i="1"/>
  <c r="R27" i="1"/>
  <c r="R28" i="1"/>
  <c r="R31" i="1"/>
  <c r="R30" i="1"/>
  <c r="R29" i="1"/>
  <c r="R32" i="1"/>
  <c r="R35" i="1"/>
  <c r="R34" i="1"/>
  <c r="R33" i="1"/>
  <c r="R36" i="1"/>
  <c r="R38" i="1"/>
  <c r="R39" i="1"/>
  <c r="R40" i="1"/>
  <c r="R41" i="1"/>
  <c r="R44" i="1"/>
  <c r="R46" i="1"/>
  <c r="R43" i="1"/>
  <c r="R42" i="1"/>
  <c r="R47" i="1"/>
  <c r="R45" i="1"/>
  <c r="R49" i="1"/>
  <c r="R48" i="1"/>
  <c r="R50" i="1"/>
  <c r="R51" i="1"/>
  <c r="R53" i="1"/>
  <c r="R54" i="1"/>
  <c r="R58" i="1"/>
  <c r="R55" i="1"/>
  <c r="R56" i="1"/>
  <c r="R57" i="1"/>
  <c r="R59" i="1"/>
  <c r="R62" i="1"/>
  <c r="R61" i="1"/>
  <c r="R63" i="1"/>
  <c r="R64" i="1"/>
  <c r="R68" i="1"/>
  <c r="R70" i="1"/>
  <c r="R74" i="1"/>
  <c r="R69" i="1"/>
  <c r="R73" i="1"/>
  <c r="R71" i="1"/>
  <c r="R76" i="1"/>
  <c r="R72" i="1"/>
  <c r="R75" i="1"/>
  <c r="R79" i="1"/>
  <c r="R80" i="1"/>
  <c r="R77" i="1"/>
  <c r="R78" i="1"/>
  <c r="R83" i="1"/>
  <c r="R81" i="1"/>
  <c r="R82" i="1"/>
  <c r="R86" i="1"/>
  <c r="R85" i="1"/>
  <c r="R84" i="1"/>
  <c r="R90" i="1"/>
  <c r="R88" i="1"/>
  <c r="R89" i="1"/>
  <c r="R92" i="1"/>
  <c r="R94" i="1"/>
  <c r="R91" i="1"/>
  <c r="R95" i="1"/>
  <c r="R93" i="1"/>
  <c r="R96" i="1"/>
  <c r="R99" i="1"/>
  <c r="R97" i="1"/>
  <c r="R98" i="1"/>
  <c r="R102" i="1"/>
  <c r="R101" i="1"/>
  <c r="R104" i="1"/>
  <c r="R106" i="1"/>
  <c r="R105" i="1"/>
  <c r="R108" i="1"/>
  <c r="R109" i="1"/>
  <c r="R112" i="1"/>
  <c r="R111" i="1"/>
  <c r="R117" i="1"/>
  <c r="R113" i="1"/>
  <c r="R115" i="1"/>
  <c r="R119" i="1"/>
  <c r="R116" i="1"/>
  <c r="R118" i="1"/>
  <c r="R121" i="1"/>
  <c r="R122" i="1"/>
  <c r="R120" i="1"/>
  <c r="R123" i="1"/>
  <c r="R128" i="1"/>
  <c r="R124" i="1"/>
  <c r="R126" i="1"/>
  <c r="R125" i="1"/>
  <c r="R127" i="1"/>
  <c r="R132" i="1"/>
  <c r="R133" i="1"/>
  <c r="R129" i="1"/>
  <c r="R130" i="1"/>
  <c r="R131" i="1"/>
  <c r="R134" i="1"/>
  <c r="R135" i="1"/>
  <c r="R138" i="1"/>
  <c r="R137" i="1"/>
  <c r="R142" i="1"/>
  <c r="R140" i="1"/>
  <c r="R139" i="1"/>
  <c r="R144" i="1"/>
  <c r="R146" i="1"/>
  <c r="R145" i="1"/>
  <c r="R141" i="1"/>
  <c r="R143" i="1"/>
  <c r="R151" i="1"/>
  <c r="R147" i="1"/>
  <c r="R148" i="1"/>
  <c r="R153" i="1"/>
  <c r="R156" i="1"/>
  <c r="R155" i="1"/>
  <c r="R154" i="1"/>
  <c r="R160" i="1"/>
  <c r="R158" i="1"/>
  <c r="R159" i="1"/>
  <c r="R162" i="1"/>
  <c r="R161" i="1"/>
  <c r="R163" i="1"/>
  <c r="R164" i="1"/>
  <c r="R166" i="1"/>
  <c r="R167" i="1"/>
  <c r="R168" i="1"/>
  <c r="R169" i="1"/>
  <c r="R170" i="1"/>
  <c r="R172" i="1"/>
  <c r="R174" i="1"/>
  <c r="R173" i="1"/>
  <c r="R176" i="1"/>
  <c r="R175" i="1"/>
  <c r="R177" i="1"/>
  <c r="R179" i="1"/>
  <c r="R178" i="1"/>
  <c r="R180" i="1"/>
  <c r="R185" i="1"/>
  <c r="R182" i="1"/>
  <c r="R181" i="1"/>
  <c r="R184" i="1"/>
  <c r="R183" i="1"/>
  <c r="R188" i="1"/>
  <c r="R187" i="1"/>
  <c r="R190" i="1"/>
  <c r="R193" i="1"/>
  <c r="R189" i="1"/>
  <c r="R191" i="1"/>
  <c r="R194" i="1"/>
  <c r="R195" i="1"/>
  <c r="R196" i="1"/>
  <c r="R197" i="1"/>
  <c r="R198" i="1"/>
  <c r="R202" i="1"/>
  <c r="R199" i="1"/>
  <c r="R204" i="1"/>
  <c r="R201" i="1"/>
  <c r="R203" i="1"/>
  <c r="R206" i="1"/>
  <c r="R207" i="1"/>
  <c r="R205" i="1"/>
  <c r="R208" i="1"/>
  <c r="R210" i="1"/>
  <c r="R209" i="1"/>
  <c r="R211" i="1"/>
  <c r="R213" i="1"/>
  <c r="R216" i="1"/>
  <c r="R212" i="1"/>
  <c r="R215" i="1"/>
  <c r="R217" i="1"/>
  <c r="R219" i="1"/>
  <c r="R218" i="1"/>
  <c r="R222" i="1"/>
  <c r="R224" i="1"/>
  <c r="R221" i="1"/>
  <c r="R223" i="1"/>
  <c r="R227" i="1"/>
  <c r="R229" i="1"/>
  <c r="R226" i="1"/>
  <c r="R225" i="1"/>
  <c r="R228" i="1"/>
  <c r="R230" i="1"/>
  <c r="R231" i="1"/>
  <c r="R232" i="1"/>
  <c r="R233" i="1"/>
  <c r="R236" i="1"/>
  <c r="R235" i="1"/>
  <c r="R240" i="1"/>
  <c r="R237" i="1"/>
  <c r="R243" i="1"/>
  <c r="R238" i="1"/>
  <c r="R239" i="1"/>
  <c r="R242" i="1"/>
  <c r="R244" i="1"/>
  <c r="R245" i="1"/>
  <c r="R248" i="1"/>
  <c r="R247" i="1"/>
  <c r="R246" i="1"/>
  <c r="R250" i="1"/>
  <c r="R252" i="1"/>
  <c r="R251" i="1"/>
  <c r="R254" i="1"/>
  <c r="R258" i="1"/>
  <c r="R255" i="1"/>
  <c r="R256" i="1"/>
  <c r="R253" i="1"/>
  <c r="R257" i="1"/>
  <c r="R260" i="1"/>
  <c r="R261" i="1"/>
  <c r="R259" i="1"/>
  <c r="R265" i="1"/>
  <c r="R262" i="1"/>
  <c r="R266" i="1"/>
  <c r="R267" i="1"/>
  <c r="R268" i="1"/>
  <c r="R271" i="1"/>
  <c r="R272" i="1"/>
  <c r="R274" i="1"/>
  <c r="R273" i="1"/>
  <c r="R275" i="1"/>
  <c r="R279" i="1"/>
  <c r="R280" i="1"/>
  <c r="R281" i="1"/>
  <c r="R278" i="1"/>
  <c r="R283" i="1"/>
  <c r="R282" i="1"/>
  <c r="R287" i="1"/>
  <c r="R286" i="1"/>
  <c r="R285" i="1"/>
  <c r="R289" i="1"/>
  <c r="R288" i="1"/>
  <c r="R293" i="1"/>
  <c r="R291" i="1"/>
  <c r="R290" i="1"/>
  <c r="R292" i="1"/>
  <c r="R295" i="1"/>
  <c r="R294" i="1"/>
  <c r="R297" i="1"/>
  <c r="R296" i="1"/>
  <c r="R298" i="1"/>
  <c r="R299" i="1"/>
  <c r="R300" i="1"/>
  <c r="R302" i="1"/>
  <c r="R301" i="1"/>
  <c r="R303" i="1"/>
  <c r="R304" i="1"/>
  <c r="R306" i="1"/>
  <c r="R309" i="1"/>
  <c r="R307" i="1"/>
  <c r="R311" i="1"/>
  <c r="R308" i="1"/>
  <c r="R314" i="1"/>
  <c r="R310" i="1"/>
  <c r="R312" i="1"/>
  <c r="R315" i="1"/>
  <c r="R313" i="1"/>
  <c r="R316" i="1"/>
  <c r="R317" i="1"/>
  <c r="R320" i="1"/>
  <c r="R321" i="1"/>
  <c r="R322" i="1"/>
  <c r="R326" i="1"/>
  <c r="R323" i="1"/>
  <c r="R324" i="1"/>
  <c r="R327" i="1"/>
  <c r="R328" i="1"/>
  <c r="R331" i="1"/>
  <c r="R329" i="1"/>
  <c r="R332" i="1"/>
  <c r="R330" i="1"/>
  <c r="R333" i="1"/>
  <c r="R337" i="1"/>
  <c r="R334" i="1"/>
  <c r="R336" i="1"/>
  <c r="R338" i="1"/>
  <c r="R340" i="1"/>
  <c r="R341" i="1"/>
  <c r="R342" i="1"/>
  <c r="R344" i="1"/>
  <c r="R343" i="1"/>
  <c r="R345" i="1"/>
  <c r="R347" i="1"/>
  <c r="R346" i="1"/>
  <c r="R350" i="1"/>
  <c r="R351" i="1"/>
  <c r="R352" i="1"/>
  <c r="R353" i="1"/>
  <c r="R356" i="1"/>
  <c r="R355" i="1"/>
  <c r="R357" i="1"/>
  <c r="R358" i="1"/>
  <c r="R359" i="1"/>
  <c r="R362" i="1"/>
  <c r="R360" i="1"/>
  <c r="R366" i="1"/>
  <c r="R363" i="1"/>
  <c r="R367" i="1"/>
  <c r="R365" i="1"/>
  <c r="R371" i="1"/>
  <c r="R370" i="1"/>
  <c r="R369" i="1"/>
  <c r="R372" i="1"/>
  <c r="R376" i="1"/>
  <c r="R373" i="1"/>
  <c r="R374" i="1"/>
  <c r="R378" i="1"/>
  <c r="R379" i="1"/>
  <c r="R377" i="1"/>
  <c r="R380" i="1"/>
  <c r="R381" i="1"/>
  <c r="R383" i="1"/>
  <c r="R386" i="1"/>
  <c r="R387" i="1"/>
  <c r="R385" i="1"/>
  <c r="R388" i="1"/>
  <c r="R392" i="1"/>
  <c r="R391" i="1"/>
  <c r="R394" i="1"/>
  <c r="R396" i="1"/>
  <c r="R393" i="1"/>
  <c r="R395" i="1"/>
  <c r="R400" i="1"/>
  <c r="R399" i="1"/>
  <c r="R398" i="1"/>
  <c r="R401" i="1"/>
  <c r="R402" i="1"/>
  <c r="R406" i="1"/>
  <c r="R404" i="1"/>
  <c r="R407" i="1"/>
  <c r="R408" i="1"/>
  <c r="R413" i="1"/>
  <c r="R410" i="1"/>
  <c r="R409" i="1"/>
  <c r="R411" i="1"/>
  <c r="R412" i="1"/>
  <c r="R414" i="1"/>
  <c r="R415" i="1"/>
  <c r="R416" i="1"/>
  <c r="R418" i="1"/>
  <c r="R419" i="1"/>
  <c r="R420" i="1"/>
  <c r="R422" i="1"/>
  <c r="R426" i="1"/>
  <c r="R428" i="1"/>
  <c r="R423" i="1"/>
  <c r="R425" i="1"/>
  <c r="R427" i="1"/>
  <c r="R430" i="1"/>
  <c r="R429" i="1"/>
  <c r="R431" i="1"/>
  <c r="R434" i="1"/>
  <c r="R433" i="1"/>
  <c r="R436" i="1"/>
  <c r="R432" i="1"/>
  <c r="R435" i="1"/>
  <c r="R441" i="1"/>
  <c r="R442" i="1"/>
  <c r="R437" i="1"/>
  <c r="R440" i="1"/>
  <c r="R445" i="1"/>
  <c r="R446" i="1"/>
  <c r="R444" i="1"/>
  <c r="R443" i="1"/>
  <c r="R447" i="1"/>
  <c r="R448" i="1"/>
  <c r="R450" i="1"/>
  <c r="R449" i="1"/>
  <c r="R451" i="1"/>
  <c r="R452" i="1"/>
  <c r="R454" i="1"/>
  <c r="R453" i="1"/>
  <c r="R455" i="1"/>
  <c r="R457" i="1"/>
  <c r="R456" i="1"/>
  <c r="R462" i="1"/>
  <c r="R461" i="1"/>
  <c r="R459" i="1"/>
  <c r="R458" i="1"/>
  <c r="R464" i="1"/>
  <c r="R463" i="1"/>
  <c r="R465" i="1"/>
  <c r="R466" i="1"/>
  <c r="R469" i="1"/>
  <c r="R467" i="1"/>
  <c r="R468" i="1"/>
  <c r="R470" i="1"/>
  <c r="R471" i="1"/>
  <c r="R472" i="1"/>
  <c r="R475" i="1"/>
  <c r="R477" i="1"/>
  <c r="R478" i="1"/>
  <c r="R476" i="1"/>
  <c r="R479" i="1"/>
  <c r="R482" i="1"/>
  <c r="R483" i="1"/>
  <c r="R484" i="1"/>
  <c r="R486" i="1"/>
  <c r="R488" i="1"/>
  <c r="R485" i="1"/>
  <c r="R489" i="1"/>
  <c r="R490" i="1"/>
  <c r="R491" i="1"/>
  <c r="R495" i="1"/>
  <c r="R492" i="1"/>
  <c r="R493" i="1"/>
  <c r="R497" i="1"/>
  <c r="R499" i="1"/>
  <c r="R496" i="1"/>
  <c r="R498" i="1"/>
  <c r="R505" i="1"/>
  <c r="R502" i="1"/>
  <c r="R500" i="1"/>
  <c r="R501" i="1"/>
  <c r="R503" i="1"/>
  <c r="R504" i="1"/>
  <c r="R506" i="1"/>
  <c r="R507" i="1"/>
  <c r="R509" i="1"/>
  <c r="R510" i="1"/>
  <c r="R511" i="1"/>
  <c r="R513" i="1"/>
  <c r="R512" i="1"/>
  <c r="R516" i="1"/>
  <c r="R514" i="1"/>
  <c r="R517" i="1"/>
  <c r="R519" i="1"/>
  <c r="R518" i="1"/>
  <c r="R520" i="1"/>
  <c r="R521" i="1"/>
  <c r="R523" i="1"/>
  <c r="R524" i="1"/>
  <c r="R526" i="1"/>
  <c r="R525" i="1"/>
  <c r="R528" i="1"/>
  <c r="R527" i="1"/>
  <c r="R532" i="1"/>
  <c r="R534" i="1"/>
  <c r="R533" i="1"/>
  <c r="R535" i="1"/>
  <c r="R536" i="1"/>
  <c r="R537" i="1"/>
  <c r="R540" i="1"/>
  <c r="R539" i="1"/>
  <c r="R543" i="1"/>
  <c r="R541" i="1"/>
  <c r="R542" i="1"/>
  <c r="R545" i="1"/>
  <c r="R547" i="1"/>
  <c r="R546" i="1"/>
  <c r="R548" i="1"/>
  <c r="R550" i="1"/>
  <c r="R551" i="1"/>
  <c r="R549" i="1"/>
  <c r="R554" i="1"/>
  <c r="R555" i="1"/>
  <c r="R552" i="1"/>
  <c r="R553" i="1"/>
  <c r="R556" i="1"/>
  <c r="R562" i="1"/>
  <c r="R558" i="1"/>
  <c r="R559" i="1"/>
  <c r="R560" i="1"/>
  <c r="R561" i="1"/>
  <c r="R565" i="1"/>
  <c r="R564" i="1"/>
  <c r="R563" i="1"/>
  <c r="R568" i="1"/>
  <c r="R566" i="1"/>
  <c r="R567" i="1"/>
  <c r="R569" i="1"/>
  <c r="R573" i="1"/>
  <c r="R570" i="1"/>
  <c r="R574" i="1"/>
  <c r="R575" i="1"/>
  <c r="R577" i="1"/>
  <c r="R576" i="1"/>
  <c r="R580" i="1"/>
  <c r="R579" i="1"/>
  <c r="R581" i="1"/>
  <c r="R585" i="1"/>
  <c r="R583" i="1"/>
  <c r="R582" i="1"/>
  <c r="R586" i="1"/>
  <c r="R584" i="1"/>
  <c r="R588" i="1"/>
  <c r="R587" i="1"/>
  <c r="R589" i="1"/>
  <c r="R590" i="1"/>
  <c r="R591" i="1"/>
  <c r="R594" i="1"/>
  <c r="R593" i="1"/>
  <c r="R595" i="1"/>
  <c r="R596" i="1"/>
  <c r="R597" i="1"/>
  <c r="R598" i="1"/>
  <c r="R601" i="1"/>
  <c r="R602" i="1"/>
  <c r="R605" i="1"/>
  <c r="R604" i="1"/>
  <c r="R608" i="1"/>
  <c r="R603" i="1"/>
  <c r="R609" i="1"/>
  <c r="R606" i="1"/>
  <c r="R607" i="1"/>
  <c r="R610" i="1"/>
  <c r="R612" i="1"/>
  <c r="R611" i="1"/>
  <c r="R614" i="1"/>
  <c r="R616" i="1"/>
  <c r="R615" i="1"/>
  <c r="R617" i="1"/>
  <c r="R619" i="1"/>
  <c r="R620" i="1"/>
  <c r="R623" i="1"/>
  <c r="R618" i="1"/>
  <c r="R622" i="1"/>
  <c r="R624" i="1"/>
  <c r="R626" i="1"/>
  <c r="R625" i="1"/>
  <c r="R628" i="1"/>
  <c r="R631" i="1"/>
  <c r="R629" i="1"/>
  <c r="R632" i="1"/>
  <c r="R634" i="1"/>
  <c r="R630" i="1"/>
  <c r="R633" i="1"/>
  <c r="R640" i="1"/>
  <c r="R639" i="1"/>
  <c r="R638" i="1"/>
  <c r="R642" i="1"/>
  <c r="R644" i="1"/>
  <c r="R645" i="1"/>
  <c r="R643" i="1"/>
  <c r="R649" i="1"/>
  <c r="R646" i="1"/>
  <c r="R648" i="1"/>
  <c r="R647" i="1"/>
  <c r="R650" i="1"/>
  <c r="R651" i="1"/>
  <c r="R653" i="1"/>
  <c r="R652" i="1"/>
  <c r="R657" i="1"/>
  <c r="R654" i="1"/>
  <c r="R658" i="1"/>
  <c r="R659" i="1"/>
  <c r="R656" i="1"/>
  <c r="R662" i="1"/>
  <c r="R661" i="1"/>
  <c r="R660" i="1"/>
  <c r="R665" i="1"/>
  <c r="R664" i="1"/>
  <c r="R663" i="1"/>
  <c r="R666" i="1"/>
  <c r="R667" i="1"/>
  <c r="R668" i="1"/>
  <c r="R671" i="1"/>
  <c r="R669" i="1"/>
  <c r="R673" i="1"/>
  <c r="R672" i="1"/>
  <c r="R674" i="1"/>
  <c r="R677" i="1"/>
  <c r="R679" i="1"/>
  <c r="R678" i="1"/>
  <c r="R680" i="1"/>
  <c r="R675" i="1"/>
  <c r="R676" i="1"/>
  <c r="R681" i="1"/>
  <c r="R686" i="1"/>
  <c r="R682" i="1"/>
  <c r="R683" i="1"/>
  <c r="R684" i="1"/>
  <c r="R689" i="1"/>
  <c r="R685" i="1"/>
  <c r="R688" i="1"/>
  <c r="R687" i="1"/>
  <c r="R690" i="1"/>
  <c r="R691" i="1"/>
  <c r="R692" i="1"/>
  <c r="R693" i="1"/>
  <c r="R694" i="1"/>
  <c r="R695" i="1"/>
  <c r="R696" i="1"/>
  <c r="R697" i="1"/>
  <c r="R698" i="1"/>
  <c r="R702" i="1"/>
  <c r="R703" i="1"/>
  <c r="R701" i="1"/>
  <c r="R704" i="1"/>
  <c r="R708" i="1"/>
  <c r="R709" i="1"/>
  <c r="R710" i="1"/>
  <c r="R711" i="1"/>
  <c r="R712" i="1"/>
  <c r="R713" i="1"/>
  <c r="R716" i="1"/>
  <c r="R714" i="1"/>
  <c r="R717" i="1"/>
  <c r="R715" i="1"/>
  <c r="R721" i="1"/>
  <c r="R718" i="1"/>
  <c r="R722" i="1"/>
  <c r="R720" i="1"/>
  <c r="R723" i="1"/>
  <c r="R724" i="1"/>
  <c r="R725" i="1"/>
  <c r="R728" i="1"/>
  <c r="R730" i="1"/>
  <c r="R729" i="1"/>
  <c r="R732" i="1"/>
  <c r="R731" i="1"/>
  <c r="R735" i="1"/>
  <c r="R737" i="1"/>
  <c r="R741" i="1"/>
  <c r="R736" i="1"/>
  <c r="R740" i="1"/>
  <c r="R742" i="1"/>
  <c r="R738" i="1"/>
  <c r="R739" i="1"/>
  <c r="R743" i="1"/>
  <c r="R744" i="1"/>
  <c r="R749" i="1"/>
  <c r="R750" i="1"/>
  <c r="R745" i="1"/>
  <c r="R747" i="1"/>
  <c r="R746" i="1"/>
  <c r="R751" i="1"/>
  <c r="R748" i="1"/>
  <c r="R753" i="1"/>
  <c r="R755" i="1"/>
  <c r="R752" i="1"/>
  <c r="R756" i="1"/>
  <c r="R754" i="1"/>
  <c r="R758" i="1"/>
  <c r="R757" i="1"/>
  <c r="R759" i="1"/>
  <c r="R760" i="1"/>
  <c r="R763" i="1"/>
  <c r="R761" i="1"/>
  <c r="R766" i="1"/>
  <c r="R765" i="1"/>
  <c r="R764" i="1"/>
  <c r="R767" i="1"/>
  <c r="R771" i="1"/>
  <c r="R773" i="1"/>
  <c r="R772" i="1"/>
  <c r="R776" i="1"/>
  <c r="R774" i="1"/>
  <c r="R775" i="1"/>
  <c r="R778" i="1"/>
  <c r="R779" i="1"/>
  <c r="R780" i="1"/>
  <c r="R781" i="1"/>
  <c r="R782" i="1"/>
  <c r="R785" i="1"/>
  <c r="R788" i="1"/>
  <c r="R786" i="1"/>
  <c r="R787" i="1"/>
  <c r="R789" i="1"/>
  <c r="R790" i="1"/>
  <c r="R794" i="1"/>
  <c r="R793" i="1"/>
  <c r="R792" i="1"/>
  <c r="R795" i="1"/>
  <c r="R796" i="1"/>
  <c r="R799" i="1"/>
  <c r="R798" i="1"/>
  <c r="R801" i="1"/>
  <c r="R802" i="1"/>
  <c r="R804" i="1"/>
  <c r="R803" i="1"/>
  <c r="R807" i="1"/>
  <c r="R808" i="1"/>
  <c r="R810" i="1"/>
  <c r="R809" i="1"/>
  <c r="R811" i="1"/>
  <c r="R813" i="1"/>
  <c r="R816" i="1"/>
  <c r="R817" i="1"/>
  <c r="R820" i="1"/>
  <c r="R818" i="1"/>
  <c r="R822" i="1"/>
  <c r="R821" i="1"/>
  <c r="R823" i="1"/>
  <c r="R824" i="1"/>
  <c r="R826" i="1"/>
  <c r="R825" i="1"/>
  <c r="R827" i="1"/>
  <c r="R830" i="1"/>
  <c r="R831" i="1"/>
  <c r="R832" i="1"/>
  <c r="R829" i="1"/>
  <c r="R835" i="1"/>
  <c r="R833" i="1"/>
  <c r="R837" i="1"/>
  <c r="R836" i="1"/>
  <c r="R838" i="1"/>
  <c r="R841" i="1"/>
  <c r="R839" i="1"/>
  <c r="R843" i="1"/>
  <c r="R842" i="1"/>
  <c r="R846" i="1"/>
  <c r="R847" i="1"/>
  <c r="R844" i="1"/>
  <c r="R848" i="1"/>
  <c r="R845" i="1"/>
  <c r="R849" i="1"/>
  <c r="R851" i="1"/>
  <c r="R850" i="1"/>
  <c r="R855" i="1"/>
  <c r="R858" i="1"/>
  <c r="R852" i="1"/>
  <c r="R853" i="1"/>
  <c r="R856" i="1"/>
  <c r="R862" i="1"/>
  <c r="R857" i="1"/>
  <c r="R860" i="1"/>
  <c r="R859" i="1"/>
  <c r="R864" i="1"/>
  <c r="R863" i="1"/>
  <c r="R865" i="1"/>
  <c r="R866" i="1"/>
  <c r="R867" i="1"/>
  <c r="R869" i="1"/>
  <c r="R871" i="1"/>
  <c r="R870" i="1"/>
  <c r="R872" i="1"/>
  <c r="R875" i="1"/>
  <c r="R873" i="1"/>
  <c r="R874" i="1"/>
  <c r="R877" i="1"/>
  <c r="R876" i="1"/>
  <c r="R878" i="1"/>
  <c r="R883" i="1"/>
  <c r="R879" i="1"/>
  <c r="R880" i="1"/>
  <c r="R881" i="1"/>
  <c r="R884" i="1"/>
  <c r="R885" i="1"/>
  <c r="R886" i="1"/>
  <c r="R887" i="1"/>
  <c r="R888" i="1"/>
  <c r="R891" i="1"/>
  <c r="R890" i="1"/>
  <c r="R896" i="1"/>
  <c r="R893" i="1"/>
  <c r="R892" i="1"/>
  <c r="R894" i="1"/>
  <c r="R899" i="1"/>
  <c r="R897" i="1"/>
  <c r="R898" i="1"/>
  <c r="R895" i="1"/>
  <c r="R903" i="1"/>
  <c r="R901" i="1"/>
  <c r="R900" i="1"/>
  <c r="R904" i="1"/>
  <c r="R902" i="1"/>
  <c r="R907" i="1"/>
  <c r="R909" i="1"/>
  <c r="R908" i="1"/>
  <c r="R914" i="1"/>
  <c r="R913" i="1"/>
  <c r="R915" i="1"/>
  <c r="R918" i="1"/>
  <c r="R920" i="1"/>
  <c r="R919" i="1"/>
  <c r="R916" i="1"/>
  <c r="R921" i="1"/>
  <c r="R924" i="1"/>
  <c r="R922" i="1"/>
  <c r="R923" i="1"/>
  <c r="R925" i="1"/>
  <c r="R928" i="1"/>
  <c r="R926" i="1"/>
  <c r="R927" i="1"/>
  <c r="R930" i="1"/>
  <c r="R929" i="1"/>
  <c r="R932" i="1"/>
  <c r="R936" i="1"/>
  <c r="R934" i="1"/>
  <c r="R935" i="1"/>
  <c r="R937" i="1"/>
  <c r="R941" i="1"/>
  <c r="R939" i="1"/>
  <c r="R942" i="1"/>
  <c r="R945" i="1"/>
  <c r="R940" i="1"/>
  <c r="R943" i="1"/>
  <c r="R947" i="1"/>
  <c r="R946" i="1"/>
  <c r="R948" i="1"/>
  <c r="R944" i="1"/>
  <c r="R950" i="1"/>
  <c r="R952" i="1"/>
  <c r="R949" i="1"/>
  <c r="R951" i="1"/>
  <c r="R954" i="1"/>
  <c r="R955" i="1"/>
  <c r="R956" i="1"/>
  <c r="R953" i="1"/>
  <c r="R957" i="1"/>
  <c r="R961" i="1"/>
  <c r="R958" i="1"/>
  <c r="R962" i="1"/>
  <c r="R960" i="1"/>
  <c r="R967" i="1"/>
  <c r="R964" i="1"/>
  <c r="R963" i="1"/>
  <c r="R966" i="1"/>
  <c r="R969" i="1"/>
  <c r="R965" i="1"/>
  <c r="R968" i="1"/>
  <c r="R972" i="1"/>
  <c r="R970" i="1"/>
  <c r="R971" i="1"/>
  <c r="R976" i="1"/>
  <c r="R973" i="1"/>
  <c r="R975" i="1"/>
  <c r="R981" i="1"/>
  <c r="R977" i="1"/>
  <c r="R978" i="1"/>
  <c r="R983" i="1"/>
  <c r="R979" i="1"/>
  <c r="R985" i="1"/>
  <c r="R982" i="1"/>
  <c r="R984" i="1"/>
  <c r="R986" i="1"/>
  <c r="R988" i="1"/>
  <c r="R987" i="1"/>
  <c r="R990" i="1"/>
  <c r="R993" i="1"/>
  <c r="R991" i="1"/>
  <c r="R989" i="1"/>
  <c r="R992" i="1"/>
  <c r="R994" i="1"/>
  <c r="R999" i="1"/>
  <c r="R996" i="1"/>
  <c r="R997" i="1"/>
  <c r="R998" i="1"/>
  <c r="R1000" i="1"/>
  <c r="R1003" i="1"/>
  <c r="R1001" i="1"/>
  <c r="R1008" i="1"/>
  <c r="R1004" i="1"/>
  <c r="R1005" i="1"/>
  <c r="R1006" i="1"/>
  <c r="R1009" i="1"/>
  <c r="R1007" i="1"/>
  <c r="R1011" i="1"/>
  <c r="R1012" i="1"/>
  <c r="R1010" i="1"/>
  <c r="R1013" i="1"/>
  <c r="R1015" i="1"/>
  <c r="R1014" i="1"/>
  <c r="R1017" i="1"/>
  <c r="R1019" i="1"/>
  <c r="R1018" i="1"/>
  <c r="R1021" i="1"/>
  <c r="R1020" i="1"/>
  <c r="R1025" i="1"/>
  <c r="R1023" i="1"/>
  <c r="R1027" i="1"/>
  <c r="R1024" i="1"/>
  <c r="R1026" i="1"/>
  <c r="R1030" i="1"/>
  <c r="R1029" i="1"/>
  <c r="R1028" i="1"/>
  <c r="R1032" i="1"/>
  <c r="R1034" i="1"/>
  <c r="R1033" i="1"/>
  <c r="R1035" i="1"/>
  <c r="R1037" i="1"/>
  <c r="R1036" i="1"/>
  <c r="R1039" i="1"/>
  <c r="R1041" i="1"/>
  <c r="R1044" i="1"/>
  <c r="R1038" i="1"/>
  <c r="R1040" i="1"/>
  <c r="R1043" i="1"/>
  <c r="R1042" i="1"/>
  <c r="R1046" i="1"/>
  <c r="R1047" i="1"/>
  <c r="R1048" i="1"/>
  <c r="R1050" i="1"/>
  <c r="R1049" i="1"/>
  <c r="R1052" i="1"/>
  <c r="R1055" i="1"/>
  <c r="R1053" i="1"/>
  <c r="R1054" i="1"/>
  <c r="R1056" i="1"/>
  <c r="R1057" i="1"/>
  <c r="R1061" i="1"/>
  <c r="R1060" i="1"/>
  <c r="R1059" i="1"/>
  <c r="R1062" i="1"/>
  <c r="R1063" i="1"/>
  <c r="R1065" i="1"/>
  <c r="R1066" i="1"/>
  <c r="R1067" i="1"/>
  <c r="R1069" i="1"/>
  <c r="R1068" i="1"/>
  <c r="R1070" i="1"/>
  <c r="R1072" i="1"/>
  <c r="R1073" i="1"/>
  <c r="R1077" i="1"/>
  <c r="R1076" i="1"/>
  <c r="R1079" i="1"/>
  <c r="R1075" i="1"/>
  <c r="R1078" i="1"/>
  <c r="R1081" i="1"/>
  <c r="R1083" i="1"/>
  <c r="R1082" i="1"/>
  <c r="R1084" i="1"/>
  <c r="R1089" i="1"/>
  <c r="R1088" i="1"/>
  <c r="R1085" i="1"/>
  <c r="R1087" i="1"/>
  <c r="R1091" i="1"/>
  <c r="R1094" i="1"/>
  <c r="R1090" i="1"/>
  <c r="R1092" i="1"/>
  <c r="R1095" i="1"/>
  <c r="R1097" i="1"/>
  <c r="R1096" i="1"/>
  <c r="R1099" i="1"/>
  <c r="R1098" i="1"/>
  <c r="R1103" i="1"/>
  <c r="R1102" i="1"/>
  <c r="R1104" i="1"/>
  <c r="R1106" i="1"/>
  <c r="R1107" i="1"/>
  <c r="R1105" i="1"/>
  <c r="R1109" i="1"/>
  <c r="R1110" i="1"/>
  <c r="R1112" i="1"/>
  <c r="R1113" i="1"/>
  <c r="R1111" i="1"/>
  <c r="R1115" i="1"/>
  <c r="R1117" i="1"/>
  <c r="R1116" i="1"/>
  <c r="R1119" i="1"/>
  <c r="R1118" i="1"/>
  <c r="R1121" i="1"/>
  <c r="R1120" i="1"/>
  <c r="R1122" i="1"/>
  <c r="R1125" i="1"/>
  <c r="R1123" i="1"/>
  <c r="R1126" i="1"/>
  <c r="R1124" i="1"/>
  <c r="R1127" i="1"/>
  <c r="R1132" i="1"/>
  <c r="R1130" i="1"/>
  <c r="R1131" i="1"/>
  <c r="R1134" i="1"/>
  <c r="R1133" i="1"/>
  <c r="R1135" i="1"/>
  <c r="R1137" i="1"/>
  <c r="R1139" i="1"/>
  <c r="R1138" i="1"/>
  <c r="R1140" i="1"/>
  <c r="R1141" i="1"/>
  <c r="R1144" i="1"/>
  <c r="R1143" i="1"/>
  <c r="R1145" i="1"/>
  <c r="R1147" i="1"/>
  <c r="R1149" i="1"/>
  <c r="R1146" i="1"/>
  <c r="R1148" i="1"/>
  <c r="R1152" i="1"/>
  <c r="R1153" i="1"/>
  <c r="R1154" i="1"/>
  <c r="R1155" i="1"/>
  <c r="R1158" i="1"/>
  <c r="R1156" i="1"/>
  <c r="R1159" i="1"/>
  <c r="R1160" i="1"/>
  <c r="R1164" i="1"/>
  <c r="R1161" i="1"/>
  <c r="R1162" i="1"/>
  <c r="R1163" i="1"/>
  <c r="R1165" i="1"/>
  <c r="R1166" i="1"/>
  <c r="R1168" i="1"/>
  <c r="R1167" i="1"/>
  <c r="R1169" i="1"/>
  <c r="R1170" i="1"/>
  <c r="R1173" i="1"/>
  <c r="R1172" i="1"/>
  <c r="R1175" i="1"/>
  <c r="R1174" i="1"/>
  <c r="R1176" i="1"/>
  <c r="R1177" i="1"/>
  <c r="R1179" i="1"/>
  <c r="R1180" i="1"/>
  <c r="R1182" i="1"/>
  <c r="R1181" i="1"/>
  <c r="R1185" i="1"/>
  <c r="R1184" i="1"/>
  <c r="R1183" i="1"/>
  <c r="R1186" i="1"/>
  <c r="R1188" i="1"/>
  <c r="R1189" i="1"/>
  <c r="R1191" i="1"/>
  <c r="R1190" i="1"/>
  <c r="R1193" i="1"/>
  <c r="R1192" i="1"/>
  <c r="R1195" i="1"/>
  <c r="R1196" i="1"/>
  <c r="R1197" i="1"/>
  <c r="R1198" i="1"/>
  <c r="R1201" i="1"/>
  <c r="R1200" i="1"/>
  <c r="R1199" i="1"/>
  <c r="R1203" i="1"/>
  <c r="R1202" i="1"/>
  <c r="R1204" i="1"/>
  <c r="R1205" i="1"/>
  <c r="R1211" i="1"/>
  <c r="R1207" i="1"/>
  <c r="R1210" i="1"/>
  <c r="R1209" i="1"/>
  <c r="R1214" i="1"/>
  <c r="R1212" i="1"/>
  <c r="R1213" i="1"/>
  <c r="R1215" i="1"/>
  <c r="R1216" i="1"/>
  <c r="R1217" i="1"/>
  <c r="R1218" i="1"/>
  <c r="R1219" i="1"/>
  <c r="R1221" i="1"/>
  <c r="R1222" i="1"/>
  <c r="R1220" i="1"/>
  <c r="R1223" i="1"/>
  <c r="R1224" i="1"/>
  <c r="R1225" i="1"/>
  <c r="R1228" i="1"/>
  <c r="R1227" i="1"/>
  <c r="R1226" i="1"/>
  <c r="R1230" i="1"/>
  <c r="R1229" i="1"/>
  <c r="R1231" i="1"/>
  <c r="R1232" i="1"/>
  <c r="R1234" i="1"/>
  <c r="R1236" i="1"/>
  <c r="R1233" i="1"/>
  <c r="R1239" i="1"/>
  <c r="R1235" i="1"/>
  <c r="R1237" i="1"/>
  <c r="R1240" i="1"/>
  <c r="R1238" i="1"/>
  <c r="R1241" i="1"/>
  <c r="R1243" i="1"/>
  <c r="R1244" i="1"/>
  <c r="R1248" i="1"/>
  <c r="R1246" i="1"/>
  <c r="R1245" i="1"/>
  <c r="R1250" i="1"/>
  <c r="R1247" i="1"/>
  <c r="R1249" i="1"/>
  <c r="R1251" i="1"/>
  <c r="R1252" i="1"/>
  <c r="R1253" i="1"/>
  <c r="R1256" i="1"/>
  <c r="R1257" i="1"/>
  <c r="R1255" i="1"/>
  <c r="R1254" i="1"/>
  <c r="R1260" i="1"/>
  <c r="R1258" i="1"/>
  <c r="R1262" i="1"/>
  <c r="R1259" i="1"/>
  <c r="R1261" i="1"/>
  <c r="R1265" i="1"/>
  <c r="R1264" i="1"/>
  <c r="R1266" i="1"/>
  <c r="R1267" i="1"/>
  <c r="R1269" i="1"/>
  <c r="R1268" i="1"/>
  <c r="R1272" i="1"/>
  <c r="R1273" i="1"/>
  <c r="R1274" i="1"/>
  <c r="R1271" i="1"/>
  <c r="R1275" i="1"/>
  <c r="R1279" i="1"/>
  <c r="R1280" i="1"/>
  <c r="R1283" i="1"/>
  <c r="R1281" i="1"/>
  <c r="R1284" i="1"/>
  <c r="R1282" i="1"/>
  <c r="R1285" i="1"/>
  <c r="R1288" i="1"/>
  <c r="R1287" i="1"/>
  <c r="R1290" i="1"/>
  <c r="R1289" i="1"/>
  <c r="R1295" i="1"/>
  <c r="R1296" i="1"/>
  <c r="R1294" i="1"/>
  <c r="R1297" i="1"/>
  <c r="R1301" i="1"/>
  <c r="R1303" i="1"/>
  <c r="R1300" i="1"/>
  <c r="R1302" i="1"/>
  <c r="R1306" i="1"/>
  <c r="R1304" i="1"/>
  <c r="R1309" i="1"/>
  <c r="R1308" i="1"/>
  <c r="R1307" i="1"/>
  <c r="R1310" i="1"/>
  <c r="R1311" i="1"/>
  <c r="R1313" i="1"/>
  <c r="R1312" i="1"/>
  <c r="R1315" i="1"/>
  <c r="R1316" i="1"/>
  <c r="R1317" i="1"/>
  <c r="R1318" i="1"/>
  <c r="R1323" i="1"/>
  <c r="R1320" i="1"/>
  <c r="R1322" i="1"/>
  <c r="R1324" i="1"/>
  <c r="R1329" i="1"/>
  <c r="R1326" i="1"/>
  <c r="R1327" i="1"/>
  <c r="R1325" i="1"/>
  <c r="R1328" i="1"/>
  <c r="R1330" i="1"/>
  <c r="R1332" i="1"/>
  <c r="R1334" i="1"/>
  <c r="R1331" i="1"/>
  <c r="R1333" i="1"/>
  <c r="R1335" i="1"/>
  <c r="R1338" i="1"/>
  <c r="R1337" i="1"/>
  <c r="R1336" i="1"/>
  <c r="R1339" i="1"/>
  <c r="R1342" i="1"/>
  <c r="R1344" i="1"/>
  <c r="R1343" i="1"/>
  <c r="R1345" i="1"/>
  <c r="R1346" i="1"/>
  <c r="R1348" i="1"/>
  <c r="R1350" i="1"/>
  <c r="R1351" i="1"/>
  <c r="R1352" i="1"/>
  <c r="R1353" i="1"/>
  <c r="R1356" i="1"/>
  <c r="R1358" i="1"/>
  <c r="R1357" i="1"/>
  <c r="R1359" i="1"/>
  <c r="R1360" i="1"/>
  <c r="R1363" i="1"/>
  <c r="R1361" i="1"/>
  <c r="R1362" i="1"/>
  <c r="R1365" i="1"/>
  <c r="R1364" i="1"/>
  <c r="R1366" i="1"/>
  <c r="R1369" i="1"/>
  <c r="R1367" i="1"/>
  <c r="R1371" i="1"/>
  <c r="R1370" i="1"/>
  <c r="R1373" i="1"/>
  <c r="R1372" i="1"/>
  <c r="R1374" i="1"/>
  <c r="R1376" i="1"/>
  <c r="R1379" i="1"/>
  <c r="R1377" i="1"/>
  <c r="R1378" i="1"/>
  <c r="R1380" i="1"/>
  <c r="R1381" i="1"/>
  <c r="R1383" i="1"/>
  <c r="R1385" i="1"/>
  <c r="R1384" i="1"/>
  <c r="R1387" i="1"/>
  <c r="R1386" i="1"/>
  <c r="R1392" i="1"/>
  <c r="R1388" i="1"/>
  <c r="R1389" i="1"/>
  <c r="R1393" i="1"/>
  <c r="R1391" i="1"/>
  <c r="R1394" i="1"/>
  <c r="R1395" i="1"/>
  <c r="R1399" i="1"/>
  <c r="R1398" i="1"/>
  <c r="R1400" i="1"/>
  <c r="R1404" i="1"/>
  <c r="R1402" i="1"/>
  <c r="R1401" i="1"/>
  <c r="R1405" i="1"/>
  <c r="R1407" i="1"/>
  <c r="R1406" i="1"/>
  <c r="R1410" i="1"/>
  <c r="R1409" i="1"/>
  <c r="R1408" i="1"/>
  <c r="R1413" i="1"/>
  <c r="R1415" i="1"/>
  <c r="R1416" i="1"/>
  <c r="R1418" i="1"/>
  <c r="R1417" i="1"/>
  <c r="R1419" i="1"/>
  <c r="R1420" i="1"/>
  <c r="R1422" i="1"/>
  <c r="R1424" i="1"/>
  <c r="R1421" i="1"/>
  <c r="R1423" i="1"/>
  <c r="R1427" i="1"/>
  <c r="R1425" i="1"/>
  <c r="R1426" i="1"/>
  <c r="R1430" i="1"/>
  <c r="R1428" i="1"/>
  <c r="R1429" i="1"/>
  <c r="R1431" i="1"/>
  <c r="R1432" i="1"/>
  <c r="R1433" i="1"/>
  <c r="R1438" i="1"/>
  <c r="R1435" i="1"/>
  <c r="R1434" i="1"/>
  <c r="R1436" i="1"/>
  <c r="R1437" i="1"/>
  <c r="R1440" i="1"/>
  <c r="R1441" i="1"/>
  <c r="R1445" i="1"/>
  <c r="R1443" i="1"/>
  <c r="R1442" i="1"/>
  <c r="R1444" i="1"/>
  <c r="R1447" i="1"/>
  <c r="R1448" i="1"/>
  <c r="R1446" i="1"/>
  <c r="R1449" i="1"/>
  <c r="R1451" i="1"/>
  <c r="R1450" i="1"/>
  <c r="R1454" i="1"/>
  <c r="R1452" i="1"/>
  <c r="R1455" i="1"/>
  <c r="R1457" i="1"/>
  <c r="R1456" i="1"/>
  <c r="R1461" i="1"/>
  <c r="R1459" i="1"/>
  <c r="R1462" i="1"/>
  <c r="R1458" i="1"/>
  <c r="R1460" i="1"/>
  <c r="R1463" i="1"/>
  <c r="R1465" i="1"/>
  <c r="R1464" i="1"/>
  <c r="R1470" i="1"/>
  <c r="R1467" i="1"/>
  <c r="R1468" i="1"/>
  <c r="R1473" i="1"/>
  <c r="R1469" i="1"/>
  <c r="R1471" i="1"/>
  <c r="R1475" i="1"/>
  <c r="R1472" i="1"/>
  <c r="R1474" i="1"/>
  <c r="R1477" i="1"/>
  <c r="R1478" i="1"/>
  <c r="R1476" i="1"/>
  <c r="R1479" i="1"/>
  <c r="R1483" i="1"/>
  <c r="R1484" i="1"/>
  <c r="R1486" i="1"/>
  <c r="R1485" i="1"/>
  <c r="R1487" i="1"/>
  <c r="R1489" i="1"/>
  <c r="R1491" i="1"/>
  <c r="R1490" i="1"/>
  <c r="R1492" i="1"/>
  <c r="R1493" i="1"/>
  <c r="R1496" i="1"/>
  <c r="R1495" i="1"/>
  <c r="R1494" i="1"/>
  <c r="R1497" i="1"/>
  <c r="R1498" i="1"/>
  <c r="R1500" i="1"/>
  <c r="R1504" i="1"/>
  <c r="R1499" i="1"/>
  <c r="R1501" i="1"/>
  <c r="R1505" i="1"/>
  <c r="R1506" i="1"/>
  <c r="R1507" i="1"/>
  <c r="R1508" i="1"/>
  <c r="R1510" i="1"/>
  <c r="R1511" i="1"/>
  <c r="R1512" i="1"/>
  <c r="R1515" i="1"/>
  <c r="R1514" i="1"/>
  <c r="R1513" i="1"/>
  <c r="R1517" i="1"/>
  <c r="R1521" i="1"/>
  <c r="R1518" i="1"/>
  <c r="R1519" i="1"/>
  <c r="R1520" i="1"/>
  <c r="R1523" i="1"/>
  <c r="R1522" i="1"/>
  <c r="R1527" i="1"/>
  <c r="R1526" i="1"/>
  <c r="R1528" i="1"/>
  <c r="R1529" i="1"/>
  <c r="R1534" i="1"/>
  <c r="R1530" i="1"/>
  <c r="R1533" i="1"/>
  <c r="R1532" i="1"/>
  <c r="R1536" i="1"/>
  <c r="R1535" i="1"/>
  <c r="R1538" i="1"/>
  <c r="R1537" i="1"/>
  <c r="R1540" i="1"/>
  <c r="R1545" i="1"/>
  <c r="R1541" i="1"/>
  <c r="R1543" i="1"/>
  <c r="R1542" i="1"/>
  <c r="R1546" i="1"/>
  <c r="R1547" i="1"/>
  <c r="R1544" i="1"/>
  <c r="R1549" i="1"/>
  <c r="R1548" i="1"/>
  <c r="R1550" i="1"/>
  <c r="R1552" i="1"/>
  <c r="R1553" i="1"/>
  <c r="R1556" i="1"/>
  <c r="R1555" i="1"/>
  <c r="R1554" i="1"/>
  <c r="R1557" i="1"/>
  <c r="R1558" i="1"/>
  <c r="R1561" i="1"/>
  <c r="R1560" i="1"/>
  <c r="R1562" i="1"/>
  <c r="R1563" i="1"/>
  <c r="R1564" i="1"/>
  <c r="R1567" i="1"/>
  <c r="R1570" i="1"/>
  <c r="R1568" i="1"/>
  <c r="R1569" i="1"/>
  <c r="R1572" i="1"/>
  <c r="R1573" i="1"/>
  <c r="R1571" i="1"/>
  <c r="R1575" i="1"/>
  <c r="R1574" i="1"/>
  <c r="R1576" i="1"/>
  <c r="R1577" i="1"/>
  <c r="R1578" i="1"/>
  <c r="R1582" i="1"/>
  <c r="R1579" i="1"/>
  <c r="R1580" i="1"/>
  <c r="R1581" i="1"/>
  <c r="R1583" i="1"/>
  <c r="R1585" i="1"/>
  <c r="R1584" i="1"/>
  <c r="R1586" i="1"/>
  <c r="R1589" i="1"/>
  <c r="R1588" i="1"/>
  <c r="R1590" i="1"/>
  <c r="R1591" i="1"/>
  <c r="R1592" i="1"/>
  <c r="R1596" i="1"/>
  <c r="R1593" i="1"/>
  <c r="R1594" i="1"/>
  <c r="R1595" i="1"/>
  <c r="R1598" i="1"/>
  <c r="R1597" i="1"/>
  <c r="R1602" i="1"/>
  <c r="R1599" i="1"/>
  <c r="R1605" i="1"/>
  <c r="R1603" i="1"/>
  <c r="R1604" i="1"/>
  <c r="R1607" i="1"/>
  <c r="R1608" i="1"/>
  <c r="R1606" i="1"/>
  <c r="R1609" i="1"/>
  <c r="R1612" i="1"/>
  <c r="R1610" i="1"/>
  <c r="R1611" i="1"/>
  <c r="R1613" i="1"/>
  <c r="R1614" i="1"/>
  <c r="R1619" i="1"/>
  <c r="R1615" i="1"/>
  <c r="R1616" i="1"/>
  <c r="R1618" i="1"/>
  <c r="R1617" i="1"/>
  <c r="R1623" i="1"/>
  <c r="R1620" i="1"/>
  <c r="R1625" i="1"/>
  <c r="R1627" i="1"/>
  <c r="R1626" i="1"/>
  <c r="R1630" i="1"/>
  <c r="R1629" i="1"/>
  <c r="R1631" i="1"/>
  <c r="R1635" i="1"/>
  <c r="R1632" i="1"/>
  <c r="R1633" i="1"/>
  <c r="R1634" i="1"/>
  <c r="R1637" i="1"/>
  <c r="R1636" i="1"/>
  <c r="R1638" i="1"/>
  <c r="R1639" i="1"/>
  <c r="R1640" i="1"/>
  <c r="R1646" i="1"/>
  <c r="R1643" i="1"/>
  <c r="R1645" i="1"/>
  <c r="R1641" i="1"/>
  <c r="R1642" i="1"/>
  <c r="R1644" i="1"/>
  <c r="R1647" i="1"/>
  <c r="R1648" i="1"/>
  <c r="R1651" i="1"/>
  <c r="R1650" i="1"/>
  <c r="R1652" i="1"/>
  <c r="R1657" i="1"/>
  <c r="R1656" i="1"/>
  <c r="R1654" i="1"/>
  <c r="R1655" i="1"/>
  <c r="R1658" i="1"/>
  <c r="R1661" i="1"/>
  <c r="R1663" i="1"/>
  <c r="R1662" i="1"/>
  <c r="R1660" i="1"/>
  <c r="R1664" i="1"/>
  <c r="R1666" i="1"/>
  <c r="R1665" i="1"/>
  <c r="R1667" i="1"/>
  <c r="R1670" i="1"/>
  <c r="R1671" i="1"/>
  <c r="R1672" i="1"/>
  <c r="R1668" i="1"/>
  <c r="R1669" i="1"/>
  <c r="R1674" i="1"/>
  <c r="R1673" i="1"/>
  <c r="R1676" i="1"/>
  <c r="R1679" i="1"/>
  <c r="R1675" i="1"/>
  <c r="R1684" i="1"/>
  <c r="R1680" i="1"/>
  <c r="R1678" i="1"/>
  <c r="R1681" i="1"/>
  <c r="R1682" i="1"/>
  <c r="R1685" i="1"/>
  <c r="R1683" i="1"/>
  <c r="R1688" i="1"/>
  <c r="R1686" i="1"/>
  <c r="R1687" i="1"/>
  <c r="R1689" i="1"/>
  <c r="R1690" i="1"/>
  <c r="R1691" i="1"/>
  <c r="R1693" i="1"/>
  <c r="R1694" i="1"/>
  <c r="R1692" i="1"/>
  <c r="R1695" i="1"/>
  <c r="R1696" i="1"/>
  <c r="R1697" i="1"/>
  <c r="R1700" i="1"/>
  <c r="R1698" i="1"/>
  <c r="R1699" i="1"/>
  <c r="R1703" i="1"/>
  <c r="R1701" i="1"/>
  <c r="R1702" i="1"/>
  <c r="R1705" i="1"/>
  <c r="R1706" i="1"/>
  <c r="R1708" i="1"/>
  <c r="R1704" i="1"/>
  <c r="R1710" i="1"/>
  <c r="R1707" i="1"/>
  <c r="R1712" i="1"/>
  <c r="R1709" i="1"/>
  <c r="R1711" i="1"/>
  <c r="R1715" i="1"/>
  <c r="R1714" i="1"/>
  <c r="R1713" i="1"/>
  <c r="R1716" i="1"/>
  <c r="R1718" i="1"/>
  <c r="R1721" i="1"/>
  <c r="R1717" i="1"/>
  <c r="R1719" i="1"/>
  <c r="R1720" i="1"/>
  <c r="R1722" i="1"/>
  <c r="R1724" i="1"/>
  <c r="R1727" i="1"/>
  <c r="R1723" i="1"/>
  <c r="R1725" i="1"/>
  <c r="R1728" i="1"/>
  <c r="R1729" i="1"/>
  <c r="R1734" i="1"/>
  <c r="R1730" i="1"/>
  <c r="R1732" i="1"/>
  <c r="R1731" i="1"/>
  <c r="R1733" i="1"/>
  <c r="R1736" i="1"/>
  <c r="R1738" i="1"/>
  <c r="R1735" i="1"/>
  <c r="R1737" i="1"/>
  <c r="R1739" i="1"/>
  <c r="R1742" i="1"/>
  <c r="R1740" i="1"/>
  <c r="R1746" i="1"/>
  <c r="R1744" i="1"/>
  <c r="R1743" i="1"/>
  <c r="R1745" i="1"/>
  <c r="R1750" i="1"/>
  <c r="R1747" i="1"/>
  <c r="R1749" i="1"/>
  <c r="R1752" i="1"/>
  <c r="R1751" i="1"/>
  <c r="R1753" i="1"/>
  <c r="R1754" i="1"/>
  <c r="R1757" i="1"/>
  <c r="R1759" i="1"/>
  <c r="R1761" i="1"/>
  <c r="R1756" i="1"/>
  <c r="R1758" i="1"/>
  <c r="R1760" i="1"/>
  <c r="R1763" i="1"/>
  <c r="R1764" i="1"/>
  <c r="R1765" i="1"/>
  <c r="R1770" i="1"/>
  <c r="R1766" i="1"/>
  <c r="R1767" i="1"/>
  <c r="R1768" i="1"/>
  <c r="R1769" i="1"/>
  <c r="R1773" i="1"/>
  <c r="R1771" i="1"/>
  <c r="R1772" i="1"/>
  <c r="R1777" i="1"/>
  <c r="R1775" i="1"/>
  <c r="R1776" i="1"/>
  <c r="R1774" i="1"/>
  <c r="R1778" i="1"/>
  <c r="R1779" i="1"/>
  <c r="R1780" i="1"/>
  <c r="R1783" i="1"/>
  <c r="R1781" i="1"/>
  <c r="R1782" i="1"/>
  <c r="R1785" i="1"/>
  <c r="R1786" i="1"/>
  <c r="R1791" i="1"/>
  <c r="R1787" i="1"/>
  <c r="R1788" i="1"/>
  <c r="R1789" i="1"/>
  <c r="R1793" i="1"/>
  <c r="R1792" i="1"/>
  <c r="R1795" i="1"/>
  <c r="R1794" i="1"/>
  <c r="R1797" i="1"/>
  <c r="R1796" i="1"/>
  <c r="R1799" i="1"/>
  <c r="R1800" i="1"/>
  <c r="R1801" i="1"/>
  <c r="R1804" i="1"/>
  <c r="R1802" i="1"/>
  <c r="R1803" i="1"/>
  <c r="R1805" i="1"/>
  <c r="R1808" i="1"/>
  <c r="R1809" i="1"/>
  <c r="R1807" i="1"/>
  <c r="R1813" i="1"/>
  <c r="R1811" i="1"/>
  <c r="R1810" i="1"/>
  <c r="R1812" i="1"/>
  <c r="R1814" i="1"/>
  <c r="R1815" i="1"/>
  <c r="R1816" i="1"/>
  <c r="R1817" i="1"/>
  <c r="R1818" i="1"/>
  <c r="R1820" i="1"/>
  <c r="R1819" i="1"/>
  <c r="R1821" i="1"/>
  <c r="R1822" i="1"/>
  <c r="R1827" i="1"/>
  <c r="R1824" i="1"/>
  <c r="R1823" i="1"/>
  <c r="R1825" i="1"/>
  <c r="R1828" i="1"/>
  <c r="R1826" i="1"/>
  <c r="R1829" i="1"/>
  <c r="R1833" i="1"/>
  <c r="R1830" i="1"/>
  <c r="R1831" i="1"/>
  <c r="R1832" i="1"/>
  <c r="R1834" i="1"/>
  <c r="R1835" i="1"/>
  <c r="R1836" i="1"/>
  <c r="R1838" i="1"/>
  <c r="R1837" i="1"/>
  <c r="R1841" i="1"/>
  <c r="R1839" i="1"/>
  <c r="R1844" i="1"/>
  <c r="R1840" i="1"/>
  <c r="R1842" i="1"/>
  <c r="R1843" i="1"/>
  <c r="R1845" i="1"/>
  <c r="R1851" i="1"/>
  <c r="R1850" i="1"/>
  <c r="R1848" i="1"/>
  <c r="R1849" i="1"/>
  <c r="R1852" i="1"/>
  <c r="R1855" i="1"/>
  <c r="R1857" i="1"/>
  <c r="R1856" i="1"/>
  <c r="R1860" i="1"/>
  <c r="R1859" i="1"/>
  <c r="R1858" i="1"/>
  <c r="R1861" i="1"/>
  <c r="R1863" i="1"/>
  <c r="R1862" i="1"/>
  <c r="R1865" i="1"/>
  <c r="R1864" i="1"/>
  <c r="R1866" i="1"/>
  <c r="R1870" i="1"/>
  <c r="R1869" i="1"/>
  <c r="R1868" i="1"/>
  <c r="R1871" i="1"/>
  <c r="R1873" i="1"/>
  <c r="R1872" i="1"/>
  <c r="R1875" i="1"/>
  <c r="R1876" i="1"/>
  <c r="R1877" i="1"/>
  <c r="R1880" i="1"/>
  <c r="R1879" i="1"/>
  <c r="R1878" i="1"/>
  <c r="R1882" i="1"/>
  <c r="R1881" i="1"/>
  <c r="R1883" i="1"/>
  <c r="R1884" i="1"/>
  <c r="R1885" i="1"/>
  <c r="R1886" i="1"/>
  <c r="R1891" i="1"/>
  <c r="R1889" i="1"/>
  <c r="R1887" i="1"/>
  <c r="R1888" i="1"/>
  <c r="R1893" i="1"/>
  <c r="R1890" i="1"/>
  <c r="R1892" i="1"/>
  <c r="R1894" i="1"/>
  <c r="R1898" i="1"/>
  <c r="R1897" i="1"/>
  <c r="R1896" i="1"/>
  <c r="R1899" i="1"/>
  <c r="R1902" i="1"/>
  <c r="R1900" i="1"/>
  <c r="R1901" i="1"/>
  <c r="R1905" i="1"/>
  <c r="R1904" i="1"/>
  <c r="R1906" i="1"/>
  <c r="R1907" i="1"/>
  <c r="R1908" i="1"/>
  <c r="R1910" i="1"/>
  <c r="R1912" i="1"/>
  <c r="R1915" i="1"/>
  <c r="R1911" i="1"/>
  <c r="R1913" i="1"/>
  <c r="R1917" i="1"/>
  <c r="R1919" i="1"/>
  <c r="R1918" i="1"/>
  <c r="R1914" i="1"/>
  <c r="R1925" i="1"/>
  <c r="R1920" i="1"/>
  <c r="R1921" i="1"/>
  <c r="R1924" i="1"/>
  <c r="R1922" i="1"/>
  <c r="R1923" i="1"/>
  <c r="R1928" i="1"/>
  <c r="R1926" i="1"/>
  <c r="R1927" i="1"/>
  <c r="R1930" i="1"/>
  <c r="R1929" i="1"/>
  <c r="R1931" i="1"/>
  <c r="R1933" i="1"/>
  <c r="R1932" i="1"/>
  <c r="R1934" i="1"/>
  <c r="R1936" i="1"/>
  <c r="R1935" i="1"/>
  <c r="R1939" i="1"/>
  <c r="R1938" i="1"/>
  <c r="R1941" i="1"/>
  <c r="R1940" i="1"/>
  <c r="R1942" i="1"/>
  <c r="R1944" i="1"/>
  <c r="R1943" i="1"/>
  <c r="R1946" i="1"/>
  <c r="R1945" i="1"/>
  <c r="R1948" i="1"/>
  <c r="R1950" i="1"/>
  <c r="R1949" i="1"/>
  <c r="R1956" i="1"/>
  <c r="R1953" i="1"/>
  <c r="R1952" i="1"/>
  <c r="R1954" i="1"/>
  <c r="R1955" i="1"/>
  <c r="R1957" i="1"/>
  <c r="R1960" i="1"/>
  <c r="R1958" i="1"/>
  <c r="R1959" i="1"/>
  <c r="R1961" i="1"/>
  <c r="R1962" i="1"/>
  <c r="R1963" i="1"/>
  <c r="R1965" i="1"/>
  <c r="R1969" i="1"/>
  <c r="R1967" i="1"/>
  <c r="R1964" i="1"/>
  <c r="R1968" i="1"/>
  <c r="R1974" i="1"/>
  <c r="R1971" i="1"/>
  <c r="R1970" i="1"/>
  <c r="R1973" i="1"/>
  <c r="R1976" i="1"/>
  <c r="R1975" i="1"/>
  <c r="R1977" i="1"/>
  <c r="R1979" i="1"/>
  <c r="R1978" i="1"/>
  <c r="R1982" i="1"/>
  <c r="R1981" i="1"/>
  <c r="R1986" i="1"/>
  <c r="R1984" i="1"/>
  <c r="R1983" i="1"/>
  <c r="R1987" i="1"/>
  <c r="R1985" i="1"/>
  <c r="R1989" i="1"/>
  <c r="R1988" i="1"/>
  <c r="R1990" i="1"/>
  <c r="R1991" i="1"/>
  <c r="R1994" i="1"/>
  <c r="R1992" i="1"/>
  <c r="R1995" i="1"/>
  <c r="R1996" i="1"/>
  <c r="R1998" i="1"/>
  <c r="R1997" i="1"/>
  <c r="R2002" i="1"/>
  <c r="R1999" i="1"/>
  <c r="R2005" i="1"/>
  <c r="R2003" i="1"/>
  <c r="R2004" i="1"/>
  <c r="R2006" i="1"/>
  <c r="R2008" i="1"/>
  <c r="R2011" i="1"/>
  <c r="R2010" i="1"/>
  <c r="R2009" i="1"/>
  <c r="R2014" i="1"/>
  <c r="R2012" i="1"/>
  <c r="R2013" i="1"/>
  <c r="R2018" i="1"/>
  <c r="R2015" i="1"/>
  <c r="R2019" i="1"/>
  <c r="R2017" i="1"/>
  <c r="R2020" i="1"/>
  <c r="R2023" i="1"/>
  <c r="R2022" i="1"/>
  <c r="R2024" i="1"/>
  <c r="R2025" i="1"/>
  <c r="R2029" i="1"/>
  <c r="R2030" i="1"/>
  <c r="R2026" i="1"/>
  <c r="R2027" i="1"/>
  <c r="R2031" i="1"/>
  <c r="R2032" i="1"/>
  <c r="R2033" i="1"/>
  <c r="R2034" i="1"/>
  <c r="R2038" i="1"/>
  <c r="R2037" i="1"/>
  <c r="R2040" i="1"/>
  <c r="R2042" i="1"/>
  <c r="R2039" i="1"/>
  <c r="R2041" i="1"/>
  <c r="R2044" i="1"/>
  <c r="R2045" i="1"/>
  <c r="R2046" i="1"/>
  <c r="R2047" i="1"/>
  <c r="R2050" i="1"/>
  <c r="R2049" i="1"/>
  <c r="R2048" i="1"/>
  <c r="R2051" i="1"/>
  <c r="R2052" i="1"/>
  <c r="R2053" i="1"/>
  <c r="R2054" i="1"/>
  <c r="R2056" i="1"/>
  <c r="R2055" i="1"/>
  <c r="R2057" i="1"/>
  <c r="R2059" i="1"/>
  <c r="R2060" i="1"/>
  <c r="R2061" i="1"/>
  <c r="R2062" i="1"/>
  <c r="R2063" i="1"/>
  <c r="R2064" i="1"/>
  <c r="R2065" i="1"/>
  <c r="R2071" i="1"/>
  <c r="R2066" i="1"/>
  <c r="R2067" i="1"/>
  <c r="R2070" i="1"/>
  <c r="R2069" i="1"/>
  <c r="R2068" i="1"/>
  <c r="R2072" i="1"/>
  <c r="R2073" i="1"/>
  <c r="R2075" i="1"/>
  <c r="R2074" i="1"/>
  <c r="R2078" i="1"/>
  <c r="R2076" i="1"/>
  <c r="R2077" i="1"/>
  <c r="R2079" i="1"/>
  <c r="R2081" i="1"/>
  <c r="R2080" i="1"/>
  <c r="R2082" i="1"/>
  <c r="R2083" i="1"/>
  <c r="R2085" i="1"/>
  <c r="R2086" i="1"/>
  <c r="R2084" i="1"/>
  <c r="R2087" i="1"/>
  <c r="R2088" i="1"/>
  <c r="R2089" i="1"/>
  <c r="R2090" i="1"/>
  <c r="R2093" i="1"/>
  <c r="R2092" i="1"/>
  <c r="R2095" i="1"/>
  <c r="R2097" i="1"/>
  <c r="R2094" i="1"/>
  <c r="R2096" i="1"/>
  <c r="R2098" i="1"/>
  <c r="R2099" i="1"/>
  <c r="R2102" i="1"/>
  <c r="R2100" i="1"/>
  <c r="R2101" i="1"/>
  <c r="R2106" i="1"/>
  <c r="R2103" i="1"/>
  <c r="R2104" i="1"/>
  <c r="R2105" i="1"/>
  <c r="R2110" i="1"/>
  <c r="R2107" i="1"/>
  <c r="R2108" i="1"/>
  <c r="R2109" i="1"/>
  <c r="R2111" i="1"/>
  <c r="R2112" i="1"/>
  <c r="R2113" i="1"/>
  <c r="R2115" i="1"/>
  <c r="R2114" i="1"/>
  <c r="R2116" i="1"/>
  <c r="R2119" i="1"/>
  <c r="R2118" i="1"/>
  <c r="R2117" i="1"/>
  <c r="R2120" i="1"/>
  <c r="R2121" i="1"/>
  <c r="R2122" i="1"/>
  <c r="R2125" i="1"/>
  <c r="R2123" i="1"/>
  <c r="R2124" i="1"/>
  <c r="R2126" i="1"/>
  <c r="R2130" i="1"/>
  <c r="R2128" i="1"/>
  <c r="R2129" i="1"/>
  <c r="R2132" i="1"/>
  <c r="R2133" i="1"/>
  <c r="R2131" i="1"/>
  <c r="R2135" i="1"/>
  <c r="R2134" i="1"/>
  <c r="R2137" i="1"/>
  <c r="R2136" i="1"/>
  <c r="R2138" i="1"/>
  <c r="R2141" i="1"/>
  <c r="R2139" i="1"/>
  <c r="R2140" i="1"/>
  <c r="R2142" i="1"/>
  <c r="R2145" i="1"/>
  <c r="R2146" i="1"/>
  <c r="R2143" i="1"/>
  <c r="R2144" i="1"/>
  <c r="R2150" i="1"/>
  <c r="R2147" i="1"/>
  <c r="R2149" i="1"/>
  <c r="R2151" i="1"/>
  <c r="R2152" i="1"/>
  <c r="R2158" i="1"/>
  <c r="R2153" i="1"/>
  <c r="R2155" i="1"/>
  <c r="R2154" i="1"/>
  <c r="R2156" i="1"/>
  <c r="R2157" i="1"/>
  <c r="R2160" i="1"/>
  <c r="R2159" i="1"/>
  <c r="R2161" i="1"/>
  <c r="R2165" i="1"/>
  <c r="R2163" i="1"/>
  <c r="R2167" i="1"/>
  <c r="R2168" i="1"/>
  <c r="R2164" i="1"/>
  <c r="R2166" i="1"/>
  <c r="R2170" i="1"/>
  <c r="R2171" i="1"/>
  <c r="R2173" i="1"/>
  <c r="R2172" i="1"/>
  <c r="R2177" i="1"/>
  <c r="R2174" i="1"/>
  <c r="R2175" i="1"/>
  <c r="R2176" i="1"/>
  <c r="R2178" i="1"/>
  <c r="R2179" i="1"/>
  <c r="R2180" i="1"/>
  <c r="R2181" i="1"/>
  <c r="R2185" i="1"/>
  <c r="R2182" i="1"/>
  <c r="R2184" i="1"/>
  <c r="R2187" i="1"/>
  <c r="R2186" i="1"/>
  <c r="R2188" i="1"/>
  <c r="R2193" i="1"/>
  <c r="R2189" i="1"/>
  <c r="R2192" i="1"/>
  <c r="R2194" i="1"/>
  <c r="R2197" i="1"/>
  <c r="R2198" i="1"/>
  <c r="R2195" i="1"/>
  <c r="R2196" i="1"/>
  <c r="R2199" i="1"/>
  <c r="R2202" i="1"/>
  <c r="R2200" i="1"/>
  <c r="R2201" i="1"/>
  <c r="R2205" i="1"/>
  <c r="R2203" i="1"/>
  <c r="R2206" i="1"/>
  <c r="R2204" i="1"/>
  <c r="R2207" i="1"/>
  <c r="R2208" i="1"/>
  <c r="R2210" i="1"/>
  <c r="R2209" i="1"/>
  <c r="R2212" i="1"/>
  <c r="R2211" i="1"/>
  <c r="R2214" i="1"/>
  <c r="R2213" i="1"/>
  <c r="R2215" i="1"/>
  <c r="R2216" i="1"/>
  <c r="R2222" i="1"/>
  <c r="R2218" i="1"/>
  <c r="R2217" i="1"/>
  <c r="R2220" i="1"/>
  <c r="R2219" i="1"/>
  <c r="R2223" i="1"/>
  <c r="R2221" i="1"/>
  <c r="R2228" i="1"/>
  <c r="R2227" i="1"/>
  <c r="R2224" i="1"/>
  <c r="R2229" i="1"/>
  <c r="R2230" i="1"/>
  <c r="R2232" i="1"/>
  <c r="R2234" i="1"/>
  <c r="R2233" i="1"/>
  <c r="R2231" i="1"/>
  <c r="R2236" i="1"/>
  <c r="R2235" i="1"/>
  <c r="R2237" i="1"/>
  <c r="R2238" i="1"/>
  <c r="R2241" i="1"/>
  <c r="R2242" i="1"/>
  <c r="R2245" i="1"/>
  <c r="R2244" i="1"/>
  <c r="R2243" i="1"/>
  <c r="R2248" i="1"/>
  <c r="R2249" i="1"/>
  <c r="R2247" i="1"/>
  <c r="R2250" i="1"/>
  <c r="R2251" i="1"/>
  <c r="R2253" i="1"/>
  <c r="R2252" i="1"/>
  <c r="R2254" i="1"/>
  <c r="R2256" i="1"/>
  <c r="R2257" i="1"/>
  <c r="R2255" i="1"/>
  <c r="R2259" i="1"/>
  <c r="R2258" i="1"/>
  <c r="R2260" i="1"/>
  <c r="R2261" i="1"/>
  <c r="R2267" i="1"/>
  <c r="R2262" i="1"/>
  <c r="R2263" i="1"/>
  <c r="R2264" i="1"/>
  <c r="R2265" i="1"/>
  <c r="R2266" i="1"/>
  <c r="R2269" i="1"/>
  <c r="R2268" i="1"/>
  <c r="R2270" i="1"/>
  <c r="R2271" i="1"/>
  <c r="R2273" i="1"/>
  <c r="R2272" i="1"/>
  <c r="R2275" i="1"/>
  <c r="R2274" i="1"/>
  <c r="R2276" i="1"/>
  <c r="R2279" i="1"/>
  <c r="R2277" i="1"/>
  <c r="R2278" i="1"/>
  <c r="R2285" i="1"/>
  <c r="R2283" i="1"/>
  <c r="R2282" i="1"/>
  <c r="R2280" i="1"/>
  <c r="R2281" i="1"/>
  <c r="R2286" i="1"/>
  <c r="R2284" i="1"/>
  <c r="R2288" i="1"/>
  <c r="R2287" i="1"/>
  <c r="R2289" i="1"/>
  <c r="R2290" i="1"/>
  <c r="R2293" i="1"/>
  <c r="R2292" i="1"/>
  <c r="R2294" i="1"/>
  <c r="R2297" i="1"/>
  <c r="R2298" i="1"/>
  <c r="R2299" i="1"/>
  <c r="R2300" i="1"/>
  <c r="R2302" i="1"/>
  <c r="R2301" i="1"/>
  <c r="R2304" i="1"/>
  <c r="R2303" i="1"/>
  <c r="R2305" i="1"/>
  <c r="R2306" i="1"/>
  <c r="R2307" i="1"/>
  <c r="R2308" i="1"/>
  <c r="R2310" i="1"/>
  <c r="R2311" i="1"/>
  <c r="R2313" i="1"/>
  <c r="R2312" i="1"/>
  <c r="R2314" i="1"/>
  <c r="R2315" i="1"/>
  <c r="R2318" i="1"/>
  <c r="R2319" i="1"/>
  <c r="R2320" i="1"/>
  <c r="R2321" i="1"/>
  <c r="R2323" i="1"/>
  <c r="R2322" i="1"/>
  <c r="R2324" i="1"/>
  <c r="R2325" i="1"/>
  <c r="R2331" i="1"/>
  <c r="R2326" i="1"/>
  <c r="R2327" i="1"/>
  <c r="R2328" i="1"/>
  <c r="R2330" i="1"/>
  <c r="R2329" i="1"/>
  <c r="R2332" i="1"/>
  <c r="R2334" i="1"/>
  <c r="R2333" i="1"/>
  <c r="R2336" i="1"/>
  <c r="R2335" i="1"/>
  <c r="R2338" i="1"/>
  <c r="R2340" i="1"/>
  <c r="R2339" i="1"/>
  <c r="R2342" i="1"/>
  <c r="R2341" i="1"/>
  <c r="R2343" i="1"/>
  <c r="R2345" i="1"/>
  <c r="R2346" i="1"/>
  <c r="R2348" i="1"/>
  <c r="R2347" i="1"/>
  <c r="R2349" i="1"/>
  <c r="R2350" i="1"/>
  <c r="R2351" i="1"/>
  <c r="R2352" i="1"/>
  <c r="R2354" i="1"/>
  <c r="R2353" i="1"/>
  <c r="R2355" i="1"/>
  <c r="R2357" i="1"/>
  <c r="R2356" i="1"/>
  <c r="R2361" i="1"/>
  <c r="R2359" i="1"/>
  <c r="R2360" i="1"/>
  <c r="R2363" i="1"/>
  <c r="R2362" i="1"/>
  <c r="R2364" i="1"/>
  <c r="R2368" i="1"/>
  <c r="R2366" i="1"/>
  <c r="R2367" i="1"/>
  <c r="R2374" i="1"/>
  <c r="R2372" i="1"/>
  <c r="R2369" i="1"/>
  <c r="R2370" i="1"/>
  <c r="R2371" i="1"/>
  <c r="R2375" i="1"/>
  <c r="R2373" i="1"/>
  <c r="R2377" i="1"/>
  <c r="R2376" i="1"/>
  <c r="S2384" i="1"/>
  <c r="K2384" i="1"/>
  <c r="R2384" i="1"/>
  <c r="T2385" i="1"/>
  <c r="R2382" i="1" l="1"/>
  <c r="R10" i="1"/>
  <c r="R17" i="1"/>
  <c r="R18" i="1"/>
  <c r="R24" i="1"/>
  <c r="R37" i="1"/>
  <c r="R52" i="1"/>
  <c r="R60" i="1"/>
  <c r="R65" i="1"/>
  <c r="R67" i="1"/>
  <c r="R66" i="1"/>
  <c r="R87" i="1"/>
  <c r="R100" i="1"/>
  <c r="R103" i="1"/>
  <c r="R107" i="1"/>
  <c r="R110" i="1"/>
  <c r="R114" i="1"/>
  <c r="R136" i="1"/>
  <c r="R149" i="1"/>
  <c r="R152" i="1"/>
  <c r="R150" i="1"/>
  <c r="R157" i="1"/>
  <c r="R165" i="1"/>
  <c r="R171" i="1"/>
  <c r="R186" i="1"/>
  <c r="R192" i="1"/>
  <c r="R200" i="1"/>
  <c r="R214" i="1"/>
  <c r="R220" i="1"/>
  <c r="R234" i="1"/>
  <c r="R241" i="1"/>
  <c r="R249" i="1"/>
  <c r="R263" i="1"/>
  <c r="R264" i="1"/>
  <c r="R269" i="1"/>
  <c r="R270" i="1"/>
  <c r="R276" i="1"/>
  <c r="R277" i="1"/>
  <c r="R284" i="1"/>
  <c r="R305" i="1"/>
  <c r="R318" i="1"/>
  <c r="R319" i="1"/>
  <c r="R325" i="1"/>
  <c r="R335" i="1"/>
  <c r="R339" i="1"/>
  <c r="R348" i="1"/>
  <c r="R349" i="1"/>
  <c r="R354" i="1"/>
  <c r="R361" i="1"/>
  <c r="R364" i="1"/>
  <c r="R368" i="1"/>
  <c r="R375" i="1"/>
  <c r="R382" i="1"/>
  <c r="R384" i="1"/>
  <c r="R390" i="1"/>
  <c r="R389" i="1"/>
  <c r="R397" i="1"/>
  <c r="R403" i="1"/>
  <c r="R405" i="1"/>
  <c r="R417" i="1"/>
  <c r="R421" i="1"/>
  <c r="R424" i="1"/>
  <c r="R438" i="1"/>
  <c r="R439" i="1"/>
  <c r="R460" i="1"/>
  <c r="R473" i="1"/>
  <c r="R474" i="1"/>
  <c r="R481" i="1"/>
  <c r="R480" i="1"/>
  <c r="R487" i="1"/>
  <c r="R494" i="1"/>
  <c r="R508" i="1"/>
  <c r="R515" i="1"/>
  <c r="R522" i="1"/>
  <c r="R529" i="1"/>
  <c r="R530" i="1"/>
  <c r="R531" i="1"/>
  <c r="R538" i="1"/>
  <c r="R544" i="1"/>
  <c r="R557" i="1"/>
  <c r="R572" i="1"/>
  <c r="R571" i="1"/>
  <c r="R578" i="1"/>
  <c r="R592" i="1"/>
  <c r="R599" i="1"/>
  <c r="R600" i="1"/>
  <c r="R613" i="1"/>
  <c r="R621" i="1"/>
  <c r="R627" i="1"/>
  <c r="R635" i="1"/>
  <c r="R637" i="1"/>
  <c r="R636" i="1"/>
  <c r="R641" i="1"/>
  <c r="R655" i="1"/>
  <c r="R670" i="1"/>
  <c r="R699" i="1"/>
  <c r="R700" i="1"/>
  <c r="R705" i="1"/>
  <c r="R706" i="1"/>
  <c r="R707" i="1"/>
  <c r="R719" i="1"/>
  <c r="R726" i="1"/>
  <c r="R727" i="1"/>
  <c r="R733" i="1"/>
  <c r="R734" i="1"/>
  <c r="R762" i="1"/>
  <c r="R768" i="1"/>
  <c r="R769" i="1"/>
  <c r="R770" i="1"/>
  <c r="R777" i="1"/>
  <c r="R783" i="1"/>
  <c r="R784" i="1"/>
  <c r="R791" i="1"/>
  <c r="R797" i="1"/>
  <c r="R800" i="1"/>
  <c r="R806" i="1"/>
  <c r="R805" i="1"/>
  <c r="R812" i="1"/>
  <c r="R814" i="1"/>
  <c r="R815" i="1"/>
  <c r="R819" i="1"/>
  <c r="R828" i="1"/>
  <c r="R834" i="1"/>
  <c r="R840" i="1"/>
  <c r="R854" i="1"/>
  <c r="R861" i="1"/>
  <c r="R868" i="1"/>
  <c r="R882" i="1"/>
  <c r="R889" i="1"/>
  <c r="R905" i="1"/>
  <c r="R906" i="1"/>
  <c r="R910" i="1"/>
  <c r="R912" i="1"/>
  <c r="R911" i="1"/>
  <c r="R917" i="1"/>
  <c r="R931" i="1"/>
  <c r="R933" i="1"/>
  <c r="R938" i="1"/>
  <c r="R959" i="1"/>
  <c r="R974" i="1"/>
  <c r="R980" i="1"/>
  <c r="R995" i="1"/>
  <c r="R1002" i="1"/>
  <c r="R1016" i="1"/>
  <c r="R1022" i="1"/>
  <c r="R1031" i="1"/>
  <c r="R1045" i="1"/>
  <c r="R1051" i="1"/>
  <c r="R1058" i="1"/>
  <c r="R1064" i="1"/>
  <c r="R1071" i="1"/>
  <c r="R1074" i="1"/>
  <c r="R1080" i="1"/>
  <c r="R1086" i="1"/>
  <c r="R1093" i="1"/>
  <c r="R1101" i="1"/>
  <c r="R1100" i="1"/>
  <c r="R1108" i="1"/>
  <c r="R1114" i="1"/>
  <c r="R1128" i="1"/>
  <c r="R1129" i="1"/>
  <c r="R1136" i="1"/>
  <c r="R1142" i="1"/>
  <c r="R1150" i="1"/>
  <c r="R1151" i="1"/>
  <c r="R1157" i="1"/>
  <c r="R1171" i="1"/>
  <c r="R1178" i="1"/>
  <c r="R1187" i="1"/>
  <c r="R1194" i="1"/>
  <c r="R1208" i="1"/>
  <c r="R1206" i="1"/>
  <c r="R1242" i="1"/>
  <c r="R1263" i="1"/>
  <c r="R1270" i="1"/>
  <c r="R1276" i="1"/>
  <c r="R1277" i="1"/>
  <c r="R1278" i="1"/>
  <c r="R1286" i="1"/>
  <c r="R1291" i="1"/>
  <c r="R1292" i="1"/>
  <c r="R1293" i="1"/>
  <c r="R1298" i="1"/>
  <c r="R1299" i="1"/>
  <c r="R1305" i="1"/>
  <c r="R1314" i="1"/>
  <c r="R1319" i="1"/>
  <c r="R1321" i="1"/>
  <c r="R1340" i="1"/>
  <c r="R1341" i="1"/>
  <c r="R1349" i="1"/>
  <c r="R1347" i="1"/>
  <c r="R1355" i="1"/>
  <c r="R1354" i="1"/>
  <c r="R1368" i="1"/>
  <c r="R1375" i="1"/>
  <c r="R1382" i="1"/>
  <c r="R1390" i="1"/>
  <c r="R1397" i="1"/>
  <c r="R1396" i="1"/>
  <c r="R1403" i="1"/>
  <c r="R1411" i="1"/>
  <c r="R1412" i="1"/>
  <c r="R1414" i="1"/>
  <c r="R1439" i="1"/>
  <c r="R1453" i="1"/>
  <c r="R1466" i="1"/>
  <c r="R1481" i="1"/>
  <c r="R1480" i="1"/>
  <c r="R1482" i="1"/>
  <c r="R1488" i="1"/>
  <c r="R1502" i="1"/>
  <c r="R1503" i="1"/>
  <c r="R1509" i="1"/>
  <c r="R1516" i="1"/>
  <c r="R1524" i="1"/>
  <c r="R1525" i="1"/>
  <c r="R1531" i="1"/>
  <c r="R1539" i="1"/>
  <c r="R1551" i="1"/>
  <c r="R1559" i="1"/>
  <c r="R1565" i="1"/>
  <c r="R1566" i="1"/>
  <c r="R1587" i="1"/>
  <c r="R1601" i="1"/>
  <c r="R1600" i="1"/>
  <c r="R1622" i="1"/>
  <c r="R1621" i="1"/>
  <c r="R1624" i="1"/>
  <c r="R1628" i="1"/>
  <c r="R1649" i="1"/>
  <c r="R1653" i="1"/>
  <c r="R1659" i="1"/>
  <c r="R1677" i="1"/>
  <c r="R1726" i="1"/>
  <c r="R1741" i="1"/>
  <c r="R1748" i="1"/>
  <c r="R1755" i="1"/>
  <c r="R1762" i="1"/>
  <c r="R1784" i="1"/>
  <c r="R1790" i="1"/>
  <c r="R1798" i="1"/>
  <c r="R1806" i="1"/>
  <c r="R1846" i="1"/>
  <c r="R1847" i="1"/>
  <c r="R1853" i="1"/>
  <c r="R1854" i="1"/>
  <c r="R1867" i="1"/>
  <c r="R1874" i="1"/>
  <c r="R1895" i="1"/>
  <c r="R1903" i="1"/>
  <c r="R1909" i="1"/>
  <c r="R1916" i="1"/>
  <c r="R1937" i="1"/>
  <c r="R1947" i="1"/>
  <c r="R1951" i="1"/>
  <c r="R1966" i="1"/>
  <c r="R1972" i="1"/>
  <c r="R1980" i="1"/>
  <c r="R1993" i="1"/>
  <c r="R2000" i="1"/>
  <c r="R2001" i="1"/>
  <c r="R2007" i="1"/>
  <c r="R2016" i="1"/>
  <c r="R2021" i="1"/>
  <c r="R2028" i="1"/>
  <c r="R2036" i="1"/>
  <c r="R2035" i="1"/>
  <c r="R2043" i="1"/>
  <c r="R2058" i="1"/>
  <c r="R2091" i="1"/>
  <c r="R2127" i="1"/>
  <c r="R2148" i="1"/>
  <c r="R2162" i="1"/>
  <c r="R2169" i="1"/>
  <c r="R2183" i="1"/>
  <c r="R2191" i="1"/>
  <c r="R2190" i="1"/>
  <c r="R2225" i="1"/>
  <c r="R2226" i="1"/>
  <c r="R2239" i="1"/>
  <c r="R2240" i="1"/>
  <c r="R2246" i="1"/>
  <c r="R2291" i="1"/>
  <c r="R2295" i="1"/>
  <c r="R2296" i="1"/>
  <c r="R2309" i="1"/>
  <c r="R2316" i="1"/>
  <c r="R2317" i="1"/>
  <c r="R2337" i="1"/>
  <c r="R2344" i="1"/>
  <c r="R2358" i="1"/>
  <c r="R2365" i="1"/>
  <c r="S2385" i="1"/>
  <c r="V2385" i="1" s="1"/>
  <c r="K2385" i="1"/>
  <c r="R2380" i="1"/>
  <c r="R2385" i="1"/>
  <c r="R2381" i="1"/>
  <c r="R2383" i="1"/>
  <c r="R2379" i="1"/>
  <c r="W3" i="1" l="1"/>
  <c r="W2" i="1"/>
  <c r="W5" i="1"/>
  <c r="W4" i="1"/>
  <c r="W7" i="1"/>
  <c r="W8" i="1"/>
  <c r="W6" i="1"/>
  <c r="W9" i="1"/>
  <c r="W11" i="1"/>
  <c r="W10" i="1"/>
  <c r="W12" i="1"/>
  <c r="W15" i="1"/>
  <c r="W13" i="1"/>
  <c r="W14" i="1"/>
  <c r="W17" i="1"/>
  <c r="W16" i="1"/>
  <c r="W18" i="1"/>
  <c r="W20" i="1"/>
  <c r="W19" i="1"/>
  <c r="W21" i="1"/>
  <c r="W22" i="1"/>
  <c r="W23" i="1"/>
  <c r="W25" i="1"/>
  <c r="W27" i="1"/>
  <c r="W24" i="1"/>
  <c r="W26" i="1"/>
  <c r="W28" i="1"/>
  <c r="W29" i="1"/>
  <c r="W30" i="1"/>
  <c r="W31" i="1"/>
  <c r="W32" i="1"/>
  <c r="W36" i="1"/>
  <c r="W35" i="1"/>
  <c r="W34" i="1"/>
  <c r="W33" i="1"/>
  <c r="W38" i="1"/>
  <c r="W37" i="1"/>
  <c r="W40" i="1"/>
  <c r="W39" i="1"/>
  <c r="W42" i="1"/>
  <c r="W44" i="1"/>
  <c r="W41" i="1"/>
  <c r="W43" i="1"/>
  <c r="W45" i="1"/>
  <c r="W49" i="1"/>
  <c r="W47" i="1"/>
  <c r="W46" i="1"/>
  <c r="W48" i="1"/>
  <c r="W51" i="1"/>
  <c r="W50" i="1"/>
  <c r="W54" i="1"/>
  <c r="W52" i="1"/>
  <c r="W53" i="1"/>
  <c r="W56" i="1"/>
  <c r="W55" i="1"/>
  <c r="W58" i="1"/>
  <c r="W57" i="1"/>
  <c r="W59" i="1"/>
  <c r="W60" i="1"/>
  <c r="W61" i="1"/>
  <c r="W63" i="1"/>
  <c r="W62" i="1"/>
  <c r="W64" i="1"/>
  <c r="W65" i="1"/>
  <c r="W66" i="1"/>
  <c r="W67" i="1"/>
  <c r="W68" i="1"/>
  <c r="W69" i="1"/>
  <c r="W73" i="1"/>
  <c r="W70" i="1"/>
  <c r="W72" i="1"/>
  <c r="W71" i="1"/>
  <c r="W74" i="1"/>
  <c r="W78" i="1"/>
  <c r="W75" i="1"/>
  <c r="W77" i="1"/>
  <c r="W76" i="1"/>
  <c r="W79" i="1"/>
  <c r="W81" i="1"/>
  <c r="W82" i="1"/>
  <c r="W80" i="1"/>
  <c r="W83" i="1"/>
  <c r="W84" i="1"/>
  <c r="W87" i="1"/>
  <c r="W88" i="1"/>
  <c r="W85" i="1"/>
  <c r="W86" i="1"/>
  <c r="W90" i="1"/>
  <c r="W89" i="1"/>
  <c r="W91" i="1"/>
  <c r="W94" i="1"/>
  <c r="W93" i="1"/>
  <c r="W92" i="1"/>
  <c r="W98" i="1"/>
  <c r="W97" i="1"/>
  <c r="W95" i="1"/>
  <c r="W96" i="1"/>
  <c r="W99" i="1"/>
  <c r="W100" i="1"/>
  <c r="W101" i="1"/>
  <c r="W102" i="1"/>
  <c r="W104" i="1"/>
  <c r="W108" i="1"/>
  <c r="W103" i="1"/>
  <c r="W105" i="1"/>
  <c r="W112" i="1"/>
  <c r="W110" i="1"/>
  <c r="W107" i="1"/>
  <c r="W106" i="1"/>
  <c r="W109" i="1"/>
  <c r="W113" i="1"/>
  <c r="W111" i="1"/>
  <c r="W115" i="1"/>
  <c r="W117" i="1"/>
  <c r="W114" i="1"/>
  <c r="W118" i="1"/>
  <c r="W116" i="1"/>
  <c r="W120" i="1"/>
  <c r="W121" i="1"/>
  <c r="W123" i="1"/>
  <c r="W119" i="1"/>
  <c r="W122" i="1"/>
  <c r="W124" i="1"/>
  <c r="W127" i="1"/>
  <c r="W125" i="1"/>
  <c r="W126" i="1"/>
  <c r="W128" i="1"/>
  <c r="W130" i="1"/>
  <c r="W129" i="1"/>
  <c r="W131" i="1"/>
  <c r="W135" i="1"/>
  <c r="W132" i="1"/>
  <c r="W134" i="1"/>
  <c r="W133" i="1"/>
  <c r="W136" i="1"/>
  <c r="W137" i="1"/>
  <c r="W138" i="1"/>
  <c r="W139" i="1"/>
  <c r="W142" i="1"/>
  <c r="W140" i="1"/>
  <c r="W141" i="1"/>
  <c r="W143" i="1"/>
  <c r="W144" i="1"/>
  <c r="W147" i="1"/>
  <c r="W145" i="1"/>
  <c r="W148" i="1"/>
  <c r="W150" i="1"/>
  <c r="W146" i="1"/>
  <c r="W149" i="1"/>
  <c r="W152" i="1"/>
  <c r="W151" i="1"/>
  <c r="W153" i="1"/>
  <c r="W156" i="1"/>
  <c r="W154" i="1"/>
  <c r="W157" i="1"/>
  <c r="W155" i="1"/>
  <c r="W158" i="1"/>
  <c r="W160" i="1"/>
  <c r="W159" i="1"/>
  <c r="W163" i="1"/>
  <c r="W161" i="1"/>
  <c r="W164" i="1"/>
  <c r="W162" i="1"/>
  <c r="W166" i="1"/>
  <c r="W165" i="1"/>
  <c r="W170" i="1"/>
  <c r="W167" i="1"/>
  <c r="W171" i="1"/>
  <c r="W168" i="1"/>
  <c r="W169" i="1"/>
  <c r="W173" i="1"/>
  <c r="W172" i="1"/>
  <c r="W174" i="1"/>
  <c r="W175" i="1"/>
  <c r="W176" i="1"/>
  <c r="W179" i="1"/>
  <c r="W177" i="1"/>
  <c r="W178" i="1"/>
  <c r="W180" i="1"/>
  <c r="W181" i="1"/>
  <c r="W184" i="1"/>
  <c r="W185" i="1"/>
  <c r="W182" i="1"/>
  <c r="W183" i="1"/>
  <c r="W186" i="1"/>
  <c r="W187" i="1"/>
  <c r="W188" i="1"/>
  <c r="W189" i="1"/>
  <c r="W191" i="1"/>
  <c r="W190" i="1"/>
  <c r="W192" i="1"/>
  <c r="W196" i="1"/>
  <c r="W193" i="1"/>
  <c r="W195" i="1"/>
  <c r="W194" i="1"/>
  <c r="W197" i="1"/>
  <c r="W198" i="1"/>
  <c r="W200" i="1"/>
  <c r="W199" i="1"/>
  <c r="W202" i="1"/>
  <c r="W203" i="1"/>
  <c r="W201" i="1"/>
  <c r="W206" i="1"/>
  <c r="W204" i="1"/>
  <c r="W205" i="1"/>
  <c r="W207" i="1"/>
  <c r="W209" i="1"/>
  <c r="W208" i="1"/>
  <c r="W214" i="1"/>
  <c r="W210" i="1"/>
  <c r="W211" i="1"/>
  <c r="W212" i="1"/>
  <c r="W213" i="1"/>
  <c r="W215" i="1"/>
  <c r="W216" i="1"/>
  <c r="W217" i="1"/>
  <c r="W219" i="1"/>
  <c r="W221" i="1"/>
  <c r="W218" i="1"/>
  <c r="W220" i="1"/>
  <c r="W222" i="1"/>
  <c r="W225" i="1"/>
  <c r="W224" i="1"/>
  <c r="W223" i="1"/>
  <c r="W227" i="1"/>
  <c r="W228" i="1"/>
  <c r="W229" i="1"/>
  <c r="W231" i="1"/>
  <c r="W226" i="1"/>
  <c r="W230" i="1"/>
  <c r="W232" i="1"/>
  <c r="W233" i="1"/>
  <c r="W235" i="1"/>
  <c r="W234" i="1"/>
  <c r="W236" i="1"/>
  <c r="W238" i="1"/>
  <c r="W237" i="1"/>
  <c r="W241" i="1"/>
  <c r="W240" i="1"/>
  <c r="W243" i="1"/>
  <c r="W239" i="1"/>
  <c r="W242" i="1"/>
  <c r="W245" i="1"/>
  <c r="W244" i="1"/>
  <c r="W249" i="1"/>
  <c r="W246" i="1"/>
  <c r="W247" i="1"/>
  <c r="W248" i="1"/>
  <c r="W250" i="1"/>
  <c r="W251" i="1"/>
  <c r="W252" i="1"/>
  <c r="W254" i="1"/>
  <c r="W256" i="1"/>
  <c r="W253" i="1"/>
  <c r="W257" i="1"/>
  <c r="W255" i="1"/>
  <c r="W261" i="1"/>
  <c r="W259" i="1"/>
  <c r="W258" i="1"/>
  <c r="W260" i="1"/>
  <c r="W262" i="1"/>
  <c r="W264" i="1"/>
  <c r="W263" i="1"/>
  <c r="W266" i="1"/>
  <c r="W267" i="1"/>
  <c r="W265" i="1"/>
  <c r="W270" i="1"/>
  <c r="W269" i="1"/>
  <c r="W268" i="1"/>
  <c r="W271" i="1"/>
  <c r="W272" i="1"/>
  <c r="W273" i="1"/>
  <c r="W275" i="1"/>
  <c r="W274" i="1"/>
  <c r="W277" i="1"/>
  <c r="W281" i="1"/>
  <c r="W280" i="1"/>
  <c r="W276" i="1"/>
  <c r="W283" i="1"/>
  <c r="W279" i="1"/>
  <c r="W278" i="1"/>
  <c r="W282" i="1"/>
  <c r="W287" i="1"/>
  <c r="W285" i="1"/>
  <c r="W284" i="1"/>
  <c r="W288" i="1"/>
  <c r="W286" i="1"/>
  <c r="W293" i="1"/>
  <c r="W290" i="1"/>
  <c r="W289" i="1"/>
  <c r="W291" i="1"/>
  <c r="W296" i="1"/>
  <c r="W292" i="1"/>
  <c r="W297" i="1"/>
  <c r="W294" i="1"/>
  <c r="W295" i="1"/>
  <c r="W298" i="1"/>
  <c r="W299" i="1"/>
  <c r="W301" i="1"/>
  <c r="W300" i="1"/>
  <c r="W304" i="1"/>
  <c r="W302" i="1"/>
  <c r="W306" i="1"/>
  <c r="W303" i="1"/>
  <c r="W305" i="1"/>
  <c r="W308" i="1"/>
  <c r="W307" i="1"/>
  <c r="W309" i="1"/>
  <c r="W311" i="1"/>
  <c r="W314" i="1"/>
  <c r="W310" i="1"/>
  <c r="W312" i="1"/>
  <c r="W315" i="1"/>
  <c r="W313" i="1"/>
  <c r="W316" i="1"/>
  <c r="W318" i="1"/>
  <c r="W317" i="1"/>
  <c r="W319" i="1"/>
  <c r="W320" i="1"/>
  <c r="W322" i="1"/>
  <c r="W325" i="1"/>
  <c r="W321" i="1"/>
  <c r="W323" i="1"/>
  <c r="W328" i="1"/>
  <c r="W324" i="1"/>
  <c r="W326" i="1"/>
  <c r="W327" i="1"/>
  <c r="W329" i="1"/>
  <c r="W330" i="1"/>
  <c r="W333" i="1"/>
  <c r="W332" i="1"/>
  <c r="W331" i="1"/>
  <c r="W334" i="1"/>
  <c r="W335" i="1"/>
  <c r="W338" i="1"/>
  <c r="W336" i="1"/>
  <c r="W339" i="1"/>
  <c r="W337" i="1"/>
  <c r="W340" i="1"/>
  <c r="W341" i="1"/>
  <c r="W342" i="1"/>
  <c r="W343" i="1"/>
  <c r="W344" i="1"/>
  <c r="W345" i="1"/>
  <c r="W346" i="1"/>
  <c r="W347" i="1"/>
  <c r="W349" i="1"/>
  <c r="W351" i="1"/>
  <c r="W348" i="1"/>
  <c r="W350" i="1"/>
  <c r="W354" i="1"/>
  <c r="W352" i="1"/>
  <c r="W355" i="1"/>
  <c r="W356" i="1"/>
  <c r="W353" i="1"/>
  <c r="W357" i="1"/>
  <c r="W358" i="1"/>
  <c r="W361" i="1"/>
  <c r="W360" i="1"/>
  <c r="W359" i="1"/>
  <c r="W362" i="1"/>
  <c r="W364" i="1"/>
  <c r="W363" i="1"/>
  <c r="W365" i="1"/>
  <c r="W369" i="1"/>
  <c r="W366" i="1"/>
  <c r="W367" i="1"/>
  <c r="W372" i="1"/>
  <c r="W368" i="1"/>
  <c r="W370" i="1"/>
  <c r="W371" i="1"/>
  <c r="W373" i="1"/>
  <c r="W375" i="1"/>
  <c r="W378" i="1"/>
  <c r="W377" i="1"/>
  <c r="W374" i="1"/>
  <c r="W376" i="1"/>
  <c r="W379" i="1"/>
  <c r="W380" i="1"/>
  <c r="W381" i="1"/>
  <c r="W385" i="1"/>
  <c r="W382" i="1"/>
  <c r="W383" i="1"/>
  <c r="W384" i="1"/>
  <c r="W388" i="1"/>
  <c r="W387" i="1"/>
  <c r="W386" i="1"/>
  <c r="W389" i="1"/>
  <c r="W392" i="1"/>
  <c r="W390" i="1"/>
  <c r="W391" i="1"/>
  <c r="W394" i="1"/>
  <c r="W393" i="1"/>
  <c r="W396" i="1"/>
  <c r="W395" i="1"/>
  <c r="W397" i="1"/>
  <c r="W398" i="1"/>
  <c r="W399" i="1"/>
  <c r="W401" i="1"/>
  <c r="W402" i="1"/>
  <c r="W404" i="1"/>
  <c r="W400" i="1"/>
  <c r="W403" i="1"/>
  <c r="W405" i="1"/>
  <c r="W406" i="1"/>
  <c r="W408" i="1"/>
  <c r="W407" i="1"/>
  <c r="W410" i="1"/>
  <c r="W409" i="1"/>
  <c r="W414" i="1"/>
  <c r="W411" i="1"/>
  <c r="W412" i="1"/>
  <c r="W413" i="1"/>
  <c r="W416" i="1"/>
  <c r="W417" i="1"/>
  <c r="W418" i="1"/>
  <c r="W419" i="1"/>
  <c r="W415" i="1"/>
  <c r="W420" i="1"/>
  <c r="W421" i="1"/>
  <c r="W424" i="1"/>
  <c r="W423" i="1"/>
  <c r="W422" i="1"/>
  <c r="W426" i="1"/>
  <c r="W425" i="1"/>
  <c r="W427" i="1"/>
  <c r="W428" i="1"/>
  <c r="W431" i="1"/>
  <c r="W430" i="1"/>
  <c r="W429" i="1"/>
  <c r="W432" i="1"/>
  <c r="W435" i="1"/>
  <c r="W434" i="1"/>
  <c r="W436" i="1"/>
  <c r="W433" i="1"/>
  <c r="W438" i="1"/>
  <c r="W437" i="1"/>
  <c r="W439" i="1"/>
  <c r="W440" i="1"/>
  <c r="W442" i="1"/>
  <c r="W443" i="1"/>
  <c r="W441" i="1"/>
  <c r="W445" i="1"/>
  <c r="W444" i="1"/>
  <c r="W446" i="1"/>
  <c r="W447" i="1"/>
  <c r="W450" i="1"/>
  <c r="W449" i="1"/>
  <c r="W448" i="1"/>
  <c r="W451" i="1"/>
  <c r="W452" i="1"/>
  <c r="W453" i="1"/>
  <c r="W454" i="1"/>
  <c r="W456" i="1"/>
  <c r="W455" i="1"/>
  <c r="W457" i="1"/>
  <c r="W459" i="1"/>
  <c r="W458" i="1"/>
  <c r="W460" i="1"/>
  <c r="W463" i="1"/>
  <c r="W461" i="1"/>
  <c r="W462" i="1"/>
  <c r="W464" i="1"/>
  <c r="W466" i="1"/>
  <c r="W469" i="1"/>
  <c r="W465" i="1"/>
  <c r="W467" i="1"/>
  <c r="W468" i="1"/>
  <c r="W470" i="1"/>
  <c r="W471" i="1"/>
  <c r="W473" i="1"/>
  <c r="W472" i="1"/>
  <c r="W475" i="1"/>
  <c r="W476" i="1"/>
  <c r="W474" i="1"/>
  <c r="W477" i="1"/>
  <c r="W480" i="1"/>
  <c r="W479" i="1"/>
  <c r="W478" i="1"/>
  <c r="W482" i="1"/>
  <c r="W481" i="1"/>
  <c r="W483" i="1"/>
  <c r="W485" i="1"/>
  <c r="W486" i="1"/>
  <c r="W484" i="1"/>
  <c r="W488" i="1"/>
  <c r="W489" i="1"/>
  <c r="W487" i="1"/>
  <c r="W490" i="1"/>
  <c r="W492" i="1"/>
  <c r="W493" i="1"/>
  <c r="W491" i="1"/>
  <c r="W494" i="1"/>
  <c r="W496" i="1"/>
  <c r="W497" i="1"/>
  <c r="W495" i="1"/>
  <c r="W498" i="1"/>
  <c r="W499" i="1"/>
  <c r="W502" i="1"/>
  <c r="W500" i="1"/>
  <c r="W503" i="1"/>
  <c r="W501" i="1"/>
  <c r="W505" i="1"/>
  <c r="W504" i="1"/>
  <c r="W506" i="1"/>
  <c r="W508" i="1"/>
  <c r="W507" i="1"/>
  <c r="W509" i="1"/>
  <c r="W510" i="1"/>
  <c r="W515" i="1"/>
  <c r="W511" i="1"/>
  <c r="W512" i="1"/>
  <c r="W513" i="1"/>
  <c r="W516" i="1"/>
  <c r="W514" i="1"/>
  <c r="W518" i="1"/>
  <c r="W517" i="1"/>
  <c r="W519" i="1"/>
  <c r="W521" i="1"/>
  <c r="W523" i="1"/>
  <c r="W520" i="1"/>
  <c r="W525" i="1"/>
  <c r="W522" i="1"/>
  <c r="W526" i="1"/>
  <c r="W527" i="1"/>
  <c r="W524" i="1"/>
  <c r="W528" i="1"/>
  <c r="W529" i="1"/>
  <c r="W532" i="1"/>
  <c r="W530" i="1"/>
  <c r="W531" i="1"/>
  <c r="W534" i="1"/>
  <c r="W533" i="1"/>
  <c r="W536" i="1"/>
  <c r="W535" i="1"/>
  <c r="W537" i="1"/>
  <c r="W538" i="1"/>
  <c r="W539" i="1"/>
  <c r="W540" i="1"/>
  <c r="W543" i="1"/>
  <c r="W542" i="1"/>
  <c r="W545" i="1"/>
  <c r="W541" i="1"/>
  <c r="W544" i="1"/>
  <c r="W547" i="1"/>
  <c r="W548" i="1"/>
  <c r="W546" i="1"/>
  <c r="W549" i="1"/>
  <c r="W550" i="1"/>
  <c r="W551" i="1"/>
  <c r="W552" i="1"/>
  <c r="W553" i="1"/>
  <c r="W554" i="1"/>
  <c r="W555" i="1"/>
  <c r="W557" i="1"/>
  <c r="W559" i="1"/>
  <c r="W556" i="1"/>
  <c r="W562" i="1"/>
  <c r="W558" i="1"/>
  <c r="W561" i="1"/>
  <c r="W560" i="1"/>
  <c r="W566" i="1"/>
  <c r="W565" i="1"/>
  <c r="W563" i="1"/>
  <c r="W564" i="1"/>
  <c r="W568" i="1"/>
  <c r="W567" i="1"/>
  <c r="W569" i="1"/>
  <c r="W570" i="1"/>
  <c r="W571" i="1"/>
  <c r="W575" i="1"/>
  <c r="W572" i="1"/>
  <c r="W573" i="1"/>
  <c r="W579" i="1"/>
  <c r="W574" i="1"/>
  <c r="W577" i="1"/>
  <c r="W576" i="1"/>
  <c r="W578" i="1"/>
  <c r="W580" i="1"/>
  <c r="W581" i="1"/>
  <c r="W583" i="1"/>
  <c r="W582" i="1"/>
  <c r="W584" i="1"/>
  <c r="W585" i="1"/>
  <c r="W586" i="1"/>
  <c r="W589" i="1"/>
  <c r="W588" i="1"/>
  <c r="W587" i="1"/>
  <c r="W591" i="1"/>
  <c r="W594" i="1"/>
  <c r="W590" i="1"/>
  <c r="W592" i="1"/>
  <c r="W593" i="1"/>
  <c r="W596" i="1"/>
  <c r="W597" i="1"/>
  <c r="W599" i="1"/>
  <c r="W595" i="1"/>
  <c r="W598" i="1"/>
  <c r="W600" i="1"/>
  <c r="W601" i="1"/>
  <c r="W602" i="1"/>
  <c r="W603" i="1"/>
  <c r="W607" i="1"/>
  <c r="W604" i="1"/>
  <c r="W609" i="1"/>
  <c r="W605" i="1"/>
  <c r="W608" i="1"/>
  <c r="W606" i="1"/>
  <c r="W611" i="1"/>
  <c r="W610" i="1"/>
  <c r="W617" i="1"/>
  <c r="W613" i="1"/>
  <c r="W612" i="1"/>
  <c r="W616" i="1"/>
  <c r="W614" i="1"/>
  <c r="W615" i="1"/>
  <c r="W618" i="1"/>
  <c r="W619" i="1"/>
  <c r="W620" i="1"/>
  <c r="W622" i="1"/>
  <c r="W621" i="1"/>
  <c r="W623" i="1"/>
  <c r="W625" i="1"/>
  <c r="W624" i="1"/>
  <c r="W626" i="1"/>
  <c r="W629" i="1"/>
  <c r="W627" i="1"/>
  <c r="W628" i="1"/>
  <c r="W630" i="1"/>
  <c r="W632" i="1"/>
  <c r="W631" i="1"/>
  <c r="W633" i="1"/>
  <c r="W634" i="1"/>
  <c r="W635" i="1"/>
  <c r="W636" i="1"/>
  <c r="W638" i="1"/>
  <c r="W637" i="1"/>
  <c r="W639" i="1"/>
  <c r="W640" i="1"/>
  <c r="W641" i="1"/>
  <c r="W644" i="1"/>
  <c r="W642" i="1"/>
  <c r="W643" i="1"/>
  <c r="W645" i="1"/>
  <c r="W646" i="1"/>
  <c r="W649" i="1"/>
  <c r="W647" i="1"/>
  <c r="W650" i="1"/>
  <c r="W648" i="1"/>
  <c r="W651" i="1"/>
  <c r="W652" i="1"/>
  <c r="W654" i="1"/>
  <c r="W653" i="1"/>
  <c r="W659" i="1"/>
  <c r="W655" i="1"/>
  <c r="W656" i="1"/>
  <c r="W657" i="1"/>
  <c r="W663" i="1"/>
  <c r="W658" i="1"/>
  <c r="W660" i="1"/>
  <c r="W661" i="1"/>
  <c r="W662" i="1"/>
  <c r="W666" i="1"/>
  <c r="W665" i="1"/>
  <c r="W664" i="1"/>
  <c r="W668" i="1"/>
  <c r="W667" i="1"/>
  <c r="W671" i="1"/>
  <c r="W669" i="1"/>
  <c r="W670" i="1"/>
  <c r="W672" i="1"/>
  <c r="W675" i="1"/>
  <c r="W673" i="1"/>
  <c r="W674" i="1"/>
  <c r="W677" i="1"/>
  <c r="W676" i="1"/>
  <c r="W681" i="1"/>
  <c r="W680" i="1"/>
  <c r="W679" i="1"/>
  <c r="W678" i="1"/>
  <c r="W682" i="1"/>
  <c r="W686" i="1"/>
  <c r="W683" i="1"/>
  <c r="W685" i="1"/>
  <c r="W684" i="1"/>
  <c r="W689" i="1"/>
  <c r="W688" i="1"/>
  <c r="W690" i="1"/>
  <c r="W687" i="1"/>
  <c r="W693" i="1"/>
  <c r="W691" i="1"/>
  <c r="W692" i="1"/>
  <c r="W694" i="1"/>
  <c r="W698" i="1"/>
  <c r="W699" i="1"/>
  <c r="W696" i="1"/>
  <c r="W695" i="1"/>
  <c r="W697" i="1"/>
  <c r="W702" i="1"/>
  <c r="W700" i="1"/>
  <c r="W701" i="1"/>
  <c r="W704" i="1"/>
  <c r="W703" i="1"/>
  <c r="W705" i="1"/>
  <c r="W706" i="1"/>
  <c r="W709" i="1"/>
  <c r="W707" i="1"/>
  <c r="W708" i="1"/>
  <c r="W710" i="1"/>
  <c r="W711" i="1"/>
  <c r="W713" i="1"/>
  <c r="W712" i="1"/>
  <c r="W714" i="1"/>
  <c r="W715" i="1"/>
  <c r="W716" i="1"/>
  <c r="W717" i="1"/>
  <c r="W719" i="1"/>
  <c r="W718" i="1"/>
  <c r="W723" i="1"/>
  <c r="W724" i="1"/>
  <c r="W720" i="1"/>
  <c r="W721" i="1"/>
  <c r="W722" i="1"/>
  <c r="W725" i="1"/>
  <c r="W726" i="1"/>
  <c r="W727" i="1"/>
  <c r="W728" i="1"/>
  <c r="W729" i="1"/>
  <c r="W731" i="1"/>
  <c r="W733" i="1"/>
  <c r="W730" i="1"/>
  <c r="W734" i="1"/>
  <c r="W737" i="1"/>
  <c r="W732" i="1"/>
  <c r="W735" i="1"/>
  <c r="W736" i="1"/>
  <c r="W741" i="1"/>
  <c r="W738" i="1"/>
  <c r="W740" i="1"/>
  <c r="W739" i="1"/>
  <c r="W742" i="1"/>
  <c r="W744" i="1"/>
  <c r="W743" i="1"/>
  <c r="W745" i="1"/>
  <c r="W746" i="1"/>
  <c r="W748" i="1"/>
  <c r="W747" i="1"/>
  <c r="W749" i="1"/>
  <c r="W751" i="1"/>
  <c r="W750" i="1"/>
  <c r="W753" i="1"/>
  <c r="W752" i="1"/>
  <c r="W757" i="1"/>
  <c r="W754" i="1"/>
  <c r="W756" i="1"/>
  <c r="W759" i="1"/>
  <c r="W760" i="1"/>
  <c r="W755" i="1"/>
  <c r="W761" i="1"/>
  <c r="W758" i="1"/>
  <c r="W764" i="1"/>
  <c r="W763" i="1"/>
  <c r="W766" i="1"/>
  <c r="W762" i="1"/>
  <c r="W768" i="1"/>
  <c r="W765" i="1"/>
  <c r="W767" i="1"/>
  <c r="W769" i="1"/>
  <c r="W770" i="1"/>
  <c r="W771" i="1"/>
  <c r="W772" i="1"/>
  <c r="W775" i="1"/>
  <c r="W774" i="1"/>
  <c r="W773" i="1"/>
  <c r="W778" i="1"/>
  <c r="W776" i="1"/>
  <c r="W777" i="1"/>
  <c r="W779" i="1"/>
  <c r="W780" i="1"/>
  <c r="W784" i="1"/>
  <c r="W781" i="1"/>
  <c r="W785" i="1"/>
  <c r="W783" i="1"/>
  <c r="W782" i="1"/>
  <c r="W788" i="1"/>
  <c r="W786" i="1"/>
  <c r="W791" i="1"/>
  <c r="W787" i="1"/>
  <c r="W789" i="1"/>
  <c r="W790" i="1"/>
  <c r="W792" i="1"/>
  <c r="W793" i="1"/>
  <c r="W794" i="1"/>
  <c r="W795" i="1"/>
  <c r="W798" i="1"/>
  <c r="W796" i="1"/>
  <c r="W797" i="1"/>
  <c r="W801" i="1"/>
  <c r="W799" i="1"/>
  <c r="W800" i="1"/>
  <c r="W806" i="1"/>
  <c r="W802" i="1"/>
  <c r="W804" i="1"/>
  <c r="W803" i="1"/>
  <c r="W805" i="1"/>
  <c r="W807" i="1"/>
  <c r="W808" i="1"/>
  <c r="W811" i="1"/>
  <c r="W814" i="1"/>
  <c r="W809" i="1"/>
  <c r="W812" i="1"/>
  <c r="W810" i="1"/>
  <c r="W813" i="1"/>
  <c r="W815" i="1"/>
  <c r="W816" i="1"/>
  <c r="W819" i="1"/>
  <c r="W817" i="1"/>
  <c r="W818" i="1"/>
  <c r="W821" i="1"/>
  <c r="W823" i="1"/>
  <c r="W820" i="1"/>
  <c r="W822" i="1"/>
  <c r="W826" i="1"/>
  <c r="W827" i="1"/>
  <c r="W825" i="1"/>
  <c r="W824" i="1"/>
  <c r="W829" i="1"/>
  <c r="W828" i="1"/>
  <c r="W830" i="1"/>
  <c r="W833" i="1"/>
  <c r="W832" i="1"/>
  <c r="W831" i="1"/>
  <c r="W834" i="1"/>
  <c r="W835" i="1"/>
  <c r="W839" i="1"/>
  <c r="W836" i="1"/>
  <c r="W837" i="1"/>
  <c r="W838" i="1"/>
  <c r="W842" i="1"/>
  <c r="W840" i="1"/>
  <c r="W841" i="1"/>
  <c r="W843" i="1"/>
  <c r="W844" i="1"/>
  <c r="W845" i="1"/>
  <c r="W846" i="1"/>
  <c r="W847" i="1"/>
  <c r="W848" i="1"/>
  <c r="W849" i="1"/>
  <c r="W850" i="1"/>
  <c r="W851" i="1"/>
  <c r="W852" i="1"/>
  <c r="W854" i="1"/>
  <c r="W853" i="1"/>
  <c r="W855" i="1"/>
  <c r="W857" i="1"/>
  <c r="W856" i="1"/>
  <c r="W858" i="1"/>
  <c r="W859" i="1"/>
  <c r="W867" i="1"/>
  <c r="W861" i="1"/>
  <c r="W866" i="1"/>
  <c r="W862" i="1"/>
  <c r="W860" i="1"/>
  <c r="W863" i="1"/>
  <c r="W864" i="1"/>
  <c r="W865" i="1"/>
  <c r="W868" i="1"/>
  <c r="W870" i="1"/>
  <c r="W869" i="1"/>
  <c r="W872" i="1"/>
  <c r="W871" i="1"/>
  <c r="W873" i="1"/>
  <c r="W874" i="1"/>
  <c r="W875" i="1"/>
  <c r="W876" i="1"/>
  <c r="W877" i="1"/>
  <c r="W879" i="1"/>
  <c r="W878" i="1"/>
  <c r="W882" i="1"/>
  <c r="W880" i="1"/>
  <c r="W881" i="1"/>
  <c r="W885" i="1"/>
  <c r="W883" i="1"/>
  <c r="W888" i="1"/>
  <c r="W884" i="1"/>
  <c r="W887" i="1"/>
  <c r="W889" i="1"/>
  <c r="W886" i="1"/>
  <c r="W890" i="1"/>
  <c r="W892" i="1"/>
  <c r="W891" i="1"/>
  <c r="W893" i="1"/>
  <c r="W896" i="1"/>
  <c r="W898" i="1"/>
  <c r="W894" i="1"/>
  <c r="W895" i="1"/>
  <c r="W900" i="1"/>
  <c r="W897" i="1"/>
  <c r="W899" i="1"/>
  <c r="W901" i="1"/>
  <c r="W903" i="1"/>
  <c r="W905" i="1"/>
  <c r="W902" i="1"/>
  <c r="W904" i="1"/>
  <c r="W907" i="1"/>
  <c r="W906" i="1"/>
  <c r="W908" i="1"/>
  <c r="W911" i="1"/>
  <c r="W910" i="1"/>
  <c r="W909" i="1"/>
  <c r="W912" i="1"/>
  <c r="W915" i="1"/>
  <c r="W913" i="1"/>
  <c r="W914" i="1"/>
  <c r="W917" i="1"/>
  <c r="W916" i="1"/>
  <c r="W920" i="1"/>
  <c r="W919" i="1"/>
  <c r="W918" i="1"/>
  <c r="W925" i="1"/>
  <c r="W922" i="1"/>
  <c r="W921" i="1"/>
  <c r="W926" i="1"/>
  <c r="W924" i="1"/>
  <c r="W923" i="1"/>
  <c r="W927" i="1"/>
  <c r="W931" i="1"/>
  <c r="W928" i="1"/>
  <c r="W930" i="1"/>
  <c r="W929" i="1"/>
  <c r="W932" i="1"/>
  <c r="W935" i="1"/>
  <c r="W934" i="1"/>
  <c r="W933" i="1"/>
  <c r="W936" i="1"/>
  <c r="W938" i="1"/>
  <c r="W937" i="1"/>
  <c r="W939" i="1"/>
  <c r="W944" i="1"/>
  <c r="W940" i="1"/>
  <c r="W941" i="1"/>
  <c r="W942" i="1"/>
  <c r="W943" i="1"/>
  <c r="W946" i="1"/>
  <c r="W945" i="1"/>
  <c r="W949" i="1"/>
  <c r="W952" i="1"/>
  <c r="W951" i="1"/>
  <c r="W948" i="1"/>
  <c r="W947" i="1"/>
  <c r="W950" i="1"/>
  <c r="W953" i="1"/>
  <c r="W957" i="1"/>
  <c r="W958" i="1"/>
  <c r="W955" i="1"/>
  <c r="W956" i="1"/>
  <c r="W959" i="1"/>
  <c r="W954" i="1"/>
  <c r="W960" i="1"/>
  <c r="W962" i="1"/>
  <c r="W961" i="1"/>
  <c r="W966" i="1"/>
  <c r="W963" i="1"/>
  <c r="W964" i="1"/>
  <c r="W965" i="1"/>
  <c r="W969" i="1"/>
  <c r="W967" i="1"/>
  <c r="W968" i="1"/>
  <c r="W971" i="1"/>
  <c r="W970" i="1"/>
  <c r="W974" i="1"/>
  <c r="W973" i="1"/>
  <c r="W972" i="1"/>
  <c r="W976" i="1"/>
  <c r="W977" i="1"/>
  <c r="W975" i="1"/>
  <c r="W979" i="1"/>
  <c r="W978" i="1"/>
  <c r="W981" i="1"/>
  <c r="W982" i="1"/>
  <c r="W980" i="1"/>
  <c r="W983" i="1"/>
  <c r="W984" i="1"/>
  <c r="W988" i="1"/>
  <c r="W985" i="1"/>
  <c r="W987" i="1"/>
  <c r="W986" i="1"/>
  <c r="W990" i="1"/>
  <c r="W989" i="1"/>
  <c r="W991" i="1"/>
  <c r="W993" i="1"/>
  <c r="W992" i="1"/>
  <c r="W994" i="1"/>
  <c r="W995" i="1"/>
  <c r="W998" i="1"/>
  <c r="W996" i="1"/>
  <c r="W1001" i="1"/>
  <c r="W997" i="1"/>
  <c r="W1000" i="1"/>
  <c r="W999" i="1"/>
  <c r="W1003" i="1"/>
  <c r="W1004" i="1"/>
  <c r="W1002" i="1"/>
  <c r="W1006" i="1"/>
  <c r="W1008" i="1"/>
  <c r="W1005" i="1"/>
  <c r="W1007" i="1"/>
  <c r="W1010" i="1"/>
  <c r="W1009" i="1"/>
  <c r="W1013" i="1"/>
  <c r="W1011" i="1"/>
  <c r="W1012" i="1"/>
  <c r="W1014" i="1"/>
  <c r="W1018" i="1"/>
  <c r="W1015" i="1"/>
  <c r="W1016" i="1"/>
  <c r="W1017" i="1"/>
  <c r="W1023" i="1"/>
  <c r="W1020" i="1"/>
  <c r="W1019" i="1"/>
  <c r="W1021" i="1"/>
  <c r="W1026" i="1"/>
  <c r="W1022" i="1"/>
  <c r="W1024" i="1"/>
  <c r="W1025" i="1"/>
  <c r="W1029" i="1"/>
  <c r="W1028" i="1"/>
  <c r="W1027" i="1"/>
  <c r="W1030" i="1"/>
  <c r="W1034" i="1"/>
  <c r="W1031" i="1"/>
  <c r="W1033" i="1"/>
  <c r="W1032" i="1"/>
  <c r="W1035" i="1"/>
  <c r="W1038" i="1"/>
  <c r="W1036" i="1"/>
  <c r="W1037" i="1"/>
  <c r="W1039" i="1"/>
  <c r="W1046" i="1"/>
  <c r="W1040" i="1"/>
  <c r="W1041" i="1"/>
  <c r="W1042" i="1"/>
  <c r="W1045" i="1"/>
  <c r="W1043" i="1"/>
  <c r="W1044" i="1"/>
  <c r="W1050" i="1"/>
  <c r="W1047" i="1"/>
  <c r="W1049" i="1"/>
  <c r="W1053" i="1"/>
  <c r="W1051" i="1"/>
  <c r="W1048" i="1"/>
  <c r="W1052" i="1"/>
  <c r="W1055" i="1"/>
  <c r="W1054" i="1"/>
  <c r="W1056" i="1"/>
  <c r="W1057" i="1"/>
  <c r="W1058" i="1"/>
  <c r="W1062" i="1"/>
  <c r="W1059" i="1"/>
  <c r="W1064" i="1"/>
  <c r="W1061" i="1"/>
  <c r="W1060" i="1"/>
  <c r="W1065" i="1"/>
  <c r="W1067" i="1"/>
  <c r="W1063" i="1"/>
  <c r="W1066" i="1"/>
  <c r="W1069" i="1"/>
  <c r="W1068" i="1"/>
  <c r="W1071" i="1"/>
  <c r="W1072" i="1"/>
  <c r="W1070" i="1"/>
  <c r="W1075" i="1"/>
  <c r="W1074" i="1"/>
  <c r="W1073" i="1"/>
  <c r="W1076" i="1"/>
  <c r="W1077" i="1"/>
  <c r="W1078" i="1"/>
  <c r="W1082" i="1"/>
  <c r="W1079" i="1"/>
  <c r="W1080" i="1"/>
  <c r="W1083" i="1"/>
  <c r="W1081" i="1"/>
  <c r="W1084" i="1"/>
  <c r="W1087" i="1"/>
  <c r="W1089" i="1"/>
  <c r="W1085" i="1"/>
  <c r="W1088" i="1"/>
  <c r="W1086" i="1"/>
  <c r="W1090" i="1"/>
  <c r="W1091" i="1"/>
  <c r="W1094" i="1"/>
  <c r="W1092" i="1"/>
  <c r="W1097" i="1"/>
  <c r="W1093" i="1"/>
  <c r="W1095" i="1"/>
  <c r="W1096" i="1"/>
  <c r="W1099" i="1"/>
  <c r="W1102" i="1"/>
  <c r="W1098" i="1"/>
  <c r="W1103" i="1"/>
  <c r="W1101" i="1"/>
  <c r="W1100" i="1"/>
  <c r="W1104" i="1"/>
  <c r="W1105" i="1"/>
  <c r="W1106" i="1"/>
  <c r="W1107" i="1"/>
  <c r="W1108" i="1"/>
  <c r="W1110" i="1"/>
  <c r="W1111" i="1"/>
  <c r="W1109" i="1"/>
  <c r="W1112" i="1"/>
  <c r="W1115" i="1"/>
  <c r="W1113" i="1"/>
  <c r="W1114" i="1"/>
  <c r="W1116" i="1"/>
  <c r="W1117" i="1"/>
  <c r="W1122" i="1"/>
  <c r="W1120" i="1"/>
  <c r="W1118" i="1"/>
  <c r="W1119" i="1"/>
  <c r="W1121" i="1"/>
  <c r="W1127" i="1"/>
  <c r="W1124" i="1"/>
  <c r="W1123" i="1"/>
  <c r="W1128" i="1"/>
  <c r="W1126" i="1"/>
  <c r="W1130" i="1"/>
  <c r="W1132" i="1"/>
  <c r="W1125" i="1"/>
  <c r="W1129" i="1"/>
  <c r="W1131" i="1"/>
  <c r="W1133" i="1"/>
  <c r="W1137" i="1"/>
  <c r="W1139" i="1"/>
  <c r="W1135" i="1"/>
  <c r="W1134" i="1"/>
  <c r="W1138" i="1"/>
  <c r="W1136" i="1"/>
  <c r="W1140" i="1"/>
  <c r="W1141" i="1"/>
  <c r="W1143" i="1"/>
  <c r="W1142" i="1"/>
  <c r="W1144" i="1"/>
  <c r="W1147" i="1"/>
  <c r="W1145" i="1"/>
  <c r="W1146" i="1"/>
  <c r="W1149" i="1"/>
  <c r="W1148" i="1"/>
  <c r="W1150" i="1"/>
  <c r="W1152" i="1"/>
  <c r="W1151" i="1"/>
  <c r="W1154" i="1"/>
  <c r="W1153" i="1"/>
  <c r="W1156" i="1"/>
  <c r="W1155" i="1"/>
  <c r="W1158" i="1"/>
  <c r="W1157" i="1"/>
  <c r="W1161" i="1"/>
  <c r="W1159" i="1"/>
  <c r="W1160" i="1"/>
  <c r="W1162" i="1"/>
  <c r="W1163" i="1"/>
  <c r="W1165" i="1"/>
  <c r="W1164" i="1"/>
  <c r="W1166" i="1"/>
  <c r="W1167" i="1"/>
  <c r="W1169" i="1"/>
  <c r="W1168" i="1"/>
  <c r="W1170" i="1"/>
  <c r="W1171" i="1"/>
  <c r="W1173" i="1"/>
  <c r="W1174" i="1"/>
  <c r="W1172" i="1"/>
  <c r="W1175" i="1"/>
  <c r="W1178" i="1"/>
  <c r="W1176" i="1"/>
  <c r="W1177" i="1"/>
  <c r="W1179" i="1"/>
  <c r="W1180" i="1"/>
  <c r="W1182" i="1"/>
  <c r="W1181" i="1"/>
  <c r="W1183" i="1"/>
  <c r="W1184" i="1"/>
  <c r="W1191" i="1"/>
  <c r="W1189" i="1"/>
  <c r="W1190" i="1"/>
  <c r="W1186" i="1"/>
  <c r="W1185" i="1"/>
  <c r="W1187" i="1"/>
  <c r="W1188" i="1"/>
  <c r="W1193" i="1"/>
  <c r="W1192" i="1"/>
  <c r="W1194" i="1"/>
  <c r="W1196" i="1"/>
  <c r="W1197" i="1"/>
  <c r="W1195" i="1"/>
  <c r="W1198" i="1"/>
  <c r="W1199" i="1"/>
  <c r="W1203" i="1"/>
  <c r="W1201" i="1"/>
  <c r="W1200" i="1"/>
  <c r="W1202" i="1"/>
  <c r="W1207" i="1"/>
  <c r="W1205" i="1"/>
  <c r="W1204" i="1"/>
  <c r="W1206" i="1"/>
  <c r="W1208" i="1"/>
  <c r="W1210" i="1"/>
  <c r="W1209" i="1"/>
  <c r="W1211" i="1"/>
  <c r="W1212" i="1"/>
  <c r="W1213" i="1"/>
  <c r="W1214" i="1"/>
  <c r="W1215" i="1"/>
  <c r="W1216" i="1"/>
  <c r="W1217" i="1"/>
  <c r="W1220" i="1"/>
  <c r="W1218" i="1"/>
  <c r="W1222" i="1"/>
  <c r="W1219" i="1"/>
  <c r="W1221" i="1"/>
  <c r="W1224" i="1"/>
  <c r="W1223" i="1"/>
  <c r="W1225" i="1"/>
  <c r="W1226" i="1"/>
  <c r="W1228" i="1"/>
  <c r="W1227" i="1"/>
  <c r="W1229" i="1"/>
  <c r="W1233" i="1"/>
  <c r="W1230" i="1"/>
  <c r="W1234" i="1"/>
  <c r="W1232" i="1"/>
  <c r="W1231" i="1"/>
  <c r="W1236" i="1"/>
  <c r="W1237" i="1"/>
  <c r="W1235" i="1"/>
  <c r="W1239" i="1"/>
  <c r="W1238" i="1"/>
  <c r="W1241" i="1"/>
  <c r="W1242" i="1"/>
  <c r="W1240" i="1"/>
  <c r="W1245" i="1"/>
  <c r="W1244" i="1"/>
  <c r="W1243" i="1"/>
  <c r="W1246" i="1"/>
  <c r="W1248" i="1"/>
  <c r="W1247" i="1"/>
  <c r="W1249" i="1"/>
  <c r="W1251" i="1"/>
  <c r="W1250" i="1"/>
  <c r="W1252" i="1"/>
  <c r="W1253" i="1"/>
  <c r="W1254" i="1"/>
  <c r="W1261" i="1"/>
  <c r="W1258" i="1"/>
  <c r="W1255" i="1"/>
  <c r="W1259" i="1"/>
  <c r="W1257" i="1"/>
  <c r="W1256" i="1"/>
  <c r="W1264" i="1"/>
  <c r="W1262" i="1"/>
  <c r="W1260" i="1"/>
  <c r="W1263" i="1"/>
  <c r="W1268" i="1"/>
  <c r="W1265" i="1"/>
  <c r="W1271" i="1"/>
  <c r="W1266" i="1"/>
  <c r="W1270" i="1"/>
  <c r="W1269" i="1"/>
  <c r="W1267" i="1"/>
  <c r="W1274" i="1"/>
  <c r="W1272" i="1"/>
  <c r="W1273" i="1"/>
  <c r="W1275" i="1"/>
  <c r="W1278" i="1"/>
  <c r="W1282" i="1"/>
  <c r="W1276" i="1"/>
  <c r="W1277" i="1"/>
  <c r="W1280" i="1"/>
  <c r="W1279" i="1"/>
  <c r="W1281" i="1"/>
  <c r="W1285" i="1"/>
  <c r="W1283" i="1"/>
  <c r="W1284" i="1"/>
  <c r="W1286" i="1"/>
  <c r="W1288" i="1"/>
  <c r="W1291" i="1"/>
  <c r="W1287" i="1"/>
  <c r="W1290" i="1"/>
  <c r="W1295" i="1"/>
  <c r="W1292" i="1"/>
  <c r="W1289" i="1"/>
  <c r="W1296" i="1"/>
  <c r="W1298" i="1"/>
  <c r="W1293" i="1"/>
  <c r="W1297" i="1"/>
  <c r="W1299" i="1"/>
  <c r="W1294" i="1"/>
  <c r="W1301" i="1"/>
  <c r="W1300" i="1"/>
  <c r="W1302" i="1"/>
  <c r="W1304" i="1"/>
  <c r="W1303" i="1"/>
  <c r="W1306" i="1"/>
  <c r="W1308" i="1"/>
  <c r="W1305" i="1"/>
  <c r="W1307" i="1"/>
  <c r="W1309" i="1"/>
  <c r="W1310" i="1"/>
  <c r="W1311" i="1"/>
  <c r="W1312" i="1"/>
  <c r="W1313" i="1"/>
  <c r="W1316" i="1"/>
  <c r="W1315" i="1"/>
  <c r="W1314" i="1"/>
  <c r="W1319" i="1"/>
  <c r="W1317" i="1"/>
  <c r="W1318" i="1"/>
  <c r="W1322" i="1"/>
  <c r="W1320" i="1"/>
  <c r="W1321" i="1"/>
  <c r="W1325" i="1"/>
  <c r="W1324" i="1"/>
  <c r="W1323" i="1"/>
  <c r="W1326" i="1"/>
  <c r="W1328" i="1"/>
  <c r="W1330" i="1"/>
  <c r="W1327" i="1"/>
  <c r="W1329" i="1"/>
  <c r="W1332" i="1"/>
  <c r="W1331" i="1"/>
  <c r="W1333" i="1"/>
  <c r="W1334" i="1"/>
  <c r="W1337" i="1"/>
  <c r="W1338" i="1"/>
  <c r="W1335" i="1"/>
  <c r="W1336" i="1"/>
  <c r="W1339" i="1"/>
  <c r="W1340" i="1"/>
  <c r="W1341" i="1"/>
  <c r="W1343" i="1"/>
  <c r="W1342" i="1"/>
  <c r="W1347" i="1"/>
  <c r="W1345" i="1"/>
  <c r="W1344" i="1"/>
  <c r="W1346" i="1"/>
  <c r="W1351" i="1"/>
  <c r="W1352" i="1"/>
  <c r="W1348" i="1"/>
  <c r="W1353" i="1"/>
  <c r="W1349" i="1"/>
  <c r="W1350" i="1"/>
  <c r="W1355" i="1"/>
  <c r="W1354" i="1"/>
  <c r="W1356" i="1"/>
  <c r="W1357" i="1"/>
  <c r="W1358" i="1"/>
  <c r="W1362" i="1"/>
  <c r="W1360" i="1"/>
  <c r="W1361" i="1"/>
  <c r="W1359" i="1"/>
  <c r="W1365" i="1"/>
  <c r="W1363" i="1"/>
  <c r="W1364" i="1"/>
  <c r="W1367" i="1"/>
  <c r="W1366" i="1"/>
  <c r="W1368" i="1"/>
  <c r="W1369" i="1"/>
  <c r="W1371" i="1"/>
  <c r="W1370" i="1"/>
  <c r="W1372" i="1"/>
  <c r="W1374" i="1"/>
  <c r="W1373" i="1"/>
  <c r="W1375" i="1"/>
  <c r="W1377" i="1"/>
  <c r="W1376" i="1"/>
  <c r="W1379" i="1"/>
  <c r="W1383" i="1"/>
  <c r="W1378" i="1"/>
  <c r="W1380" i="1"/>
  <c r="W1381" i="1"/>
  <c r="W1382" i="1"/>
  <c r="W1386" i="1"/>
  <c r="W1389" i="1"/>
  <c r="W1385" i="1"/>
  <c r="W1384" i="1"/>
  <c r="W1387" i="1"/>
  <c r="W1388" i="1"/>
  <c r="W1391" i="1"/>
  <c r="W1390" i="1"/>
  <c r="W1392" i="1"/>
  <c r="W1395" i="1"/>
  <c r="W1393" i="1"/>
  <c r="W1394" i="1"/>
  <c r="W1397" i="1"/>
  <c r="W1396" i="1"/>
  <c r="W1401" i="1"/>
  <c r="W1398" i="1"/>
  <c r="W1399" i="1"/>
  <c r="W1400" i="1"/>
  <c r="W1402" i="1"/>
  <c r="W1404" i="1"/>
  <c r="W1403" i="1"/>
  <c r="W1406" i="1"/>
  <c r="W1405" i="1"/>
  <c r="W1407" i="1"/>
  <c r="W1408" i="1"/>
  <c r="W1411" i="1"/>
  <c r="W1410" i="1"/>
  <c r="W1409" i="1"/>
  <c r="W1413" i="1"/>
  <c r="W1412" i="1"/>
  <c r="W1415" i="1"/>
  <c r="W1417" i="1"/>
  <c r="W1414" i="1"/>
  <c r="W1416" i="1"/>
  <c r="W1418" i="1"/>
  <c r="W1421" i="1"/>
  <c r="W1420" i="1"/>
  <c r="W1419" i="1"/>
  <c r="W1423" i="1"/>
  <c r="W1422" i="1"/>
  <c r="W1426" i="1"/>
  <c r="W1425" i="1"/>
  <c r="W1424" i="1"/>
  <c r="W1429" i="1"/>
  <c r="W1427" i="1"/>
  <c r="W1432" i="1"/>
  <c r="W1430" i="1"/>
  <c r="W1428" i="1"/>
  <c r="W1431" i="1"/>
  <c r="W1433" i="1"/>
  <c r="W1436" i="1"/>
  <c r="W1434" i="1"/>
  <c r="W1435" i="1"/>
  <c r="W1439" i="1"/>
  <c r="W1438" i="1"/>
  <c r="W1440" i="1"/>
  <c r="W1437" i="1"/>
  <c r="W1444" i="1"/>
  <c r="W1441" i="1"/>
  <c r="W1442" i="1"/>
  <c r="W1443" i="1"/>
  <c r="W1445" i="1"/>
  <c r="W1446" i="1"/>
  <c r="W1447" i="1"/>
  <c r="W1448" i="1"/>
  <c r="W1450" i="1"/>
  <c r="W1449" i="1"/>
  <c r="W1452" i="1"/>
  <c r="W1454" i="1"/>
  <c r="W1451" i="1"/>
  <c r="W1455" i="1"/>
  <c r="W1456" i="1"/>
  <c r="W1457" i="1"/>
  <c r="W1453" i="1"/>
  <c r="W1460" i="1"/>
  <c r="W1461" i="1"/>
  <c r="W1459" i="1"/>
  <c r="W1458" i="1"/>
  <c r="W1462" i="1"/>
  <c r="W1463" i="1"/>
  <c r="W1465" i="1"/>
  <c r="W1464" i="1"/>
  <c r="W1466" i="1"/>
  <c r="W1467" i="1"/>
  <c r="W1468" i="1"/>
  <c r="W1469" i="1"/>
  <c r="W1472" i="1"/>
  <c r="W1473" i="1"/>
  <c r="W1471" i="1"/>
  <c r="W1470" i="1"/>
  <c r="W1474" i="1"/>
  <c r="W1477" i="1"/>
  <c r="W1475" i="1"/>
  <c r="W1476" i="1"/>
  <c r="W1480" i="1"/>
  <c r="W1479" i="1"/>
  <c r="W1478" i="1"/>
  <c r="W1481" i="1"/>
  <c r="W1482" i="1"/>
  <c r="W1484" i="1"/>
  <c r="W1483" i="1"/>
  <c r="W1485" i="1"/>
  <c r="W1486" i="1"/>
  <c r="W1487" i="1"/>
  <c r="W1488" i="1"/>
  <c r="W1490" i="1"/>
  <c r="W1489" i="1"/>
  <c r="W1491" i="1"/>
  <c r="W1493" i="1"/>
  <c r="W1492" i="1"/>
  <c r="W1495" i="1"/>
  <c r="W1494" i="1"/>
  <c r="W1500" i="1"/>
  <c r="W1496" i="1"/>
  <c r="W1498" i="1"/>
  <c r="W1497" i="1"/>
  <c r="W1501" i="1"/>
  <c r="W1499" i="1"/>
  <c r="W1503" i="1"/>
  <c r="W1502" i="1"/>
  <c r="W1507" i="1"/>
  <c r="W1505" i="1"/>
  <c r="W1506" i="1"/>
  <c r="W1504" i="1"/>
  <c r="W1509" i="1"/>
  <c r="W1510" i="1"/>
  <c r="W1508" i="1"/>
  <c r="W1512" i="1"/>
  <c r="W1511" i="1"/>
  <c r="W1515" i="1"/>
  <c r="W1513" i="1"/>
  <c r="W1514" i="1"/>
  <c r="W1516" i="1"/>
  <c r="W1517" i="1"/>
  <c r="W1518" i="1"/>
  <c r="W1519" i="1"/>
  <c r="W1520" i="1"/>
  <c r="W1521" i="1"/>
  <c r="W1524" i="1"/>
  <c r="W1522" i="1"/>
  <c r="W1523" i="1"/>
  <c r="W1525" i="1"/>
  <c r="W1528" i="1"/>
  <c r="W1526" i="1"/>
  <c r="W1527" i="1"/>
  <c r="W1530" i="1"/>
  <c r="W1532" i="1"/>
  <c r="W1531" i="1"/>
  <c r="W1529" i="1"/>
  <c r="W1534" i="1"/>
  <c r="W1533" i="1"/>
  <c r="W1535" i="1"/>
  <c r="W1537" i="1"/>
  <c r="W1536" i="1"/>
  <c r="W1538" i="1"/>
  <c r="W1540" i="1"/>
  <c r="W1539" i="1"/>
  <c r="W1541" i="1"/>
  <c r="W1543" i="1"/>
  <c r="W1542" i="1"/>
  <c r="W1544" i="1"/>
  <c r="W1548" i="1"/>
  <c r="W1545" i="1"/>
  <c r="W1546" i="1"/>
  <c r="W1547" i="1"/>
  <c r="W1549" i="1"/>
  <c r="W1551" i="1"/>
  <c r="W1550" i="1"/>
  <c r="W1553" i="1"/>
  <c r="W1552" i="1"/>
  <c r="W1554" i="1"/>
  <c r="W1555" i="1"/>
  <c r="W1556" i="1"/>
  <c r="W1559" i="1"/>
  <c r="W1558" i="1"/>
  <c r="W1561" i="1"/>
  <c r="W1557" i="1"/>
  <c r="W1562" i="1"/>
  <c r="W1560" i="1"/>
  <c r="W1563" i="1"/>
  <c r="W1566" i="1"/>
  <c r="W1565" i="1"/>
  <c r="W1564" i="1"/>
  <c r="W1567" i="1"/>
  <c r="W1568" i="1"/>
  <c r="W1569" i="1"/>
  <c r="W1570" i="1"/>
  <c r="W1571" i="1"/>
  <c r="W1573" i="1"/>
  <c r="W1572" i="1"/>
  <c r="W1575" i="1"/>
  <c r="W1576" i="1"/>
  <c r="W1574" i="1"/>
  <c r="W1577" i="1"/>
  <c r="W1581" i="1"/>
  <c r="W1578" i="1"/>
  <c r="W1579" i="1"/>
  <c r="W1583" i="1"/>
  <c r="W1582" i="1"/>
  <c r="W1585" i="1"/>
  <c r="W1586" i="1"/>
  <c r="W1584" i="1"/>
  <c r="W1580" i="1"/>
  <c r="W1589" i="1"/>
  <c r="W1590" i="1"/>
  <c r="W1587" i="1"/>
  <c r="W1591" i="1"/>
  <c r="W1588" i="1"/>
  <c r="W1594" i="1"/>
  <c r="W1592" i="1"/>
  <c r="W1593" i="1"/>
  <c r="W1595" i="1"/>
  <c r="W1598" i="1"/>
  <c r="W1599" i="1"/>
  <c r="W1596" i="1"/>
  <c r="W1597" i="1"/>
  <c r="W1601" i="1"/>
  <c r="W1600" i="1"/>
  <c r="W1603" i="1"/>
  <c r="W1602" i="1"/>
  <c r="W1606" i="1"/>
  <c r="W1604" i="1"/>
  <c r="W1607" i="1"/>
  <c r="W1605" i="1"/>
  <c r="W1609" i="1"/>
  <c r="W1608" i="1"/>
  <c r="W1611" i="1"/>
  <c r="W1610" i="1"/>
  <c r="W1613" i="1"/>
  <c r="W1612" i="1"/>
  <c r="W1619" i="1"/>
  <c r="W1615" i="1"/>
  <c r="W1614" i="1"/>
  <c r="W1620" i="1"/>
  <c r="W1616" i="1"/>
  <c r="W1618" i="1"/>
  <c r="W1617" i="1"/>
  <c r="W1621" i="1"/>
  <c r="W1622" i="1"/>
  <c r="W1624" i="1"/>
  <c r="W1623" i="1"/>
  <c r="W1625" i="1"/>
  <c r="W1627" i="1"/>
  <c r="W1628" i="1"/>
  <c r="W1626" i="1"/>
  <c r="W1629" i="1"/>
  <c r="W1630" i="1"/>
  <c r="W1631" i="1"/>
  <c r="W1632" i="1"/>
  <c r="W1633" i="1"/>
  <c r="W1634" i="1"/>
  <c r="W1636" i="1"/>
  <c r="W1638" i="1"/>
  <c r="W1635" i="1"/>
  <c r="W1637" i="1"/>
  <c r="W1640" i="1"/>
  <c r="W1639" i="1"/>
  <c r="W1642" i="1"/>
  <c r="W1641" i="1"/>
  <c r="W1644" i="1"/>
  <c r="W1643" i="1"/>
  <c r="W1647" i="1"/>
  <c r="W1645" i="1"/>
  <c r="W1650" i="1"/>
  <c r="W1646" i="1"/>
  <c r="W1649" i="1"/>
  <c r="W1648" i="1"/>
  <c r="W1651" i="1"/>
  <c r="W1652" i="1"/>
  <c r="W1659" i="1"/>
  <c r="W1657" i="1"/>
  <c r="W1653" i="1"/>
  <c r="W1656" i="1"/>
  <c r="W1654" i="1"/>
  <c r="W1655" i="1"/>
  <c r="W1660" i="1"/>
  <c r="W1658" i="1"/>
  <c r="W1663" i="1"/>
  <c r="W1665" i="1"/>
  <c r="W1661" i="1"/>
  <c r="W1662" i="1"/>
  <c r="W1664" i="1"/>
  <c r="W1666" i="1"/>
  <c r="W1668" i="1"/>
  <c r="W1667" i="1"/>
  <c r="W1669" i="1"/>
  <c r="W1671" i="1"/>
  <c r="W1672" i="1"/>
  <c r="W1670" i="1"/>
  <c r="W1674" i="1"/>
  <c r="W1673" i="1"/>
  <c r="W1675" i="1"/>
  <c r="W1676" i="1"/>
  <c r="W1677" i="1"/>
  <c r="W1682" i="1"/>
  <c r="W1678" i="1"/>
  <c r="W1679" i="1"/>
  <c r="W1681" i="1"/>
  <c r="W1680" i="1"/>
  <c r="W1687" i="1"/>
  <c r="W1684" i="1"/>
  <c r="W1683" i="1"/>
  <c r="W1689" i="1"/>
  <c r="W1686" i="1"/>
  <c r="W1685" i="1"/>
  <c r="W1690" i="1"/>
  <c r="W1688" i="1"/>
  <c r="W1691" i="1"/>
  <c r="W1695" i="1"/>
  <c r="W1692" i="1"/>
  <c r="W1698" i="1"/>
  <c r="W1694" i="1"/>
  <c r="W1693" i="1"/>
  <c r="W1697" i="1"/>
  <c r="W1696" i="1"/>
  <c r="W1699" i="1"/>
  <c r="W1700" i="1"/>
  <c r="W1702" i="1"/>
  <c r="W1701" i="1"/>
  <c r="W1704" i="1"/>
  <c r="W1705" i="1"/>
  <c r="W1706" i="1"/>
  <c r="W1703" i="1"/>
  <c r="W1708" i="1"/>
  <c r="W1707" i="1"/>
  <c r="W1713" i="1"/>
  <c r="W1709" i="1"/>
  <c r="W1711" i="1"/>
  <c r="W1715" i="1"/>
  <c r="W1712" i="1"/>
  <c r="W1710" i="1"/>
  <c r="W1714" i="1"/>
  <c r="W1718" i="1"/>
  <c r="W1716" i="1"/>
  <c r="W1721" i="1"/>
  <c r="W1719" i="1"/>
  <c r="W1717" i="1"/>
  <c r="W1720" i="1"/>
  <c r="W1722" i="1"/>
  <c r="W1723" i="1"/>
  <c r="W1725" i="1"/>
  <c r="W1726" i="1"/>
  <c r="W1724" i="1"/>
  <c r="W1730" i="1"/>
  <c r="W1729" i="1"/>
  <c r="W1727" i="1"/>
  <c r="W1734" i="1"/>
  <c r="W1728" i="1"/>
  <c r="W1736" i="1"/>
  <c r="W1731" i="1"/>
  <c r="W1733" i="1"/>
  <c r="W1732" i="1"/>
  <c r="W1735" i="1"/>
  <c r="W1739" i="1"/>
  <c r="W1738" i="1"/>
  <c r="W1740" i="1"/>
  <c r="W1737" i="1"/>
  <c r="W1741" i="1"/>
  <c r="W1745" i="1"/>
  <c r="W1742" i="1"/>
  <c r="W1743" i="1"/>
  <c r="W1744" i="1"/>
  <c r="W1747" i="1"/>
  <c r="W1746" i="1"/>
  <c r="W1748" i="1"/>
  <c r="W1749" i="1"/>
  <c r="W1751" i="1"/>
  <c r="W1750" i="1"/>
  <c r="W1752" i="1"/>
  <c r="W1753" i="1"/>
  <c r="W1754" i="1"/>
  <c r="W1755" i="1"/>
  <c r="W1757" i="1"/>
  <c r="W1756" i="1"/>
  <c r="W1758" i="1"/>
  <c r="W1761" i="1"/>
  <c r="W1762" i="1"/>
  <c r="W1760" i="1"/>
  <c r="W1759" i="1"/>
  <c r="W1764" i="1"/>
  <c r="W1763" i="1"/>
  <c r="W1766" i="1"/>
  <c r="W1765" i="1"/>
  <c r="W1767" i="1"/>
  <c r="W1769" i="1"/>
  <c r="W1770" i="1"/>
  <c r="W1768" i="1"/>
  <c r="W1771" i="1"/>
  <c r="W1773" i="1"/>
  <c r="W1772" i="1"/>
  <c r="W1778" i="1"/>
  <c r="W1774" i="1"/>
  <c r="W1775" i="1"/>
  <c r="W1777" i="1"/>
  <c r="W1779" i="1"/>
  <c r="W1776" i="1"/>
  <c r="W1780" i="1"/>
  <c r="W1782" i="1"/>
  <c r="W1781" i="1"/>
  <c r="W1788" i="1"/>
  <c r="W1785" i="1"/>
  <c r="W1783" i="1"/>
  <c r="W1784" i="1"/>
  <c r="W1787" i="1"/>
  <c r="W1786" i="1"/>
  <c r="W1789" i="1"/>
  <c r="W1793" i="1"/>
  <c r="W1790" i="1"/>
  <c r="W1792" i="1"/>
  <c r="W1791" i="1"/>
  <c r="W1798" i="1"/>
  <c r="W1795" i="1"/>
  <c r="W1794" i="1"/>
  <c r="W1796" i="1"/>
  <c r="W1797" i="1"/>
  <c r="W1804" i="1"/>
  <c r="W1800" i="1"/>
  <c r="W1802" i="1"/>
  <c r="W1799" i="1"/>
  <c r="W1801" i="1"/>
  <c r="W1806" i="1"/>
  <c r="W1805" i="1"/>
  <c r="W1803" i="1"/>
  <c r="W1807" i="1"/>
  <c r="W1809" i="1"/>
  <c r="W1808" i="1"/>
  <c r="W1811" i="1"/>
  <c r="W1810" i="1"/>
  <c r="W1812" i="1"/>
  <c r="W1813" i="1"/>
  <c r="W1815" i="1"/>
  <c r="W1814" i="1"/>
  <c r="W1817" i="1"/>
  <c r="W1816" i="1"/>
  <c r="W1821" i="1"/>
  <c r="W1818" i="1"/>
  <c r="W1819" i="1"/>
  <c r="W1823" i="1"/>
  <c r="W1820" i="1"/>
  <c r="W1824" i="1"/>
  <c r="W1822" i="1"/>
  <c r="W1825" i="1"/>
  <c r="W1826" i="1"/>
  <c r="W1828" i="1"/>
  <c r="W1827" i="1"/>
  <c r="W1832" i="1"/>
  <c r="W1829" i="1"/>
  <c r="W1830" i="1"/>
  <c r="W1833" i="1"/>
  <c r="W1831" i="1"/>
  <c r="W1834" i="1"/>
  <c r="W1836" i="1"/>
  <c r="W1837" i="1"/>
  <c r="W1835" i="1"/>
  <c r="W1841" i="1"/>
  <c r="W1838" i="1"/>
  <c r="W1839" i="1"/>
  <c r="W1843" i="1"/>
  <c r="W1840" i="1"/>
  <c r="W1846" i="1"/>
  <c r="W1842" i="1"/>
  <c r="W1845" i="1"/>
  <c r="W1848" i="1"/>
  <c r="W1844" i="1"/>
  <c r="W1847" i="1"/>
  <c r="W1849" i="1"/>
  <c r="W1851" i="1"/>
  <c r="W1850" i="1"/>
  <c r="W1852" i="1"/>
  <c r="W1853" i="1"/>
  <c r="W1854" i="1"/>
  <c r="W1856" i="1"/>
  <c r="W1855" i="1"/>
  <c r="W1859" i="1"/>
  <c r="W1857" i="1"/>
  <c r="W1858" i="1"/>
  <c r="W1860" i="1"/>
  <c r="W1862" i="1"/>
  <c r="W1863" i="1"/>
  <c r="W1861" i="1"/>
  <c r="W1864" i="1"/>
  <c r="W1866" i="1"/>
  <c r="W1867" i="1"/>
  <c r="W1865" i="1"/>
  <c r="W1870" i="1"/>
  <c r="W1868" i="1"/>
  <c r="W1869" i="1"/>
  <c r="W1871" i="1"/>
  <c r="W1874" i="1"/>
  <c r="W1872" i="1"/>
  <c r="W1873" i="1"/>
  <c r="W1875" i="1"/>
  <c r="W1879" i="1"/>
  <c r="W1876" i="1"/>
  <c r="W1880" i="1"/>
  <c r="W1878" i="1"/>
  <c r="W1877" i="1"/>
  <c r="W1884" i="1"/>
  <c r="W1881" i="1"/>
  <c r="W1882" i="1"/>
  <c r="W1883" i="1"/>
  <c r="W1885" i="1"/>
  <c r="W1886" i="1"/>
  <c r="W1889" i="1"/>
  <c r="W1891" i="1"/>
  <c r="W1888" i="1"/>
  <c r="W1887" i="1"/>
  <c r="W1892" i="1"/>
  <c r="W1890" i="1"/>
  <c r="W1895" i="1"/>
  <c r="W1893" i="1"/>
  <c r="W1894" i="1"/>
  <c r="W1897" i="1"/>
  <c r="W1899" i="1"/>
  <c r="W1896" i="1"/>
  <c r="W1898" i="1"/>
  <c r="W1902" i="1"/>
  <c r="W1900" i="1"/>
  <c r="W1901" i="1"/>
  <c r="W1903" i="1"/>
  <c r="W1905" i="1"/>
  <c r="W1904" i="1"/>
  <c r="W1906" i="1"/>
  <c r="W1907" i="1"/>
  <c r="W1908" i="1"/>
  <c r="W1911" i="1"/>
  <c r="W1909" i="1"/>
  <c r="W1913" i="1"/>
  <c r="W1912" i="1"/>
  <c r="W1910" i="1"/>
  <c r="W1914" i="1"/>
  <c r="W1915" i="1"/>
  <c r="W1916" i="1"/>
  <c r="W1918" i="1"/>
  <c r="W1922" i="1"/>
  <c r="W1917" i="1"/>
  <c r="W1920" i="1"/>
  <c r="W1919" i="1"/>
  <c r="W1921" i="1"/>
  <c r="W1924" i="1"/>
  <c r="W1923" i="1"/>
  <c r="W1930" i="1"/>
  <c r="W1926" i="1"/>
  <c r="W1925" i="1"/>
  <c r="W1927" i="1"/>
  <c r="W1929" i="1"/>
  <c r="W1928" i="1"/>
  <c r="W1932" i="1"/>
  <c r="W1931" i="1"/>
  <c r="W1934" i="1"/>
  <c r="W1936" i="1"/>
  <c r="W1933" i="1"/>
  <c r="W1935" i="1"/>
  <c r="W1937" i="1"/>
  <c r="W1938" i="1"/>
  <c r="W1939" i="1"/>
  <c r="W1941" i="1"/>
  <c r="W1942" i="1"/>
  <c r="W1940" i="1"/>
  <c r="W1943" i="1"/>
  <c r="W1944" i="1"/>
  <c r="W1947" i="1"/>
  <c r="W1946" i="1"/>
  <c r="W1945" i="1"/>
  <c r="W1952" i="1"/>
  <c r="W1949" i="1"/>
  <c r="W1948" i="1"/>
  <c r="W1951" i="1"/>
  <c r="W1954" i="1"/>
  <c r="W1950" i="1"/>
  <c r="W1953" i="1"/>
  <c r="W1955" i="1"/>
  <c r="W1956" i="1"/>
  <c r="W1957" i="1"/>
  <c r="W1961" i="1"/>
  <c r="W1958" i="1"/>
  <c r="W1959" i="1"/>
  <c r="W1960" i="1"/>
  <c r="W1965" i="1"/>
  <c r="W1962" i="1"/>
  <c r="W1964" i="1"/>
  <c r="W1963" i="1"/>
  <c r="W1966" i="1"/>
  <c r="W1968" i="1"/>
  <c r="W1967" i="1"/>
  <c r="W1969" i="1"/>
  <c r="W1974" i="1"/>
  <c r="W1971" i="1"/>
  <c r="W1970" i="1"/>
  <c r="W1976" i="1"/>
  <c r="W1972" i="1"/>
  <c r="W1973" i="1"/>
  <c r="W1975" i="1"/>
  <c r="W1977" i="1"/>
  <c r="W1980" i="1"/>
  <c r="W1978" i="1"/>
  <c r="W1979" i="1"/>
  <c r="W1983" i="1"/>
  <c r="W1981" i="1"/>
  <c r="W1982" i="1"/>
  <c r="W1984" i="1"/>
  <c r="W1985" i="1"/>
  <c r="W1986" i="1"/>
  <c r="W1990" i="1"/>
  <c r="W1987" i="1"/>
  <c r="W1991" i="1"/>
  <c r="W1989" i="1"/>
  <c r="W1988" i="1"/>
  <c r="W1992" i="1"/>
  <c r="W1996" i="1"/>
  <c r="W1997" i="1"/>
  <c r="W1993" i="1"/>
  <c r="W1994" i="1"/>
  <c r="W1995" i="1"/>
  <c r="W1998" i="1"/>
  <c r="W2000" i="1"/>
  <c r="W1999" i="1"/>
  <c r="W2001" i="1"/>
  <c r="W2002" i="1"/>
  <c r="W2003" i="1"/>
  <c r="W2004" i="1"/>
  <c r="W2006" i="1"/>
  <c r="W2005" i="1"/>
  <c r="W2008" i="1"/>
  <c r="W2007" i="1"/>
  <c r="W2012" i="1"/>
  <c r="W2009" i="1"/>
  <c r="W2011" i="1"/>
  <c r="W2010" i="1"/>
  <c r="W2013" i="1"/>
  <c r="W2014" i="1"/>
  <c r="W2015" i="1"/>
  <c r="W2018" i="1"/>
  <c r="W2016" i="1"/>
  <c r="W2017" i="1"/>
  <c r="W2021" i="1"/>
  <c r="W2019" i="1"/>
  <c r="W2020" i="1"/>
  <c r="W2022" i="1"/>
  <c r="W2024" i="1"/>
  <c r="W2026" i="1"/>
  <c r="W2023" i="1"/>
  <c r="W2027" i="1"/>
  <c r="W2025" i="1"/>
  <c r="W2028" i="1"/>
  <c r="W2029" i="1"/>
  <c r="W2030" i="1"/>
  <c r="W2031" i="1"/>
  <c r="W2033" i="1"/>
  <c r="W2032" i="1"/>
  <c r="W2038" i="1"/>
  <c r="W2035" i="1"/>
  <c r="W2034" i="1"/>
  <c r="W2037" i="1"/>
  <c r="W2040" i="1"/>
  <c r="W2036" i="1"/>
  <c r="W2042" i="1"/>
  <c r="W2039" i="1"/>
  <c r="W2041" i="1"/>
  <c r="W2046" i="1"/>
  <c r="W2043" i="1"/>
  <c r="W2044" i="1"/>
  <c r="W2045" i="1"/>
  <c r="W2051" i="1"/>
  <c r="W2049" i="1"/>
  <c r="W2047" i="1"/>
  <c r="W2048" i="1"/>
  <c r="W2053" i="1"/>
  <c r="W2055" i="1"/>
  <c r="W2052" i="1"/>
  <c r="W2050" i="1"/>
  <c r="W2054" i="1"/>
  <c r="W2056" i="1"/>
  <c r="W2057" i="1"/>
  <c r="W2058" i="1"/>
  <c r="W2059" i="1"/>
  <c r="W2062" i="1"/>
  <c r="W2061" i="1"/>
  <c r="W2060" i="1"/>
  <c r="W2068" i="1"/>
  <c r="W2065" i="1"/>
  <c r="W2064" i="1"/>
  <c r="W2066" i="1"/>
  <c r="W2063" i="1"/>
  <c r="W2070" i="1"/>
  <c r="W2069" i="1"/>
  <c r="W2071" i="1"/>
  <c r="W2067" i="1"/>
  <c r="W2072" i="1"/>
  <c r="W2075" i="1"/>
  <c r="W2074" i="1"/>
  <c r="W2073" i="1"/>
  <c r="W2076" i="1"/>
  <c r="W2079" i="1"/>
  <c r="W2078" i="1"/>
  <c r="W2080" i="1"/>
  <c r="W2077" i="1"/>
  <c r="W2083" i="1"/>
  <c r="W2081" i="1"/>
  <c r="W2082" i="1"/>
  <c r="W2084" i="1"/>
  <c r="W2085" i="1"/>
  <c r="W2087" i="1"/>
  <c r="W2086" i="1"/>
  <c r="W2088" i="1"/>
  <c r="W2090" i="1"/>
  <c r="W2089" i="1"/>
  <c r="W2092" i="1"/>
  <c r="W2091" i="1"/>
  <c r="W2097" i="1"/>
  <c r="W2093" i="1"/>
  <c r="W2098" i="1"/>
  <c r="W2095" i="1"/>
  <c r="W2094" i="1"/>
  <c r="W2096" i="1"/>
  <c r="W2099" i="1"/>
  <c r="W2100" i="1"/>
  <c r="W2101" i="1"/>
  <c r="W2102" i="1"/>
  <c r="W2104" i="1"/>
  <c r="W2103" i="1"/>
  <c r="W2105" i="1"/>
  <c r="W2107" i="1"/>
  <c r="W2106" i="1"/>
  <c r="W2108" i="1"/>
  <c r="W2109" i="1"/>
  <c r="W2110" i="1"/>
  <c r="W2111" i="1"/>
  <c r="W2112" i="1"/>
  <c r="W2114" i="1"/>
  <c r="W2113" i="1"/>
  <c r="W2115" i="1"/>
  <c r="W2116" i="1"/>
  <c r="W2120" i="1"/>
  <c r="W2119" i="1"/>
  <c r="W2117" i="1"/>
  <c r="W2118" i="1"/>
  <c r="W2123" i="1"/>
  <c r="W2121" i="1"/>
  <c r="W2122" i="1"/>
  <c r="W2124" i="1"/>
  <c r="W2128" i="1"/>
  <c r="W2126" i="1"/>
  <c r="W2127" i="1"/>
  <c r="W2125" i="1"/>
  <c r="W2130" i="1"/>
  <c r="W2129" i="1"/>
  <c r="W2131" i="1"/>
  <c r="W2132" i="1"/>
  <c r="W2133" i="1"/>
  <c r="W2137" i="1"/>
  <c r="W2134" i="1"/>
  <c r="W2135" i="1"/>
  <c r="W2136" i="1"/>
  <c r="W2140" i="1"/>
  <c r="W2139" i="1"/>
  <c r="W2138" i="1"/>
  <c r="W2143" i="1"/>
  <c r="W2142" i="1"/>
  <c r="W2141" i="1"/>
  <c r="W2144" i="1"/>
  <c r="W2146" i="1"/>
  <c r="W2145" i="1"/>
  <c r="W2147" i="1"/>
  <c r="W2148" i="1"/>
  <c r="W2149" i="1"/>
  <c r="W2151" i="1"/>
  <c r="W2150" i="1"/>
  <c r="W2157" i="1"/>
  <c r="W2153" i="1"/>
  <c r="W2152" i="1"/>
  <c r="W2158" i="1"/>
  <c r="W2155" i="1"/>
  <c r="W2154" i="1"/>
  <c r="W2159" i="1"/>
  <c r="W2156" i="1"/>
  <c r="W2163" i="1"/>
  <c r="W2162" i="1"/>
  <c r="W2160" i="1"/>
  <c r="W2161" i="1"/>
  <c r="W2164" i="1"/>
  <c r="W2165" i="1"/>
  <c r="W2167" i="1"/>
  <c r="W2166" i="1"/>
  <c r="W2170" i="1"/>
  <c r="W2169" i="1"/>
  <c r="W2168" i="1"/>
  <c r="W2174" i="1"/>
  <c r="W2173" i="1"/>
  <c r="W2171" i="1"/>
  <c r="W2172" i="1"/>
  <c r="W2175" i="1"/>
  <c r="W2178" i="1"/>
  <c r="W2176" i="1"/>
  <c r="W2177" i="1"/>
  <c r="W2179" i="1"/>
  <c r="W2180" i="1"/>
  <c r="W2181" i="1"/>
  <c r="W2184" i="1"/>
  <c r="W2182" i="1"/>
  <c r="W2183" i="1"/>
  <c r="W2186" i="1"/>
  <c r="W2187" i="1"/>
  <c r="W2185" i="1"/>
  <c r="W2188" i="1"/>
  <c r="W2190" i="1"/>
  <c r="W2189" i="1"/>
  <c r="W2191" i="1"/>
  <c r="W2192" i="1"/>
  <c r="W2195" i="1"/>
  <c r="W2193" i="1"/>
  <c r="W2194" i="1"/>
  <c r="W2196" i="1"/>
  <c r="W2197" i="1"/>
  <c r="W2198" i="1"/>
  <c r="W2200" i="1"/>
  <c r="W2199" i="1"/>
  <c r="W2203" i="1"/>
  <c r="W2201" i="1"/>
  <c r="W2202" i="1"/>
  <c r="W2205" i="1"/>
  <c r="W2204" i="1"/>
  <c r="W2206" i="1"/>
  <c r="W2207" i="1"/>
  <c r="W2208" i="1"/>
  <c r="W2209" i="1"/>
  <c r="W2210" i="1"/>
  <c r="W2211" i="1"/>
  <c r="W2212" i="1"/>
  <c r="W2213" i="1"/>
  <c r="W2217" i="1"/>
  <c r="W2216" i="1"/>
  <c r="W2215" i="1"/>
  <c r="W2214" i="1"/>
  <c r="W2218" i="1"/>
  <c r="W2219" i="1"/>
  <c r="W2224" i="1"/>
  <c r="W2220" i="1"/>
  <c r="W2221" i="1"/>
  <c r="W2223" i="1"/>
  <c r="W2222" i="1"/>
  <c r="W2226" i="1"/>
  <c r="W2225" i="1"/>
  <c r="W2227" i="1"/>
  <c r="W2228" i="1"/>
  <c r="W2232" i="1"/>
  <c r="W2231" i="1"/>
  <c r="W2229" i="1"/>
  <c r="W2230" i="1"/>
  <c r="W2233" i="1"/>
  <c r="W2234" i="1"/>
  <c r="W2237" i="1"/>
  <c r="W2235" i="1"/>
  <c r="W2236" i="1"/>
  <c r="W2238" i="1"/>
  <c r="W2239" i="1"/>
  <c r="W2241" i="1"/>
  <c r="W2240" i="1"/>
  <c r="W2242" i="1"/>
  <c r="W2244" i="1"/>
  <c r="W2243" i="1"/>
  <c r="W2245" i="1"/>
  <c r="W2248" i="1"/>
  <c r="W2247" i="1"/>
  <c r="W2246" i="1"/>
  <c r="W2250" i="1"/>
  <c r="W2249" i="1"/>
  <c r="W2255" i="1"/>
  <c r="W2252" i="1"/>
  <c r="W2254" i="1"/>
  <c r="W2257" i="1"/>
  <c r="W2251" i="1"/>
  <c r="W2253" i="1"/>
  <c r="W2256" i="1"/>
  <c r="W2258" i="1"/>
  <c r="W2261" i="1"/>
  <c r="W2259" i="1"/>
  <c r="W2260" i="1"/>
  <c r="W2262" i="1"/>
  <c r="W2264" i="1"/>
  <c r="W2263" i="1"/>
  <c r="W2265" i="1"/>
  <c r="W2266" i="1"/>
  <c r="W2268" i="1"/>
  <c r="W2267" i="1"/>
  <c r="W2269" i="1"/>
  <c r="W2270" i="1"/>
  <c r="W2271" i="1"/>
  <c r="W2272" i="1"/>
  <c r="W2274" i="1"/>
  <c r="W2275" i="1"/>
  <c r="W2273" i="1"/>
  <c r="W2276" i="1"/>
  <c r="W2277" i="1"/>
  <c r="W2279" i="1"/>
  <c r="W2278" i="1"/>
  <c r="W2280" i="1"/>
  <c r="W2282" i="1"/>
  <c r="W2281" i="1"/>
  <c r="W2284" i="1"/>
  <c r="W2283" i="1"/>
  <c r="W2285" i="1"/>
  <c r="W2286" i="1"/>
  <c r="W2288" i="1"/>
  <c r="W2287" i="1"/>
  <c r="W2291" i="1"/>
  <c r="W2289" i="1"/>
  <c r="W2290" i="1"/>
  <c r="W2293" i="1"/>
  <c r="W2292" i="1"/>
  <c r="W2294" i="1"/>
  <c r="W2295" i="1"/>
  <c r="W2296" i="1"/>
  <c r="W2297" i="1"/>
  <c r="W2298" i="1"/>
  <c r="W2299" i="1"/>
  <c r="W2301" i="1"/>
  <c r="W2302" i="1"/>
  <c r="W2300" i="1"/>
  <c r="W2303" i="1"/>
  <c r="W2304" i="1"/>
  <c r="W2305" i="1"/>
  <c r="W2307" i="1"/>
  <c r="W2306" i="1"/>
  <c r="W2311" i="1"/>
  <c r="W2310" i="1"/>
  <c r="W2309" i="1"/>
  <c r="W2308" i="1"/>
  <c r="W2313" i="1"/>
  <c r="W2312" i="1"/>
  <c r="W2314" i="1"/>
  <c r="W2317" i="1"/>
  <c r="W2315" i="1"/>
  <c r="W2316" i="1"/>
  <c r="W2319" i="1"/>
  <c r="W2321" i="1"/>
  <c r="W2318" i="1"/>
  <c r="W2320" i="1"/>
  <c r="W2322" i="1"/>
  <c r="W2325" i="1"/>
  <c r="W2324" i="1"/>
  <c r="W2323" i="1"/>
  <c r="W2326" i="1"/>
  <c r="W2329" i="1"/>
  <c r="W2328" i="1"/>
  <c r="W2327" i="1"/>
  <c r="W2330" i="1"/>
  <c r="W2331" i="1"/>
  <c r="W2334" i="1"/>
  <c r="W2333" i="1"/>
  <c r="W2332" i="1"/>
  <c r="W2339" i="1"/>
  <c r="W2335" i="1"/>
  <c r="W2336" i="1"/>
  <c r="W2341" i="1"/>
  <c r="W2338" i="1"/>
  <c r="W2337" i="1"/>
  <c r="W2340" i="1"/>
  <c r="W2342" i="1"/>
  <c r="W2346" i="1"/>
  <c r="W2345" i="1"/>
  <c r="W2343" i="1"/>
  <c r="W2344" i="1"/>
  <c r="W2350" i="1"/>
  <c r="W2348" i="1"/>
  <c r="W2347" i="1"/>
  <c r="W2349" i="1"/>
  <c r="W2351" i="1"/>
  <c r="W2352" i="1"/>
  <c r="W2355" i="1"/>
  <c r="W2353" i="1"/>
  <c r="W2354" i="1"/>
  <c r="W2358" i="1"/>
  <c r="W2356" i="1"/>
  <c r="W2357" i="1"/>
  <c r="W2360" i="1"/>
  <c r="W2359" i="1"/>
  <c r="W2361" i="1"/>
  <c r="W2362" i="1"/>
  <c r="W2366" i="1"/>
  <c r="W2363" i="1"/>
  <c r="W2364" i="1"/>
  <c r="W2365" i="1"/>
  <c r="W2367" i="1"/>
  <c r="W2369" i="1"/>
  <c r="W2368" i="1"/>
  <c r="W2371" i="1"/>
  <c r="W2372" i="1"/>
  <c r="W2370" i="1"/>
  <c r="W2374" i="1"/>
  <c r="W2373" i="1"/>
  <c r="W2375" i="1"/>
  <c r="W2376" i="1"/>
  <c r="W2379" i="1"/>
  <c r="W2377" i="1"/>
  <c r="W2378" i="1"/>
  <c r="W2384" i="1"/>
  <c r="W2385" i="1"/>
  <c r="X347" i="1" s="1"/>
  <c r="W2380" i="1"/>
  <c r="W2382" i="1"/>
  <c r="W2383" i="1"/>
  <c r="W2381" i="1"/>
  <c r="X1548" i="1" l="1"/>
  <c r="X147" i="1"/>
  <c r="X1411" i="1"/>
  <c r="X1758" i="1"/>
  <c r="X331" i="1"/>
  <c r="X735" i="1"/>
  <c r="X833" i="1"/>
  <c r="X146" i="1"/>
  <c r="X1876" i="1"/>
  <c r="X522" i="1"/>
  <c r="X1549" i="1"/>
  <c r="X983" i="1"/>
  <c r="X326" i="1"/>
  <c r="X739" i="1"/>
  <c r="X1427" i="1"/>
  <c r="X1583" i="1"/>
  <c r="X374" i="1"/>
  <c r="X854" i="1"/>
  <c r="X1771" i="1"/>
  <c r="X165" i="1"/>
  <c r="X752" i="1"/>
  <c r="X584" i="1"/>
  <c r="X588" i="1"/>
  <c r="X1633" i="1"/>
  <c r="X596" i="1"/>
  <c r="X1635" i="1"/>
  <c r="X11" i="1"/>
  <c r="X1165" i="1"/>
  <c r="X1484" i="1"/>
  <c r="X782" i="1"/>
  <c r="X1371" i="1"/>
  <c r="X1468" i="1"/>
  <c r="X91" i="1"/>
  <c r="X213" i="1"/>
  <c r="X911" i="1"/>
  <c r="X2204" i="1"/>
  <c r="X1355" i="1"/>
  <c r="X189" i="1"/>
  <c r="X1795" i="1"/>
  <c r="X74" i="1"/>
  <c r="X1451" i="1"/>
  <c r="X687" i="1"/>
  <c r="X2166" i="1"/>
  <c r="X39" i="1"/>
  <c r="X1087" i="1"/>
  <c r="X1659" i="1"/>
  <c r="X627" i="1"/>
  <c r="X639" i="1"/>
  <c r="X1205" i="1"/>
  <c r="X1304" i="1"/>
  <c r="X1161" i="1"/>
  <c r="X1624" i="1"/>
  <c r="X3" i="1"/>
  <c r="X1043" i="1"/>
  <c r="X1113" i="1"/>
  <c r="X576" i="1"/>
  <c r="X1293" i="1"/>
  <c r="X2195" i="1"/>
  <c r="X1697" i="1"/>
  <c r="X1987" i="1"/>
  <c r="X674" i="1"/>
  <c r="X58" i="1"/>
  <c r="X1244" i="1"/>
  <c r="X1702" i="1"/>
  <c r="X71" i="1"/>
  <c r="X1607" i="1"/>
  <c r="X679" i="1"/>
  <c r="X179" i="1"/>
  <c r="X567" i="1"/>
  <c r="X1619" i="1"/>
  <c r="X682" i="1"/>
  <c r="X1698" i="1"/>
  <c r="X66" i="1"/>
  <c r="X568" i="1"/>
  <c r="X184" i="1"/>
  <c r="X1610" i="1"/>
  <c r="X877" i="1"/>
  <c r="X1201" i="1"/>
  <c r="X1091" i="1"/>
  <c r="X630" i="1"/>
  <c r="X1962" i="1"/>
  <c r="X635" i="1"/>
  <c r="X43" i="1"/>
  <c r="X1656" i="1"/>
  <c r="X2033" i="1"/>
  <c r="X467" i="1"/>
  <c r="X106" i="1"/>
  <c r="X917" i="1"/>
  <c r="X1491" i="1"/>
  <c r="X785" i="1"/>
  <c r="X1379" i="1"/>
  <c r="X2125" i="1"/>
  <c r="X2324" i="1"/>
  <c r="X2332" i="1"/>
  <c r="X1107" i="1"/>
  <c r="X1252" i="1"/>
  <c r="X7" i="1"/>
  <c r="X1131" i="1"/>
  <c r="X1900" i="1"/>
  <c r="X2087" i="1"/>
  <c r="X2292" i="1"/>
  <c r="X853" i="1"/>
  <c r="X538" i="1"/>
  <c r="X361" i="1"/>
  <c r="X1002" i="1"/>
  <c r="X1971" i="1"/>
  <c r="X2170" i="1"/>
  <c r="X2358" i="1"/>
  <c r="X645" i="1"/>
  <c r="X46" i="1"/>
  <c r="X1216" i="1"/>
  <c r="X1286" i="1"/>
  <c r="X1290" i="1"/>
  <c r="X1337" i="1"/>
  <c r="X1663" i="1"/>
  <c r="X1969" i="1"/>
  <c r="X2174" i="1"/>
  <c r="X2361" i="1"/>
  <c r="X642" i="1"/>
  <c r="X1325" i="1"/>
  <c r="X2148" i="1"/>
  <c r="X2151" i="1"/>
  <c r="X1077" i="1"/>
  <c r="X606" i="1"/>
  <c r="X27" i="1"/>
  <c r="X617" i="1"/>
  <c r="X1259" i="1"/>
  <c r="X1637" i="1"/>
  <c r="X2128" i="1"/>
  <c r="X2337" i="1"/>
  <c r="X597" i="1"/>
  <c r="X1063" i="1"/>
  <c r="X1053" i="1"/>
  <c r="X1170" i="1"/>
  <c r="X1257" i="1"/>
  <c r="X1639" i="1"/>
  <c r="X12" i="1"/>
  <c r="X579" i="1"/>
  <c r="X592" i="1"/>
  <c r="X590" i="1"/>
  <c r="X1110" i="1"/>
  <c r="X1129" i="1"/>
  <c r="X1303" i="1"/>
  <c r="X1950" i="1"/>
  <c r="X2330" i="1"/>
  <c r="X2" i="1"/>
  <c r="X575" i="1"/>
  <c r="X1408" i="1"/>
  <c r="X1538" i="1"/>
  <c r="X1858" i="1"/>
  <c r="X318" i="1"/>
  <c r="X296" i="1"/>
  <c r="X306" i="1"/>
  <c r="X138" i="1"/>
  <c r="X1508" i="1"/>
  <c r="X2248" i="1"/>
  <c r="X119" i="1"/>
  <c r="X481" i="1"/>
  <c r="X255" i="1"/>
  <c r="X721" i="1"/>
  <c r="X802" i="1"/>
  <c r="X1388" i="1"/>
  <c r="X1496" i="1"/>
  <c r="X1832" i="1"/>
  <c r="X111" i="1"/>
  <c r="X250" i="1"/>
  <c r="X793" i="1"/>
  <c r="X478" i="1"/>
  <c r="X1585" i="1"/>
  <c r="X1772" i="1"/>
  <c r="X1907" i="1"/>
  <c r="X2295" i="1"/>
  <c r="X166" i="1"/>
  <c r="X748" i="1"/>
  <c r="X372" i="1"/>
  <c r="X992" i="1"/>
  <c r="X1553" i="1"/>
  <c r="X1885" i="1"/>
  <c r="X2077" i="1"/>
  <c r="X2283" i="1"/>
  <c r="X150" i="1"/>
  <c r="X532" i="1"/>
  <c r="X962" i="1"/>
  <c r="X1211" i="1"/>
  <c r="X1754" i="1"/>
  <c r="X1860" i="1"/>
  <c r="X308" i="1"/>
  <c r="X298" i="1"/>
  <c r="X510" i="1"/>
  <c r="X612" i="1"/>
  <c r="X1071" i="1"/>
  <c r="X1074" i="1"/>
  <c r="X1187" i="1"/>
  <c r="X1320" i="1"/>
  <c r="X2152" i="1"/>
  <c r="X25" i="1"/>
  <c r="X753" i="1"/>
  <c r="X1013" i="1"/>
  <c r="X1581" i="1"/>
  <c r="X1773" i="1"/>
  <c r="X1903" i="1"/>
  <c r="X2091" i="1"/>
  <c r="X371" i="1"/>
  <c r="X843" i="1"/>
  <c r="X993" i="1"/>
  <c r="X1881" i="1"/>
  <c r="X2079" i="1"/>
  <c r="X2282" i="1"/>
  <c r="X334" i="1"/>
  <c r="X154" i="1"/>
  <c r="X560" i="1"/>
  <c r="X872" i="1"/>
  <c r="X1031" i="1"/>
  <c r="X1600" i="1"/>
  <c r="X1788" i="1"/>
  <c r="X2106" i="1"/>
  <c r="X2315" i="1"/>
  <c r="X563" i="1"/>
  <c r="X754" i="1"/>
  <c r="X869" i="1"/>
  <c r="X1441" i="1"/>
  <c r="X1785" i="1"/>
  <c r="X2109" i="1"/>
  <c r="X2314" i="1"/>
  <c r="X715" i="1"/>
  <c r="X928" i="1"/>
  <c r="X1382" i="1"/>
  <c r="X1731" i="1"/>
  <c r="X1838" i="1"/>
  <c r="X2037" i="1"/>
  <c r="X2240" i="1"/>
  <c r="X1075" i="1"/>
  <c r="X1185" i="1"/>
  <c r="X618" i="1"/>
  <c r="X607" i="1"/>
  <c r="X1188" i="1"/>
  <c r="X29" i="1"/>
  <c r="X1323" i="1"/>
  <c r="X875" i="1"/>
  <c r="X565" i="1"/>
  <c r="X70" i="1"/>
  <c r="X1613" i="1"/>
  <c r="X1040" i="1"/>
  <c r="X1939" i="1"/>
  <c r="X181" i="1"/>
  <c r="X2247" i="1"/>
  <c r="X483" i="1"/>
  <c r="X259" i="1"/>
  <c r="X491" i="1"/>
  <c r="X115" i="1"/>
  <c r="X267" i="1"/>
  <c r="X804" i="1"/>
  <c r="X2232" i="1"/>
  <c r="X706" i="1"/>
  <c r="X102" i="1"/>
  <c r="X1830" i="1"/>
  <c r="X1494" i="1"/>
  <c r="X1722" i="1"/>
  <c r="X245" i="1"/>
  <c r="X2374" i="1"/>
  <c r="X1101" i="1"/>
  <c r="X668" i="1"/>
  <c r="X1238" i="1"/>
  <c r="X1687" i="1"/>
  <c r="X1353" i="1"/>
  <c r="X1149" i="1"/>
  <c r="X2120" i="1"/>
  <c r="X2327" i="1"/>
  <c r="X6" i="1"/>
  <c r="X574" i="1"/>
  <c r="X1250" i="1"/>
  <c r="X1298" i="1"/>
  <c r="X1049" i="1"/>
  <c r="X2072" i="1"/>
  <c r="X523" i="1"/>
  <c r="X838" i="1"/>
  <c r="X1416" i="1"/>
  <c r="X1547" i="1"/>
  <c r="X1759" i="1"/>
  <c r="X980" i="1"/>
  <c r="X1210" i="1"/>
  <c r="X1535" i="1"/>
  <c r="X509" i="1"/>
  <c r="X1751" i="1"/>
  <c r="X299" i="1"/>
  <c r="X819" i="1"/>
  <c r="X965" i="1"/>
  <c r="X1794" i="1"/>
  <c r="X2207" i="1"/>
  <c r="X888" i="1"/>
  <c r="X190" i="1"/>
  <c r="X1356" i="1"/>
  <c r="X685" i="1"/>
  <c r="X72" i="1"/>
  <c r="X1961" i="1"/>
  <c r="X2162" i="1"/>
  <c r="X636" i="1"/>
  <c r="X42" i="1"/>
  <c r="X1200" i="1"/>
  <c r="X631" i="1"/>
  <c r="X1092" i="1"/>
  <c r="X1914" i="1"/>
  <c r="X1923" i="1"/>
  <c r="X2102" i="1"/>
  <c r="X399" i="1"/>
  <c r="X551" i="1"/>
  <c r="X395" i="1"/>
  <c r="X405" i="1"/>
  <c r="X1859" i="1"/>
  <c r="X304" i="1"/>
  <c r="X139" i="1"/>
  <c r="X320" i="1"/>
  <c r="X974" i="1"/>
  <c r="X1407" i="1"/>
  <c r="X295" i="1"/>
  <c r="X1873" i="1"/>
  <c r="X2063" i="1"/>
  <c r="X2269" i="1"/>
  <c r="X314" i="1"/>
  <c r="X967" i="1"/>
  <c r="X521" i="1"/>
  <c r="X830" i="1"/>
  <c r="X1828" i="1"/>
  <c r="X2034" i="1"/>
  <c r="X2236" i="1"/>
  <c r="X468" i="1"/>
  <c r="X918" i="1"/>
  <c r="X788" i="1"/>
  <c r="X241" i="1"/>
  <c r="X1540" i="1"/>
  <c r="X1853" i="1"/>
  <c r="X1870" i="1"/>
  <c r="X323" i="1"/>
  <c r="X292" i="1"/>
  <c r="X977" i="1"/>
  <c r="X136" i="1"/>
  <c r="X1472" i="1"/>
  <c r="X1805" i="1"/>
  <c r="X2025" i="1"/>
  <c r="X2228" i="1"/>
  <c r="X218" i="1"/>
  <c r="X220" i="1"/>
  <c r="X464" i="1"/>
  <c r="X1985" i="1"/>
  <c r="X2184" i="1"/>
  <c r="X2372" i="1"/>
  <c r="X1236" i="1"/>
  <c r="X1153" i="1"/>
  <c r="X1102" i="1"/>
  <c r="X667" i="1"/>
  <c r="X1336" i="1"/>
  <c r="X1666" i="1"/>
  <c r="X1965" i="1"/>
  <c r="X2171" i="1"/>
  <c r="X2359" i="1"/>
  <c r="X644" i="1"/>
  <c r="X1219" i="1"/>
  <c r="X49" i="1"/>
  <c r="X1273" i="1"/>
  <c r="X1643" i="1"/>
  <c r="X2147" i="1"/>
  <c r="X2347" i="1"/>
  <c r="X1066" i="1"/>
  <c r="X599" i="1"/>
  <c r="X21" i="1"/>
  <c r="X1194" i="1"/>
  <c r="X1326" i="1"/>
  <c r="X1654" i="1"/>
  <c r="X2161" i="1"/>
  <c r="X31" i="1"/>
  <c r="X428" i="1"/>
  <c r="X623" i="1"/>
  <c r="X1401" i="1"/>
  <c r="X1516" i="1"/>
  <c r="X1744" i="1"/>
  <c r="X1847" i="1"/>
  <c r="X2264" i="1"/>
  <c r="X818" i="1"/>
  <c r="X284" i="1"/>
  <c r="X1367" i="1"/>
  <c r="X1453" i="1"/>
  <c r="X1797" i="1"/>
  <c r="X2214" i="1"/>
  <c r="X84" i="1"/>
  <c r="X202" i="1"/>
  <c r="X770" i="1"/>
  <c r="X697" i="1"/>
  <c r="X768" i="1"/>
  <c r="X1455" i="1"/>
  <c r="X1716" i="1"/>
  <c r="X1798" i="1"/>
  <c r="X201" i="1"/>
  <c r="X197" i="1"/>
  <c r="X701" i="1"/>
  <c r="X903" i="1"/>
  <c r="X1177" i="1"/>
  <c r="X1266" i="1"/>
  <c r="X1461" i="1"/>
  <c r="X1819" i="1"/>
  <c r="X2019" i="1"/>
  <c r="X449" i="1"/>
  <c r="X691" i="1"/>
  <c r="X774" i="1"/>
  <c r="X1362" i="1"/>
  <c r="X1714" i="1"/>
  <c r="X2003" i="1"/>
  <c r="X82" i="1"/>
  <c r="X743" i="1"/>
  <c r="X849" i="1"/>
  <c r="X1005" i="1"/>
  <c r="X1417" i="1"/>
  <c r="X1767" i="1"/>
  <c r="X2090" i="1"/>
  <c r="X2289" i="1"/>
  <c r="X290" i="1"/>
  <c r="X309" i="1"/>
  <c r="X324" i="1"/>
  <c r="X976" i="1"/>
  <c r="X1404" i="1"/>
  <c r="X1541" i="1"/>
  <c r="X1855" i="1"/>
  <c r="X729" i="1"/>
  <c r="X807" i="1"/>
  <c r="X949" i="1"/>
  <c r="X1389" i="1"/>
  <c r="X1738" i="1"/>
  <c r="X1842" i="1"/>
  <c r="X2254" i="1"/>
  <c r="X689" i="1"/>
  <c r="X886" i="1"/>
  <c r="X1357" i="1"/>
  <c r="X1705" i="1"/>
  <c r="X1796" i="1"/>
  <c r="X1995" i="1"/>
  <c r="X2205" i="1"/>
  <c r="X1181" i="1"/>
  <c r="X1269" i="1"/>
  <c r="X604" i="1"/>
  <c r="X1137" i="1"/>
  <c r="X2145" i="1"/>
  <c r="X1313" i="1"/>
  <c r="X22" i="1"/>
  <c r="X2156" i="1"/>
  <c r="X427" i="1"/>
  <c r="X1198" i="1"/>
  <c r="X35" i="1"/>
  <c r="X1951" i="1"/>
  <c r="X624" i="1"/>
  <c r="X1278" i="1"/>
  <c r="X2229" i="1"/>
  <c r="X239" i="1"/>
  <c r="X1369" i="1"/>
  <c r="X779" i="1"/>
  <c r="X1470" i="1"/>
  <c r="X1487" i="1"/>
  <c r="X221" i="1"/>
  <c r="X1852" i="1"/>
  <c r="X2060" i="1"/>
  <c r="X2261" i="1"/>
  <c r="X955" i="1"/>
  <c r="X815" i="1"/>
  <c r="X130" i="1"/>
  <c r="X1396" i="1"/>
  <c r="X506" i="1"/>
  <c r="X1989" i="1"/>
  <c r="X2190" i="1"/>
  <c r="X1242" i="1"/>
  <c r="X672" i="1"/>
  <c r="X63" i="1"/>
  <c r="X2385" i="1"/>
  <c r="X1295" i="1"/>
  <c r="X1799" i="1"/>
  <c r="X2004" i="1"/>
  <c r="X2215" i="1"/>
  <c r="X199" i="1"/>
  <c r="X448" i="1"/>
  <c r="X890" i="1"/>
  <c r="X85" i="1"/>
  <c r="X1763" i="1"/>
  <c r="X2088" i="1"/>
  <c r="X2291" i="1"/>
  <c r="X157" i="1"/>
  <c r="X1007" i="1"/>
  <c r="X742" i="1"/>
  <c r="X366" i="1"/>
  <c r="X1707" i="1"/>
  <c r="X1994" i="1"/>
  <c r="X2209" i="1"/>
  <c r="X444" i="1"/>
  <c r="X765" i="1"/>
  <c r="X684" i="1"/>
  <c r="X75" i="1"/>
  <c r="X1634" i="1"/>
  <c r="X1636" i="1"/>
  <c r="X2137" i="1"/>
  <c r="X2339" i="1"/>
  <c r="X589" i="1"/>
  <c r="X1055" i="1"/>
  <c r="X9" i="1"/>
  <c r="X1944" i="1"/>
  <c r="X2335" i="1"/>
  <c r="X1048" i="1"/>
  <c r="X1159" i="1"/>
  <c r="X5" i="1"/>
  <c r="X1251" i="1"/>
  <c r="X572" i="1"/>
  <c r="X1301" i="1"/>
  <c r="X1625" i="1"/>
  <c r="X1946" i="1"/>
  <c r="X2119" i="1"/>
  <c r="X1158" i="1"/>
  <c r="X1112" i="1"/>
  <c r="X1133" i="1"/>
  <c r="X1657" i="1"/>
  <c r="X1964" i="1"/>
  <c r="X2164" i="1"/>
  <c r="X1089" i="1"/>
  <c r="X634" i="1"/>
  <c r="X632" i="1"/>
  <c r="X41" i="1"/>
  <c r="X1276" i="1"/>
  <c r="X1655" i="1"/>
  <c r="X1954" i="1"/>
  <c r="X2157" i="1"/>
  <c r="X425" i="1"/>
  <c r="X625" i="1"/>
  <c r="X34" i="1"/>
  <c r="X1155" i="1"/>
  <c r="X1349" i="1"/>
  <c r="X1690" i="1"/>
  <c r="X1980" i="1"/>
  <c r="X2183" i="1"/>
  <c r="X2375" i="1"/>
  <c r="X666" i="1"/>
  <c r="X1039" i="1"/>
  <c r="X1612" i="1"/>
  <c r="X1620" i="1"/>
  <c r="X1938" i="1"/>
  <c r="X2112" i="1"/>
  <c r="X2199" i="1"/>
  <c r="X421" i="1"/>
  <c r="X927" i="1"/>
  <c r="X1500" i="1"/>
  <c r="X1732" i="1"/>
  <c r="X1834" i="1"/>
  <c r="X249" i="1"/>
  <c r="X473" i="1"/>
  <c r="X716" i="1"/>
  <c r="X871" i="1"/>
  <c r="X1443" i="1"/>
  <c r="X1784" i="1"/>
  <c r="X2111" i="1"/>
  <c r="X2311" i="1"/>
  <c r="X171" i="1"/>
  <c r="X561" i="1"/>
  <c r="X836" i="1"/>
  <c r="X1415" i="1"/>
  <c r="X1756" i="1"/>
  <c r="X2076" i="1"/>
  <c r="X2276" i="1"/>
  <c r="X142" i="1"/>
  <c r="X526" i="1"/>
  <c r="X907" i="1"/>
  <c r="X1172" i="1"/>
  <c r="X1262" i="1"/>
  <c r="X1464" i="1"/>
  <c r="X1824" i="1"/>
  <c r="X2016" i="1"/>
  <c r="X209" i="1"/>
  <c r="X1241" i="1"/>
  <c r="X1297" i="1"/>
  <c r="X1693" i="1"/>
  <c r="X1991" i="1"/>
  <c r="X2191" i="1"/>
  <c r="X2383" i="1"/>
  <c r="X61" i="1"/>
  <c r="X1104" i="1"/>
  <c r="X1150" i="1"/>
  <c r="X1235" i="1"/>
  <c r="X1352" i="1"/>
  <c r="X1685" i="1"/>
  <c r="X1984" i="1"/>
  <c r="X2189" i="1"/>
  <c r="X813" i="1"/>
  <c r="X1399" i="1"/>
  <c r="X1518" i="1"/>
  <c r="X1746" i="1"/>
  <c r="X1846" i="1"/>
  <c r="X2057" i="1"/>
  <c r="X2266" i="1"/>
  <c r="X555" i="1"/>
  <c r="X861" i="1"/>
  <c r="X1024" i="1"/>
  <c r="X1589" i="1"/>
  <c r="X1777" i="1"/>
  <c r="X1913" i="1"/>
  <c r="X1929" i="1"/>
  <c r="X866" i="1"/>
  <c r="X1017" i="1"/>
  <c r="X1434" i="1"/>
  <c r="X1593" i="1"/>
  <c r="X1780" i="1"/>
  <c r="X1917" i="1"/>
  <c r="X2308" i="1"/>
  <c r="X539" i="1"/>
  <c r="X851" i="1"/>
  <c r="X1003" i="1"/>
  <c r="X1422" i="1"/>
  <c r="X1572" i="1"/>
  <c r="X1896" i="1"/>
  <c r="X2294" i="1"/>
  <c r="X355" i="1"/>
  <c r="X653" i="1"/>
  <c r="X1224" i="1"/>
  <c r="X1561" i="1"/>
  <c r="X1570" i="1"/>
  <c r="X1673" i="1"/>
  <c r="X57" i="1"/>
  <c r="X469" i="1"/>
  <c r="X784" i="1"/>
  <c r="X919" i="1"/>
  <c r="X1380" i="1"/>
  <c r="X1488" i="1"/>
  <c r="X2032" i="1"/>
  <c r="X2238" i="1"/>
  <c r="X419" i="1"/>
  <c r="X677" i="1"/>
  <c r="X1618" i="1"/>
  <c r="X1942" i="1"/>
  <c r="X2115" i="1"/>
  <c r="X2203" i="1"/>
  <c r="X2317" i="1"/>
  <c r="X610" i="1"/>
  <c r="X615" i="1"/>
  <c r="X1072" i="1"/>
  <c r="X1190" i="1"/>
  <c r="X1319" i="1"/>
  <c r="X1324" i="1"/>
  <c r="X2154" i="1"/>
  <c r="X2342" i="1"/>
  <c r="X585" i="1"/>
  <c r="X1629" i="1"/>
  <c r="X13" i="1"/>
  <c r="X598" i="1"/>
  <c r="X1308" i="1"/>
  <c r="X580" i="1"/>
  <c r="X1462" i="1"/>
  <c r="X1263" i="1"/>
  <c r="X700" i="1"/>
  <c r="X1171" i="1"/>
  <c r="X211" i="1"/>
  <c r="X1822" i="1"/>
  <c r="X240" i="1"/>
  <c r="X2078" i="1"/>
  <c r="X845" i="1"/>
  <c r="X151" i="1"/>
  <c r="X337" i="1"/>
  <c r="X1556" i="1"/>
  <c r="X529" i="1"/>
  <c r="X990" i="1"/>
  <c r="X2011" i="1"/>
  <c r="X2218" i="1"/>
  <c r="X229" i="1"/>
  <c r="X457" i="1"/>
  <c r="X902" i="1"/>
  <c r="X96" i="1"/>
  <c r="X1474" i="1"/>
  <c r="X83" i="1"/>
  <c r="X889" i="1"/>
  <c r="X771" i="1"/>
  <c r="X446" i="1"/>
  <c r="X1454" i="1"/>
  <c r="X1717" i="1"/>
  <c r="X1366" i="1"/>
  <c r="X1941" i="1"/>
  <c r="X2118" i="1"/>
  <c r="X2200" i="1"/>
  <c r="X2316" i="1"/>
  <c r="X418" i="1"/>
  <c r="X880" i="1"/>
  <c r="X1038" i="1"/>
  <c r="X1779" i="1"/>
  <c r="X1918" i="1"/>
  <c r="X2307" i="1"/>
  <c r="X1016" i="1"/>
  <c r="X1435" i="1"/>
  <c r="X867" i="1"/>
  <c r="X382" i="1"/>
  <c r="X1674" i="1"/>
  <c r="X341" i="1"/>
  <c r="X56" i="1"/>
  <c r="X1226" i="1"/>
  <c r="X995" i="1"/>
  <c r="X354" i="1"/>
  <c r="X348" i="1"/>
  <c r="X1783" i="1"/>
  <c r="X1936" i="1"/>
  <c r="X2310" i="1"/>
  <c r="X759" i="1"/>
  <c r="X174" i="1"/>
  <c r="X1033" i="1"/>
  <c r="X870" i="1"/>
  <c r="X1770" i="1"/>
  <c r="X1906" i="1"/>
  <c r="X2298" i="1"/>
  <c r="X164" i="1"/>
  <c r="X749" i="1"/>
  <c r="X1014" i="1"/>
  <c r="X373" i="1"/>
  <c r="X1314" i="1"/>
  <c r="X1647" i="1"/>
  <c r="X2344" i="1"/>
  <c r="X602" i="1"/>
  <c r="X1182" i="1"/>
  <c r="X1070" i="1"/>
  <c r="X1136" i="1"/>
  <c r="X1163" i="1"/>
  <c r="X1253" i="1"/>
  <c r="X1623" i="1"/>
  <c r="X2323" i="1"/>
  <c r="X1044" i="1"/>
  <c r="X1108" i="1"/>
  <c r="X4" i="1"/>
  <c r="X1430" i="1"/>
  <c r="X1580" i="1"/>
  <c r="X1902" i="1"/>
  <c r="X2094" i="1"/>
  <c r="X168" i="1"/>
  <c r="X370" i="1"/>
  <c r="X548" i="1"/>
  <c r="X1222" i="1"/>
  <c r="X1559" i="1"/>
  <c r="X1571" i="1"/>
  <c r="X1888" i="1"/>
  <c r="X55" i="1"/>
  <c r="X650" i="1"/>
  <c r="X346" i="1"/>
  <c r="X1414" i="1"/>
  <c r="X1545" i="1"/>
  <c r="X1761" i="1"/>
  <c r="X1874" i="1"/>
  <c r="X2073" i="1"/>
  <c r="X327" i="1"/>
  <c r="X527" i="1"/>
  <c r="X1208" i="1"/>
  <c r="X1531" i="1"/>
  <c r="X1748" i="1"/>
  <c r="X1866" i="1"/>
  <c r="X301" i="1"/>
  <c r="X822" i="1"/>
  <c r="X513" i="1"/>
  <c r="X1395" i="1"/>
  <c r="X1510" i="1"/>
  <c r="X1839" i="1"/>
  <c r="X2052" i="1"/>
  <c r="X499" i="1"/>
  <c r="X278" i="1"/>
  <c r="X126" i="1"/>
  <c r="X1469" i="1"/>
  <c r="X1480" i="1"/>
  <c r="X2022" i="1"/>
  <c r="X2230" i="1"/>
  <c r="X780" i="1"/>
  <c r="X465" i="1"/>
  <c r="X236" i="1"/>
  <c r="X891" i="1"/>
  <c r="X1364" i="1"/>
  <c r="X1800" i="1"/>
  <c r="X2006" i="1"/>
  <c r="X200" i="1"/>
  <c r="X445" i="1"/>
  <c r="X198" i="1"/>
  <c r="X696" i="1"/>
  <c r="X800" i="1"/>
  <c r="X937" i="1"/>
  <c r="X940" i="1"/>
  <c r="X480" i="1"/>
  <c r="X256" i="1"/>
  <c r="X266" i="1"/>
  <c r="X274" i="1"/>
  <c r="X633" i="1"/>
  <c r="X1090" i="1"/>
  <c r="X1199" i="1"/>
  <c r="X1658" i="1"/>
  <c r="X1963" i="1"/>
  <c r="X2163" i="1"/>
  <c r="X40" i="1"/>
  <c r="X1028" i="1"/>
  <c r="X1587" i="1"/>
  <c r="X1926" i="1"/>
  <c r="X2098" i="1"/>
  <c r="X401" i="1"/>
  <c r="X391" i="1"/>
  <c r="X407" i="1"/>
  <c r="X719" i="1"/>
  <c r="X939" i="1"/>
  <c r="X1507" i="1"/>
  <c r="X2044" i="1"/>
  <c r="X2252" i="1"/>
  <c r="X275" i="1"/>
  <c r="X257" i="1"/>
  <c r="X546" i="1"/>
  <c r="X858" i="1"/>
  <c r="X1010" i="1"/>
  <c r="X1429" i="1"/>
  <c r="X1579" i="1"/>
  <c r="X2092" i="1"/>
  <c r="X2301" i="1"/>
  <c r="X525" i="1"/>
  <c r="X837" i="1"/>
  <c r="X982" i="1"/>
  <c r="X1544" i="1"/>
  <c r="X1760" i="1"/>
  <c r="X2071" i="1"/>
  <c r="X2280" i="1"/>
  <c r="X515" i="1"/>
  <c r="X827" i="1"/>
  <c r="X970" i="1"/>
  <c r="X1526" i="1"/>
  <c r="X1869" i="1"/>
  <c r="X2069" i="1"/>
  <c r="X2272" i="1"/>
  <c r="X487" i="1"/>
  <c r="X723" i="1"/>
  <c r="X798" i="1"/>
  <c r="X934" i="1"/>
  <c r="X1504" i="1"/>
  <c r="X2047" i="1"/>
  <c r="X2251" i="1"/>
  <c r="X455" i="1"/>
  <c r="X900" i="1"/>
  <c r="X1473" i="1"/>
  <c r="X1813" i="1"/>
  <c r="X2013" i="1"/>
  <c r="X2219" i="1"/>
  <c r="X98" i="1"/>
  <c r="X1372" i="1"/>
  <c r="X1467" i="1"/>
  <c r="X1483" i="1"/>
  <c r="X1821" i="1"/>
  <c r="X2021" i="1"/>
  <c r="X2222" i="1"/>
  <c r="X92" i="1"/>
  <c r="X459" i="1"/>
  <c r="X778" i="1"/>
  <c r="X1370" i="1"/>
  <c r="X1807" i="1"/>
  <c r="X914" i="1"/>
  <c r="X87" i="1"/>
  <c r="X1486" i="1"/>
  <c r="X101" i="1"/>
  <c r="X710" i="1"/>
  <c r="X1378" i="1"/>
  <c r="X2028" i="1"/>
  <c r="X247" i="1"/>
  <c r="X1721" i="1"/>
  <c r="X1492" i="1"/>
  <c r="X2086" i="1"/>
  <c r="X362" i="1"/>
  <c r="X1004" i="1"/>
  <c r="X1768" i="1"/>
  <c r="X1577" i="1"/>
  <c r="X536" i="1"/>
  <c r="X744" i="1"/>
  <c r="X1934" i="1"/>
  <c r="X2312" i="1"/>
  <c r="X755" i="1"/>
  <c r="X1438" i="1"/>
  <c r="X173" i="1"/>
  <c r="X415" i="1"/>
  <c r="X1035" i="1"/>
  <c r="X2038" i="1"/>
  <c r="X2241" i="1"/>
  <c r="X112" i="1"/>
  <c r="X477" i="1"/>
  <c r="X712" i="1"/>
  <c r="X796" i="1"/>
  <c r="X1383" i="1"/>
  <c r="X1803" i="1"/>
  <c r="X2002" i="1"/>
  <c r="X2217" i="1"/>
  <c r="X1361" i="1"/>
  <c r="X692" i="1"/>
  <c r="X194" i="1"/>
  <c r="X450" i="1"/>
  <c r="X2182" i="1"/>
  <c r="X1144" i="1"/>
  <c r="X1344" i="1"/>
  <c r="X436" i="1"/>
  <c r="X1122" i="1"/>
  <c r="X655" i="1"/>
  <c r="X1097" i="1"/>
  <c r="X2141" i="1"/>
  <c r="X601" i="1"/>
  <c r="X1274" i="1"/>
  <c r="X1318" i="1"/>
  <c r="X1179" i="1"/>
  <c r="X19" i="1"/>
  <c r="X1139" i="1"/>
  <c r="X2153" i="1"/>
  <c r="X1073" i="1"/>
  <c r="X614" i="1"/>
  <c r="X1191" i="1"/>
  <c r="X608" i="1"/>
  <c r="X23" i="1"/>
  <c r="X28" i="1"/>
  <c r="X1631" i="1"/>
  <c r="X1641" i="1"/>
  <c r="X1168" i="1"/>
  <c r="X593" i="1"/>
  <c r="X14" i="1"/>
  <c r="X1059" i="1"/>
  <c r="X578" i="1"/>
  <c r="X1202" i="1"/>
  <c r="X1662" i="1"/>
  <c r="X1959" i="1"/>
  <c r="X2167" i="1"/>
  <c r="X638" i="1"/>
  <c r="X37" i="1"/>
  <c r="X629" i="1"/>
  <c r="X1018" i="1"/>
  <c r="X1433" i="1"/>
  <c r="X1599" i="1"/>
  <c r="X1920" i="1"/>
  <c r="X387" i="1"/>
  <c r="X390" i="1"/>
  <c r="X396" i="1"/>
  <c r="X915" i="1"/>
  <c r="X1806" i="1"/>
  <c r="X2027" i="1"/>
  <c r="X2227" i="1"/>
  <c r="X460" i="1"/>
  <c r="X225" i="1"/>
  <c r="X86" i="1"/>
  <c r="X787" i="1"/>
  <c r="X1377" i="1"/>
  <c r="X1719" i="1"/>
  <c r="X2029" i="1"/>
  <c r="X2237" i="1"/>
  <c r="X472" i="1"/>
  <c r="X103" i="1"/>
  <c r="X619" i="1"/>
  <c r="X1076" i="1"/>
  <c r="X1078" i="1"/>
  <c r="X1186" i="1"/>
  <c r="X1322" i="1"/>
  <c r="X2149" i="1"/>
  <c r="X26" i="1"/>
  <c r="X1068" i="1"/>
  <c r="X1141" i="1"/>
  <c r="X1178" i="1"/>
  <c r="X1272" i="1"/>
  <c r="X1644" i="1"/>
  <c r="X2349" i="1"/>
  <c r="X17" i="1"/>
  <c r="X1051" i="1"/>
  <c r="X1062" i="1"/>
  <c r="X1309" i="1"/>
  <c r="X1630" i="1"/>
  <c r="X2130" i="1"/>
  <c r="X2134" i="1"/>
  <c r="X2343" i="1"/>
  <c r="X932" i="1"/>
  <c r="X1505" i="1"/>
  <c r="X2046" i="1"/>
  <c r="X2250" i="1"/>
  <c r="X262" i="1"/>
  <c r="X271" i="1"/>
  <c r="X120" i="1"/>
  <c r="X711" i="1"/>
  <c r="X783" i="1"/>
  <c r="X922" i="1"/>
  <c r="X1490" i="1"/>
  <c r="X1723" i="1"/>
  <c r="X1826" i="1"/>
  <c r="X244" i="1"/>
  <c r="X658" i="1"/>
  <c r="X1094" i="1"/>
  <c r="X1146" i="1"/>
  <c r="X1227" i="1"/>
  <c r="X1682" i="1"/>
  <c r="X1978" i="1"/>
  <c r="X2178" i="1"/>
  <c r="X476" i="1"/>
  <c r="X791" i="1"/>
  <c r="X926" i="1"/>
  <c r="X1387" i="1"/>
  <c r="X1495" i="1"/>
  <c r="X2039" i="1"/>
  <c r="X2245" i="1"/>
  <c r="X223" i="1"/>
  <c r="X232" i="1"/>
  <c r="X454" i="1"/>
  <c r="X897" i="1"/>
  <c r="X1479" i="1"/>
  <c r="X1814" i="1"/>
  <c r="X2007" i="1"/>
  <c r="X673" i="1"/>
  <c r="X1245" i="1"/>
  <c r="X1292" i="1"/>
  <c r="X1696" i="1"/>
  <c r="X1988" i="1"/>
  <c r="X2196" i="1"/>
  <c r="X2379" i="1"/>
  <c r="X1056" i="1"/>
  <c r="X1060" i="1"/>
  <c r="X1260" i="1"/>
  <c r="X1305" i="1"/>
  <c r="X2129" i="1"/>
  <c r="X2138" i="1"/>
  <c r="X2338" i="1"/>
  <c r="X1632" i="1"/>
  <c r="X2139" i="1"/>
  <c r="X10" i="1"/>
  <c r="X581" i="1"/>
  <c r="X591" i="1"/>
  <c r="X1164" i="1"/>
  <c r="X1307" i="1"/>
  <c r="X966" i="1"/>
  <c r="X305" i="1"/>
  <c r="X832" i="1"/>
  <c r="X519" i="1"/>
  <c r="X316" i="1"/>
  <c r="X1525" i="1"/>
  <c r="X1871" i="1"/>
  <c r="X375" i="1"/>
  <c r="X1432" i="1"/>
  <c r="X1019" i="1"/>
  <c r="X388" i="1"/>
  <c r="X1598" i="1"/>
  <c r="X392" i="1"/>
  <c r="X1778" i="1"/>
  <c r="X1359" i="1"/>
  <c r="X686" i="1"/>
  <c r="X1449" i="1"/>
  <c r="X1708" i="1"/>
  <c r="X191" i="1"/>
  <c r="X73" i="1"/>
  <c r="X1993" i="1"/>
  <c r="X2363" i="1"/>
  <c r="X1218" i="1"/>
  <c r="X1285" i="1"/>
  <c r="X647" i="1"/>
  <c r="X1667" i="1"/>
  <c r="X44" i="1"/>
  <c r="X1334" i="1"/>
  <c r="X2352" i="1"/>
  <c r="X424" i="1"/>
  <c r="X1085" i="1"/>
  <c r="X1330" i="1"/>
  <c r="X1956" i="1"/>
  <c r="X1279" i="1"/>
  <c r="X1116" i="1"/>
  <c r="X163" i="1"/>
  <c r="X1897" i="1"/>
  <c r="X852" i="1"/>
  <c r="X1575" i="1"/>
  <c r="X1001" i="1"/>
  <c r="X1421" i="1"/>
  <c r="X537" i="1"/>
  <c r="X948" i="1"/>
  <c r="X1739" i="1"/>
  <c r="X1514" i="1"/>
  <c r="X277" i="1"/>
  <c r="X1841" i="1"/>
  <c r="X494" i="1"/>
  <c r="X730" i="1"/>
  <c r="X1595" i="1"/>
  <c r="X865" i="1"/>
  <c r="X1437" i="1"/>
  <c r="X378" i="1"/>
  <c r="X383" i="1"/>
  <c r="X1015" i="1"/>
  <c r="X1781" i="1"/>
  <c r="X1901" i="1"/>
  <c r="X2290" i="1"/>
  <c r="X1418" i="1"/>
  <c r="X162" i="1"/>
  <c r="X850" i="1"/>
  <c r="X540" i="1"/>
  <c r="X740" i="1"/>
  <c r="X1863" i="1"/>
  <c r="X825" i="1"/>
  <c r="X512" i="1"/>
  <c r="X1207" i="1"/>
  <c r="X1532" i="1"/>
  <c r="X959" i="1"/>
  <c r="X302" i="1"/>
  <c r="X1699" i="1"/>
  <c r="X2321" i="1"/>
  <c r="X182" i="1"/>
  <c r="X566" i="1"/>
  <c r="X680" i="1"/>
  <c r="X65" i="1"/>
  <c r="X881" i="1"/>
  <c r="X1905" i="1"/>
  <c r="X2096" i="1"/>
  <c r="X2299" i="1"/>
  <c r="X1009" i="1"/>
  <c r="X860" i="1"/>
  <c r="X545" i="1"/>
  <c r="X368" i="1"/>
  <c r="X1877" i="1"/>
  <c r="X2075" i="1"/>
  <c r="X2278" i="1"/>
  <c r="X839" i="1"/>
  <c r="X981" i="1"/>
  <c r="X325" i="1"/>
  <c r="X524" i="1"/>
  <c r="X1843" i="1"/>
  <c r="X2054" i="1"/>
  <c r="X2257" i="1"/>
  <c r="X811" i="1"/>
  <c r="X276" i="1"/>
  <c r="X946" i="1"/>
  <c r="X496" i="1"/>
  <c r="X1818" i="1"/>
  <c r="X2017" i="1"/>
  <c r="X904" i="1"/>
  <c r="X1175" i="1"/>
  <c r="X208" i="1"/>
  <c r="X1268" i="1"/>
  <c r="X703" i="1"/>
  <c r="X1680" i="1"/>
  <c r="X1973" i="1"/>
  <c r="X2366" i="1"/>
  <c r="X661" i="1"/>
  <c r="X1093" i="1"/>
  <c r="X1229" i="1"/>
  <c r="X1148" i="1"/>
  <c r="X1350" i="1"/>
  <c r="X1684" i="1"/>
  <c r="X1983" i="1"/>
  <c r="X2188" i="1"/>
  <c r="X2376" i="1"/>
  <c r="X1156" i="1"/>
  <c r="X665" i="1"/>
  <c r="X1240" i="1"/>
  <c r="X1351" i="1"/>
  <c r="X1688" i="1"/>
  <c r="X1979" i="1"/>
  <c r="X2185" i="1"/>
  <c r="X2373" i="1"/>
  <c r="X663" i="1"/>
  <c r="X1105" i="1"/>
  <c r="X1270" i="1"/>
  <c r="X1312" i="1"/>
  <c r="X1646" i="1"/>
  <c r="X2144" i="1"/>
  <c r="X2346" i="1"/>
  <c r="X1069" i="1"/>
  <c r="X605" i="1"/>
  <c r="X1594" i="1"/>
  <c r="X1782" i="1"/>
  <c r="X1916" i="1"/>
  <c r="X2306" i="1"/>
  <c r="X384" i="1"/>
  <c r="X380" i="1"/>
  <c r="X864" i="1"/>
  <c r="X1527" i="1"/>
  <c r="X1867" i="1"/>
  <c r="X2068" i="1"/>
  <c r="X2273" i="1"/>
  <c r="X312" i="1"/>
  <c r="X517" i="1"/>
  <c r="X293" i="1"/>
  <c r="X958" i="1"/>
  <c r="X1520" i="1"/>
  <c r="X1743" i="1"/>
  <c r="X1848" i="1"/>
  <c r="X2056" i="1"/>
  <c r="X288" i="1"/>
  <c r="X502" i="1"/>
  <c r="X848" i="1"/>
  <c r="X1419" i="1"/>
  <c r="X1762" i="1"/>
  <c r="X1899" i="1"/>
  <c r="X2293" i="1"/>
  <c r="X542" i="1"/>
  <c r="X160" i="1"/>
  <c r="X773" i="1"/>
  <c r="X1363" i="1"/>
  <c r="X1713" i="1"/>
  <c r="X2213" i="1"/>
  <c r="X451" i="1"/>
  <c r="X80" i="1"/>
  <c r="X192" i="1"/>
  <c r="X1099" i="1"/>
  <c r="X1123" i="1"/>
  <c r="X1143" i="1"/>
  <c r="X1345" i="1"/>
  <c r="X1677" i="1"/>
  <c r="X1976" i="1"/>
  <c r="X2368" i="1"/>
  <c r="X434" i="1"/>
  <c r="X1082" i="1"/>
  <c r="X1119" i="1"/>
  <c r="X1192" i="1"/>
  <c r="X1327" i="1"/>
  <c r="X1651" i="1"/>
  <c r="X1957" i="1"/>
  <c r="X2355" i="1"/>
  <c r="X737" i="1"/>
  <c r="X985" i="1"/>
  <c r="X1546" i="1"/>
  <c r="X1875" i="1"/>
  <c r="X2070" i="1"/>
  <c r="X148" i="1"/>
  <c r="X328" i="1"/>
  <c r="X896" i="1"/>
  <c r="X1477" i="1"/>
  <c r="X1816" i="1"/>
  <c r="X2008" i="1"/>
  <c r="X2224" i="1"/>
  <c r="X95" i="1"/>
  <c r="X230" i="1"/>
  <c r="X570" i="1"/>
  <c r="X879" i="1"/>
  <c r="X1036" i="1"/>
  <c r="X1608" i="1"/>
  <c r="X1703" i="1"/>
  <c r="X68" i="1"/>
  <c r="X180" i="1"/>
  <c r="X554" i="1"/>
  <c r="X1022" i="1"/>
  <c r="X1436" i="1"/>
  <c r="X1588" i="1"/>
  <c r="X1915" i="1"/>
  <c r="X1924" i="1"/>
  <c r="X2101" i="1"/>
  <c r="X533" i="1"/>
  <c r="X988" i="1"/>
  <c r="X1552" i="1"/>
  <c r="X1887" i="1"/>
  <c r="X2082" i="1"/>
  <c r="X2286" i="1"/>
  <c r="X156" i="1"/>
  <c r="X447" i="1"/>
  <c r="X769" i="1"/>
  <c r="X892" i="1"/>
  <c r="X1365" i="1"/>
  <c r="X1452" i="1"/>
  <c r="X2005" i="1"/>
  <c r="X2216" i="1"/>
  <c r="X528" i="1"/>
  <c r="X733" i="1"/>
  <c r="X834" i="1"/>
  <c r="X1413" i="1"/>
  <c r="X1757" i="1"/>
  <c r="X2074" i="1"/>
  <c r="X2279" i="1"/>
  <c r="X286" i="1"/>
  <c r="X1397" i="1"/>
  <c r="X1519" i="1"/>
  <c r="X1742" i="1"/>
  <c r="X1851" i="1"/>
  <c r="X2058" i="1"/>
  <c r="X2260" i="1"/>
  <c r="X258" i="1"/>
  <c r="X273" i="1"/>
  <c r="X493" i="1"/>
  <c r="X936" i="1"/>
  <c r="X943" i="1"/>
  <c r="X2043" i="1"/>
  <c r="X2246" i="1"/>
  <c r="X805" i="1"/>
  <c r="X1735" i="1"/>
  <c r="X122" i="1"/>
  <c r="X1513" i="1"/>
  <c r="X731" i="1"/>
  <c r="X282" i="1"/>
  <c r="X1392" i="1"/>
  <c r="X2377" i="1"/>
  <c r="X1152" i="1"/>
  <c r="X1686" i="1"/>
  <c r="X1239" i="1"/>
  <c r="X1100" i="1"/>
  <c r="X669" i="1"/>
  <c r="X1348" i="1"/>
  <c r="X458" i="1"/>
  <c r="X901" i="1"/>
  <c r="X217" i="1"/>
  <c r="X1475" i="1"/>
  <c r="X2010" i="1"/>
  <c r="X1811" i="1"/>
  <c r="X228" i="1"/>
  <c r="X1162" i="1"/>
  <c r="X577" i="1"/>
  <c r="X2123" i="1"/>
  <c r="X1622" i="1"/>
  <c r="X1109" i="1"/>
  <c r="X1128" i="1"/>
  <c r="X1948" i="1"/>
  <c r="X1347" i="1"/>
  <c r="X1689" i="1"/>
  <c r="X2187" i="1"/>
  <c r="X1151" i="1"/>
  <c r="X1981" i="1"/>
  <c r="X1237" i="1"/>
  <c r="X1103" i="1"/>
  <c r="X367" i="1"/>
  <c r="X745" i="1"/>
  <c r="X1420" i="1"/>
  <c r="X1576" i="1"/>
  <c r="X1764" i="1"/>
  <c r="X158" i="1"/>
  <c r="X847" i="1"/>
  <c r="X717" i="1"/>
  <c r="X1385" i="1"/>
  <c r="X2035" i="1"/>
  <c r="X1728" i="1"/>
  <c r="X254" i="1"/>
  <c r="X1499" i="1"/>
  <c r="X108" i="1"/>
  <c r="X2348" i="1"/>
  <c r="X1138" i="1"/>
  <c r="X1065" i="1"/>
  <c r="X1642" i="1"/>
  <c r="X1317" i="1"/>
  <c r="X1184" i="1"/>
  <c r="X18" i="1"/>
  <c r="X381" i="1"/>
  <c r="X394" i="1"/>
  <c r="X406" i="1"/>
  <c r="X1590" i="1"/>
  <c r="X1925" i="1"/>
  <c r="X550" i="1"/>
  <c r="X1910" i="1"/>
  <c r="X2239" i="1"/>
  <c r="X713" i="1"/>
  <c r="X252" i="1"/>
  <c r="X1729" i="1"/>
  <c r="X1501" i="1"/>
  <c r="X109" i="1"/>
  <c r="X1837" i="1"/>
  <c r="X2212" i="1"/>
  <c r="X196" i="1"/>
  <c r="X81" i="1"/>
  <c r="X775" i="1"/>
  <c r="X1456" i="1"/>
  <c r="X204" i="1"/>
  <c r="X1715" i="1"/>
  <c r="X2160" i="1"/>
  <c r="X2351" i="1"/>
  <c r="X426" i="1"/>
  <c r="X1117" i="1"/>
  <c r="X1277" i="1"/>
  <c r="X626" i="1"/>
  <c r="X1196" i="1"/>
  <c r="X2059" i="1"/>
  <c r="X134" i="1"/>
  <c r="X1400" i="1"/>
  <c r="X1747" i="1"/>
  <c r="X501" i="1"/>
  <c r="X814" i="1"/>
  <c r="X953" i="1"/>
  <c r="X2018" i="1"/>
  <c r="X216" i="1"/>
  <c r="X1459" i="1"/>
  <c r="X1267" i="1"/>
  <c r="X207" i="1"/>
  <c r="X704" i="1"/>
  <c r="X905" i="1"/>
  <c r="X2132" i="1"/>
  <c r="X2135" i="1"/>
  <c r="X2341" i="1"/>
  <c r="X1050" i="1"/>
  <c r="X1258" i="1"/>
  <c r="X587" i="1"/>
  <c r="X1311" i="1"/>
  <c r="X1812" i="1"/>
  <c r="X2012" i="1"/>
  <c r="X2220" i="1"/>
  <c r="X99" i="1"/>
  <c r="X227" i="1"/>
  <c r="X899" i="1"/>
  <c r="X456" i="1"/>
  <c r="X1720" i="1"/>
  <c r="X1829" i="1"/>
  <c r="X2235" i="1"/>
  <c r="X923" i="1"/>
  <c r="X246" i="1"/>
  <c r="X100" i="1"/>
  <c r="X707" i="1"/>
  <c r="X1530" i="1"/>
  <c r="X1749" i="1"/>
  <c r="X1864" i="1"/>
  <c r="X303" i="1"/>
  <c r="X824" i="1"/>
  <c r="X961" i="1"/>
  <c r="X511" i="1"/>
  <c r="X1264" i="1"/>
  <c r="X1463" i="1"/>
  <c r="X2014" i="1"/>
  <c r="X908" i="1"/>
  <c r="X212" i="1"/>
  <c r="X237" i="1"/>
  <c r="X699" i="1"/>
  <c r="X1442" i="1"/>
  <c r="X1601" i="1"/>
  <c r="X1789" i="1"/>
  <c r="X1930" i="1"/>
  <c r="X2108" i="1"/>
  <c r="X412" i="1"/>
  <c r="X562" i="1"/>
  <c r="X1578" i="1"/>
  <c r="X1765" i="1"/>
  <c r="X2089" i="1"/>
  <c r="X2288" i="1"/>
  <c r="X159" i="1"/>
  <c r="X365" i="1"/>
  <c r="X741" i="1"/>
  <c r="X1047" i="1"/>
  <c r="X1157" i="1"/>
  <c r="X1299" i="1"/>
  <c r="X1947" i="1"/>
  <c r="X2121" i="1"/>
  <c r="X2329" i="1"/>
  <c r="X2334" i="1"/>
  <c r="X746" i="1"/>
  <c r="X1006" i="1"/>
  <c r="X1574" i="1"/>
  <c r="X1766" i="1"/>
  <c r="X1895" i="1"/>
  <c r="X2085" i="1"/>
  <c r="X364" i="1"/>
  <c r="X828" i="1"/>
  <c r="X971" i="1"/>
  <c r="X1529" i="1"/>
  <c r="X1868" i="1"/>
  <c r="X2066" i="1"/>
  <c r="X2271" i="1"/>
  <c r="X311" i="1"/>
  <c r="X508" i="1"/>
  <c r="X820" i="1"/>
  <c r="X963" i="1"/>
  <c r="X1212" i="1"/>
  <c r="X1533" i="1"/>
  <c r="X1753" i="1"/>
  <c r="X1862" i="1"/>
  <c r="X912" i="1"/>
  <c r="X1174" i="1"/>
  <c r="X1466" i="1"/>
  <c r="X1481" i="1"/>
  <c r="X1809" i="1"/>
  <c r="X2020" i="1"/>
  <c r="X90" i="1"/>
  <c r="X750" i="1"/>
  <c r="X856" i="1"/>
  <c r="X1012" i="1"/>
  <c r="X1424" i="1"/>
  <c r="X1774" i="1"/>
  <c r="X1908" i="1"/>
  <c r="X2296" i="1"/>
  <c r="X195" i="1"/>
  <c r="X693" i="1"/>
  <c r="X894" i="1"/>
  <c r="X1458" i="1"/>
  <c r="X1801" i="1"/>
  <c r="X2001" i="1"/>
  <c r="X2211" i="1"/>
  <c r="X756" i="1"/>
  <c r="X1439" i="1"/>
  <c r="X1786" i="1"/>
  <c r="X1604" i="1"/>
  <c r="X176" i="1"/>
  <c r="X416" i="1"/>
  <c r="X868" i="1"/>
  <c r="X2326" i="1"/>
  <c r="X1626" i="1"/>
  <c r="X1160" i="1"/>
  <c r="X573" i="1"/>
  <c r="X1945" i="1"/>
  <c r="X8" i="1"/>
  <c r="X1248" i="1"/>
  <c r="X1111" i="1"/>
  <c r="X2194" i="1"/>
  <c r="X2380" i="1"/>
  <c r="X1247" i="1"/>
  <c r="X1694" i="1"/>
  <c r="X60" i="1"/>
  <c r="X1291" i="1"/>
  <c r="X675" i="1"/>
  <c r="X2177" i="1"/>
  <c r="X2365" i="1"/>
  <c r="X437" i="1"/>
  <c r="X1341" i="1"/>
  <c r="X1095" i="1"/>
  <c r="X659" i="1"/>
  <c r="X1231" i="1"/>
  <c r="X2360" i="1"/>
  <c r="X1283" i="1"/>
  <c r="X1339" i="1"/>
  <c r="X1217" i="1"/>
  <c r="X646" i="1"/>
  <c r="X45" i="1"/>
  <c r="X1665" i="1"/>
  <c r="X2067" i="1"/>
  <c r="X2270" i="1"/>
  <c r="X1406" i="1"/>
  <c r="X1528" i="1"/>
  <c r="X826" i="1"/>
  <c r="X516" i="1"/>
  <c r="X313" i="1"/>
  <c r="X2055" i="1"/>
  <c r="X2255" i="1"/>
  <c r="X808" i="1"/>
  <c r="X1390" i="1"/>
  <c r="X127" i="1"/>
  <c r="X498" i="1"/>
  <c r="X726" i="1"/>
  <c r="X1835" i="1"/>
  <c r="X2041" i="1"/>
  <c r="X2243" i="1"/>
  <c r="X248" i="1"/>
  <c r="X475" i="1"/>
  <c r="X795" i="1"/>
  <c r="X925" i="1"/>
  <c r="X1755" i="1"/>
  <c r="X1880" i="1"/>
  <c r="X2275" i="1"/>
  <c r="X835" i="1"/>
  <c r="X145" i="1"/>
  <c r="X738" i="1"/>
  <c r="X984" i="1"/>
  <c r="X1652" i="1"/>
  <c r="X2159" i="1"/>
  <c r="X1197" i="1"/>
  <c r="X32" i="1"/>
  <c r="X621" i="1"/>
  <c r="X430" i="1"/>
  <c r="X1079" i="1"/>
  <c r="X1653" i="1"/>
  <c r="X1952" i="1"/>
  <c r="X2158" i="1"/>
  <c r="X2353" i="1"/>
  <c r="X36" i="1"/>
  <c r="X1114" i="1"/>
  <c r="X429" i="1"/>
  <c r="X1564" i="1"/>
  <c r="X1889" i="1"/>
  <c r="X350" i="1"/>
  <c r="X358" i="1"/>
  <c r="X343" i="1"/>
  <c r="X996" i="1"/>
  <c r="X648" i="1"/>
  <c r="X1249" i="1"/>
  <c r="X1300" i="1"/>
  <c r="X2122" i="1"/>
  <c r="X2328" i="1"/>
  <c r="X2333" i="1"/>
  <c r="X571" i="1"/>
  <c r="X1134" i="1"/>
  <c r="X1142" i="1"/>
  <c r="X1230" i="1"/>
  <c r="X1678" i="1"/>
  <c r="X2180" i="1"/>
  <c r="X2369" i="1"/>
  <c r="X657" i="1"/>
  <c r="X1098" i="1"/>
  <c r="X1476" i="1"/>
  <c r="X1817" i="1"/>
  <c r="X2009" i="1"/>
  <c r="X2223" i="1"/>
  <c r="X94" i="1"/>
  <c r="X231" i="1"/>
  <c r="X452" i="1"/>
  <c r="X933" i="1"/>
  <c r="X942" i="1"/>
  <c r="X1502" i="1"/>
  <c r="X2048" i="1"/>
  <c r="X272" i="1"/>
  <c r="X261" i="1"/>
  <c r="X263" i="1"/>
  <c r="X722" i="1"/>
  <c r="X806" i="1"/>
  <c r="X1391" i="1"/>
  <c r="X1733" i="1"/>
  <c r="X2053" i="1"/>
  <c r="X2258" i="1"/>
  <c r="X125" i="1"/>
  <c r="X500" i="1"/>
  <c r="X338" i="1"/>
  <c r="X534" i="1"/>
  <c r="X841" i="1"/>
  <c r="X991" i="1"/>
  <c r="X1557" i="1"/>
  <c r="X1883" i="1"/>
  <c r="X2080" i="1"/>
  <c r="X2281" i="1"/>
  <c r="X643" i="1"/>
  <c r="X1289" i="1"/>
  <c r="X1335" i="1"/>
  <c r="X1669" i="1"/>
  <c r="X1966" i="1"/>
  <c r="X2169" i="1"/>
  <c r="X2362" i="1"/>
  <c r="X1080" i="1"/>
  <c r="X1118" i="1"/>
  <c r="X1195" i="1"/>
  <c r="X1282" i="1"/>
  <c r="X1328" i="1"/>
  <c r="X1649" i="1"/>
  <c r="X2356" i="1"/>
  <c r="X760" i="1"/>
  <c r="X557" i="1"/>
  <c r="X1032" i="1"/>
  <c r="X175" i="1"/>
  <c r="X411" i="1"/>
  <c r="X1605" i="1"/>
  <c r="X1932" i="1"/>
  <c r="X2114" i="1"/>
  <c r="X876" i="1"/>
  <c r="X183" i="1"/>
  <c r="X1611" i="1"/>
  <c r="X1701" i="1"/>
  <c r="X1042" i="1"/>
  <c r="X564" i="1"/>
  <c r="X2107" i="1"/>
  <c r="X558" i="1"/>
  <c r="X1787" i="1"/>
  <c r="X873" i="1"/>
  <c r="X1029" i="1"/>
  <c r="X1603" i="1"/>
  <c r="X1444" i="1"/>
  <c r="X54" i="1"/>
  <c r="X357" i="1"/>
  <c r="X1221" i="1"/>
  <c r="X649" i="1"/>
  <c r="X994" i="1"/>
  <c r="X345" i="1"/>
  <c r="X1676" i="1"/>
  <c r="X291" i="1"/>
  <c r="X307" i="1"/>
  <c r="X137" i="1"/>
  <c r="X322" i="1"/>
  <c r="X1403" i="1"/>
  <c r="X978" i="1"/>
  <c r="X1543" i="1"/>
  <c r="X2040" i="1"/>
  <c r="X792" i="1"/>
  <c r="X1386" i="1"/>
  <c r="X1498" i="1"/>
  <c r="X474" i="1"/>
  <c r="X924" i="1"/>
  <c r="X113" i="1"/>
  <c r="X1968" i="1"/>
  <c r="X2173" i="1"/>
  <c r="X2364" i="1"/>
  <c r="X641" i="1"/>
  <c r="X1213" i="1"/>
  <c r="X50" i="1"/>
  <c r="X1288" i="1"/>
  <c r="X1120" i="1"/>
  <c r="X1329" i="1"/>
  <c r="X1193" i="1"/>
  <c r="X622" i="1"/>
  <c r="X1280" i="1"/>
  <c r="X30" i="1"/>
  <c r="X1084" i="1"/>
  <c r="X2127" i="1"/>
  <c r="X1306" i="1"/>
  <c r="X1166" i="1"/>
  <c r="X1061" i="1"/>
  <c r="X595" i="1"/>
  <c r="X583" i="1"/>
  <c r="X1261" i="1"/>
  <c r="X1933" i="1"/>
  <c r="X2110" i="1"/>
  <c r="X2313" i="1"/>
  <c r="X559" i="1"/>
  <c r="X410" i="1"/>
  <c r="X874" i="1"/>
  <c r="X1030" i="1"/>
  <c r="X1670" i="1"/>
  <c r="X999" i="1"/>
  <c r="X52" i="1"/>
  <c r="X342" i="1"/>
  <c r="X356" i="1"/>
  <c r="X351" i="1"/>
  <c r="X651" i="1"/>
  <c r="X1750" i="1"/>
  <c r="X1865" i="1"/>
  <c r="X294" i="1"/>
  <c r="X514" i="1"/>
  <c r="X960" i="1"/>
  <c r="X1206" i="1"/>
  <c r="X300" i="1"/>
  <c r="X1793" i="1"/>
  <c r="X1999" i="1"/>
  <c r="X2208" i="1"/>
  <c r="X766" i="1"/>
  <c r="X883" i="1"/>
  <c r="X440" i="1"/>
  <c r="X185" i="1"/>
  <c r="X1740" i="1"/>
  <c r="X1850" i="1"/>
  <c r="X2262" i="1"/>
  <c r="X957" i="1"/>
  <c r="X505" i="1"/>
  <c r="X129" i="1"/>
  <c r="X289" i="1"/>
  <c r="X1734" i="1"/>
  <c r="X1844" i="1"/>
  <c r="X2256" i="1"/>
  <c r="X121" i="1"/>
  <c r="X281" i="1"/>
  <c r="X728" i="1"/>
  <c r="X951" i="1"/>
  <c r="X1712" i="1"/>
  <c r="X1802" i="1"/>
  <c r="X193" i="1"/>
  <c r="X203" i="1"/>
  <c r="X895" i="1"/>
  <c r="X694" i="1"/>
  <c r="X772" i="1"/>
  <c r="X1331" i="1"/>
  <c r="X1650" i="1"/>
  <c r="X1955" i="1"/>
  <c r="X2357" i="1"/>
  <c r="X33" i="1"/>
  <c r="X1081" i="1"/>
  <c r="X620" i="1"/>
  <c r="X1140" i="1"/>
  <c r="X1180" i="1"/>
  <c r="X1275" i="1"/>
  <c r="X1315" i="1"/>
  <c r="X2142" i="1"/>
  <c r="X16" i="1"/>
  <c r="X603" i="1"/>
  <c r="X1609" i="1"/>
  <c r="X1943" i="1"/>
  <c r="X2116" i="1"/>
  <c r="X569" i="1"/>
  <c r="X878" i="1"/>
  <c r="X417" i="1"/>
  <c r="X678" i="1"/>
  <c r="X794" i="1"/>
  <c r="X1384" i="1"/>
  <c r="X1726" i="1"/>
  <c r="X2036" i="1"/>
  <c r="X2244" i="1"/>
  <c r="X479" i="1"/>
  <c r="X110" i="1"/>
  <c r="X1214" i="1"/>
  <c r="X1287" i="1"/>
  <c r="X1338" i="1"/>
  <c r="X1664" i="1"/>
  <c r="X1970" i="1"/>
  <c r="X2175" i="1"/>
  <c r="X47" i="1"/>
  <c r="X1052" i="1"/>
  <c r="X1057" i="1"/>
  <c r="X1169" i="1"/>
  <c r="X1256" i="1"/>
  <c r="X1638" i="1"/>
  <c r="X2131" i="1"/>
  <c r="X2140" i="1"/>
  <c r="X688" i="1"/>
  <c r="X761" i="1"/>
  <c r="X887" i="1"/>
  <c r="X1360" i="1"/>
  <c r="X1447" i="1"/>
  <c r="X1791" i="1"/>
  <c r="X188" i="1"/>
  <c r="X552" i="1"/>
  <c r="X862" i="1"/>
  <c r="X1026" i="1"/>
  <c r="X1592" i="1"/>
  <c r="X1909" i="1"/>
  <c r="X2103" i="1"/>
  <c r="X2305" i="1"/>
  <c r="X969" i="1"/>
  <c r="X973" i="1"/>
  <c r="X1409" i="1"/>
  <c r="X1539" i="1"/>
  <c r="X1857" i="1"/>
  <c r="X2064" i="1"/>
  <c r="X141" i="1"/>
  <c r="X485" i="1"/>
  <c r="X489" i="1"/>
  <c r="X724" i="1"/>
  <c r="X801" i="1"/>
  <c r="X931" i="1"/>
  <c r="X1503" i="1"/>
  <c r="X117" i="1"/>
  <c r="X482" i="1"/>
  <c r="X720" i="1"/>
  <c r="X803" i="1"/>
  <c r="X938" i="1"/>
  <c r="X1506" i="1"/>
  <c r="X2045" i="1"/>
  <c r="X116" i="1"/>
  <c r="X462" i="1"/>
  <c r="X781" i="1"/>
  <c r="X909" i="1"/>
  <c r="X1368" i="1"/>
  <c r="X1471" i="1"/>
  <c r="X1804" i="1"/>
  <c r="X97" i="1"/>
  <c r="X420" i="1"/>
  <c r="X681" i="1"/>
  <c r="X1614" i="1"/>
  <c r="X1700" i="1"/>
  <c r="X2117" i="1"/>
  <c r="X2198" i="1"/>
  <c r="X2322" i="1"/>
  <c r="X600" i="1"/>
  <c r="X1064" i="1"/>
  <c r="X1183" i="1"/>
  <c r="X1316" i="1"/>
  <c r="X1645" i="1"/>
  <c r="X2143" i="1"/>
  <c r="X2350" i="1"/>
  <c r="X2370" i="1"/>
  <c r="X1145" i="1"/>
  <c r="X1125" i="1"/>
  <c r="X1228" i="1"/>
  <c r="X433" i="1"/>
  <c r="X1974" i="1"/>
  <c r="X1683" i="1"/>
  <c r="X48" i="1"/>
  <c r="X2172" i="1"/>
  <c r="X1284" i="1"/>
  <c r="X1215" i="1"/>
  <c r="X1668" i="1"/>
  <c r="X1333" i="1"/>
  <c r="X1967" i="1"/>
  <c r="X2042" i="1"/>
  <c r="X268" i="1"/>
  <c r="X492" i="1"/>
  <c r="X941" i="1"/>
  <c r="X114" i="1"/>
  <c r="X486" i="1"/>
  <c r="X935" i="1"/>
  <c r="X2287" i="1"/>
  <c r="X1882" i="1"/>
  <c r="X531" i="1"/>
  <c r="X840" i="1"/>
  <c r="X152" i="1"/>
  <c r="X335" i="1"/>
  <c r="X1554" i="1"/>
  <c r="X503" i="1"/>
  <c r="X812" i="1"/>
  <c r="X1745" i="1"/>
  <c r="X1522" i="1"/>
  <c r="X1849" i="1"/>
  <c r="X287" i="1"/>
  <c r="X131" i="1"/>
  <c r="X2221" i="1"/>
  <c r="X453" i="1"/>
  <c r="X93" i="1"/>
  <c r="X1478" i="1"/>
  <c r="X233" i="1"/>
  <c r="X1815" i="1"/>
  <c r="X898" i="1"/>
  <c r="X2100" i="1"/>
  <c r="X404" i="1"/>
  <c r="X1586" i="1"/>
  <c r="X1027" i="1"/>
  <c r="X379" i="1"/>
  <c r="X553" i="1"/>
  <c r="X402" i="1"/>
  <c r="X2093" i="1"/>
  <c r="X544" i="1"/>
  <c r="X859" i="1"/>
  <c r="X170" i="1"/>
  <c r="X1428" i="1"/>
  <c r="X1008" i="1"/>
  <c r="X1582" i="1"/>
  <c r="X2051" i="1"/>
  <c r="X945" i="1"/>
  <c r="X124" i="1"/>
  <c r="X1393" i="1"/>
  <c r="X495" i="1"/>
  <c r="X810" i="1"/>
  <c r="X1512" i="1"/>
  <c r="X2097" i="1"/>
  <c r="X2297" i="1"/>
  <c r="X747" i="1"/>
  <c r="X169" i="1"/>
  <c r="X547" i="1"/>
  <c r="X1425" i="1"/>
  <c r="X857" i="1"/>
  <c r="X1982" i="1"/>
  <c r="X2186" i="1"/>
  <c r="X2378" i="1"/>
  <c r="X664" i="1"/>
  <c r="X1106" i="1"/>
  <c r="X1234" i="1"/>
  <c r="X1154" i="1"/>
  <c r="X1894" i="1"/>
  <c r="X53" i="1"/>
  <c r="X349" i="1"/>
  <c r="X1562" i="1"/>
  <c r="X1565" i="1"/>
  <c r="X359" i="1"/>
  <c r="X340" i="1"/>
  <c r="X2062" i="1"/>
  <c r="X2265" i="1"/>
  <c r="X132" i="1"/>
  <c r="X816" i="1"/>
  <c r="X283" i="1"/>
  <c r="X504" i="1"/>
  <c r="X952" i="1"/>
  <c r="X1597" i="1"/>
  <c r="X1776" i="1"/>
  <c r="X1922" i="1"/>
  <c r="X2303" i="1"/>
  <c r="X863" i="1"/>
  <c r="X385" i="1"/>
  <c r="X408" i="1"/>
  <c r="X1648" i="1"/>
  <c r="X2146" i="1"/>
  <c r="X2345" i="1"/>
  <c r="X1271" i="1"/>
  <c r="X1067" i="1"/>
  <c r="X1135" i="1"/>
  <c r="X20" i="1"/>
  <c r="X1695" i="1"/>
  <c r="X1986" i="1"/>
  <c r="X2193" i="1"/>
  <c r="X2381" i="1"/>
  <c r="X1246" i="1"/>
  <c r="X676" i="1"/>
  <c r="X59" i="1"/>
  <c r="X1296" i="1"/>
  <c r="X1692" i="1"/>
  <c r="X1992" i="1"/>
  <c r="X2192" i="1"/>
  <c r="X2382" i="1"/>
  <c r="X62" i="1"/>
  <c r="X670" i="1"/>
  <c r="X1343" i="1"/>
  <c r="X1977" i="1"/>
  <c r="X2176" i="1"/>
  <c r="X2371" i="1"/>
  <c r="X1147" i="1"/>
  <c r="X1124" i="1"/>
  <c r="X431" i="1"/>
  <c r="X1912" i="1"/>
  <c r="X1928" i="1"/>
  <c r="X556" i="1"/>
  <c r="X376" i="1"/>
  <c r="X393" i="1"/>
  <c r="X398" i="1"/>
  <c r="X403" i="1"/>
  <c r="X2249" i="1"/>
  <c r="X488" i="1"/>
  <c r="X118" i="1"/>
  <c r="X265" i="1"/>
  <c r="X799" i="1"/>
  <c r="X725" i="1"/>
  <c r="X269" i="1"/>
  <c r="X1381" i="1"/>
  <c r="X1489" i="1"/>
  <c r="X1825" i="1"/>
  <c r="X243" i="1"/>
  <c r="X471" i="1"/>
  <c r="X104" i="1"/>
  <c r="X786" i="1"/>
  <c r="X1446" i="1"/>
  <c r="X1711" i="1"/>
  <c r="X1790" i="1"/>
  <c r="X443" i="1"/>
  <c r="X76" i="1"/>
  <c r="X187" i="1"/>
  <c r="X764" i="1"/>
  <c r="X1440" i="1"/>
  <c r="X1606" i="1"/>
  <c r="X1935" i="1"/>
  <c r="X2309" i="1"/>
  <c r="X414" i="1"/>
  <c r="X757" i="1"/>
  <c r="X172" i="1"/>
  <c r="X920" i="1"/>
  <c r="X1493" i="1"/>
  <c r="X1725" i="1"/>
  <c r="X1827" i="1"/>
  <c r="X242" i="1"/>
  <c r="X466" i="1"/>
  <c r="X709" i="1"/>
  <c r="X885" i="1"/>
  <c r="X1358" i="1"/>
  <c r="X1450" i="1"/>
  <c r="X1792" i="1"/>
  <c r="X438" i="1"/>
  <c r="X690" i="1"/>
  <c r="X186" i="1"/>
  <c r="X855" i="1"/>
  <c r="X1426" i="1"/>
  <c r="X1769" i="1"/>
  <c r="X2095" i="1"/>
  <c r="X2300" i="1"/>
  <c r="X549" i="1"/>
  <c r="X167" i="1"/>
  <c r="X1037" i="1"/>
  <c r="X1617" i="1"/>
  <c r="X1704" i="1"/>
  <c r="X2202" i="1"/>
  <c r="X2318" i="1"/>
  <c r="X178" i="1"/>
  <c r="X69" i="1"/>
  <c r="X640" i="1"/>
  <c r="X1088" i="1"/>
  <c r="X1204" i="1"/>
  <c r="X1660" i="1"/>
  <c r="X1958" i="1"/>
  <c r="X2165" i="1"/>
  <c r="X38" i="1"/>
  <c r="X758" i="1"/>
  <c r="X1034" i="1"/>
  <c r="X1602" i="1"/>
  <c r="X1931" i="1"/>
  <c r="X2105" i="1"/>
  <c r="X413" i="1"/>
  <c r="X177" i="1"/>
  <c r="X718" i="1"/>
  <c r="X790" i="1"/>
  <c r="X929" i="1"/>
  <c r="X1497" i="1"/>
  <c r="X1730" i="1"/>
  <c r="X1833" i="1"/>
  <c r="X251" i="1"/>
  <c r="X654" i="1"/>
  <c r="X1225" i="1"/>
  <c r="X1558" i="1"/>
  <c r="X1568" i="1"/>
  <c r="X1675" i="1"/>
  <c r="X1892" i="1"/>
  <c r="X817" i="1"/>
  <c r="X954" i="1"/>
  <c r="X1402" i="1"/>
  <c r="X1517" i="1"/>
  <c r="X2061" i="1"/>
  <c r="X2263" i="1"/>
  <c r="X133" i="1"/>
  <c r="X708" i="1"/>
  <c r="X921" i="1"/>
  <c r="X1375" i="1"/>
  <c r="X1724" i="1"/>
  <c r="X1831" i="1"/>
  <c r="X2030" i="1"/>
  <c r="X2233" i="1"/>
  <c r="X219" i="1"/>
  <c r="X238" i="1"/>
  <c r="X461" i="1"/>
  <c r="X776" i="1"/>
  <c r="X1482" i="1"/>
  <c r="X2026" i="1"/>
  <c r="X2226" i="1"/>
  <c r="X507" i="1"/>
  <c r="X956" i="1"/>
  <c r="X1398" i="1"/>
  <c r="X1521" i="1"/>
  <c r="X128" i="1"/>
  <c r="X285" i="1"/>
  <c r="X1741" i="1"/>
  <c r="X317" i="1"/>
  <c r="X831" i="1"/>
  <c r="X968" i="1"/>
  <c r="X1523" i="1"/>
  <c r="X1872" i="1"/>
  <c r="X319" i="1"/>
  <c r="X518" i="1"/>
  <c r="X1998" i="1"/>
  <c r="X763" i="1"/>
  <c r="X1709" i="1"/>
  <c r="X78" i="1"/>
  <c r="X1448" i="1"/>
  <c r="X439" i="1"/>
  <c r="X882" i="1"/>
  <c r="X1921" i="1"/>
  <c r="X2304" i="1"/>
  <c r="X1021" i="1"/>
  <c r="X1431" i="1"/>
  <c r="X386" i="1"/>
  <c r="X397" i="1"/>
  <c r="X1596" i="1"/>
  <c r="X1878" i="1"/>
  <c r="X2277" i="1"/>
  <c r="X330" i="1"/>
  <c r="X144" i="1"/>
  <c r="X734" i="1"/>
  <c r="X1410" i="1"/>
  <c r="X986" i="1"/>
  <c r="X2031" i="1"/>
  <c r="X2234" i="1"/>
  <c r="X789" i="1"/>
  <c r="X705" i="1"/>
  <c r="X105" i="1"/>
  <c r="X470" i="1"/>
  <c r="X1376" i="1"/>
  <c r="X797" i="1"/>
  <c r="X944" i="1"/>
  <c r="X484" i="1"/>
  <c r="X270" i="1"/>
  <c r="X260" i="1"/>
  <c r="X264" i="1"/>
  <c r="X490" i="1"/>
  <c r="X1727" i="1"/>
  <c r="X1836" i="1"/>
  <c r="X2242" i="1"/>
  <c r="X107" i="1"/>
  <c r="X714" i="1"/>
  <c r="X930" i="1"/>
  <c r="X253" i="1"/>
  <c r="X1232" i="1"/>
  <c r="X1346" i="1"/>
  <c r="X1679" i="1"/>
  <c r="X2179" i="1"/>
  <c r="X435" i="1"/>
  <c r="X1121" i="1"/>
  <c r="X656" i="1"/>
  <c r="X1130" i="1"/>
  <c r="X1254" i="1"/>
  <c r="X1621" i="1"/>
  <c r="X2124" i="1"/>
  <c r="X2325" i="1"/>
  <c r="X2336" i="1"/>
  <c r="X1046" i="1"/>
  <c r="X1127" i="1"/>
  <c r="X1340" i="1"/>
  <c r="X1681" i="1"/>
  <c r="X1975" i="1"/>
  <c r="X2367" i="1"/>
  <c r="X432" i="1"/>
  <c r="X662" i="1"/>
  <c r="X1167" i="1"/>
  <c r="X1310" i="1"/>
  <c r="X1628" i="1"/>
  <c r="X15" i="1"/>
  <c r="X594" i="1"/>
  <c r="X582" i="1"/>
  <c r="X586" i="1"/>
  <c r="X1551" i="1"/>
  <c r="X1884" i="1"/>
  <c r="X2284" i="1"/>
  <c r="X332" i="1"/>
  <c r="X535" i="1"/>
  <c r="X846" i="1"/>
  <c r="X153" i="1"/>
  <c r="X1524" i="1"/>
  <c r="X2065" i="1"/>
  <c r="X2267" i="1"/>
  <c r="X520" i="1"/>
  <c r="X315" i="1"/>
  <c r="X321" i="1"/>
  <c r="X310" i="1"/>
  <c r="X1412" i="1"/>
  <c r="X1550" i="1"/>
  <c r="X1879" i="1"/>
  <c r="X2274" i="1"/>
  <c r="X329" i="1"/>
  <c r="X736" i="1"/>
  <c r="X143" i="1"/>
  <c r="X1054" i="1"/>
  <c r="X1058" i="1"/>
  <c r="X1255" i="1"/>
  <c r="X1640" i="1"/>
  <c r="X2133" i="1"/>
  <c r="X2136" i="1"/>
  <c r="X2340" i="1"/>
  <c r="X821" i="1"/>
  <c r="X964" i="1"/>
  <c r="X1209" i="1"/>
  <c r="X1536" i="1"/>
  <c r="X1752" i="1"/>
  <c r="X1861" i="1"/>
  <c r="X297" i="1"/>
  <c r="X497" i="1"/>
  <c r="X809" i="1"/>
  <c r="X947" i="1"/>
  <c r="X1394" i="1"/>
  <c r="X1509" i="1"/>
  <c r="X2050" i="1"/>
  <c r="X2259" i="1"/>
  <c r="X441" i="1"/>
  <c r="X762" i="1"/>
  <c r="X884" i="1"/>
  <c r="X1445" i="1"/>
  <c r="X1710" i="1"/>
  <c r="X1997" i="1"/>
  <c r="X2210" i="1"/>
  <c r="X1045" i="1"/>
  <c r="X1132" i="1"/>
  <c r="X1302" i="1"/>
  <c r="X1627" i="1"/>
  <c r="X1949" i="1"/>
  <c r="X2126" i="1"/>
  <c r="X2331" i="1"/>
  <c r="X2384" i="1"/>
  <c r="X671" i="1"/>
  <c r="X1243" i="1"/>
  <c r="X64" i="1"/>
  <c r="X1294" i="1"/>
  <c r="X1990" i="1"/>
  <c r="X1691" i="1"/>
  <c r="X1584" i="1"/>
  <c r="X1775" i="1"/>
  <c r="X1011" i="1"/>
  <c r="X543" i="1"/>
  <c r="X1904" i="1"/>
  <c r="X751" i="1"/>
  <c r="X369" i="1"/>
  <c r="X1718" i="1"/>
  <c r="X2000" i="1"/>
  <c r="X79" i="1"/>
  <c r="X695" i="1"/>
  <c r="X1457" i="1"/>
  <c r="X205" i="1"/>
  <c r="X893" i="1"/>
  <c r="X1233" i="1"/>
  <c r="X660" i="1"/>
  <c r="X1342" i="1"/>
  <c r="X1972" i="1"/>
  <c r="X1126" i="1"/>
  <c r="X1096" i="1"/>
  <c r="X2181" i="1"/>
  <c r="X2083" i="1"/>
  <c r="X1555" i="1"/>
  <c r="X989" i="1"/>
  <c r="X530" i="1"/>
  <c r="X336" i="1"/>
  <c r="X842" i="1"/>
  <c r="X149" i="1"/>
  <c r="X2099" i="1"/>
  <c r="X377" i="1"/>
  <c r="X400" i="1"/>
  <c r="X1025" i="1"/>
  <c r="X1591" i="1"/>
  <c r="X409" i="1"/>
  <c r="X389" i="1"/>
  <c r="X1940" i="1"/>
  <c r="X2197" i="1"/>
  <c r="X2320" i="1"/>
  <c r="X422" i="1"/>
  <c r="X1615" i="1"/>
  <c r="X683" i="1"/>
  <c r="X67" i="1"/>
  <c r="X1886" i="1"/>
  <c r="X2081" i="1"/>
  <c r="X2285" i="1"/>
  <c r="X987" i="1"/>
  <c r="X155" i="1"/>
  <c r="X844" i="1"/>
  <c r="X333" i="1"/>
  <c r="X1810" i="1"/>
  <c r="X2024" i="1"/>
  <c r="X2231" i="1"/>
  <c r="X910" i="1"/>
  <c r="X235" i="1"/>
  <c r="X88" i="1"/>
  <c r="X215" i="1"/>
  <c r="X463" i="1"/>
  <c r="X1808" i="1"/>
  <c r="X2023" i="1"/>
  <c r="X913" i="1"/>
  <c r="X1374" i="1"/>
  <c r="X224" i="1"/>
  <c r="X214" i="1"/>
  <c r="X234" i="1"/>
  <c r="X1465" i="1"/>
  <c r="X1823" i="1"/>
  <c r="X2015" i="1"/>
  <c r="X906" i="1"/>
  <c r="X1173" i="1"/>
  <c r="X210" i="1"/>
  <c r="X698" i="1"/>
  <c r="X1189" i="1"/>
  <c r="X1321" i="1"/>
  <c r="X2150" i="1"/>
  <c r="X609" i="1"/>
  <c r="X613" i="1"/>
  <c r="X24" i="1"/>
  <c r="X616" i="1"/>
  <c r="X611" i="1"/>
  <c r="X1423" i="1"/>
  <c r="X1573" i="1"/>
  <c r="X1898" i="1"/>
  <c r="X2084" i="1"/>
  <c r="X541" i="1"/>
  <c r="X161" i="1"/>
  <c r="X363" i="1"/>
  <c r="X1176" i="1"/>
  <c r="X1265" i="1"/>
  <c r="X1460" i="1"/>
  <c r="X1820" i="1"/>
  <c r="X226" i="1"/>
  <c r="X206" i="1"/>
  <c r="X702" i="1"/>
  <c r="X1515" i="1"/>
  <c r="X1736" i="1"/>
  <c r="X1845" i="1"/>
  <c r="X2253" i="1"/>
  <c r="X280" i="1"/>
  <c r="X727" i="1"/>
  <c r="X123" i="1"/>
  <c r="X767" i="1"/>
  <c r="X1354" i="1"/>
  <c r="X1706" i="1"/>
  <c r="X1996" i="1"/>
  <c r="X2206" i="1"/>
  <c r="X442" i="1"/>
  <c r="X77" i="1"/>
  <c r="X997" i="1"/>
  <c r="X1220" i="1"/>
  <c r="X1569" i="1"/>
  <c r="X1890" i="1"/>
  <c r="X352" i="1"/>
  <c r="X360" i="1"/>
  <c r="X344" i="1"/>
  <c r="X1041" i="1"/>
  <c r="X1616" i="1"/>
  <c r="X1937" i="1"/>
  <c r="X2113" i="1"/>
  <c r="X2201" i="1"/>
  <c r="X2319" i="1"/>
  <c r="X423" i="1"/>
  <c r="X732" i="1"/>
  <c r="X950" i="1"/>
  <c r="X1511" i="1"/>
  <c r="X1737" i="1"/>
  <c r="X1840" i="1"/>
  <c r="X2049" i="1"/>
  <c r="X279" i="1"/>
  <c r="X777" i="1"/>
  <c r="X916" i="1"/>
  <c r="X1373" i="1"/>
  <c r="X1485" i="1"/>
  <c r="X2225" i="1"/>
  <c r="X89" i="1"/>
  <c r="X222" i="1"/>
  <c r="X1083" i="1"/>
  <c r="X1115" i="1"/>
  <c r="X1281" i="1"/>
  <c r="X1332" i="1"/>
  <c r="X1953" i="1"/>
  <c r="X2155" i="1"/>
  <c r="X2354" i="1"/>
  <c r="X1020" i="1"/>
  <c r="X1023" i="1"/>
  <c r="X1911" i="1"/>
  <c r="X1919" i="1"/>
  <c r="X1927" i="1"/>
  <c r="X2104" i="1"/>
  <c r="X2302" i="1"/>
  <c r="X652" i="1"/>
  <c r="X1000" i="1"/>
  <c r="X1223" i="1"/>
  <c r="X1560" i="1"/>
  <c r="X1567" i="1"/>
  <c r="X1671" i="1"/>
  <c r="X1893" i="1"/>
  <c r="X51" i="1"/>
  <c r="X823" i="1"/>
  <c r="X972" i="1"/>
  <c r="X975" i="1"/>
  <c r="X1537" i="1"/>
  <c r="X1856" i="1"/>
  <c r="X2268" i="1"/>
  <c r="X140" i="1"/>
  <c r="X829" i="1"/>
  <c r="X979" i="1"/>
  <c r="X1405" i="1"/>
  <c r="X1534" i="1"/>
  <c r="X1542" i="1"/>
  <c r="X1854" i="1"/>
  <c r="X135" i="1"/>
  <c r="X339" i="1"/>
  <c r="X353" i="1"/>
  <c r="X998" i="1"/>
  <c r="X1563" i="1"/>
  <c r="X1566" i="1"/>
  <c r="X1672" i="1"/>
  <c r="X1891" i="1"/>
  <c r="X628" i="1"/>
  <c r="X637" i="1"/>
  <c r="X1086" i="1"/>
  <c r="X1203" i="1"/>
  <c r="X1661" i="1"/>
  <c r="X1960" i="1"/>
  <c r="X21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<sst xmlns="http://schemas.openxmlformats.org/spreadsheetml/2006/main" count="25" uniqueCount="25">
  <si>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Game Num</t>
  </si>
  <si>
    <t>1vs2</t>
  </si>
  <si>
    <t>Week</t>
  </si>
  <si>
    <t>Round</t>
  </si>
  <si>
    <t>Round Sch</t>
  </si>
  <si>
    <t>DLC</t>
  </si>
  <si>
    <t>Facility</t>
  </si>
  <si>
    <t>Date</t>
  </si>
  <si>
    <t>Time</t>
  </si>
  <si>
    <t>Org</t>
  </si>
  <si>
    <t>Org Abbr</t>
  </si>
  <si>
    <t>Team</t>
  </si>
  <si>
    <t>Opponent</t>
  </si>
  <si>
    <t xml:space="preserve">Home Fac Available </t>
  </si>
  <si>
    <t>Home Fac Booked</t>
  </si>
  <si>
    <t>Bye Round</t>
  </si>
  <si>
    <t>Home</t>
  </si>
  <si>
    <t>Missing Weeks Flag</t>
  </si>
  <si>
    <t>Home Court</t>
  </si>
  <si>
    <t>Visit Court</t>
  </si>
  <si>
    <t>Court</t>
  </si>
  <si>
    <t>Travel Score for Game</t>
  </si>
  <si>
    <t>Overall Travel Score</t>
  </si>
  <si>
    <t>Opp Overall Travel Score</t>
  </si>
  <si>
    <t>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</si>
</sst>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:mmAM/PM"/>
    <numFmt numFmtId="165" formatCode="ddd\ mmm\ dd"/>
    <numFmt numFmtId="166" formatCode="h:mm;@"/>
  </numFmts>
  <fonts count="4" x14ac:knownFonts="1">
    <font>
      <sz val="11"/>
      <color theme="1"/>
      <name val="Aptos Narrow"/>
      <family val="2"/>
      <scheme val="minor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/>
    <xf numFmtId="165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6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</cellXfs>
  <cellStyles count="1">
    <cellStyle name="Normal" xfId="0" builtinId="0"/>
  </cellStyles>
  <dxfs count="32">
    <dxf>
      <border>
        <bottom style="thin">
          <color auto="1"/>
        </bottom>
        <vertical/>
        <horizontal/>
      </border>
    </dxf>
    <dxf>
      <font>
        <b/>
        <i val="0"/>
        <color rgb="FFFF3300"/>
      </font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4" formatCode="h:mmAM/PM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66" formatCode="h:mm;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oucsaa.sharepoint.com/sites/CSAAStaff/Shared%20Documents/Sports/Basketball/2025-26/Schedule/2026%20Basketball%20Schedule%20-%20v2.xlsm" TargetMode="External"/><Relationship Id="rId1" Type="http://schemas.openxmlformats.org/officeDocument/2006/relationships/externalLinkPath" Target="2026%20Basketball%20Schedule%20-%20v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hedule"/>
      <sheetName val="TeamSchedules"/>
      <sheetName val="Calendar"/>
      <sheetName val="Leagues"/>
      <sheetName val="Game Slots"/>
      <sheetName val="Teams"/>
      <sheetName val="CSV File for Gameday"/>
      <sheetName val="Brackets"/>
      <sheetName val="Tgt Game List"/>
      <sheetName val="Planning"/>
      <sheetName val="Menu"/>
      <sheetName val="Setup"/>
      <sheetName val="Team Numbers"/>
      <sheetName val="Parameters"/>
      <sheetName val="Team Setup"/>
      <sheetName val="Games"/>
      <sheetName val="Pools"/>
      <sheetName val="Dist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4">
          <cell r="A14" t="str">
            <v>Holy Spirit Gym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3D73A9-D9A0-40D3-8DA4-1219759BEC8B}" name="tblTeamSch" displayName="tblTeamSch" ref="A1:Y2385" totalsRowShown="0" headerRowDxfId="31" dataDxfId="30" headerRowBorderDxfId="29">
  <autoFilter ref="A1:Y2385" xr:uid="{1F3D73A9-D9A0-40D3-8DA4-1219759BEC8B}"/>
  <tableColumns count="25">
    <tableColumn id="1" xr3:uid="{3AF3E1AC-6D13-4973-84EF-7FAC7111127B}" name="Game Num" dataDxfId="7">
      <calculatedColumnFormula array="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calculatedColumnFormula>
    </tableColumn>
    <tableColumn id="2" xr3:uid="{5186737B-8D14-40FD-B512-AD8C068457A1}" name="1vs2" dataDxfId="6">
      <calculatedColumnFormula array="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calculatedColumnFormula>
    </tableColumn>
    <tableColumn id="5" xr3:uid="{2B32DE4C-3BAE-41AF-A0FD-AC19606CB226}" name="Week" dataDxfId="5">
      <calculatedColumnFormula>IFERROR(INDEX([1]!tblSchedule[Week Game Scheduled],MATCH(tblTeamSch[[#This Row],[Game Num]],[1]!tblSchedule[GameNum],0)),"")</calculatedColumnFormula>
    </tableColumn>
    <tableColumn id="4" xr3:uid="{155B3330-51F9-4282-AB2B-440D7E78F276}" name="Round" dataDxfId="4">
      <calculatedColumnFormula>IFERROR(INDEX([1]!tblSchedule[Round],MATCH(tblTeamSch[[#This Row],[Game Num]],[1]!tblSchedule[GameNum],0)),"")</calculatedColumnFormula>
    </tableColumn>
    <tableColumn id="36" xr3:uid="{97544985-65D5-4AE9-864B-A5D4CFAA5519}" name="Round Sch" dataDxfId="28">
      <calculatedColumnFormula>IFERROR(INDEX([1]!tblSchedule[Rnd Sch],MATCH(tblTeamSch[[#This Row],[Game Num]],[1]!tblSchedule[GameNum],0)),"")</calculatedColumnFormula>
    </tableColumn>
    <tableColumn id="3" xr3:uid="{C5876A30-7D8E-4965-BEC4-4C22022BF6B9}" name="DLC" dataDxfId="27">
      <calculatedColumnFormula>IFERROR(INDEX([1]!tblSchedule[DLC],MATCH(tblTeamSch[[#This Row],[Game Num]],[1]!tblSchedule[GameNum],0)),"")</calculatedColumnFormula>
    </tableColumn>
    <tableColumn id="6" xr3:uid="{FEA98B55-8BF4-46CC-8E2C-0E657885B161}" name="Facility" dataDxfId="26">
      <calculatedColumnFormula>IFERROR(INDEX([1]!tblSchedule[Facility],MATCH(tblTeamSch[[#This Row],[Game Num]],[1]!tblSchedule[GameNum],0)),"")</calculatedColumnFormula>
    </tableColumn>
    <tableColumn id="8" xr3:uid="{781EC911-43DE-4C1D-987F-191400AB3694}" name="Date" dataDxfId="25">
      <calculatedColumnFormula>IFERROR(INDEX([1]!tblSchedule[Game Date],MATCH(tblTeamSch[[#This Row],[Game Num]],[1]!tblSchedule[GameNum],0)),"")</calculatedColumnFormula>
    </tableColumn>
    <tableColumn id="9" xr3:uid="{DD270FC9-A332-462D-A6A3-EE7879D1F6E8}" name="Time" dataDxfId="24">
      <calculatedColumnFormula>IFERROR(INDEX([1]!tblSchedule[Game Time],MATCH(tblTeamSch[[#This Row],[Game Num]],[1]!tblSchedule[GameNum],0)),"")</calculatedColumnFormula>
    </tableColumn>
    <tableColumn id="15" xr3:uid="{C12A3209-2AE5-47C4-9CFE-13A0BA2F690F}" name="Org" dataDxfId="23">
      <calculatedColumnFormula>IFERROR(INDEX([1]!tblTeams[Organization],MATCH(tblTeamSch[[#This Row],[Team]],[1]!tblTeams[Team],0)),"")</calculatedColumnFormula>
    </tableColumn>
    <tableColumn id="16" xr3:uid="{E7458BE1-63D6-44D2-AA0F-2D5670C75371}" name="Org Abbr" dataDxfId="22">
      <calculatedColumnFormula>IFERROR(INDEX([1]!tblOrg[Abbr],MATCH(tblTeamSch[[#This Row],[Org]],[1]!tblOrg[Organization],0)),"")</calculatedColumnFormula>
    </tableColumn>
    <tableColumn id="10" xr3:uid="{CCF4A201-B409-4ECF-911D-783BC0F7683B}" name="Team" dataDxfId="21">
      <calculatedColumnFormula>IFERROR(INDEX(IF(tblTeamSch[[#This Row],[1vs2]]=1,[1]!tblSchedule[Team 1 Name],[1]!tblSchedule[Team 2 Name]),MATCH(tblTeamSch[[#This Row],[Game Num]],[1]!tblSchedule[GameNum],0)),"")</calculatedColumnFormula>
    </tableColumn>
    <tableColumn id="11" xr3:uid="{7103DEA3-2F10-467C-824A-0B9B26DCF053}" name="Opponent" dataDxfId="20">
      <calculatedColumnFormula>IFERROR(INDEX(IF(tblTeamSch[[#This Row],[1vs2]]=1,[1]!tblSchedule[Team 2 Name],[1]!tblSchedule[Team 1 Name]),MATCH(tblTeamSch[[#This Row],[Game Num]],[1]!tblSchedule[GameNum],0)),"")</calculatedColumnFormula>
    </tableColumn>
    <tableColumn id="27" xr3:uid="{F8596AAE-406D-4950-8D73-7E3F68E7CFA7}" name="Home Fac Available " dataDxfId="19"/>
    <tableColumn id="23" xr3:uid="{772CDE3E-6CCC-48C0-A752-ED080495A581}" name="Home Fac Booked" dataDxfId="18"/>
    <tableColumn id="26" xr3:uid="{795CA403-DE28-4766-AE42-2F2814FF9841}" name="Bye Round" dataDxfId="17"/>
    <tableColumn id="24" xr3:uid="{05DC2F93-ADED-4D78-A408-B99A3BC0DDA2}" name="Home" dataDxfId="16">
      <calculatedColumnFormula>INDEX([1]!tblSchedule[Home Game],MATCH(tblTeamSch[[#This Row],[Game Num]],[1]!tblSchedule[GameNum],0))</calculatedColumnFormula>
    </tableColumn>
    <tableColumn id="22" xr3:uid="{42151AF9-0D4F-4FBB-BD24-7517BC793235}" name="Missing Weeks Flag" dataDxfId="15">
      <calculatedColumnFormula>IF(COUNTIFS(tblTeamSch[Team],tblTeamSch[[#This Row],[Team]],#REF!,1)&gt;1,"Y","")</calculatedColumnFormula>
    </tableColumn>
    <tableColumn id="28" xr3:uid="{B3CD6736-58FF-4E6D-860E-761BE8BD96EB}" name="Home Court" dataDxfId="14">
      <calculatedColumnFormula>INDEX([1]!tblLoc[Score],MATCH(INDEX([1]!tblOrg[Loc],MATCH(tblTeamSch[[#This Row],[Org]],[1]!tblOrg[Organization],0)),[1]!tblLoc[Loc],0))</calculatedColumnFormula>
    </tableColumn>
    <tableColumn id="33" xr3:uid="{EF7DE0B5-E6BD-4DC8-8B68-B10745390AD0}" name="Visit Court" dataDxfId="13">
      <calculatedColumnFormula>INDEX([1]!tblLoc[Score],MATCH(INDEX([1]!tblOrg[Loc],MATCH(#REF!,[1]!tblOrg[Abbr],0)),[1]!tblLoc[Loc],0))</calculatedColumnFormula>
    </tableColumn>
    <tableColumn id="29" xr3:uid="{B2DE0384-066C-462D-9A0D-7E5C08571526}" name="Court" dataDxfId="12">
      <calculatedColumnFormula>IFERROR(INDEX([1]!tblLoc[Score],MATCH(INDEX([1]!tblOrg[Loc],MATCH(INDEX(FacList,MATCH(tblTeamSch[[#This Row],[Facility]],INDEX(FacList,,1),0),3),[1]!tblOrg[Org Num],0)),[1]!tblLoc[Loc],0)),"")</calculatedColumnFormula>
    </tableColumn>
    <tableColumn id="30" xr3:uid="{08DE6F6D-2D00-45C6-98CD-51CC82C95829}" name="Travel Score for Game" dataDxfId="11">
      <calculatedColumnFormula>IF(OR(tblTeamSch[[#This Row],[Court]]="",tblTeamSch[[#This Row],[Home]]&gt;0),0,IF(tblTeamSch[[#This Row],[Court]]&lt;10,0,IF(tblTeamSch[[#This Row],[Home Court]]=10,0,10)))</calculatedColumnFormula>
    </tableColumn>
    <tableColumn id="31" xr3:uid="{B5B88B1F-34A1-432B-87F1-AF8F1B50C115}" name="Overall Travel Score" dataDxfId="10">
      <calculatedColumnFormula>COUNTIFS(tblTeamSch[Travel Score for Game],10,tblTeamSch[Home],0,#REF!,#REF!)</calculatedColumnFormula>
    </tableColumn>
    <tableColumn id="32" xr3:uid="{4503DB11-B0EC-41E8-988A-C3B512D02F0B}" name="Opp Overall Travel Score" dataDxfId="9">
      <calculatedColumnFormula>IFERROR(INDEX(tblTeamSch[Overall Travel Score],MATCH(tblTeamSch[[#This Row],[Opponent]],tblTeamSch[Team],0)),"")</calculatedColumnFormula>
    </tableColumn>
    <tableColumn id="37" xr3:uid="{E86EE9C8-3EC9-4035-9DB0-F4B76ED297EC}" name="Num" dataDxfId="8">
      <calculatedColumnFormula array="1">IF(Y1="Num",1,IF(Y1="","",IF(Y1+1&gt;TotalNumRegGames*2,"",Y1+1)))</calculatedColumnFormula>
    </tableColumn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C439-9CC9-4A11-A799-2D03B06A8F27}">
  <dimension ref="A1:AI2741"/>
  <sheetViews>
    <sheetView tabSelected="1" topLeftCell="A1668" zoomScale="67" workbookViewId="0">
      <selection activeCell="L1677" sqref="L1677"/>
    </sheetView>
  </sheetViews>
  <sheetFormatPr defaultColWidth="8.88671875" defaultRowHeight="14.4" outlineLevelCol="2" x14ac:dyDescent="0.3"/>
  <cols>
    <col min="1" max="1" width="7.33203125" style="6" customWidth="1" outlineLevel="2"/>
    <col min="2" max="2" width="4.44140625" style="6" customWidth="1" outlineLevel="2"/>
    <col min="3" max="3" width="7.109375" style="7" customWidth="1" outlineLevel="2"/>
    <col min="4" max="4" width="6" customWidth="1"/>
    <col min="5" max="5" width="5.6640625" style="7" hidden="1" customWidth="1"/>
    <col min="7" max="7" width="43.77734375" style="7" customWidth="1"/>
    <col min="8" max="8" width="17.33203125" style="7" customWidth="1"/>
    <col min="9" max="9" width="8.88671875" style="6" bestFit="1"/>
    <col min="10" max="10" width="20.33203125" style="12" bestFit="1" customWidth="1"/>
    <col min="11" max="11" width="8" style="7" customWidth="1"/>
    <col min="12" max="12" width="30.88671875" style="10" customWidth="1"/>
    <col min="13" max="13" width="32.6640625" style="10" customWidth="1"/>
    <col min="14" max="14" width="5.44140625" style="7" hidden="1" customWidth="1"/>
    <col min="15" max="15" width="6.5546875" style="7" hidden="1" customWidth="1"/>
    <col min="16" max="16" width="11.33203125" style="7" hidden="1" customWidth="1"/>
    <col min="17" max="18" width="6.44140625" style="7" hidden="1" customWidth="1"/>
    <col min="19" max="19" width="4.6640625" style="7" hidden="1" customWidth="1"/>
    <col min="20" max="20" width="8.88671875" style="6" hidden="1" customWidth="1"/>
    <col min="21" max="22" width="7.33203125" style="7" hidden="1" customWidth="1"/>
    <col min="23" max="23" width="14.6640625" style="7" hidden="1" customWidth="1"/>
    <col min="24" max="24" width="5.6640625" style="7" hidden="1" customWidth="1"/>
    <col min="25" max="25" width="6.5546875" style="7" hidden="1" customWidth="1"/>
    <col min="26" max="27" width="8.88671875" style="7"/>
    <col min="28" max="28" width="24.88671875" style="7" bestFit="1" customWidth="1"/>
    <col min="29" max="16384" width="8.88671875" style="7"/>
  </cols>
  <sheetData>
    <row r="1" spans="1:25" s="5" customFormat="1" ht="60" customHeight="1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1" t="s">
        <v>24</v>
      </c>
    </row>
    <row r="2" spans="1:25" ht="13.35" customHeight="1" x14ac:dyDescent="0.3">
      <c r="A2" s="6" cm="1">
        <f t="array" ref="A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504</v>
      </c>
      <c r="B2" s="6" cm="1">
        <f t="array" ref="B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" s="6">
        <f>IFERROR(INDEX([1]!tblSchedule[Week Game Scheduled],MATCH(tblTeamSch[[#This Row],[Game Num]],[1]!tblSchedule[GameNum],0)),"")</f>
        <v>50</v>
      </c>
      <c r="D2" s="6">
        <f>IFERROR(INDEX([1]!tblSchedule[Round],MATCH(tblTeamSch[[#This Row],[Game Num]],[1]!tblSchedule[GameNum],0)),"")</f>
        <v>2</v>
      </c>
      <c r="E2" s="6">
        <f>IFERROR(INDEX([1]!tblSchedule[Rnd Sch],MATCH(tblTeamSch[[#This Row],[Game Num]],[1]!tblSchedule[GameNum],0)),"")</f>
        <v>2</v>
      </c>
      <c r="F2" s="6" t="str">
        <f>IFERROR(INDEX([1]!tblSchedule[DLC],MATCH(tblTeamSch[[#This Row],[Game Num]],[1]!tblSchedule[GameNum],0)),"")</f>
        <v>4B1A</v>
      </c>
      <c r="G2" s="7" t="str">
        <f>IFERROR(INDEX([1]!tblSchedule[Facility],MATCH(tblTeamSch[[#This Row],[Game Num]],[1]!tblSchedule[GameNum],0)),"")</f>
        <v>Ascension Gym</v>
      </c>
      <c r="H2" s="8">
        <f>IFERROR(INDEX([1]!tblSchedule[Game Date],MATCH(tblTeamSch[[#This Row],[Game Num]],[1]!tblSchedule[GameNum],0)),"")</f>
        <v>46004</v>
      </c>
      <c r="I2" s="9">
        <f>IFERROR(INDEX([1]!tblSchedule[Game Time],MATCH(tblTeamSch[[#This Row],[Game Num]],[1]!tblSchedule[GameNum],0)),"")</f>
        <v>0.45833333333333331</v>
      </c>
      <c r="J2" s="10" t="str">
        <f>IFERROR(INDEX([1]!tblTeams[Organization],MATCH(tblTeamSch[[#This Row],[Team]],[1]!tblTeams[Team],0)),"")</f>
        <v>Ascension</v>
      </c>
      <c r="K2" s="10" t="str">
        <f>IFERROR(INDEX([1]!tblOrg[Abbr],MATCH(tblTeamSch[[#This Row],[Org]],[1]!tblOrg[Organization],0)),"")</f>
        <v>Asc</v>
      </c>
      <c r="L2" s="10" t="str">
        <f>IFERROR(INDEX(IF(tblTeamSch[[#This Row],[1vs2]]=1,[1]!tblSchedule[Team 1 Name],[1]!tblSchedule[Team 2 Name]),MATCH(tblTeamSch[[#This Row],[Game Num]],[1]!tblSchedule[GameNum],0)),"")</f>
        <v>Ascension BB 4B#1</v>
      </c>
      <c r="M2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2" s="6" t="str" cm="1">
        <f t="array" ref="N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2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2" s="6" t="str">
        <f>IFERROR(INDEX(#REF!,MATCH(tblTeamSch[[#This Row],[Team]],[1]!tblTeams[Team],0)),"")</f>
        <v/>
      </c>
      <c r="Q2" s="6">
        <f>INDEX([1]!tblSchedule[Home Game],MATCH(tblTeamSch[[#This Row],[Game Num]],[1]!tblSchedule[GameNum],0))</f>
        <v>1</v>
      </c>
      <c r="R2" s="7" t="e">
        <f>IF(COUNTIFS(tblTeamSch[Team],tblTeamSch[[#This Row],[Team]],#REF!,1)&gt;1,"Y","")</f>
        <v>#REF!</v>
      </c>
      <c r="S2" s="6">
        <f>INDEX([1]!tblLoc[Score],MATCH(INDEX([1]!tblOrg[Loc],MATCH(tblTeamSch[[#This Row],[Org]],[1]!tblOrg[Organization],0)),[1]!tblLoc[Loc],0))</f>
        <v>0</v>
      </c>
      <c r="T2" s="6" t="e">
        <f>INDEX([1]!tblLoc[Score],MATCH(INDEX([1]!tblOrg[Loc],MATCH(#REF!,[1]!tblOrg[Abbr],0)),[1]!tblLoc[Loc],0))</f>
        <v>#REF!</v>
      </c>
      <c r="U2" s="6">
        <f>IFERROR(INDEX([1]!tblLoc[Score],MATCH(INDEX([1]!tblOrg[Loc],MATCH(INDEX(FacList,MATCH(tblTeamSch[[#This Row],[Facility]],INDEX(FacList,,1),0),3),[1]!tblOrg[Org Num],0)),[1]!tblLoc[Loc],0)),"")</f>
        <v>0</v>
      </c>
      <c r="V2" s="6">
        <f>IF(OR(tblTeamSch[[#This Row],[Court]]="",tblTeamSch[[#This Row],[Home]]&gt;0),0,IF(tblTeamSch[[#This Row],[Court]]&lt;10,0,IF(tblTeamSch[[#This Row],[Home Court]]=10,0,10)))</f>
        <v>0</v>
      </c>
      <c r="W2" s="6" t="e">
        <f>COUNTIFS(tblTeamSch[Travel Score for Game],10,tblTeamSch[Home],0,#REF!,#REF!)</f>
        <v>#REF!</v>
      </c>
      <c r="X2" s="6" t="str">
        <f>IFERROR(INDEX(tblTeamSch[Overall Travel Score],MATCH(tblTeamSch[[#This Row],[Opponent]],tblTeamSch[Team],0)),"")</f>
        <v/>
      </c>
      <c r="Y2" s="6" cm="1">
        <f t="array" ref="Y2">IF(Y1="Num",1,IF(Y1="","",IF(Y1+1&gt;TotalNumRegGames*2,"",Y1+1)))</f>
        <v>1</v>
      </c>
    </row>
    <row r="3" spans="1:25" ht="13.35" customHeight="1" x14ac:dyDescent="0.3">
      <c r="A3" s="6" cm="1">
        <f t="array" ref="A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510</v>
      </c>
      <c r="B3" s="6" cm="1">
        <f t="array" ref="B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" s="6">
        <f>IFERROR(INDEX([1]!tblSchedule[Week Game Scheduled],MATCH(tblTeamSch[[#This Row],[Game Num]],[1]!tblSchedule[GameNum],0)),"")</f>
        <v>5</v>
      </c>
      <c r="D3" s="6">
        <f>IFERROR(INDEX([1]!tblSchedule[Round],MATCH(tblTeamSch[[#This Row],[Game Num]],[1]!tblSchedule[GameNum],0)),"")</f>
        <v>3</v>
      </c>
      <c r="E3" s="6">
        <f>IFERROR(INDEX([1]!tblSchedule[Rnd Sch],MATCH(tblTeamSch[[#This Row],[Game Num]],[1]!tblSchedule[GameNum],0)),"")</f>
        <v>3</v>
      </c>
      <c r="F3" s="6" t="str">
        <f>IFERROR(INDEX([1]!tblSchedule[DLC],MATCH(tblTeamSch[[#This Row],[Game Num]],[1]!tblSchedule[GameNum],0)),"")</f>
        <v>4B1A</v>
      </c>
      <c r="G3" s="7" t="str">
        <f>IFERROR(INDEX([1]!tblSchedule[Facility],MATCH(tblTeamSch[[#This Row],[Game Num]],[1]!tblSchedule[GameNum],0)),"")</f>
        <v>St. Stephen Martyr Gym</v>
      </c>
      <c r="H3" s="8">
        <f>IFERROR(INDEX([1]!tblSchedule[Game Date],MATCH(tblTeamSch[[#This Row],[Game Num]],[1]!tblSchedule[GameNum],0)),"")</f>
        <v>46025</v>
      </c>
      <c r="I3" s="9">
        <f>IFERROR(INDEX([1]!tblSchedule[Game Time],MATCH(tblTeamSch[[#This Row],[Game Num]],[1]!tblSchedule[GameNum],0)),"")</f>
        <v>0.41666666666666669</v>
      </c>
      <c r="J3" s="10" t="str">
        <f>IFERROR(INDEX([1]!tblTeams[Organization],MATCH(tblTeamSch[[#This Row],[Team]],[1]!tblTeams[Team],0)),"")</f>
        <v>Ascension</v>
      </c>
      <c r="K3" s="10" t="str">
        <f>IFERROR(INDEX([1]!tblOrg[Abbr],MATCH(tblTeamSch[[#This Row],[Org]],[1]!tblOrg[Organization],0)),"")</f>
        <v>Asc</v>
      </c>
      <c r="L3" s="10" t="str">
        <f>IFERROR(INDEX(IF(tblTeamSch[[#This Row],[1vs2]]=1,[1]!tblSchedule[Team 1 Name],[1]!tblSchedule[Team 2 Name]),MATCH(tblTeamSch[[#This Row],[Game Num]],[1]!tblSchedule[GameNum],0)),"")</f>
        <v>Ascension BB 4B#1</v>
      </c>
      <c r="M3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3" s="6" t="str" cm="1">
        <f t="array" ref="N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3" s="6" t="str">
        <f>IFERROR(INDEX(#REF!,MATCH(tblTeamSch[[#This Row],[Team]],[1]!tblTeams[Team],0)),"")</f>
        <v/>
      </c>
      <c r="Q3" s="6">
        <f>INDEX([1]!tblSchedule[Home Game],MATCH(tblTeamSch[[#This Row],[Game Num]],[1]!tblSchedule[GameNum],0))</f>
        <v>1</v>
      </c>
      <c r="R3" s="7" t="e">
        <f>IF(COUNTIFS(tblTeamSch[Team],tblTeamSch[[#This Row],[Team]],#REF!,1)&gt;1,"Y","")</f>
        <v>#REF!</v>
      </c>
      <c r="S3" s="6">
        <f>INDEX([1]!tblLoc[Score],MATCH(INDEX([1]!tblOrg[Loc],MATCH(tblTeamSch[[#This Row],[Org]],[1]!tblOrg[Organization],0)),[1]!tblLoc[Loc],0))</f>
        <v>0</v>
      </c>
      <c r="T3" s="6" t="e">
        <f>INDEX([1]!tblLoc[Score],MATCH(INDEX([1]!tblOrg[Loc],MATCH(#REF!,[1]!tblOrg[Abbr],0)),[1]!tblLoc[Loc],0))</f>
        <v>#REF!</v>
      </c>
      <c r="U3" s="6">
        <f>IFERROR(INDEX([1]!tblLoc[Score],MATCH(INDEX([1]!tblOrg[Loc],MATCH(INDEX(FacList,MATCH(tblTeamSch[[#This Row],[Facility]],INDEX(FacList,,1),0),3),[1]!tblOrg[Org Num],0)),[1]!tblLoc[Loc],0)),"")</f>
        <v>0</v>
      </c>
      <c r="V3" s="6">
        <f>IF(OR(tblTeamSch[[#This Row],[Court]]="",tblTeamSch[[#This Row],[Home]]&gt;0),0,IF(tblTeamSch[[#This Row],[Court]]&lt;10,0,IF(tblTeamSch[[#This Row],[Home Court]]=10,0,10)))</f>
        <v>0</v>
      </c>
      <c r="W3" s="6" t="e">
        <f>COUNTIFS(tblTeamSch[Travel Score for Game],10,tblTeamSch[Home],0,#REF!,#REF!)</f>
        <v>#REF!</v>
      </c>
      <c r="X3" s="6" t="str">
        <f>IFERROR(INDEX(tblTeamSch[Overall Travel Score],MATCH(tblTeamSch[[#This Row],[Opponent]],tblTeamSch[Team],0)),"")</f>
        <v/>
      </c>
      <c r="Y3" s="6" cm="1">
        <f t="array" ref="Y3">IF(Y2="Num",1,IF(Y2="","",IF(Y2+1&gt;TotalNumRegGames*2,"",Y2+1)))</f>
        <v>2</v>
      </c>
    </row>
    <row r="4" spans="1:25" ht="13.35" customHeight="1" x14ac:dyDescent="0.3">
      <c r="A4" s="6" cm="1">
        <f t="array" ref="A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516</v>
      </c>
      <c r="B4" s="6" cm="1">
        <f t="array" ref="B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" s="6">
        <f>IFERROR(INDEX([1]!tblSchedule[Week Game Scheduled],MATCH(tblTeamSch[[#This Row],[Game Num]],[1]!tblSchedule[GameNum],0)),"")</f>
        <v>6</v>
      </c>
      <c r="D4" s="6">
        <f>IFERROR(INDEX([1]!tblSchedule[Round],MATCH(tblTeamSch[[#This Row],[Game Num]],[1]!tblSchedule[GameNum],0)),"")</f>
        <v>4</v>
      </c>
      <c r="E4" s="6">
        <f>IFERROR(INDEX([1]!tblSchedule[Rnd Sch],MATCH(tblTeamSch[[#This Row],[Game Num]],[1]!tblSchedule[GameNum],0)),"")</f>
        <v>4</v>
      </c>
      <c r="F4" s="6" t="str">
        <f>IFERROR(INDEX([1]!tblSchedule[DLC],MATCH(tblTeamSch[[#This Row],[Game Num]],[1]!tblSchedule[GameNum],0)),"")</f>
        <v>4B1A</v>
      </c>
      <c r="G4" s="7" t="str">
        <f>IFERROR(INDEX([1]!tblSchedule[Facility],MATCH(tblTeamSch[[#This Row],[Game Num]],[1]!tblSchedule[GameNum],0)),"")</f>
        <v>St. Athanasius Hornets Nest (gym)</v>
      </c>
      <c r="H4" s="8">
        <f>IFERROR(INDEX([1]!tblSchedule[Game Date],MATCH(tblTeamSch[[#This Row],[Game Num]],[1]!tblSchedule[GameNum],0)),"")</f>
        <v>46032</v>
      </c>
      <c r="I4" s="9">
        <f>IFERROR(INDEX([1]!tblSchedule[Game Time],MATCH(tblTeamSch[[#This Row],[Game Num]],[1]!tblSchedule[GameNum],0)),"")</f>
        <v>0.41666666666666669</v>
      </c>
      <c r="J4" s="10" t="str">
        <f>IFERROR(INDEX([1]!tblTeams[Organization],MATCH(tblTeamSch[[#This Row],[Team]],[1]!tblTeams[Team],0)),"")</f>
        <v>Ascension</v>
      </c>
      <c r="K4" s="10" t="str">
        <f>IFERROR(INDEX([1]!tblOrg[Abbr],MATCH(tblTeamSch[[#This Row],[Org]],[1]!tblOrg[Organization],0)),"")</f>
        <v>Asc</v>
      </c>
      <c r="L4" s="10" t="str">
        <f>IFERROR(INDEX(IF(tblTeamSch[[#This Row],[1vs2]]=1,[1]!tblSchedule[Team 1 Name],[1]!tblSchedule[Team 2 Name]),MATCH(tblTeamSch[[#This Row],[Game Num]],[1]!tblSchedule[GameNum],0)),"")</f>
        <v>Ascension BB 4B#1</v>
      </c>
      <c r="M4" s="10" t="str">
        <f>IFERROR(INDEX(IF(tblTeamSch[[#This Row],[1vs2]]=1,[1]!tblSchedule[Team 2 Name],[1]!tblSchedule[Team 1 Name]),MATCH(tblTeamSch[[#This Row],[Game Num]],[1]!tblSchedule[GameNum],0)),"")</f>
        <v>St. Athanasius BB 4B#1</v>
      </c>
      <c r="N4" s="6" t="str" cm="1">
        <f t="array" ref="N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" s="6" t="str">
        <f>IFERROR(INDEX(#REF!,MATCH(tblTeamSch[[#This Row],[Team]],[1]!tblTeams[Team],0)),"")</f>
        <v/>
      </c>
      <c r="Q4" s="6">
        <f>INDEX([1]!tblSchedule[Home Game],MATCH(tblTeamSch[[#This Row],[Game Num]],[1]!tblSchedule[GameNum],0))</f>
        <v>1</v>
      </c>
      <c r="R4" s="7" t="e">
        <f>IF(COUNTIFS(tblTeamSch[Team],tblTeamSch[[#This Row],[Team]],#REF!,1)&gt;1,"Y","")</f>
        <v>#REF!</v>
      </c>
      <c r="S4" s="6">
        <f>INDEX([1]!tblLoc[Score],MATCH(INDEX([1]!tblOrg[Loc],MATCH(tblTeamSch[[#This Row],[Org]],[1]!tblOrg[Organization],0)),[1]!tblLoc[Loc],0))</f>
        <v>0</v>
      </c>
      <c r="T4" s="6" t="e">
        <f>INDEX([1]!tblLoc[Score],MATCH(INDEX([1]!tblOrg[Loc],MATCH(#REF!,[1]!tblOrg[Abbr],0)),[1]!tblLoc[Loc],0))</f>
        <v>#REF!</v>
      </c>
      <c r="U4" s="6">
        <f>IFERROR(INDEX([1]!tblLoc[Score],MATCH(INDEX([1]!tblOrg[Loc],MATCH(INDEX(FacList,MATCH(tblTeamSch[[#This Row],[Facility]],INDEX(FacList,,1),0),3),[1]!tblOrg[Org Num],0)),[1]!tblLoc[Loc],0)),"")</f>
        <v>7</v>
      </c>
      <c r="V4" s="6">
        <f>IF(OR(tblTeamSch[[#This Row],[Court]]="",tblTeamSch[[#This Row],[Home]]&gt;0),0,IF(tblTeamSch[[#This Row],[Court]]&lt;10,0,IF(tblTeamSch[[#This Row],[Home Court]]=10,0,10)))</f>
        <v>0</v>
      </c>
      <c r="W4" s="6" t="e">
        <f>COUNTIFS(tblTeamSch[Travel Score for Game],10,tblTeamSch[Home],0,#REF!,#REF!)</f>
        <v>#REF!</v>
      </c>
      <c r="X4" s="6" t="str">
        <f>IFERROR(INDEX(tblTeamSch[Overall Travel Score],MATCH(tblTeamSch[[#This Row],[Opponent]],tblTeamSch[Team],0)),"")</f>
        <v/>
      </c>
      <c r="Y4" s="6" cm="1">
        <f t="array" ref="Y4">IF(Y3="Num",1,IF(Y3="","",IF(Y3+1&gt;TotalNumRegGames*2,"",Y3+1)))</f>
        <v>3</v>
      </c>
    </row>
    <row r="5" spans="1:25" ht="13.35" customHeight="1" x14ac:dyDescent="0.3">
      <c r="A5" s="6" cm="1">
        <f t="array" ref="A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525</v>
      </c>
      <c r="B5" s="6" cm="1">
        <f t="array" ref="B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" s="6">
        <f>IFERROR(INDEX([1]!tblSchedule[Week Game Scheduled],MATCH(tblTeamSch[[#This Row],[Game Num]],[1]!tblSchedule[GameNum],0)),"")</f>
        <v>7</v>
      </c>
      <c r="D5" s="6">
        <f>IFERROR(INDEX([1]!tblSchedule[Round],MATCH(tblTeamSch[[#This Row],[Game Num]],[1]!tblSchedule[GameNum],0)),"")</f>
        <v>5</v>
      </c>
      <c r="E5" s="6">
        <f>IFERROR(INDEX([1]!tblSchedule[Rnd Sch],MATCH(tblTeamSch[[#This Row],[Game Num]],[1]!tblSchedule[GameNum],0)),"")</f>
        <v>5</v>
      </c>
      <c r="F5" s="6" t="str">
        <f>IFERROR(INDEX([1]!tblSchedule[DLC],MATCH(tblTeamSch[[#This Row],[Game Num]],[1]!tblSchedule[GameNum],0)),"")</f>
        <v>4B1A</v>
      </c>
      <c r="G5" s="7" t="str">
        <f>IFERROR(INDEX([1]!tblSchedule[Facility],MATCH(tblTeamSch[[#This Row],[Game Num]],[1]!tblSchedule[GameNum],0)),"")</f>
        <v>Ascension Gym</v>
      </c>
      <c r="H5" s="8">
        <f>IFERROR(INDEX([1]!tblSchedule[Game Date],MATCH(tblTeamSch[[#This Row],[Game Num]],[1]!tblSchedule[GameNum],0)),"")</f>
        <v>46039</v>
      </c>
      <c r="I5" s="9">
        <f>IFERROR(INDEX([1]!tblSchedule[Game Time],MATCH(tblTeamSch[[#This Row],[Game Num]],[1]!tblSchedule[GameNum],0)),"")</f>
        <v>0.5</v>
      </c>
      <c r="J5" s="10" t="str">
        <f>IFERROR(INDEX([1]!tblTeams[Organization],MATCH(tblTeamSch[[#This Row],[Team]],[1]!tblTeams[Team],0)),"")</f>
        <v>Ascension</v>
      </c>
      <c r="K5" s="10" t="str">
        <f>IFERROR(INDEX([1]!tblOrg[Abbr],MATCH(tblTeamSch[[#This Row],[Org]],[1]!tblOrg[Organization],0)),"")</f>
        <v>Asc</v>
      </c>
      <c r="L5" s="10" t="str">
        <f>IFERROR(INDEX(IF(tblTeamSch[[#This Row],[1vs2]]=1,[1]!tblSchedule[Team 1 Name],[1]!tblSchedule[Team 2 Name]),MATCH(tblTeamSch[[#This Row],[Game Num]],[1]!tblSchedule[GameNum],0)),"")</f>
        <v>Ascension BB 4B#1</v>
      </c>
      <c r="M5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5" s="6" t="str" cm="1">
        <f t="array" ref="N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5" s="6" t="str">
        <f>IFERROR(INDEX(#REF!,MATCH(tblTeamSch[[#This Row],[Team]],[1]!tblTeams[Team],0)),"")</f>
        <v/>
      </c>
      <c r="Q5" s="6">
        <f>INDEX([1]!tblSchedule[Home Game],MATCH(tblTeamSch[[#This Row],[Game Num]],[1]!tblSchedule[GameNum],0))</f>
        <v>1</v>
      </c>
      <c r="R5" s="7" t="e">
        <f>IF(COUNTIFS(tblTeamSch[Team],tblTeamSch[[#This Row],[Team]],#REF!,1)&gt;1,"Y","")</f>
        <v>#REF!</v>
      </c>
      <c r="S5" s="6">
        <f>INDEX([1]!tblLoc[Score],MATCH(INDEX([1]!tblOrg[Loc],MATCH(tblTeamSch[[#This Row],[Org]],[1]!tblOrg[Organization],0)),[1]!tblLoc[Loc],0))</f>
        <v>0</v>
      </c>
      <c r="T5" s="6" t="e">
        <f>INDEX([1]!tblLoc[Score],MATCH(INDEX([1]!tblOrg[Loc],MATCH(#REF!,[1]!tblOrg[Abbr],0)),[1]!tblLoc[Loc],0))</f>
        <v>#REF!</v>
      </c>
      <c r="U5" s="6">
        <f>IFERROR(INDEX([1]!tblLoc[Score],MATCH(INDEX([1]!tblOrg[Loc],MATCH(INDEX(FacList,MATCH(tblTeamSch[[#This Row],[Facility]],INDEX(FacList,,1),0),3),[1]!tblOrg[Org Num],0)),[1]!tblLoc[Loc],0)),"")</f>
        <v>0</v>
      </c>
      <c r="V5" s="6">
        <f>IF(OR(tblTeamSch[[#This Row],[Court]]="",tblTeamSch[[#This Row],[Home]]&gt;0),0,IF(tblTeamSch[[#This Row],[Court]]&lt;10,0,IF(tblTeamSch[[#This Row],[Home Court]]=10,0,10)))</f>
        <v>0</v>
      </c>
      <c r="W5" s="6" t="e">
        <f>COUNTIFS(tblTeamSch[Travel Score for Game],10,tblTeamSch[Home],0,#REF!,#REF!)</f>
        <v>#REF!</v>
      </c>
      <c r="X5" s="6" t="str">
        <f>IFERROR(INDEX(tblTeamSch[Overall Travel Score],MATCH(tblTeamSch[[#This Row],[Opponent]],tblTeamSch[Team],0)),"")</f>
        <v/>
      </c>
      <c r="Y5" s="6" cm="1">
        <f t="array" ref="Y5">IF(Y4="Num",1,IF(Y4="","",IF(Y4+1&gt;TotalNumRegGames*2,"",Y4+1)))</f>
        <v>4</v>
      </c>
    </row>
    <row r="6" spans="1:25" ht="13.35" customHeight="1" x14ac:dyDescent="0.3">
      <c r="A6" s="6" cm="1">
        <f t="array" ref="A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531</v>
      </c>
      <c r="B6" s="6" cm="1">
        <f t="array" ref="B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" s="6">
        <f>IFERROR(INDEX([1]!tblSchedule[Week Game Scheduled],MATCH(tblTeamSch[[#This Row],[Game Num]],[1]!tblSchedule[GameNum],0)),"")</f>
        <v>8</v>
      </c>
      <c r="D6" s="6">
        <f>IFERROR(INDEX([1]!tblSchedule[Round],MATCH(tblTeamSch[[#This Row],[Game Num]],[1]!tblSchedule[GameNum],0)),"")</f>
        <v>6</v>
      </c>
      <c r="E6" s="6">
        <f>IFERROR(INDEX([1]!tblSchedule[Rnd Sch],MATCH(tblTeamSch[[#This Row],[Game Num]],[1]!tblSchedule[GameNum],0)),"")</f>
        <v>6</v>
      </c>
      <c r="F6" s="6" t="str">
        <f>IFERROR(INDEX([1]!tblSchedule[DLC],MATCH(tblTeamSch[[#This Row],[Game Num]],[1]!tblSchedule[GameNum],0)),"")</f>
        <v>4B1A</v>
      </c>
      <c r="G6" s="7" t="str">
        <f>IFERROR(INDEX([1]!tblSchedule[Facility],MATCH(tblTeamSch[[#This Row],[Game Num]],[1]!tblSchedule[GameNum],0)),"")</f>
        <v>Ascension Gym</v>
      </c>
      <c r="H6" s="8">
        <f>IFERROR(INDEX([1]!tblSchedule[Game Date],MATCH(tblTeamSch[[#This Row],[Game Num]],[1]!tblSchedule[GameNum],0)),"")</f>
        <v>46046</v>
      </c>
      <c r="I6" s="9">
        <f>IFERROR(INDEX([1]!tblSchedule[Game Time],MATCH(tblTeamSch[[#This Row],[Game Num]],[1]!tblSchedule[GameNum],0)),"")</f>
        <v>0.54166666666666663</v>
      </c>
      <c r="J6" s="10" t="str">
        <f>IFERROR(INDEX([1]!tblTeams[Organization],MATCH(tblTeamSch[[#This Row],[Team]],[1]!tblTeams[Team],0)),"")</f>
        <v>Ascension</v>
      </c>
      <c r="K6" s="10" t="str">
        <f>IFERROR(INDEX([1]!tblOrg[Abbr],MATCH(tblTeamSch[[#This Row],[Org]],[1]!tblOrg[Organization],0)),"")</f>
        <v>Asc</v>
      </c>
      <c r="L6" s="10" t="str">
        <f>IFERROR(INDEX(IF(tblTeamSch[[#This Row],[1vs2]]=1,[1]!tblSchedule[Team 1 Name],[1]!tblSchedule[Team 2 Name]),MATCH(tblTeamSch[[#This Row],[Game Num]],[1]!tblSchedule[GameNum],0)),"")</f>
        <v>Ascension BB 4B#1</v>
      </c>
      <c r="M6" s="10" t="str">
        <f>IFERROR(INDEX(IF(tblTeamSch[[#This Row],[1vs2]]=1,[1]!tblSchedule[Team 2 Name],[1]!tblSchedule[Team 1 Name]),MATCH(tblTeamSch[[#This Row],[Game Num]],[1]!tblSchedule[GameNum],0)),"")</f>
        <v>St. Nicholas BB 4B #1</v>
      </c>
      <c r="N6" s="6" t="str" cm="1">
        <f t="array" ref="N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6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6" s="6" t="str">
        <f>IFERROR(INDEX(#REF!,MATCH(tblTeamSch[[#This Row],[Team]],[1]!tblTeams[Team],0)),"")</f>
        <v/>
      </c>
      <c r="Q6" s="6">
        <f>INDEX([1]!tblSchedule[Home Game],MATCH(tblTeamSch[[#This Row],[Game Num]],[1]!tblSchedule[GameNum],0))</f>
        <v>1</v>
      </c>
      <c r="R6" s="7" t="e">
        <f>IF(COUNTIFS(tblTeamSch[Team],tblTeamSch[[#This Row],[Team]],#REF!,1)&gt;1,"Y","")</f>
        <v>#REF!</v>
      </c>
      <c r="S6" s="6">
        <f>INDEX([1]!tblLoc[Score],MATCH(INDEX([1]!tblOrg[Loc],MATCH(tblTeamSch[[#This Row],[Org]],[1]!tblOrg[Organization],0)),[1]!tblLoc[Loc],0))</f>
        <v>0</v>
      </c>
      <c r="T6" s="6" t="e">
        <f>INDEX([1]!tblLoc[Score],MATCH(INDEX([1]!tblOrg[Loc],MATCH(#REF!,[1]!tblOrg[Abbr],0)),[1]!tblLoc[Loc],0))</f>
        <v>#REF!</v>
      </c>
      <c r="U6" s="6">
        <f>IFERROR(INDEX([1]!tblLoc[Score],MATCH(INDEX([1]!tblOrg[Loc],MATCH(INDEX(FacList,MATCH(tblTeamSch[[#This Row],[Facility]],INDEX(FacList,,1),0),3),[1]!tblOrg[Org Num],0)),[1]!tblLoc[Loc],0)),"")</f>
        <v>0</v>
      </c>
      <c r="V6" s="6">
        <f>IF(OR(tblTeamSch[[#This Row],[Court]]="",tblTeamSch[[#This Row],[Home]]&gt;0),0,IF(tblTeamSch[[#This Row],[Court]]&lt;10,0,IF(tblTeamSch[[#This Row],[Home Court]]=10,0,10)))</f>
        <v>0</v>
      </c>
      <c r="W6" s="6" t="e">
        <f>COUNTIFS(tblTeamSch[Travel Score for Game],10,tblTeamSch[Home],0,#REF!,#REF!)</f>
        <v>#REF!</v>
      </c>
      <c r="X6" s="6" t="str">
        <f>IFERROR(INDEX(tblTeamSch[Overall Travel Score],MATCH(tblTeamSch[[#This Row],[Opponent]],tblTeamSch[Team],0)),"")</f>
        <v/>
      </c>
      <c r="Y6" s="6" cm="1">
        <f t="array" ref="Y6">IF(Y5="Num",1,IF(Y5="","",IF(Y5+1&gt;TotalNumRegGames*2,"",Y5+1)))</f>
        <v>5</v>
      </c>
    </row>
    <row r="7" spans="1:25" ht="13.35" customHeight="1" x14ac:dyDescent="0.3">
      <c r="A7" s="6" cm="1">
        <f t="array" ref="A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538</v>
      </c>
      <c r="B7" s="6" cm="1">
        <f t="array" ref="B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" s="6">
        <f>IFERROR(INDEX([1]!tblSchedule[Week Game Scheduled],MATCH(tblTeamSch[[#This Row],[Game Num]],[1]!tblSchedule[GameNum],0)),"")</f>
        <v>9</v>
      </c>
      <c r="D7" s="6">
        <f>IFERROR(INDEX([1]!tblSchedule[Round],MATCH(tblTeamSch[[#This Row],[Game Num]],[1]!tblSchedule[GameNum],0)),"")</f>
        <v>8</v>
      </c>
      <c r="E7" s="6">
        <f>IFERROR(INDEX([1]!tblSchedule[Rnd Sch],MATCH(tblTeamSch[[#This Row],[Game Num]],[1]!tblSchedule[GameNum],0)),"")</f>
        <v>6</v>
      </c>
      <c r="F7" s="6" t="str">
        <f>IFERROR(INDEX([1]!tblSchedule[DLC],MATCH(tblTeamSch[[#This Row],[Game Num]],[1]!tblSchedule[GameNum],0)),"")</f>
        <v>4B1A</v>
      </c>
      <c r="G7" s="7" t="str">
        <f>IFERROR(INDEX([1]!tblSchedule[Facility],MATCH(tblTeamSch[[#This Row],[Game Num]],[1]!tblSchedule[GameNum],0)),"")</f>
        <v>Ascension Gym</v>
      </c>
      <c r="H7" s="8">
        <f>IFERROR(INDEX([1]!tblSchedule[Game Date],MATCH(tblTeamSch[[#This Row],[Game Num]],[1]!tblSchedule[GameNum],0)),"")</f>
        <v>46047</v>
      </c>
      <c r="I7" s="9">
        <f>IFERROR(INDEX([1]!tblSchedule[Game Time],MATCH(tblTeamSch[[#This Row],[Game Num]],[1]!tblSchedule[GameNum],0)),"")</f>
        <v>0.66666666666666663</v>
      </c>
      <c r="J7" s="10" t="str">
        <f>IFERROR(INDEX([1]!tblTeams[Organization],MATCH(tblTeamSch[[#This Row],[Team]],[1]!tblTeams[Team],0)),"")</f>
        <v>Ascension</v>
      </c>
      <c r="K7" s="10" t="str">
        <f>IFERROR(INDEX([1]!tblOrg[Abbr],MATCH(tblTeamSch[[#This Row],[Org]],[1]!tblOrg[Organization],0)),"")</f>
        <v>Asc</v>
      </c>
      <c r="L7" s="10" t="str">
        <f>IFERROR(INDEX(IF(tblTeamSch[[#This Row],[1vs2]]=1,[1]!tblSchedule[Team 1 Name],[1]!tblSchedule[Team 2 Name]),MATCH(tblTeamSch[[#This Row],[Game Num]],[1]!tblSchedule[GameNum],0)),"")</f>
        <v>Ascension BB 4B#1</v>
      </c>
      <c r="M7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7" s="6" t="str" cm="1">
        <f t="array" ref="N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7" s="6" t="str">
        <f>IFERROR(INDEX(#REF!,MATCH(tblTeamSch[[#This Row],[Team]],[1]!tblTeams[Team],0)),"")</f>
        <v/>
      </c>
      <c r="Q7" s="6">
        <f>INDEX([1]!tblSchedule[Home Game],MATCH(tblTeamSch[[#This Row],[Game Num]],[1]!tblSchedule[GameNum],0))</f>
        <v>1</v>
      </c>
      <c r="R7" s="7" t="e">
        <f>IF(COUNTIFS(tblTeamSch[Team],tblTeamSch[[#This Row],[Team]],#REF!,1)&gt;1,"Y","")</f>
        <v>#REF!</v>
      </c>
      <c r="S7" s="6">
        <f>INDEX([1]!tblLoc[Score],MATCH(INDEX([1]!tblOrg[Loc],MATCH(tblTeamSch[[#This Row],[Org]],[1]!tblOrg[Organization],0)),[1]!tblLoc[Loc],0))</f>
        <v>0</v>
      </c>
      <c r="T7" s="6" t="e">
        <f>INDEX([1]!tblLoc[Score],MATCH(INDEX([1]!tblOrg[Loc],MATCH(#REF!,[1]!tblOrg[Abbr],0)),[1]!tblLoc[Loc],0))</f>
        <v>#REF!</v>
      </c>
      <c r="U7" s="6">
        <f>IFERROR(INDEX([1]!tblLoc[Score],MATCH(INDEX([1]!tblOrg[Loc],MATCH(INDEX(FacList,MATCH(tblTeamSch[[#This Row],[Facility]],INDEX(FacList,,1),0),3),[1]!tblOrg[Org Num],0)),[1]!tblLoc[Loc],0)),"")</f>
        <v>0</v>
      </c>
      <c r="V7" s="6">
        <f>IF(OR(tblTeamSch[[#This Row],[Court]]="",tblTeamSch[[#This Row],[Home]]&gt;0),0,IF(tblTeamSch[[#This Row],[Court]]&lt;10,0,IF(tblTeamSch[[#This Row],[Home Court]]=10,0,10)))</f>
        <v>0</v>
      </c>
      <c r="W7" s="6" t="e">
        <f>COUNTIFS(tblTeamSch[Travel Score for Game],10,tblTeamSch[Home],0,#REF!,#REF!)</f>
        <v>#REF!</v>
      </c>
      <c r="X7" s="6" t="str">
        <f>IFERROR(INDEX(tblTeamSch[Overall Travel Score],MATCH(tblTeamSch[[#This Row],[Opponent]],tblTeamSch[Team],0)),"")</f>
        <v/>
      </c>
      <c r="Y7" s="6" cm="1">
        <f t="array" ref="Y7">IF(Y6="Num",1,IF(Y6="","",IF(Y6+1&gt;TotalNumRegGames*2,"",Y6+1)))</f>
        <v>6</v>
      </c>
    </row>
    <row r="8" spans="1:25" ht="13.35" customHeight="1" x14ac:dyDescent="0.3">
      <c r="A8" s="6" cm="1">
        <f t="array" ref="A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537</v>
      </c>
      <c r="B8" s="6" cm="1">
        <f t="array" ref="B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" s="6">
        <f>IFERROR(INDEX([1]!tblSchedule[Week Game Scheduled],MATCH(tblTeamSch[[#This Row],[Game Num]],[1]!tblSchedule[GameNum],0)),"")</f>
        <v>9</v>
      </c>
      <c r="D8" s="6">
        <f>IFERROR(INDEX([1]!tblSchedule[Round],MATCH(tblTeamSch[[#This Row],[Game Num]],[1]!tblSchedule[GameNum],0)),"")</f>
        <v>7</v>
      </c>
      <c r="E8" s="6">
        <f>IFERROR(INDEX([1]!tblSchedule[Rnd Sch],MATCH(tblTeamSch[[#This Row],[Game Num]],[1]!tblSchedule[GameNum],0)),"")</f>
        <v>7</v>
      </c>
      <c r="F8" s="6" t="str">
        <f>IFERROR(INDEX([1]!tblSchedule[DLC],MATCH(tblTeamSch[[#This Row],[Game Num]],[1]!tblSchedule[GameNum],0)),"")</f>
        <v>4B1A</v>
      </c>
      <c r="G8" s="7" t="str">
        <f>IFERROR(INDEX([1]!tblSchedule[Facility],MATCH(tblTeamSch[[#This Row],[Game Num]],[1]!tblSchedule[GameNum],0)),"")</f>
        <v>St. Paul Gym</v>
      </c>
      <c r="H8" s="8">
        <f>IFERROR(INDEX([1]!tblSchedule[Game Date],MATCH(tblTeamSch[[#This Row],[Game Num]],[1]!tblSchedule[GameNum],0)),"")</f>
        <v>46053</v>
      </c>
      <c r="I8" s="9">
        <f>IFERROR(INDEX([1]!tblSchedule[Game Time],MATCH(tblTeamSch[[#This Row],[Game Num]],[1]!tblSchedule[GameNum],0)),"")</f>
        <v>0.58333333333333337</v>
      </c>
      <c r="J8" s="10" t="str">
        <f>IFERROR(INDEX([1]!tblTeams[Organization],MATCH(tblTeamSch[[#This Row],[Team]],[1]!tblTeams[Team],0)),"")</f>
        <v>Ascension</v>
      </c>
      <c r="K8" s="10" t="str">
        <f>IFERROR(INDEX([1]!tblOrg[Abbr],MATCH(tblTeamSch[[#This Row],[Org]],[1]!tblOrg[Organization],0)),"")</f>
        <v>Asc</v>
      </c>
      <c r="L8" s="10" t="str">
        <f>IFERROR(INDEX(IF(tblTeamSch[[#This Row],[1vs2]]=1,[1]!tblSchedule[Team 1 Name],[1]!tblSchedule[Team 2 Name]),MATCH(tblTeamSch[[#This Row],[Game Num]],[1]!tblSchedule[GameNum],0)),"")</f>
        <v>Ascension BB 4B#1</v>
      </c>
      <c r="M8" s="10" t="str">
        <f>IFERROR(INDEX(IF(tblTeamSch[[#This Row],[1vs2]]=1,[1]!tblSchedule[Team 2 Name],[1]!tblSchedule[Team 1 Name]),MATCH(tblTeamSch[[#This Row],[Game Num]],[1]!tblSchedule[GameNum],0)),"")</f>
        <v>St. Paul BB 4B#1</v>
      </c>
      <c r="N8" s="6" t="str" cm="1">
        <f t="array" ref="N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8" s="6" t="str">
        <f>IFERROR(INDEX(#REF!,MATCH(tblTeamSch[[#This Row],[Team]],[1]!tblTeams[Team],0)),"")</f>
        <v/>
      </c>
      <c r="Q8" s="6">
        <f>INDEX([1]!tblSchedule[Home Game],MATCH(tblTeamSch[[#This Row],[Game Num]],[1]!tblSchedule[GameNum],0))</f>
        <v>1</v>
      </c>
      <c r="R8" s="7" t="e">
        <f>IF(COUNTIFS(tblTeamSch[Team],tblTeamSch[[#This Row],[Team]],#REF!,1)&gt;1,"Y","")</f>
        <v>#REF!</v>
      </c>
      <c r="S8" s="6">
        <f>INDEX([1]!tblLoc[Score],MATCH(INDEX([1]!tblOrg[Loc],MATCH(tblTeamSch[[#This Row],[Org]],[1]!tblOrg[Organization],0)),[1]!tblLoc[Loc],0))</f>
        <v>0</v>
      </c>
      <c r="T8" s="6" t="e">
        <f>INDEX([1]!tblLoc[Score],MATCH(INDEX([1]!tblOrg[Loc],MATCH(#REF!,[1]!tblOrg[Abbr],0)),[1]!tblLoc[Loc],0))</f>
        <v>#REF!</v>
      </c>
      <c r="U8" s="6">
        <f>IFERROR(INDEX([1]!tblLoc[Score],MATCH(INDEX([1]!tblOrg[Loc],MATCH(INDEX(FacList,MATCH(tblTeamSch[[#This Row],[Facility]],INDEX(FacList,,1),0),3),[1]!tblOrg[Org Num],0)),[1]!tblLoc[Loc],0)),"")</f>
        <v>10</v>
      </c>
      <c r="V8" s="6">
        <f>IF(OR(tblTeamSch[[#This Row],[Court]]="",tblTeamSch[[#This Row],[Home]]&gt;0),0,IF(tblTeamSch[[#This Row],[Court]]&lt;10,0,IF(tblTeamSch[[#This Row],[Home Court]]=10,0,10)))</f>
        <v>0</v>
      </c>
      <c r="W8" s="6" t="e">
        <f>COUNTIFS(tblTeamSch[Travel Score for Game],10,tblTeamSch[Home],0,#REF!,#REF!)</f>
        <v>#REF!</v>
      </c>
      <c r="X8" s="6" t="str">
        <f>IFERROR(INDEX(tblTeamSch[Overall Travel Score],MATCH(tblTeamSch[[#This Row],[Opponent]],tblTeamSch[Team],0)),"")</f>
        <v/>
      </c>
      <c r="Y8" s="6" cm="1">
        <f t="array" ref="Y8">IF(Y7="Num",1,IF(Y7="","",IF(Y7+1&gt;TotalNumRegGames*2,"",Y7+1)))</f>
        <v>7</v>
      </c>
    </row>
    <row r="9" spans="1:25" ht="13.35" customHeight="1" x14ac:dyDescent="0.3">
      <c r="A9" s="6" cm="1">
        <f t="array" ref="A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590</v>
      </c>
      <c r="B9" s="6" cm="1">
        <f t="array" ref="B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" s="6">
        <f>IFERROR(INDEX([1]!tblSchedule[Week Game Scheduled],MATCH(tblTeamSch[[#This Row],[Game Num]],[1]!tblSchedule[GameNum],0)),"")</f>
        <v>49</v>
      </c>
      <c r="D9" s="6">
        <f>IFERROR(INDEX([1]!tblSchedule[Round],MATCH(tblTeamSch[[#This Row],[Game Num]],[1]!tblSchedule[GameNum],0)),"")</f>
        <v>1</v>
      </c>
      <c r="E9" s="6">
        <f>IFERROR(INDEX([1]!tblSchedule[Rnd Sch],MATCH(tblTeamSch[[#This Row],[Game Num]],[1]!tblSchedule[GameNum],0)),"")</f>
        <v>1</v>
      </c>
      <c r="F9" s="6" t="str">
        <f>IFERROR(INDEX([1]!tblSchedule[DLC],MATCH(tblTeamSch[[#This Row],[Game Num]],[1]!tblSchedule[GameNum],0)),"")</f>
        <v>4B2A</v>
      </c>
      <c r="G9" s="7" t="str">
        <f>IFERROR(INDEX([1]!tblSchedule[Facility],MATCH(tblTeamSch[[#This Row],[Game Num]],[1]!tblSchedule[GameNum],0)),"")</f>
        <v>St Francis of Assisi</v>
      </c>
      <c r="H9" s="8">
        <f>IFERROR(INDEX([1]!tblSchedule[Game Date],MATCH(tblTeamSch[[#This Row],[Game Num]],[1]!tblSchedule[GameNum],0)),"")</f>
        <v>45997</v>
      </c>
      <c r="I9" s="9">
        <f>IFERROR(INDEX([1]!tblSchedule[Game Time],MATCH(tblTeamSch[[#This Row],[Game Num]],[1]!tblSchedule[GameNum],0)),"")</f>
        <v>0.54166666666666663</v>
      </c>
      <c r="J9" s="10" t="str">
        <f>IFERROR(INDEX([1]!tblTeams[Organization],MATCH(tblTeamSch[[#This Row],[Team]],[1]!tblTeams[Team],0)),"")</f>
        <v>Ascension</v>
      </c>
      <c r="K9" s="10" t="str">
        <f>IFERROR(INDEX([1]!tblOrg[Abbr],MATCH(tblTeamSch[[#This Row],[Org]],[1]!tblOrg[Organization],0)),"")</f>
        <v>Asc</v>
      </c>
      <c r="L9" s="10" t="str">
        <f>IFERROR(INDEX(IF(tblTeamSch[[#This Row],[1vs2]]=1,[1]!tblSchedule[Team 1 Name],[1]!tblSchedule[Team 2 Name]),MATCH(tblTeamSch[[#This Row],[Game Num]],[1]!tblSchedule[GameNum],0)),"")</f>
        <v>Ascension BB 4B#2</v>
      </c>
      <c r="M9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9" s="6"/>
      <c r="O9" s="6"/>
      <c r="P9" s="6"/>
      <c r="Q9" s="6">
        <f>INDEX([1]!tblSchedule[Home Game],MATCH(tblTeamSch[[#This Row],[Game Num]],[1]!tblSchedule[GameNum],0))</f>
        <v>1</v>
      </c>
      <c r="R9" s="7" t="e">
        <f>IF(COUNTIFS(tblTeamSch[Team],tblTeamSch[[#This Row],[Team]],#REF!,1)&gt;1,"Y","")</f>
        <v>#REF!</v>
      </c>
      <c r="S9" s="6">
        <f>INDEX([1]!tblLoc[Score],MATCH(INDEX([1]!tblOrg[Loc],MATCH(tblTeamSch[[#This Row],[Org]],[1]!tblOrg[Organization],0)),[1]!tblLoc[Loc],0))</f>
        <v>0</v>
      </c>
      <c r="T9" s="6" t="e">
        <f>INDEX([1]!tblLoc[Score],MATCH(INDEX([1]!tblOrg[Loc],MATCH(#REF!,[1]!tblOrg[Abbr],0)),[1]!tblLoc[Loc],0))</f>
        <v>#REF!</v>
      </c>
      <c r="U9" s="6">
        <f>IFERROR(INDEX([1]!tblLoc[Score],MATCH(INDEX([1]!tblOrg[Loc],MATCH(INDEX(FacList,MATCH(tblTeamSch[[#This Row],[Facility]],INDEX(FacList,,1),0),3),[1]!tblOrg[Org Num],0)),[1]!tblLoc[Loc],0)),"")</f>
        <v>0</v>
      </c>
      <c r="V9" s="6">
        <f>IF(OR(tblTeamSch[[#This Row],[Court]]="",tblTeamSch[[#This Row],[Home]]&gt;0),0,IF(tblTeamSch[[#This Row],[Court]]&lt;10,0,IF(tblTeamSch[[#This Row],[Home Court]]=10,0,10)))</f>
        <v>0</v>
      </c>
      <c r="W9" s="6" t="e">
        <f>COUNTIFS(tblTeamSch[Travel Score for Game],10,tblTeamSch[Home],0,#REF!,#REF!)</f>
        <v>#REF!</v>
      </c>
      <c r="X9" s="6" t="str">
        <f>IFERROR(INDEX(tblTeamSch[Overall Travel Score],MATCH(tblTeamSch[[#This Row],[Opponent]],tblTeamSch[Team],0)),"")</f>
        <v/>
      </c>
      <c r="Y9" s="6" cm="1">
        <f t="array" ref="Y9">IF(Y8="Num",1,IF(Y8="","",IF(Y8+1&gt;TotalNumRegGames*2,"",Y8+1)))</f>
        <v>8</v>
      </c>
    </row>
    <row r="10" spans="1:25" ht="13.35" customHeight="1" x14ac:dyDescent="0.3">
      <c r="A10" s="6" cm="1">
        <f t="array" ref="A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598</v>
      </c>
      <c r="B10" s="6" cm="1">
        <f t="array" ref="B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" s="6">
        <f>IFERROR(INDEX([1]!tblSchedule[Week Game Scheduled],MATCH(tblTeamSch[[#This Row],[Game Num]],[1]!tblSchedule[GameNum],0)),"")</f>
        <v>51</v>
      </c>
      <c r="D10" s="6">
        <f>IFERROR(INDEX([1]!tblSchedule[Round],MATCH(tblTeamSch[[#This Row],[Game Num]],[1]!tblSchedule[GameNum],0)),"")</f>
        <v>2</v>
      </c>
      <c r="E10" s="6">
        <f>IFERROR(INDEX([1]!tblSchedule[Rnd Sch],MATCH(tblTeamSch[[#This Row],[Game Num]],[1]!tblSchedule[GameNum],0)),"")</f>
        <v>2</v>
      </c>
      <c r="F10" s="6" t="str">
        <f>IFERROR(INDEX([1]!tblSchedule[DLC],MATCH(tblTeamSch[[#This Row],[Game Num]],[1]!tblSchedule[GameNum],0)),"")</f>
        <v>4B2A</v>
      </c>
      <c r="G10" s="7" t="str">
        <f>IFERROR(INDEX([1]!tblSchedule[Facility],MATCH(tblTeamSch[[#This Row],[Game Num]],[1]!tblSchedule[GameNum],0)),"")</f>
        <v>Ascension Gym</v>
      </c>
      <c r="H10" s="8">
        <f>IFERROR(INDEX([1]!tblSchedule[Game Date],MATCH(tblTeamSch[[#This Row],[Game Num]],[1]!tblSchedule[GameNum],0)),"")</f>
        <v>46005</v>
      </c>
      <c r="I10" s="9">
        <f>IFERROR(INDEX([1]!tblSchedule[Game Time],MATCH(tblTeamSch[[#This Row],[Game Num]],[1]!tblSchedule[GameNum],0)),"")</f>
        <v>0.66666666666666663</v>
      </c>
      <c r="J10" s="10" t="str">
        <f>IFERROR(INDEX([1]!tblTeams[Organization],MATCH(tblTeamSch[[#This Row],[Team]],[1]!tblTeams[Team],0)),"")</f>
        <v>Ascension</v>
      </c>
      <c r="K10" s="10" t="str">
        <f>IFERROR(INDEX([1]!tblOrg[Abbr],MATCH(tblTeamSch[[#This Row],[Org]],[1]!tblOrg[Organization],0)),"")</f>
        <v>Asc</v>
      </c>
      <c r="L10" s="10" t="str">
        <f>IFERROR(INDEX(IF(tblTeamSch[[#This Row],[1vs2]]=1,[1]!tblSchedule[Team 1 Name],[1]!tblSchedule[Team 2 Name]),MATCH(tblTeamSch[[#This Row],[Game Num]],[1]!tblSchedule[GameNum],0)),"")</f>
        <v>Ascension BB 4B#2</v>
      </c>
      <c r="M10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10" s="6"/>
      <c r="O10" s="6"/>
      <c r="P10" s="6"/>
      <c r="Q10" s="6">
        <f>INDEX([1]!tblSchedule[Home Game],MATCH(tblTeamSch[[#This Row],[Game Num]],[1]!tblSchedule[GameNum],0))</f>
        <v>1</v>
      </c>
      <c r="R10" s="7" t="e">
        <f>IF(COUNTIFS(tblTeamSch[Team],tblTeamSch[[#This Row],[Team]],#REF!,1)&gt;1,"Y","")</f>
        <v>#REF!</v>
      </c>
      <c r="S10" s="6">
        <f>INDEX([1]!tblLoc[Score],MATCH(INDEX([1]!tblOrg[Loc],MATCH(tblTeamSch[[#This Row],[Org]],[1]!tblOrg[Organization],0)),[1]!tblLoc[Loc],0))</f>
        <v>0</v>
      </c>
      <c r="T10" s="6" t="e">
        <f>INDEX([1]!tblLoc[Score],MATCH(INDEX([1]!tblOrg[Loc],MATCH(#REF!,[1]!tblOrg[Abbr],0)),[1]!tblLoc[Loc],0))</f>
        <v>#REF!</v>
      </c>
      <c r="U10" s="6">
        <f>IFERROR(INDEX([1]!tblLoc[Score],MATCH(INDEX([1]!tblOrg[Loc],MATCH(INDEX(FacList,MATCH(tblTeamSch[[#This Row],[Facility]],INDEX(FacList,,1),0),3),[1]!tblOrg[Org Num],0)),[1]!tblLoc[Loc],0)),"")</f>
        <v>0</v>
      </c>
      <c r="V10" s="6">
        <f>IF(OR(tblTeamSch[[#This Row],[Court]]="",tblTeamSch[[#This Row],[Home]]&gt;0),0,IF(tblTeamSch[[#This Row],[Court]]&lt;10,0,IF(tblTeamSch[[#This Row],[Home Court]]=10,0,10)))</f>
        <v>0</v>
      </c>
      <c r="W10" s="6" t="e">
        <f>COUNTIFS(tblTeamSch[Travel Score for Game],10,tblTeamSch[Home],0,#REF!,#REF!)</f>
        <v>#REF!</v>
      </c>
      <c r="X10" s="6" t="str">
        <f>IFERROR(INDEX(tblTeamSch[Overall Travel Score],MATCH(tblTeamSch[[#This Row],[Opponent]],tblTeamSch[Team],0)),"")</f>
        <v/>
      </c>
      <c r="Y10" s="6" cm="1">
        <f t="array" ref="Y10">IF(Y9="Num",1,IF(Y9="","",IF(Y9+1&gt;TotalNumRegGames*2,"",Y9+1)))</f>
        <v>9</v>
      </c>
    </row>
    <row r="11" spans="1:25" ht="13.35" customHeight="1" x14ac:dyDescent="0.3">
      <c r="A11" s="6" cm="1">
        <f t="array" ref="A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605</v>
      </c>
      <c r="B11" s="6" cm="1">
        <f t="array" ref="B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" s="6">
        <f>IFERROR(INDEX([1]!tblSchedule[Week Game Scheduled],MATCH(tblTeamSch[[#This Row],[Game Num]],[1]!tblSchedule[GameNum],0)),"")</f>
        <v>6</v>
      </c>
      <c r="D11" s="6">
        <f>IFERROR(INDEX([1]!tblSchedule[Round],MATCH(tblTeamSch[[#This Row],[Game Num]],[1]!tblSchedule[GameNum],0)),"")</f>
        <v>3</v>
      </c>
      <c r="E11" s="6">
        <f>IFERROR(INDEX([1]!tblSchedule[Rnd Sch],MATCH(tblTeamSch[[#This Row],[Game Num]],[1]!tblSchedule[GameNum],0)),"")</f>
        <v>3</v>
      </c>
      <c r="F11" s="6" t="str">
        <f>IFERROR(INDEX([1]!tblSchedule[DLC],MATCH(tblTeamSch[[#This Row],[Game Num]],[1]!tblSchedule[GameNum],0)),"")</f>
        <v>4B2A</v>
      </c>
      <c r="G11" s="7" t="str">
        <f>IFERROR(INDEX([1]!tblSchedule[Facility],MATCH(tblTeamSch[[#This Row],[Game Num]],[1]!tblSchedule[GameNum],0)),"")</f>
        <v>St. Paul Gym</v>
      </c>
      <c r="H11" s="8">
        <f>IFERROR(INDEX([1]!tblSchedule[Game Date],MATCH(tblTeamSch[[#This Row],[Game Num]],[1]!tblSchedule[GameNum],0)),"")</f>
        <v>46026</v>
      </c>
      <c r="I11" s="9">
        <f>IFERROR(INDEX([1]!tblSchedule[Game Time],MATCH(tblTeamSch[[#This Row],[Game Num]],[1]!tblSchedule[GameNum],0)),"")</f>
        <v>0.66666666666666663</v>
      </c>
      <c r="J11" s="10" t="str">
        <f>IFERROR(INDEX([1]!tblTeams[Organization],MATCH(tblTeamSch[[#This Row],[Team]],[1]!tblTeams[Team],0)),"")</f>
        <v>Ascension</v>
      </c>
      <c r="K11" s="10" t="str">
        <f>IFERROR(INDEX([1]!tblOrg[Abbr],MATCH(tblTeamSch[[#This Row],[Org]],[1]!tblOrg[Organization],0)),"")</f>
        <v>Asc</v>
      </c>
      <c r="L11" s="10" t="str">
        <f>IFERROR(INDEX(IF(tblTeamSch[[#This Row],[1vs2]]=1,[1]!tblSchedule[Team 1 Name],[1]!tblSchedule[Team 2 Name]),MATCH(tblTeamSch[[#This Row],[Game Num]],[1]!tblSchedule[GameNum],0)),"")</f>
        <v>Ascension BB 4B#2</v>
      </c>
      <c r="M11" s="10" t="str">
        <f>IFERROR(INDEX(IF(tblTeamSch[[#This Row],[1vs2]]=1,[1]!tblSchedule[Team 2 Name],[1]!tblSchedule[Team 1 Name]),MATCH(tblTeamSch[[#This Row],[Game Num]],[1]!tblSchedule[GameNum],0)),"")</f>
        <v>St. Paul BB 4B#2 Red</v>
      </c>
      <c r="N11" s="6"/>
      <c r="O11" s="6"/>
      <c r="P11" s="6"/>
      <c r="Q11" s="6">
        <f>INDEX([1]!tblSchedule[Home Game],MATCH(tblTeamSch[[#This Row],[Game Num]],[1]!tblSchedule[GameNum],0))</f>
        <v>1</v>
      </c>
      <c r="R11" s="7" t="e">
        <f>IF(COUNTIFS(tblTeamSch[Team],tblTeamSch[[#This Row],[Team]],#REF!,1)&gt;1,"Y","")</f>
        <v>#REF!</v>
      </c>
      <c r="S11" s="6">
        <f>INDEX([1]!tblLoc[Score],MATCH(INDEX([1]!tblOrg[Loc],MATCH(tblTeamSch[[#This Row],[Org]],[1]!tblOrg[Organization],0)),[1]!tblLoc[Loc],0))</f>
        <v>0</v>
      </c>
      <c r="T11" s="6" t="e">
        <f>INDEX([1]!tblLoc[Score],MATCH(INDEX([1]!tblOrg[Loc],MATCH(#REF!,[1]!tblOrg[Abbr],0)),[1]!tblLoc[Loc],0))</f>
        <v>#REF!</v>
      </c>
      <c r="U11" s="6">
        <f>IFERROR(INDEX([1]!tblLoc[Score],MATCH(INDEX([1]!tblOrg[Loc],MATCH(INDEX(FacList,MATCH(tblTeamSch[[#This Row],[Facility]],INDEX(FacList,,1),0),3),[1]!tblOrg[Org Num],0)),[1]!tblLoc[Loc],0)),"")</f>
        <v>10</v>
      </c>
      <c r="V11" s="6">
        <f>IF(OR(tblTeamSch[[#This Row],[Court]]="",tblTeamSch[[#This Row],[Home]]&gt;0),0,IF(tblTeamSch[[#This Row],[Court]]&lt;10,0,IF(tblTeamSch[[#This Row],[Home Court]]=10,0,10)))</f>
        <v>0</v>
      </c>
      <c r="W11" s="6" t="e">
        <f>COUNTIFS(tblTeamSch[Travel Score for Game],10,tblTeamSch[Home],0,#REF!,#REF!)</f>
        <v>#REF!</v>
      </c>
      <c r="X11" s="6" t="str">
        <f>IFERROR(INDEX(tblTeamSch[Overall Travel Score],MATCH(tblTeamSch[[#This Row],[Opponent]],tblTeamSch[Team],0)),"")</f>
        <v/>
      </c>
      <c r="Y11" s="6" cm="1">
        <f t="array" ref="Y11">IF(Y10="Num",1,IF(Y10="","",IF(Y10+1&gt;TotalNumRegGames*2,"",Y10+1)))</f>
        <v>10</v>
      </c>
    </row>
    <row r="12" spans="1:25" ht="13.35" customHeight="1" x14ac:dyDescent="0.3">
      <c r="A12" s="6" cm="1">
        <f t="array" ref="A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614</v>
      </c>
      <c r="B12" s="6" cm="1">
        <f t="array" ref="B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" s="6">
        <f>IFERROR(INDEX([1]!tblSchedule[Week Game Scheduled],MATCH(tblTeamSch[[#This Row],[Game Num]],[1]!tblSchedule[GameNum],0)),"")</f>
        <v>7</v>
      </c>
      <c r="D12" s="6">
        <f>IFERROR(INDEX([1]!tblSchedule[Round],MATCH(tblTeamSch[[#This Row],[Game Num]],[1]!tblSchedule[GameNum],0)),"")</f>
        <v>4</v>
      </c>
      <c r="E12" s="6">
        <f>IFERROR(INDEX([1]!tblSchedule[Rnd Sch],MATCH(tblTeamSch[[#This Row],[Game Num]],[1]!tblSchedule[GameNum],0)),"")</f>
        <v>4</v>
      </c>
      <c r="F12" s="6" t="str">
        <f>IFERROR(INDEX([1]!tblSchedule[DLC],MATCH(tblTeamSch[[#This Row],[Game Num]],[1]!tblSchedule[GameNum],0)),"")</f>
        <v>4B2A</v>
      </c>
      <c r="G12" s="7" t="str">
        <f>IFERROR(INDEX([1]!tblSchedule[Facility],MATCH(tblTeamSch[[#This Row],[Game Num]],[1]!tblSchedule[GameNum],0)),"")</f>
        <v>Ascension Gym</v>
      </c>
      <c r="H12" s="8">
        <f>IFERROR(INDEX([1]!tblSchedule[Game Date],MATCH(tblTeamSch[[#This Row],[Game Num]],[1]!tblSchedule[GameNum],0)),"")</f>
        <v>46033</v>
      </c>
      <c r="I12" s="9">
        <f>IFERROR(INDEX([1]!tblSchedule[Game Time],MATCH(tblTeamSch[[#This Row],[Game Num]],[1]!tblSchedule[GameNum],0)),"")</f>
        <v>0.66666666666666663</v>
      </c>
      <c r="J12" s="10" t="str">
        <f>IFERROR(INDEX([1]!tblTeams[Organization],MATCH(tblTeamSch[[#This Row],[Team]],[1]!tblTeams[Team],0)),"")</f>
        <v>Ascension</v>
      </c>
      <c r="K12" s="10" t="str">
        <f>IFERROR(INDEX([1]!tblOrg[Abbr],MATCH(tblTeamSch[[#This Row],[Org]],[1]!tblOrg[Organization],0)),"")</f>
        <v>Asc</v>
      </c>
      <c r="L12" s="10" t="str">
        <f>IFERROR(INDEX(IF(tblTeamSch[[#This Row],[1vs2]]=1,[1]!tblSchedule[Team 1 Name],[1]!tblSchedule[Team 2 Name]),MATCH(tblTeamSch[[#This Row],[Game Num]],[1]!tblSchedule[GameNum],0)),"")</f>
        <v>Ascension BB 4B#2</v>
      </c>
      <c r="M12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12" s="6"/>
      <c r="O12" s="6"/>
      <c r="P12" s="6"/>
      <c r="Q12" s="6">
        <f>INDEX([1]!tblSchedule[Home Game],MATCH(tblTeamSch[[#This Row],[Game Num]],[1]!tblSchedule[GameNum],0))</f>
        <v>1</v>
      </c>
      <c r="R12" s="7" t="e">
        <f>IF(COUNTIFS(tblTeamSch[Team],tblTeamSch[[#This Row],[Team]],#REF!,1)&gt;1,"Y","")</f>
        <v>#REF!</v>
      </c>
      <c r="S12" s="6">
        <f>INDEX([1]!tblLoc[Score],MATCH(INDEX([1]!tblOrg[Loc],MATCH(tblTeamSch[[#This Row],[Org]],[1]!tblOrg[Organization],0)),[1]!tblLoc[Loc],0))</f>
        <v>0</v>
      </c>
      <c r="T12" s="6" t="e">
        <f>INDEX([1]!tblLoc[Score],MATCH(INDEX([1]!tblOrg[Loc],MATCH(#REF!,[1]!tblOrg[Abbr],0)),[1]!tblLoc[Loc],0))</f>
        <v>#REF!</v>
      </c>
      <c r="U12" s="6">
        <f>IFERROR(INDEX([1]!tblLoc[Score],MATCH(INDEX([1]!tblOrg[Loc],MATCH(INDEX(FacList,MATCH(tblTeamSch[[#This Row],[Facility]],INDEX(FacList,,1),0),3),[1]!tblOrg[Org Num],0)),[1]!tblLoc[Loc],0)),"")</f>
        <v>0</v>
      </c>
      <c r="V12" s="6">
        <f>IF(OR(tblTeamSch[[#This Row],[Court]]="",tblTeamSch[[#This Row],[Home]]&gt;0),0,IF(tblTeamSch[[#This Row],[Court]]&lt;10,0,IF(tblTeamSch[[#This Row],[Home Court]]=10,0,10)))</f>
        <v>0</v>
      </c>
      <c r="W12" s="6" t="e">
        <f>COUNTIFS(tblTeamSch[Travel Score for Game],10,tblTeamSch[Home],0,#REF!,#REF!)</f>
        <v>#REF!</v>
      </c>
      <c r="X12" s="6" t="str">
        <f>IFERROR(INDEX(tblTeamSch[Overall Travel Score],MATCH(tblTeamSch[[#This Row],[Opponent]],tblTeamSch[Team],0)),"")</f>
        <v/>
      </c>
      <c r="Y12" s="6" cm="1">
        <f t="array" ref="Y12">IF(Y11="Num",1,IF(Y11="","",IF(Y11+1&gt;TotalNumRegGames*2,"",Y11+1)))</f>
        <v>11</v>
      </c>
    </row>
    <row r="13" spans="1:25" ht="13.35" customHeight="1" x14ac:dyDescent="0.3">
      <c r="A13" s="6" cm="1">
        <f t="array" ref="A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616</v>
      </c>
      <c r="B13" s="6" cm="1">
        <f t="array" ref="B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" s="6">
        <f>IFERROR(INDEX([1]!tblSchedule[Week Game Scheduled],MATCH(tblTeamSch[[#This Row],[Game Num]],[1]!tblSchedule[GameNum],0)),"")</f>
        <v>8</v>
      </c>
      <c r="D13" s="6">
        <f>IFERROR(INDEX([1]!tblSchedule[Round],MATCH(tblTeamSch[[#This Row],[Game Num]],[1]!tblSchedule[GameNum],0)),"")</f>
        <v>5</v>
      </c>
      <c r="E13" s="6">
        <f>IFERROR(INDEX([1]!tblSchedule[Rnd Sch],MATCH(tblTeamSch[[#This Row],[Game Num]],[1]!tblSchedule[GameNum],0)),"")</f>
        <v>5</v>
      </c>
      <c r="F13" s="6" t="str">
        <f>IFERROR(INDEX([1]!tblSchedule[DLC],MATCH(tblTeamSch[[#This Row],[Game Num]],[1]!tblSchedule[GameNum],0)),"")</f>
        <v>4B2A</v>
      </c>
      <c r="G13" s="7" t="str">
        <f>IFERROR(INDEX([1]!tblSchedule[Facility],MATCH(tblTeamSch[[#This Row],[Game Num]],[1]!tblSchedule[GameNum],0)),"")</f>
        <v>St. Paul Gym</v>
      </c>
      <c r="H13" s="8">
        <f>IFERROR(INDEX([1]!tblSchedule[Game Date],MATCH(tblTeamSch[[#This Row],[Game Num]],[1]!tblSchedule[GameNum],0)),"")</f>
        <v>46040</v>
      </c>
      <c r="I13" s="9">
        <f>IFERROR(INDEX([1]!tblSchedule[Game Time],MATCH(tblTeamSch[[#This Row],[Game Num]],[1]!tblSchedule[GameNum],0)),"")</f>
        <v>0.625</v>
      </c>
      <c r="J13" s="10" t="str">
        <f>IFERROR(INDEX([1]!tblTeams[Organization],MATCH(tblTeamSch[[#This Row],[Team]],[1]!tblTeams[Team],0)),"")</f>
        <v>Ascension</v>
      </c>
      <c r="K13" s="10" t="str">
        <f>IFERROR(INDEX([1]!tblOrg[Abbr],MATCH(tblTeamSch[[#This Row],[Org]],[1]!tblOrg[Organization],0)),"")</f>
        <v>Asc</v>
      </c>
      <c r="L13" s="10" t="str">
        <f>IFERROR(INDEX(IF(tblTeamSch[[#This Row],[1vs2]]=1,[1]!tblSchedule[Team 1 Name],[1]!tblSchedule[Team 2 Name]),MATCH(tblTeamSch[[#This Row],[Game Num]],[1]!tblSchedule[GameNum],0)),"")</f>
        <v>Ascension BB 4B#2</v>
      </c>
      <c r="M13" s="10" t="str">
        <f>IFERROR(INDEX(IF(tblTeamSch[[#This Row],[1vs2]]=1,[1]!tblSchedule[Team 2 Name],[1]!tblSchedule[Team 1 Name]),MATCH(tblTeamSch[[#This Row],[Game Num]],[1]!tblSchedule[GameNum],0)),"")</f>
        <v>St. Paul BB 4B#2 White</v>
      </c>
      <c r="N13" s="6"/>
      <c r="O13" s="6"/>
      <c r="P13" s="6"/>
      <c r="Q13" s="6">
        <f>INDEX([1]!tblSchedule[Home Game],MATCH(tblTeamSch[[#This Row],[Game Num]],[1]!tblSchedule[GameNum],0))</f>
        <v>1</v>
      </c>
      <c r="R13" s="7" t="e">
        <f>IF(COUNTIFS(tblTeamSch[Team],tblTeamSch[[#This Row],[Team]],#REF!,1)&gt;1,"Y","")</f>
        <v>#REF!</v>
      </c>
      <c r="S13" s="6">
        <f>INDEX([1]!tblLoc[Score],MATCH(INDEX([1]!tblOrg[Loc],MATCH(tblTeamSch[[#This Row],[Org]],[1]!tblOrg[Organization],0)),[1]!tblLoc[Loc],0))</f>
        <v>0</v>
      </c>
      <c r="T13" s="6" t="e">
        <f>INDEX([1]!tblLoc[Score],MATCH(INDEX([1]!tblOrg[Loc],MATCH(#REF!,[1]!tblOrg[Abbr],0)),[1]!tblLoc[Loc],0))</f>
        <v>#REF!</v>
      </c>
      <c r="U13" s="6">
        <f>IFERROR(INDEX([1]!tblLoc[Score],MATCH(INDEX([1]!tblOrg[Loc],MATCH(INDEX(FacList,MATCH(tblTeamSch[[#This Row],[Facility]],INDEX(FacList,,1),0),3),[1]!tblOrg[Org Num],0)),[1]!tblLoc[Loc],0)),"")</f>
        <v>10</v>
      </c>
      <c r="V13" s="6">
        <f>IF(OR(tblTeamSch[[#This Row],[Court]]="",tblTeamSch[[#This Row],[Home]]&gt;0),0,IF(tblTeamSch[[#This Row],[Court]]&lt;10,0,IF(tblTeamSch[[#This Row],[Home Court]]=10,0,10)))</f>
        <v>0</v>
      </c>
      <c r="W13" s="6" t="e">
        <f>COUNTIFS(tblTeamSch[Travel Score for Game],10,tblTeamSch[Home],0,#REF!,#REF!)</f>
        <v>#REF!</v>
      </c>
      <c r="X13" s="6" t="str">
        <f>IFERROR(INDEX(tblTeamSch[Overall Travel Score],MATCH(tblTeamSch[[#This Row],[Opponent]],tblTeamSch[Team],0)),"")</f>
        <v/>
      </c>
      <c r="Y13" s="6" cm="1">
        <f t="array" ref="Y13">IF(Y12="Num",1,IF(Y12="","",IF(Y12+1&gt;TotalNumRegGames*2,"",Y12+1)))</f>
        <v>12</v>
      </c>
    </row>
    <row r="14" spans="1:25" ht="13.35" customHeight="1" x14ac:dyDescent="0.3">
      <c r="A14" s="6" cm="1">
        <f t="array" ref="A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629</v>
      </c>
      <c r="B14" s="6" cm="1">
        <f t="array" ref="B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" s="6">
        <f>IFERROR(INDEX([1]!tblSchedule[Week Game Scheduled],MATCH(tblTeamSch[[#This Row],[Game Num]],[1]!tblSchedule[GameNum],0)),"")</f>
        <v>9</v>
      </c>
      <c r="D14" s="6">
        <f>IFERROR(INDEX([1]!tblSchedule[Round],MATCH(tblTeamSch[[#This Row],[Game Num]],[1]!tblSchedule[GameNum],0)),"")</f>
        <v>6</v>
      </c>
      <c r="E14" s="6">
        <f>IFERROR(INDEX([1]!tblSchedule[Rnd Sch],MATCH(tblTeamSch[[#This Row],[Game Num]],[1]!tblSchedule[GameNum],0)),"")</f>
        <v>6</v>
      </c>
      <c r="F14" s="6" t="str">
        <f>IFERROR(INDEX([1]!tblSchedule[DLC],MATCH(tblTeamSch[[#This Row],[Game Num]],[1]!tblSchedule[GameNum],0)),"")</f>
        <v>4B2A</v>
      </c>
      <c r="G14" s="7" t="str">
        <f>IFERROR(INDEX([1]!tblSchedule[Facility],MATCH(tblTeamSch[[#This Row],[Game Num]],[1]!tblSchedule[GameNum],0)),"")</f>
        <v>St Edward Gym</v>
      </c>
      <c r="H14" s="8">
        <f>IFERROR(INDEX([1]!tblSchedule[Game Date],MATCH(tblTeamSch[[#This Row],[Game Num]],[1]!tblSchedule[GameNum],0)),"")</f>
        <v>46047</v>
      </c>
      <c r="I14" s="9">
        <f>IFERROR(INDEX([1]!tblSchedule[Game Time],MATCH(tblTeamSch[[#This Row],[Game Num]],[1]!tblSchedule[GameNum],0)),"")</f>
        <v>0.625</v>
      </c>
      <c r="J14" s="10" t="str">
        <f>IFERROR(INDEX([1]!tblTeams[Organization],MATCH(tblTeamSch[[#This Row],[Team]],[1]!tblTeams[Team],0)),"")</f>
        <v>Ascension</v>
      </c>
      <c r="K14" s="10" t="str">
        <f>IFERROR(INDEX([1]!tblOrg[Abbr],MATCH(tblTeamSch[[#This Row],[Org]],[1]!tblOrg[Organization],0)),"")</f>
        <v>Asc</v>
      </c>
      <c r="L14" s="10" t="str">
        <f>IFERROR(INDEX(IF(tblTeamSch[[#This Row],[1vs2]]=1,[1]!tblSchedule[Team 1 Name],[1]!tblSchedule[Team 2 Name]),MATCH(tblTeamSch[[#This Row],[Game Num]],[1]!tblSchedule[GameNum],0)),"")</f>
        <v>Ascension BB 4B#2</v>
      </c>
      <c r="M14" s="10" t="str">
        <f>IFERROR(INDEX(IF(tblTeamSch[[#This Row],[1vs2]]=1,[1]!tblSchedule[Team 2 Name],[1]!tblSchedule[Team 1 Name]),MATCH(tblTeamSch[[#This Row],[Game Num]],[1]!tblSchedule[GameNum],0)),"")</f>
        <v>St Edward Bball 4B2</v>
      </c>
      <c r="N14" s="6"/>
      <c r="O14" s="6"/>
      <c r="P14" s="6"/>
      <c r="Q14" s="6">
        <f>INDEX([1]!tblSchedule[Home Game],MATCH(tblTeamSch[[#This Row],[Game Num]],[1]!tblSchedule[GameNum],0))</f>
        <v>1</v>
      </c>
      <c r="R14" s="7" t="e">
        <f>IF(COUNTIFS(tblTeamSch[Team],tblTeamSch[[#This Row],[Team]],#REF!,1)&gt;1,"Y","")</f>
        <v>#REF!</v>
      </c>
      <c r="S14" s="6">
        <f>INDEX([1]!tblLoc[Score],MATCH(INDEX([1]!tblOrg[Loc],MATCH(tblTeamSch[[#This Row],[Org]],[1]!tblOrg[Organization],0)),[1]!tblLoc[Loc],0))</f>
        <v>0</v>
      </c>
      <c r="T14" s="6" t="e">
        <f>INDEX([1]!tblLoc[Score],MATCH(INDEX([1]!tblOrg[Loc],MATCH(#REF!,[1]!tblOrg[Abbr],0)),[1]!tblLoc[Loc],0))</f>
        <v>#REF!</v>
      </c>
      <c r="U14" s="6">
        <f>IFERROR(INDEX([1]!tblLoc[Score],MATCH(INDEX([1]!tblOrg[Loc],MATCH(INDEX(FacList,MATCH(tblTeamSch[[#This Row],[Facility]],INDEX(FacList,,1),0),3),[1]!tblOrg[Org Num],0)),[1]!tblLoc[Loc],0)),"")</f>
        <v>7</v>
      </c>
      <c r="V14" s="6">
        <f>IF(OR(tblTeamSch[[#This Row],[Court]]="",tblTeamSch[[#This Row],[Home]]&gt;0),0,IF(tblTeamSch[[#This Row],[Court]]&lt;10,0,IF(tblTeamSch[[#This Row],[Home Court]]=10,0,10)))</f>
        <v>0</v>
      </c>
      <c r="W14" s="6" t="e">
        <f>COUNTIFS(tblTeamSch[Travel Score for Game],10,tblTeamSch[Home],0,#REF!,#REF!)</f>
        <v>#REF!</v>
      </c>
      <c r="X14" s="6" t="str">
        <f>IFERROR(INDEX(tblTeamSch[Overall Travel Score],MATCH(tblTeamSch[[#This Row],[Opponent]],tblTeamSch[Team],0)),"")</f>
        <v/>
      </c>
      <c r="Y14" s="6" cm="1">
        <f t="array" ref="Y14">IF(Y13="Num",1,IF(Y13="","",IF(Y13+1&gt;TotalNumRegGames*2,"",Y13+1)))</f>
        <v>13</v>
      </c>
    </row>
    <row r="15" spans="1:25" ht="13.35" customHeight="1" x14ac:dyDescent="0.3">
      <c r="A15" s="6" cm="1">
        <f t="array" ref="A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632</v>
      </c>
      <c r="B15" s="6" cm="1">
        <f t="array" ref="B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" s="6">
        <f>IFERROR(INDEX([1]!tblSchedule[Week Game Scheduled],MATCH(tblTeamSch[[#This Row],[Game Num]],[1]!tblSchedule[GameNum],0)),"")</f>
        <v>10</v>
      </c>
      <c r="D15" s="6">
        <f>IFERROR(INDEX([1]!tblSchedule[Round],MATCH(tblTeamSch[[#This Row],[Game Num]],[1]!tblSchedule[GameNum],0)),"")</f>
        <v>7</v>
      </c>
      <c r="E15" s="6">
        <f>IFERROR(INDEX([1]!tblSchedule[Rnd Sch],MATCH(tblTeamSch[[#This Row],[Game Num]],[1]!tblSchedule[GameNum],0)),"")</f>
        <v>7</v>
      </c>
      <c r="F15" s="6" t="str">
        <f>IFERROR(INDEX([1]!tblSchedule[DLC],MATCH(tblTeamSch[[#This Row],[Game Num]],[1]!tblSchedule[GameNum],0)),"")</f>
        <v>4B2A</v>
      </c>
      <c r="G15" s="7" t="str">
        <f>IFERROR(INDEX([1]!tblSchedule[Facility],MATCH(tblTeamSch[[#This Row],[Game Num]],[1]!tblSchedule[GameNum],0)),"")</f>
        <v>St. Aloysius</v>
      </c>
      <c r="H15" s="8">
        <f>IFERROR(INDEX([1]!tblSchedule[Game Date],MATCH(tblTeamSch[[#This Row],[Game Num]],[1]!tblSchedule[GameNum],0)),"")</f>
        <v>46054</v>
      </c>
      <c r="I15" s="9">
        <f>IFERROR(INDEX([1]!tblSchedule[Game Time],MATCH(tblTeamSch[[#This Row],[Game Num]],[1]!tblSchedule[GameNum],0)),"")</f>
        <v>0.58333333333333337</v>
      </c>
      <c r="J15" s="10" t="str">
        <f>IFERROR(INDEX([1]!tblTeams[Organization],MATCH(tblTeamSch[[#This Row],[Team]],[1]!tblTeams[Team],0)),"")</f>
        <v>Ascension</v>
      </c>
      <c r="K15" s="10" t="str">
        <f>IFERROR(INDEX([1]!tblOrg[Abbr],MATCH(tblTeamSch[[#This Row],[Org]],[1]!tblOrg[Organization],0)),"")</f>
        <v>Asc</v>
      </c>
      <c r="L15" s="10" t="str">
        <f>IFERROR(INDEX(IF(tblTeamSch[[#This Row],[1vs2]]=1,[1]!tblSchedule[Team 1 Name],[1]!tblSchedule[Team 2 Name]),MATCH(tblTeamSch[[#This Row],[Game Num]],[1]!tblSchedule[GameNum],0)),"")</f>
        <v>Ascension BB 4B#2</v>
      </c>
      <c r="M15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15" s="6"/>
      <c r="O15" s="6"/>
      <c r="P15" s="6"/>
      <c r="Q15" s="6">
        <f>INDEX([1]!tblSchedule[Home Game],MATCH(tblTeamSch[[#This Row],[Game Num]],[1]!tblSchedule[GameNum],0))</f>
        <v>1</v>
      </c>
      <c r="R15" s="7" t="e">
        <f>IF(COUNTIFS(tblTeamSch[Team],tblTeamSch[[#This Row],[Team]],#REF!,1)&gt;1,"Y","")</f>
        <v>#REF!</v>
      </c>
      <c r="S15" s="6">
        <f>INDEX([1]!tblLoc[Score],MATCH(INDEX([1]!tblOrg[Loc],MATCH(tblTeamSch[[#This Row],[Org]],[1]!tblOrg[Organization],0)),[1]!tblLoc[Loc],0))</f>
        <v>0</v>
      </c>
      <c r="T15" s="6" t="e">
        <f>INDEX([1]!tblLoc[Score],MATCH(INDEX([1]!tblOrg[Loc],MATCH(#REF!,[1]!tblOrg[Abbr],0)),[1]!tblLoc[Loc],0))</f>
        <v>#REF!</v>
      </c>
      <c r="U15" s="6">
        <f>IFERROR(INDEX([1]!tblLoc[Score],MATCH(INDEX([1]!tblOrg[Loc],MATCH(INDEX(FacList,MATCH(tblTeamSch[[#This Row],[Facility]],INDEX(FacList,,1),0),3),[1]!tblOrg[Org Num],0)),[1]!tblLoc[Loc],0)),"")</f>
        <v>4</v>
      </c>
      <c r="V15" s="6">
        <f>IF(OR(tblTeamSch[[#This Row],[Court]]="",tblTeamSch[[#This Row],[Home]]&gt;0),0,IF(tblTeamSch[[#This Row],[Court]]&lt;10,0,IF(tblTeamSch[[#This Row],[Home Court]]=10,0,10)))</f>
        <v>0</v>
      </c>
      <c r="W15" s="6" t="e">
        <f>COUNTIFS(tblTeamSch[Travel Score for Game],10,tblTeamSch[Home],0,#REF!,#REF!)</f>
        <v>#REF!</v>
      </c>
      <c r="X15" s="6" t="str">
        <f>IFERROR(INDEX(tblTeamSch[Overall Travel Score],MATCH(tblTeamSch[[#This Row],[Opponent]],tblTeamSch[Team],0)),"")</f>
        <v/>
      </c>
      <c r="Y15" s="6" cm="1">
        <f t="array" ref="Y15">IF(Y14="Num",1,IF(Y14="","",IF(Y14+1&gt;TotalNumRegGames*2,"",Y14+1)))</f>
        <v>14</v>
      </c>
    </row>
    <row r="16" spans="1:25" ht="13.35" customHeight="1" x14ac:dyDescent="0.3">
      <c r="A16" s="6" cm="1">
        <f t="array" ref="A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1047</v>
      </c>
      <c r="B16" s="6" cm="1">
        <f t="array" ref="B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" s="6">
        <f>IFERROR(INDEX([1]!tblSchedule[Week Game Scheduled],MATCH(tblTeamSch[[#This Row],[Game Num]],[1]!tblSchedule[GameNum],0)),"")</f>
        <v>49</v>
      </c>
      <c r="D16" s="6">
        <f>IFERROR(INDEX([1]!tblSchedule[Round],MATCH(tblTeamSch[[#This Row],[Game Num]],[1]!tblSchedule[GameNum],0)),"")</f>
        <v>1</v>
      </c>
      <c r="E16" s="6">
        <f>IFERROR(INDEX([1]!tblSchedule[Rnd Sch],MATCH(tblTeamSch[[#This Row],[Game Num]],[1]!tblSchedule[GameNum],0)),"")</f>
        <v>1</v>
      </c>
      <c r="F16" s="6" t="str">
        <f>IFERROR(INDEX([1]!tblSchedule[DLC],MATCH(tblTeamSch[[#This Row],[Game Num]],[1]!tblSchedule[GameNum],0)),"")</f>
        <v>4G1A</v>
      </c>
      <c r="G16" s="7" t="str">
        <f>IFERROR(INDEX([1]!tblSchedule[Facility],MATCH(tblTeamSch[[#This Row],[Game Num]],[1]!tblSchedule[GameNum],0)),"")</f>
        <v>Ascension Gym</v>
      </c>
      <c r="H16" s="8">
        <f>IFERROR(INDEX([1]!tblSchedule[Game Date],MATCH(tblTeamSch[[#This Row],[Game Num]],[1]!tblSchedule[GameNum],0)),"")</f>
        <v>45997</v>
      </c>
      <c r="I16" s="9">
        <f>IFERROR(INDEX([1]!tblSchedule[Game Time],MATCH(tblTeamSch[[#This Row],[Game Num]],[1]!tblSchedule[GameNum],0)),"")</f>
        <v>0.58333333333333337</v>
      </c>
      <c r="J16" s="10" t="str">
        <f>IFERROR(INDEX([1]!tblTeams[Organization],MATCH(tblTeamSch[[#This Row],[Team]],[1]!tblTeams[Team],0)),"")</f>
        <v>Ascension</v>
      </c>
      <c r="K16" s="10" t="str">
        <f>IFERROR(INDEX([1]!tblOrg[Abbr],MATCH(tblTeamSch[[#This Row],[Org]],[1]!tblOrg[Organization],0)),"")</f>
        <v>Asc</v>
      </c>
      <c r="L16" s="10" t="str">
        <f>IFERROR(INDEX(IF(tblTeamSch[[#This Row],[1vs2]]=1,[1]!tblSchedule[Team 1 Name],[1]!tblSchedule[Team 2 Name]),MATCH(tblTeamSch[[#This Row],[Game Num]],[1]!tblSchedule[GameNum],0)),"")</f>
        <v>Ascension BB 4G#1</v>
      </c>
      <c r="M16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16" s="6"/>
      <c r="O16" s="6"/>
      <c r="P16" s="6"/>
      <c r="Q16" s="6">
        <f>INDEX([1]!tblSchedule[Home Game],MATCH(tblTeamSch[[#This Row],[Game Num]],[1]!tblSchedule[GameNum],0))</f>
        <v>1</v>
      </c>
      <c r="R16" s="7" t="e">
        <f>IF(COUNTIFS(tblTeamSch[Team],tblTeamSch[[#This Row],[Team]],#REF!,1)&gt;1,"Y","")</f>
        <v>#REF!</v>
      </c>
      <c r="S16" s="6">
        <f>INDEX([1]!tblLoc[Score],MATCH(INDEX([1]!tblOrg[Loc],MATCH(tblTeamSch[[#This Row],[Org]],[1]!tblOrg[Organization],0)),[1]!tblLoc[Loc],0))</f>
        <v>0</v>
      </c>
      <c r="T16" s="6" t="e">
        <f>INDEX([1]!tblLoc[Score],MATCH(INDEX([1]!tblOrg[Loc],MATCH(#REF!,[1]!tblOrg[Abbr],0)),[1]!tblLoc[Loc],0))</f>
        <v>#REF!</v>
      </c>
      <c r="U16" s="6">
        <f>IFERROR(INDEX([1]!tblLoc[Score],MATCH(INDEX([1]!tblOrg[Loc],MATCH(INDEX(FacList,MATCH(tblTeamSch[[#This Row],[Facility]],INDEX(FacList,,1),0),3),[1]!tblOrg[Org Num],0)),[1]!tblLoc[Loc],0)),"")</f>
        <v>0</v>
      </c>
      <c r="V16" s="6">
        <f>IF(OR(tblTeamSch[[#This Row],[Court]]="",tblTeamSch[[#This Row],[Home]]&gt;0),0,IF(tblTeamSch[[#This Row],[Court]]&lt;10,0,IF(tblTeamSch[[#This Row],[Home Court]]=10,0,10)))</f>
        <v>0</v>
      </c>
      <c r="W16" s="6" t="e">
        <f>COUNTIFS(tblTeamSch[Travel Score for Game],10,tblTeamSch[Home],0,#REF!,#REF!)</f>
        <v>#REF!</v>
      </c>
      <c r="X16" s="6" t="str">
        <f>IFERROR(INDEX(tblTeamSch[Overall Travel Score],MATCH(tblTeamSch[[#This Row],[Opponent]],tblTeamSch[Team],0)),"")</f>
        <v/>
      </c>
      <c r="Y16" s="6" cm="1">
        <f t="array" ref="Y16">IF(Y15="Num",1,IF(Y15="","",IF(Y15+1&gt;TotalNumRegGames*2,"",Y15+1)))</f>
        <v>15</v>
      </c>
    </row>
    <row r="17" spans="1:25" ht="13.35" customHeight="1" x14ac:dyDescent="0.3">
      <c r="A17" s="6" cm="1">
        <f t="array" ref="A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1053</v>
      </c>
      <c r="B17" s="6" cm="1">
        <f t="array" ref="B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" s="6">
        <f>IFERROR(INDEX([1]!tblSchedule[Week Game Scheduled],MATCH(tblTeamSch[[#This Row],[Game Num]],[1]!tblSchedule[GameNum],0)),"")</f>
        <v>50</v>
      </c>
      <c r="D17" s="6">
        <f>IFERROR(INDEX([1]!tblSchedule[Round],MATCH(tblTeamSch[[#This Row],[Game Num]],[1]!tblSchedule[GameNum],0)),"")</f>
        <v>2</v>
      </c>
      <c r="E17" s="6">
        <f>IFERROR(INDEX([1]!tblSchedule[Rnd Sch],MATCH(tblTeamSch[[#This Row],[Game Num]],[1]!tblSchedule[GameNum],0)),"")</f>
        <v>2</v>
      </c>
      <c r="F17" s="6" t="str">
        <f>IFERROR(INDEX([1]!tblSchedule[DLC],MATCH(tblTeamSch[[#This Row],[Game Num]],[1]!tblSchedule[GameNum],0)),"")</f>
        <v>4G1A</v>
      </c>
      <c r="G17" s="7" t="str">
        <f>IFERROR(INDEX([1]!tblSchedule[Facility],MATCH(tblTeamSch[[#This Row],[Game Num]],[1]!tblSchedule[GameNum],0)),"")</f>
        <v>Ascension Gym</v>
      </c>
      <c r="H17" s="8">
        <f>IFERROR(INDEX([1]!tblSchedule[Game Date],MATCH(tblTeamSch[[#This Row],[Game Num]],[1]!tblSchedule[GameNum],0)),"")</f>
        <v>46004</v>
      </c>
      <c r="I17" s="9">
        <f>IFERROR(INDEX([1]!tblSchedule[Game Time],MATCH(tblTeamSch[[#This Row],[Game Num]],[1]!tblSchedule[GameNum],0)),"")</f>
        <v>0.5</v>
      </c>
      <c r="J17" s="10" t="str">
        <f>IFERROR(INDEX([1]!tblTeams[Organization],MATCH(tblTeamSch[[#This Row],[Team]],[1]!tblTeams[Team],0)),"")</f>
        <v>Ascension</v>
      </c>
      <c r="K17" s="10" t="str">
        <f>IFERROR(INDEX([1]!tblOrg[Abbr],MATCH(tblTeamSch[[#This Row],[Org]],[1]!tblOrg[Organization],0)),"")</f>
        <v>Asc</v>
      </c>
      <c r="L17" s="10" t="str">
        <f>IFERROR(INDEX(IF(tblTeamSch[[#This Row],[1vs2]]=1,[1]!tblSchedule[Team 1 Name],[1]!tblSchedule[Team 2 Name]),MATCH(tblTeamSch[[#This Row],[Game Num]],[1]!tblSchedule[GameNum],0)),"")</f>
        <v>Ascension BB 4G#1</v>
      </c>
      <c r="M17" s="10" t="str">
        <f>IFERROR(INDEX(IF(tblTeamSch[[#This Row],[1vs2]]=1,[1]!tblSchedule[Team 2 Name],[1]!tblSchedule[Team 1 Name]),MATCH(tblTeamSch[[#This Row],[Game Num]],[1]!tblSchedule[GameNum],0)),"")</f>
        <v>OLOL 3/4 GB #1</v>
      </c>
      <c r="N17" s="6"/>
      <c r="O17" s="6"/>
      <c r="P17" s="6"/>
      <c r="Q17" s="6">
        <f>INDEX([1]!tblSchedule[Home Game],MATCH(tblTeamSch[[#This Row],[Game Num]],[1]!tblSchedule[GameNum],0))</f>
        <v>1</v>
      </c>
      <c r="R17" s="7" t="e">
        <f>IF(COUNTIFS(tblTeamSch[Team],tblTeamSch[[#This Row],[Team]],#REF!,1)&gt;1,"Y","")</f>
        <v>#REF!</v>
      </c>
      <c r="S17" s="6">
        <f>INDEX([1]!tblLoc[Score],MATCH(INDEX([1]!tblOrg[Loc],MATCH(tblTeamSch[[#This Row],[Org]],[1]!tblOrg[Organization],0)),[1]!tblLoc[Loc],0))</f>
        <v>0</v>
      </c>
      <c r="T17" s="6" t="e">
        <f>INDEX([1]!tblLoc[Score],MATCH(INDEX([1]!tblOrg[Loc],MATCH(#REF!,[1]!tblOrg[Abbr],0)),[1]!tblLoc[Loc],0))</f>
        <v>#REF!</v>
      </c>
      <c r="U17" s="6">
        <f>IFERROR(INDEX([1]!tblLoc[Score],MATCH(INDEX([1]!tblOrg[Loc],MATCH(INDEX(FacList,MATCH(tblTeamSch[[#This Row],[Facility]],INDEX(FacList,,1),0),3),[1]!tblOrg[Org Num],0)),[1]!tblLoc[Loc],0)),"")</f>
        <v>0</v>
      </c>
      <c r="V17" s="6">
        <f>IF(OR(tblTeamSch[[#This Row],[Court]]="",tblTeamSch[[#This Row],[Home]]&gt;0),0,IF(tblTeamSch[[#This Row],[Court]]&lt;10,0,IF(tblTeamSch[[#This Row],[Home Court]]=10,0,10)))</f>
        <v>0</v>
      </c>
      <c r="W17" s="6" t="e">
        <f>COUNTIFS(tblTeamSch[Travel Score for Game],10,tblTeamSch[Home],0,#REF!,#REF!)</f>
        <v>#REF!</v>
      </c>
      <c r="X17" s="6" t="str">
        <f>IFERROR(INDEX(tblTeamSch[Overall Travel Score],MATCH(tblTeamSch[[#This Row],[Opponent]],tblTeamSch[Team],0)),"")</f>
        <v/>
      </c>
      <c r="Y17" s="6" cm="1">
        <f t="array" ref="Y17">IF(Y16="Num",1,IF(Y16="","",IF(Y16+1&gt;TotalNumRegGames*2,"",Y16+1)))</f>
        <v>16</v>
      </c>
    </row>
    <row r="18" spans="1:25" ht="13.35" customHeight="1" x14ac:dyDescent="0.3">
      <c r="A18" s="6" cm="1">
        <f t="array" ref="A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1058</v>
      </c>
      <c r="B18" s="6" cm="1">
        <f t="array" ref="B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" s="6">
        <f>IFERROR(INDEX([1]!tblSchedule[Week Game Scheduled],MATCH(tblTeamSch[[#This Row],[Game Num]],[1]!tblSchedule[GameNum],0)),"")</f>
        <v>5</v>
      </c>
      <c r="D18" s="6">
        <f>IFERROR(INDEX([1]!tblSchedule[Round],MATCH(tblTeamSch[[#This Row],[Game Num]],[1]!tblSchedule[GameNum],0)),"")</f>
        <v>3</v>
      </c>
      <c r="E18" s="6">
        <f>IFERROR(INDEX([1]!tblSchedule[Rnd Sch],MATCH(tblTeamSch[[#This Row],[Game Num]],[1]!tblSchedule[GameNum],0)),"")</f>
        <v>3</v>
      </c>
      <c r="F18" s="6" t="str">
        <f>IFERROR(INDEX([1]!tblSchedule[DLC],MATCH(tblTeamSch[[#This Row],[Game Num]],[1]!tblSchedule[GameNum],0)),"")</f>
        <v>4G1A</v>
      </c>
      <c r="G18" s="7" t="str">
        <f>IFERROR(INDEX([1]!tblSchedule[Facility],MATCH(tblTeamSch[[#This Row],[Game Num]],[1]!tblSchedule[GameNum],0)),"")</f>
        <v>Ascension Gym</v>
      </c>
      <c r="H18" s="8">
        <f>IFERROR(INDEX([1]!tblSchedule[Game Date],MATCH(tblTeamSch[[#This Row],[Game Num]],[1]!tblSchedule[GameNum],0)),"")</f>
        <v>46025</v>
      </c>
      <c r="I18" s="9">
        <f>IFERROR(INDEX([1]!tblSchedule[Game Time],MATCH(tblTeamSch[[#This Row],[Game Num]],[1]!tblSchedule[GameNum],0)),"")</f>
        <v>0.54166666666666663</v>
      </c>
      <c r="J18" s="10" t="str">
        <f>IFERROR(INDEX([1]!tblTeams[Organization],MATCH(tblTeamSch[[#This Row],[Team]],[1]!tblTeams[Team],0)),"")</f>
        <v>Ascension</v>
      </c>
      <c r="K18" s="10" t="str">
        <f>IFERROR(INDEX([1]!tblOrg[Abbr],MATCH(tblTeamSch[[#This Row],[Org]],[1]!tblOrg[Organization],0)),"")</f>
        <v>Asc</v>
      </c>
      <c r="L18" s="10" t="str">
        <f>IFERROR(INDEX(IF(tblTeamSch[[#This Row],[1vs2]]=1,[1]!tblSchedule[Team 1 Name],[1]!tblSchedule[Team 2 Name]),MATCH(tblTeamSch[[#This Row],[Game Num]],[1]!tblSchedule[GameNum],0)),"")</f>
        <v>Ascension BB 4G#1</v>
      </c>
      <c r="M18" s="10" t="str">
        <f>IFERROR(INDEX(IF(tblTeamSch[[#This Row],[1vs2]]=1,[1]!tblSchedule[Team 2 Name],[1]!tblSchedule[Team 1 Name]),MATCH(tblTeamSch[[#This Row],[Game Num]],[1]!tblSchedule[GameNum],0)),"")</f>
        <v>St Paul BB 4G#1</v>
      </c>
      <c r="N18" s="6"/>
      <c r="O18" s="6"/>
      <c r="P18" s="6"/>
      <c r="Q18" s="6">
        <f>INDEX([1]!tblSchedule[Home Game],MATCH(tblTeamSch[[#This Row],[Game Num]],[1]!tblSchedule[GameNum],0))</f>
        <v>1</v>
      </c>
      <c r="R18" s="7" t="e">
        <f>IF(COUNTIFS(tblTeamSch[Team],tblTeamSch[[#This Row],[Team]],#REF!,1)&gt;1,"Y","")</f>
        <v>#REF!</v>
      </c>
      <c r="S18" s="6">
        <f>INDEX([1]!tblLoc[Score],MATCH(INDEX([1]!tblOrg[Loc],MATCH(tblTeamSch[[#This Row],[Org]],[1]!tblOrg[Organization],0)),[1]!tblLoc[Loc],0))</f>
        <v>0</v>
      </c>
      <c r="T18" s="6" t="e">
        <f>INDEX([1]!tblLoc[Score],MATCH(INDEX([1]!tblOrg[Loc],MATCH(#REF!,[1]!tblOrg[Abbr],0)),[1]!tblLoc[Loc],0))</f>
        <v>#REF!</v>
      </c>
      <c r="U18" s="6">
        <f>IFERROR(INDEX([1]!tblLoc[Score],MATCH(INDEX([1]!tblOrg[Loc],MATCH(INDEX(FacList,MATCH(tblTeamSch[[#This Row],[Facility]],INDEX(FacList,,1),0),3),[1]!tblOrg[Org Num],0)),[1]!tblLoc[Loc],0)),"")</f>
        <v>0</v>
      </c>
      <c r="V18" s="6">
        <f>IF(OR(tblTeamSch[[#This Row],[Court]]="",tblTeamSch[[#This Row],[Home]]&gt;0),0,IF(tblTeamSch[[#This Row],[Court]]&lt;10,0,IF(tblTeamSch[[#This Row],[Home Court]]=10,0,10)))</f>
        <v>0</v>
      </c>
      <c r="W18" s="6" t="e">
        <f>COUNTIFS(tblTeamSch[Travel Score for Game],10,tblTeamSch[Home],0,#REF!,#REF!)</f>
        <v>#REF!</v>
      </c>
      <c r="X18" s="6" t="str">
        <f>IFERROR(INDEX(tblTeamSch[Overall Travel Score],MATCH(tblTeamSch[[#This Row],[Opponent]],tblTeamSch[Team],0)),"")</f>
        <v/>
      </c>
      <c r="Y18" s="6" cm="1">
        <f t="array" ref="Y18">IF(Y17="Num",1,IF(Y17="","",IF(Y17+1&gt;TotalNumRegGames*2,"",Y17+1)))</f>
        <v>17</v>
      </c>
    </row>
    <row r="19" spans="1:25" ht="13.35" customHeight="1" x14ac:dyDescent="0.3">
      <c r="A19" s="6" cm="1">
        <f t="array" ref="A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1064</v>
      </c>
      <c r="B19" s="6" cm="1">
        <f t="array" ref="B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" s="6">
        <f>IFERROR(INDEX([1]!tblSchedule[Week Game Scheduled],MATCH(tblTeamSch[[#This Row],[Game Num]],[1]!tblSchedule[GameNum],0)),"")</f>
        <v>6</v>
      </c>
      <c r="D19" s="6">
        <f>IFERROR(INDEX([1]!tblSchedule[Round],MATCH(tblTeamSch[[#This Row],[Game Num]],[1]!tblSchedule[GameNum],0)),"")</f>
        <v>4</v>
      </c>
      <c r="E19" s="6">
        <f>IFERROR(INDEX([1]!tblSchedule[Rnd Sch],MATCH(tblTeamSch[[#This Row],[Game Num]],[1]!tblSchedule[GameNum],0)),"")</f>
        <v>4</v>
      </c>
      <c r="F19" s="6" t="str">
        <f>IFERROR(INDEX([1]!tblSchedule[DLC],MATCH(tblTeamSch[[#This Row],[Game Num]],[1]!tblSchedule[GameNum],0)),"")</f>
        <v>4G1A</v>
      </c>
      <c r="G19" s="7" t="str">
        <f>IFERROR(INDEX([1]!tblSchedule[Facility],MATCH(tblTeamSch[[#This Row],[Game Num]],[1]!tblSchedule[GameNum],0)),"")</f>
        <v>St. Martha Gym (Bethany Center)</v>
      </c>
      <c r="H19" s="8">
        <f>IFERROR(INDEX([1]!tblSchedule[Game Date],MATCH(tblTeamSch[[#This Row],[Game Num]],[1]!tblSchedule[GameNum],0)),"")</f>
        <v>46032</v>
      </c>
      <c r="I19" s="9">
        <f>IFERROR(INDEX([1]!tblSchedule[Game Time],MATCH(tblTeamSch[[#This Row],[Game Num]],[1]!tblSchedule[GameNum],0)),"")</f>
        <v>0.54166666666666663</v>
      </c>
      <c r="J19" s="10" t="str">
        <f>IFERROR(INDEX([1]!tblTeams[Organization],MATCH(tblTeamSch[[#This Row],[Team]],[1]!tblTeams[Team],0)),"")</f>
        <v>Ascension</v>
      </c>
      <c r="K19" s="10" t="str">
        <f>IFERROR(INDEX([1]!tblOrg[Abbr],MATCH(tblTeamSch[[#This Row],[Org]],[1]!tblOrg[Organization],0)),"")</f>
        <v>Asc</v>
      </c>
      <c r="L19" s="10" t="str">
        <f>IFERROR(INDEX(IF(tblTeamSch[[#This Row],[1vs2]]=1,[1]!tblSchedule[Team 1 Name],[1]!tblSchedule[Team 2 Name]),MATCH(tblTeamSch[[#This Row],[Game Num]],[1]!tblSchedule[GameNum],0)),"")</f>
        <v>Ascension BB 4G#1</v>
      </c>
      <c r="M19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19" s="6"/>
      <c r="O19" s="6"/>
      <c r="P19" s="6"/>
      <c r="Q19" s="6">
        <f>INDEX([1]!tblSchedule[Home Game],MATCH(tblTeamSch[[#This Row],[Game Num]],[1]!tblSchedule[GameNum],0))</f>
        <v>1</v>
      </c>
      <c r="R19" s="7" t="e">
        <f>IF(COUNTIFS(tblTeamSch[Team],tblTeamSch[[#This Row],[Team]],#REF!,1)&gt;1,"Y","")</f>
        <v>#REF!</v>
      </c>
      <c r="S19" s="6">
        <f>INDEX([1]!tblLoc[Score],MATCH(INDEX([1]!tblOrg[Loc],MATCH(tblTeamSch[[#This Row],[Org]],[1]!tblOrg[Organization],0)),[1]!tblLoc[Loc],0))</f>
        <v>0</v>
      </c>
      <c r="T19" s="6" t="e">
        <f>INDEX([1]!tblLoc[Score],MATCH(INDEX([1]!tblOrg[Loc],MATCH(#REF!,[1]!tblOrg[Abbr],0)),[1]!tblLoc[Loc],0))</f>
        <v>#REF!</v>
      </c>
      <c r="U19" s="6">
        <f>IFERROR(INDEX([1]!tblLoc[Score],MATCH(INDEX([1]!tblOrg[Loc],MATCH(INDEX(FacList,MATCH(tblTeamSch[[#This Row],[Facility]],INDEX(FacList,,1),0),3),[1]!tblOrg[Org Num],0)),[1]!tblLoc[Loc],0)),"")</f>
        <v>0</v>
      </c>
      <c r="V19" s="6">
        <f>IF(OR(tblTeamSch[[#This Row],[Court]]="",tblTeamSch[[#This Row],[Home]]&gt;0),0,IF(tblTeamSch[[#This Row],[Court]]&lt;10,0,IF(tblTeamSch[[#This Row],[Home Court]]=10,0,10)))</f>
        <v>0</v>
      </c>
      <c r="W19" s="6" t="e">
        <f>COUNTIFS(tblTeamSch[Travel Score for Game],10,tblTeamSch[Home],0,#REF!,#REF!)</f>
        <v>#REF!</v>
      </c>
      <c r="X19" s="6" t="str">
        <f>IFERROR(INDEX(tblTeamSch[Overall Travel Score],MATCH(tblTeamSch[[#This Row],[Opponent]],tblTeamSch[Team],0)),"")</f>
        <v/>
      </c>
      <c r="Y19" s="6" cm="1">
        <f t="array" ref="Y19">IF(Y18="Num",1,IF(Y18="","",IF(Y18+1&gt;TotalNumRegGames*2,"",Y18+1)))</f>
        <v>18</v>
      </c>
    </row>
    <row r="20" spans="1:25" ht="13.35" customHeight="1" x14ac:dyDescent="0.3">
      <c r="A20" s="6" cm="1">
        <f t="array" ref="A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1065</v>
      </c>
      <c r="B20" s="6" cm="1">
        <f t="array" ref="B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" s="6">
        <f>IFERROR(INDEX([1]!tblSchedule[Week Game Scheduled],MATCH(tblTeamSch[[#This Row],[Game Num]],[1]!tblSchedule[GameNum],0)),"")</f>
        <v>7</v>
      </c>
      <c r="D20" s="6">
        <f>IFERROR(INDEX([1]!tblSchedule[Round],MATCH(tblTeamSch[[#This Row],[Game Num]],[1]!tblSchedule[GameNum],0)),"")</f>
        <v>5</v>
      </c>
      <c r="E20" s="6">
        <f>IFERROR(INDEX([1]!tblSchedule[Rnd Sch],MATCH(tblTeamSch[[#This Row],[Game Num]],[1]!tblSchedule[GameNum],0)),"")</f>
        <v>5</v>
      </c>
      <c r="F20" s="6" t="str">
        <f>IFERROR(INDEX([1]!tblSchedule[DLC],MATCH(tblTeamSch[[#This Row],[Game Num]],[1]!tblSchedule[GameNum],0)),"")</f>
        <v>4G1A</v>
      </c>
      <c r="G20" s="7" t="str">
        <f>IFERROR(INDEX([1]!tblSchedule[Facility],MATCH(tblTeamSch[[#This Row],[Game Num]],[1]!tblSchedule[GameNum],0)),"")</f>
        <v>Ascension Gym</v>
      </c>
      <c r="H20" s="8">
        <f>IFERROR(INDEX([1]!tblSchedule[Game Date],MATCH(tblTeamSch[[#This Row],[Game Num]],[1]!tblSchedule[GameNum],0)),"")</f>
        <v>46039</v>
      </c>
      <c r="I20" s="9">
        <f>IFERROR(INDEX([1]!tblSchedule[Game Time],MATCH(tblTeamSch[[#This Row],[Game Num]],[1]!tblSchedule[GameNum],0)),"")</f>
        <v>0.54166666666666663</v>
      </c>
      <c r="J20" s="10" t="str">
        <f>IFERROR(INDEX([1]!tblTeams[Organization],MATCH(tblTeamSch[[#This Row],[Team]],[1]!tblTeams[Team],0)),"")</f>
        <v>Ascension</v>
      </c>
      <c r="K20" s="10" t="str">
        <f>IFERROR(INDEX([1]!tblOrg[Abbr],MATCH(tblTeamSch[[#This Row],[Org]],[1]!tblOrg[Organization],0)),"")</f>
        <v>Asc</v>
      </c>
      <c r="L20" s="10" t="str">
        <f>IFERROR(INDEX(IF(tblTeamSch[[#This Row],[1vs2]]=1,[1]!tblSchedule[Team 1 Name],[1]!tblSchedule[Team 2 Name]),MATCH(tblTeamSch[[#This Row],[Game Num]],[1]!tblSchedule[GameNum],0)),"")</f>
        <v>Ascension BB 4G#1</v>
      </c>
      <c r="M20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20" s="6"/>
      <c r="O20" s="6"/>
      <c r="P20" s="6"/>
      <c r="Q20" s="6">
        <f>INDEX([1]!tblSchedule[Home Game],MATCH(tblTeamSch[[#This Row],[Game Num]],[1]!tblSchedule[GameNum],0))</f>
        <v>1</v>
      </c>
      <c r="R20" s="7" t="e">
        <f>IF(COUNTIFS(tblTeamSch[Team],tblTeamSch[[#This Row],[Team]],#REF!,1)&gt;1,"Y","")</f>
        <v>#REF!</v>
      </c>
      <c r="S20" s="6">
        <f>INDEX([1]!tblLoc[Score],MATCH(INDEX([1]!tblOrg[Loc],MATCH(tblTeamSch[[#This Row],[Org]],[1]!tblOrg[Organization],0)),[1]!tblLoc[Loc],0))</f>
        <v>0</v>
      </c>
      <c r="T20" s="6" t="e">
        <f>INDEX([1]!tblLoc[Score],MATCH(INDEX([1]!tblOrg[Loc],MATCH(#REF!,[1]!tblOrg[Abbr],0)),[1]!tblLoc[Loc],0))</f>
        <v>#REF!</v>
      </c>
      <c r="U20" s="6">
        <f>IFERROR(INDEX([1]!tblLoc[Score],MATCH(INDEX([1]!tblOrg[Loc],MATCH(INDEX(FacList,MATCH(tblTeamSch[[#This Row],[Facility]],INDEX(FacList,,1),0),3),[1]!tblOrg[Org Num],0)),[1]!tblLoc[Loc],0)),"")</f>
        <v>0</v>
      </c>
      <c r="V20" s="6">
        <f>IF(OR(tblTeamSch[[#This Row],[Court]]="",tblTeamSch[[#This Row],[Home]]&gt;0),0,IF(tblTeamSch[[#This Row],[Court]]&lt;10,0,IF(tblTeamSch[[#This Row],[Home Court]]=10,0,10)))</f>
        <v>0</v>
      </c>
      <c r="W20" s="6" t="e">
        <f>COUNTIFS(tblTeamSch[Travel Score for Game],10,tblTeamSch[Home],0,#REF!,#REF!)</f>
        <v>#REF!</v>
      </c>
      <c r="X20" s="6" t="str">
        <f>IFERROR(INDEX(tblTeamSch[Overall Travel Score],MATCH(tblTeamSch[[#This Row],[Opponent]],tblTeamSch[Team],0)),"")</f>
        <v/>
      </c>
      <c r="Y20" s="6" cm="1">
        <f t="array" ref="Y20">IF(Y19="Num",1,IF(Y19="","",IF(Y19+1&gt;TotalNumRegGames*2,"",Y19+1)))</f>
        <v>19</v>
      </c>
    </row>
    <row r="21" spans="1:25" ht="13.35" customHeight="1" x14ac:dyDescent="0.3">
      <c r="A21" s="6" cm="1">
        <f t="array" ref="A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1074</v>
      </c>
      <c r="B21" s="6" cm="1">
        <f t="array" ref="B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" s="6">
        <f>IFERROR(INDEX([1]!tblSchedule[Week Game Scheduled],MATCH(tblTeamSch[[#This Row],[Game Num]],[1]!tblSchedule[GameNum],0)),"")</f>
        <v>8</v>
      </c>
      <c r="D21" s="6">
        <f>IFERROR(INDEX([1]!tblSchedule[Round],MATCH(tblTeamSch[[#This Row],[Game Num]],[1]!tblSchedule[GameNum],0)),"")</f>
        <v>6</v>
      </c>
      <c r="E21" s="6">
        <f>IFERROR(INDEX([1]!tblSchedule[Rnd Sch],MATCH(tblTeamSch[[#This Row],[Game Num]],[1]!tblSchedule[GameNum],0)),"")</f>
        <v>6</v>
      </c>
      <c r="F21" s="6" t="str">
        <f>IFERROR(INDEX([1]!tblSchedule[DLC],MATCH(tblTeamSch[[#This Row],[Game Num]],[1]!tblSchedule[GameNum],0)),"")</f>
        <v>4G1A</v>
      </c>
      <c r="G21" s="7" t="str">
        <f>IFERROR(INDEX([1]!tblSchedule[Facility],MATCH(tblTeamSch[[#This Row],[Game Num]],[1]!tblSchedule[GameNum],0)),"")</f>
        <v>Saint Bernard Parish Hall</v>
      </c>
      <c r="H21" s="8">
        <f>IFERROR(INDEX([1]!tblSchedule[Game Date],MATCH(tblTeamSch[[#This Row],[Game Num]],[1]!tblSchedule[GameNum],0)),"")</f>
        <v>46046</v>
      </c>
      <c r="I21" s="9">
        <f>IFERROR(INDEX([1]!tblSchedule[Game Time],MATCH(tblTeamSch[[#This Row],[Game Num]],[1]!tblSchedule[GameNum],0)),"")</f>
        <v>0.45833333333333331</v>
      </c>
      <c r="J21" s="10" t="str">
        <f>IFERROR(INDEX([1]!tblTeams[Organization],MATCH(tblTeamSch[[#This Row],[Team]],[1]!tblTeams[Team],0)),"")</f>
        <v>Ascension</v>
      </c>
      <c r="K21" s="10" t="str">
        <f>IFERROR(INDEX([1]!tblOrg[Abbr],MATCH(tblTeamSch[[#This Row],[Org]],[1]!tblOrg[Organization],0)),"")</f>
        <v>Asc</v>
      </c>
      <c r="L21" s="10" t="str">
        <f>IFERROR(INDEX(IF(tblTeamSch[[#This Row],[1vs2]]=1,[1]!tblSchedule[Team 1 Name],[1]!tblSchedule[Team 2 Name]),MATCH(tblTeamSch[[#This Row],[Game Num]],[1]!tblSchedule[GameNum],0)),"")</f>
        <v>Ascension BB 4G#1</v>
      </c>
      <c r="M21" s="10" t="str">
        <f>IFERROR(INDEX(IF(tblTeamSch[[#This Row],[1vs2]]=1,[1]!tblSchedule[Team 2 Name],[1]!tblSchedule[Team 1 Name]),MATCH(tblTeamSch[[#This Row],[Game Num]],[1]!tblSchedule[GameNum],0)),"")</f>
        <v>St Bernard BB 4G#1</v>
      </c>
      <c r="N21" s="6"/>
      <c r="O21" s="6"/>
      <c r="P21" s="6"/>
      <c r="Q21" s="6">
        <f>INDEX([1]!tblSchedule[Home Game],MATCH(tblTeamSch[[#This Row],[Game Num]],[1]!tblSchedule[GameNum],0))</f>
        <v>1</v>
      </c>
      <c r="R21" s="7" t="e">
        <f>IF(COUNTIFS(tblTeamSch[Team],tblTeamSch[[#This Row],[Team]],#REF!,1)&gt;1,"Y","")</f>
        <v>#REF!</v>
      </c>
      <c r="S21" s="6">
        <f>INDEX([1]!tblLoc[Score],MATCH(INDEX([1]!tblOrg[Loc],MATCH(tblTeamSch[[#This Row],[Org]],[1]!tblOrg[Organization],0)),[1]!tblLoc[Loc],0))</f>
        <v>0</v>
      </c>
      <c r="T21" s="6" t="e">
        <f>INDEX([1]!tblLoc[Score],MATCH(INDEX([1]!tblOrg[Loc],MATCH(#REF!,[1]!tblOrg[Abbr],0)),[1]!tblLoc[Loc],0))</f>
        <v>#REF!</v>
      </c>
      <c r="U21" s="6">
        <f>IFERROR(INDEX([1]!tblLoc[Score],MATCH(INDEX([1]!tblOrg[Loc],MATCH(INDEX(FacList,MATCH(tblTeamSch[[#This Row],[Facility]],INDEX(FacList,,1),0),3),[1]!tblOrg[Org Num],0)),[1]!tblLoc[Loc],0)),"")</f>
        <v>7</v>
      </c>
      <c r="V21" s="6">
        <f>IF(OR(tblTeamSch[[#This Row],[Court]]="",tblTeamSch[[#This Row],[Home]]&gt;0),0,IF(tblTeamSch[[#This Row],[Court]]&lt;10,0,IF(tblTeamSch[[#This Row],[Home Court]]=10,0,10)))</f>
        <v>0</v>
      </c>
      <c r="W21" s="6" t="e">
        <f>COUNTIFS(tblTeamSch[Travel Score for Game],10,tblTeamSch[Home],0,#REF!,#REF!)</f>
        <v>#REF!</v>
      </c>
      <c r="X21" s="6" t="str">
        <f>IFERROR(INDEX(tblTeamSch[Overall Travel Score],MATCH(tblTeamSch[[#This Row],[Opponent]],tblTeamSch[Team],0)),"")</f>
        <v/>
      </c>
      <c r="Y21" s="6" cm="1">
        <f t="array" ref="Y21">IF(Y20="Num",1,IF(Y20="","",IF(Y20+1&gt;TotalNumRegGames*2,"",Y20+1)))</f>
        <v>20</v>
      </c>
    </row>
    <row r="22" spans="1:25" ht="13.35" customHeight="1" x14ac:dyDescent="0.3">
      <c r="A22" s="6" cm="1">
        <f t="array" ref="A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1078</v>
      </c>
      <c r="B22" s="6" cm="1">
        <f t="array" ref="B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" s="6">
        <f>IFERROR(INDEX([1]!tblSchedule[Week Game Scheduled],MATCH(tblTeamSch[[#This Row],[Game Num]],[1]!tblSchedule[GameNum],0)),"")</f>
        <v>9</v>
      </c>
      <c r="D22" s="6">
        <f>IFERROR(INDEX([1]!tblSchedule[Round],MATCH(tblTeamSch[[#This Row],[Game Num]],[1]!tblSchedule[GameNum],0)),"")</f>
        <v>7</v>
      </c>
      <c r="E22" s="6">
        <f>IFERROR(INDEX([1]!tblSchedule[Rnd Sch],MATCH(tblTeamSch[[#This Row],[Game Num]],[1]!tblSchedule[GameNum],0)),"")</f>
        <v>7</v>
      </c>
      <c r="F22" s="6" t="str">
        <f>IFERROR(INDEX([1]!tblSchedule[DLC],MATCH(tblTeamSch[[#This Row],[Game Num]],[1]!tblSchedule[GameNum],0)),"")</f>
        <v>4G1A</v>
      </c>
      <c r="G22" s="7" t="str">
        <f>IFERROR(INDEX([1]!tblSchedule[Facility],MATCH(tblTeamSch[[#This Row],[Game Num]],[1]!tblSchedule[GameNum],0)),"")</f>
        <v>Ascension Gym</v>
      </c>
      <c r="H22" s="8">
        <f>IFERROR(INDEX([1]!tblSchedule[Game Date],MATCH(tblTeamSch[[#This Row],[Game Num]],[1]!tblSchedule[GameNum],0)),"")</f>
        <v>46053</v>
      </c>
      <c r="I22" s="9">
        <f>IFERROR(INDEX([1]!tblSchedule[Game Time],MATCH(tblTeamSch[[#This Row],[Game Num]],[1]!tblSchedule[GameNum],0)),"")</f>
        <v>0.625</v>
      </c>
      <c r="J22" s="10" t="str">
        <f>IFERROR(INDEX([1]!tblTeams[Organization],MATCH(tblTeamSch[[#This Row],[Team]],[1]!tblTeams[Team],0)),"")</f>
        <v>Ascension</v>
      </c>
      <c r="K22" s="10" t="str">
        <f>IFERROR(INDEX([1]!tblOrg[Abbr],MATCH(tblTeamSch[[#This Row],[Org]],[1]!tblOrg[Organization],0)),"")</f>
        <v>Asc</v>
      </c>
      <c r="L22" s="10" t="str">
        <f>IFERROR(INDEX(IF(tblTeamSch[[#This Row],[1vs2]]=1,[1]!tblSchedule[Team 1 Name],[1]!tblSchedule[Team 2 Name]),MATCH(tblTeamSch[[#This Row],[Game Num]],[1]!tblSchedule[GameNum],0)),"")</f>
        <v>Ascension BB 4G#1</v>
      </c>
      <c r="M22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22" s="6"/>
      <c r="O22" s="6"/>
      <c r="P22" s="6"/>
      <c r="Q22" s="6">
        <f>INDEX([1]!tblSchedule[Home Game],MATCH(tblTeamSch[[#This Row],[Game Num]],[1]!tblSchedule[GameNum],0))</f>
        <v>1</v>
      </c>
      <c r="R22" s="7" t="e">
        <f>IF(COUNTIFS(tblTeamSch[Team],tblTeamSch[[#This Row],[Team]],#REF!,1)&gt;1,"Y","")</f>
        <v>#REF!</v>
      </c>
      <c r="S22" s="6">
        <f>INDEX([1]!tblLoc[Score],MATCH(INDEX([1]!tblOrg[Loc],MATCH(tblTeamSch[[#This Row],[Org]],[1]!tblOrg[Organization],0)),[1]!tblLoc[Loc],0))</f>
        <v>0</v>
      </c>
      <c r="T22" s="6" t="e">
        <f>INDEX([1]!tblLoc[Score],MATCH(INDEX([1]!tblOrg[Loc],MATCH(#REF!,[1]!tblOrg[Abbr],0)),[1]!tblLoc[Loc],0))</f>
        <v>#REF!</v>
      </c>
      <c r="U22" s="6">
        <f>IFERROR(INDEX([1]!tblLoc[Score],MATCH(INDEX([1]!tblOrg[Loc],MATCH(INDEX(FacList,MATCH(tblTeamSch[[#This Row],[Facility]],INDEX(FacList,,1),0),3),[1]!tblOrg[Org Num],0)),[1]!tblLoc[Loc],0)),"")</f>
        <v>0</v>
      </c>
      <c r="V22" s="6">
        <f>IF(OR(tblTeamSch[[#This Row],[Court]]="",tblTeamSch[[#This Row],[Home]]&gt;0),0,IF(tblTeamSch[[#This Row],[Court]]&lt;10,0,IF(tblTeamSch[[#This Row],[Home Court]]=10,0,10)))</f>
        <v>0</v>
      </c>
      <c r="W22" s="6" t="e">
        <f>COUNTIFS(tblTeamSch[Travel Score for Game],10,tblTeamSch[Home],0,#REF!,#REF!)</f>
        <v>#REF!</v>
      </c>
      <c r="X22" s="6" t="str">
        <f>IFERROR(INDEX(tblTeamSch[Overall Travel Score],MATCH(tblTeamSch[[#This Row],[Opponent]],tblTeamSch[Team],0)),"")</f>
        <v/>
      </c>
      <c r="Y22" s="6" cm="1">
        <f t="array" ref="Y22">IF(Y21="Num",1,IF(Y21="","",IF(Y21+1&gt;TotalNumRegGames*2,"",Y21+1)))</f>
        <v>21</v>
      </c>
    </row>
    <row r="23" spans="1:25" ht="13.35" customHeight="1" x14ac:dyDescent="0.3">
      <c r="A23" s="6" cm="1">
        <f t="array" ref="A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1123</v>
      </c>
      <c r="B23" s="6" cm="1">
        <f t="array" ref="B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" s="6">
        <f>IFERROR(INDEX([1]!tblSchedule[Week Game Scheduled],MATCH(tblTeamSch[[#This Row],[Game Num]],[1]!tblSchedule[GameNum],0)),"")</f>
        <v>49</v>
      </c>
      <c r="D23" s="6">
        <f>IFERROR(INDEX([1]!tblSchedule[Round],MATCH(tblTeamSch[[#This Row],[Game Num]],[1]!tblSchedule[GameNum],0)),"")</f>
        <v>1</v>
      </c>
      <c r="E23" s="6">
        <f>IFERROR(INDEX([1]!tblSchedule[Rnd Sch],MATCH(tblTeamSch[[#This Row],[Game Num]],[1]!tblSchedule[GameNum],0)),"")</f>
        <v>1</v>
      </c>
      <c r="F23" s="6" t="str">
        <f>IFERROR(INDEX([1]!tblSchedule[DLC],MATCH(tblTeamSch[[#This Row],[Game Num]],[1]!tblSchedule[GameNum],0)),"")</f>
        <v>4G2A</v>
      </c>
      <c r="G23" s="7" t="str">
        <f>IFERROR(INDEX([1]!tblSchedule[Facility],MATCH(tblTeamSch[[#This Row],[Game Num]],[1]!tblSchedule[GameNum],0)),"")</f>
        <v>St Francis of Assisi</v>
      </c>
      <c r="H23" s="8">
        <f>IFERROR(INDEX([1]!tblSchedule[Game Date],MATCH(tblTeamSch[[#This Row],[Game Num]],[1]!tblSchedule[GameNum],0)),"")</f>
        <v>45997</v>
      </c>
      <c r="I23" s="9">
        <f>IFERROR(INDEX([1]!tblSchedule[Game Time],MATCH(tblTeamSch[[#This Row],[Game Num]],[1]!tblSchedule[GameNum],0)),"")</f>
        <v>0.58333333333333337</v>
      </c>
      <c r="J23" s="10" t="str">
        <f>IFERROR(INDEX([1]!tblTeams[Organization],MATCH(tblTeamSch[[#This Row],[Team]],[1]!tblTeams[Team],0)),"")</f>
        <v>Ascension</v>
      </c>
      <c r="K23" s="10" t="str">
        <f>IFERROR(INDEX([1]!tblOrg[Abbr],MATCH(tblTeamSch[[#This Row],[Org]],[1]!tblOrg[Organization],0)),"")</f>
        <v>Asc</v>
      </c>
      <c r="L23" s="10" t="str">
        <f>IFERROR(INDEX(IF(tblTeamSch[[#This Row],[1vs2]]=1,[1]!tblSchedule[Team 1 Name],[1]!tblSchedule[Team 2 Name]),MATCH(tblTeamSch[[#This Row],[Game Num]],[1]!tblSchedule[GameNum],0)),"")</f>
        <v>Ascension BB 4G#2</v>
      </c>
      <c r="M23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23" s="6"/>
      <c r="O23" s="6"/>
      <c r="P23" s="6"/>
      <c r="Q23" s="6">
        <f>INDEX([1]!tblSchedule[Home Game],MATCH(tblTeamSch[[#This Row],[Game Num]],[1]!tblSchedule[GameNum],0))</f>
        <v>1</v>
      </c>
      <c r="R23" s="7" t="e">
        <f>IF(COUNTIFS(tblTeamSch[Team],tblTeamSch[[#This Row],[Team]],#REF!,1)&gt;1,"Y","")</f>
        <v>#REF!</v>
      </c>
      <c r="S23" s="6">
        <f>INDEX([1]!tblLoc[Score],MATCH(INDEX([1]!tblOrg[Loc],MATCH(tblTeamSch[[#This Row],[Org]],[1]!tblOrg[Organization],0)),[1]!tblLoc[Loc],0))</f>
        <v>0</v>
      </c>
      <c r="T23" s="6" t="e">
        <f>INDEX([1]!tblLoc[Score],MATCH(INDEX([1]!tblOrg[Loc],MATCH(#REF!,[1]!tblOrg[Abbr],0)),[1]!tblLoc[Loc],0))</f>
        <v>#REF!</v>
      </c>
      <c r="U23" s="6">
        <f>IFERROR(INDEX([1]!tblLoc[Score],MATCH(INDEX([1]!tblOrg[Loc],MATCH(INDEX(FacList,MATCH(tblTeamSch[[#This Row],[Facility]],INDEX(FacList,,1),0),3),[1]!tblOrg[Org Num],0)),[1]!tblLoc[Loc],0)),"")</f>
        <v>0</v>
      </c>
      <c r="V23" s="6">
        <f>IF(OR(tblTeamSch[[#This Row],[Court]]="",tblTeamSch[[#This Row],[Home]]&gt;0),0,IF(tblTeamSch[[#This Row],[Court]]&lt;10,0,IF(tblTeamSch[[#This Row],[Home Court]]=10,0,10)))</f>
        <v>0</v>
      </c>
      <c r="W23" s="6" t="e">
        <f>COUNTIFS(tblTeamSch[Travel Score for Game],10,tblTeamSch[Home],0,#REF!,#REF!)</f>
        <v>#REF!</v>
      </c>
      <c r="X23" s="6" t="str">
        <f>IFERROR(INDEX(tblTeamSch[Overall Travel Score],MATCH(tblTeamSch[[#This Row],[Opponent]],tblTeamSch[Team],0)),"")</f>
        <v/>
      </c>
      <c r="Y23" s="6" cm="1">
        <f t="array" ref="Y23">IF(Y22="Num",1,IF(Y22="","",IF(Y22+1&gt;TotalNumRegGames*2,"",Y22+1)))</f>
        <v>22</v>
      </c>
    </row>
    <row r="24" spans="1:25" ht="13.35" customHeight="1" x14ac:dyDescent="0.3">
      <c r="A24" s="6" cm="1">
        <f t="array" ref="A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1125</v>
      </c>
      <c r="B24" s="6" cm="1">
        <f t="array" ref="B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" s="6">
        <f>IFERROR(INDEX([1]!tblSchedule[Week Game Scheduled],MATCH(tblTeamSch[[#This Row],[Game Num]],[1]!tblSchedule[GameNum],0)),"")</f>
        <v>50</v>
      </c>
      <c r="D24" s="6">
        <f>IFERROR(INDEX([1]!tblSchedule[Round],MATCH(tblTeamSch[[#This Row],[Game Num]],[1]!tblSchedule[GameNum],0)),"")</f>
        <v>2</v>
      </c>
      <c r="E24" s="6">
        <f>IFERROR(INDEX([1]!tblSchedule[Rnd Sch],MATCH(tblTeamSch[[#This Row],[Game Num]],[1]!tblSchedule[GameNum],0)),"")</f>
        <v>2</v>
      </c>
      <c r="F24" s="6" t="str">
        <f>IFERROR(INDEX([1]!tblSchedule[DLC],MATCH(tblTeamSch[[#This Row],[Game Num]],[1]!tblSchedule[GameNum],0)),"")</f>
        <v>4G2A</v>
      </c>
      <c r="G24" s="7" t="str">
        <f>IFERROR(INDEX([1]!tblSchedule[Facility],MATCH(tblTeamSch[[#This Row],[Game Num]],[1]!tblSchedule[GameNum],0)),"")</f>
        <v>Ascension Gym</v>
      </c>
      <c r="H24" s="8">
        <f>IFERROR(INDEX([1]!tblSchedule[Game Date],MATCH(tblTeamSch[[#This Row],[Game Num]],[1]!tblSchedule[GameNum],0)),"")</f>
        <v>46004</v>
      </c>
      <c r="I24" s="9">
        <f>IFERROR(INDEX([1]!tblSchedule[Game Time],MATCH(tblTeamSch[[#This Row],[Game Num]],[1]!tblSchedule[GameNum],0)),"")</f>
        <v>0.54166666666666663</v>
      </c>
      <c r="J24" s="10" t="str">
        <f>IFERROR(INDEX([1]!tblTeams[Organization],MATCH(tblTeamSch[[#This Row],[Team]],[1]!tblTeams[Team],0)),"")</f>
        <v>Ascension</v>
      </c>
      <c r="K24" s="10" t="str">
        <f>IFERROR(INDEX([1]!tblOrg[Abbr],MATCH(tblTeamSch[[#This Row],[Org]],[1]!tblOrg[Organization],0)),"")</f>
        <v>Asc</v>
      </c>
      <c r="L24" s="10" t="str">
        <f>IFERROR(INDEX(IF(tblTeamSch[[#This Row],[1vs2]]=1,[1]!tblSchedule[Team 1 Name],[1]!tblSchedule[Team 2 Name]),MATCH(tblTeamSch[[#This Row],[Game Num]],[1]!tblSchedule[GameNum],0)),"")</f>
        <v>Ascension BB 4G#2</v>
      </c>
      <c r="M24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24" s="6"/>
      <c r="O24" s="6"/>
      <c r="P24" s="6"/>
      <c r="Q24" s="6">
        <f>INDEX([1]!tblSchedule[Home Game],MATCH(tblTeamSch[[#This Row],[Game Num]],[1]!tblSchedule[GameNum],0))</f>
        <v>1</v>
      </c>
      <c r="R24" s="7" t="e">
        <f>IF(COUNTIFS(tblTeamSch[Team],tblTeamSch[[#This Row],[Team]],#REF!,1)&gt;1,"Y","")</f>
        <v>#REF!</v>
      </c>
      <c r="S24" s="6">
        <f>INDEX([1]!tblLoc[Score],MATCH(INDEX([1]!tblOrg[Loc],MATCH(tblTeamSch[[#This Row],[Org]],[1]!tblOrg[Organization],0)),[1]!tblLoc[Loc],0))</f>
        <v>0</v>
      </c>
      <c r="T24" s="6" t="e">
        <f>INDEX([1]!tblLoc[Score],MATCH(INDEX([1]!tblOrg[Loc],MATCH(#REF!,[1]!tblOrg[Abbr],0)),[1]!tblLoc[Loc],0))</f>
        <v>#REF!</v>
      </c>
      <c r="U24" s="6">
        <f>IFERROR(INDEX([1]!tblLoc[Score],MATCH(INDEX([1]!tblOrg[Loc],MATCH(INDEX(FacList,MATCH(tblTeamSch[[#This Row],[Facility]],INDEX(FacList,,1),0),3),[1]!tblOrg[Org Num],0)),[1]!tblLoc[Loc],0)),"")</f>
        <v>0</v>
      </c>
      <c r="V24" s="6">
        <f>IF(OR(tblTeamSch[[#This Row],[Court]]="",tblTeamSch[[#This Row],[Home]]&gt;0),0,IF(tblTeamSch[[#This Row],[Court]]&lt;10,0,IF(tblTeamSch[[#This Row],[Home Court]]=10,0,10)))</f>
        <v>0</v>
      </c>
      <c r="W24" s="6" t="e">
        <f>COUNTIFS(tblTeamSch[Travel Score for Game],10,tblTeamSch[Home],0,#REF!,#REF!)</f>
        <v>#REF!</v>
      </c>
      <c r="X24" s="6" t="str">
        <f>IFERROR(INDEX(tblTeamSch[Overall Travel Score],MATCH(tblTeamSch[[#This Row],[Opponent]],tblTeamSch[Team],0)),"")</f>
        <v/>
      </c>
      <c r="Y24" s="6" cm="1">
        <f t="array" ref="Y24">IF(Y23="Num",1,IF(Y23="","",IF(Y23+1&gt;TotalNumRegGames*2,"",Y23+1)))</f>
        <v>23</v>
      </c>
    </row>
    <row r="25" spans="1:25" ht="13.35" customHeight="1" x14ac:dyDescent="0.3">
      <c r="A25" s="6" cm="1">
        <f t="array" ref="A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1129</v>
      </c>
      <c r="B25" s="6" cm="1">
        <f t="array" ref="B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" s="6">
        <f>IFERROR(INDEX([1]!tblSchedule[Week Game Scheduled],MATCH(tblTeamSch[[#This Row],[Game Num]],[1]!tblSchedule[GameNum],0)),"")</f>
        <v>5</v>
      </c>
      <c r="D25" s="6">
        <f>IFERROR(INDEX([1]!tblSchedule[Round],MATCH(tblTeamSch[[#This Row],[Game Num]],[1]!tblSchedule[GameNum],0)),"")</f>
        <v>3</v>
      </c>
      <c r="E25" s="6">
        <f>IFERROR(INDEX([1]!tblSchedule[Rnd Sch],MATCH(tblTeamSch[[#This Row],[Game Num]],[1]!tblSchedule[GameNum],0)),"")</f>
        <v>3</v>
      </c>
      <c r="F25" s="6" t="str">
        <f>IFERROR(INDEX([1]!tblSchedule[DLC],MATCH(tblTeamSch[[#This Row],[Game Num]],[1]!tblSchedule[GameNum],0)),"")</f>
        <v>4G2A</v>
      </c>
      <c r="G25" s="7" t="str">
        <f>IFERROR(INDEX([1]!tblSchedule[Facility],MATCH(tblTeamSch[[#This Row],[Game Num]],[1]!tblSchedule[GameNum],0)),"")</f>
        <v>Ascension Gym</v>
      </c>
      <c r="H25" s="8">
        <f>IFERROR(INDEX([1]!tblSchedule[Game Date],MATCH(tblTeamSch[[#This Row],[Game Num]],[1]!tblSchedule[GameNum],0)),"")</f>
        <v>46025</v>
      </c>
      <c r="I25" s="9">
        <f>IFERROR(INDEX([1]!tblSchedule[Game Time],MATCH(tblTeamSch[[#This Row],[Game Num]],[1]!tblSchedule[GameNum],0)),"")</f>
        <v>0.58333333333333337</v>
      </c>
      <c r="J25" s="10" t="str">
        <f>IFERROR(INDEX([1]!tblTeams[Organization],MATCH(tblTeamSch[[#This Row],[Team]],[1]!tblTeams[Team],0)),"")</f>
        <v>Ascension</v>
      </c>
      <c r="K25" s="10" t="str">
        <f>IFERROR(INDEX([1]!tblOrg[Abbr],MATCH(tblTeamSch[[#This Row],[Org]],[1]!tblOrg[Organization],0)),"")</f>
        <v>Asc</v>
      </c>
      <c r="L25" s="10" t="str">
        <f>IFERROR(INDEX(IF(tblTeamSch[[#This Row],[1vs2]]=1,[1]!tblSchedule[Team 1 Name],[1]!tblSchedule[Team 2 Name]),MATCH(tblTeamSch[[#This Row],[Game Num]],[1]!tblSchedule[GameNum],0)),"")</f>
        <v>Ascension BB 4G#2</v>
      </c>
      <c r="M25" s="10" t="str">
        <f>IFERROR(INDEX(IF(tblTeamSch[[#This Row],[1vs2]]=1,[1]!tblSchedule[Team 2 Name],[1]!tblSchedule[Team 1 Name]),MATCH(tblTeamSch[[#This Row],[Game Num]],[1]!tblSchedule[GameNum],0)),"")</f>
        <v>OLOL 3/4 GB #2 White</v>
      </c>
      <c r="N25" s="6"/>
      <c r="O25" s="6"/>
      <c r="P25" s="6"/>
      <c r="Q25" s="6">
        <f>INDEX([1]!tblSchedule[Home Game],MATCH(tblTeamSch[[#This Row],[Game Num]],[1]!tblSchedule[GameNum],0))</f>
        <v>1</v>
      </c>
      <c r="R25" s="7" t="e">
        <f>IF(COUNTIFS(tblTeamSch[Team],tblTeamSch[[#This Row],[Team]],#REF!,1)&gt;1,"Y","")</f>
        <v>#REF!</v>
      </c>
      <c r="S25" s="6">
        <f>INDEX([1]!tblLoc[Score],MATCH(INDEX([1]!tblOrg[Loc],MATCH(tblTeamSch[[#This Row],[Org]],[1]!tblOrg[Organization],0)),[1]!tblLoc[Loc],0))</f>
        <v>0</v>
      </c>
      <c r="T25" s="6" t="e">
        <f>INDEX([1]!tblLoc[Score],MATCH(INDEX([1]!tblOrg[Loc],MATCH(#REF!,[1]!tblOrg[Abbr],0)),[1]!tblLoc[Loc],0))</f>
        <v>#REF!</v>
      </c>
      <c r="U25" s="6">
        <f>IFERROR(INDEX([1]!tblLoc[Score],MATCH(INDEX([1]!tblOrg[Loc],MATCH(INDEX(FacList,MATCH(tblTeamSch[[#This Row],[Facility]],INDEX(FacList,,1),0),3),[1]!tblOrg[Org Num],0)),[1]!tblLoc[Loc],0)),"")</f>
        <v>0</v>
      </c>
      <c r="V25" s="6">
        <f>IF(OR(tblTeamSch[[#This Row],[Court]]="",tblTeamSch[[#This Row],[Home]]&gt;0),0,IF(tblTeamSch[[#This Row],[Court]]&lt;10,0,IF(tblTeamSch[[#This Row],[Home Court]]=10,0,10)))</f>
        <v>0</v>
      </c>
      <c r="W25" s="6" t="e">
        <f>COUNTIFS(tblTeamSch[Travel Score for Game],10,tblTeamSch[Home],0,#REF!,#REF!)</f>
        <v>#REF!</v>
      </c>
      <c r="X25" s="6" t="str">
        <f>IFERROR(INDEX(tblTeamSch[Overall Travel Score],MATCH(tblTeamSch[[#This Row],[Opponent]],tblTeamSch[Team],0)),"")</f>
        <v/>
      </c>
      <c r="Y25" s="6" cm="1">
        <f t="array" ref="Y25">IF(Y24="Num",1,IF(Y24="","",IF(Y24+1&gt;TotalNumRegGames*2,"",Y24+1)))</f>
        <v>24</v>
      </c>
    </row>
    <row r="26" spans="1:25" ht="13.35" customHeight="1" x14ac:dyDescent="0.3">
      <c r="A26" s="6" cm="1">
        <f t="array" ref="A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1136</v>
      </c>
      <c r="B26" s="6" cm="1">
        <f t="array" ref="B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6" s="6">
        <f>IFERROR(INDEX([1]!tblSchedule[Week Game Scheduled],MATCH(tblTeamSch[[#This Row],[Game Num]],[1]!tblSchedule[GameNum],0)),"")</f>
        <v>7</v>
      </c>
      <c r="D26" s="6">
        <f>IFERROR(INDEX([1]!tblSchedule[Round],MATCH(tblTeamSch[[#This Row],[Game Num]],[1]!tblSchedule[GameNum],0)),"")</f>
        <v>5</v>
      </c>
      <c r="E26" s="6">
        <f>IFERROR(INDEX([1]!tblSchedule[Rnd Sch],MATCH(tblTeamSch[[#This Row],[Game Num]],[1]!tblSchedule[GameNum],0)),"")</f>
        <v>5</v>
      </c>
      <c r="F26" s="6" t="str">
        <f>IFERROR(INDEX([1]!tblSchedule[DLC],MATCH(tblTeamSch[[#This Row],[Game Num]],[1]!tblSchedule[GameNum],0)),"")</f>
        <v>4G2A</v>
      </c>
      <c r="G26" s="7" t="str">
        <f>IFERROR(INDEX([1]!tblSchedule[Facility],MATCH(tblTeamSch[[#This Row],[Game Num]],[1]!tblSchedule[GameNum],0)),"")</f>
        <v>Ascension Gym</v>
      </c>
      <c r="H26" s="8">
        <f>IFERROR(INDEX([1]!tblSchedule[Game Date],MATCH(tblTeamSch[[#This Row],[Game Num]],[1]!tblSchedule[GameNum],0)),"")</f>
        <v>46039</v>
      </c>
      <c r="I26" s="9">
        <f>IFERROR(INDEX([1]!tblSchedule[Game Time],MATCH(tblTeamSch[[#This Row],[Game Num]],[1]!tblSchedule[GameNum],0)),"")</f>
        <v>0.58333333333333337</v>
      </c>
      <c r="J26" s="10" t="str">
        <f>IFERROR(INDEX([1]!tblTeams[Organization],MATCH(tblTeamSch[[#This Row],[Team]],[1]!tblTeams[Team],0)),"")</f>
        <v>Ascension</v>
      </c>
      <c r="K26" s="10" t="str">
        <f>IFERROR(INDEX([1]!tblOrg[Abbr],MATCH(tblTeamSch[[#This Row],[Org]],[1]!tblOrg[Organization],0)),"")</f>
        <v>Asc</v>
      </c>
      <c r="L26" s="10" t="str">
        <f>IFERROR(INDEX(IF(tblTeamSch[[#This Row],[1vs2]]=1,[1]!tblSchedule[Team 1 Name],[1]!tblSchedule[Team 2 Name]),MATCH(tblTeamSch[[#This Row],[Game Num]],[1]!tblSchedule[GameNum],0)),"")</f>
        <v>Ascension BB 4G#2</v>
      </c>
      <c r="M26" s="10" t="str">
        <f>IFERROR(INDEX(IF(tblTeamSch[[#This Row],[1vs2]]=1,[1]!tblSchedule[Team 2 Name],[1]!tblSchedule[Team 1 Name]),MATCH(tblTeamSch[[#This Row],[Game Num]],[1]!tblSchedule[GameNum],0)),"")</f>
        <v>OLOL 3/4 GB #2 Blue</v>
      </c>
      <c r="N26" s="6"/>
      <c r="O26" s="6"/>
      <c r="P26" s="6"/>
      <c r="Q26" s="6">
        <f>INDEX([1]!tblSchedule[Home Game],MATCH(tblTeamSch[[#This Row],[Game Num]],[1]!tblSchedule[GameNum],0))</f>
        <v>1</v>
      </c>
      <c r="R26" s="7" t="e">
        <f>IF(COUNTIFS(tblTeamSch[Team],tblTeamSch[[#This Row],[Team]],#REF!,1)&gt;1,"Y","")</f>
        <v>#REF!</v>
      </c>
      <c r="S26" s="6">
        <f>INDEX([1]!tblLoc[Score],MATCH(INDEX([1]!tblOrg[Loc],MATCH(tblTeamSch[[#This Row],[Org]],[1]!tblOrg[Organization],0)),[1]!tblLoc[Loc],0))</f>
        <v>0</v>
      </c>
      <c r="T26" s="6" t="e">
        <f>INDEX([1]!tblLoc[Score],MATCH(INDEX([1]!tblOrg[Loc],MATCH(#REF!,[1]!tblOrg[Abbr],0)),[1]!tblLoc[Loc],0))</f>
        <v>#REF!</v>
      </c>
      <c r="U26" s="6">
        <f>IFERROR(INDEX([1]!tblLoc[Score],MATCH(INDEX([1]!tblOrg[Loc],MATCH(INDEX(FacList,MATCH(tblTeamSch[[#This Row],[Facility]],INDEX(FacList,,1),0),3),[1]!tblOrg[Org Num],0)),[1]!tblLoc[Loc],0)),"")</f>
        <v>0</v>
      </c>
      <c r="V26" s="6">
        <f>IF(OR(tblTeamSch[[#This Row],[Court]]="",tblTeamSch[[#This Row],[Home]]&gt;0),0,IF(tblTeamSch[[#This Row],[Court]]&lt;10,0,IF(tblTeamSch[[#This Row],[Home Court]]=10,0,10)))</f>
        <v>0</v>
      </c>
      <c r="W26" s="6" t="e">
        <f>COUNTIFS(tblTeamSch[Travel Score for Game],10,tblTeamSch[Home],0,#REF!,#REF!)</f>
        <v>#REF!</v>
      </c>
      <c r="X26" s="6" t="str">
        <f>IFERROR(INDEX(tblTeamSch[Overall Travel Score],MATCH(tblTeamSch[[#This Row],[Opponent]],tblTeamSch[Team],0)),"")</f>
        <v/>
      </c>
      <c r="Y26" s="6" cm="1">
        <f t="array" ref="Y26">IF(Y25="Num",1,IF(Y25="","",IF(Y25+1&gt;TotalNumRegGames*2,"",Y25+1)))</f>
        <v>25</v>
      </c>
    </row>
    <row r="27" spans="1:25" ht="13.35" customHeight="1" x14ac:dyDescent="0.3">
      <c r="A27" s="6" cm="1">
        <f t="array" ref="A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1139</v>
      </c>
      <c r="B27" s="6" cm="1">
        <f t="array" ref="B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7" s="6">
        <f>IFERROR(INDEX([1]!tblSchedule[Week Game Scheduled],MATCH(tblTeamSch[[#This Row],[Game Num]],[1]!tblSchedule[GameNum],0)),"")</f>
        <v>8</v>
      </c>
      <c r="D27" s="6">
        <f>IFERROR(INDEX([1]!tblSchedule[Round],MATCH(tblTeamSch[[#This Row],[Game Num]],[1]!tblSchedule[GameNum],0)),"")</f>
        <v>6</v>
      </c>
      <c r="E27" s="6">
        <f>IFERROR(INDEX([1]!tblSchedule[Rnd Sch],MATCH(tblTeamSch[[#This Row],[Game Num]],[1]!tblSchedule[GameNum],0)),"")</f>
        <v>6</v>
      </c>
      <c r="F27" s="6" t="str">
        <f>IFERROR(INDEX([1]!tblSchedule[DLC],MATCH(tblTeamSch[[#This Row],[Game Num]],[1]!tblSchedule[GameNum],0)),"")</f>
        <v>4G2A</v>
      </c>
      <c r="G27" s="7" t="str">
        <f>IFERROR(INDEX([1]!tblSchedule[Facility],MATCH(tblTeamSch[[#This Row],[Game Num]],[1]!tblSchedule[GameNum],0)),"")</f>
        <v>Saint Bernard Parish Hall</v>
      </c>
      <c r="H27" s="8">
        <f>IFERROR(INDEX([1]!tblSchedule[Game Date],MATCH(tblTeamSch[[#This Row],[Game Num]],[1]!tblSchedule[GameNum],0)),"")</f>
        <v>46046</v>
      </c>
      <c r="I27" s="9">
        <f>IFERROR(INDEX([1]!tblSchedule[Game Time],MATCH(tblTeamSch[[#This Row],[Game Num]],[1]!tblSchedule[GameNum],0)),"")</f>
        <v>0.5</v>
      </c>
      <c r="J27" s="10" t="str">
        <f>IFERROR(INDEX([1]!tblTeams[Organization],MATCH(tblTeamSch[[#This Row],[Team]],[1]!tblTeams[Team],0)),"")</f>
        <v>Ascension</v>
      </c>
      <c r="K27" s="10" t="str">
        <f>IFERROR(INDEX([1]!tblOrg[Abbr],MATCH(tblTeamSch[[#This Row],[Org]],[1]!tblOrg[Organization],0)),"")</f>
        <v>Asc</v>
      </c>
      <c r="L27" s="10" t="str">
        <f>IFERROR(INDEX(IF(tblTeamSch[[#This Row],[1vs2]]=1,[1]!tblSchedule[Team 1 Name],[1]!tblSchedule[Team 2 Name]),MATCH(tblTeamSch[[#This Row],[Game Num]],[1]!tblSchedule[GameNum],0)),"")</f>
        <v>Ascension BB 4G#2</v>
      </c>
      <c r="M27" s="10" t="str">
        <f>IFERROR(INDEX(IF(tblTeamSch[[#This Row],[1vs2]]=1,[1]!tblSchedule[Team 2 Name],[1]!tblSchedule[Team 1 Name]),MATCH(tblTeamSch[[#This Row],[Game Num]],[1]!tblSchedule[GameNum],0)),"")</f>
        <v>St Bernard BB 4G#2</v>
      </c>
      <c r="N27" s="6"/>
      <c r="O27" s="6"/>
      <c r="P27" s="6"/>
      <c r="Q27" s="6">
        <f>INDEX([1]!tblSchedule[Home Game],MATCH(tblTeamSch[[#This Row],[Game Num]],[1]!tblSchedule[GameNum],0))</f>
        <v>1</v>
      </c>
      <c r="R27" s="7" t="e">
        <f>IF(COUNTIFS(tblTeamSch[Team],tblTeamSch[[#This Row],[Team]],#REF!,1)&gt;1,"Y","")</f>
        <v>#REF!</v>
      </c>
      <c r="S27" s="6">
        <f>INDEX([1]!tblLoc[Score],MATCH(INDEX([1]!tblOrg[Loc],MATCH(tblTeamSch[[#This Row],[Org]],[1]!tblOrg[Organization],0)),[1]!tblLoc[Loc],0))</f>
        <v>0</v>
      </c>
      <c r="T27" s="6" t="e">
        <f>INDEX([1]!tblLoc[Score],MATCH(INDEX([1]!tblOrg[Loc],MATCH(#REF!,[1]!tblOrg[Abbr],0)),[1]!tblLoc[Loc],0))</f>
        <v>#REF!</v>
      </c>
      <c r="U27" s="6">
        <f>IFERROR(INDEX([1]!tblLoc[Score],MATCH(INDEX([1]!tblOrg[Loc],MATCH(INDEX(FacList,MATCH(tblTeamSch[[#This Row],[Facility]],INDEX(FacList,,1),0),3),[1]!tblOrg[Org Num],0)),[1]!tblLoc[Loc],0)),"")</f>
        <v>7</v>
      </c>
      <c r="V27" s="6">
        <f>IF(OR(tblTeamSch[[#This Row],[Court]]="",tblTeamSch[[#This Row],[Home]]&gt;0),0,IF(tblTeamSch[[#This Row],[Court]]&lt;10,0,IF(tblTeamSch[[#This Row],[Home Court]]=10,0,10)))</f>
        <v>0</v>
      </c>
      <c r="W27" s="6" t="e">
        <f>COUNTIFS(tblTeamSch[Travel Score for Game],10,tblTeamSch[Home],0,#REF!,#REF!)</f>
        <v>#REF!</v>
      </c>
      <c r="X27" s="6" t="str">
        <f>IFERROR(INDEX(tblTeamSch[Overall Travel Score],MATCH(tblTeamSch[[#This Row],[Opponent]],tblTeamSch[Team],0)),"")</f>
        <v/>
      </c>
      <c r="Y27" s="6" cm="1">
        <f t="array" ref="Y27">IF(Y26="Num",1,IF(Y26="","",IF(Y26+1&gt;TotalNumRegGames*2,"",Y26+1)))</f>
        <v>26</v>
      </c>
    </row>
    <row r="28" spans="1:25" ht="13.35" customHeight="1" x14ac:dyDescent="0.3">
      <c r="A28" s="6" cm="1">
        <f t="array" ref="A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1144</v>
      </c>
      <c r="B28" s="6" cm="1">
        <f t="array" ref="B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" s="6">
        <f>IFERROR(INDEX([1]!tblSchedule[Week Game Scheduled],MATCH(tblTeamSch[[#This Row],[Game Num]],[1]!tblSchedule[GameNum],0)),"")</f>
        <v>9</v>
      </c>
      <c r="D28" s="6">
        <f>IFERROR(INDEX([1]!tblSchedule[Round],MATCH(tblTeamSch[[#This Row],[Game Num]],[1]!tblSchedule[GameNum],0)),"")</f>
        <v>8</v>
      </c>
      <c r="E28" s="6">
        <f>IFERROR(INDEX([1]!tblSchedule[Rnd Sch],MATCH(tblTeamSch[[#This Row],[Game Num]],[1]!tblSchedule[GameNum],0)),"")</f>
        <v>6</v>
      </c>
      <c r="F28" s="6" t="str">
        <f>IFERROR(INDEX([1]!tblSchedule[DLC],MATCH(tblTeamSch[[#This Row],[Game Num]],[1]!tblSchedule[GameNum],0)),"")</f>
        <v>4G2A</v>
      </c>
      <c r="G28" s="7" t="str">
        <f>IFERROR(INDEX([1]!tblSchedule[Facility],MATCH(tblTeamSch[[#This Row],[Game Num]],[1]!tblSchedule[GameNum],0)),"")</f>
        <v>St Francis of Assisi</v>
      </c>
      <c r="H28" s="8">
        <f>IFERROR(INDEX([1]!tblSchedule[Game Date],MATCH(tblTeamSch[[#This Row],[Game Num]],[1]!tblSchedule[GameNum],0)),"")</f>
        <v>46047</v>
      </c>
      <c r="I28" s="9">
        <f>IFERROR(INDEX([1]!tblSchedule[Game Time],MATCH(tblTeamSch[[#This Row],[Game Num]],[1]!tblSchedule[GameNum],0)),"")</f>
        <v>0.625</v>
      </c>
      <c r="J28" s="10" t="str">
        <f>IFERROR(INDEX([1]!tblTeams[Organization],MATCH(tblTeamSch[[#This Row],[Team]],[1]!tblTeams[Team],0)),"")</f>
        <v>Ascension</v>
      </c>
      <c r="K28" s="10" t="str">
        <f>IFERROR(INDEX([1]!tblOrg[Abbr],MATCH(tblTeamSch[[#This Row],[Org]],[1]!tblOrg[Organization],0)),"")</f>
        <v>Asc</v>
      </c>
      <c r="L28" s="10" t="str">
        <f>IFERROR(INDEX(IF(tblTeamSch[[#This Row],[1vs2]]=1,[1]!tblSchedule[Team 1 Name],[1]!tblSchedule[Team 2 Name]),MATCH(tblTeamSch[[#This Row],[Game Num]],[1]!tblSchedule[GameNum],0)),"")</f>
        <v>Ascension BB 4G#2</v>
      </c>
      <c r="M28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28" s="6"/>
      <c r="O28" s="6"/>
      <c r="P28" s="6"/>
      <c r="Q28" s="6">
        <f>INDEX([1]!tblSchedule[Home Game],MATCH(tblTeamSch[[#This Row],[Game Num]],[1]!tblSchedule[GameNum],0))</f>
        <v>1</v>
      </c>
      <c r="R28" s="7" t="e">
        <f>IF(COUNTIFS(tblTeamSch[Team],tblTeamSch[[#This Row],[Team]],#REF!,1)&gt;1,"Y","")</f>
        <v>#REF!</v>
      </c>
      <c r="S28" s="6">
        <f>INDEX([1]!tblLoc[Score],MATCH(INDEX([1]!tblOrg[Loc],MATCH(tblTeamSch[[#This Row],[Org]],[1]!tblOrg[Organization],0)),[1]!tblLoc[Loc],0))</f>
        <v>0</v>
      </c>
      <c r="T28" s="6" t="e">
        <f>INDEX([1]!tblLoc[Score],MATCH(INDEX([1]!tblOrg[Loc],MATCH(#REF!,[1]!tblOrg[Abbr],0)),[1]!tblLoc[Loc],0))</f>
        <v>#REF!</v>
      </c>
      <c r="U28" s="6">
        <f>IFERROR(INDEX([1]!tblLoc[Score],MATCH(INDEX([1]!tblOrg[Loc],MATCH(INDEX(FacList,MATCH(tblTeamSch[[#This Row],[Facility]],INDEX(FacList,,1),0),3),[1]!tblOrg[Org Num],0)),[1]!tblLoc[Loc],0)),"")</f>
        <v>0</v>
      </c>
      <c r="V28" s="6">
        <f>IF(OR(tblTeamSch[[#This Row],[Court]]="",tblTeamSch[[#This Row],[Home]]&gt;0),0,IF(tblTeamSch[[#This Row],[Court]]&lt;10,0,IF(tblTeamSch[[#This Row],[Home Court]]=10,0,10)))</f>
        <v>0</v>
      </c>
      <c r="W28" s="6" t="e">
        <f>COUNTIFS(tblTeamSch[Travel Score for Game],10,tblTeamSch[Home],0,#REF!,#REF!)</f>
        <v>#REF!</v>
      </c>
      <c r="X28" s="6" t="str">
        <f>IFERROR(INDEX(tblTeamSch[Overall Travel Score],MATCH(tblTeamSch[[#This Row],[Opponent]],tblTeamSch[Team],0)),"")</f>
        <v/>
      </c>
      <c r="Y28" s="6" cm="1">
        <f t="array" ref="Y28">IF(Y27="Num",1,IF(Y27="","",IF(Y27+1&gt;TotalNumRegGames*2,"",Y27+1)))</f>
        <v>27</v>
      </c>
    </row>
    <row r="29" spans="1:25" ht="13.35" customHeight="1" x14ac:dyDescent="0.3">
      <c r="A29" s="6" cm="1">
        <f t="array" ref="A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1142</v>
      </c>
      <c r="B29" s="6" cm="1">
        <f t="array" ref="B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" s="6">
        <f>IFERROR(INDEX([1]!tblSchedule[Week Game Scheduled],MATCH(tblTeamSch[[#This Row],[Game Num]],[1]!tblSchedule[GameNum],0)),"")</f>
        <v>10</v>
      </c>
      <c r="D29" s="6">
        <f>IFERROR(INDEX([1]!tblSchedule[Round],MATCH(tblTeamSch[[#This Row],[Game Num]],[1]!tblSchedule[GameNum],0)),"")</f>
        <v>7</v>
      </c>
      <c r="E29" s="6">
        <f>IFERROR(INDEX([1]!tblSchedule[Rnd Sch],MATCH(tblTeamSch[[#This Row],[Game Num]],[1]!tblSchedule[GameNum],0)),"")</f>
        <v>7</v>
      </c>
      <c r="F29" s="6" t="str">
        <f>IFERROR(INDEX([1]!tblSchedule[DLC],MATCH(tblTeamSch[[#This Row],[Game Num]],[1]!tblSchedule[GameNum],0)),"")</f>
        <v>4G2A</v>
      </c>
      <c r="G29" s="7" t="str">
        <f>IFERROR(INDEX([1]!tblSchedule[Facility],MATCH(tblTeamSch[[#This Row],[Game Num]],[1]!tblSchedule[GameNum],0)),"")</f>
        <v>Ascension Gym</v>
      </c>
      <c r="H29" s="8">
        <f>IFERROR(INDEX([1]!tblSchedule[Game Date],MATCH(tblTeamSch[[#This Row],[Game Num]],[1]!tblSchedule[GameNum],0)),"")</f>
        <v>46054</v>
      </c>
      <c r="I29" s="9">
        <f>IFERROR(INDEX([1]!tblSchedule[Game Time],MATCH(tblTeamSch[[#This Row],[Game Num]],[1]!tblSchedule[GameNum],0)),"")</f>
        <v>0.66666666666666663</v>
      </c>
      <c r="J29" s="10" t="str">
        <f>IFERROR(INDEX([1]!tblTeams[Organization],MATCH(tblTeamSch[[#This Row],[Team]],[1]!tblTeams[Team],0)),"")</f>
        <v>Ascension</v>
      </c>
      <c r="K29" s="10" t="str">
        <f>IFERROR(INDEX([1]!tblOrg[Abbr],MATCH(tblTeamSch[[#This Row],[Org]],[1]!tblOrg[Organization],0)),"")</f>
        <v>Asc</v>
      </c>
      <c r="L29" s="10" t="str">
        <f>IFERROR(INDEX(IF(tblTeamSch[[#This Row],[1vs2]]=1,[1]!tblSchedule[Team 1 Name],[1]!tblSchedule[Team 2 Name]),MATCH(tblTeamSch[[#This Row],[Game Num]],[1]!tblSchedule[GameNum],0)),"")</f>
        <v>Ascension BB 4G#2</v>
      </c>
      <c r="M29" s="10" t="str">
        <f>IFERROR(INDEX(IF(tblTeamSch[[#This Row],[1vs2]]=1,[1]!tblSchedule[Team 2 Name],[1]!tblSchedule[Team 1 Name]),MATCH(tblTeamSch[[#This Row],[Game Num]],[1]!tblSchedule[GameNum],0)),"")</f>
        <v>St. Paul BB 4G#2</v>
      </c>
      <c r="N29" s="6"/>
      <c r="O29" s="6"/>
      <c r="P29" s="6"/>
      <c r="Q29" s="6">
        <f>INDEX([1]!tblSchedule[Home Game],MATCH(tblTeamSch[[#This Row],[Game Num]],[1]!tblSchedule[GameNum],0))</f>
        <v>1</v>
      </c>
      <c r="R29" s="7" t="e">
        <f>IF(COUNTIFS(tblTeamSch[Team],tblTeamSch[[#This Row],[Team]],#REF!,1)&gt;1,"Y","")</f>
        <v>#REF!</v>
      </c>
      <c r="S29" s="6">
        <f>INDEX([1]!tblLoc[Score],MATCH(INDEX([1]!tblOrg[Loc],MATCH(tblTeamSch[[#This Row],[Org]],[1]!tblOrg[Organization],0)),[1]!tblLoc[Loc],0))</f>
        <v>0</v>
      </c>
      <c r="T29" s="6" t="e">
        <f>INDEX([1]!tblLoc[Score],MATCH(INDEX([1]!tblOrg[Loc],MATCH(#REF!,[1]!tblOrg[Abbr],0)),[1]!tblLoc[Loc],0))</f>
        <v>#REF!</v>
      </c>
      <c r="U29" s="6">
        <f>IFERROR(INDEX([1]!tblLoc[Score],MATCH(INDEX([1]!tblOrg[Loc],MATCH(INDEX(FacList,MATCH(tblTeamSch[[#This Row],[Facility]],INDEX(FacList,,1),0),3),[1]!tblOrg[Org Num],0)),[1]!tblLoc[Loc],0)),"")</f>
        <v>0</v>
      </c>
      <c r="V29" s="6">
        <f>IF(OR(tblTeamSch[[#This Row],[Court]]="",tblTeamSch[[#This Row],[Home]]&gt;0),0,IF(tblTeamSch[[#This Row],[Court]]&lt;10,0,IF(tblTeamSch[[#This Row],[Home Court]]=10,0,10)))</f>
        <v>0</v>
      </c>
      <c r="W29" s="6" t="e">
        <f>COUNTIFS(tblTeamSch[Travel Score for Game],10,tblTeamSch[Home],0,#REF!,#REF!)</f>
        <v>#REF!</v>
      </c>
      <c r="X29" s="6" t="str">
        <f>IFERROR(INDEX(tblTeamSch[Overall Travel Score],MATCH(tblTeamSch[[#This Row],[Opponent]],tblTeamSch[Team],0)),"")</f>
        <v/>
      </c>
      <c r="Y29" s="6" cm="1">
        <f t="array" ref="Y29">IF(Y28="Num",1,IF(Y28="","",IF(Y28+1&gt;TotalNumRegGames*2,"",Y28+1)))</f>
        <v>28</v>
      </c>
    </row>
    <row r="30" spans="1:25" ht="13.35" customHeight="1" x14ac:dyDescent="0.3">
      <c r="A30" s="6" cm="1">
        <f t="array" ref="A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265</v>
      </c>
      <c r="B30" s="6" cm="1">
        <f t="array" ref="B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0" s="6">
        <f>IFERROR(INDEX([1]!tblSchedule[Week Game Scheduled],MATCH(tblTeamSch[[#This Row],[Game Num]],[1]!tblSchedule[GameNum],0)),"")</f>
        <v>50</v>
      </c>
      <c r="D30" s="6">
        <f>IFERROR(INDEX([1]!tblSchedule[Round],MATCH(tblTeamSch[[#This Row],[Game Num]],[1]!tblSchedule[GameNum],0)),"")</f>
        <v>1</v>
      </c>
      <c r="E30" s="6">
        <f>IFERROR(INDEX([1]!tblSchedule[Rnd Sch],MATCH(tblTeamSch[[#This Row],[Game Num]],[1]!tblSchedule[GameNum],0)),"")</f>
        <v>1</v>
      </c>
      <c r="F30" s="6" t="str">
        <f>IFERROR(INDEX([1]!tblSchedule[DLC],MATCH(tblTeamSch[[#This Row],[Game Num]],[1]!tblSchedule[GameNum],0)),"")</f>
        <v>6B1A</v>
      </c>
      <c r="G30" s="7" t="str">
        <f>IFERROR(INDEX([1]!tblSchedule[Facility],MATCH(tblTeamSch[[#This Row],[Game Num]],[1]!tblSchedule[GameNum],0)),"")</f>
        <v>Ascension Gym</v>
      </c>
      <c r="H30" s="8">
        <f>IFERROR(INDEX([1]!tblSchedule[Game Date],MATCH(tblTeamSch[[#This Row],[Game Num]],[1]!tblSchedule[GameNum],0)),"")</f>
        <v>45998</v>
      </c>
      <c r="I30" s="9">
        <f>IFERROR(INDEX([1]!tblSchedule[Game Time],MATCH(tblTeamSch[[#This Row],[Game Num]],[1]!tblSchedule[GameNum],0)),"")</f>
        <v>0.66666666666666663</v>
      </c>
      <c r="J30" s="10" t="str">
        <f>IFERROR(INDEX([1]!tblTeams[Organization],MATCH(tblTeamSch[[#This Row],[Team]],[1]!tblTeams[Team],0)),"")</f>
        <v>Ascension</v>
      </c>
      <c r="K30" s="10" t="str">
        <f>IFERROR(INDEX([1]!tblOrg[Abbr],MATCH(tblTeamSch[[#This Row],[Org]],[1]!tblOrg[Organization],0)),"")</f>
        <v>Asc</v>
      </c>
      <c r="L30" s="10" t="str">
        <f>IFERROR(INDEX(IF(tblTeamSch[[#This Row],[1vs2]]=1,[1]!tblSchedule[Team 1 Name],[1]!tblSchedule[Team 2 Name]),MATCH(tblTeamSch[[#This Row],[Game Num]],[1]!tblSchedule[GameNum],0)),"")</f>
        <v>Ascension BB 6B#1</v>
      </c>
      <c r="M30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30" s="6"/>
      <c r="O30" s="6"/>
      <c r="P30" s="6"/>
      <c r="Q30" s="6">
        <f>INDEX([1]!tblSchedule[Home Game],MATCH(tblTeamSch[[#This Row],[Game Num]],[1]!tblSchedule[GameNum],0))</f>
        <v>1</v>
      </c>
      <c r="R30" s="7" t="e">
        <f>IF(COUNTIFS(tblTeamSch[Team],tblTeamSch[[#This Row],[Team]],#REF!,1)&gt;1,"Y","")</f>
        <v>#REF!</v>
      </c>
      <c r="S30" s="6">
        <f>INDEX([1]!tblLoc[Score],MATCH(INDEX([1]!tblOrg[Loc],MATCH(tblTeamSch[[#This Row],[Org]],[1]!tblOrg[Organization],0)),[1]!tblLoc[Loc],0))</f>
        <v>0</v>
      </c>
      <c r="T30" s="6" t="e">
        <f>INDEX([1]!tblLoc[Score],MATCH(INDEX([1]!tblOrg[Loc],MATCH(#REF!,[1]!tblOrg[Abbr],0)),[1]!tblLoc[Loc],0))</f>
        <v>#REF!</v>
      </c>
      <c r="U30" s="6">
        <f>IFERROR(INDEX([1]!tblLoc[Score],MATCH(INDEX([1]!tblOrg[Loc],MATCH(INDEX(FacList,MATCH(tblTeamSch[[#This Row],[Facility]],INDEX(FacList,,1),0),3),[1]!tblOrg[Org Num],0)),[1]!tblLoc[Loc],0)),"")</f>
        <v>0</v>
      </c>
      <c r="V30" s="6">
        <f>IF(OR(tblTeamSch[[#This Row],[Court]]="",tblTeamSch[[#This Row],[Home]]&gt;0),0,IF(tblTeamSch[[#This Row],[Court]]&lt;10,0,IF(tblTeamSch[[#This Row],[Home Court]]=10,0,10)))</f>
        <v>0</v>
      </c>
      <c r="W30" s="6" t="e">
        <f>COUNTIFS(tblTeamSch[Travel Score for Game],10,tblTeamSch[Home],0,#REF!,#REF!)</f>
        <v>#REF!</v>
      </c>
      <c r="X30" s="6" t="str">
        <f>IFERROR(INDEX(tblTeamSch[Overall Travel Score],MATCH(tblTeamSch[[#This Row],[Opponent]],tblTeamSch[Team],0)),"")</f>
        <v/>
      </c>
      <c r="Y30" s="6" cm="1">
        <f t="array" ref="Y30">IF(Y29="Num",1,IF(Y29="","",IF(Y29+1&gt;TotalNumRegGames*2,"",Y29+1)))</f>
        <v>29</v>
      </c>
    </row>
    <row r="31" spans="1:25" ht="13.35" customHeight="1" x14ac:dyDescent="0.3">
      <c r="A31" s="6" cm="1">
        <f t="array" ref="A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271</v>
      </c>
      <c r="B31" s="6" cm="1">
        <f t="array" ref="B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" s="6">
        <f>IFERROR(INDEX([1]!tblSchedule[Week Game Scheduled],MATCH(tblTeamSch[[#This Row],[Game Num]],[1]!tblSchedule[GameNum],0)),"")</f>
        <v>50</v>
      </c>
      <c r="D31" s="6">
        <f>IFERROR(INDEX([1]!tblSchedule[Round],MATCH(tblTeamSch[[#This Row],[Game Num]],[1]!tblSchedule[GameNum],0)),"")</f>
        <v>2</v>
      </c>
      <c r="E31" s="6">
        <f>IFERROR(INDEX([1]!tblSchedule[Rnd Sch],MATCH(tblTeamSch[[#This Row],[Game Num]],[1]!tblSchedule[GameNum],0)),"")</f>
        <v>2</v>
      </c>
      <c r="F31" s="6" t="str">
        <f>IFERROR(INDEX([1]!tblSchedule[DLC],MATCH(tblTeamSch[[#This Row],[Game Num]],[1]!tblSchedule[GameNum],0)),"")</f>
        <v>6B1A</v>
      </c>
      <c r="G31" s="7" t="str">
        <f>IFERROR(INDEX([1]!tblSchedule[Facility],MATCH(tblTeamSch[[#This Row],[Game Num]],[1]!tblSchedule[GameNum],0)),"")</f>
        <v>St. Aloysius</v>
      </c>
      <c r="H31" s="8">
        <f>IFERROR(INDEX([1]!tblSchedule[Game Date],MATCH(tblTeamSch[[#This Row],[Game Num]],[1]!tblSchedule[GameNum],0)),"")</f>
        <v>46004</v>
      </c>
      <c r="I31" s="9">
        <f>IFERROR(INDEX([1]!tblSchedule[Game Time],MATCH(tblTeamSch[[#This Row],[Game Num]],[1]!tblSchedule[GameNum],0)),"")</f>
        <v>0.375</v>
      </c>
      <c r="J31" s="10" t="str">
        <f>IFERROR(INDEX([1]!tblTeams[Organization],MATCH(tblTeamSch[[#This Row],[Team]],[1]!tblTeams[Team],0)),"")</f>
        <v>Ascension</v>
      </c>
      <c r="K31" s="10" t="str">
        <f>IFERROR(INDEX([1]!tblOrg[Abbr],MATCH(tblTeamSch[[#This Row],[Org]],[1]!tblOrg[Organization],0)),"")</f>
        <v>Asc</v>
      </c>
      <c r="L31" s="10" t="str">
        <f>IFERROR(INDEX(IF(tblTeamSch[[#This Row],[1vs2]]=1,[1]!tblSchedule[Team 1 Name],[1]!tblSchedule[Team 2 Name]),MATCH(tblTeamSch[[#This Row],[Game Num]],[1]!tblSchedule[GameNum],0)),"")</f>
        <v>Ascension BB 6B#1</v>
      </c>
      <c r="M31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31" s="6"/>
      <c r="O31" s="6"/>
      <c r="P31" s="6"/>
      <c r="Q31" s="6">
        <f>INDEX([1]!tblSchedule[Home Game],MATCH(tblTeamSch[[#This Row],[Game Num]],[1]!tblSchedule[GameNum],0))</f>
        <v>1</v>
      </c>
      <c r="R31" s="7" t="e">
        <f>IF(COUNTIFS(tblTeamSch[Team],tblTeamSch[[#This Row],[Team]],#REF!,1)&gt;1,"Y","")</f>
        <v>#REF!</v>
      </c>
      <c r="S31" s="6">
        <f>INDEX([1]!tblLoc[Score],MATCH(INDEX([1]!tblOrg[Loc],MATCH(tblTeamSch[[#This Row],[Org]],[1]!tblOrg[Organization],0)),[1]!tblLoc[Loc],0))</f>
        <v>0</v>
      </c>
      <c r="T31" s="6" t="e">
        <f>INDEX([1]!tblLoc[Score],MATCH(INDEX([1]!tblOrg[Loc],MATCH(#REF!,[1]!tblOrg[Abbr],0)),[1]!tblLoc[Loc],0))</f>
        <v>#REF!</v>
      </c>
      <c r="U31" s="6">
        <f>IFERROR(INDEX([1]!tblLoc[Score],MATCH(INDEX([1]!tblOrg[Loc],MATCH(INDEX(FacList,MATCH(tblTeamSch[[#This Row],[Facility]],INDEX(FacList,,1),0),3),[1]!tblOrg[Org Num],0)),[1]!tblLoc[Loc],0)),"")</f>
        <v>4</v>
      </c>
      <c r="V31" s="6">
        <f>IF(OR(tblTeamSch[[#This Row],[Court]]="",tblTeamSch[[#This Row],[Home]]&gt;0),0,IF(tblTeamSch[[#This Row],[Court]]&lt;10,0,IF(tblTeamSch[[#This Row],[Home Court]]=10,0,10)))</f>
        <v>0</v>
      </c>
      <c r="W31" s="6" t="e">
        <f>COUNTIFS(tblTeamSch[Travel Score for Game],10,tblTeamSch[Home],0,#REF!,#REF!)</f>
        <v>#REF!</v>
      </c>
      <c r="X31" s="6" t="str">
        <f>IFERROR(INDEX(tblTeamSch[Overall Travel Score],MATCH(tblTeamSch[[#This Row],[Opponent]],tblTeamSch[Team],0)),"")</f>
        <v/>
      </c>
      <c r="Y31" s="6" cm="1">
        <f t="array" ref="Y31">IF(Y30="Num",1,IF(Y30="","",IF(Y30+1&gt;TotalNumRegGames*2,"",Y30+1)))</f>
        <v>30</v>
      </c>
    </row>
    <row r="32" spans="1:25" ht="13.35" customHeight="1" x14ac:dyDescent="0.3">
      <c r="A32" s="6" cm="1">
        <f t="array" ref="A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276</v>
      </c>
      <c r="B32" s="6" cm="1">
        <f t="array" ref="B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" s="6">
        <f>IFERROR(INDEX([1]!tblSchedule[Week Game Scheduled],MATCH(tblTeamSch[[#This Row],[Game Num]],[1]!tblSchedule[GameNum],0)),"")</f>
        <v>6</v>
      </c>
      <c r="D32" s="6">
        <f>IFERROR(INDEX([1]!tblSchedule[Round],MATCH(tblTeamSch[[#This Row],[Game Num]],[1]!tblSchedule[GameNum],0)),"")</f>
        <v>3</v>
      </c>
      <c r="E32" s="6">
        <f>IFERROR(INDEX([1]!tblSchedule[Rnd Sch],MATCH(tblTeamSch[[#This Row],[Game Num]],[1]!tblSchedule[GameNum],0)),"")</f>
        <v>3</v>
      </c>
      <c r="F32" s="6" t="str">
        <f>IFERROR(INDEX([1]!tblSchedule[DLC],MATCH(tblTeamSch[[#This Row],[Game Num]],[1]!tblSchedule[GameNum],0)),"")</f>
        <v>6B1A</v>
      </c>
      <c r="G32" s="7" t="str">
        <f>IFERROR(INDEX([1]!tblSchedule[Facility],MATCH(tblTeamSch[[#This Row],[Game Num]],[1]!tblSchedule[GameNum],0)),"")</f>
        <v>Ascension Gym</v>
      </c>
      <c r="H32" s="8">
        <f>IFERROR(INDEX([1]!tblSchedule[Game Date],MATCH(tblTeamSch[[#This Row],[Game Num]],[1]!tblSchedule[GameNum],0)),"")</f>
        <v>46026</v>
      </c>
      <c r="I32" s="9">
        <f>IFERROR(INDEX([1]!tblSchedule[Game Time],MATCH(tblTeamSch[[#This Row],[Game Num]],[1]!tblSchedule[GameNum],0)),"")</f>
        <v>0.66666666666666663</v>
      </c>
      <c r="J32" s="10" t="str">
        <f>IFERROR(INDEX([1]!tblTeams[Organization],MATCH(tblTeamSch[[#This Row],[Team]],[1]!tblTeams[Team],0)),"")</f>
        <v>Ascension</v>
      </c>
      <c r="K32" s="10" t="str">
        <f>IFERROR(INDEX([1]!tblOrg[Abbr],MATCH(tblTeamSch[[#This Row],[Org]],[1]!tblOrg[Organization],0)),"")</f>
        <v>Asc</v>
      </c>
      <c r="L32" s="10" t="str">
        <f>IFERROR(INDEX(IF(tblTeamSch[[#This Row],[1vs2]]=1,[1]!tblSchedule[Team 1 Name],[1]!tblSchedule[Team 2 Name]),MATCH(tblTeamSch[[#This Row],[Game Num]],[1]!tblSchedule[GameNum],0)),"")</f>
        <v>Ascension BB 6B#1</v>
      </c>
      <c r="M32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32" s="6"/>
      <c r="O32" s="6"/>
      <c r="P32" s="6"/>
      <c r="Q32" s="6">
        <f>INDEX([1]!tblSchedule[Home Game],MATCH(tblTeamSch[[#This Row],[Game Num]],[1]!tblSchedule[GameNum],0))</f>
        <v>1</v>
      </c>
      <c r="R32" s="7" t="e">
        <f>IF(COUNTIFS(tblTeamSch[Team],tblTeamSch[[#This Row],[Team]],#REF!,1)&gt;1,"Y","")</f>
        <v>#REF!</v>
      </c>
      <c r="S32" s="6">
        <f>INDEX([1]!tblLoc[Score],MATCH(INDEX([1]!tblOrg[Loc],MATCH(tblTeamSch[[#This Row],[Org]],[1]!tblOrg[Organization],0)),[1]!tblLoc[Loc],0))</f>
        <v>0</v>
      </c>
      <c r="T32" s="6" t="e">
        <f>INDEX([1]!tblLoc[Score],MATCH(INDEX([1]!tblOrg[Loc],MATCH(#REF!,[1]!tblOrg[Abbr],0)),[1]!tblLoc[Loc],0))</f>
        <v>#REF!</v>
      </c>
      <c r="U32" s="6">
        <f>IFERROR(INDEX([1]!tblLoc[Score],MATCH(INDEX([1]!tblOrg[Loc],MATCH(INDEX(FacList,MATCH(tblTeamSch[[#This Row],[Facility]],INDEX(FacList,,1),0),3),[1]!tblOrg[Org Num],0)),[1]!tblLoc[Loc],0)),"")</f>
        <v>0</v>
      </c>
      <c r="V32" s="6">
        <f>IF(OR(tblTeamSch[[#This Row],[Court]]="",tblTeamSch[[#This Row],[Home]]&gt;0),0,IF(tblTeamSch[[#This Row],[Court]]&lt;10,0,IF(tblTeamSch[[#This Row],[Home Court]]=10,0,10)))</f>
        <v>0</v>
      </c>
      <c r="W32" s="6" t="e">
        <f>COUNTIFS(tblTeamSch[Travel Score for Game],10,tblTeamSch[Home],0,#REF!,#REF!)</f>
        <v>#REF!</v>
      </c>
      <c r="X32" s="6" t="str">
        <f>IFERROR(INDEX(tblTeamSch[Overall Travel Score],MATCH(tblTeamSch[[#This Row],[Opponent]],tblTeamSch[Team],0)),"")</f>
        <v/>
      </c>
      <c r="Y32" s="6" cm="1">
        <f t="array" ref="Y32">IF(Y31="Num",1,IF(Y31="","",IF(Y31+1&gt;TotalNumRegGames*2,"",Y31+1)))</f>
        <v>31</v>
      </c>
    </row>
    <row r="33" spans="1:25" ht="13.35" customHeight="1" x14ac:dyDescent="0.3">
      <c r="A33" s="6" cm="1">
        <f t="array" ref="A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284</v>
      </c>
      <c r="B33" s="6" cm="1">
        <f t="array" ref="B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3" s="6">
        <f>IFERROR(INDEX([1]!tblSchedule[Week Game Scheduled],MATCH(tblTeamSch[[#This Row],[Game Num]],[1]!tblSchedule[GameNum],0)),"")</f>
        <v>7</v>
      </c>
      <c r="D33" s="6">
        <f>IFERROR(INDEX([1]!tblSchedule[Round],MATCH(tblTeamSch[[#This Row],[Game Num]],[1]!tblSchedule[GameNum],0)),"")</f>
        <v>4</v>
      </c>
      <c r="E33" s="6">
        <f>IFERROR(INDEX([1]!tblSchedule[Rnd Sch],MATCH(tblTeamSch[[#This Row],[Game Num]],[1]!tblSchedule[GameNum],0)),"")</f>
        <v>4</v>
      </c>
      <c r="F33" s="6" t="str">
        <f>IFERROR(INDEX([1]!tblSchedule[DLC],MATCH(tblTeamSch[[#This Row],[Game Num]],[1]!tblSchedule[GameNum],0)),"")</f>
        <v>6B1A</v>
      </c>
      <c r="G33" s="7" t="str">
        <f>IFERROR(INDEX([1]!tblSchedule[Facility],MATCH(tblTeamSch[[#This Row],[Game Num]],[1]!tblSchedule[GameNum],0)),"")</f>
        <v>Ascension Gym</v>
      </c>
      <c r="H33" s="8">
        <f>IFERROR(INDEX([1]!tblSchedule[Game Date],MATCH(tblTeamSch[[#This Row],[Game Num]],[1]!tblSchedule[GameNum],0)),"")</f>
        <v>46033</v>
      </c>
      <c r="I33" s="9">
        <f>IFERROR(INDEX([1]!tblSchedule[Game Time],MATCH(tblTeamSch[[#This Row],[Game Num]],[1]!tblSchedule[GameNum],0)),"")</f>
        <v>0.58333333333333337</v>
      </c>
      <c r="J33" s="10" t="str">
        <f>IFERROR(INDEX([1]!tblTeams[Organization],MATCH(tblTeamSch[[#This Row],[Team]],[1]!tblTeams[Team],0)),"")</f>
        <v>Ascension</v>
      </c>
      <c r="K33" s="10" t="str">
        <f>IFERROR(INDEX([1]!tblOrg[Abbr],MATCH(tblTeamSch[[#This Row],[Org]],[1]!tblOrg[Organization],0)),"")</f>
        <v>Asc</v>
      </c>
      <c r="L33" s="10" t="str">
        <f>IFERROR(INDEX(IF(tblTeamSch[[#This Row],[1vs2]]=1,[1]!tblSchedule[Team 1 Name],[1]!tblSchedule[Team 2 Name]),MATCH(tblTeamSch[[#This Row],[Game Num]],[1]!tblSchedule[GameNum],0)),"")</f>
        <v>Ascension BB 6B#1</v>
      </c>
      <c r="M33" s="10" t="str">
        <f>IFERROR(INDEX(IF(tblTeamSch[[#This Row],[1vs2]]=1,[1]!tblSchedule[Team 2 Name],[1]!tblSchedule[Team 1 Name]),MATCH(tblTeamSch[[#This Row],[Game Num]],[1]!tblSchedule[GameNum],0)),"")</f>
        <v>St Bernard BB 6B#1</v>
      </c>
      <c r="N33" s="6"/>
      <c r="O33" s="6"/>
      <c r="P33" s="6"/>
      <c r="Q33" s="6">
        <f>INDEX([1]!tblSchedule[Home Game],MATCH(tblTeamSch[[#This Row],[Game Num]],[1]!tblSchedule[GameNum],0))</f>
        <v>1</v>
      </c>
      <c r="R33" s="7" t="e">
        <f>IF(COUNTIFS(tblTeamSch[Team],tblTeamSch[[#This Row],[Team]],#REF!,1)&gt;1,"Y","")</f>
        <v>#REF!</v>
      </c>
      <c r="S33" s="6">
        <f>INDEX([1]!tblLoc[Score],MATCH(INDEX([1]!tblOrg[Loc],MATCH(tblTeamSch[[#This Row],[Org]],[1]!tblOrg[Organization],0)),[1]!tblLoc[Loc],0))</f>
        <v>0</v>
      </c>
      <c r="T33" s="6" t="e">
        <f>INDEX([1]!tblLoc[Score],MATCH(INDEX([1]!tblOrg[Loc],MATCH(#REF!,[1]!tblOrg[Abbr],0)),[1]!tblLoc[Loc],0))</f>
        <v>#REF!</v>
      </c>
      <c r="U33" s="6">
        <f>IFERROR(INDEX([1]!tblLoc[Score],MATCH(INDEX([1]!tblOrg[Loc],MATCH(INDEX(FacList,MATCH(tblTeamSch[[#This Row],[Facility]],INDEX(FacList,,1),0),3),[1]!tblOrg[Org Num],0)),[1]!tblLoc[Loc],0)),"")</f>
        <v>0</v>
      </c>
      <c r="V33" s="6">
        <f>IF(OR(tblTeamSch[[#This Row],[Court]]="",tblTeamSch[[#This Row],[Home]]&gt;0),0,IF(tblTeamSch[[#This Row],[Court]]&lt;10,0,IF(tblTeamSch[[#This Row],[Home Court]]=10,0,10)))</f>
        <v>0</v>
      </c>
      <c r="W33" s="6" t="e">
        <f>COUNTIFS(tblTeamSch[Travel Score for Game],10,tblTeamSch[Home],0,#REF!,#REF!)</f>
        <v>#REF!</v>
      </c>
      <c r="X33" s="6" t="str">
        <f>IFERROR(INDEX(tblTeamSch[Overall Travel Score],MATCH(tblTeamSch[[#This Row],[Opponent]],tblTeamSch[Team],0)),"")</f>
        <v/>
      </c>
      <c r="Y33" s="6" cm="1">
        <f t="array" ref="Y33">IF(Y32="Num",1,IF(Y32="","",IF(Y32+1&gt;TotalNumRegGames*2,"",Y32+1)))</f>
        <v>32</v>
      </c>
    </row>
    <row r="34" spans="1:25" ht="13.35" customHeight="1" x14ac:dyDescent="0.3">
      <c r="A34" s="6" cm="1">
        <f t="array" ref="A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287</v>
      </c>
      <c r="B34" s="6" cm="1">
        <f t="array" ref="B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4" s="6">
        <f>IFERROR(INDEX([1]!tblSchedule[Week Game Scheduled],MATCH(tblTeamSch[[#This Row],[Game Num]],[1]!tblSchedule[GameNum],0)),"")</f>
        <v>8</v>
      </c>
      <c r="D34" s="6">
        <f>IFERROR(INDEX([1]!tblSchedule[Round],MATCH(tblTeamSch[[#This Row],[Game Num]],[1]!tblSchedule[GameNum],0)),"")</f>
        <v>5</v>
      </c>
      <c r="E34" s="6">
        <f>IFERROR(INDEX([1]!tblSchedule[Rnd Sch],MATCH(tblTeamSch[[#This Row],[Game Num]],[1]!tblSchedule[GameNum],0)),"")</f>
        <v>5</v>
      </c>
      <c r="F34" s="6" t="str">
        <f>IFERROR(INDEX([1]!tblSchedule[DLC],MATCH(tblTeamSch[[#This Row],[Game Num]],[1]!tblSchedule[GameNum],0)),"")</f>
        <v>6B1A</v>
      </c>
      <c r="G34" s="7" t="str">
        <f>IFERROR(INDEX([1]!tblSchedule[Facility],MATCH(tblTeamSch[[#This Row],[Game Num]],[1]!tblSchedule[GameNum],0)),"")</f>
        <v>Saint Andrew Academy Gym</v>
      </c>
      <c r="H34" s="8">
        <f>IFERROR(INDEX([1]!tblSchedule[Game Date],MATCH(tblTeamSch[[#This Row],[Game Num]],[1]!tblSchedule[GameNum],0)),"")</f>
        <v>46040</v>
      </c>
      <c r="I34" s="9">
        <f>IFERROR(INDEX([1]!tblSchedule[Game Time],MATCH(tblTeamSch[[#This Row],[Game Num]],[1]!tblSchedule[GameNum],0)),"")</f>
        <v>0.54166666666666663</v>
      </c>
      <c r="J34" s="10" t="str">
        <f>IFERROR(INDEX([1]!tblTeams[Organization],MATCH(tblTeamSch[[#This Row],[Team]],[1]!tblTeams[Team],0)),"")</f>
        <v>Ascension</v>
      </c>
      <c r="K34" s="10" t="str">
        <f>IFERROR(INDEX([1]!tblOrg[Abbr],MATCH(tblTeamSch[[#This Row],[Org]],[1]!tblOrg[Organization],0)),"")</f>
        <v>Asc</v>
      </c>
      <c r="L34" s="10" t="str">
        <f>IFERROR(INDEX(IF(tblTeamSch[[#This Row],[1vs2]]=1,[1]!tblSchedule[Team 1 Name],[1]!tblSchedule[Team 2 Name]),MATCH(tblTeamSch[[#This Row],[Game Num]],[1]!tblSchedule[GameNum],0)),"")</f>
        <v>Ascension BB 6B#1</v>
      </c>
      <c r="M34" s="10" t="str">
        <f>IFERROR(INDEX(IF(tblTeamSch[[#This Row],[1vs2]]=1,[1]!tblSchedule[Team 2 Name],[1]!tblSchedule[Team 1 Name]),MATCH(tblTeamSch[[#This Row],[Game Num]],[1]!tblSchedule[GameNum],0)),"")</f>
        <v>St. Andrew BB 6B</v>
      </c>
      <c r="N34" s="6"/>
      <c r="O34" s="6"/>
      <c r="P34" s="6"/>
      <c r="Q34" s="6">
        <f>INDEX([1]!tblSchedule[Home Game],MATCH(tblTeamSch[[#This Row],[Game Num]],[1]!tblSchedule[GameNum],0))</f>
        <v>1</v>
      </c>
      <c r="R34" s="7" t="e">
        <f>IF(COUNTIFS(tblTeamSch[Team],tblTeamSch[[#This Row],[Team]],#REF!,1)&gt;1,"Y","")</f>
        <v>#REF!</v>
      </c>
      <c r="S34" s="6">
        <f>INDEX([1]!tblLoc[Score],MATCH(INDEX([1]!tblOrg[Loc],MATCH(tblTeamSch[[#This Row],[Org]],[1]!tblOrg[Organization],0)),[1]!tblLoc[Loc],0))</f>
        <v>0</v>
      </c>
      <c r="T34" s="6" t="e">
        <f>INDEX([1]!tblLoc[Score],MATCH(INDEX([1]!tblOrg[Loc],MATCH(#REF!,[1]!tblOrg[Abbr],0)),[1]!tblLoc[Loc],0))</f>
        <v>#REF!</v>
      </c>
      <c r="U34" s="6">
        <f>IFERROR(INDEX([1]!tblLoc[Score],MATCH(INDEX([1]!tblOrg[Loc],MATCH(INDEX(FacList,MATCH(tblTeamSch[[#This Row],[Facility]],INDEX(FacList,,1),0),3),[1]!tblOrg[Org Num],0)),[1]!tblLoc[Loc],0)),"")</f>
        <v>10</v>
      </c>
      <c r="V34" s="6">
        <f>IF(OR(tblTeamSch[[#This Row],[Court]]="",tblTeamSch[[#This Row],[Home]]&gt;0),0,IF(tblTeamSch[[#This Row],[Court]]&lt;10,0,IF(tblTeamSch[[#This Row],[Home Court]]=10,0,10)))</f>
        <v>0</v>
      </c>
      <c r="W34" s="6" t="e">
        <f>COUNTIFS(tblTeamSch[Travel Score for Game],10,tblTeamSch[Home],0,#REF!,#REF!)</f>
        <v>#REF!</v>
      </c>
      <c r="X34" s="6" t="str">
        <f>IFERROR(INDEX(tblTeamSch[Overall Travel Score],MATCH(tblTeamSch[[#This Row],[Opponent]],tblTeamSch[Team],0)),"")</f>
        <v/>
      </c>
      <c r="Y34" s="6" cm="1">
        <f t="array" ref="Y34">IF(Y33="Num",1,IF(Y33="","",IF(Y33+1&gt;TotalNumRegGames*2,"",Y33+1)))</f>
        <v>33</v>
      </c>
    </row>
    <row r="35" spans="1:25" ht="13.35" customHeight="1" x14ac:dyDescent="0.3">
      <c r="A35" s="6" cm="1">
        <f t="array" ref="A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296</v>
      </c>
      <c r="B35" s="6" cm="1">
        <f t="array" ref="B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5" s="6">
        <f>IFERROR(INDEX([1]!tblSchedule[Week Game Scheduled],MATCH(tblTeamSch[[#This Row],[Game Num]],[1]!tblSchedule[GameNum],0)),"")</f>
        <v>9</v>
      </c>
      <c r="D35" s="6">
        <f>IFERROR(INDEX([1]!tblSchedule[Round],MATCH(tblTeamSch[[#This Row],[Game Num]],[1]!tblSchedule[GameNum],0)),"")</f>
        <v>6</v>
      </c>
      <c r="E35" s="6">
        <f>IFERROR(INDEX([1]!tblSchedule[Rnd Sch],MATCH(tblTeamSch[[#This Row],[Game Num]],[1]!tblSchedule[GameNum],0)),"")</f>
        <v>6</v>
      </c>
      <c r="F35" s="6" t="str">
        <f>IFERROR(INDEX([1]!tblSchedule[DLC],MATCH(tblTeamSch[[#This Row],[Game Num]],[1]!tblSchedule[GameNum],0)),"")</f>
        <v>6B1A</v>
      </c>
      <c r="G35" s="7" t="str">
        <f>IFERROR(INDEX([1]!tblSchedule[Facility],MATCH(tblTeamSch[[#This Row],[Game Num]],[1]!tblSchedule[GameNum],0)),"")</f>
        <v>Ascension Gym</v>
      </c>
      <c r="H35" s="8">
        <f>IFERROR(INDEX([1]!tblSchedule[Game Date],MATCH(tblTeamSch[[#This Row],[Game Num]],[1]!tblSchedule[GameNum],0)),"")</f>
        <v>46047</v>
      </c>
      <c r="I35" s="9">
        <f>IFERROR(INDEX([1]!tblSchedule[Game Time],MATCH(tblTeamSch[[#This Row],[Game Num]],[1]!tblSchedule[GameNum],0)),"")</f>
        <v>0.54166666666666663</v>
      </c>
      <c r="J35" s="10" t="str">
        <f>IFERROR(INDEX([1]!tblTeams[Organization],MATCH(tblTeamSch[[#This Row],[Team]],[1]!tblTeams[Team],0)),"")</f>
        <v>Ascension</v>
      </c>
      <c r="K35" s="10" t="str">
        <f>IFERROR(INDEX([1]!tblOrg[Abbr],MATCH(tblTeamSch[[#This Row],[Org]],[1]!tblOrg[Organization],0)),"")</f>
        <v>Asc</v>
      </c>
      <c r="L35" s="10" t="str">
        <f>IFERROR(INDEX(IF(tblTeamSch[[#This Row],[1vs2]]=1,[1]!tblSchedule[Team 1 Name],[1]!tblSchedule[Team 2 Name]),MATCH(tblTeamSch[[#This Row],[Game Num]],[1]!tblSchedule[GameNum],0)),"")</f>
        <v>Ascension BB 6B#1</v>
      </c>
      <c r="M35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35" s="6"/>
      <c r="O35" s="6"/>
      <c r="P35" s="6"/>
      <c r="Q35" s="6">
        <f>INDEX([1]!tblSchedule[Home Game],MATCH(tblTeamSch[[#This Row],[Game Num]],[1]!tblSchedule[GameNum],0))</f>
        <v>1</v>
      </c>
      <c r="R35" s="7" t="e">
        <f>IF(COUNTIFS(tblTeamSch[Team],tblTeamSch[[#This Row],[Team]],#REF!,1)&gt;1,"Y","")</f>
        <v>#REF!</v>
      </c>
      <c r="S35" s="6">
        <f>INDEX([1]!tblLoc[Score],MATCH(INDEX([1]!tblOrg[Loc],MATCH(tblTeamSch[[#This Row],[Org]],[1]!tblOrg[Organization],0)),[1]!tblLoc[Loc],0))</f>
        <v>0</v>
      </c>
      <c r="T35" s="6" t="e">
        <f>INDEX([1]!tblLoc[Score],MATCH(INDEX([1]!tblOrg[Loc],MATCH(#REF!,[1]!tblOrg[Abbr],0)),[1]!tblLoc[Loc],0))</f>
        <v>#REF!</v>
      </c>
      <c r="U35" s="6">
        <f>IFERROR(INDEX([1]!tblLoc[Score],MATCH(INDEX([1]!tblOrg[Loc],MATCH(INDEX(FacList,MATCH(tblTeamSch[[#This Row],[Facility]],INDEX(FacList,,1),0),3),[1]!tblOrg[Org Num],0)),[1]!tblLoc[Loc],0)),"")</f>
        <v>0</v>
      </c>
      <c r="V35" s="6">
        <f>IF(OR(tblTeamSch[[#This Row],[Court]]="",tblTeamSch[[#This Row],[Home]]&gt;0),0,IF(tblTeamSch[[#This Row],[Court]]&lt;10,0,IF(tblTeamSch[[#This Row],[Home Court]]=10,0,10)))</f>
        <v>0</v>
      </c>
      <c r="W35" s="6" t="e">
        <f>COUNTIFS(tblTeamSch[Travel Score for Game],10,tblTeamSch[Home],0,#REF!,#REF!)</f>
        <v>#REF!</v>
      </c>
      <c r="X35" s="6" t="str">
        <f>IFERROR(INDEX(tblTeamSch[Overall Travel Score],MATCH(tblTeamSch[[#This Row],[Opponent]],tblTeamSch[Team],0)),"")</f>
        <v/>
      </c>
      <c r="Y35" s="6" cm="1">
        <f t="array" ref="Y35">IF(Y34="Num",1,IF(Y34="","",IF(Y34+1&gt;TotalNumRegGames*2,"",Y34+1)))</f>
        <v>34</v>
      </c>
    </row>
    <row r="36" spans="1:25" ht="13.35" customHeight="1" x14ac:dyDescent="0.3">
      <c r="A36" s="6" cm="1">
        <f t="array" ref="A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300</v>
      </c>
      <c r="B36" s="6" cm="1">
        <f t="array" ref="B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" s="6">
        <f>IFERROR(INDEX([1]!tblSchedule[Week Game Scheduled],MATCH(tblTeamSch[[#This Row],[Game Num]],[1]!tblSchedule[GameNum],0)),"")</f>
        <v>10</v>
      </c>
      <c r="D36" s="6">
        <f>IFERROR(INDEX([1]!tblSchedule[Round],MATCH(tblTeamSch[[#This Row],[Game Num]],[1]!tblSchedule[GameNum],0)),"")</f>
        <v>7</v>
      </c>
      <c r="E36" s="6">
        <f>IFERROR(INDEX([1]!tblSchedule[Rnd Sch],MATCH(tblTeamSch[[#This Row],[Game Num]],[1]!tblSchedule[GameNum],0)),"")</f>
        <v>7</v>
      </c>
      <c r="F36" s="6" t="str">
        <f>IFERROR(INDEX([1]!tblSchedule[DLC],MATCH(tblTeamSch[[#This Row],[Game Num]],[1]!tblSchedule[GameNum],0)),"")</f>
        <v>6B1A</v>
      </c>
      <c r="G36" s="7" t="str">
        <f>IFERROR(INDEX([1]!tblSchedule[Facility],MATCH(tblTeamSch[[#This Row],[Game Num]],[1]!tblSchedule[GameNum],0)),"")</f>
        <v>Ascension Gym</v>
      </c>
      <c r="H36" s="8">
        <f>IFERROR(INDEX([1]!tblSchedule[Game Date],MATCH(tblTeamSch[[#This Row],[Game Num]],[1]!tblSchedule[GameNum],0)),"")</f>
        <v>46054</v>
      </c>
      <c r="I36" s="9">
        <f>IFERROR(INDEX([1]!tblSchedule[Game Time],MATCH(tblTeamSch[[#This Row],[Game Num]],[1]!tblSchedule[GameNum],0)),"")</f>
        <v>0.58333333333333337</v>
      </c>
      <c r="J36" s="10" t="str">
        <f>IFERROR(INDEX([1]!tblTeams[Organization],MATCH(tblTeamSch[[#This Row],[Team]],[1]!tblTeams[Team],0)),"")</f>
        <v>Ascension</v>
      </c>
      <c r="K36" s="10" t="str">
        <f>IFERROR(INDEX([1]!tblOrg[Abbr],MATCH(tblTeamSch[[#This Row],[Org]],[1]!tblOrg[Organization],0)),"")</f>
        <v>Asc</v>
      </c>
      <c r="L36" s="10" t="str">
        <f>IFERROR(INDEX(IF(tblTeamSch[[#This Row],[1vs2]]=1,[1]!tblSchedule[Team 1 Name],[1]!tblSchedule[Team 2 Name]),MATCH(tblTeamSch[[#This Row],[Game Num]],[1]!tblSchedule[GameNum],0)),"")</f>
        <v>Ascension BB 6B#1</v>
      </c>
      <c r="M36" s="10" t="str">
        <f>IFERROR(INDEX(IF(tblTeamSch[[#This Row],[1vs2]]=1,[1]!tblSchedule[Team 2 Name],[1]!tblSchedule[Team 1 Name]),MATCH(tblTeamSch[[#This Row],[Game Num]],[1]!tblSchedule[GameNum],0)),"")</f>
        <v>St Edward Bball 6B1</v>
      </c>
      <c r="N36" s="6"/>
      <c r="O36" s="6"/>
      <c r="P36" s="6"/>
      <c r="Q36" s="6">
        <f>INDEX([1]!tblSchedule[Home Game],MATCH(tblTeamSch[[#This Row],[Game Num]],[1]!tblSchedule[GameNum],0))</f>
        <v>1</v>
      </c>
      <c r="R36" s="7" t="e">
        <f>IF(COUNTIFS(tblTeamSch[Team],tblTeamSch[[#This Row],[Team]],#REF!,1)&gt;1,"Y","")</f>
        <v>#REF!</v>
      </c>
      <c r="S36" s="6">
        <f>INDEX([1]!tblLoc[Score],MATCH(INDEX([1]!tblOrg[Loc],MATCH(tblTeamSch[[#This Row],[Org]],[1]!tblOrg[Organization],0)),[1]!tblLoc[Loc],0))</f>
        <v>0</v>
      </c>
      <c r="T36" s="6" t="e">
        <f>INDEX([1]!tblLoc[Score],MATCH(INDEX([1]!tblOrg[Loc],MATCH(#REF!,[1]!tblOrg[Abbr],0)),[1]!tblLoc[Loc],0))</f>
        <v>#REF!</v>
      </c>
      <c r="U36" s="6">
        <f>IFERROR(INDEX([1]!tblLoc[Score],MATCH(INDEX([1]!tblOrg[Loc],MATCH(INDEX(FacList,MATCH(tblTeamSch[[#This Row],[Facility]],INDEX(FacList,,1),0),3),[1]!tblOrg[Org Num],0)),[1]!tblLoc[Loc],0)),"")</f>
        <v>0</v>
      </c>
      <c r="V36" s="6">
        <f>IF(OR(tblTeamSch[[#This Row],[Court]]="",tblTeamSch[[#This Row],[Home]]&gt;0),0,IF(tblTeamSch[[#This Row],[Court]]&lt;10,0,IF(tblTeamSch[[#This Row],[Home Court]]=10,0,10)))</f>
        <v>0</v>
      </c>
      <c r="W36" s="6" t="e">
        <f>COUNTIFS(tblTeamSch[Travel Score for Game],10,tblTeamSch[Home],0,#REF!,#REF!)</f>
        <v>#REF!</v>
      </c>
      <c r="X36" s="6" t="str">
        <f>IFERROR(INDEX(tblTeamSch[Overall Travel Score],MATCH(tblTeamSch[[#This Row],[Opponent]],tblTeamSch[Team],0)),"")</f>
        <v/>
      </c>
      <c r="Y36" s="6" cm="1">
        <f t="array" ref="Y36">IF(Y35="Num",1,IF(Y35="","",IF(Y35+1&gt;TotalNumRegGames*2,"",Y35+1)))</f>
        <v>35</v>
      </c>
    </row>
    <row r="37" spans="1:25" ht="13.35" customHeight="1" x14ac:dyDescent="0.3">
      <c r="A37" s="6" cm="1">
        <f t="array" ref="A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343</v>
      </c>
      <c r="B37" s="6" cm="1">
        <f t="array" ref="B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" s="6">
        <f>IFERROR(INDEX([1]!tblSchedule[Week Game Scheduled],MATCH(tblTeamSch[[#This Row],[Game Num]],[1]!tblSchedule[GameNum],0)),"")</f>
        <v>49</v>
      </c>
      <c r="D37" s="6">
        <f>IFERROR(INDEX([1]!tblSchedule[Round],MATCH(tblTeamSch[[#This Row],[Game Num]],[1]!tblSchedule[GameNum],0)),"")</f>
        <v>1</v>
      </c>
      <c r="E37" s="6">
        <f>IFERROR(INDEX([1]!tblSchedule[Rnd Sch],MATCH(tblTeamSch[[#This Row],[Game Num]],[1]!tblSchedule[GameNum],0)),"")</f>
        <v>1</v>
      </c>
      <c r="F37" s="6" t="str">
        <f>IFERROR(INDEX([1]!tblSchedule[DLC],MATCH(tblTeamSch[[#This Row],[Game Num]],[1]!tblSchedule[GameNum],0)),"")</f>
        <v>6B2A</v>
      </c>
      <c r="G37" s="7" t="str">
        <f>IFERROR(INDEX([1]!tblSchedule[Facility],MATCH(tblTeamSch[[#This Row],[Game Num]],[1]!tblSchedule[GameNum],0)),"")</f>
        <v>St. Aloysius</v>
      </c>
      <c r="H37" s="8">
        <f>IFERROR(INDEX([1]!tblSchedule[Game Date],MATCH(tblTeamSch[[#This Row],[Game Num]],[1]!tblSchedule[GameNum],0)),"")</f>
        <v>45997</v>
      </c>
      <c r="I37" s="9">
        <f>IFERROR(INDEX([1]!tblSchedule[Game Time],MATCH(tblTeamSch[[#This Row],[Game Num]],[1]!tblSchedule[GameNum],0)),"")</f>
        <v>0.41666666666666669</v>
      </c>
      <c r="J37" s="10" t="str">
        <f>IFERROR(INDEX([1]!tblTeams[Organization],MATCH(tblTeamSch[[#This Row],[Team]],[1]!tblTeams[Team],0)),"")</f>
        <v>Ascension</v>
      </c>
      <c r="K37" s="10" t="str">
        <f>IFERROR(INDEX([1]!tblOrg[Abbr],MATCH(tblTeamSch[[#This Row],[Org]],[1]!tblOrg[Organization],0)),"")</f>
        <v>Asc</v>
      </c>
      <c r="L37" s="10" t="str">
        <f>IFERROR(INDEX(IF(tblTeamSch[[#This Row],[1vs2]]=1,[1]!tblSchedule[Team 1 Name],[1]!tblSchedule[Team 2 Name]),MATCH(tblTeamSch[[#This Row],[Game Num]],[1]!tblSchedule[GameNum],0)),"")</f>
        <v>Ascension BB 6B#2</v>
      </c>
      <c r="M37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37" s="6"/>
      <c r="O37" s="6"/>
      <c r="P37" s="6"/>
      <c r="Q37" s="6">
        <f>INDEX([1]!tblSchedule[Home Game],MATCH(tblTeamSch[[#This Row],[Game Num]],[1]!tblSchedule[GameNum],0))</f>
        <v>1</v>
      </c>
      <c r="R37" s="7" t="e">
        <f>IF(COUNTIFS(tblTeamSch[Team],tblTeamSch[[#This Row],[Team]],#REF!,1)&gt;1,"Y","")</f>
        <v>#REF!</v>
      </c>
      <c r="S37" s="6">
        <f>INDEX([1]!tblLoc[Score],MATCH(INDEX([1]!tblOrg[Loc],MATCH(tblTeamSch[[#This Row],[Org]],[1]!tblOrg[Organization],0)),[1]!tblLoc[Loc],0))</f>
        <v>0</v>
      </c>
      <c r="T37" s="6" t="e">
        <f>INDEX([1]!tblLoc[Score],MATCH(INDEX([1]!tblOrg[Loc],MATCH(#REF!,[1]!tblOrg[Abbr],0)),[1]!tblLoc[Loc],0))</f>
        <v>#REF!</v>
      </c>
      <c r="U37" s="6">
        <f>IFERROR(INDEX([1]!tblLoc[Score],MATCH(INDEX([1]!tblOrg[Loc],MATCH(INDEX(FacList,MATCH(tblTeamSch[[#This Row],[Facility]],INDEX(FacList,,1),0),3),[1]!tblOrg[Org Num],0)),[1]!tblLoc[Loc],0)),"")</f>
        <v>4</v>
      </c>
      <c r="V37" s="6">
        <f>IF(OR(tblTeamSch[[#This Row],[Court]]="",tblTeamSch[[#This Row],[Home]]&gt;0),0,IF(tblTeamSch[[#This Row],[Court]]&lt;10,0,IF(tblTeamSch[[#This Row],[Home Court]]=10,0,10)))</f>
        <v>0</v>
      </c>
      <c r="W37" s="6" t="e">
        <f>COUNTIFS(tblTeamSch[Travel Score for Game],10,tblTeamSch[Home],0,#REF!,#REF!)</f>
        <v>#REF!</v>
      </c>
      <c r="X37" s="6" t="str">
        <f>IFERROR(INDEX(tblTeamSch[Overall Travel Score],MATCH(tblTeamSch[[#This Row],[Opponent]],tblTeamSch[Team],0)),"")</f>
        <v/>
      </c>
      <c r="Y37" s="6" cm="1">
        <f t="array" ref="Y37">IF(Y36="Num",1,IF(Y36="","",IF(Y36+1&gt;TotalNumRegGames*2,"",Y36+1)))</f>
        <v>36</v>
      </c>
    </row>
    <row r="38" spans="1:25" ht="13.35" customHeight="1" x14ac:dyDescent="0.3">
      <c r="A38" s="6" cm="1">
        <f t="array" ref="A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346</v>
      </c>
      <c r="B38" s="6" cm="1">
        <f t="array" ref="B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8" s="6">
        <f>IFERROR(INDEX([1]!tblSchedule[Week Game Scheduled],MATCH(tblTeamSch[[#This Row],[Game Num]],[1]!tblSchedule[GameNum],0)),"")</f>
        <v>50</v>
      </c>
      <c r="D38" s="6">
        <f>IFERROR(INDEX([1]!tblSchedule[Round],MATCH(tblTeamSch[[#This Row],[Game Num]],[1]!tblSchedule[GameNum],0)),"")</f>
        <v>2</v>
      </c>
      <c r="E38" s="6">
        <f>IFERROR(INDEX([1]!tblSchedule[Rnd Sch],MATCH(tblTeamSch[[#This Row],[Game Num]],[1]!tblSchedule[GameNum],0)),"")</f>
        <v>2</v>
      </c>
      <c r="F38" s="6" t="str">
        <f>IFERROR(INDEX([1]!tblSchedule[DLC],MATCH(tblTeamSch[[#This Row],[Game Num]],[1]!tblSchedule[GameNum],0)),"")</f>
        <v>6B2A</v>
      </c>
      <c r="G38" s="7" t="str">
        <f>IFERROR(INDEX([1]!tblSchedule[Facility],MATCH(tblTeamSch[[#This Row],[Game Num]],[1]!tblSchedule[GameNum],0)),"")</f>
        <v>Ascension Gym</v>
      </c>
      <c r="H38" s="8">
        <f>IFERROR(INDEX([1]!tblSchedule[Game Date],MATCH(tblTeamSch[[#This Row],[Game Num]],[1]!tblSchedule[GameNum],0)),"")</f>
        <v>46004</v>
      </c>
      <c r="I38" s="9">
        <f>IFERROR(INDEX([1]!tblSchedule[Game Time],MATCH(tblTeamSch[[#This Row],[Game Num]],[1]!tblSchedule[GameNum],0)),"")</f>
        <v>0.375</v>
      </c>
      <c r="J38" s="10" t="str">
        <f>IFERROR(INDEX([1]!tblTeams[Organization],MATCH(tblTeamSch[[#This Row],[Team]],[1]!tblTeams[Team],0)),"")</f>
        <v>Ascension</v>
      </c>
      <c r="K38" s="10" t="str">
        <f>IFERROR(INDEX([1]!tblOrg[Abbr],MATCH(tblTeamSch[[#This Row],[Org]],[1]!tblOrg[Organization],0)),"")</f>
        <v>Asc</v>
      </c>
      <c r="L38" s="10" t="str">
        <f>IFERROR(INDEX(IF(tblTeamSch[[#This Row],[1vs2]]=1,[1]!tblSchedule[Team 1 Name],[1]!tblSchedule[Team 2 Name]),MATCH(tblTeamSch[[#This Row],[Game Num]],[1]!tblSchedule[GameNum],0)),"")</f>
        <v>Ascension BB 6B#2</v>
      </c>
      <c r="M38" s="10" t="str">
        <f>IFERROR(INDEX(IF(tblTeamSch[[#This Row],[1vs2]]=1,[1]!tblSchedule[Team 2 Name],[1]!tblSchedule[Team 1 Name]),MATCH(tblTeamSch[[#This Row],[Game Num]],[1]!tblSchedule[GameNum],0)),"")</f>
        <v>OLOL 5/6 BB Blue</v>
      </c>
      <c r="N38" s="6"/>
      <c r="O38" s="6"/>
      <c r="P38" s="6"/>
      <c r="Q38" s="6">
        <f>INDEX([1]!tblSchedule[Home Game],MATCH(tblTeamSch[[#This Row],[Game Num]],[1]!tblSchedule[GameNum],0))</f>
        <v>1</v>
      </c>
      <c r="R38" s="7" t="e">
        <f>IF(COUNTIFS(tblTeamSch[Team],tblTeamSch[[#This Row],[Team]],#REF!,1)&gt;1,"Y","")</f>
        <v>#REF!</v>
      </c>
      <c r="S38" s="6">
        <f>INDEX([1]!tblLoc[Score],MATCH(INDEX([1]!tblOrg[Loc],MATCH(tblTeamSch[[#This Row],[Org]],[1]!tblOrg[Organization],0)),[1]!tblLoc[Loc],0))</f>
        <v>0</v>
      </c>
      <c r="T38" s="6" t="e">
        <f>INDEX([1]!tblLoc[Score],MATCH(INDEX([1]!tblOrg[Loc],MATCH(#REF!,[1]!tblOrg[Abbr],0)),[1]!tblLoc[Loc],0))</f>
        <v>#REF!</v>
      </c>
      <c r="U38" s="6">
        <f>IFERROR(INDEX([1]!tblLoc[Score],MATCH(INDEX([1]!tblOrg[Loc],MATCH(INDEX(FacList,MATCH(tblTeamSch[[#This Row],[Facility]],INDEX(FacList,,1),0),3),[1]!tblOrg[Org Num],0)),[1]!tblLoc[Loc],0)),"")</f>
        <v>0</v>
      </c>
      <c r="V38" s="6">
        <f>IF(OR(tblTeamSch[[#This Row],[Court]]="",tblTeamSch[[#This Row],[Home]]&gt;0),0,IF(tblTeamSch[[#This Row],[Court]]&lt;10,0,IF(tblTeamSch[[#This Row],[Home Court]]=10,0,10)))</f>
        <v>0</v>
      </c>
      <c r="W38" s="6" t="e">
        <f>COUNTIFS(tblTeamSch[Travel Score for Game],10,tblTeamSch[Home],0,#REF!,#REF!)</f>
        <v>#REF!</v>
      </c>
      <c r="X38" s="6" t="str">
        <f>IFERROR(INDEX(tblTeamSch[Overall Travel Score],MATCH(tblTeamSch[[#This Row],[Opponent]],tblTeamSch[Team],0)),"")</f>
        <v/>
      </c>
      <c r="Y38" s="6" cm="1">
        <f t="array" ref="Y38">IF(Y37="Num",1,IF(Y37="","",IF(Y37+1&gt;TotalNumRegGames*2,"",Y37+1)))</f>
        <v>37</v>
      </c>
    </row>
    <row r="39" spans="1:25" ht="13.35" customHeight="1" x14ac:dyDescent="0.3">
      <c r="A39" s="6" cm="1">
        <f t="array" ref="A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351</v>
      </c>
      <c r="B39" s="6" cm="1">
        <f t="array" ref="B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" s="6">
        <f>IFERROR(INDEX([1]!tblSchedule[Week Game Scheduled],MATCH(tblTeamSch[[#This Row],[Game Num]],[1]!tblSchedule[GameNum],0)),"")</f>
        <v>5</v>
      </c>
      <c r="D39" s="6">
        <f>IFERROR(INDEX([1]!tblSchedule[Round],MATCH(tblTeamSch[[#This Row],[Game Num]],[1]!tblSchedule[GameNum],0)),"")</f>
        <v>3</v>
      </c>
      <c r="E39" s="6">
        <f>IFERROR(INDEX([1]!tblSchedule[Rnd Sch],MATCH(tblTeamSch[[#This Row],[Game Num]],[1]!tblSchedule[GameNum],0)),"")</f>
        <v>3</v>
      </c>
      <c r="F39" s="6" t="str">
        <f>IFERROR(INDEX([1]!tblSchedule[DLC],MATCH(tblTeamSch[[#This Row],[Game Num]],[1]!tblSchedule[GameNum],0)),"")</f>
        <v>6B2A</v>
      </c>
      <c r="G39" s="7" t="str">
        <f>IFERROR(INDEX([1]!tblSchedule[Facility],MATCH(tblTeamSch[[#This Row],[Game Num]],[1]!tblSchedule[GameNum],0)),"")</f>
        <v>Ascension Gym</v>
      </c>
      <c r="H39" s="8">
        <f>IFERROR(INDEX([1]!tblSchedule[Game Date],MATCH(tblTeamSch[[#This Row],[Game Num]],[1]!tblSchedule[GameNum],0)),"")</f>
        <v>46025</v>
      </c>
      <c r="I39" s="9">
        <f>IFERROR(INDEX([1]!tblSchedule[Game Time],MATCH(tblTeamSch[[#This Row],[Game Num]],[1]!tblSchedule[GameNum],0)),"")</f>
        <v>0.41666666666666669</v>
      </c>
      <c r="J39" s="10" t="str">
        <f>IFERROR(INDEX([1]!tblTeams[Organization],MATCH(tblTeamSch[[#This Row],[Team]],[1]!tblTeams[Team],0)),"")</f>
        <v>Ascension</v>
      </c>
      <c r="K39" s="10" t="str">
        <f>IFERROR(INDEX([1]!tblOrg[Abbr],MATCH(tblTeamSch[[#This Row],[Org]],[1]!tblOrg[Organization],0)),"")</f>
        <v>Asc</v>
      </c>
      <c r="L39" s="10" t="str">
        <f>IFERROR(INDEX(IF(tblTeamSch[[#This Row],[1vs2]]=1,[1]!tblSchedule[Team 1 Name],[1]!tblSchedule[Team 2 Name]),MATCH(tblTeamSch[[#This Row],[Game Num]],[1]!tblSchedule[GameNum],0)),"")</f>
        <v>Ascension BB 6B#2</v>
      </c>
      <c r="M39" s="10" t="str">
        <f>IFERROR(INDEX(IF(tblTeamSch[[#This Row],[1vs2]]=1,[1]!tblSchedule[Team 2 Name],[1]!tblSchedule[Team 1 Name]),MATCH(tblTeamSch[[#This Row],[Game Num]],[1]!tblSchedule[GameNum],0)),"")</f>
        <v>St. Nicholas BB 6B #2</v>
      </c>
      <c r="N39" s="6"/>
      <c r="O39" s="6"/>
      <c r="P39" s="6"/>
      <c r="Q39" s="6">
        <f>INDEX([1]!tblSchedule[Home Game],MATCH(tblTeamSch[[#This Row],[Game Num]],[1]!tblSchedule[GameNum],0))</f>
        <v>1</v>
      </c>
      <c r="R39" s="7" t="e">
        <f>IF(COUNTIFS(tblTeamSch[Team],tblTeamSch[[#This Row],[Team]],#REF!,1)&gt;1,"Y","")</f>
        <v>#REF!</v>
      </c>
      <c r="S39" s="6">
        <f>INDEX([1]!tblLoc[Score],MATCH(INDEX([1]!tblOrg[Loc],MATCH(tblTeamSch[[#This Row],[Org]],[1]!tblOrg[Organization],0)),[1]!tblLoc[Loc],0))</f>
        <v>0</v>
      </c>
      <c r="T39" s="6" t="e">
        <f>INDEX([1]!tblLoc[Score],MATCH(INDEX([1]!tblOrg[Loc],MATCH(#REF!,[1]!tblOrg[Abbr],0)),[1]!tblLoc[Loc],0))</f>
        <v>#REF!</v>
      </c>
      <c r="U39" s="6">
        <f>IFERROR(INDEX([1]!tblLoc[Score],MATCH(INDEX([1]!tblOrg[Loc],MATCH(INDEX(FacList,MATCH(tblTeamSch[[#This Row],[Facility]],INDEX(FacList,,1),0),3),[1]!tblOrg[Org Num],0)),[1]!tblLoc[Loc],0)),"")</f>
        <v>0</v>
      </c>
      <c r="V39" s="6">
        <f>IF(OR(tblTeamSch[[#This Row],[Court]]="",tblTeamSch[[#This Row],[Home]]&gt;0),0,IF(tblTeamSch[[#This Row],[Court]]&lt;10,0,IF(tblTeamSch[[#This Row],[Home Court]]=10,0,10)))</f>
        <v>0</v>
      </c>
      <c r="W39" s="6" t="e">
        <f>COUNTIFS(tblTeamSch[Travel Score for Game],10,tblTeamSch[Home],0,#REF!,#REF!)</f>
        <v>#REF!</v>
      </c>
      <c r="X39" s="6" t="str">
        <f>IFERROR(INDEX(tblTeamSch[Overall Travel Score],MATCH(tblTeamSch[[#This Row],[Opponent]],tblTeamSch[Team],0)),"")</f>
        <v/>
      </c>
      <c r="Y39" s="6" cm="1">
        <f t="array" ref="Y39">IF(Y38="Num",1,IF(Y38="","",IF(Y38+1&gt;TotalNumRegGames*2,"",Y38+1)))</f>
        <v>38</v>
      </c>
    </row>
    <row r="40" spans="1:25" ht="13.35" customHeight="1" x14ac:dyDescent="0.3">
      <c r="A40" s="6" cm="1">
        <f t="array" ref="A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357</v>
      </c>
      <c r="B40" s="6" cm="1">
        <f t="array" ref="B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0" s="6">
        <f>IFERROR(INDEX([1]!tblSchedule[Week Game Scheduled],MATCH(tblTeamSch[[#This Row],[Game Num]],[1]!tblSchedule[GameNum],0)),"")</f>
        <v>6</v>
      </c>
      <c r="D40" s="6">
        <f>IFERROR(INDEX([1]!tblSchedule[Round],MATCH(tblTeamSch[[#This Row],[Game Num]],[1]!tblSchedule[GameNum],0)),"")</f>
        <v>4</v>
      </c>
      <c r="E40" s="6">
        <f>IFERROR(INDEX([1]!tblSchedule[Rnd Sch],MATCH(tblTeamSch[[#This Row],[Game Num]],[1]!tblSchedule[GameNum],0)),"")</f>
        <v>4</v>
      </c>
      <c r="F40" s="6" t="str">
        <f>IFERROR(INDEX([1]!tblSchedule[DLC],MATCH(tblTeamSch[[#This Row],[Game Num]],[1]!tblSchedule[GameNum],0)),"")</f>
        <v>6B2A</v>
      </c>
      <c r="G40" s="7" t="str">
        <f>IFERROR(INDEX([1]!tblSchedule[Facility],MATCH(tblTeamSch[[#This Row],[Game Num]],[1]!tblSchedule[GameNum],0)),"")</f>
        <v>Ascension Gym</v>
      </c>
      <c r="H40" s="8">
        <f>IFERROR(INDEX([1]!tblSchedule[Game Date],MATCH(tblTeamSch[[#This Row],[Game Num]],[1]!tblSchedule[GameNum],0)),"")</f>
        <v>46032</v>
      </c>
      <c r="I40" s="9">
        <f>IFERROR(INDEX([1]!tblSchedule[Game Time],MATCH(tblTeamSch[[#This Row],[Game Num]],[1]!tblSchedule[GameNum],0)),"")</f>
        <v>0.41666666666666669</v>
      </c>
      <c r="J40" s="10" t="str">
        <f>IFERROR(INDEX([1]!tblTeams[Organization],MATCH(tblTeamSch[[#This Row],[Team]],[1]!tblTeams[Team],0)),"")</f>
        <v>Ascension</v>
      </c>
      <c r="K40" s="10" t="str">
        <f>IFERROR(INDEX([1]!tblOrg[Abbr],MATCH(tblTeamSch[[#This Row],[Org]],[1]!tblOrg[Organization],0)),"")</f>
        <v>Asc</v>
      </c>
      <c r="L40" s="10" t="str">
        <f>IFERROR(INDEX(IF(tblTeamSch[[#This Row],[1vs2]]=1,[1]!tblSchedule[Team 1 Name],[1]!tblSchedule[Team 2 Name]),MATCH(tblTeamSch[[#This Row],[Game Num]],[1]!tblSchedule[GameNum],0)),"")</f>
        <v>Ascension BB 6B#2</v>
      </c>
      <c r="M40" s="10" t="str">
        <f>IFERROR(INDEX(IF(tblTeamSch[[#This Row],[1vs2]]=1,[1]!tblSchedule[Team 2 Name],[1]!tblSchedule[Team 1 Name]),MATCH(tblTeamSch[[#This Row],[Game Num]],[1]!tblSchedule[GameNum],0)),"")</f>
        <v>OLOL 5/6 BB White</v>
      </c>
      <c r="N40" s="6"/>
      <c r="O40" s="6"/>
      <c r="P40" s="6"/>
      <c r="Q40" s="6">
        <f>INDEX([1]!tblSchedule[Home Game],MATCH(tblTeamSch[[#This Row],[Game Num]],[1]!tblSchedule[GameNum],0))</f>
        <v>1</v>
      </c>
      <c r="R40" s="7" t="e">
        <f>IF(COUNTIFS(tblTeamSch[Team],tblTeamSch[[#This Row],[Team]],#REF!,1)&gt;1,"Y","")</f>
        <v>#REF!</v>
      </c>
      <c r="S40" s="6">
        <f>INDEX([1]!tblLoc[Score],MATCH(INDEX([1]!tblOrg[Loc],MATCH(tblTeamSch[[#This Row],[Org]],[1]!tblOrg[Organization],0)),[1]!tblLoc[Loc],0))</f>
        <v>0</v>
      </c>
      <c r="T40" s="6" t="e">
        <f>INDEX([1]!tblLoc[Score],MATCH(INDEX([1]!tblOrg[Loc],MATCH(#REF!,[1]!tblOrg[Abbr],0)),[1]!tblLoc[Loc],0))</f>
        <v>#REF!</v>
      </c>
      <c r="U40" s="6">
        <f>IFERROR(INDEX([1]!tblLoc[Score],MATCH(INDEX([1]!tblOrg[Loc],MATCH(INDEX(FacList,MATCH(tblTeamSch[[#This Row],[Facility]],INDEX(FacList,,1),0),3),[1]!tblOrg[Org Num],0)),[1]!tblLoc[Loc],0)),"")</f>
        <v>0</v>
      </c>
      <c r="V40" s="6">
        <f>IF(OR(tblTeamSch[[#This Row],[Court]]="",tblTeamSch[[#This Row],[Home]]&gt;0),0,IF(tblTeamSch[[#This Row],[Court]]&lt;10,0,IF(tblTeamSch[[#This Row],[Home Court]]=10,0,10)))</f>
        <v>0</v>
      </c>
      <c r="W40" s="6" t="e">
        <f>COUNTIFS(tblTeamSch[Travel Score for Game],10,tblTeamSch[Home],0,#REF!,#REF!)</f>
        <v>#REF!</v>
      </c>
      <c r="X40" s="6" t="str">
        <f>IFERROR(INDEX(tblTeamSch[Overall Travel Score],MATCH(tblTeamSch[[#This Row],[Opponent]],tblTeamSch[Team],0)),"")</f>
        <v/>
      </c>
      <c r="Y40" s="6" cm="1">
        <f t="array" ref="Y40">IF(Y39="Num",1,IF(Y39="","",IF(Y39+1&gt;TotalNumRegGames*2,"",Y39+1)))</f>
        <v>39</v>
      </c>
    </row>
    <row r="41" spans="1:25" ht="13.35" customHeight="1" x14ac:dyDescent="0.3">
      <c r="A41" s="6" cm="1">
        <f t="array" ref="A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361</v>
      </c>
      <c r="B41" s="6" cm="1">
        <f t="array" ref="B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1" s="6">
        <f>IFERROR(INDEX([1]!tblSchedule[Week Game Scheduled],MATCH(tblTeamSch[[#This Row],[Game Num]],[1]!tblSchedule[GameNum],0)),"")</f>
        <v>7</v>
      </c>
      <c r="D41" s="6">
        <f>IFERROR(INDEX([1]!tblSchedule[Round],MATCH(tblTeamSch[[#This Row],[Game Num]],[1]!tblSchedule[GameNum],0)),"")</f>
        <v>5</v>
      </c>
      <c r="E41" s="6">
        <f>IFERROR(INDEX([1]!tblSchedule[Rnd Sch],MATCH(tblTeamSch[[#This Row],[Game Num]],[1]!tblSchedule[GameNum],0)),"")</f>
        <v>5</v>
      </c>
      <c r="F41" s="6" t="str">
        <f>IFERROR(INDEX([1]!tblSchedule[DLC],MATCH(tblTeamSch[[#This Row],[Game Num]],[1]!tblSchedule[GameNum],0)),"")</f>
        <v>6B2A</v>
      </c>
      <c r="G41" s="7" t="str">
        <f>IFERROR(INDEX([1]!tblSchedule[Facility],MATCH(tblTeamSch[[#This Row],[Game Num]],[1]!tblSchedule[GameNum],0)),"")</f>
        <v>Saint Bernard Parish Hall</v>
      </c>
      <c r="H41" s="8">
        <f>IFERROR(INDEX([1]!tblSchedule[Game Date],MATCH(tblTeamSch[[#This Row],[Game Num]],[1]!tblSchedule[GameNum],0)),"")</f>
        <v>46039</v>
      </c>
      <c r="I41" s="9">
        <f>IFERROR(INDEX([1]!tblSchedule[Game Time],MATCH(tblTeamSch[[#This Row],[Game Num]],[1]!tblSchedule[GameNum],0)),"")</f>
        <v>0.375</v>
      </c>
      <c r="J41" s="10" t="str">
        <f>IFERROR(INDEX([1]!tblTeams[Organization],MATCH(tblTeamSch[[#This Row],[Team]],[1]!tblTeams[Team],0)),"")</f>
        <v>Ascension</v>
      </c>
      <c r="K41" s="10" t="str">
        <f>IFERROR(INDEX([1]!tblOrg[Abbr],MATCH(tblTeamSch[[#This Row],[Org]],[1]!tblOrg[Organization],0)),"")</f>
        <v>Asc</v>
      </c>
      <c r="L41" s="10" t="str">
        <f>IFERROR(INDEX(IF(tblTeamSch[[#This Row],[1vs2]]=1,[1]!tblSchedule[Team 1 Name],[1]!tblSchedule[Team 2 Name]),MATCH(tblTeamSch[[#This Row],[Game Num]],[1]!tblSchedule[GameNum],0)),"")</f>
        <v>Ascension BB 6B#2</v>
      </c>
      <c r="M41" s="10" t="str">
        <f>IFERROR(INDEX(IF(tblTeamSch[[#This Row],[1vs2]]=1,[1]!tblSchedule[Team 2 Name],[1]!tblSchedule[Team 1 Name]),MATCH(tblTeamSch[[#This Row],[Game Num]],[1]!tblSchedule[GameNum],0)),"")</f>
        <v>St Bernard BB 6B#2</v>
      </c>
      <c r="N41" s="6"/>
      <c r="O41" s="6"/>
      <c r="P41" s="6"/>
      <c r="Q41" s="6">
        <f>INDEX([1]!tblSchedule[Home Game],MATCH(tblTeamSch[[#This Row],[Game Num]],[1]!tblSchedule[GameNum],0))</f>
        <v>1</v>
      </c>
      <c r="R41" s="7" t="e">
        <f>IF(COUNTIFS(tblTeamSch[Team],tblTeamSch[[#This Row],[Team]],#REF!,1)&gt;1,"Y","")</f>
        <v>#REF!</v>
      </c>
      <c r="S41" s="6">
        <f>INDEX([1]!tblLoc[Score],MATCH(INDEX([1]!tblOrg[Loc],MATCH(tblTeamSch[[#This Row],[Org]],[1]!tblOrg[Organization],0)),[1]!tblLoc[Loc],0))</f>
        <v>0</v>
      </c>
      <c r="T41" s="6" t="e">
        <f>INDEX([1]!tblLoc[Score],MATCH(INDEX([1]!tblOrg[Loc],MATCH(#REF!,[1]!tblOrg[Abbr],0)),[1]!tblLoc[Loc],0))</f>
        <v>#REF!</v>
      </c>
      <c r="U41" s="6">
        <f>IFERROR(INDEX([1]!tblLoc[Score],MATCH(INDEX([1]!tblOrg[Loc],MATCH(INDEX(FacList,MATCH(tblTeamSch[[#This Row],[Facility]],INDEX(FacList,,1),0),3),[1]!tblOrg[Org Num],0)),[1]!tblLoc[Loc],0)),"")</f>
        <v>7</v>
      </c>
      <c r="V41" s="6">
        <f>IF(OR(tblTeamSch[[#This Row],[Court]]="",tblTeamSch[[#This Row],[Home]]&gt;0),0,IF(tblTeamSch[[#This Row],[Court]]&lt;10,0,IF(tblTeamSch[[#This Row],[Home Court]]=10,0,10)))</f>
        <v>0</v>
      </c>
      <c r="W41" s="6" t="e">
        <f>COUNTIFS(tblTeamSch[Travel Score for Game],10,tblTeamSch[Home],0,#REF!,#REF!)</f>
        <v>#REF!</v>
      </c>
      <c r="X41" s="6" t="str">
        <f>IFERROR(INDEX(tblTeamSch[Overall Travel Score],MATCH(tblTeamSch[[#This Row],[Opponent]],tblTeamSch[Team],0)),"")</f>
        <v/>
      </c>
      <c r="Y41" s="6" cm="1">
        <f t="array" ref="Y41">IF(Y40="Num",1,IF(Y40="","",IF(Y40+1&gt;TotalNumRegGames*2,"",Y40+1)))</f>
        <v>40</v>
      </c>
    </row>
    <row r="42" spans="1:25" ht="13.35" customHeight="1" x14ac:dyDescent="0.3">
      <c r="A42" s="6" cm="1">
        <f t="array" ref="A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365</v>
      </c>
      <c r="B42" s="6" cm="1">
        <f t="array" ref="B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2" s="6">
        <f>IFERROR(INDEX([1]!tblSchedule[Week Game Scheduled],MATCH(tblTeamSch[[#This Row],[Game Num]],[1]!tblSchedule[GameNum],0)),"")</f>
        <v>8</v>
      </c>
      <c r="D42" s="6">
        <f>IFERROR(INDEX([1]!tblSchedule[Round],MATCH(tblTeamSch[[#This Row],[Game Num]],[1]!tblSchedule[GameNum],0)),"")</f>
        <v>6</v>
      </c>
      <c r="E42" s="6">
        <f>IFERROR(INDEX([1]!tblSchedule[Rnd Sch],MATCH(tblTeamSch[[#This Row],[Game Num]],[1]!tblSchedule[GameNum],0)),"")</f>
        <v>6</v>
      </c>
      <c r="F42" s="6" t="str">
        <f>IFERROR(INDEX([1]!tblSchedule[DLC],MATCH(tblTeamSch[[#This Row],[Game Num]],[1]!tblSchedule[GameNum],0)),"")</f>
        <v>6B2A</v>
      </c>
      <c r="G42" s="7" t="str">
        <f>IFERROR(INDEX([1]!tblSchedule[Facility],MATCH(tblTeamSch[[#This Row],[Game Num]],[1]!tblSchedule[GameNum],0)),"")</f>
        <v>St. Martha Gym (Bethany Center)</v>
      </c>
      <c r="H42" s="8">
        <f>IFERROR(INDEX([1]!tblSchedule[Game Date],MATCH(tblTeamSch[[#This Row],[Game Num]],[1]!tblSchedule[GameNum],0)),"")</f>
        <v>46046</v>
      </c>
      <c r="I42" s="9">
        <f>IFERROR(INDEX([1]!tblSchedule[Game Time],MATCH(tblTeamSch[[#This Row],[Game Num]],[1]!tblSchedule[GameNum],0)),"")</f>
        <v>0.41666666666666669</v>
      </c>
      <c r="J42" s="10" t="str">
        <f>IFERROR(INDEX([1]!tblTeams[Organization],MATCH(tblTeamSch[[#This Row],[Team]],[1]!tblTeams[Team],0)),"")</f>
        <v>Ascension</v>
      </c>
      <c r="K42" s="10" t="str">
        <f>IFERROR(INDEX([1]!tblOrg[Abbr],MATCH(tblTeamSch[[#This Row],[Org]],[1]!tblOrg[Organization],0)),"")</f>
        <v>Asc</v>
      </c>
      <c r="L42" s="10" t="str">
        <f>IFERROR(INDEX(IF(tblTeamSch[[#This Row],[1vs2]]=1,[1]!tblSchedule[Team 1 Name],[1]!tblSchedule[Team 2 Name]),MATCH(tblTeamSch[[#This Row],[Game Num]],[1]!tblSchedule[GameNum],0)),"")</f>
        <v>Ascension BB 6B#2</v>
      </c>
      <c r="M42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42" s="6"/>
      <c r="O42" s="6"/>
      <c r="P42" s="6"/>
      <c r="Q42" s="6">
        <f>INDEX([1]!tblSchedule[Home Game],MATCH(tblTeamSch[[#This Row],[Game Num]],[1]!tblSchedule[GameNum],0))</f>
        <v>1</v>
      </c>
      <c r="R42" s="7" t="e">
        <f>IF(COUNTIFS(tblTeamSch[Team],tblTeamSch[[#This Row],[Team]],#REF!,1)&gt;1,"Y","")</f>
        <v>#REF!</v>
      </c>
      <c r="S42" s="6">
        <f>INDEX([1]!tblLoc[Score],MATCH(INDEX([1]!tblOrg[Loc],MATCH(tblTeamSch[[#This Row],[Org]],[1]!tblOrg[Organization],0)),[1]!tblLoc[Loc],0))</f>
        <v>0</v>
      </c>
      <c r="T42" s="6" t="e">
        <f>INDEX([1]!tblLoc[Score],MATCH(INDEX([1]!tblOrg[Loc],MATCH(#REF!,[1]!tblOrg[Abbr],0)),[1]!tblLoc[Loc],0))</f>
        <v>#REF!</v>
      </c>
      <c r="U42" s="6">
        <f>IFERROR(INDEX([1]!tblLoc[Score],MATCH(INDEX([1]!tblOrg[Loc],MATCH(INDEX(FacList,MATCH(tblTeamSch[[#This Row],[Facility]],INDEX(FacList,,1),0),3),[1]!tblOrg[Org Num],0)),[1]!tblLoc[Loc],0)),"")</f>
        <v>0</v>
      </c>
      <c r="V42" s="6">
        <f>IF(OR(tblTeamSch[[#This Row],[Court]]="",tblTeamSch[[#This Row],[Home]]&gt;0),0,IF(tblTeamSch[[#This Row],[Court]]&lt;10,0,IF(tblTeamSch[[#This Row],[Home Court]]=10,0,10)))</f>
        <v>0</v>
      </c>
      <c r="W42" s="6" t="e">
        <f>COUNTIFS(tblTeamSch[Travel Score for Game],10,tblTeamSch[Home],0,#REF!,#REF!)</f>
        <v>#REF!</v>
      </c>
      <c r="X42" s="6" t="str">
        <f>IFERROR(INDEX(tblTeamSch[Overall Travel Score],MATCH(tblTeamSch[[#This Row],[Opponent]],tblTeamSch[Team],0)),"")</f>
        <v/>
      </c>
      <c r="Y42" s="6" cm="1">
        <f t="array" ref="Y42">IF(Y41="Num",1,IF(Y41="","",IF(Y41+1&gt;TotalNumRegGames*2,"",Y41+1)))</f>
        <v>41</v>
      </c>
    </row>
    <row r="43" spans="1:25" ht="13.35" customHeight="1" x14ac:dyDescent="0.3">
      <c r="A43" s="6" cm="1">
        <f t="array" ref="A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369</v>
      </c>
      <c r="B43" s="6" cm="1">
        <f t="array" ref="B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" s="6">
        <f>IFERROR(INDEX([1]!tblSchedule[Week Game Scheduled],MATCH(tblTeamSch[[#This Row],[Game Num]],[1]!tblSchedule[GameNum],0)),"")</f>
        <v>10</v>
      </c>
      <c r="D43" s="6">
        <f>IFERROR(INDEX([1]!tblSchedule[Round],MATCH(tblTeamSch[[#This Row],[Game Num]],[1]!tblSchedule[GameNum],0)),"")</f>
        <v>7</v>
      </c>
      <c r="E43" s="6">
        <f>IFERROR(INDEX([1]!tblSchedule[Rnd Sch],MATCH(tblTeamSch[[#This Row],[Game Num]],[1]!tblSchedule[GameNum],0)),"")</f>
        <v>7</v>
      </c>
      <c r="F43" s="6" t="str">
        <f>IFERROR(INDEX([1]!tblSchedule[DLC],MATCH(tblTeamSch[[#This Row],[Game Num]],[1]!tblSchedule[GameNum],0)),"")</f>
        <v>6B2A</v>
      </c>
      <c r="G43" s="7" t="str">
        <f>IFERROR(INDEX([1]!tblSchedule[Facility],MATCH(tblTeamSch[[#This Row],[Game Num]],[1]!tblSchedule[GameNum],0)),"")</f>
        <v>Ascension Gym</v>
      </c>
      <c r="H43" s="8">
        <f>IFERROR(INDEX([1]!tblSchedule[Game Date],MATCH(tblTeamSch[[#This Row],[Game Num]],[1]!tblSchedule[GameNum],0)),"")</f>
        <v>46054</v>
      </c>
      <c r="I43" s="9">
        <f>IFERROR(INDEX([1]!tblSchedule[Game Time],MATCH(tblTeamSch[[#This Row],[Game Num]],[1]!tblSchedule[GameNum],0)),"")</f>
        <v>0.625</v>
      </c>
      <c r="J43" s="10" t="str">
        <f>IFERROR(INDEX([1]!tblTeams[Organization],MATCH(tblTeamSch[[#This Row],[Team]],[1]!tblTeams[Team],0)),"")</f>
        <v>Ascension</v>
      </c>
      <c r="K43" s="10" t="str">
        <f>IFERROR(INDEX([1]!tblOrg[Abbr],MATCH(tblTeamSch[[#This Row],[Org]],[1]!tblOrg[Organization],0)),"")</f>
        <v>Asc</v>
      </c>
      <c r="L43" s="10" t="str">
        <f>IFERROR(INDEX(IF(tblTeamSch[[#This Row],[1vs2]]=1,[1]!tblSchedule[Team 1 Name],[1]!tblSchedule[Team 2 Name]),MATCH(tblTeamSch[[#This Row],[Game Num]],[1]!tblSchedule[GameNum],0)),"")</f>
        <v>Ascension BB 6B#2</v>
      </c>
      <c r="M43" s="10" t="str">
        <f>IFERROR(INDEX(IF(tblTeamSch[[#This Row],[1vs2]]=1,[1]!tblSchedule[Team 2 Name],[1]!tblSchedule[Team 1 Name]),MATCH(tblTeamSch[[#This Row],[Game Num]],[1]!tblSchedule[GameNum],0)),"")</f>
        <v>St. Paul BB 6B#2</v>
      </c>
      <c r="N43" s="6"/>
      <c r="O43" s="6"/>
      <c r="P43" s="6"/>
      <c r="Q43" s="6">
        <f>INDEX([1]!tblSchedule[Home Game],MATCH(tblTeamSch[[#This Row],[Game Num]],[1]!tblSchedule[GameNum],0))</f>
        <v>1</v>
      </c>
      <c r="R43" s="7" t="e">
        <f>IF(COUNTIFS(tblTeamSch[Team],tblTeamSch[[#This Row],[Team]],#REF!,1)&gt;1,"Y","")</f>
        <v>#REF!</v>
      </c>
      <c r="S43" s="6">
        <f>INDEX([1]!tblLoc[Score],MATCH(INDEX([1]!tblOrg[Loc],MATCH(tblTeamSch[[#This Row],[Org]],[1]!tblOrg[Organization],0)),[1]!tblLoc[Loc],0))</f>
        <v>0</v>
      </c>
      <c r="T43" s="6" t="e">
        <f>INDEX([1]!tblLoc[Score],MATCH(INDEX([1]!tblOrg[Loc],MATCH(#REF!,[1]!tblOrg[Abbr],0)),[1]!tblLoc[Loc],0))</f>
        <v>#REF!</v>
      </c>
      <c r="U43" s="6">
        <f>IFERROR(INDEX([1]!tblLoc[Score],MATCH(INDEX([1]!tblOrg[Loc],MATCH(INDEX(FacList,MATCH(tblTeamSch[[#This Row],[Facility]],INDEX(FacList,,1),0),3),[1]!tblOrg[Org Num],0)),[1]!tblLoc[Loc],0)),"")</f>
        <v>0</v>
      </c>
      <c r="V43" s="6">
        <f>IF(OR(tblTeamSch[[#This Row],[Court]]="",tblTeamSch[[#This Row],[Home]]&gt;0),0,IF(tblTeamSch[[#This Row],[Court]]&lt;10,0,IF(tblTeamSch[[#This Row],[Home Court]]=10,0,10)))</f>
        <v>0</v>
      </c>
      <c r="W43" s="6" t="e">
        <f>COUNTIFS(tblTeamSch[Travel Score for Game],10,tblTeamSch[Home],0,#REF!,#REF!)</f>
        <v>#REF!</v>
      </c>
      <c r="X43" s="6" t="str">
        <f>IFERROR(INDEX(tblTeamSch[Overall Travel Score],MATCH(tblTeamSch[[#This Row],[Opponent]],tblTeamSch[Team],0)),"")</f>
        <v/>
      </c>
      <c r="Y43" s="6" cm="1">
        <f t="array" ref="Y43">IF(Y42="Num",1,IF(Y42="","",IF(Y42+1&gt;TotalNumRegGames*2,"",Y42+1)))</f>
        <v>42</v>
      </c>
    </row>
    <row r="44" spans="1:25" ht="13.35" customHeight="1" x14ac:dyDescent="0.3">
      <c r="A44" s="6" cm="1">
        <f t="array" ref="A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902</v>
      </c>
      <c r="B44" s="6" cm="1">
        <f t="array" ref="B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4" s="6">
        <f>IFERROR(INDEX([1]!tblSchedule[Week Game Scheduled],MATCH(tblTeamSch[[#This Row],[Game Num]],[1]!tblSchedule[GameNum],0)),"")</f>
        <v>49</v>
      </c>
      <c r="D44" s="6">
        <f>IFERROR(INDEX([1]!tblSchedule[Round],MATCH(tblTeamSch[[#This Row],[Game Num]],[1]!tblSchedule[GameNum],0)),"")</f>
        <v>1</v>
      </c>
      <c r="E44" s="6">
        <f>IFERROR(INDEX([1]!tblSchedule[Rnd Sch],MATCH(tblTeamSch[[#This Row],[Game Num]],[1]!tblSchedule[GameNum],0)),"")</f>
        <v>1</v>
      </c>
      <c r="F44" s="6" t="str">
        <f>IFERROR(INDEX([1]!tblSchedule[DLC],MATCH(tblTeamSch[[#This Row],[Game Num]],[1]!tblSchedule[GameNum],0)),"")</f>
        <v>6G1A</v>
      </c>
      <c r="G44" s="7" t="str">
        <f>IFERROR(INDEX([1]!tblSchedule[Facility],MATCH(tblTeamSch[[#This Row],[Game Num]],[1]!tblSchedule[GameNum],0)),"")</f>
        <v>Ascension Gym</v>
      </c>
      <c r="H44" s="8">
        <f>IFERROR(INDEX([1]!tblSchedule[Game Date],MATCH(tblTeamSch[[#This Row],[Game Num]],[1]!tblSchedule[GameNum],0)),"")</f>
        <v>45997</v>
      </c>
      <c r="I44" s="9">
        <f>IFERROR(INDEX([1]!tblSchedule[Game Time],MATCH(tblTeamSch[[#This Row],[Game Num]],[1]!tblSchedule[GameNum],0)),"")</f>
        <v>0.5</v>
      </c>
      <c r="J44" s="10" t="str">
        <f>IFERROR(INDEX([1]!tblTeams[Organization],MATCH(tblTeamSch[[#This Row],[Team]],[1]!tblTeams[Team],0)),"")</f>
        <v>Ascension</v>
      </c>
      <c r="K44" s="10" t="str">
        <f>IFERROR(INDEX([1]!tblOrg[Abbr],MATCH(tblTeamSch[[#This Row],[Org]],[1]!tblOrg[Organization],0)),"")</f>
        <v>Asc</v>
      </c>
      <c r="L44" s="10" t="str">
        <f>IFERROR(INDEX(IF(tblTeamSch[[#This Row],[1vs2]]=1,[1]!tblSchedule[Team 1 Name],[1]!tblSchedule[Team 2 Name]),MATCH(tblTeamSch[[#This Row],[Game Num]],[1]!tblSchedule[GameNum],0)),"")</f>
        <v>Ascension BB 6G#1</v>
      </c>
      <c r="M44" s="10" t="str">
        <f>IFERROR(INDEX(IF(tblTeamSch[[#This Row],[1vs2]]=1,[1]!tblSchedule[Team 2 Name],[1]!tblSchedule[Team 1 Name]),MATCH(tblTeamSch[[#This Row],[Game Num]],[1]!tblSchedule[GameNum],0)),"")</f>
        <v>St Paul BB 6G#1</v>
      </c>
      <c r="N44" s="6"/>
      <c r="O44" s="6"/>
      <c r="P44" s="6"/>
      <c r="Q44" s="6">
        <f>INDEX([1]!tblSchedule[Home Game],MATCH(tblTeamSch[[#This Row],[Game Num]],[1]!tblSchedule[GameNum],0))</f>
        <v>1</v>
      </c>
      <c r="R44" s="7" t="e">
        <f>IF(COUNTIFS(tblTeamSch[Team],tblTeamSch[[#This Row],[Team]],#REF!,1)&gt;1,"Y","")</f>
        <v>#REF!</v>
      </c>
      <c r="S44" s="6">
        <f>INDEX([1]!tblLoc[Score],MATCH(INDEX([1]!tblOrg[Loc],MATCH(tblTeamSch[[#This Row],[Org]],[1]!tblOrg[Organization],0)),[1]!tblLoc[Loc],0))</f>
        <v>0</v>
      </c>
      <c r="T44" s="6" t="e">
        <f>INDEX([1]!tblLoc[Score],MATCH(INDEX([1]!tblOrg[Loc],MATCH(#REF!,[1]!tblOrg[Abbr],0)),[1]!tblLoc[Loc],0))</f>
        <v>#REF!</v>
      </c>
      <c r="U44" s="6">
        <f>IFERROR(INDEX([1]!tblLoc[Score],MATCH(INDEX([1]!tblOrg[Loc],MATCH(INDEX(FacList,MATCH(tblTeamSch[[#This Row],[Facility]],INDEX(FacList,,1),0),3),[1]!tblOrg[Org Num],0)),[1]!tblLoc[Loc],0)),"")</f>
        <v>0</v>
      </c>
      <c r="V44" s="6">
        <f>IF(OR(tblTeamSch[[#This Row],[Court]]="",tblTeamSch[[#This Row],[Home]]&gt;0),0,IF(tblTeamSch[[#This Row],[Court]]&lt;10,0,IF(tblTeamSch[[#This Row],[Home Court]]=10,0,10)))</f>
        <v>0</v>
      </c>
      <c r="W44" s="6" t="e">
        <f>COUNTIFS(tblTeamSch[Travel Score for Game],10,tblTeamSch[Home],0,#REF!,#REF!)</f>
        <v>#REF!</v>
      </c>
      <c r="X44" s="6" t="str">
        <f>IFERROR(INDEX(tblTeamSch[Overall Travel Score],MATCH(tblTeamSch[[#This Row],[Opponent]],tblTeamSch[Team],0)),"")</f>
        <v/>
      </c>
      <c r="Y44" s="6" cm="1">
        <f t="array" ref="Y44">IF(Y43="Num",1,IF(Y43="","",IF(Y43+1&gt;TotalNumRegGames*2,"",Y43+1)))</f>
        <v>43</v>
      </c>
    </row>
    <row r="45" spans="1:25" ht="13.35" customHeight="1" x14ac:dyDescent="0.3">
      <c r="A45" s="6" cm="1">
        <f t="array" ref="A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905</v>
      </c>
      <c r="B45" s="6" cm="1">
        <f t="array" ref="B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" s="6">
        <f>IFERROR(INDEX([1]!tblSchedule[Week Game Scheduled],MATCH(tblTeamSch[[#This Row],[Game Num]],[1]!tblSchedule[GameNum],0)),"")</f>
        <v>50</v>
      </c>
      <c r="D45" s="6">
        <f>IFERROR(INDEX([1]!tblSchedule[Round],MATCH(tblTeamSch[[#This Row],[Game Num]],[1]!tblSchedule[GameNum],0)),"")</f>
        <v>2</v>
      </c>
      <c r="E45" s="6">
        <f>IFERROR(INDEX([1]!tblSchedule[Rnd Sch],MATCH(tblTeamSch[[#This Row],[Game Num]],[1]!tblSchedule[GameNum],0)),"")</f>
        <v>2</v>
      </c>
      <c r="F45" s="6" t="str">
        <f>IFERROR(INDEX([1]!tblSchedule[DLC],MATCH(tblTeamSch[[#This Row],[Game Num]],[1]!tblSchedule[GameNum],0)),"")</f>
        <v>6G1A</v>
      </c>
      <c r="G45" s="7" t="str">
        <f>IFERROR(INDEX([1]!tblSchedule[Facility],MATCH(tblTeamSch[[#This Row],[Game Num]],[1]!tblSchedule[GameNum],0)),"")</f>
        <v>Ascension Gym</v>
      </c>
      <c r="H45" s="8">
        <f>IFERROR(INDEX([1]!tblSchedule[Game Date],MATCH(tblTeamSch[[#This Row],[Game Num]],[1]!tblSchedule[GameNum],0)),"")</f>
        <v>46004</v>
      </c>
      <c r="I45" s="9">
        <f>IFERROR(INDEX([1]!tblSchedule[Game Time],MATCH(tblTeamSch[[#This Row],[Game Num]],[1]!tblSchedule[GameNum],0)),"")</f>
        <v>0.41666666666666669</v>
      </c>
      <c r="J45" s="10" t="str">
        <f>IFERROR(INDEX([1]!tblTeams[Organization],MATCH(tblTeamSch[[#This Row],[Team]],[1]!tblTeams[Team],0)),"")</f>
        <v>Ascension</v>
      </c>
      <c r="K45" s="10" t="str">
        <f>IFERROR(INDEX([1]!tblOrg[Abbr],MATCH(tblTeamSch[[#This Row],[Org]],[1]!tblOrg[Organization],0)),"")</f>
        <v>Asc</v>
      </c>
      <c r="L45" s="10" t="str">
        <f>IFERROR(INDEX(IF(tblTeamSch[[#This Row],[1vs2]]=1,[1]!tblSchedule[Team 1 Name],[1]!tblSchedule[Team 2 Name]),MATCH(tblTeamSch[[#This Row],[Game Num]],[1]!tblSchedule[GameNum],0)),"")</f>
        <v>Ascension BB 6G#1</v>
      </c>
      <c r="M45" s="10" t="str">
        <f>IFERROR(INDEX(IF(tblTeamSch[[#This Row],[1vs2]]=1,[1]!tblSchedule[Team 2 Name],[1]!tblSchedule[Team 1 Name]),MATCH(tblTeamSch[[#This Row],[Game Num]],[1]!tblSchedule[GameNum],0)),"")</f>
        <v>St. Nicholas BB 6G #1</v>
      </c>
      <c r="N45" s="6"/>
      <c r="O45" s="6"/>
      <c r="P45" s="6"/>
      <c r="Q45" s="6">
        <f>INDEX([1]!tblSchedule[Home Game],MATCH(tblTeamSch[[#This Row],[Game Num]],[1]!tblSchedule[GameNum],0))</f>
        <v>1</v>
      </c>
      <c r="R45" s="7" t="e">
        <f>IF(COUNTIFS(tblTeamSch[Team],tblTeamSch[[#This Row],[Team]],#REF!,1)&gt;1,"Y","")</f>
        <v>#REF!</v>
      </c>
      <c r="S45" s="6">
        <f>INDEX([1]!tblLoc[Score],MATCH(INDEX([1]!tblOrg[Loc],MATCH(tblTeamSch[[#This Row],[Org]],[1]!tblOrg[Organization],0)),[1]!tblLoc[Loc],0))</f>
        <v>0</v>
      </c>
      <c r="T45" s="6" t="e">
        <f>INDEX([1]!tblLoc[Score],MATCH(INDEX([1]!tblOrg[Loc],MATCH(#REF!,[1]!tblOrg[Abbr],0)),[1]!tblLoc[Loc],0))</f>
        <v>#REF!</v>
      </c>
      <c r="U45" s="6">
        <f>IFERROR(INDEX([1]!tblLoc[Score],MATCH(INDEX([1]!tblOrg[Loc],MATCH(INDEX(FacList,MATCH(tblTeamSch[[#This Row],[Facility]],INDEX(FacList,,1),0),3),[1]!tblOrg[Org Num],0)),[1]!tblLoc[Loc],0)),"")</f>
        <v>0</v>
      </c>
      <c r="V45" s="6">
        <f>IF(OR(tblTeamSch[[#This Row],[Court]]="",tblTeamSch[[#This Row],[Home]]&gt;0),0,IF(tblTeamSch[[#This Row],[Court]]&lt;10,0,IF(tblTeamSch[[#This Row],[Home Court]]=10,0,10)))</f>
        <v>0</v>
      </c>
      <c r="W45" s="6" t="e">
        <f>COUNTIFS(tblTeamSch[Travel Score for Game],10,tblTeamSch[Home],0,#REF!,#REF!)</f>
        <v>#REF!</v>
      </c>
      <c r="X45" s="6" t="str">
        <f>IFERROR(INDEX(tblTeamSch[Overall Travel Score],MATCH(tblTeamSch[[#This Row],[Opponent]],tblTeamSch[Team],0)),"")</f>
        <v/>
      </c>
      <c r="Y45" s="6" cm="1">
        <f t="array" ref="Y45">IF(Y44="Num",1,IF(Y44="","",IF(Y44+1&gt;TotalNumRegGames*2,"",Y44+1)))</f>
        <v>44</v>
      </c>
    </row>
    <row r="46" spans="1:25" ht="13.35" customHeight="1" x14ac:dyDescent="0.3">
      <c r="A46" s="6" cm="1">
        <f t="array" ref="A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910</v>
      </c>
      <c r="B46" s="6" cm="1">
        <f t="array" ref="B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6" s="6">
        <f>IFERROR(INDEX([1]!tblSchedule[Week Game Scheduled],MATCH(tblTeamSch[[#This Row],[Game Num]],[1]!tblSchedule[GameNum],0)),"")</f>
        <v>5</v>
      </c>
      <c r="D46" s="6">
        <f>IFERROR(INDEX([1]!tblSchedule[Round],MATCH(tblTeamSch[[#This Row],[Game Num]],[1]!tblSchedule[GameNum],0)),"")</f>
        <v>3</v>
      </c>
      <c r="E46" s="6">
        <f>IFERROR(INDEX([1]!tblSchedule[Rnd Sch],MATCH(tblTeamSch[[#This Row],[Game Num]],[1]!tblSchedule[GameNum],0)),"")</f>
        <v>3</v>
      </c>
      <c r="F46" s="6" t="str">
        <f>IFERROR(INDEX([1]!tblSchedule[DLC],MATCH(tblTeamSch[[#This Row],[Game Num]],[1]!tblSchedule[GameNum],0)),"")</f>
        <v>6G1A</v>
      </c>
      <c r="G46" s="7" t="str">
        <f>IFERROR(INDEX([1]!tblSchedule[Facility],MATCH(tblTeamSch[[#This Row],[Game Num]],[1]!tblSchedule[GameNum],0)),"")</f>
        <v>Ascension Gym</v>
      </c>
      <c r="H46" s="8">
        <f>IFERROR(INDEX([1]!tblSchedule[Game Date],MATCH(tblTeamSch[[#This Row],[Game Num]],[1]!tblSchedule[GameNum],0)),"")</f>
        <v>46025</v>
      </c>
      <c r="I46" s="9">
        <f>IFERROR(INDEX([1]!tblSchedule[Game Time],MATCH(tblTeamSch[[#This Row],[Game Num]],[1]!tblSchedule[GameNum],0)),"")</f>
        <v>0.45833333333333331</v>
      </c>
      <c r="J46" s="10" t="str">
        <f>IFERROR(INDEX([1]!tblTeams[Organization],MATCH(tblTeamSch[[#This Row],[Team]],[1]!tblTeams[Team],0)),"")</f>
        <v>Ascension</v>
      </c>
      <c r="K46" s="10" t="str">
        <f>IFERROR(INDEX([1]!tblOrg[Abbr],MATCH(tblTeamSch[[#This Row],[Org]],[1]!tblOrg[Organization],0)),"")</f>
        <v>Asc</v>
      </c>
      <c r="L46" s="10" t="str">
        <f>IFERROR(INDEX(IF(tblTeamSch[[#This Row],[1vs2]]=1,[1]!tblSchedule[Team 1 Name],[1]!tblSchedule[Team 2 Name]),MATCH(tblTeamSch[[#This Row],[Game Num]],[1]!tblSchedule[GameNum],0)),"")</f>
        <v>Ascension BB 6G#1</v>
      </c>
      <c r="M46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46" s="6"/>
      <c r="O46" s="6"/>
      <c r="P46" s="6"/>
      <c r="Q46" s="6">
        <f>INDEX([1]!tblSchedule[Home Game],MATCH(tblTeamSch[[#This Row],[Game Num]],[1]!tblSchedule[GameNum],0))</f>
        <v>1</v>
      </c>
      <c r="R46" s="7" t="e">
        <f>IF(COUNTIFS(tblTeamSch[Team],tblTeamSch[[#This Row],[Team]],#REF!,1)&gt;1,"Y","")</f>
        <v>#REF!</v>
      </c>
      <c r="S46" s="6">
        <f>INDEX([1]!tblLoc[Score],MATCH(INDEX([1]!tblOrg[Loc],MATCH(tblTeamSch[[#This Row],[Org]],[1]!tblOrg[Organization],0)),[1]!tblLoc[Loc],0))</f>
        <v>0</v>
      </c>
      <c r="T46" s="6" t="e">
        <f>INDEX([1]!tblLoc[Score],MATCH(INDEX([1]!tblOrg[Loc],MATCH(#REF!,[1]!tblOrg[Abbr],0)),[1]!tblLoc[Loc],0))</f>
        <v>#REF!</v>
      </c>
      <c r="U46" s="6">
        <f>IFERROR(INDEX([1]!tblLoc[Score],MATCH(INDEX([1]!tblOrg[Loc],MATCH(INDEX(FacList,MATCH(tblTeamSch[[#This Row],[Facility]],INDEX(FacList,,1),0),3),[1]!tblOrg[Org Num],0)),[1]!tblLoc[Loc],0)),"")</f>
        <v>0</v>
      </c>
      <c r="V46" s="6">
        <f>IF(OR(tblTeamSch[[#This Row],[Court]]="",tblTeamSch[[#This Row],[Home]]&gt;0),0,IF(tblTeamSch[[#This Row],[Court]]&lt;10,0,IF(tblTeamSch[[#This Row],[Home Court]]=10,0,10)))</f>
        <v>0</v>
      </c>
      <c r="W46" s="6" t="e">
        <f>COUNTIFS(tblTeamSch[Travel Score for Game],10,tblTeamSch[Home],0,#REF!,#REF!)</f>
        <v>#REF!</v>
      </c>
      <c r="X46" s="6" t="str">
        <f>IFERROR(INDEX(tblTeamSch[Overall Travel Score],MATCH(tblTeamSch[[#This Row],[Opponent]],tblTeamSch[Team],0)),"")</f>
        <v/>
      </c>
      <c r="Y46" s="6" cm="1">
        <f t="array" ref="Y46">IF(Y45="Num",1,IF(Y45="","",IF(Y45+1&gt;TotalNumRegGames*2,"",Y45+1)))</f>
        <v>45</v>
      </c>
    </row>
    <row r="47" spans="1:25" ht="13.35" customHeight="1" x14ac:dyDescent="0.3">
      <c r="A47" s="6" cm="1">
        <f t="array" ref="A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915</v>
      </c>
      <c r="B47" s="6" cm="1">
        <f t="array" ref="B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7" s="6">
        <f>IFERROR(INDEX([1]!tblSchedule[Week Game Scheduled],MATCH(tblTeamSch[[#This Row],[Game Num]],[1]!tblSchedule[GameNum],0)),"")</f>
        <v>6</v>
      </c>
      <c r="D47" s="6">
        <f>IFERROR(INDEX([1]!tblSchedule[Round],MATCH(tblTeamSch[[#This Row],[Game Num]],[1]!tblSchedule[GameNum],0)),"")</f>
        <v>4</v>
      </c>
      <c r="E47" s="6">
        <f>IFERROR(INDEX([1]!tblSchedule[Rnd Sch],MATCH(tblTeamSch[[#This Row],[Game Num]],[1]!tblSchedule[GameNum],0)),"")</f>
        <v>4</v>
      </c>
      <c r="F47" s="6" t="str">
        <f>IFERROR(INDEX([1]!tblSchedule[DLC],MATCH(tblTeamSch[[#This Row],[Game Num]],[1]!tblSchedule[GameNum],0)),"")</f>
        <v>6G1A</v>
      </c>
      <c r="G47" s="7" t="str">
        <f>IFERROR(INDEX([1]!tblSchedule[Facility],MATCH(tblTeamSch[[#This Row],[Game Num]],[1]!tblSchedule[GameNum],0)),"")</f>
        <v>Ascension Gym</v>
      </c>
      <c r="H47" s="8">
        <f>IFERROR(INDEX([1]!tblSchedule[Game Date],MATCH(tblTeamSch[[#This Row],[Game Num]],[1]!tblSchedule[GameNum],0)),"")</f>
        <v>46032</v>
      </c>
      <c r="I47" s="9">
        <f>IFERROR(INDEX([1]!tblSchedule[Game Time],MATCH(tblTeamSch[[#This Row],[Game Num]],[1]!tblSchedule[GameNum],0)),"")</f>
        <v>0.45833333333333331</v>
      </c>
      <c r="J47" s="10" t="str">
        <f>IFERROR(INDEX([1]!tblTeams[Organization],MATCH(tblTeamSch[[#This Row],[Team]],[1]!tblTeams[Team],0)),"")</f>
        <v>Ascension</v>
      </c>
      <c r="K47" s="10" t="str">
        <f>IFERROR(INDEX([1]!tblOrg[Abbr],MATCH(tblTeamSch[[#This Row],[Org]],[1]!tblOrg[Organization],0)),"")</f>
        <v>Asc</v>
      </c>
      <c r="L47" s="10" t="str">
        <f>IFERROR(INDEX(IF(tblTeamSch[[#This Row],[1vs2]]=1,[1]!tblSchedule[Team 1 Name],[1]!tblSchedule[Team 2 Name]),MATCH(tblTeamSch[[#This Row],[Game Num]],[1]!tblSchedule[GameNum],0)),"")</f>
        <v>Ascension BB 6G#1</v>
      </c>
      <c r="M47" s="10" t="str">
        <f>IFERROR(INDEX(IF(tblTeamSch[[#This Row],[1vs2]]=1,[1]!tblSchedule[Team 2 Name],[1]!tblSchedule[Team 1 Name]),MATCH(tblTeamSch[[#This Row],[Game Num]],[1]!tblSchedule[GameNum],0)),"")</f>
        <v>OLOL 5/6 GB #1</v>
      </c>
      <c r="N47" s="6"/>
      <c r="O47" s="6"/>
      <c r="P47" s="6"/>
      <c r="Q47" s="6">
        <f>INDEX([1]!tblSchedule[Home Game],MATCH(tblTeamSch[[#This Row],[Game Num]],[1]!tblSchedule[GameNum],0))</f>
        <v>1</v>
      </c>
      <c r="R47" s="7" t="e">
        <f>IF(COUNTIFS(tblTeamSch[Team],tblTeamSch[[#This Row],[Team]],#REF!,1)&gt;1,"Y","")</f>
        <v>#REF!</v>
      </c>
      <c r="S47" s="6">
        <f>INDEX([1]!tblLoc[Score],MATCH(INDEX([1]!tblOrg[Loc],MATCH(tblTeamSch[[#This Row],[Org]],[1]!tblOrg[Organization],0)),[1]!tblLoc[Loc],0))</f>
        <v>0</v>
      </c>
      <c r="T47" s="6" t="e">
        <f>INDEX([1]!tblLoc[Score],MATCH(INDEX([1]!tblOrg[Loc],MATCH(#REF!,[1]!tblOrg[Abbr],0)),[1]!tblLoc[Loc],0))</f>
        <v>#REF!</v>
      </c>
      <c r="U47" s="6">
        <f>IFERROR(INDEX([1]!tblLoc[Score],MATCH(INDEX([1]!tblOrg[Loc],MATCH(INDEX(FacList,MATCH(tblTeamSch[[#This Row],[Facility]],INDEX(FacList,,1),0),3),[1]!tblOrg[Org Num],0)),[1]!tblLoc[Loc],0)),"")</f>
        <v>0</v>
      </c>
      <c r="V47" s="6">
        <f>IF(OR(tblTeamSch[[#This Row],[Court]]="",tblTeamSch[[#This Row],[Home]]&gt;0),0,IF(tblTeamSch[[#This Row],[Court]]&lt;10,0,IF(tblTeamSch[[#This Row],[Home Court]]=10,0,10)))</f>
        <v>0</v>
      </c>
      <c r="W47" s="6" t="e">
        <f>COUNTIFS(tblTeamSch[Travel Score for Game],10,tblTeamSch[Home],0,#REF!,#REF!)</f>
        <v>#REF!</v>
      </c>
      <c r="X47" s="6" t="str">
        <f>IFERROR(INDEX(tblTeamSch[Overall Travel Score],MATCH(tblTeamSch[[#This Row],[Opponent]],tblTeamSch[Team],0)),"")</f>
        <v/>
      </c>
      <c r="Y47" s="6" cm="1">
        <f t="array" ref="Y47">IF(Y46="Num",1,IF(Y46="","",IF(Y46+1&gt;TotalNumRegGames*2,"",Y46+1)))</f>
        <v>46</v>
      </c>
    </row>
    <row r="48" spans="1:25" ht="13.35" customHeight="1" x14ac:dyDescent="0.3">
      <c r="A48" s="6" cm="1">
        <f t="array" ref="A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929</v>
      </c>
      <c r="B48" s="6" cm="1">
        <f t="array" ref="B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8" s="6">
        <f>IFERROR(INDEX([1]!tblSchedule[Week Game Scheduled],MATCH(tblTeamSch[[#This Row],[Game Num]],[1]!tblSchedule[GameNum],0)),"")</f>
        <v>7</v>
      </c>
      <c r="D48" s="6">
        <f>IFERROR(INDEX([1]!tblSchedule[Round],MATCH(tblTeamSch[[#This Row],[Game Num]],[1]!tblSchedule[GameNum],0)),"")</f>
        <v>8</v>
      </c>
      <c r="E48" s="6">
        <f>IFERROR(INDEX([1]!tblSchedule[Rnd Sch],MATCH(tblTeamSch[[#This Row],[Game Num]],[1]!tblSchedule[GameNum],0)),"")</f>
        <v>4</v>
      </c>
      <c r="F48" s="6" t="str">
        <f>IFERROR(INDEX([1]!tblSchedule[DLC],MATCH(tblTeamSch[[#This Row],[Game Num]],[1]!tblSchedule[GameNum],0)),"")</f>
        <v>6G1A</v>
      </c>
      <c r="G48" s="7" t="str">
        <f>IFERROR(INDEX([1]!tblSchedule[Facility],MATCH(tblTeamSch[[#This Row],[Game Num]],[1]!tblSchedule[GameNum],0)),"")</f>
        <v>St. Stephen Martyr Gym</v>
      </c>
      <c r="H48" s="8">
        <f>IFERROR(INDEX([1]!tblSchedule[Game Date],MATCH(tblTeamSch[[#This Row],[Game Num]],[1]!tblSchedule[GameNum],0)),"")</f>
        <v>46033</v>
      </c>
      <c r="I48" s="9">
        <f>IFERROR(INDEX([1]!tblSchedule[Game Time],MATCH(tblTeamSch[[#This Row],[Game Num]],[1]!tblSchedule[GameNum],0)),"")</f>
        <v>0.58333333333333337</v>
      </c>
      <c r="J48" s="10" t="str">
        <f>IFERROR(INDEX([1]!tblTeams[Organization],MATCH(tblTeamSch[[#This Row],[Team]],[1]!tblTeams[Team],0)),"")</f>
        <v>Ascension</v>
      </c>
      <c r="K48" s="10" t="str">
        <f>IFERROR(INDEX([1]!tblOrg[Abbr],MATCH(tblTeamSch[[#This Row],[Org]],[1]!tblOrg[Organization],0)),"")</f>
        <v>Asc</v>
      </c>
      <c r="L48" s="10" t="str">
        <f>IFERROR(INDEX(IF(tblTeamSch[[#This Row],[1vs2]]=1,[1]!tblSchedule[Team 1 Name],[1]!tblSchedule[Team 2 Name]),MATCH(tblTeamSch[[#This Row],[Game Num]],[1]!tblSchedule[GameNum],0)),"")</f>
        <v>Ascension BB 6G#1</v>
      </c>
      <c r="M48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48" s="6"/>
      <c r="O48" s="6"/>
      <c r="P48" s="6"/>
      <c r="Q48" s="6">
        <f>INDEX([1]!tblSchedule[Home Game],MATCH(tblTeamSch[[#This Row],[Game Num]],[1]!tblSchedule[GameNum],0))</f>
        <v>1</v>
      </c>
      <c r="R48" s="7" t="e">
        <f>IF(COUNTIFS(tblTeamSch[Team],tblTeamSch[[#This Row],[Team]],#REF!,1)&gt;1,"Y","")</f>
        <v>#REF!</v>
      </c>
      <c r="S48" s="6">
        <f>INDEX([1]!tblLoc[Score],MATCH(INDEX([1]!tblOrg[Loc],MATCH(tblTeamSch[[#This Row],[Org]],[1]!tblOrg[Organization],0)),[1]!tblLoc[Loc],0))</f>
        <v>0</v>
      </c>
      <c r="T48" s="6" t="e">
        <f>INDEX([1]!tblLoc[Score],MATCH(INDEX([1]!tblOrg[Loc],MATCH(#REF!,[1]!tblOrg[Abbr],0)),[1]!tblLoc[Loc],0))</f>
        <v>#REF!</v>
      </c>
      <c r="U48" s="6">
        <f>IFERROR(INDEX([1]!tblLoc[Score],MATCH(INDEX([1]!tblOrg[Loc],MATCH(INDEX(FacList,MATCH(tblTeamSch[[#This Row],[Facility]],INDEX(FacList,,1),0),3),[1]!tblOrg[Org Num],0)),[1]!tblLoc[Loc],0)),"")</f>
        <v>0</v>
      </c>
      <c r="V48" s="6">
        <f>IF(OR(tblTeamSch[[#This Row],[Court]]="",tblTeamSch[[#This Row],[Home]]&gt;0),0,IF(tblTeamSch[[#This Row],[Court]]&lt;10,0,IF(tblTeamSch[[#This Row],[Home Court]]=10,0,10)))</f>
        <v>0</v>
      </c>
      <c r="W48" s="6" t="e">
        <f>COUNTIFS(tblTeamSch[Travel Score for Game],10,tblTeamSch[Home],0,#REF!,#REF!)</f>
        <v>#REF!</v>
      </c>
      <c r="X48" s="6" t="str">
        <f>IFERROR(INDEX(tblTeamSch[Overall Travel Score],MATCH(tblTeamSch[[#This Row],[Opponent]],tblTeamSch[Team],0)),"")</f>
        <v/>
      </c>
      <c r="Y48" s="6" cm="1">
        <f t="array" ref="Y48">IF(Y47="Num",1,IF(Y47="","",IF(Y47+1&gt;TotalNumRegGames*2,"",Y47+1)))</f>
        <v>47</v>
      </c>
    </row>
    <row r="49" spans="1:25" ht="13.35" customHeight="1" x14ac:dyDescent="0.3">
      <c r="A49" s="6" cm="1">
        <f t="array" ref="A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920</v>
      </c>
      <c r="B49" s="6" cm="1">
        <f t="array" ref="B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" s="6">
        <f>IFERROR(INDEX([1]!tblSchedule[Week Game Scheduled],MATCH(tblTeamSch[[#This Row],[Game Num]],[1]!tblSchedule[GameNum],0)),"")</f>
        <v>8</v>
      </c>
      <c r="D49" s="6">
        <f>IFERROR(INDEX([1]!tblSchedule[Round],MATCH(tblTeamSch[[#This Row],[Game Num]],[1]!tblSchedule[GameNum],0)),"")</f>
        <v>6</v>
      </c>
      <c r="E49" s="6">
        <f>IFERROR(INDEX([1]!tblSchedule[Rnd Sch],MATCH(tblTeamSch[[#This Row],[Game Num]],[1]!tblSchedule[GameNum],0)),"")</f>
        <v>6</v>
      </c>
      <c r="F49" s="6" t="str">
        <f>IFERROR(INDEX([1]!tblSchedule[DLC],MATCH(tblTeamSch[[#This Row],[Game Num]],[1]!tblSchedule[GameNum],0)),"")</f>
        <v>6G1A</v>
      </c>
      <c r="G49" s="7" t="str">
        <f>IFERROR(INDEX([1]!tblSchedule[Facility],MATCH(tblTeamSch[[#This Row],[Game Num]],[1]!tblSchedule[GameNum],0)),"")</f>
        <v>Ascension Gym</v>
      </c>
      <c r="H49" s="8">
        <f>IFERROR(INDEX([1]!tblSchedule[Game Date],MATCH(tblTeamSch[[#This Row],[Game Num]],[1]!tblSchedule[GameNum],0)),"")</f>
        <v>46046</v>
      </c>
      <c r="I49" s="9">
        <f>IFERROR(INDEX([1]!tblSchedule[Game Time],MATCH(tblTeamSch[[#This Row],[Game Num]],[1]!tblSchedule[GameNum],0)),"")</f>
        <v>0.5</v>
      </c>
      <c r="J49" s="10" t="str">
        <f>IFERROR(INDEX([1]!tblTeams[Organization],MATCH(tblTeamSch[[#This Row],[Team]],[1]!tblTeams[Team],0)),"")</f>
        <v>Ascension</v>
      </c>
      <c r="K49" s="10" t="str">
        <f>IFERROR(INDEX([1]!tblOrg[Abbr],MATCH(tblTeamSch[[#This Row],[Org]],[1]!tblOrg[Organization],0)),"")</f>
        <v>Asc</v>
      </c>
      <c r="L49" s="10" t="str">
        <f>IFERROR(INDEX(IF(tblTeamSch[[#This Row],[1vs2]]=1,[1]!tblSchedule[Team 1 Name],[1]!tblSchedule[Team 2 Name]),MATCH(tblTeamSch[[#This Row],[Game Num]],[1]!tblSchedule[GameNum],0)),"")</f>
        <v>Ascension BB 6G#1</v>
      </c>
      <c r="M49" s="10" t="str">
        <f>IFERROR(INDEX(IF(tblTeamSch[[#This Row],[1vs2]]=1,[1]!tblSchedule[Team 2 Name],[1]!tblSchedule[Team 1 Name]),MATCH(tblTeamSch[[#This Row],[Game Num]],[1]!tblSchedule[GameNum],0)),"")</f>
        <v>St Edward Bball 6G1</v>
      </c>
      <c r="N49" s="6"/>
      <c r="O49" s="6"/>
      <c r="P49" s="6"/>
      <c r="Q49" s="6">
        <f>INDEX([1]!tblSchedule[Home Game],MATCH(tblTeamSch[[#This Row],[Game Num]],[1]!tblSchedule[GameNum],0))</f>
        <v>1</v>
      </c>
      <c r="R49" s="7" t="e">
        <f>IF(COUNTIFS(tblTeamSch[Team],tblTeamSch[[#This Row],[Team]],#REF!,1)&gt;1,"Y","")</f>
        <v>#REF!</v>
      </c>
      <c r="S49" s="6">
        <f>INDEX([1]!tblLoc[Score],MATCH(INDEX([1]!tblOrg[Loc],MATCH(tblTeamSch[[#This Row],[Org]],[1]!tblOrg[Organization],0)),[1]!tblLoc[Loc],0))</f>
        <v>0</v>
      </c>
      <c r="T49" s="6" t="e">
        <f>INDEX([1]!tblLoc[Score],MATCH(INDEX([1]!tblOrg[Loc],MATCH(#REF!,[1]!tblOrg[Abbr],0)),[1]!tblLoc[Loc],0))</f>
        <v>#REF!</v>
      </c>
      <c r="U49" s="6">
        <f>IFERROR(INDEX([1]!tblLoc[Score],MATCH(INDEX([1]!tblOrg[Loc],MATCH(INDEX(FacList,MATCH(tblTeamSch[[#This Row],[Facility]],INDEX(FacList,,1),0),3),[1]!tblOrg[Org Num],0)),[1]!tblLoc[Loc],0)),"")</f>
        <v>0</v>
      </c>
      <c r="V49" s="6">
        <f>IF(OR(tblTeamSch[[#This Row],[Court]]="",tblTeamSch[[#This Row],[Home]]&gt;0),0,IF(tblTeamSch[[#This Row],[Court]]&lt;10,0,IF(tblTeamSch[[#This Row],[Home Court]]=10,0,10)))</f>
        <v>0</v>
      </c>
      <c r="W49" s="6" t="e">
        <f>COUNTIFS(tblTeamSch[Travel Score for Game],10,tblTeamSch[Home],0,#REF!,#REF!)</f>
        <v>#REF!</v>
      </c>
      <c r="X49" s="6" t="str">
        <f>IFERROR(INDEX(tblTeamSch[Overall Travel Score],MATCH(tblTeamSch[[#This Row],[Opponent]],tblTeamSch[Team],0)),"")</f>
        <v/>
      </c>
      <c r="Y49" s="6" cm="1">
        <f t="array" ref="Y49">IF(Y48="Num",1,IF(Y48="","",IF(Y48+1&gt;TotalNumRegGames*2,"",Y48+1)))</f>
        <v>48</v>
      </c>
    </row>
    <row r="50" spans="1:25" ht="13.35" customHeight="1" x14ac:dyDescent="0.3">
      <c r="A50" s="6" cm="1">
        <f t="array" ref="A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926</v>
      </c>
      <c r="B50" s="6" cm="1">
        <f t="array" ref="B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0" s="6">
        <f>IFERROR(INDEX([1]!tblSchedule[Week Game Scheduled],MATCH(tblTeamSch[[#This Row],[Game Num]],[1]!tblSchedule[GameNum],0)),"")</f>
        <v>9</v>
      </c>
      <c r="D50" s="6">
        <f>IFERROR(INDEX([1]!tblSchedule[Round],MATCH(tblTeamSch[[#This Row],[Game Num]],[1]!tblSchedule[GameNum],0)),"")</f>
        <v>7</v>
      </c>
      <c r="E50" s="6">
        <f>IFERROR(INDEX([1]!tblSchedule[Rnd Sch],MATCH(tblTeamSch[[#This Row],[Game Num]],[1]!tblSchedule[GameNum],0)),"")</f>
        <v>7</v>
      </c>
      <c r="F50" s="6" t="str">
        <f>IFERROR(INDEX([1]!tblSchedule[DLC],MATCH(tblTeamSch[[#This Row],[Game Num]],[1]!tblSchedule[GameNum],0)),"")</f>
        <v>6G1A</v>
      </c>
      <c r="G50" s="7" t="str">
        <f>IFERROR(INDEX([1]!tblSchedule[Facility],MATCH(tblTeamSch[[#This Row],[Game Num]],[1]!tblSchedule[GameNum],0)),"")</f>
        <v>Ascension Gym</v>
      </c>
      <c r="H50" s="8">
        <f>IFERROR(INDEX([1]!tblSchedule[Game Date],MATCH(tblTeamSch[[#This Row],[Game Num]],[1]!tblSchedule[GameNum],0)),"")</f>
        <v>46053</v>
      </c>
      <c r="I50" s="9">
        <f>IFERROR(INDEX([1]!tblSchedule[Game Time],MATCH(tblTeamSch[[#This Row],[Game Num]],[1]!tblSchedule[GameNum],0)),"")</f>
        <v>0.5</v>
      </c>
      <c r="J50" s="10" t="str">
        <f>IFERROR(INDEX([1]!tblTeams[Organization],MATCH(tblTeamSch[[#This Row],[Team]],[1]!tblTeams[Team],0)),"")</f>
        <v>Ascension</v>
      </c>
      <c r="K50" s="10" t="str">
        <f>IFERROR(INDEX([1]!tblOrg[Abbr],MATCH(tblTeamSch[[#This Row],[Org]],[1]!tblOrg[Organization],0)),"")</f>
        <v>Asc</v>
      </c>
      <c r="L50" s="10" t="str">
        <f>IFERROR(INDEX(IF(tblTeamSch[[#This Row],[1vs2]]=1,[1]!tblSchedule[Team 1 Name],[1]!tblSchedule[Team 2 Name]),MATCH(tblTeamSch[[#This Row],[Game Num]],[1]!tblSchedule[GameNum],0)),"")</f>
        <v>Ascension BB 6G#1</v>
      </c>
      <c r="M50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50" s="6"/>
      <c r="O50" s="6"/>
      <c r="P50" s="6"/>
      <c r="Q50" s="6">
        <f>INDEX([1]!tblSchedule[Home Game],MATCH(tblTeamSch[[#This Row],[Game Num]],[1]!tblSchedule[GameNum],0))</f>
        <v>1</v>
      </c>
      <c r="R50" s="7" t="e">
        <f>IF(COUNTIFS(tblTeamSch[Team],tblTeamSch[[#This Row],[Team]],#REF!,1)&gt;1,"Y","")</f>
        <v>#REF!</v>
      </c>
      <c r="S50" s="6">
        <f>INDEX([1]!tblLoc[Score],MATCH(INDEX([1]!tblOrg[Loc],MATCH(tblTeamSch[[#This Row],[Org]],[1]!tblOrg[Organization],0)),[1]!tblLoc[Loc],0))</f>
        <v>0</v>
      </c>
      <c r="T50" s="6" t="e">
        <f>INDEX([1]!tblLoc[Score],MATCH(INDEX([1]!tblOrg[Loc],MATCH(#REF!,[1]!tblOrg[Abbr],0)),[1]!tblLoc[Loc],0))</f>
        <v>#REF!</v>
      </c>
      <c r="U50" s="6">
        <f>IFERROR(INDEX([1]!tblLoc[Score],MATCH(INDEX([1]!tblOrg[Loc],MATCH(INDEX(FacList,MATCH(tblTeamSch[[#This Row],[Facility]],INDEX(FacList,,1),0),3),[1]!tblOrg[Org Num],0)),[1]!tblLoc[Loc],0)),"")</f>
        <v>0</v>
      </c>
      <c r="V50" s="6">
        <f>IF(OR(tblTeamSch[[#This Row],[Court]]="",tblTeamSch[[#This Row],[Home]]&gt;0),0,IF(tblTeamSch[[#This Row],[Court]]&lt;10,0,IF(tblTeamSch[[#This Row],[Home Court]]=10,0,10)))</f>
        <v>0</v>
      </c>
      <c r="W50" s="6" t="e">
        <f>COUNTIFS(tblTeamSch[Travel Score for Game],10,tblTeamSch[Home],0,#REF!,#REF!)</f>
        <v>#REF!</v>
      </c>
      <c r="X50" s="6" t="str">
        <f>IFERROR(INDEX(tblTeamSch[Overall Travel Score],MATCH(tblTeamSch[[#This Row],[Opponent]],tblTeamSch[Team],0)),"")</f>
        <v/>
      </c>
      <c r="Y50" s="6" cm="1">
        <f t="array" ref="Y50">IF(Y49="Num",1,IF(Y49="","",IF(Y49+1&gt;TotalNumRegGames*2,"",Y49+1)))</f>
        <v>49</v>
      </c>
    </row>
    <row r="51" spans="1:25" ht="13.35" customHeight="1" x14ac:dyDescent="0.3">
      <c r="A51" s="6" cm="1">
        <f t="array" ref="A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964</v>
      </c>
      <c r="B51" s="6" cm="1">
        <f t="array" ref="B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" s="6">
        <f>IFERROR(INDEX([1]!tblSchedule[Week Game Scheduled],MATCH(tblTeamSch[[#This Row],[Game Num]],[1]!tblSchedule[GameNum],0)),"")</f>
        <v>49</v>
      </c>
      <c r="D51" s="6">
        <f>IFERROR(INDEX([1]!tblSchedule[Round],MATCH(tblTeamSch[[#This Row],[Game Num]],[1]!tblSchedule[GameNum],0)),"")</f>
        <v>1</v>
      </c>
      <c r="E51" s="6">
        <f>IFERROR(INDEX([1]!tblSchedule[Rnd Sch],MATCH(tblTeamSch[[#This Row],[Game Num]],[1]!tblSchedule[GameNum],0)),"")</f>
        <v>1</v>
      </c>
      <c r="F51" s="6" t="str">
        <f>IFERROR(INDEX([1]!tblSchedule[DLC],MATCH(tblTeamSch[[#This Row],[Game Num]],[1]!tblSchedule[GameNum],0)),"")</f>
        <v>6G3</v>
      </c>
      <c r="G51" s="7" t="str">
        <f>IFERROR(INDEX([1]!tblSchedule[Facility],MATCH(tblTeamSch[[#This Row],[Game Num]],[1]!tblSchedule[GameNum],0)),"")</f>
        <v>Ascension Gym</v>
      </c>
      <c r="H51" s="8">
        <f>IFERROR(INDEX([1]!tblSchedule[Game Date],MATCH(tblTeamSch[[#This Row],[Game Num]],[1]!tblSchedule[GameNum],0)),"")</f>
        <v>45997</v>
      </c>
      <c r="I51" s="9">
        <f>IFERROR(INDEX([1]!tblSchedule[Game Time],MATCH(tblTeamSch[[#This Row],[Game Num]],[1]!tblSchedule[GameNum],0)),"")</f>
        <v>0.54166666666666663</v>
      </c>
      <c r="J51" s="10" t="str">
        <f>IFERROR(INDEX([1]!tblTeams[Organization],MATCH(tblTeamSch[[#This Row],[Team]],[1]!tblTeams[Team],0)),"")</f>
        <v>Ascension</v>
      </c>
      <c r="K51" s="10" t="str">
        <f>IFERROR(INDEX([1]!tblOrg[Abbr],MATCH(tblTeamSch[[#This Row],[Org]],[1]!tblOrg[Organization],0)),"")</f>
        <v>Asc</v>
      </c>
      <c r="L51" s="10" t="str">
        <f>IFERROR(INDEX(IF(tblTeamSch[[#This Row],[1vs2]]=1,[1]!tblSchedule[Team 1 Name],[1]!tblSchedule[Team 2 Name]),MATCH(tblTeamSch[[#This Row],[Game Num]],[1]!tblSchedule[GameNum],0)),"")</f>
        <v>Ascension BB 6G#2</v>
      </c>
      <c r="M51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51" s="6"/>
      <c r="O51" s="6"/>
      <c r="P51" s="6"/>
      <c r="Q51" s="6">
        <f>INDEX([1]!tblSchedule[Home Game],MATCH(tblTeamSch[[#This Row],[Game Num]],[1]!tblSchedule[GameNum],0))</f>
        <v>1</v>
      </c>
      <c r="R51" s="7" t="e">
        <f>IF(COUNTIFS(tblTeamSch[Team],tblTeamSch[[#This Row],[Team]],#REF!,1)&gt;1,"Y","")</f>
        <v>#REF!</v>
      </c>
      <c r="S51" s="6">
        <f>INDEX([1]!tblLoc[Score],MATCH(INDEX([1]!tblOrg[Loc],MATCH(tblTeamSch[[#This Row],[Org]],[1]!tblOrg[Organization],0)),[1]!tblLoc[Loc],0))</f>
        <v>0</v>
      </c>
      <c r="T51" s="6" t="e">
        <f>INDEX([1]!tblLoc[Score],MATCH(INDEX([1]!tblOrg[Loc],MATCH(#REF!,[1]!tblOrg[Abbr],0)),[1]!tblLoc[Loc],0))</f>
        <v>#REF!</v>
      </c>
      <c r="U51" s="6">
        <f>IFERROR(INDEX([1]!tblLoc[Score],MATCH(INDEX([1]!tblOrg[Loc],MATCH(INDEX(FacList,MATCH(tblTeamSch[[#This Row],[Facility]],INDEX(FacList,,1),0),3),[1]!tblOrg[Org Num],0)),[1]!tblLoc[Loc],0)),"")</f>
        <v>0</v>
      </c>
      <c r="V51" s="6">
        <f>IF(OR(tblTeamSch[[#This Row],[Court]]="",tblTeamSch[[#This Row],[Home]]&gt;0),0,IF(tblTeamSch[[#This Row],[Court]]&lt;10,0,IF(tblTeamSch[[#This Row],[Home Court]]=10,0,10)))</f>
        <v>0</v>
      </c>
      <c r="W51" s="6" t="e">
        <f>COUNTIFS(tblTeamSch[Travel Score for Game],10,tblTeamSch[Home],0,#REF!,#REF!)</f>
        <v>#REF!</v>
      </c>
      <c r="X51" s="6" t="str">
        <f>IFERROR(INDEX(tblTeamSch[Overall Travel Score],MATCH(tblTeamSch[[#This Row],[Opponent]],tblTeamSch[Team],0)),"")</f>
        <v/>
      </c>
      <c r="Y51" s="6" cm="1">
        <f t="array" ref="Y51">IF(Y50="Num",1,IF(Y50="","",IF(Y50+1&gt;TotalNumRegGames*2,"",Y50+1)))</f>
        <v>50</v>
      </c>
    </row>
    <row r="52" spans="1:25" ht="13.35" customHeight="1" x14ac:dyDescent="0.3">
      <c r="A52" s="6" cm="1">
        <f t="array" ref="A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970</v>
      </c>
      <c r="B52" s="6" cm="1">
        <f t="array" ref="B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2" s="6">
        <f>IFERROR(INDEX([1]!tblSchedule[Week Game Scheduled],MATCH(tblTeamSch[[#This Row],[Game Num]],[1]!tblSchedule[GameNum],0)),"")</f>
        <v>50</v>
      </c>
      <c r="D52" s="6">
        <f>IFERROR(INDEX([1]!tblSchedule[Round],MATCH(tblTeamSch[[#This Row],[Game Num]],[1]!tblSchedule[GameNum],0)),"")</f>
        <v>2</v>
      </c>
      <c r="E52" s="6">
        <f>IFERROR(INDEX([1]!tblSchedule[Rnd Sch],MATCH(tblTeamSch[[#This Row],[Game Num]],[1]!tblSchedule[GameNum],0)),"")</f>
        <v>2</v>
      </c>
      <c r="F52" s="6" t="str">
        <f>IFERROR(INDEX([1]!tblSchedule[DLC],MATCH(tblTeamSch[[#This Row],[Game Num]],[1]!tblSchedule[GameNum],0)),"")</f>
        <v>6G3</v>
      </c>
      <c r="G52" s="7" t="str">
        <f>IFERROR(INDEX([1]!tblSchedule[Facility],MATCH(tblTeamSch[[#This Row],[Game Num]],[1]!tblSchedule[GameNum],0)),"")</f>
        <v>St. Margaret Mary PAC (smaller gym)</v>
      </c>
      <c r="H52" s="8">
        <f>IFERROR(INDEX([1]!tblSchedule[Game Date],MATCH(tblTeamSch[[#This Row],[Game Num]],[1]!tblSchedule[GameNum],0)),"")</f>
        <v>46004</v>
      </c>
      <c r="I52" s="9">
        <f>IFERROR(INDEX([1]!tblSchedule[Game Time],MATCH(tblTeamSch[[#This Row],[Game Num]],[1]!tblSchedule[GameNum],0)),"")</f>
        <v>0.39583333333333331</v>
      </c>
      <c r="J52" s="10" t="str">
        <f>IFERROR(INDEX([1]!tblTeams[Organization],MATCH(tblTeamSch[[#This Row],[Team]],[1]!tblTeams[Team],0)),"")</f>
        <v>Ascension</v>
      </c>
      <c r="K52" s="10" t="str">
        <f>IFERROR(INDEX([1]!tblOrg[Abbr],MATCH(tblTeamSch[[#This Row],[Org]],[1]!tblOrg[Organization],0)),"")</f>
        <v>Asc</v>
      </c>
      <c r="L52" s="10" t="str">
        <f>IFERROR(INDEX(IF(tblTeamSch[[#This Row],[1vs2]]=1,[1]!tblSchedule[Team 1 Name],[1]!tblSchedule[Team 2 Name]),MATCH(tblTeamSch[[#This Row],[Game Num]],[1]!tblSchedule[GameNum],0)),"")</f>
        <v>Ascension BB 6G#2</v>
      </c>
      <c r="M52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52" s="6"/>
      <c r="O52" s="6"/>
      <c r="P52" s="6"/>
      <c r="Q52" s="6">
        <f>INDEX([1]!tblSchedule[Home Game],MATCH(tblTeamSch[[#This Row],[Game Num]],[1]!tblSchedule[GameNum],0))</f>
        <v>1</v>
      </c>
      <c r="R52" s="7" t="e">
        <f>IF(COUNTIFS(tblTeamSch[Team],tblTeamSch[[#This Row],[Team]],#REF!,1)&gt;1,"Y","")</f>
        <v>#REF!</v>
      </c>
      <c r="S52" s="6">
        <f>INDEX([1]!tblLoc[Score],MATCH(INDEX([1]!tblOrg[Loc],MATCH(tblTeamSch[[#This Row],[Org]],[1]!tblOrg[Organization],0)),[1]!tblLoc[Loc],0))</f>
        <v>0</v>
      </c>
      <c r="T52" s="6" t="e">
        <f>INDEX([1]!tblLoc[Score],MATCH(INDEX([1]!tblOrg[Loc],MATCH(#REF!,[1]!tblOrg[Abbr],0)),[1]!tblLoc[Loc],0))</f>
        <v>#REF!</v>
      </c>
      <c r="U52" s="6">
        <f>IFERROR(INDEX([1]!tblLoc[Score],MATCH(INDEX([1]!tblOrg[Loc],MATCH(INDEX(FacList,MATCH(tblTeamSch[[#This Row],[Facility]],INDEX(FacList,,1),0),3),[1]!tblOrg[Org Num],0)),[1]!tblLoc[Loc],0)),"")</f>
        <v>0</v>
      </c>
      <c r="V52" s="6">
        <f>IF(OR(tblTeamSch[[#This Row],[Court]]="",tblTeamSch[[#This Row],[Home]]&gt;0),0,IF(tblTeamSch[[#This Row],[Court]]&lt;10,0,IF(tblTeamSch[[#This Row],[Home Court]]=10,0,10)))</f>
        <v>0</v>
      </c>
      <c r="W52" s="6" t="e">
        <f>COUNTIFS(tblTeamSch[Travel Score for Game],10,tblTeamSch[Home],0,#REF!,#REF!)</f>
        <v>#REF!</v>
      </c>
      <c r="X52" s="6" t="str">
        <f>IFERROR(INDEX(tblTeamSch[Overall Travel Score],MATCH(tblTeamSch[[#This Row],[Opponent]],tblTeamSch[Team],0)),"")</f>
        <v/>
      </c>
      <c r="Y52" s="6" cm="1">
        <f t="array" ref="Y52">IF(Y51="Num",1,IF(Y51="","",IF(Y51+1&gt;TotalNumRegGames*2,"",Y51+1)))</f>
        <v>51</v>
      </c>
    </row>
    <row r="53" spans="1:25" ht="13.35" customHeight="1" x14ac:dyDescent="0.3">
      <c r="A53" s="6" cm="1">
        <f t="array" ref="A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975</v>
      </c>
      <c r="B53" s="6" cm="1">
        <f t="array" ref="B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3" s="6">
        <f>IFERROR(INDEX([1]!tblSchedule[Week Game Scheduled],MATCH(tblTeamSch[[#This Row],[Game Num]],[1]!tblSchedule[GameNum],0)),"")</f>
        <v>5</v>
      </c>
      <c r="D53" s="6">
        <f>IFERROR(INDEX([1]!tblSchedule[Round],MATCH(tblTeamSch[[#This Row],[Game Num]],[1]!tblSchedule[GameNum],0)),"")</f>
        <v>3</v>
      </c>
      <c r="E53" s="6">
        <f>IFERROR(INDEX([1]!tblSchedule[Rnd Sch],MATCH(tblTeamSch[[#This Row],[Game Num]],[1]!tblSchedule[GameNum],0)),"")</f>
        <v>3</v>
      </c>
      <c r="F53" s="6" t="str">
        <f>IFERROR(INDEX([1]!tblSchedule[DLC],MATCH(tblTeamSch[[#This Row],[Game Num]],[1]!tblSchedule[GameNum],0)),"")</f>
        <v>6G3</v>
      </c>
      <c r="G53" s="7" t="str">
        <f>IFERROR(INDEX([1]!tblSchedule[Facility],MATCH(tblTeamSch[[#This Row],[Game Num]],[1]!tblSchedule[GameNum],0)),"")</f>
        <v>Ascension Gym</v>
      </c>
      <c r="H53" s="8">
        <f>IFERROR(INDEX([1]!tblSchedule[Game Date],MATCH(tblTeamSch[[#This Row],[Game Num]],[1]!tblSchedule[GameNum],0)),"")</f>
        <v>46025</v>
      </c>
      <c r="I53" s="9">
        <f>IFERROR(INDEX([1]!tblSchedule[Game Time],MATCH(tblTeamSch[[#This Row],[Game Num]],[1]!tblSchedule[GameNum],0)),"")</f>
        <v>0.5</v>
      </c>
      <c r="J53" s="10" t="str">
        <f>IFERROR(INDEX([1]!tblTeams[Organization],MATCH(tblTeamSch[[#This Row],[Team]],[1]!tblTeams[Team],0)),"")</f>
        <v>Ascension</v>
      </c>
      <c r="K53" s="10" t="str">
        <f>IFERROR(INDEX([1]!tblOrg[Abbr],MATCH(tblTeamSch[[#This Row],[Org]],[1]!tblOrg[Organization],0)),"")</f>
        <v>Asc</v>
      </c>
      <c r="L53" s="10" t="str">
        <f>IFERROR(INDEX(IF(tblTeamSch[[#This Row],[1vs2]]=1,[1]!tblSchedule[Team 1 Name],[1]!tblSchedule[Team 2 Name]),MATCH(tblTeamSch[[#This Row],[Game Num]],[1]!tblSchedule[GameNum],0)),"")</f>
        <v>Ascension BB 6G#2</v>
      </c>
      <c r="M53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53" s="6"/>
      <c r="O53" s="6"/>
      <c r="P53" s="6"/>
      <c r="Q53" s="6">
        <f>INDEX([1]!tblSchedule[Home Game],MATCH(tblTeamSch[[#This Row],[Game Num]],[1]!tblSchedule[GameNum],0))</f>
        <v>1</v>
      </c>
      <c r="R53" s="7" t="e">
        <f>IF(COUNTIFS(tblTeamSch[Team],tblTeamSch[[#This Row],[Team]],#REF!,1)&gt;1,"Y","")</f>
        <v>#REF!</v>
      </c>
      <c r="S53" s="6">
        <f>INDEX([1]!tblLoc[Score],MATCH(INDEX([1]!tblOrg[Loc],MATCH(tblTeamSch[[#This Row],[Org]],[1]!tblOrg[Organization],0)),[1]!tblLoc[Loc],0))</f>
        <v>0</v>
      </c>
      <c r="T53" s="6" t="e">
        <f>INDEX([1]!tblLoc[Score],MATCH(INDEX([1]!tblOrg[Loc],MATCH(#REF!,[1]!tblOrg[Abbr],0)),[1]!tblLoc[Loc],0))</f>
        <v>#REF!</v>
      </c>
      <c r="U53" s="6">
        <f>IFERROR(INDEX([1]!tblLoc[Score],MATCH(INDEX([1]!tblOrg[Loc],MATCH(INDEX(FacList,MATCH(tblTeamSch[[#This Row],[Facility]],INDEX(FacList,,1),0),3),[1]!tblOrg[Org Num],0)),[1]!tblLoc[Loc],0)),"")</f>
        <v>0</v>
      </c>
      <c r="V53" s="6">
        <f>IF(OR(tblTeamSch[[#This Row],[Court]]="",tblTeamSch[[#This Row],[Home]]&gt;0),0,IF(tblTeamSch[[#This Row],[Court]]&lt;10,0,IF(tblTeamSch[[#This Row],[Home Court]]=10,0,10)))</f>
        <v>0</v>
      </c>
      <c r="W53" s="6" t="e">
        <f>COUNTIFS(tblTeamSch[Travel Score for Game],10,tblTeamSch[Home],0,#REF!,#REF!)</f>
        <v>#REF!</v>
      </c>
      <c r="X53" s="6" t="str">
        <f>IFERROR(INDEX(tblTeamSch[Overall Travel Score],MATCH(tblTeamSch[[#This Row],[Opponent]],tblTeamSch[Team],0)),"")</f>
        <v/>
      </c>
      <c r="Y53" s="6" cm="1">
        <f t="array" ref="Y53">IF(Y52="Num",1,IF(Y52="","",IF(Y52+1&gt;TotalNumRegGames*2,"",Y52+1)))</f>
        <v>52</v>
      </c>
    </row>
    <row r="54" spans="1:25" ht="13.35" customHeight="1" x14ac:dyDescent="0.3">
      <c r="A54" s="6" cm="1">
        <f t="array" ref="A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980</v>
      </c>
      <c r="B54" s="6" cm="1">
        <f t="array" ref="B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4" s="6">
        <f>IFERROR(INDEX([1]!tblSchedule[Week Game Scheduled],MATCH(tblTeamSch[[#This Row],[Game Num]],[1]!tblSchedule[GameNum],0)),"")</f>
        <v>6</v>
      </c>
      <c r="D54" s="6">
        <f>IFERROR(INDEX([1]!tblSchedule[Round],MATCH(tblTeamSch[[#This Row],[Game Num]],[1]!tblSchedule[GameNum],0)),"")</f>
        <v>4</v>
      </c>
      <c r="E54" s="6">
        <f>IFERROR(INDEX([1]!tblSchedule[Rnd Sch],MATCH(tblTeamSch[[#This Row],[Game Num]],[1]!tblSchedule[GameNum],0)),"")</f>
        <v>4</v>
      </c>
      <c r="F54" s="6" t="str">
        <f>IFERROR(INDEX([1]!tblSchedule[DLC],MATCH(tblTeamSch[[#This Row],[Game Num]],[1]!tblSchedule[GameNum],0)),"")</f>
        <v>6G3</v>
      </c>
      <c r="G54" s="7" t="str">
        <f>IFERROR(INDEX([1]!tblSchedule[Facility],MATCH(tblTeamSch[[#This Row],[Game Num]],[1]!tblSchedule[GameNum],0)),"")</f>
        <v>Ascension Gym</v>
      </c>
      <c r="H54" s="8">
        <f>IFERROR(INDEX([1]!tblSchedule[Game Date],MATCH(tblTeamSch[[#This Row],[Game Num]],[1]!tblSchedule[GameNum],0)),"")</f>
        <v>46032</v>
      </c>
      <c r="I54" s="9">
        <f>IFERROR(INDEX([1]!tblSchedule[Game Time],MATCH(tblTeamSch[[#This Row],[Game Num]],[1]!tblSchedule[GameNum],0)),"")</f>
        <v>0.5</v>
      </c>
      <c r="J54" s="10" t="str">
        <f>IFERROR(INDEX([1]!tblTeams[Organization],MATCH(tblTeamSch[[#This Row],[Team]],[1]!tblTeams[Team],0)),"")</f>
        <v>Ascension</v>
      </c>
      <c r="K54" s="10" t="str">
        <f>IFERROR(INDEX([1]!tblOrg[Abbr],MATCH(tblTeamSch[[#This Row],[Org]],[1]!tblOrg[Organization],0)),"")</f>
        <v>Asc</v>
      </c>
      <c r="L54" s="10" t="str">
        <f>IFERROR(INDEX(IF(tblTeamSch[[#This Row],[1vs2]]=1,[1]!tblSchedule[Team 1 Name],[1]!tblSchedule[Team 2 Name]),MATCH(tblTeamSch[[#This Row],[Game Num]],[1]!tblSchedule[GameNum],0)),"")</f>
        <v>Ascension BB 6G#2</v>
      </c>
      <c r="M54" s="10" t="str">
        <f>IFERROR(INDEX(IF(tblTeamSch[[#This Row],[1vs2]]=1,[1]!tblSchedule[Team 2 Name],[1]!tblSchedule[Team 1 Name]),MATCH(tblTeamSch[[#This Row],[Game Num]],[1]!tblSchedule[GameNum],0)),"")</f>
        <v>St Michael BB 6G#3</v>
      </c>
      <c r="N54" s="6"/>
      <c r="O54" s="6"/>
      <c r="P54" s="6"/>
      <c r="Q54" s="6">
        <f>INDEX([1]!tblSchedule[Home Game],MATCH(tblTeamSch[[#This Row],[Game Num]],[1]!tblSchedule[GameNum],0))</f>
        <v>1</v>
      </c>
      <c r="R54" s="7" t="e">
        <f>IF(COUNTIFS(tblTeamSch[Team],tblTeamSch[[#This Row],[Team]],#REF!,1)&gt;1,"Y","")</f>
        <v>#REF!</v>
      </c>
      <c r="S54" s="6">
        <f>INDEX([1]!tblLoc[Score],MATCH(INDEX([1]!tblOrg[Loc],MATCH(tblTeamSch[[#This Row],[Org]],[1]!tblOrg[Organization],0)),[1]!tblLoc[Loc],0))</f>
        <v>0</v>
      </c>
      <c r="T54" s="6" t="e">
        <f>INDEX([1]!tblLoc[Score],MATCH(INDEX([1]!tblOrg[Loc],MATCH(#REF!,[1]!tblOrg[Abbr],0)),[1]!tblLoc[Loc],0))</f>
        <v>#REF!</v>
      </c>
      <c r="U54" s="6">
        <f>IFERROR(INDEX([1]!tblLoc[Score],MATCH(INDEX([1]!tblOrg[Loc],MATCH(INDEX(FacList,MATCH(tblTeamSch[[#This Row],[Facility]],INDEX(FacList,,1),0),3),[1]!tblOrg[Org Num],0)),[1]!tblLoc[Loc],0)),"")</f>
        <v>0</v>
      </c>
      <c r="V54" s="6">
        <f>IF(OR(tblTeamSch[[#This Row],[Court]]="",tblTeamSch[[#This Row],[Home]]&gt;0),0,IF(tblTeamSch[[#This Row],[Court]]&lt;10,0,IF(tblTeamSch[[#This Row],[Home Court]]=10,0,10)))</f>
        <v>0</v>
      </c>
      <c r="W54" s="6" t="e">
        <f>COUNTIFS(tblTeamSch[Travel Score for Game],10,tblTeamSch[Home],0,#REF!,#REF!)</f>
        <v>#REF!</v>
      </c>
      <c r="X54" s="6" t="str">
        <f>IFERROR(INDEX(tblTeamSch[Overall Travel Score],MATCH(tblTeamSch[[#This Row],[Opponent]],tblTeamSch[Team],0)),"")</f>
        <v/>
      </c>
      <c r="Y54" s="6" cm="1">
        <f t="array" ref="Y54">IF(Y53="Num",1,IF(Y53="","",IF(Y53+1&gt;TotalNumRegGames*2,"",Y53+1)))</f>
        <v>53</v>
      </c>
    </row>
    <row r="55" spans="1:25" ht="13.35" customHeight="1" x14ac:dyDescent="0.3">
      <c r="A55" s="6" cm="1">
        <f t="array" ref="A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985</v>
      </c>
      <c r="B55" s="6" cm="1">
        <f t="array" ref="B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" s="6">
        <f>IFERROR(INDEX([1]!tblSchedule[Week Game Scheduled],MATCH(tblTeamSch[[#This Row],[Game Num]],[1]!tblSchedule[GameNum],0)),"")</f>
        <v>7</v>
      </c>
      <c r="D55" s="6">
        <f>IFERROR(INDEX([1]!tblSchedule[Round],MATCH(tblTeamSch[[#This Row],[Game Num]],[1]!tblSchedule[GameNum],0)),"")</f>
        <v>5</v>
      </c>
      <c r="E55" s="6">
        <f>IFERROR(INDEX([1]!tblSchedule[Rnd Sch],MATCH(tblTeamSch[[#This Row],[Game Num]],[1]!tblSchedule[GameNum],0)),"")</f>
        <v>5</v>
      </c>
      <c r="F55" s="6" t="str">
        <f>IFERROR(INDEX([1]!tblSchedule[DLC],MATCH(tblTeamSch[[#This Row],[Game Num]],[1]!tblSchedule[GameNum],0)),"")</f>
        <v>6G3</v>
      </c>
      <c r="G55" s="7" t="str">
        <f>IFERROR(INDEX([1]!tblSchedule[Facility],MATCH(tblTeamSch[[#This Row],[Game Num]],[1]!tblSchedule[GameNum],0)),"")</f>
        <v>Ascension Gym</v>
      </c>
      <c r="H55" s="8">
        <f>IFERROR(INDEX([1]!tblSchedule[Game Date],MATCH(tblTeamSch[[#This Row],[Game Num]],[1]!tblSchedule[GameNum],0)),"")</f>
        <v>46039</v>
      </c>
      <c r="I55" s="9">
        <f>IFERROR(INDEX([1]!tblSchedule[Game Time],MATCH(tblTeamSch[[#This Row],[Game Num]],[1]!tblSchedule[GameNum],0)),"")</f>
        <v>0.45833333333333331</v>
      </c>
      <c r="J55" s="10" t="str">
        <f>IFERROR(INDEX([1]!tblTeams[Organization],MATCH(tblTeamSch[[#This Row],[Team]],[1]!tblTeams[Team],0)),"")</f>
        <v>Ascension</v>
      </c>
      <c r="K55" s="10" t="str">
        <f>IFERROR(INDEX([1]!tblOrg[Abbr],MATCH(tblTeamSch[[#This Row],[Org]],[1]!tblOrg[Organization],0)),"")</f>
        <v>Asc</v>
      </c>
      <c r="L55" s="10" t="str">
        <f>IFERROR(INDEX(IF(tblTeamSch[[#This Row],[1vs2]]=1,[1]!tblSchedule[Team 1 Name],[1]!tblSchedule[Team 2 Name]),MATCH(tblTeamSch[[#This Row],[Game Num]],[1]!tblSchedule[GameNum],0)),"")</f>
        <v>Ascension BB 6G#2</v>
      </c>
      <c r="M55" s="10" t="str">
        <f>IFERROR(INDEX(IF(tblTeamSch[[#This Row],[1vs2]]=1,[1]!tblSchedule[Team 2 Name],[1]!tblSchedule[Team 1 Name]),MATCH(tblTeamSch[[#This Row],[Game Num]],[1]!tblSchedule[GameNum],0)),"")</f>
        <v>St. Albert BB 6G#3</v>
      </c>
      <c r="N55" s="6"/>
      <c r="O55" s="6"/>
      <c r="P55" s="6"/>
      <c r="Q55" s="6">
        <f>INDEX([1]!tblSchedule[Home Game],MATCH(tblTeamSch[[#This Row],[Game Num]],[1]!tblSchedule[GameNum],0))</f>
        <v>1</v>
      </c>
      <c r="R55" s="7" t="e">
        <f>IF(COUNTIFS(tblTeamSch[Team],tblTeamSch[[#This Row],[Team]],#REF!,1)&gt;1,"Y","")</f>
        <v>#REF!</v>
      </c>
      <c r="S55" s="6">
        <f>INDEX([1]!tblLoc[Score],MATCH(INDEX([1]!tblOrg[Loc],MATCH(tblTeamSch[[#This Row],[Org]],[1]!tblOrg[Organization],0)),[1]!tblLoc[Loc],0))</f>
        <v>0</v>
      </c>
      <c r="T55" s="6" t="e">
        <f>INDEX([1]!tblLoc[Score],MATCH(INDEX([1]!tblOrg[Loc],MATCH(#REF!,[1]!tblOrg[Abbr],0)),[1]!tblLoc[Loc],0))</f>
        <v>#REF!</v>
      </c>
      <c r="U55" s="6">
        <f>IFERROR(INDEX([1]!tblLoc[Score],MATCH(INDEX([1]!tblOrg[Loc],MATCH(INDEX(FacList,MATCH(tblTeamSch[[#This Row],[Facility]],INDEX(FacList,,1),0),3),[1]!tblOrg[Org Num],0)),[1]!tblLoc[Loc],0)),"")</f>
        <v>0</v>
      </c>
      <c r="V55" s="6">
        <f>IF(OR(tblTeamSch[[#This Row],[Court]]="",tblTeamSch[[#This Row],[Home]]&gt;0),0,IF(tblTeamSch[[#This Row],[Court]]&lt;10,0,IF(tblTeamSch[[#This Row],[Home Court]]=10,0,10)))</f>
        <v>0</v>
      </c>
      <c r="W55" s="6" t="e">
        <f>COUNTIFS(tblTeamSch[Travel Score for Game],10,tblTeamSch[Home],0,#REF!,#REF!)</f>
        <v>#REF!</v>
      </c>
      <c r="X55" s="6" t="str">
        <f>IFERROR(INDEX(tblTeamSch[Overall Travel Score],MATCH(tblTeamSch[[#This Row],[Opponent]],tblTeamSch[Team],0)),"")</f>
        <v/>
      </c>
      <c r="Y55" s="6" cm="1">
        <f t="array" ref="Y55">IF(Y54="Num",1,IF(Y54="","",IF(Y54+1&gt;TotalNumRegGames*2,"",Y54+1)))</f>
        <v>54</v>
      </c>
    </row>
    <row r="56" spans="1:25" ht="13.35" customHeight="1" x14ac:dyDescent="0.3">
      <c r="A56" s="6" cm="1">
        <f t="array" ref="A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990</v>
      </c>
      <c r="B56" s="6" cm="1">
        <f t="array" ref="B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" s="6">
        <f>IFERROR(INDEX([1]!tblSchedule[Week Game Scheduled],MATCH(tblTeamSch[[#This Row],[Game Num]],[1]!tblSchedule[GameNum],0)),"")</f>
        <v>8</v>
      </c>
      <c r="D56" s="6">
        <f>IFERROR(INDEX([1]!tblSchedule[Round],MATCH(tblTeamSch[[#This Row],[Game Num]],[1]!tblSchedule[GameNum],0)),"")</f>
        <v>6</v>
      </c>
      <c r="E56" s="6">
        <f>IFERROR(INDEX([1]!tblSchedule[Rnd Sch],MATCH(tblTeamSch[[#This Row],[Game Num]],[1]!tblSchedule[GameNum],0)),"")</f>
        <v>6</v>
      </c>
      <c r="F56" s="6" t="str">
        <f>IFERROR(INDEX([1]!tblSchedule[DLC],MATCH(tblTeamSch[[#This Row],[Game Num]],[1]!tblSchedule[GameNum],0)),"")</f>
        <v>6G3</v>
      </c>
      <c r="G56" s="7" t="str">
        <f>IFERROR(INDEX([1]!tblSchedule[Facility],MATCH(tblTeamSch[[#This Row],[Game Num]],[1]!tblSchedule[GameNum],0)),"")</f>
        <v>Ascension Gym</v>
      </c>
      <c r="H56" s="8">
        <f>IFERROR(INDEX([1]!tblSchedule[Game Date],MATCH(tblTeamSch[[#This Row],[Game Num]],[1]!tblSchedule[GameNum],0)),"")</f>
        <v>46046</v>
      </c>
      <c r="I56" s="9">
        <f>IFERROR(INDEX([1]!tblSchedule[Game Time],MATCH(tblTeamSch[[#This Row],[Game Num]],[1]!tblSchedule[GameNum],0)),"")</f>
        <v>0.45833333333333331</v>
      </c>
      <c r="J56" s="10" t="str">
        <f>IFERROR(INDEX([1]!tblTeams[Organization],MATCH(tblTeamSch[[#This Row],[Team]],[1]!tblTeams[Team],0)),"")</f>
        <v>Ascension</v>
      </c>
      <c r="K56" s="10" t="str">
        <f>IFERROR(INDEX([1]!tblOrg[Abbr],MATCH(tblTeamSch[[#This Row],[Org]],[1]!tblOrg[Organization],0)),"")</f>
        <v>Asc</v>
      </c>
      <c r="L56" s="10" t="str">
        <f>IFERROR(INDEX(IF(tblTeamSch[[#This Row],[1vs2]]=1,[1]!tblSchedule[Team 1 Name],[1]!tblSchedule[Team 2 Name]),MATCH(tblTeamSch[[#This Row],[Game Num]],[1]!tblSchedule[GameNum],0)),"")</f>
        <v>Ascension BB 6G#2</v>
      </c>
      <c r="M56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56" s="6"/>
      <c r="O56" s="6"/>
      <c r="P56" s="6"/>
      <c r="Q56" s="6">
        <f>INDEX([1]!tblSchedule[Home Game],MATCH(tblTeamSch[[#This Row],[Game Num]],[1]!tblSchedule[GameNum],0))</f>
        <v>1</v>
      </c>
      <c r="R56" s="7" t="e">
        <f>IF(COUNTIFS(tblTeamSch[Team],tblTeamSch[[#This Row],[Team]],#REF!,1)&gt;1,"Y","")</f>
        <v>#REF!</v>
      </c>
      <c r="S56" s="6">
        <f>INDEX([1]!tblLoc[Score],MATCH(INDEX([1]!tblOrg[Loc],MATCH(tblTeamSch[[#This Row],[Org]],[1]!tblOrg[Organization],0)),[1]!tblLoc[Loc],0))</f>
        <v>0</v>
      </c>
      <c r="T56" s="6" t="e">
        <f>INDEX([1]!tblLoc[Score],MATCH(INDEX([1]!tblOrg[Loc],MATCH(#REF!,[1]!tblOrg[Abbr],0)),[1]!tblLoc[Loc],0))</f>
        <v>#REF!</v>
      </c>
      <c r="U56" s="6">
        <f>IFERROR(INDEX([1]!tblLoc[Score],MATCH(INDEX([1]!tblOrg[Loc],MATCH(INDEX(FacList,MATCH(tblTeamSch[[#This Row],[Facility]],INDEX(FacList,,1),0),3),[1]!tblOrg[Org Num],0)),[1]!tblLoc[Loc],0)),"")</f>
        <v>0</v>
      </c>
      <c r="V56" s="6">
        <f>IF(OR(tblTeamSch[[#This Row],[Court]]="",tblTeamSch[[#This Row],[Home]]&gt;0),0,IF(tblTeamSch[[#This Row],[Court]]&lt;10,0,IF(tblTeamSch[[#This Row],[Home Court]]=10,0,10)))</f>
        <v>0</v>
      </c>
      <c r="W56" s="6" t="e">
        <f>COUNTIFS(tblTeamSch[Travel Score for Game],10,tblTeamSch[Home],0,#REF!,#REF!)</f>
        <v>#REF!</v>
      </c>
      <c r="X56" s="6" t="str">
        <f>IFERROR(INDEX(tblTeamSch[Overall Travel Score],MATCH(tblTeamSch[[#This Row],[Opponent]],tblTeamSch[Team],0)),"")</f>
        <v/>
      </c>
      <c r="Y56" s="6" cm="1">
        <f t="array" ref="Y56">IF(Y55="Num",1,IF(Y55="","",IF(Y55+1&gt;TotalNumRegGames*2,"",Y55+1)))</f>
        <v>55</v>
      </c>
    </row>
    <row r="57" spans="1:25" ht="13.35" customHeight="1" x14ac:dyDescent="0.3">
      <c r="A57" s="6" cm="1">
        <f t="array" ref="A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995</v>
      </c>
      <c r="B57" s="6" cm="1">
        <f t="array" ref="B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7" s="6">
        <f>IFERROR(INDEX([1]!tblSchedule[Week Game Scheduled],MATCH(tblTeamSch[[#This Row],[Game Num]],[1]!tblSchedule[GameNum],0)),"")</f>
        <v>9</v>
      </c>
      <c r="D57" s="6">
        <f>IFERROR(INDEX([1]!tblSchedule[Round],MATCH(tblTeamSch[[#This Row],[Game Num]],[1]!tblSchedule[GameNum],0)),"")</f>
        <v>7</v>
      </c>
      <c r="E57" s="6">
        <f>IFERROR(INDEX([1]!tblSchedule[Rnd Sch],MATCH(tblTeamSch[[#This Row],[Game Num]],[1]!tblSchedule[GameNum],0)),"")</f>
        <v>7</v>
      </c>
      <c r="F57" s="6" t="str">
        <f>IFERROR(INDEX([1]!tblSchedule[DLC],MATCH(tblTeamSch[[#This Row],[Game Num]],[1]!tblSchedule[GameNum],0)),"")</f>
        <v>6G3</v>
      </c>
      <c r="G57" s="7" t="str">
        <f>IFERROR(INDEX([1]!tblSchedule[Facility],MATCH(tblTeamSch[[#This Row],[Game Num]],[1]!tblSchedule[GameNum],0)),"")</f>
        <v>Ascension Gym</v>
      </c>
      <c r="H57" s="8">
        <f>IFERROR(INDEX([1]!tblSchedule[Game Date],MATCH(tblTeamSch[[#This Row],[Game Num]],[1]!tblSchedule[GameNum],0)),"")</f>
        <v>46053</v>
      </c>
      <c r="I57" s="9">
        <f>IFERROR(INDEX([1]!tblSchedule[Game Time],MATCH(tblTeamSch[[#This Row],[Game Num]],[1]!tblSchedule[GameNum],0)),"")</f>
        <v>0.54166666666666663</v>
      </c>
      <c r="J57" s="10" t="str">
        <f>IFERROR(INDEX([1]!tblTeams[Organization],MATCH(tblTeamSch[[#This Row],[Team]],[1]!tblTeams[Team],0)),"")</f>
        <v>Ascension</v>
      </c>
      <c r="K57" s="10" t="str">
        <f>IFERROR(INDEX([1]!tblOrg[Abbr],MATCH(tblTeamSch[[#This Row],[Org]],[1]!tblOrg[Organization],0)),"")</f>
        <v>Asc</v>
      </c>
      <c r="L57" s="10" t="str">
        <f>IFERROR(INDEX(IF(tblTeamSch[[#This Row],[1vs2]]=1,[1]!tblSchedule[Team 1 Name],[1]!tblSchedule[Team 2 Name]),MATCH(tblTeamSch[[#This Row],[Game Num]],[1]!tblSchedule[GameNum],0)),"")</f>
        <v>Ascension BB 6G#2</v>
      </c>
      <c r="M57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57" s="6"/>
      <c r="O57" s="6"/>
      <c r="P57" s="6"/>
      <c r="Q57" s="6">
        <f>INDEX([1]!tblSchedule[Home Game],MATCH(tblTeamSch[[#This Row],[Game Num]],[1]!tblSchedule[GameNum],0))</f>
        <v>1</v>
      </c>
      <c r="R57" s="7" t="e">
        <f>IF(COUNTIFS(tblTeamSch[Team],tblTeamSch[[#This Row],[Team]],#REF!,1)&gt;1,"Y","")</f>
        <v>#REF!</v>
      </c>
      <c r="S57" s="6">
        <f>INDEX([1]!tblLoc[Score],MATCH(INDEX([1]!tblOrg[Loc],MATCH(tblTeamSch[[#This Row],[Org]],[1]!tblOrg[Organization],0)),[1]!tblLoc[Loc],0))</f>
        <v>0</v>
      </c>
      <c r="T57" s="6" t="e">
        <f>INDEX([1]!tblLoc[Score],MATCH(INDEX([1]!tblOrg[Loc],MATCH(#REF!,[1]!tblOrg[Abbr],0)),[1]!tblLoc[Loc],0))</f>
        <v>#REF!</v>
      </c>
      <c r="U57" s="6">
        <f>IFERROR(INDEX([1]!tblLoc[Score],MATCH(INDEX([1]!tblOrg[Loc],MATCH(INDEX(FacList,MATCH(tblTeamSch[[#This Row],[Facility]],INDEX(FacList,,1),0),3),[1]!tblOrg[Org Num],0)),[1]!tblLoc[Loc],0)),"")</f>
        <v>0</v>
      </c>
      <c r="V57" s="6">
        <f>IF(OR(tblTeamSch[[#This Row],[Court]]="",tblTeamSch[[#This Row],[Home]]&gt;0),0,IF(tblTeamSch[[#This Row],[Court]]&lt;10,0,IF(tblTeamSch[[#This Row],[Home Court]]=10,0,10)))</f>
        <v>0</v>
      </c>
      <c r="W57" s="6" t="e">
        <f>COUNTIFS(tblTeamSch[Travel Score for Game],10,tblTeamSch[Home],0,#REF!,#REF!)</f>
        <v>#REF!</v>
      </c>
      <c r="X57" s="6" t="str">
        <f>IFERROR(INDEX(tblTeamSch[Overall Travel Score],MATCH(tblTeamSch[[#This Row],[Opponent]],tblTeamSch[Team],0)),"")</f>
        <v/>
      </c>
      <c r="Y57" s="6" cm="1">
        <f t="array" ref="Y57">IF(Y56="Num",1,IF(Y56="","",IF(Y56+1&gt;TotalNumRegGames*2,"",Y56+1)))</f>
        <v>56</v>
      </c>
    </row>
    <row r="58" spans="1:25" ht="13.35" customHeight="1" x14ac:dyDescent="0.3">
      <c r="A58" s="6" cm="1">
        <f t="array" ref="A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782</v>
      </c>
      <c r="B58" s="6" cm="1">
        <f t="array" ref="B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8" s="6">
        <f>IFERROR(INDEX([1]!tblSchedule[Week Game Scheduled],MATCH(tblTeamSch[[#This Row],[Game Num]],[1]!tblSchedule[GameNum],0)),"")</f>
        <v>49</v>
      </c>
      <c r="D58" s="6">
        <f>IFERROR(INDEX([1]!tblSchedule[Round],MATCH(tblTeamSch[[#This Row],[Game Num]],[1]!tblSchedule[GameNum],0)),"")</f>
        <v>1</v>
      </c>
      <c r="E58" s="6">
        <f>IFERROR(INDEX([1]!tblSchedule[Rnd Sch],MATCH(tblTeamSch[[#This Row],[Game Num]],[1]!tblSchedule[GameNum],0)),"")</f>
        <v>1</v>
      </c>
      <c r="F58" s="6" t="str">
        <f>IFERROR(INDEX([1]!tblSchedule[DLC],MATCH(tblTeamSch[[#This Row],[Game Num]],[1]!tblSchedule[GameNum],0)),"")</f>
        <v>8G1A</v>
      </c>
      <c r="G58" s="7" t="str">
        <f>IFERROR(INDEX([1]!tblSchedule[Facility],MATCH(tblTeamSch[[#This Row],[Game Num]],[1]!tblSchedule[GameNum],0)),"")</f>
        <v>Ascension Gym</v>
      </c>
      <c r="H58" s="8">
        <f>IFERROR(INDEX([1]!tblSchedule[Game Date],MATCH(tblTeamSch[[#This Row],[Game Num]],[1]!tblSchedule[GameNum],0)),"")</f>
        <v>45997</v>
      </c>
      <c r="I58" s="9">
        <f>IFERROR(INDEX([1]!tblSchedule[Game Time],MATCH(tblTeamSch[[#This Row],[Game Num]],[1]!tblSchedule[GameNum],0)),"")</f>
        <v>0.375</v>
      </c>
      <c r="J58" s="10" t="str">
        <f>IFERROR(INDEX([1]!tblTeams[Organization],MATCH(tblTeamSch[[#This Row],[Team]],[1]!tblTeams[Team],0)),"")</f>
        <v>Ascension</v>
      </c>
      <c r="K58" s="10" t="str">
        <f>IFERROR(INDEX([1]!tblOrg[Abbr],MATCH(tblTeamSch[[#This Row],[Org]],[1]!tblOrg[Organization],0)),"")</f>
        <v>Asc</v>
      </c>
      <c r="L58" s="10" t="str">
        <f>IFERROR(INDEX(IF(tblTeamSch[[#This Row],[1vs2]]=1,[1]!tblSchedule[Team 1 Name],[1]!tblSchedule[Team 2 Name]),MATCH(tblTeamSch[[#This Row],[Game Num]],[1]!tblSchedule[GameNum],0)),"")</f>
        <v>Ascension BB 8G#1</v>
      </c>
      <c r="M58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58" s="6"/>
      <c r="O58" s="6"/>
      <c r="P58" s="6"/>
      <c r="Q58" s="6">
        <f>INDEX([1]!tblSchedule[Home Game],MATCH(tblTeamSch[[#This Row],[Game Num]],[1]!tblSchedule[GameNum],0))</f>
        <v>1</v>
      </c>
      <c r="R58" s="7" t="e">
        <f>IF(COUNTIFS(tblTeamSch[Team],tblTeamSch[[#This Row],[Team]],#REF!,1)&gt;1,"Y","")</f>
        <v>#REF!</v>
      </c>
      <c r="S58" s="6">
        <f>INDEX([1]!tblLoc[Score],MATCH(INDEX([1]!tblOrg[Loc],MATCH(tblTeamSch[[#This Row],[Org]],[1]!tblOrg[Organization],0)),[1]!tblLoc[Loc],0))</f>
        <v>0</v>
      </c>
      <c r="T58" s="6" t="e">
        <f>INDEX([1]!tblLoc[Score],MATCH(INDEX([1]!tblOrg[Loc],MATCH(#REF!,[1]!tblOrg[Abbr],0)),[1]!tblLoc[Loc],0))</f>
        <v>#REF!</v>
      </c>
      <c r="U58" s="6">
        <f>IFERROR(INDEX([1]!tblLoc[Score],MATCH(INDEX([1]!tblOrg[Loc],MATCH(INDEX(FacList,MATCH(tblTeamSch[[#This Row],[Facility]],INDEX(FacList,,1),0),3),[1]!tblOrg[Org Num],0)),[1]!tblLoc[Loc],0)),"")</f>
        <v>0</v>
      </c>
      <c r="V58" s="6">
        <f>IF(OR(tblTeamSch[[#This Row],[Court]]="",tblTeamSch[[#This Row],[Home]]&gt;0),0,IF(tblTeamSch[[#This Row],[Court]]&lt;10,0,IF(tblTeamSch[[#This Row],[Home Court]]=10,0,10)))</f>
        <v>0</v>
      </c>
      <c r="W58" s="6" t="e">
        <f>COUNTIFS(tblTeamSch[Travel Score for Game],10,tblTeamSch[Home],0,#REF!,#REF!)</f>
        <v>#REF!</v>
      </c>
      <c r="X58" s="6" t="str">
        <f>IFERROR(INDEX(tblTeamSch[Overall Travel Score],MATCH(tblTeamSch[[#This Row],[Opponent]],tblTeamSch[Team],0)),"")</f>
        <v/>
      </c>
      <c r="Y58" s="6" cm="1">
        <f t="array" ref="Y58">IF(Y57="Num",1,IF(Y57="","",IF(Y57+1&gt;TotalNumRegGames*2,"",Y57+1)))</f>
        <v>57</v>
      </c>
    </row>
    <row r="59" spans="1:25" ht="13.35" customHeight="1" x14ac:dyDescent="0.3">
      <c r="A59" s="6" cm="1">
        <f t="array" ref="A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785</v>
      </c>
      <c r="B59" s="6" cm="1">
        <f t="array" ref="B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9" s="6">
        <f>IFERROR(INDEX([1]!tblSchedule[Week Game Scheduled],MATCH(tblTeamSch[[#This Row],[Game Num]],[1]!tblSchedule[GameNum],0)),"")</f>
        <v>51</v>
      </c>
      <c r="D59" s="6">
        <f>IFERROR(INDEX([1]!tblSchedule[Round],MATCH(tblTeamSch[[#This Row],[Game Num]],[1]!tblSchedule[GameNum],0)),"")</f>
        <v>2</v>
      </c>
      <c r="E59" s="6">
        <f>IFERROR(INDEX([1]!tblSchedule[Rnd Sch],MATCH(tblTeamSch[[#This Row],[Game Num]],[1]!tblSchedule[GameNum],0)),"")</f>
        <v>2</v>
      </c>
      <c r="F59" s="6" t="str">
        <f>IFERROR(INDEX([1]!tblSchedule[DLC],MATCH(tblTeamSch[[#This Row],[Game Num]],[1]!tblSchedule[GameNum],0)),"")</f>
        <v>8G1A</v>
      </c>
      <c r="G59" s="7" t="str">
        <f>IFERROR(INDEX([1]!tblSchedule[Facility],MATCH(tblTeamSch[[#This Row],[Game Num]],[1]!tblSchedule[GameNum],0)),"")</f>
        <v>St Edward Gym</v>
      </c>
      <c r="H59" s="8">
        <f>IFERROR(INDEX([1]!tblSchedule[Game Date],MATCH(tblTeamSch[[#This Row],[Game Num]],[1]!tblSchedule[GameNum],0)),"")</f>
        <v>46005</v>
      </c>
      <c r="I59" s="9">
        <f>IFERROR(INDEX([1]!tblSchedule[Game Time],MATCH(tblTeamSch[[#This Row],[Game Num]],[1]!tblSchedule[GameNum],0)),"")</f>
        <v>0.625</v>
      </c>
      <c r="J59" s="10" t="str">
        <f>IFERROR(INDEX([1]!tblTeams[Organization],MATCH(tblTeamSch[[#This Row],[Team]],[1]!tblTeams[Team],0)),"")</f>
        <v>Ascension</v>
      </c>
      <c r="K59" s="10" t="str">
        <f>IFERROR(INDEX([1]!tblOrg[Abbr],MATCH(tblTeamSch[[#This Row],[Org]],[1]!tblOrg[Organization],0)),"")</f>
        <v>Asc</v>
      </c>
      <c r="L59" s="10" t="str">
        <f>IFERROR(INDEX(IF(tblTeamSch[[#This Row],[1vs2]]=1,[1]!tblSchedule[Team 1 Name],[1]!tblSchedule[Team 2 Name]),MATCH(tblTeamSch[[#This Row],[Game Num]],[1]!tblSchedule[GameNum],0)),"")</f>
        <v>Ascension BB 8G#1</v>
      </c>
      <c r="M59" s="10" t="str">
        <f>IFERROR(INDEX(IF(tblTeamSch[[#This Row],[1vs2]]=1,[1]!tblSchedule[Team 2 Name],[1]!tblSchedule[Team 1 Name]),MATCH(tblTeamSch[[#This Row],[Game Num]],[1]!tblSchedule[GameNum],0)),"")</f>
        <v>St Edward Bball 8G1</v>
      </c>
      <c r="N59" s="6"/>
      <c r="O59" s="6"/>
      <c r="P59" s="6"/>
      <c r="Q59" s="6">
        <f>INDEX([1]!tblSchedule[Home Game],MATCH(tblTeamSch[[#This Row],[Game Num]],[1]!tblSchedule[GameNum],0))</f>
        <v>1</v>
      </c>
      <c r="R59" s="7" t="e">
        <f>IF(COUNTIFS(tblTeamSch[Team],tblTeamSch[[#This Row],[Team]],#REF!,1)&gt;1,"Y","")</f>
        <v>#REF!</v>
      </c>
      <c r="S59" s="6">
        <f>INDEX([1]!tblLoc[Score],MATCH(INDEX([1]!tblOrg[Loc],MATCH(tblTeamSch[[#This Row],[Org]],[1]!tblOrg[Organization],0)),[1]!tblLoc[Loc],0))</f>
        <v>0</v>
      </c>
      <c r="T59" s="6" t="e">
        <f>INDEX([1]!tblLoc[Score],MATCH(INDEX([1]!tblOrg[Loc],MATCH(#REF!,[1]!tblOrg[Abbr],0)),[1]!tblLoc[Loc],0))</f>
        <v>#REF!</v>
      </c>
      <c r="U59" s="6">
        <f>IFERROR(INDEX([1]!tblLoc[Score],MATCH(INDEX([1]!tblOrg[Loc],MATCH(INDEX(FacList,MATCH(tblTeamSch[[#This Row],[Facility]],INDEX(FacList,,1),0),3),[1]!tblOrg[Org Num],0)),[1]!tblLoc[Loc],0)),"")</f>
        <v>7</v>
      </c>
      <c r="V59" s="6">
        <f>IF(OR(tblTeamSch[[#This Row],[Court]]="",tblTeamSch[[#This Row],[Home]]&gt;0),0,IF(tblTeamSch[[#This Row],[Court]]&lt;10,0,IF(tblTeamSch[[#This Row],[Home Court]]=10,0,10)))</f>
        <v>0</v>
      </c>
      <c r="W59" s="6" t="e">
        <f>COUNTIFS(tblTeamSch[Travel Score for Game],10,tblTeamSch[Home],0,#REF!,#REF!)</f>
        <v>#REF!</v>
      </c>
      <c r="X59" s="6" t="str">
        <f>IFERROR(INDEX(tblTeamSch[Overall Travel Score],MATCH(tblTeamSch[[#This Row],[Opponent]],tblTeamSch[Team],0)),"")</f>
        <v/>
      </c>
      <c r="Y59" s="6" cm="1">
        <f t="array" ref="Y59">IF(Y58="Num",1,IF(Y58="","",IF(Y58+1&gt;TotalNumRegGames*2,"",Y58+1)))</f>
        <v>58</v>
      </c>
    </row>
    <row r="60" spans="1:25" ht="13.35" customHeight="1" x14ac:dyDescent="0.3">
      <c r="A60" s="6" cm="1">
        <f t="array" ref="A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790</v>
      </c>
      <c r="B60" s="6" cm="1">
        <f t="array" ref="B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" s="6">
        <f>IFERROR(INDEX([1]!tblSchedule[Week Game Scheduled],MATCH(tblTeamSch[[#This Row],[Game Num]],[1]!tblSchedule[GameNum],0)),"")</f>
        <v>5</v>
      </c>
      <c r="D60" s="6">
        <f>IFERROR(INDEX([1]!tblSchedule[Round],MATCH(tblTeamSch[[#This Row],[Game Num]],[1]!tblSchedule[GameNum],0)),"")</f>
        <v>3</v>
      </c>
      <c r="E60" s="6">
        <f>IFERROR(INDEX([1]!tblSchedule[Rnd Sch],MATCH(tblTeamSch[[#This Row],[Game Num]],[1]!tblSchedule[GameNum],0)),"")</f>
        <v>3</v>
      </c>
      <c r="F60" s="6" t="str">
        <f>IFERROR(INDEX([1]!tblSchedule[DLC],MATCH(tblTeamSch[[#This Row],[Game Num]],[1]!tblSchedule[GameNum],0)),"")</f>
        <v>8G1A</v>
      </c>
      <c r="G60" s="7" t="str">
        <f>IFERROR(INDEX([1]!tblSchedule[Facility],MATCH(tblTeamSch[[#This Row],[Game Num]],[1]!tblSchedule[GameNum],0)),"")</f>
        <v>St. Nicholas Academy Gym</v>
      </c>
      <c r="H60" s="8">
        <f>IFERROR(INDEX([1]!tblSchedule[Game Date],MATCH(tblTeamSch[[#This Row],[Game Num]],[1]!tblSchedule[GameNum],0)),"")</f>
        <v>46025</v>
      </c>
      <c r="I60" s="9">
        <f>IFERROR(INDEX([1]!tblSchedule[Game Time],MATCH(tblTeamSch[[#This Row],[Game Num]],[1]!tblSchedule[GameNum],0)),"")</f>
        <v>0.41666666666666669</v>
      </c>
      <c r="J60" s="10" t="str">
        <f>IFERROR(INDEX([1]!tblTeams[Organization],MATCH(tblTeamSch[[#This Row],[Team]],[1]!tblTeams[Team],0)),"")</f>
        <v>Ascension</v>
      </c>
      <c r="K60" s="10" t="str">
        <f>IFERROR(INDEX([1]!tblOrg[Abbr],MATCH(tblTeamSch[[#This Row],[Org]],[1]!tblOrg[Organization],0)),"")</f>
        <v>Asc</v>
      </c>
      <c r="L60" s="10" t="str">
        <f>IFERROR(INDEX(IF(tblTeamSch[[#This Row],[1vs2]]=1,[1]!tblSchedule[Team 1 Name],[1]!tblSchedule[Team 2 Name]),MATCH(tblTeamSch[[#This Row],[Game Num]],[1]!tblSchedule[GameNum],0)),"")</f>
        <v>Ascension BB 8G#1</v>
      </c>
      <c r="M60" s="10" t="str">
        <f>IFERROR(INDEX(IF(tblTeamSch[[#This Row],[1vs2]]=1,[1]!tblSchedule[Team 2 Name],[1]!tblSchedule[Team 1 Name]),MATCH(tblTeamSch[[#This Row],[Game Num]],[1]!tblSchedule[GameNum],0)),"")</f>
        <v>St. Nicholas BB 8G #1</v>
      </c>
      <c r="N60" s="6"/>
      <c r="O60" s="6"/>
      <c r="P60" s="6"/>
      <c r="Q60" s="6">
        <f>INDEX([1]!tblSchedule[Home Game],MATCH(tblTeamSch[[#This Row],[Game Num]],[1]!tblSchedule[GameNum],0))</f>
        <v>1</v>
      </c>
      <c r="R60" s="7" t="e">
        <f>IF(COUNTIFS(tblTeamSch[Team],tblTeamSch[[#This Row],[Team]],#REF!,1)&gt;1,"Y","")</f>
        <v>#REF!</v>
      </c>
      <c r="S60" s="6">
        <f>INDEX([1]!tblLoc[Score],MATCH(INDEX([1]!tblOrg[Loc],MATCH(tblTeamSch[[#This Row],[Org]],[1]!tblOrg[Organization],0)),[1]!tblLoc[Loc],0))</f>
        <v>0</v>
      </c>
      <c r="T60" s="6" t="e">
        <f>INDEX([1]!tblLoc[Score],MATCH(INDEX([1]!tblOrg[Loc],MATCH(#REF!,[1]!tblOrg[Abbr],0)),[1]!tblLoc[Loc],0))</f>
        <v>#REF!</v>
      </c>
      <c r="U60" s="6">
        <f>IFERROR(INDEX([1]!tblLoc[Score],MATCH(INDEX([1]!tblOrg[Loc],MATCH(INDEX(FacList,MATCH(tblTeamSch[[#This Row],[Facility]],INDEX(FacList,,1),0),3),[1]!tblOrg[Org Num],0)),[1]!tblLoc[Loc],0)),"")</f>
        <v>10</v>
      </c>
      <c r="V60" s="6">
        <f>IF(OR(tblTeamSch[[#This Row],[Court]]="",tblTeamSch[[#This Row],[Home]]&gt;0),0,IF(tblTeamSch[[#This Row],[Court]]&lt;10,0,IF(tblTeamSch[[#This Row],[Home Court]]=10,0,10)))</f>
        <v>0</v>
      </c>
      <c r="W60" s="6" t="e">
        <f>COUNTIFS(tblTeamSch[Travel Score for Game],10,tblTeamSch[Home],0,#REF!,#REF!)</f>
        <v>#REF!</v>
      </c>
      <c r="X60" s="6" t="str">
        <f>IFERROR(INDEX(tblTeamSch[Overall Travel Score],MATCH(tblTeamSch[[#This Row],[Opponent]],tblTeamSch[Team],0)),"")</f>
        <v/>
      </c>
      <c r="Y60" s="6" cm="1">
        <f t="array" ref="Y60">IF(Y59="Num",1,IF(Y59="","",IF(Y59+1&gt;TotalNumRegGames*2,"",Y59+1)))</f>
        <v>59</v>
      </c>
    </row>
    <row r="61" spans="1:25" ht="13.35" customHeight="1" x14ac:dyDescent="0.3">
      <c r="A61" s="6" cm="1">
        <f t="array" ref="A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796</v>
      </c>
      <c r="B61" s="6" cm="1">
        <f t="array" ref="B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" s="6">
        <f>IFERROR(INDEX([1]!tblSchedule[Week Game Scheduled],MATCH(tblTeamSch[[#This Row],[Game Num]],[1]!tblSchedule[GameNum],0)),"")</f>
        <v>6</v>
      </c>
      <c r="D61" s="6">
        <f>IFERROR(INDEX([1]!tblSchedule[Round],MATCH(tblTeamSch[[#This Row],[Game Num]],[1]!tblSchedule[GameNum],0)),"")</f>
        <v>4</v>
      </c>
      <c r="E61" s="6">
        <f>IFERROR(INDEX([1]!tblSchedule[Rnd Sch],MATCH(tblTeamSch[[#This Row],[Game Num]],[1]!tblSchedule[GameNum],0)),"")</f>
        <v>4</v>
      </c>
      <c r="F61" s="6" t="str">
        <f>IFERROR(INDEX([1]!tblSchedule[DLC],MATCH(tblTeamSch[[#This Row],[Game Num]],[1]!tblSchedule[GameNum],0)),"")</f>
        <v>8G1A</v>
      </c>
      <c r="G61" s="7" t="str">
        <f>IFERROR(INDEX([1]!tblSchedule[Facility],MATCH(tblTeamSch[[#This Row],[Game Num]],[1]!tblSchedule[GameNum],0)),"")</f>
        <v>Ascension Gym</v>
      </c>
      <c r="H61" s="8">
        <f>IFERROR(INDEX([1]!tblSchedule[Game Date],MATCH(tblTeamSch[[#This Row],[Game Num]],[1]!tblSchedule[GameNum],0)),"")</f>
        <v>46032</v>
      </c>
      <c r="I61" s="9">
        <f>IFERROR(INDEX([1]!tblSchedule[Game Time],MATCH(tblTeamSch[[#This Row],[Game Num]],[1]!tblSchedule[GameNum],0)),"")</f>
        <v>0.375</v>
      </c>
      <c r="J61" s="10" t="str">
        <f>IFERROR(INDEX([1]!tblTeams[Organization],MATCH(tblTeamSch[[#This Row],[Team]],[1]!tblTeams[Team],0)),"")</f>
        <v>Ascension</v>
      </c>
      <c r="K61" s="10" t="str">
        <f>IFERROR(INDEX([1]!tblOrg[Abbr],MATCH(tblTeamSch[[#This Row],[Org]],[1]!tblOrg[Organization],0)),"")</f>
        <v>Asc</v>
      </c>
      <c r="L61" s="10" t="str">
        <f>IFERROR(INDEX(IF(tblTeamSch[[#This Row],[1vs2]]=1,[1]!tblSchedule[Team 1 Name],[1]!tblSchedule[Team 2 Name]),MATCH(tblTeamSch[[#This Row],[Game Num]],[1]!tblSchedule[GameNum],0)),"")</f>
        <v>Ascension BB 8G#1</v>
      </c>
      <c r="M61" s="10" t="str">
        <f>IFERROR(INDEX(IF(tblTeamSch[[#This Row],[1vs2]]=1,[1]!tblSchedule[Team 2 Name],[1]!tblSchedule[Team 1 Name]),MATCH(tblTeamSch[[#This Row],[Game Num]],[1]!tblSchedule[GameNum],0)),"")</f>
        <v>OLOL 7/8 GB #1</v>
      </c>
      <c r="N61" s="6"/>
      <c r="O61" s="6"/>
      <c r="P61" s="6"/>
      <c r="Q61" s="6">
        <f>INDEX([1]!tblSchedule[Home Game],MATCH(tblTeamSch[[#This Row],[Game Num]],[1]!tblSchedule[GameNum],0))</f>
        <v>1</v>
      </c>
      <c r="R61" s="7" t="e">
        <f>IF(COUNTIFS(tblTeamSch[Team],tblTeamSch[[#This Row],[Team]],#REF!,1)&gt;1,"Y","")</f>
        <v>#REF!</v>
      </c>
      <c r="S61" s="6">
        <f>INDEX([1]!tblLoc[Score],MATCH(INDEX([1]!tblOrg[Loc],MATCH(tblTeamSch[[#This Row],[Org]],[1]!tblOrg[Organization],0)),[1]!tblLoc[Loc],0))</f>
        <v>0</v>
      </c>
      <c r="T61" s="6" t="e">
        <f>INDEX([1]!tblLoc[Score],MATCH(INDEX([1]!tblOrg[Loc],MATCH(#REF!,[1]!tblOrg[Abbr],0)),[1]!tblLoc[Loc],0))</f>
        <v>#REF!</v>
      </c>
      <c r="U61" s="6">
        <f>IFERROR(INDEX([1]!tblLoc[Score],MATCH(INDEX([1]!tblOrg[Loc],MATCH(INDEX(FacList,MATCH(tblTeamSch[[#This Row],[Facility]],INDEX(FacList,,1),0),3),[1]!tblOrg[Org Num],0)),[1]!tblLoc[Loc],0)),"")</f>
        <v>0</v>
      </c>
      <c r="V61" s="6">
        <f>IF(OR(tblTeamSch[[#This Row],[Court]]="",tblTeamSch[[#This Row],[Home]]&gt;0),0,IF(tblTeamSch[[#This Row],[Court]]&lt;10,0,IF(tblTeamSch[[#This Row],[Home Court]]=10,0,10)))</f>
        <v>0</v>
      </c>
      <c r="W61" s="6" t="e">
        <f>COUNTIFS(tblTeamSch[Travel Score for Game],10,tblTeamSch[Home],0,#REF!,#REF!)</f>
        <v>#REF!</v>
      </c>
      <c r="X61" s="6" t="str">
        <f>IFERROR(INDEX(tblTeamSch[Overall Travel Score],MATCH(tblTeamSch[[#This Row],[Opponent]],tblTeamSch[Team],0)),"")</f>
        <v/>
      </c>
      <c r="Y61" s="6" cm="1">
        <f t="array" ref="Y61">IF(Y60="Num",1,IF(Y60="","",IF(Y60+1&gt;TotalNumRegGames*2,"",Y60+1)))</f>
        <v>60</v>
      </c>
    </row>
    <row r="62" spans="1:25" ht="13.35" customHeight="1" x14ac:dyDescent="0.3">
      <c r="A62" s="6" cm="1">
        <f t="array" ref="A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800</v>
      </c>
      <c r="B62" s="6" cm="1">
        <f t="array" ref="B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2" s="6">
        <f>IFERROR(INDEX([1]!tblSchedule[Week Game Scheduled],MATCH(tblTeamSch[[#This Row],[Game Num]],[1]!tblSchedule[GameNum],0)),"")</f>
        <v>7</v>
      </c>
      <c r="D62" s="6">
        <f>IFERROR(INDEX([1]!tblSchedule[Round],MATCH(tblTeamSch[[#This Row],[Game Num]],[1]!tblSchedule[GameNum],0)),"")</f>
        <v>5</v>
      </c>
      <c r="E62" s="6">
        <f>IFERROR(INDEX([1]!tblSchedule[Rnd Sch],MATCH(tblTeamSch[[#This Row],[Game Num]],[1]!tblSchedule[GameNum],0)),"")</f>
        <v>5</v>
      </c>
      <c r="F62" s="6" t="str">
        <f>IFERROR(INDEX([1]!tblSchedule[DLC],MATCH(tblTeamSch[[#This Row],[Game Num]],[1]!tblSchedule[GameNum],0)),"")</f>
        <v>8G1A</v>
      </c>
      <c r="G62" s="7" t="str">
        <f>IFERROR(INDEX([1]!tblSchedule[Facility],MATCH(tblTeamSch[[#This Row],[Game Num]],[1]!tblSchedule[GameNum],0)),"")</f>
        <v>Ascension Gym</v>
      </c>
      <c r="H62" s="8">
        <f>IFERROR(INDEX([1]!tblSchedule[Game Date],MATCH(tblTeamSch[[#This Row],[Game Num]],[1]!tblSchedule[GameNum],0)),"")</f>
        <v>46039</v>
      </c>
      <c r="I62" s="9">
        <f>IFERROR(INDEX([1]!tblSchedule[Game Time],MATCH(tblTeamSch[[#This Row],[Game Num]],[1]!tblSchedule[GameNum],0)),"")</f>
        <v>0.375</v>
      </c>
      <c r="J62" s="10" t="str">
        <f>IFERROR(INDEX([1]!tblTeams[Organization],MATCH(tblTeamSch[[#This Row],[Team]],[1]!tblTeams[Team],0)),"")</f>
        <v>Ascension</v>
      </c>
      <c r="K62" s="10" t="str">
        <f>IFERROR(INDEX([1]!tblOrg[Abbr],MATCH(tblTeamSch[[#This Row],[Org]],[1]!tblOrg[Organization],0)),"")</f>
        <v>Asc</v>
      </c>
      <c r="L62" s="10" t="str">
        <f>IFERROR(INDEX(IF(tblTeamSch[[#This Row],[1vs2]]=1,[1]!tblSchedule[Team 1 Name],[1]!tblSchedule[Team 2 Name]),MATCH(tblTeamSch[[#This Row],[Game Num]],[1]!tblSchedule[GameNum],0)),"")</f>
        <v>Ascension BB 8G#1</v>
      </c>
      <c r="M62" s="10" t="str">
        <f>IFERROR(INDEX(IF(tblTeamSch[[#This Row],[1vs2]]=1,[1]!tblSchedule[Team 2 Name],[1]!tblSchedule[Team 1 Name]),MATCH(tblTeamSch[[#This Row],[Game Num]],[1]!tblSchedule[GameNum],0)),"")</f>
        <v>St Bernard BB 8G#1</v>
      </c>
      <c r="N62" s="6"/>
      <c r="O62" s="6"/>
      <c r="P62" s="6"/>
      <c r="Q62" s="6">
        <f>INDEX([1]!tblSchedule[Home Game],MATCH(tblTeamSch[[#This Row],[Game Num]],[1]!tblSchedule[GameNum],0))</f>
        <v>1</v>
      </c>
      <c r="R62" s="7" t="e">
        <f>IF(COUNTIFS(tblTeamSch[Team],tblTeamSch[[#This Row],[Team]],#REF!,1)&gt;1,"Y","")</f>
        <v>#REF!</v>
      </c>
      <c r="S62" s="6">
        <f>INDEX([1]!tblLoc[Score],MATCH(INDEX([1]!tblOrg[Loc],MATCH(tblTeamSch[[#This Row],[Org]],[1]!tblOrg[Organization],0)),[1]!tblLoc[Loc],0))</f>
        <v>0</v>
      </c>
      <c r="T62" s="6" t="e">
        <f>INDEX([1]!tblLoc[Score],MATCH(INDEX([1]!tblOrg[Loc],MATCH(#REF!,[1]!tblOrg[Abbr],0)),[1]!tblLoc[Loc],0))</f>
        <v>#REF!</v>
      </c>
      <c r="U62" s="6">
        <f>IFERROR(INDEX([1]!tblLoc[Score],MATCH(INDEX([1]!tblOrg[Loc],MATCH(INDEX(FacList,MATCH(tblTeamSch[[#This Row],[Facility]],INDEX(FacList,,1),0),3),[1]!tblOrg[Org Num],0)),[1]!tblLoc[Loc],0)),"")</f>
        <v>0</v>
      </c>
      <c r="V62" s="6">
        <f>IF(OR(tblTeamSch[[#This Row],[Court]]="",tblTeamSch[[#This Row],[Home]]&gt;0),0,IF(tblTeamSch[[#This Row],[Court]]&lt;10,0,IF(tblTeamSch[[#This Row],[Home Court]]=10,0,10)))</f>
        <v>0</v>
      </c>
      <c r="W62" s="6" t="e">
        <f>COUNTIFS(tblTeamSch[Travel Score for Game],10,tblTeamSch[Home],0,#REF!,#REF!)</f>
        <v>#REF!</v>
      </c>
      <c r="X62" s="6" t="str">
        <f>IFERROR(INDEX(tblTeamSch[Overall Travel Score],MATCH(tblTeamSch[[#This Row],[Opponent]],tblTeamSch[Team],0)),"")</f>
        <v/>
      </c>
      <c r="Y62" s="6" cm="1">
        <f t="array" ref="Y62">IF(Y61="Num",1,IF(Y61="","",IF(Y61+1&gt;TotalNumRegGames*2,"",Y61+1)))</f>
        <v>61</v>
      </c>
    </row>
    <row r="63" spans="1:25" ht="13.35" customHeight="1" x14ac:dyDescent="0.3">
      <c r="A63" s="6" cm="1">
        <f t="array" ref="A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804</v>
      </c>
      <c r="B63" s="6" cm="1">
        <f t="array" ref="B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3" s="6">
        <f>IFERROR(INDEX([1]!tblSchedule[Week Game Scheduled],MATCH(tblTeamSch[[#This Row],[Game Num]],[1]!tblSchedule[GameNum],0)),"")</f>
        <v>8</v>
      </c>
      <c r="D63" s="6">
        <f>IFERROR(INDEX([1]!tblSchedule[Round],MATCH(tblTeamSch[[#This Row],[Game Num]],[1]!tblSchedule[GameNum],0)),"")</f>
        <v>6</v>
      </c>
      <c r="E63" s="6">
        <f>IFERROR(INDEX([1]!tblSchedule[Rnd Sch],MATCH(tblTeamSch[[#This Row],[Game Num]],[1]!tblSchedule[GameNum],0)),"")</f>
        <v>6</v>
      </c>
      <c r="F63" s="6" t="str">
        <f>IFERROR(INDEX([1]!tblSchedule[DLC],MATCH(tblTeamSch[[#This Row],[Game Num]],[1]!tblSchedule[GameNum],0)),"")</f>
        <v>8G1A</v>
      </c>
      <c r="G63" s="7" t="str">
        <f>IFERROR(INDEX([1]!tblSchedule[Facility],MATCH(tblTeamSch[[#This Row],[Game Num]],[1]!tblSchedule[GameNum],0)),"")</f>
        <v>Ascension Gym</v>
      </c>
      <c r="H63" s="8">
        <f>IFERROR(INDEX([1]!tblSchedule[Game Date],MATCH(tblTeamSch[[#This Row],[Game Num]],[1]!tblSchedule[GameNum],0)),"")</f>
        <v>46046</v>
      </c>
      <c r="I63" s="9">
        <f>IFERROR(INDEX([1]!tblSchedule[Game Time],MATCH(tblTeamSch[[#This Row],[Game Num]],[1]!tblSchedule[GameNum],0)),"")</f>
        <v>0.375</v>
      </c>
      <c r="J63" s="10" t="str">
        <f>IFERROR(INDEX([1]!tblTeams[Organization],MATCH(tblTeamSch[[#This Row],[Team]],[1]!tblTeams[Team],0)),"")</f>
        <v>Ascension</v>
      </c>
      <c r="K63" s="10" t="str">
        <f>IFERROR(INDEX([1]!tblOrg[Abbr],MATCH(tblTeamSch[[#This Row],[Org]],[1]!tblOrg[Organization],0)),"")</f>
        <v>Asc</v>
      </c>
      <c r="L63" s="10" t="str">
        <f>IFERROR(INDEX(IF(tblTeamSch[[#This Row],[1vs2]]=1,[1]!tblSchedule[Team 1 Name],[1]!tblSchedule[Team 2 Name]),MATCH(tblTeamSch[[#This Row],[Game Num]],[1]!tblSchedule[GameNum],0)),"")</f>
        <v>Ascension BB 8G#1</v>
      </c>
      <c r="M63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63" s="6"/>
      <c r="O63" s="6"/>
      <c r="P63" s="6"/>
      <c r="Q63" s="6">
        <f>INDEX([1]!tblSchedule[Home Game],MATCH(tblTeamSch[[#This Row],[Game Num]],[1]!tblSchedule[GameNum],0))</f>
        <v>1</v>
      </c>
      <c r="R63" s="7" t="e">
        <f>IF(COUNTIFS(tblTeamSch[Team],tblTeamSch[[#This Row],[Team]],#REF!,1)&gt;1,"Y","")</f>
        <v>#REF!</v>
      </c>
      <c r="S63" s="6">
        <f>INDEX([1]!tblLoc[Score],MATCH(INDEX([1]!tblOrg[Loc],MATCH(tblTeamSch[[#This Row],[Org]],[1]!tblOrg[Organization],0)),[1]!tblLoc[Loc],0))</f>
        <v>0</v>
      </c>
      <c r="T63" s="6" t="e">
        <f>INDEX([1]!tblLoc[Score],MATCH(INDEX([1]!tblOrg[Loc],MATCH(#REF!,[1]!tblOrg[Abbr],0)),[1]!tblLoc[Loc],0))</f>
        <v>#REF!</v>
      </c>
      <c r="U63" s="6">
        <f>IFERROR(INDEX([1]!tblLoc[Score],MATCH(INDEX([1]!tblOrg[Loc],MATCH(INDEX(FacList,MATCH(tblTeamSch[[#This Row],[Facility]],INDEX(FacList,,1),0),3),[1]!tblOrg[Org Num],0)),[1]!tblLoc[Loc],0)),"")</f>
        <v>0</v>
      </c>
      <c r="V63" s="6">
        <f>IF(OR(tblTeamSch[[#This Row],[Court]]="",tblTeamSch[[#This Row],[Home]]&gt;0),0,IF(tblTeamSch[[#This Row],[Court]]&lt;10,0,IF(tblTeamSch[[#This Row],[Home Court]]=10,0,10)))</f>
        <v>0</v>
      </c>
      <c r="W63" s="6" t="e">
        <f>COUNTIFS(tblTeamSch[Travel Score for Game],10,tblTeamSch[Home],0,#REF!,#REF!)</f>
        <v>#REF!</v>
      </c>
      <c r="X63" s="6" t="str">
        <f>IFERROR(INDEX(tblTeamSch[Overall Travel Score],MATCH(tblTeamSch[[#This Row],[Opponent]],tblTeamSch[Team],0)),"")</f>
        <v/>
      </c>
      <c r="Y63" s="6" cm="1">
        <f t="array" ref="Y63">IF(Y62="Num",1,IF(Y62="","",IF(Y62+1&gt;TotalNumRegGames*2,"",Y62+1)))</f>
        <v>62</v>
      </c>
    </row>
    <row r="64" spans="1:25" ht="13.35" customHeight="1" x14ac:dyDescent="0.3">
      <c r="A64" s="6" cm="1">
        <f t="array" ref="A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808</v>
      </c>
      <c r="B64" s="6" cm="1">
        <f t="array" ref="B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4" s="6">
        <f>IFERROR(INDEX([1]!tblSchedule[Week Game Scheduled],MATCH(tblTeamSch[[#This Row],[Game Num]],[1]!tblSchedule[GameNum],0)),"")</f>
        <v>9</v>
      </c>
      <c r="D64" s="6">
        <f>IFERROR(INDEX([1]!tblSchedule[Round],MATCH(tblTeamSch[[#This Row],[Game Num]],[1]!tblSchedule[GameNum],0)),"")</f>
        <v>7</v>
      </c>
      <c r="E64" s="6">
        <f>IFERROR(INDEX([1]!tblSchedule[Rnd Sch],MATCH(tblTeamSch[[#This Row],[Game Num]],[1]!tblSchedule[GameNum],0)),"")</f>
        <v>7</v>
      </c>
      <c r="F64" s="6" t="str">
        <f>IFERROR(INDEX([1]!tblSchedule[DLC],MATCH(tblTeamSch[[#This Row],[Game Num]],[1]!tblSchedule[GameNum],0)),"")</f>
        <v>8G1A</v>
      </c>
      <c r="G64" s="7" t="str">
        <f>IFERROR(INDEX([1]!tblSchedule[Facility],MATCH(tblTeamSch[[#This Row],[Game Num]],[1]!tblSchedule[GameNum],0)),"")</f>
        <v>Ascension Gym</v>
      </c>
      <c r="H64" s="8">
        <f>IFERROR(INDEX([1]!tblSchedule[Game Date],MATCH(tblTeamSch[[#This Row],[Game Num]],[1]!tblSchedule[GameNum],0)),"")</f>
        <v>46053</v>
      </c>
      <c r="I64" s="9">
        <f>IFERROR(INDEX([1]!tblSchedule[Game Time],MATCH(tblTeamSch[[#This Row],[Game Num]],[1]!tblSchedule[GameNum],0)),"")</f>
        <v>0.375</v>
      </c>
      <c r="J64" s="10" t="str">
        <f>IFERROR(INDEX([1]!tblTeams[Organization],MATCH(tblTeamSch[[#This Row],[Team]],[1]!tblTeams[Team],0)),"")</f>
        <v>Ascension</v>
      </c>
      <c r="K64" s="10" t="str">
        <f>IFERROR(INDEX([1]!tblOrg[Abbr],MATCH(tblTeamSch[[#This Row],[Org]],[1]!tblOrg[Organization],0)),"")</f>
        <v>Asc</v>
      </c>
      <c r="L64" s="10" t="str">
        <f>IFERROR(INDEX(IF(tblTeamSch[[#This Row],[1vs2]]=1,[1]!tblSchedule[Team 1 Name],[1]!tblSchedule[Team 2 Name]),MATCH(tblTeamSch[[#This Row],[Game Num]],[1]!tblSchedule[GameNum],0)),"")</f>
        <v>Ascension BB 8G#1</v>
      </c>
      <c r="M64" s="10" t="str">
        <f>IFERROR(INDEX(IF(tblTeamSch[[#This Row],[1vs2]]=1,[1]!tblSchedule[Team 2 Name],[1]!tblSchedule[Team 1 Name]),MATCH(tblTeamSch[[#This Row],[Game Num]],[1]!tblSchedule[GameNum],0)),"")</f>
        <v>St Paul BB 8G#1</v>
      </c>
      <c r="N64" s="6"/>
      <c r="O64" s="6"/>
      <c r="P64" s="6"/>
      <c r="Q64" s="6">
        <f>INDEX([1]!tblSchedule[Home Game],MATCH(tblTeamSch[[#This Row],[Game Num]],[1]!tblSchedule[GameNum],0))</f>
        <v>1</v>
      </c>
      <c r="R64" s="7" t="e">
        <f>IF(COUNTIFS(tblTeamSch[Team],tblTeamSch[[#This Row],[Team]],#REF!,1)&gt;1,"Y","")</f>
        <v>#REF!</v>
      </c>
      <c r="S64" s="6">
        <f>INDEX([1]!tblLoc[Score],MATCH(INDEX([1]!tblOrg[Loc],MATCH(tblTeamSch[[#This Row],[Org]],[1]!tblOrg[Organization],0)),[1]!tblLoc[Loc],0))</f>
        <v>0</v>
      </c>
      <c r="T64" s="6" t="e">
        <f>INDEX([1]!tblLoc[Score],MATCH(INDEX([1]!tblOrg[Loc],MATCH(#REF!,[1]!tblOrg[Abbr],0)),[1]!tblLoc[Loc],0))</f>
        <v>#REF!</v>
      </c>
      <c r="U64" s="6">
        <f>IFERROR(INDEX([1]!tblLoc[Score],MATCH(INDEX([1]!tblOrg[Loc],MATCH(INDEX(FacList,MATCH(tblTeamSch[[#This Row],[Facility]],INDEX(FacList,,1),0),3),[1]!tblOrg[Org Num],0)),[1]!tblLoc[Loc],0)),"")</f>
        <v>0</v>
      </c>
      <c r="V64" s="6">
        <f>IF(OR(tblTeamSch[[#This Row],[Court]]="",tblTeamSch[[#This Row],[Home]]&gt;0),0,IF(tblTeamSch[[#This Row],[Court]]&lt;10,0,IF(tblTeamSch[[#This Row],[Home Court]]=10,0,10)))</f>
        <v>0</v>
      </c>
      <c r="W64" s="6" t="e">
        <f>COUNTIFS(tblTeamSch[Travel Score for Game],10,tblTeamSch[Home],0,#REF!,#REF!)</f>
        <v>#REF!</v>
      </c>
      <c r="X64" s="6" t="str">
        <f>IFERROR(INDEX(tblTeamSch[Overall Travel Score],MATCH(tblTeamSch[[#This Row],[Opponent]],tblTeamSch[Team],0)),"")</f>
        <v/>
      </c>
      <c r="Y64" s="6" cm="1">
        <f t="array" ref="Y64">IF(Y63="Num",1,IF(Y63="","",IF(Y63+1&gt;TotalNumRegGames*2,"",Y63+1)))</f>
        <v>63</v>
      </c>
    </row>
    <row r="65" spans="1:25" ht="13.35" customHeight="1" x14ac:dyDescent="0.3">
      <c r="A65" s="6" cm="1">
        <f t="array" ref="A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809</v>
      </c>
      <c r="B65" s="6" cm="1">
        <f t="array" ref="B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5" s="6">
        <f>IFERROR(INDEX([1]!tblSchedule[Week Game Scheduled],MATCH(tblTeamSch[[#This Row],[Game Num]],[1]!tblSchedule[GameNum],0)),"")</f>
        <v>49</v>
      </c>
      <c r="D65" s="6">
        <f>IFERROR(INDEX([1]!tblSchedule[Round],MATCH(tblTeamSch[[#This Row],[Game Num]],[1]!tblSchedule[GameNum],0)),"")</f>
        <v>1</v>
      </c>
      <c r="E65" s="6">
        <f>IFERROR(INDEX([1]!tblSchedule[Rnd Sch],MATCH(tblTeamSch[[#This Row],[Game Num]],[1]!tblSchedule[GameNum],0)),"")</f>
        <v>1</v>
      </c>
      <c r="F65" s="6" t="str">
        <f>IFERROR(INDEX([1]!tblSchedule[DLC],MATCH(tblTeamSch[[#This Row],[Game Num]],[1]!tblSchedule[GameNum],0)),"")</f>
        <v>8G2</v>
      </c>
      <c r="G65" s="7" t="str">
        <f>IFERROR(INDEX([1]!tblSchedule[Facility],MATCH(tblTeamSch[[#This Row],[Game Num]],[1]!tblSchedule[GameNum],0)),"")</f>
        <v>Ascension Gym</v>
      </c>
      <c r="H65" s="8">
        <f>IFERROR(INDEX([1]!tblSchedule[Game Date],MATCH(tblTeamSch[[#This Row],[Game Num]],[1]!tblSchedule[GameNum],0)),"")</f>
        <v>45997</v>
      </c>
      <c r="I65" s="9">
        <f>IFERROR(INDEX([1]!tblSchedule[Game Time],MATCH(tblTeamSch[[#This Row],[Game Num]],[1]!tblSchedule[GameNum],0)),"")</f>
        <v>0.41666666666666669</v>
      </c>
      <c r="J65" s="10" t="str">
        <f>IFERROR(INDEX([1]!tblTeams[Organization],MATCH(tblTeamSch[[#This Row],[Team]],[1]!tblTeams[Team],0)),"")</f>
        <v>Ascension</v>
      </c>
      <c r="K65" s="10" t="str">
        <f>IFERROR(INDEX([1]!tblOrg[Abbr],MATCH(tblTeamSch[[#This Row],[Org]],[1]!tblOrg[Organization],0)),"")</f>
        <v>Asc</v>
      </c>
      <c r="L65" s="10" t="str">
        <f>IFERROR(INDEX(IF(tblTeamSch[[#This Row],[1vs2]]=1,[1]!tblSchedule[Team 1 Name],[1]!tblSchedule[Team 2 Name]),MATCH(tblTeamSch[[#This Row],[Game Num]],[1]!tblSchedule[GameNum],0)),"")</f>
        <v>Ascension BB 8G#2</v>
      </c>
      <c r="M65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65" s="6"/>
      <c r="O65" s="6"/>
      <c r="P65" s="6"/>
      <c r="Q65" s="6">
        <f>INDEX([1]!tblSchedule[Home Game],MATCH(tblTeamSch[[#This Row],[Game Num]],[1]!tblSchedule[GameNum],0))</f>
        <v>1</v>
      </c>
      <c r="R65" s="7" t="e">
        <f>IF(COUNTIFS(tblTeamSch[Team],tblTeamSch[[#This Row],[Team]],#REF!,1)&gt;1,"Y","")</f>
        <v>#REF!</v>
      </c>
      <c r="S65" s="6">
        <f>INDEX([1]!tblLoc[Score],MATCH(INDEX([1]!tblOrg[Loc],MATCH(tblTeamSch[[#This Row],[Org]],[1]!tblOrg[Organization],0)),[1]!tblLoc[Loc],0))</f>
        <v>0</v>
      </c>
      <c r="T65" s="6" t="e">
        <f>INDEX([1]!tblLoc[Score],MATCH(INDEX([1]!tblOrg[Loc],MATCH(#REF!,[1]!tblOrg[Abbr],0)),[1]!tblLoc[Loc],0))</f>
        <v>#REF!</v>
      </c>
      <c r="U65" s="6">
        <f>IFERROR(INDEX([1]!tblLoc[Score],MATCH(INDEX([1]!tblOrg[Loc],MATCH(INDEX(FacList,MATCH(tblTeamSch[[#This Row],[Facility]],INDEX(FacList,,1),0),3),[1]!tblOrg[Org Num],0)),[1]!tblLoc[Loc],0)),"")</f>
        <v>0</v>
      </c>
      <c r="V65" s="6">
        <f>IF(OR(tblTeamSch[[#This Row],[Court]]="",tblTeamSch[[#This Row],[Home]]&gt;0),0,IF(tblTeamSch[[#This Row],[Court]]&lt;10,0,IF(tblTeamSch[[#This Row],[Home Court]]=10,0,10)))</f>
        <v>0</v>
      </c>
      <c r="W65" s="6" t="e">
        <f>COUNTIFS(tblTeamSch[Travel Score for Game],10,tblTeamSch[Home],0,#REF!,#REF!)</f>
        <v>#REF!</v>
      </c>
      <c r="X65" s="6" t="str">
        <f>IFERROR(INDEX(tblTeamSch[Overall Travel Score],MATCH(tblTeamSch[[#This Row],[Opponent]],tblTeamSch[Team],0)),"")</f>
        <v/>
      </c>
      <c r="Y65" s="6" cm="1">
        <f t="array" ref="Y65">IF(Y64="Num",1,IF(Y64="","",IF(Y64+1&gt;TotalNumRegGames*2,"",Y64+1)))</f>
        <v>64</v>
      </c>
    </row>
    <row r="66" spans="1:25" ht="13.35" customHeight="1" x14ac:dyDescent="0.3">
      <c r="A66" s="6" cm="1">
        <f t="array" ref="A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817</v>
      </c>
      <c r="B66" s="6" cm="1">
        <f t="array" ref="B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6" s="6">
        <f>IFERROR(INDEX([1]!tblSchedule[Week Game Scheduled],MATCH(tblTeamSch[[#This Row],[Game Num]],[1]!tblSchedule[GameNum],0)),"")</f>
        <v>51</v>
      </c>
      <c r="D66" s="6">
        <f>IFERROR(INDEX([1]!tblSchedule[Round],MATCH(tblTeamSch[[#This Row],[Game Num]],[1]!tblSchedule[GameNum],0)),"")</f>
        <v>2</v>
      </c>
      <c r="E66" s="6">
        <f>IFERROR(INDEX([1]!tblSchedule[Rnd Sch],MATCH(tblTeamSch[[#This Row],[Game Num]],[1]!tblSchedule[GameNum],0)),"")</f>
        <v>2</v>
      </c>
      <c r="F66" s="6" t="str">
        <f>IFERROR(INDEX([1]!tblSchedule[DLC],MATCH(tblTeamSch[[#This Row],[Game Num]],[1]!tblSchedule[GameNum],0)),"")</f>
        <v>8G2</v>
      </c>
      <c r="G66" s="7" t="str">
        <f>IFERROR(INDEX([1]!tblSchedule[Facility],MATCH(tblTeamSch[[#This Row],[Game Num]],[1]!tblSchedule[GameNum],0)),"")</f>
        <v>Ascension Gym</v>
      </c>
      <c r="H66" s="8">
        <f>IFERROR(INDEX([1]!tblSchedule[Game Date],MATCH(tblTeamSch[[#This Row],[Game Num]],[1]!tblSchedule[GameNum],0)),"")</f>
        <v>46005</v>
      </c>
      <c r="I66" s="9">
        <f>IFERROR(INDEX([1]!tblSchedule[Game Time],MATCH(tblTeamSch[[#This Row],[Game Num]],[1]!tblSchedule[GameNum],0)),"")</f>
        <v>0.625</v>
      </c>
      <c r="J66" s="10" t="str">
        <f>IFERROR(INDEX([1]!tblTeams[Organization],MATCH(tblTeamSch[[#This Row],[Team]],[1]!tblTeams[Team],0)),"")</f>
        <v>Ascension</v>
      </c>
      <c r="K66" s="10" t="str">
        <f>IFERROR(INDEX([1]!tblOrg[Abbr],MATCH(tblTeamSch[[#This Row],[Org]],[1]!tblOrg[Organization],0)),"")</f>
        <v>Asc</v>
      </c>
      <c r="L66" s="10" t="str">
        <f>IFERROR(INDEX(IF(tblTeamSch[[#This Row],[1vs2]]=1,[1]!tblSchedule[Team 1 Name],[1]!tblSchedule[Team 2 Name]),MATCH(tblTeamSch[[#This Row],[Game Num]],[1]!tblSchedule[GameNum],0)),"")</f>
        <v>Ascension BB 8G#2</v>
      </c>
      <c r="M66" s="10" t="str">
        <f>IFERROR(INDEX(IF(tblTeamSch[[#This Row],[1vs2]]=1,[1]!tblSchedule[Team 2 Name],[1]!tblSchedule[Team 1 Name]),MATCH(tblTeamSch[[#This Row],[Game Num]],[1]!tblSchedule[GameNum],0)),"")</f>
        <v>St. Paul BB 8G#2</v>
      </c>
      <c r="N66" s="6"/>
      <c r="O66" s="6"/>
      <c r="P66" s="6"/>
      <c r="Q66" s="6">
        <f>INDEX([1]!tblSchedule[Home Game],MATCH(tblTeamSch[[#This Row],[Game Num]],[1]!tblSchedule[GameNum],0))</f>
        <v>1</v>
      </c>
      <c r="R66" s="7" t="e">
        <f>IF(COUNTIFS(tblTeamSch[Team],tblTeamSch[[#This Row],[Team]],#REF!,1)&gt;1,"Y","")</f>
        <v>#REF!</v>
      </c>
      <c r="S66" s="6">
        <f>INDEX([1]!tblLoc[Score],MATCH(INDEX([1]!tblOrg[Loc],MATCH(tblTeamSch[[#This Row],[Org]],[1]!tblOrg[Organization],0)),[1]!tblLoc[Loc],0))</f>
        <v>0</v>
      </c>
      <c r="T66" s="6" t="e">
        <f>INDEX([1]!tblLoc[Score],MATCH(INDEX([1]!tblOrg[Loc],MATCH(#REF!,[1]!tblOrg[Abbr],0)),[1]!tblLoc[Loc],0))</f>
        <v>#REF!</v>
      </c>
      <c r="U66" s="6">
        <f>IFERROR(INDEX([1]!tblLoc[Score],MATCH(INDEX([1]!tblOrg[Loc],MATCH(INDEX(FacList,MATCH(tblTeamSch[[#This Row],[Facility]],INDEX(FacList,,1),0),3),[1]!tblOrg[Org Num],0)),[1]!tblLoc[Loc],0)),"")</f>
        <v>0</v>
      </c>
      <c r="V66" s="6">
        <f>IF(OR(tblTeamSch[[#This Row],[Court]]="",tblTeamSch[[#This Row],[Home]]&gt;0),0,IF(tblTeamSch[[#This Row],[Court]]&lt;10,0,IF(tblTeamSch[[#This Row],[Home Court]]=10,0,10)))</f>
        <v>0</v>
      </c>
      <c r="W66" s="6" t="e">
        <f>COUNTIFS(tblTeamSch[Travel Score for Game],10,tblTeamSch[Home],0,#REF!,#REF!)</f>
        <v>#REF!</v>
      </c>
      <c r="X66" s="6" t="str">
        <f>IFERROR(INDEX(tblTeamSch[Overall Travel Score],MATCH(tblTeamSch[[#This Row],[Opponent]],tblTeamSch[Team],0)),"")</f>
        <v/>
      </c>
      <c r="Y66" s="6" cm="1">
        <f t="array" ref="Y66">IF(Y65="Num",1,IF(Y65="","",IF(Y65+1&gt;TotalNumRegGames*2,"",Y65+1)))</f>
        <v>65</v>
      </c>
    </row>
    <row r="67" spans="1:25" ht="13.35" customHeight="1" x14ac:dyDescent="0.3">
      <c r="A67" s="6" cm="1">
        <f t="array" ref="A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824</v>
      </c>
      <c r="B67" s="6" cm="1">
        <f t="array" ref="B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7" s="6">
        <f>IFERROR(INDEX([1]!tblSchedule[Week Game Scheduled],MATCH(tblTeamSch[[#This Row],[Game Num]],[1]!tblSchedule[GameNum],0)),"")</f>
        <v>5</v>
      </c>
      <c r="D67" s="6">
        <f>IFERROR(INDEX([1]!tblSchedule[Round],MATCH(tblTeamSch[[#This Row],[Game Num]],[1]!tblSchedule[GameNum],0)),"")</f>
        <v>3</v>
      </c>
      <c r="E67" s="6">
        <f>IFERROR(INDEX([1]!tblSchedule[Rnd Sch],MATCH(tblTeamSch[[#This Row],[Game Num]],[1]!tblSchedule[GameNum],0)),"")</f>
        <v>3</v>
      </c>
      <c r="F67" s="6" t="str">
        <f>IFERROR(INDEX([1]!tblSchedule[DLC],MATCH(tblTeamSch[[#This Row],[Game Num]],[1]!tblSchedule[GameNum],0)),"")</f>
        <v>8G2</v>
      </c>
      <c r="G67" s="7" t="str">
        <f>IFERROR(INDEX([1]!tblSchedule[Facility],MATCH(tblTeamSch[[#This Row],[Game Num]],[1]!tblSchedule[GameNum],0)),"")</f>
        <v>Ascension Gym</v>
      </c>
      <c r="H67" s="8">
        <f>IFERROR(INDEX([1]!tblSchedule[Game Date],MATCH(tblTeamSch[[#This Row],[Game Num]],[1]!tblSchedule[GameNum],0)),"")</f>
        <v>46025</v>
      </c>
      <c r="I67" s="9">
        <f>IFERROR(INDEX([1]!tblSchedule[Game Time],MATCH(tblTeamSch[[#This Row],[Game Num]],[1]!tblSchedule[GameNum],0)),"")</f>
        <v>0.375</v>
      </c>
      <c r="J67" s="10" t="str">
        <f>IFERROR(INDEX([1]!tblTeams[Organization],MATCH(tblTeamSch[[#This Row],[Team]],[1]!tblTeams[Team],0)),"")</f>
        <v>Ascension</v>
      </c>
      <c r="K67" s="10" t="str">
        <f>IFERROR(INDEX([1]!tblOrg[Abbr],MATCH(tblTeamSch[[#This Row],[Org]],[1]!tblOrg[Organization],0)),"")</f>
        <v>Asc</v>
      </c>
      <c r="L67" s="10" t="str">
        <f>IFERROR(INDEX(IF(tblTeamSch[[#This Row],[1vs2]]=1,[1]!tblSchedule[Team 1 Name],[1]!tblSchedule[Team 2 Name]),MATCH(tblTeamSch[[#This Row],[Game Num]],[1]!tblSchedule[GameNum],0)),"")</f>
        <v>Ascension BB 8G#2</v>
      </c>
      <c r="M67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67" s="6"/>
      <c r="O67" s="6"/>
      <c r="P67" s="6"/>
      <c r="Q67" s="6">
        <f>INDEX([1]!tblSchedule[Home Game],MATCH(tblTeamSch[[#This Row],[Game Num]],[1]!tblSchedule[GameNum],0))</f>
        <v>1</v>
      </c>
      <c r="R67" s="7" t="e">
        <f>IF(COUNTIFS(tblTeamSch[Team],tblTeamSch[[#This Row],[Team]],#REF!,1)&gt;1,"Y","")</f>
        <v>#REF!</v>
      </c>
      <c r="S67" s="6">
        <f>INDEX([1]!tblLoc[Score],MATCH(INDEX([1]!tblOrg[Loc],MATCH(tblTeamSch[[#This Row],[Org]],[1]!tblOrg[Organization],0)),[1]!tblLoc[Loc],0))</f>
        <v>0</v>
      </c>
      <c r="T67" s="6" t="e">
        <f>INDEX([1]!tblLoc[Score],MATCH(INDEX([1]!tblOrg[Loc],MATCH(#REF!,[1]!tblOrg[Abbr],0)),[1]!tblLoc[Loc],0))</f>
        <v>#REF!</v>
      </c>
      <c r="U67" s="6">
        <f>IFERROR(INDEX([1]!tblLoc[Score],MATCH(INDEX([1]!tblOrg[Loc],MATCH(INDEX(FacList,MATCH(tblTeamSch[[#This Row],[Facility]],INDEX(FacList,,1),0),3),[1]!tblOrg[Org Num],0)),[1]!tblLoc[Loc],0)),"")</f>
        <v>0</v>
      </c>
      <c r="V67" s="6">
        <f>IF(OR(tblTeamSch[[#This Row],[Court]]="",tblTeamSch[[#This Row],[Home]]&gt;0),0,IF(tblTeamSch[[#This Row],[Court]]&lt;10,0,IF(tblTeamSch[[#This Row],[Home Court]]=10,0,10)))</f>
        <v>0</v>
      </c>
      <c r="W67" s="6" t="e">
        <f>COUNTIFS(tblTeamSch[Travel Score for Game],10,tblTeamSch[Home],0,#REF!,#REF!)</f>
        <v>#REF!</v>
      </c>
      <c r="X67" s="6" t="str">
        <f>IFERROR(INDEX(tblTeamSch[Overall Travel Score],MATCH(tblTeamSch[[#This Row],[Opponent]],tblTeamSch[Team],0)),"")</f>
        <v/>
      </c>
      <c r="Y67" s="6" cm="1">
        <f t="array" ref="Y67">IF(Y66="Num",1,IF(Y66="","",IF(Y66+1&gt;TotalNumRegGames*2,"",Y66+1)))</f>
        <v>66</v>
      </c>
    </row>
    <row r="68" spans="1:25" ht="13.35" customHeight="1" x14ac:dyDescent="0.3">
      <c r="A68" s="6" cm="1">
        <f t="array" ref="A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831</v>
      </c>
      <c r="B68" s="6" cm="1">
        <f t="array" ref="B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8" s="6">
        <f>IFERROR(INDEX([1]!tblSchedule[Week Game Scheduled],MATCH(tblTeamSch[[#This Row],[Game Num]],[1]!tblSchedule[GameNum],0)),"")</f>
        <v>6</v>
      </c>
      <c r="D68" s="6">
        <f>IFERROR(INDEX([1]!tblSchedule[Round],MATCH(tblTeamSch[[#This Row],[Game Num]],[1]!tblSchedule[GameNum],0)),"")</f>
        <v>4</v>
      </c>
      <c r="E68" s="6">
        <f>IFERROR(INDEX([1]!tblSchedule[Rnd Sch],MATCH(tblTeamSch[[#This Row],[Game Num]],[1]!tblSchedule[GameNum],0)),"")</f>
        <v>4</v>
      </c>
      <c r="F68" s="6" t="str">
        <f>IFERROR(INDEX([1]!tblSchedule[DLC],MATCH(tblTeamSch[[#This Row],[Game Num]],[1]!tblSchedule[GameNum],0)),"")</f>
        <v>8G2</v>
      </c>
      <c r="G68" s="7" t="str">
        <f>IFERROR(INDEX([1]!tblSchedule[Facility],MATCH(tblTeamSch[[#This Row],[Game Num]],[1]!tblSchedule[GameNum],0)),"")</f>
        <v>Holy Trinity Parish School</v>
      </c>
      <c r="H68" s="8">
        <f>IFERROR(INDEX([1]!tblSchedule[Game Date],MATCH(tblTeamSch[[#This Row],[Game Num]],[1]!tblSchedule[GameNum],0)),"")</f>
        <v>46032</v>
      </c>
      <c r="I68" s="9">
        <f>IFERROR(INDEX([1]!tblSchedule[Game Time],MATCH(tblTeamSch[[#This Row],[Game Num]],[1]!tblSchedule[GameNum],0)),"")</f>
        <v>0.41666666666666669</v>
      </c>
      <c r="J68" s="10" t="str">
        <f>IFERROR(INDEX([1]!tblTeams[Organization],MATCH(tblTeamSch[[#This Row],[Team]],[1]!tblTeams[Team],0)),"")</f>
        <v>Ascension</v>
      </c>
      <c r="K68" s="10" t="str">
        <f>IFERROR(INDEX([1]!tblOrg[Abbr],MATCH(tblTeamSch[[#This Row],[Org]],[1]!tblOrg[Organization],0)),"")</f>
        <v>Asc</v>
      </c>
      <c r="L68" s="10" t="str">
        <f>IFERROR(INDEX(IF(tblTeamSch[[#This Row],[1vs2]]=1,[1]!tblSchedule[Team 1 Name],[1]!tblSchedule[Team 2 Name]),MATCH(tblTeamSch[[#This Row],[Game Num]],[1]!tblSchedule[GameNum],0)),"")</f>
        <v>Ascension BB 8G#2</v>
      </c>
      <c r="M68" s="10" t="str">
        <f>IFERROR(INDEX(IF(tblTeamSch[[#This Row],[1vs2]]=1,[1]!tblSchedule[Team 2 Name],[1]!tblSchedule[Team 1 Name]),MATCH(tblTeamSch[[#This Row],[Game Num]],[1]!tblSchedule[GameNum],0)),"")</f>
        <v>Holy Trinity BB 7/8G #2</v>
      </c>
      <c r="N68" s="6"/>
      <c r="O68" s="6"/>
      <c r="P68" s="6"/>
      <c r="Q68" s="6">
        <f>INDEX([1]!tblSchedule[Home Game],MATCH(tblTeamSch[[#This Row],[Game Num]],[1]!tblSchedule[GameNum],0))</f>
        <v>1</v>
      </c>
      <c r="R68" s="7" t="e">
        <f>IF(COUNTIFS(tblTeamSch[Team],tblTeamSch[[#This Row],[Team]],#REF!,1)&gt;1,"Y","")</f>
        <v>#REF!</v>
      </c>
      <c r="S68" s="6">
        <f>INDEX([1]!tblLoc[Score],MATCH(INDEX([1]!tblOrg[Loc],MATCH(tblTeamSch[[#This Row],[Org]],[1]!tblOrg[Organization],0)),[1]!tblLoc[Loc],0))</f>
        <v>0</v>
      </c>
      <c r="T68" s="6" t="e">
        <f>INDEX([1]!tblLoc[Score],MATCH(INDEX([1]!tblOrg[Loc],MATCH(#REF!,[1]!tblOrg[Abbr],0)),[1]!tblLoc[Loc],0))</f>
        <v>#REF!</v>
      </c>
      <c r="U68" s="6">
        <f>IFERROR(INDEX([1]!tblLoc[Score],MATCH(INDEX([1]!tblOrg[Loc],MATCH(INDEX(FacList,MATCH(tblTeamSch[[#This Row],[Facility]],INDEX(FacList,,1),0),3),[1]!tblOrg[Org Num],0)),[1]!tblLoc[Loc],0)),"")</f>
        <v>0</v>
      </c>
      <c r="V68" s="6">
        <f>IF(OR(tblTeamSch[[#This Row],[Court]]="",tblTeamSch[[#This Row],[Home]]&gt;0),0,IF(tblTeamSch[[#This Row],[Court]]&lt;10,0,IF(tblTeamSch[[#This Row],[Home Court]]=10,0,10)))</f>
        <v>0</v>
      </c>
      <c r="W68" s="6" t="e">
        <f>COUNTIFS(tblTeamSch[Travel Score for Game],10,tblTeamSch[Home],0,#REF!,#REF!)</f>
        <v>#REF!</v>
      </c>
      <c r="X68" s="6" t="str">
        <f>IFERROR(INDEX(tblTeamSch[Overall Travel Score],MATCH(tblTeamSch[[#This Row],[Opponent]],tblTeamSch[Team],0)),"")</f>
        <v/>
      </c>
      <c r="Y68" s="6" cm="1">
        <f t="array" ref="Y68">IF(Y67="Num",1,IF(Y67="","",IF(Y67+1&gt;TotalNumRegGames*2,"",Y67+1)))</f>
        <v>67</v>
      </c>
    </row>
    <row r="69" spans="1:25" ht="13.35" customHeight="1" x14ac:dyDescent="0.3">
      <c r="A69" s="6" cm="1">
        <f t="array" ref="A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838</v>
      </c>
      <c r="B69" s="6" cm="1">
        <f t="array" ref="B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" s="6">
        <f>IFERROR(INDEX([1]!tblSchedule[Week Game Scheduled],MATCH(tblTeamSch[[#This Row],[Game Num]],[1]!tblSchedule[GameNum],0)),"")</f>
        <v>7</v>
      </c>
      <c r="D69" s="6">
        <f>IFERROR(INDEX([1]!tblSchedule[Round],MATCH(tblTeamSch[[#This Row],[Game Num]],[1]!tblSchedule[GameNum],0)),"")</f>
        <v>5</v>
      </c>
      <c r="E69" s="6">
        <f>IFERROR(INDEX([1]!tblSchedule[Rnd Sch],MATCH(tblTeamSch[[#This Row],[Game Num]],[1]!tblSchedule[GameNum],0)),"")</f>
        <v>5</v>
      </c>
      <c r="F69" s="6" t="str">
        <f>IFERROR(INDEX([1]!tblSchedule[DLC],MATCH(tblTeamSch[[#This Row],[Game Num]],[1]!tblSchedule[GameNum],0)),"")</f>
        <v>8G2</v>
      </c>
      <c r="G69" s="7" t="str">
        <f>IFERROR(INDEX([1]!tblSchedule[Facility],MATCH(tblTeamSch[[#This Row],[Game Num]],[1]!tblSchedule[GameNum],0)),"")</f>
        <v>Ascension Gym</v>
      </c>
      <c r="H69" s="8">
        <f>IFERROR(INDEX([1]!tblSchedule[Game Date],MATCH(tblTeamSch[[#This Row],[Game Num]],[1]!tblSchedule[GameNum],0)),"")</f>
        <v>46039</v>
      </c>
      <c r="I69" s="9">
        <f>IFERROR(INDEX([1]!tblSchedule[Game Time],MATCH(tblTeamSch[[#This Row],[Game Num]],[1]!tblSchedule[GameNum],0)),"")</f>
        <v>0.41666666666666669</v>
      </c>
      <c r="J69" s="10" t="str">
        <f>IFERROR(INDEX([1]!tblTeams[Organization],MATCH(tblTeamSch[[#This Row],[Team]],[1]!tblTeams[Team],0)),"")</f>
        <v>Ascension</v>
      </c>
      <c r="K69" s="10" t="str">
        <f>IFERROR(INDEX([1]!tblOrg[Abbr],MATCH(tblTeamSch[[#This Row],[Org]],[1]!tblOrg[Organization],0)),"")</f>
        <v>Asc</v>
      </c>
      <c r="L69" s="10" t="str">
        <f>IFERROR(INDEX(IF(tblTeamSch[[#This Row],[1vs2]]=1,[1]!tblSchedule[Team 1 Name],[1]!tblSchedule[Team 2 Name]),MATCH(tblTeamSch[[#This Row],[Game Num]],[1]!tblSchedule[GameNum],0)),"")</f>
        <v>Ascension BB 8G#2</v>
      </c>
      <c r="M69" s="10" t="str">
        <f>IFERROR(INDEX(IF(tblTeamSch[[#This Row],[1vs2]]=1,[1]!tblSchedule[Team 2 Name],[1]!tblSchedule[Team 1 Name]),MATCH(tblTeamSch[[#This Row],[Game Num]],[1]!tblSchedule[GameNum],0)),"")</f>
        <v>OLOL 7/8 GB #2</v>
      </c>
      <c r="N69" s="6"/>
      <c r="O69" s="6"/>
      <c r="P69" s="6"/>
      <c r="Q69" s="6">
        <f>INDEX([1]!tblSchedule[Home Game],MATCH(tblTeamSch[[#This Row],[Game Num]],[1]!tblSchedule[GameNum],0))</f>
        <v>1</v>
      </c>
      <c r="R69" s="7" t="e">
        <f>IF(COUNTIFS(tblTeamSch[Team],tblTeamSch[[#This Row],[Team]],#REF!,1)&gt;1,"Y","")</f>
        <v>#REF!</v>
      </c>
      <c r="S69" s="6">
        <f>INDEX([1]!tblLoc[Score],MATCH(INDEX([1]!tblOrg[Loc],MATCH(tblTeamSch[[#This Row],[Org]],[1]!tblOrg[Organization],0)),[1]!tblLoc[Loc],0))</f>
        <v>0</v>
      </c>
      <c r="T69" s="6" t="e">
        <f>INDEX([1]!tblLoc[Score],MATCH(INDEX([1]!tblOrg[Loc],MATCH(#REF!,[1]!tblOrg[Abbr],0)),[1]!tblLoc[Loc],0))</f>
        <v>#REF!</v>
      </c>
      <c r="U69" s="6">
        <f>IFERROR(INDEX([1]!tblLoc[Score],MATCH(INDEX([1]!tblOrg[Loc],MATCH(INDEX(FacList,MATCH(tblTeamSch[[#This Row],[Facility]],INDEX(FacList,,1),0),3),[1]!tblOrg[Org Num],0)),[1]!tblLoc[Loc],0)),"")</f>
        <v>0</v>
      </c>
      <c r="V69" s="6">
        <f>IF(OR(tblTeamSch[[#This Row],[Court]]="",tblTeamSch[[#This Row],[Home]]&gt;0),0,IF(tblTeamSch[[#This Row],[Court]]&lt;10,0,IF(tblTeamSch[[#This Row],[Home Court]]=10,0,10)))</f>
        <v>0</v>
      </c>
      <c r="W69" s="6" t="e">
        <f>COUNTIFS(tblTeamSch[Travel Score for Game],10,tblTeamSch[Home],0,#REF!,#REF!)</f>
        <v>#REF!</v>
      </c>
      <c r="X69" s="6" t="str">
        <f>IFERROR(INDEX(tblTeamSch[Overall Travel Score],MATCH(tblTeamSch[[#This Row],[Opponent]],tblTeamSch[Team],0)),"")</f>
        <v/>
      </c>
      <c r="Y69" s="6" cm="1">
        <f t="array" ref="Y69">IF(Y68="Num",1,IF(Y68="","",IF(Y68+1&gt;TotalNumRegGames*2,"",Y68+1)))</f>
        <v>68</v>
      </c>
    </row>
    <row r="70" spans="1:25" ht="13.35" customHeight="1" x14ac:dyDescent="0.3">
      <c r="A70" s="6" cm="1">
        <f t="array" ref="A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845</v>
      </c>
      <c r="B70" s="6" cm="1">
        <f t="array" ref="B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" s="6">
        <f>IFERROR(INDEX([1]!tblSchedule[Week Game Scheduled],MATCH(tblTeamSch[[#This Row],[Game Num]],[1]!tblSchedule[GameNum],0)),"")</f>
        <v>8</v>
      </c>
      <c r="D70" s="6">
        <f>IFERROR(INDEX([1]!tblSchedule[Round],MATCH(tblTeamSch[[#This Row],[Game Num]],[1]!tblSchedule[GameNum],0)),"")</f>
        <v>6</v>
      </c>
      <c r="E70" s="6">
        <f>IFERROR(INDEX([1]!tblSchedule[Rnd Sch],MATCH(tblTeamSch[[#This Row],[Game Num]],[1]!tblSchedule[GameNum],0)),"")</f>
        <v>6</v>
      </c>
      <c r="F70" s="6" t="str">
        <f>IFERROR(INDEX([1]!tblSchedule[DLC],MATCH(tblTeamSch[[#This Row],[Game Num]],[1]!tblSchedule[GameNum],0)),"")</f>
        <v>8G2</v>
      </c>
      <c r="G70" s="7" t="str">
        <f>IFERROR(INDEX([1]!tblSchedule[Facility],MATCH(tblTeamSch[[#This Row],[Game Num]],[1]!tblSchedule[GameNum],0)),"")</f>
        <v>Ascension Gym</v>
      </c>
      <c r="H70" s="8">
        <f>IFERROR(INDEX([1]!tblSchedule[Game Date],MATCH(tblTeamSch[[#This Row],[Game Num]],[1]!tblSchedule[GameNum],0)),"")</f>
        <v>46046</v>
      </c>
      <c r="I70" s="9">
        <f>IFERROR(INDEX([1]!tblSchedule[Game Time],MATCH(tblTeamSch[[#This Row],[Game Num]],[1]!tblSchedule[GameNum],0)),"")</f>
        <v>0.41666666666666669</v>
      </c>
      <c r="J70" s="10" t="str">
        <f>IFERROR(INDEX([1]!tblTeams[Organization],MATCH(tblTeamSch[[#This Row],[Team]],[1]!tblTeams[Team],0)),"")</f>
        <v>Ascension</v>
      </c>
      <c r="K70" s="10" t="str">
        <f>IFERROR(INDEX([1]!tblOrg[Abbr],MATCH(tblTeamSch[[#This Row],[Org]],[1]!tblOrg[Organization],0)),"")</f>
        <v>Asc</v>
      </c>
      <c r="L70" s="10" t="str">
        <f>IFERROR(INDEX(IF(tblTeamSch[[#This Row],[1vs2]]=1,[1]!tblSchedule[Team 1 Name],[1]!tblSchedule[Team 2 Name]),MATCH(tblTeamSch[[#This Row],[Game Num]],[1]!tblSchedule[GameNum],0)),"")</f>
        <v>Ascension BB 8G#2</v>
      </c>
      <c r="M70" s="10" t="str">
        <f>IFERROR(INDEX(IF(tblTeamSch[[#This Row],[1vs2]]=1,[1]!tblSchedule[Team 2 Name],[1]!tblSchedule[Team 1 Name]),MATCH(tblTeamSch[[#This Row],[Game Num]],[1]!tblSchedule[GameNum],0)),"")</f>
        <v>St Patrick BB 8G#2</v>
      </c>
      <c r="N70" s="6"/>
      <c r="O70" s="6"/>
      <c r="P70" s="6"/>
      <c r="Q70" s="6">
        <f>INDEX([1]!tblSchedule[Home Game],MATCH(tblTeamSch[[#This Row],[Game Num]],[1]!tblSchedule[GameNum],0))</f>
        <v>1</v>
      </c>
      <c r="R70" s="7" t="e">
        <f>IF(COUNTIFS(tblTeamSch[Team],tblTeamSch[[#This Row],[Team]],#REF!,1)&gt;1,"Y","")</f>
        <v>#REF!</v>
      </c>
      <c r="S70" s="6">
        <f>INDEX([1]!tblLoc[Score],MATCH(INDEX([1]!tblOrg[Loc],MATCH(tblTeamSch[[#This Row],[Org]],[1]!tblOrg[Organization],0)),[1]!tblLoc[Loc],0))</f>
        <v>0</v>
      </c>
      <c r="T70" s="6" t="e">
        <f>INDEX([1]!tblLoc[Score],MATCH(INDEX([1]!tblOrg[Loc],MATCH(#REF!,[1]!tblOrg[Abbr],0)),[1]!tblLoc[Loc],0))</f>
        <v>#REF!</v>
      </c>
      <c r="U70" s="6">
        <f>IFERROR(INDEX([1]!tblLoc[Score],MATCH(INDEX([1]!tblOrg[Loc],MATCH(INDEX(FacList,MATCH(tblTeamSch[[#This Row],[Facility]],INDEX(FacList,,1),0),3),[1]!tblOrg[Org Num],0)),[1]!tblLoc[Loc],0)),"")</f>
        <v>0</v>
      </c>
      <c r="V70" s="6">
        <f>IF(OR(tblTeamSch[[#This Row],[Court]]="",tblTeamSch[[#This Row],[Home]]&gt;0),0,IF(tblTeamSch[[#This Row],[Court]]&lt;10,0,IF(tblTeamSch[[#This Row],[Home Court]]=10,0,10)))</f>
        <v>0</v>
      </c>
      <c r="W70" s="6" t="e">
        <f>COUNTIFS(tblTeamSch[Travel Score for Game],10,tblTeamSch[Home],0,#REF!,#REF!)</f>
        <v>#REF!</v>
      </c>
      <c r="X70" s="6" t="str">
        <f>IFERROR(INDEX(tblTeamSch[Overall Travel Score],MATCH(tblTeamSch[[#This Row],[Opponent]],tblTeamSch[Team],0)),"")</f>
        <v/>
      </c>
      <c r="Y70" s="6" cm="1">
        <f t="array" ref="Y70">IF(Y69="Num",1,IF(Y69="","",IF(Y69+1&gt;TotalNumRegGames*2,"",Y69+1)))</f>
        <v>69</v>
      </c>
    </row>
    <row r="71" spans="1:25" ht="13.35" customHeight="1" x14ac:dyDescent="0.3">
      <c r="A71" s="6" cm="1">
        <f t="array" ref="A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852</v>
      </c>
      <c r="B71" s="6" cm="1">
        <f t="array" ref="B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" s="6">
        <f>IFERROR(INDEX([1]!tblSchedule[Week Game Scheduled],MATCH(tblTeamSch[[#This Row],[Game Num]],[1]!tblSchedule[GameNum],0)),"")</f>
        <v>9</v>
      </c>
      <c r="D71" s="6">
        <f>IFERROR(INDEX([1]!tblSchedule[Round],MATCH(tblTeamSch[[#This Row],[Game Num]],[1]!tblSchedule[GameNum],0)),"")</f>
        <v>7</v>
      </c>
      <c r="E71" s="6">
        <f>IFERROR(INDEX([1]!tblSchedule[Rnd Sch],MATCH(tblTeamSch[[#This Row],[Game Num]],[1]!tblSchedule[GameNum],0)),"")</f>
        <v>7</v>
      </c>
      <c r="F71" s="6" t="str">
        <f>IFERROR(INDEX([1]!tblSchedule[DLC],MATCH(tblTeamSch[[#This Row],[Game Num]],[1]!tblSchedule[GameNum],0)),"")</f>
        <v>8G2</v>
      </c>
      <c r="G71" s="7" t="str">
        <f>IFERROR(INDEX([1]!tblSchedule[Facility],MATCH(tblTeamSch[[#This Row],[Game Num]],[1]!tblSchedule[GameNum],0)),"")</f>
        <v>Ascension Gym</v>
      </c>
      <c r="H71" s="8">
        <f>IFERROR(INDEX([1]!tblSchedule[Game Date],MATCH(tblTeamSch[[#This Row],[Game Num]],[1]!tblSchedule[GameNum],0)),"")</f>
        <v>46053</v>
      </c>
      <c r="I71" s="9">
        <f>IFERROR(INDEX([1]!tblSchedule[Game Time],MATCH(tblTeamSch[[#This Row],[Game Num]],[1]!tblSchedule[GameNum],0)),"")</f>
        <v>0.41666666666666669</v>
      </c>
      <c r="J71" s="10" t="str">
        <f>IFERROR(INDEX([1]!tblTeams[Organization],MATCH(tblTeamSch[[#This Row],[Team]],[1]!tblTeams[Team],0)),"")</f>
        <v>Ascension</v>
      </c>
      <c r="K71" s="10" t="str">
        <f>IFERROR(INDEX([1]!tblOrg[Abbr],MATCH(tblTeamSch[[#This Row],[Org]],[1]!tblOrg[Organization],0)),"")</f>
        <v>Asc</v>
      </c>
      <c r="L71" s="10" t="str">
        <f>IFERROR(INDEX(IF(tblTeamSch[[#This Row],[1vs2]]=1,[1]!tblSchedule[Team 1 Name],[1]!tblSchedule[Team 2 Name]),MATCH(tblTeamSch[[#This Row],[Game Num]],[1]!tblSchedule[GameNum],0)),"")</f>
        <v>Ascension BB 8G#2</v>
      </c>
      <c r="M71" s="10" t="str">
        <f>IFERROR(INDEX(IF(tblTeamSch[[#This Row],[1vs2]]=1,[1]!tblSchedule[Team 2 Name],[1]!tblSchedule[Team 1 Name]),MATCH(tblTeamSch[[#This Row],[Game Num]],[1]!tblSchedule[GameNum],0)),"")</f>
        <v>St. Raphael BB 8G #2</v>
      </c>
      <c r="N71" s="6"/>
      <c r="O71" s="6"/>
      <c r="P71" s="6"/>
      <c r="Q71" s="6">
        <f>INDEX([1]!tblSchedule[Home Game],MATCH(tblTeamSch[[#This Row],[Game Num]],[1]!tblSchedule[GameNum],0))</f>
        <v>1</v>
      </c>
      <c r="R71" s="7" t="e">
        <f>IF(COUNTIFS(tblTeamSch[Team],tblTeamSch[[#This Row],[Team]],#REF!,1)&gt;1,"Y","")</f>
        <v>#REF!</v>
      </c>
      <c r="S71" s="6">
        <f>INDEX([1]!tblLoc[Score],MATCH(INDEX([1]!tblOrg[Loc],MATCH(tblTeamSch[[#This Row],[Org]],[1]!tblOrg[Organization],0)),[1]!tblLoc[Loc],0))</f>
        <v>0</v>
      </c>
      <c r="T71" s="6" t="e">
        <f>INDEX([1]!tblLoc[Score],MATCH(INDEX([1]!tblOrg[Loc],MATCH(#REF!,[1]!tblOrg[Abbr],0)),[1]!tblLoc[Loc],0))</f>
        <v>#REF!</v>
      </c>
      <c r="U71" s="6">
        <f>IFERROR(INDEX([1]!tblLoc[Score],MATCH(INDEX([1]!tblOrg[Loc],MATCH(INDEX(FacList,MATCH(tblTeamSch[[#This Row],[Facility]],INDEX(FacList,,1),0),3),[1]!tblOrg[Org Num],0)),[1]!tblLoc[Loc],0)),"")</f>
        <v>0</v>
      </c>
      <c r="V71" s="6">
        <f>IF(OR(tblTeamSch[[#This Row],[Court]]="",tblTeamSch[[#This Row],[Home]]&gt;0),0,IF(tblTeamSch[[#This Row],[Court]]&lt;10,0,IF(tblTeamSch[[#This Row],[Home Court]]=10,0,10)))</f>
        <v>0</v>
      </c>
      <c r="W71" s="6" t="e">
        <f>COUNTIFS(tblTeamSch[Travel Score for Game],10,tblTeamSch[Home],0,#REF!,#REF!)</f>
        <v>#REF!</v>
      </c>
      <c r="X71" s="6" t="str">
        <f>IFERROR(INDEX(tblTeamSch[Overall Travel Score],MATCH(tblTeamSch[[#This Row],[Opponent]],tblTeamSch[Team],0)),"")</f>
        <v/>
      </c>
      <c r="Y71" s="6" cm="1">
        <f t="array" ref="Y71">IF(Y70="Num",1,IF(Y70="","",IF(Y70+1&gt;TotalNumRegGames*2,"",Y70+1)))</f>
        <v>70</v>
      </c>
    </row>
    <row r="72" spans="1:25" ht="13.35" customHeight="1" x14ac:dyDescent="0.3">
      <c r="A72" s="6" cm="1">
        <f t="array" ref="A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455</v>
      </c>
      <c r="B72" s="6" cm="1">
        <f t="array" ref="B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2" s="6">
        <f>IFERROR(INDEX([1]!tblSchedule[Week Game Scheduled],MATCH(tblTeamSch[[#This Row],[Game Num]],[1]!tblSchedule[GameNum],0)),"")</f>
        <v>50</v>
      </c>
      <c r="D72" s="6">
        <f>IFERROR(INDEX([1]!tblSchedule[Round],MATCH(tblTeamSch[[#This Row],[Game Num]],[1]!tblSchedule[GameNum],0)),"")</f>
        <v>1</v>
      </c>
      <c r="E72" s="6">
        <f>IFERROR(INDEX([1]!tblSchedule[Rnd Sch],MATCH(tblTeamSch[[#This Row],[Game Num]],[1]!tblSchedule[GameNum],0)),"")</f>
        <v>1</v>
      </c>
      <c r="F72" s="6" t="str">
        <f>IFERROR(INDEX([1]!tblSchedule[DLC],MATCH(tblTeamSch[[#This Row],[Game Num]],[1]!tblSchedule[GameNum],0)),"")</f>
        <v>4B1AA</v>
      </c>
      <c r="G72" s="7" t="str">
        <f>IFERROR(INDEX([1]!tblSchedule[Facility],MATCH(tblTeamSch[[#This Row],[Game Num]],[1]!tblSchedule[GameNum],0)),"")</f>
        <v>St. Athanasius Hornets Nest (gym)</v>
      </c>
      <c r="H72" s="8">
        <f>IFERROR(INDEX([1]!tblSchedule[Game Date],MATCH(tblTeamSch[[#This Row],[Game Num]],[1]!tblSchedule[GameNum],0)),"")</f>
        <v>45998</v>
      </c>
      <c r="I72" s="9">
        <f>IFERROR(INDEX([1]!tblSchedule[Game Time],MATCH(tblTeamSch[[#This Row],[Game Num]],[1]!tblSchedule[GameNum],0)),"")</f>
        <v>0.625</v>
      </c>
      <c r="J72" s="10" t="str">
        <f>IFERROR(INDEX([1]!tblTeams[Organization],MATCH(tblTeamSch[[#This Row],[Team]],[1]!tblTeams[Team],0)),"")</f>
        <v>Holy Spirit</v>
      </c>
      <c r="K72" s="10" t="str">
        <f>IFERROR(INDEX([1]!tblOrg[Abbr],MATCH(tblTeamSch[[#This Row],[Org]],[1]!tblOrg[Organization],0)),"")</f>
        <v>HS</v>
      </c>
      <c r="L72" s="10" t="str">
        <f>IFERROR(INDEX(IF(tblTeamSch[[#This Row],[1vs2]]=1,[1]!tblSchedule[Team 1 Name],[1]!tblSchedule[Team 2 Name]),MATCH(tblTeamSch[[#This Row],[Game Num]],[1]!tblSchedule[GameNum],0)),"")</f>
        <v>Holy Spirit BBB 4#1</v>
      </c>
      <c r="M72" s="10" t="str">
        <f>IFERROR(INDEX(IF(tblTeamSch[[#This Row],[1vs2]]=1,[1]!tblSchedule[Team 2 Name],[1]!tblSchedule[Team 1 Name]),MATCH(tblTeamSch[[#This Row],[Game Num]],[1]!tblSchedule[GameNum],0)),"")</f>
        <v>St. Mary BB 4B - Green</v>
      </c>
      <c r="N72" s="6"/>
      <c r="O72" s="6"/>
      <c r="P72" s="6"/>
      <c r="Q72" s="6">
        <f>INDEX([1]!tblSchedule[Home Game],MATCH(tblTeamSch[[#This Row],[Game Num]],[1]!tblSchedule[GameNum],0))</f>
        <v>0</v>
      </c>
      <c r="R72" s="7" t="e">
        <f>IF(COUNTIFS(tblTeamSch[Team],tblTeamSch[[#This Row],[Team]],#REF!,1)&gt;1,"Y","")</f>
        <v>#REF!</v>
      </c>
      <c r="S72" s="6">
        <f>INDEX([1]!tblLoc[Score],MATCH(INDEX([1]!tblOrg[Loc],MATCH(tblTeamSch[[#This Row],[Org]],[1]!tblOrg[Organization],0)),[1]!tblLoc[Loc],0))</f>
        <v>0</v>
      </c>
      <c r="T72" s="6" t="e">
        <f>INDEX([1]!tblLoc[Score],MATCH(INDEX([1]!tblOrg[Loc],MATCH(#REF!,[1]!tblOrg[Abbr],0)),[1]!tblLoc[Loc],0))</f>
        <v>#REF!</v>
      </c>
      <c r="U72" s="6">
        <f>IFERROR(INDEX([1]!tblLoc[Score],MATCH(INDEX([1]!tblOrg[Loc],MATCH(INDEX(FacList,MATCH(tblTeamSch[[#This Row],[Facility]],INDEX(FacList,,1),0),3),[1]!tblOrg[Org Num],0)),[1]!tblLoc[Loc],0)),"")</f>
        <v>7</v>
      </c>
      <c r="V72" s="6">
        <f>IF(OR(tblTeamSch[[#This Row],[Court]]="",tblTeamSch[[#This Row],[Home]]&gt;0),0,IF(tblTeamSch[[#This Row],[Court]]&lt;10,0,IF(tblTeamSch[[#This Row],[Home Court]]=10,0,10)))</f>
        <v>0</v>
      </c>
      <c r="W72" s="6" t="e">
        <f>COUNTIFS(tblTeamSch[Travel Score for Game],10,tblTeamSch[Home],0,#REF!,#REF!)</f>
        <v>#REF!</v>
      </c>
      <c r="X72" s="6" t="str">
        <f>IFERROR(INDEX(tblTeamSch[Overall Travel Score],MATCH(tblTeamSch[[#This Row],[Opponent]],tblTeamSch[Team],0)),"")</f>
        <v/>
      </c>
      <c r="Y72" s="6" cm="1">
        <f t="array" ref="Y72">IF(Y71="Num",1,IF(Y71="","",IF(Y71+1&gt;TotalNumRegGames*2,"",Y71+1)))</f>
        <v>71</v>
      </c>
    </row>
    <row r="73" spans="1:25" ht="13.35" customHeight="1" x14ac:dyDescent="0.3">
      <c r="A73" s="6" cm="1">
        <f t="array" ref="A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462</v>
      </c>
      <c r="B73" s="6" cm="1">
        <f t="array" ref="B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" s="6">
        <f>IFERROR(INDEX([1]!tblSchedule[Week Game Scheduled],MATCH(tblTeamSch[[#This Row],[Game Num]],[1]!tblSchedule[GameNum],0)),"")</f>
        <v>50</v>
      </c>
      <c r="D73" s="6">
        <f>IFERROR(INDEX([1]!tblSchedule[Round],MATCH(tblTeamSch[[#This Row],[Game Num]],[1]!tblSchedule[GameNum],0)),"")</f>
        <v>2</v>
      </c>
      <c r="E73" s="6">
        <f>IFERROR(INDEX([1]!tblSchedule[Rnd Sch],MATCH(tblTeamSch[[#This Row],[Game Num]],[1]!tblSchedule[GameNum],0)),"")</f>
        <v>2</v>
      </c>
      <c r="F73" s="6" t="str">
        <f>IFERROR(INDEX([1]!tblSchedule[DLC],MATCH(tblTeamSch[[#This Row],[Game Num]],[1]!tblSchedule[GameNum],0)),"")</f>
        <v>4B1AA</v>
      </c>
      <c r="G73" s="7" t="str">
        <f>IFERROR(INDEX([1]!tblSchedule[Facility],MATCH(tblTeamSch[[#This Row],[Game Num]],[1]!tblSchedule[GameNum],0)),"")</f>
        <v>Holy Spirit Gym</v>
      </c>
      <c r="H73" s="8">
        <f>IFERROR(INDEX([1]!tblSchedule[Game Date],MATCH(tblTeamSch[[#This Row],[Game Num]],[1]!tblSchedule[GameNum],0)),"")</f>
        <v>46004</v>
      </c>
      <c r="I73" s="9">
        <f>IFERROR(INDEX([1]!tblSchedule[Game Time],MATCH(tblTeamSch[[#This Row],[Game Num]],[1]!tblSchedule[GameNum],0)),"")</f>
        <v>0.5</v>
      </c>
      <c r="J73" s="10" t="str">
        <f>IFERROR(INDEX([1]!tblTeams[Organization],MATCH(tblTeamSch[[#This Row],[Team]],[1]!tblTeams[Team],0)),"")</f>
        <v>Holy Spirit</v>
      </c>
      <c r="K73" s="10" t="str">
        <f>IFERROR(INDEX([1]!tblOrg[Abbr],MATCH(tblTeamSch[[#This Row],[Org]],[1]!tblOrg[Organization],0)),"")</f>
        <v>HS</v>
      </c>
      <c r="L73" s="10" t="str">
        <f>IFERROR(INDEX(IF(tblTeamSch[[#This Row],[1vs2]]=1,[1]!tblSchedule[Team 1 Name],[1]!tblSchedule[Team 2 Name]),MATCH(tblTeamSch[[#This Row],[Game Num]],[1]!tblSchedule[GameNum],0)),"")</f>
        <v>Holy Spirit BBB 4#1</v>
      </c>
      <c r="M73" s="10" t="str">
        <f>IFERROR(INDEX(IF(tblTeamSch[[#This Row],[1vs2]]=1,[1]!tblSchedule[Team 2 Name],[1]!tblSchedule[Team 1 Name]),MATCH(tblTeamSch[[#This Row],[Game Num]],[1]!tblSchedule[GameNum],0)),"")</f>
        <v>St. Raphael BB 4B #1</v>
      </c>
      <c r="N73" s="6"/>
      <c r="O73" s="6"/>
      <c r="P73" s="6"/>
      <c r="Q73" s="6">
        <f>INDEX([1]!tblSchedule[Home Game],MATCH(tblTeamSch[[#This Row],[Game Num]],[1]!tblSchedule[GameNum],0))</f>
        <v>1</v>
      </c>
      <c r="R73" s="7" t="e">
        <f>IF(COUNTIFS(tblTeamSch[Team],tblTeamSch[[#This Row],[Team]],#REF!,1)&gt;1,"Y","")</f>
        <v>#REF!</v>
      </c>
      <c r="S73" s="6">
        <f>INDEX([1]!tblLoc[Score],MATCH(INDEX([1]!tblOrg[Loc],MATCH(tblTeamSch[[#This Row],[Org]],[1]!tblOrg[Organization],0)),[1]!tblLoc[Loc],0))</f>
        <v>0</v>
      </c>
      <c r="T73" s="6" t="e">
        <f>INDEX([1]!tblLoc[Score],MATCH(INDEX([1]!tblOrg[Loc],MATCH(#REF!,[1]!tblOrg[Abbr],0)),[1]!tblLoc[Loc],0))</f>
        <v>#REF!</v>
      </c>
      <c r="U73" s="6">
        <f>IFERROR(INDEX([1]!tblLoc[Score],MATCH(INDEX([1]!tblOrg[Loc],MATCH(INDEX(FacList,MATCH(tblTeamSch[[#This Row],[Facility]],INDEX(FacList,,1),0),3),[1]!tblOrg[Org Num],0)),[1]!tblLoc[Loc],0)),"")</f>
        <v>0</v>
      </c>
      <c r="V73" s="6">
        <f>IF(OR(tblTeamSch[[#This Row],[Court]]="",tblTeamSch[[#This Row],[Home]]&gt;0),0,IF(tblTeamSch[[#This Row],[Court]]&lt;10,0,IF(tblTeamSch[[#This Row],[Home Court]]=10,0,10)))</f>
        <v>0</v>
      </c>
      <c r="W73" s="6" t="e">
        <f>COUNTIFS(tblTeamSch[Travel Score for Game],10,tblTeamSch[Home],0,#REF!,#REF!)</f>
        <v>#REF!</v>
      </c>
      <c r="X73" s="6" t="str">
        <f>IFERROR(INDEX(tblTeamSch[Overall Travel Score],MATCH(tblTeamSch[[#This Row],[Opponent]],tblTeamSch[Team],0)),"")</f>
        <v/>
      </c>
      <c r="Y73" s="6" cm="1">
        <f t="array" ref="Y73">IF(Y72="Num",1,IF(Y72="","",IF(Y72+1&gt;TotalNumRegGames*2,"",Y72+1)))</f>
        <v>72</v>
      </c>
    </row>
    <row r="74" spans="1:25" ht="13.35" customHeight="1" x14ac:dyDescent="0.3">
      <c r="A74" s="6" cm="1">
        <f t="array" ref="A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467</v>
      </c>
      <c r="B74" s="6" cm="1">
        <f t="array" ref="B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" s="6">
        <f>IFERROR(INDEX([1]!tblSchedule[Week Game Scheduled],MATCH(tblTeamSch[[#This Row],[Game Num]],[1]!tblSchedule[GameNum],0)),"")</f>
        <v>5</v>
      </c>
      <c r="D74" s="6">
        <f>IFERROR(INDEX([1]!tblSchedule[Round],MATCH(tblTeamSch[[#This Row],[Game Num]],[1]!tblSchedule[GameNum],0)),"")</f>
        <v>3</v>
      </c>
      <c r="E74" s="6">
        <f>IFERROR(INDEX([1]!tblSchedule[Rnd Sch],MATCH(tblTeamSch[[#This Row],[Game Num]],[1]!tblSchedule[GameNum],0)),"")</f>
        <v>3</v>
      </c>
      <c r="F74" s="6" t="str">
        <f>IFERROR(INDEX([1]!tblSchedule[DLC],MATCH(tblTeamSch[[#This Row],[Game Num]],[1]!tblSchedule[GameNum],0)),"")</f>
        <v>4B1AA</v>
      </c>
      <c r="G74" s="7" t="str">
        <f>IFERROR(INDEX([1]!tblSchedule[Facility],MATCH(tblTeamSch[[#This Row],[Game Num]],[1]!tblSchedule[GameNum],0)),"")</f>
        <v>St. Patrick's Celtic Center</v>
      </c>
      <c r="H74" s="8">
        <f>IFERROR(INDEX([1]!tblSchedule[Game Date],MATCH(tblTeamSch[[#This Row],[Game Num]],[1]!tblSchedule[GameNum],0)),"")</f>
        <v>46025</v>
      </c>
      <c r="I74" s="9">
        <f>IFERROR(INDEX([1]!tblSchedule[Game Time],MATCH(tblTeamSch[[#This Row],[Game Num]],[1]!tblSchedule[GameNum],0)),"")</f>
        <v>0.45833333333333331</v>
      </c>
      <c r="J74" s="10" t="str">
        <f>IFERROR(INDEX([1]!tblTeams[Organization],MATCH(tblTeamSch[[#This Row],[Team]],[1]!tblTeams[Team],0)),"")</f>
        <v>Holy Spirit</v>
      </c>
      <c r="K74" s="10" t="str">
        <f>IFERROR(INDEX([1]!tblOrg[Abbr],MATCH(tblTeamSch[[#This Row],[Org]],[1]!tblOrg[Organization],0)),"")</f>
        <v>HS</v>
      </c>
      <c r="L74" s="10" t="str">
        <f>IFERROR(INDEX(IF(tblTeamSch[[#This Row],[1vs2]]=1,[1]!tblSchedule[Team 1 Name],[1]!tblSchedule[Team 2 Name]),MATCH(tblTeamSch[[#This Row],[Game Num]],[1]!tblSchedule[GameNum],0)),"")</f>
        <v>Holy Spirit BBB 4#1</v>
      </c>
      <c r="M74" s="10" t="str">
        <f>IFERROR(INDEX(IF(tblTeamSch[[#This Row],[1vs2]]=1,[1]!tblSchedule[Team 2 Name],[1]!tblSchedule[Team 1 Name]),MATCH(tblTeamSch[[#This Row],[Game Num]],[1]!tblSchedule[GameNum],0)),"")</f>
        <v>St Patrick BB 4Boys #1</v>
      </c>
      <c r="N74" s="6"/>
      <c r="O74" s="6"/>
      <c r="P74" s="6"/>
      <c r="Q74" s="6">
        <f>INDEX([1]!tblSchedule[Home Game],MATCH(tblTeamSch[[#This Row],[Game Num]],[1]!tblSchedule[GameNum],0))</f>
        <v>1</v>
      </c>
      <c r="R74" s="7" t="e">
        <f>IF(COUNTIFS(tblTeamSch[Team],tblTeamSch[[#This Row],[Team]],#REF!,1)&gt;1,"Y","")</f>
        <v>#REF!</v>
      </c>
      <c r="S74" s="6">
        <f>INDEX([1]!tblLoc[Score],MATCH(INDEX([1]!tblOrg[Loc],MATCH(tblTeamSch[[#This Row],[Org]],[1]!tblOrg[Organization],0)),[1]!tblLoc[Loc],0))</f>
        <v>0</v>
      </c>
      <c r="T74" s="6" t="e">
        <f>INDEX([1]!tblLoc[Score],MATCH(INDEX([1]!tblOrg[Loc],MATCH(#REF!,[1]!tblOrg[Abbr],0)),[1]!tblLoc[Loc],0))</f>
        <v>#REF!</v>
      </c>
      <c r="U74" s="6">
        <f>IFERROR(INDEX([1]!tblLoc[Score],MATCH(INDEX([1]!tblOrg[Loc],MATCH(INDEX(FacList,MATCH(tblTeamSch[[#This Row],[Facility]],INDEX(FacList,,1),0),3),[1]!tblOrg[Org Num],0)),[1]!tblLoc[Loc],0)),"")</f>
        <v>4</v>
      </c>
      <c r="V74" s="6">
        <f>IF(OR(tblTeamSch[[#This Row],[Court]]="",tblTeamSch[[#This Row],[Home]]&gt;0),0,IF(tblTeamSch[[#This Row],[Court]]&lt;10,0,IF(tblTeamSch[[#This Row],[Home Court]]=10,0,10)))</f>
        <v>0</v>
      </c>
      <c r="W74" s="6" t="e">
        <f>COUNTIFS(tblTeamSch[Travel Score for Game],10,tblTeamSch[Home],0,#REF!,#REF!)</f>
        <v>#REF!</v>
      </c>
      <c r="X74" s="6" t="str">
        <f>IFERROR(INDEX(tblTeamSch[Overall Travel Score],MATCH(tblTeamSch[[#This Row],[Opponent]],tblTeamSch[Team],0)),"")</f>
        <v/>
      </c>
      <c r="Y74" s="6" cm="1">
        <f t="array" ref="Y74">IF(Y73="Num",1,IF(Y73="","",IF(Y73+1&gt;TotalNumRegGames*2,"",Y73+1)))</f>
        <v>73</v>
      </c>
    </row>
    <row r="75" spans="1:25" ht="13.35" customHeight="1" x14ac:dyDescent="0.3">
      <c r="A75" s="6" cm="1">
        <f t="array" ref="A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472</v>
      </c>
      <c r="B75" s="6" cm="1">
        <f t="array" ref="B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5" s="6">
        <f>IFERROR(INDEX([1]!tblSchedule[Week Game Scheduled],MATCH(tblTeamSch[[#This Row],[Game Num]],[1]!tblSchedule[GameNum],0)),"")</f>
        <v>6</v>
      </c>
      <c r="D75" s="6">
        <f>IFERROR(INDEX([1]!tblSchedule[Round],MATCH(tblTeamSch[[#This Row],[Game Num]],[1]!tblSchedule[GameNum],0)),"")</f>
        <v>4</v>
      </c>
      <c r="E75" s="6">
        <f>IFERROR(INDEX([1]!tblSchedule[Rnd Sch],MATCH(tblTeamSch[[#This Row],[Game Num]],[1]!tblSchedule[GameNum],0)),"")</f>
        <v>4</v>
      </c>
      <c r="F75" s="6" t="str">
        <f>IFERROR(INDEX([1]!tblSchedule[DLC],MATCH(tblTeamSch[[#This Row],[Game Num]],[1]!tblSchedule[GameNum],0)),"")</f>
        <v>4B1AA</v>
      </c>
      <c r="G75" s="7" t="str">
        <f>IFERROR(INDEX([1]!tblSchedule[Facility],MATCH(tblTeamSch[[#This Row],[Game Num]],[1]!tblSchedule[GameNum],0)),"")</f>
        <v>St. Gabriel Multi-Purpose Building</v>
      </c>
      <c r="H75" s="8">
        <f>IFERROR(INDEX([1]!tblSchedule[Game Date],MATCH(tblTeamSch[[#This Row],[Game Num]],[1]!tblSchedule[GameNum],0)),"")</f>
        <v>46032</v>
      </c>
      <c r="I75" s="9">
        <f>IFERROR(INDEX([1]!tblSchedule[Game Time],MATCH(tblTeamSch[[#This Row],[Game Num]],[1]!tblSchedule[GameNum],0)),"")</f>
        <v>0.41666666666666669</v>
      </c>
      <c r="J75" s="10" t="str">
        <f>IFERROR(INDEX([1]!tblTeams[Organization],MATCH(tblTeamSch[[#This Row],[Team]],[1]!tblTeams[Team],0)),"")</f>
        <v>Holy Spirit</v>
      </c>
      <c r="K75" s="10" t="str">
        <f>IFERROR(INDEX([1]!tblOrg[Abbr],MATCH(tblTeamSch[[#This Row],[Org]],[1]!tblOrg[Organization],0)),"")</f>
        <v>HS</v>
      </c>
      <c r="L75" s="10" t="str">
        <f>IFERROR(INDEX(IF(tblTeamSch[[#This Row],[1vs2]]=1,[1]!tblSchedule[Team 1 Name],[1]!tblSchedule[Team 2 Name]),MATCH(tblTeamSch[[#This Row],[Game Num]],[1]!tblSchedule[GameNum],0)),"")</f>
        <v>Holy Spirit BBB 4#1</v>
      </c>
      <c r="M75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75" s="6"/>
      <c r="O75" s="6"/>
      <c r="P75" s="6"/>
      <c r="Q75" s="6">
        <f>INDEX([1]!tblSchedule[Home Game],MATCH(tblTeamSch[[#This Row],[Game Num]],[1]!tblSchedule[GameNum],0))</f>
        <v>1</v>
      </c>
      <c r="R75" s="7" t="e">
        <f>IF(COUNTIFS(tblTeamSch[Team],tblTeamSch[[#This Row],[Team]],#REF!,1)&gt;1,"Y","")</f>
        <v>#REF!</v>
      </c>
      <c r="S75" s="6">
        <f>INDEX([1]!tblLoc[Score],MATCH(INDEX([1]!tblOrg[Loc],MATCH(tblTeamSch[[#This Row],[Org]],[1]!tblOrg[Organization],0)),[1]!tblLoc[Loc],0))</f>
        <v>0</v>
      </c>
      <c r="T75" s="6" t="e">
        <f>INDEX([1]!tblLoc[Score],MATCH(INDEX([1]!tblOrg[Loc],MATCH(#REF!,[1]!tblOrg[Abbr],0)),[1]!tblLoc[Loc],0))</f>
        <v>#REF!</v>
      </c>
      <c r="U75" s="6">
        <f>IFERROR(INDEX([1]!tblLoc[Score],MATCH(INDEX([1]!tblOrg[Loc],MATCH(INDEX(FacList,MATCH(tblTeamSch[[#This Row],[Facility]],INDEX(FacList,,1),0),3),[1]!tblOrg[Org Num],0)),[1]!tblLoc[Loc],0)),"")</f>
        <v>7</v>
      </c>
      <c r="V75" s="6">
        <f>IF(OR(tblTeamSch[[#This Row],[Court]]="",tblTeamSch[[#This Row],[Home]]&gt;0),0,IF(tblTeamSch[[#This Row],[Court]]&lt;10,0,IF(tblTeamSch[[#This Row],[Home Court]]=10,0,10)))</f>
        <v>0</v>
      </c>
      <c r="W75" s="6" t="e">
        <f>COUNTIFS(tblTeamSch[Travel Score for Game],10,tblTeamSch[Home],0,#REF!,#REF!)</f>
        <v>#REF!</v>
      </c>
      <c r="X75" s="6" t="str">
        <f>IFERROR(INDEX(tblTeamSch[Overall Travel Score],MATCH(tblTeamSch[[#This Row],[Opponent]],tblTeamSch[Team],0)),"")</f>
        <v/>
      </c>
      <c r="Y75" s="6" cm="1">
        <f t="array" ref="Y75">IF(Y74="Num",1,IF(Y74="","",IF(Y74+1&gt;TotalNumRegGames*2,"",Y74+1)))</f>
        <v>74</v>
      </c>
    </row>
    <row r="76" spans="1:25" ht="13.35" customHeight="1" x14ac:dyDescent="0.3">
      <c r="A76" s="6" cm="1">
        <f t="array" ref="A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481</v>
      </c>
      <c r="B76" s="6" cm="1">
        <f t="array" ref="B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" s="6">
        <f>IFERROR(INDEX([1]!tblSchedule[Week Game Scheduled],MATCH(tblTeamSch[[#This Row],[Game Num]],[1]!tblSchedule[GameNum],0)),"")</f>
        <v>7</v>
      </c>
      <c r="D76" s="6">
        <f>IFERROR(INDEX([1]!tblSchedule[Round],MATCH(tblTeamSch[[#This Row],[Game Num]],[1]!tblSchedule[GameNum],0)),"")</f>
        <v>5</v>
      </c>
      <c r="E76" s="6">
        <f>IFERROR(INDEX([1]!tblSchedule[Rnd Sch],MATCH(tblTeamSch[[#This Row],[Game Num]],[1]!tblSchedule[GameNum],0)),"")</f>
        <v>5</v>
      </c>
      <c r="F76" s="6" t="str">
        <f>IFERROR(INDEX([1]!tblSchedule[DLC],MATCH(tblTeamSch[[#This Row],[Game Num]],[1]!tblSchedule[GameNum],0)),"")</f>
        <v>4B1AA</v>
      </c>
      <c r="G76" s="7" t="str">
        <f>IFERROR(INDEX([1]!tblSchedule[Facility],MATCH(tblTeamSch[[#This Row],[Game Num]],[1]!tblSchedule[GameNum],0)),"")</f>
        <v>Holy Spirit Gym</v>
      </c>
      <c r="H76" s="8">
        <f>IFERROR(INDEX([1]!tblSchedule[Game Date],MATCH(tblTeamSch[[#This Row],[Game Num]],[1]!tblSchedule[GameNum],0)),"")</f>
        <v>46039</v>
      </c>
      <c r="I76" s="9">
        <f>IFERROR(INDEX([1]!tblSchedule[Game Time],MATCH(tblTeamSch[[#This Row],[Game Num]],[1]!tblSchedule[GameNum],0)),"")</f>
        <v>0.5</v>
      </c>
      <c r="J76" s="10" t="str">
        <f>IFERROR(INDEX([1]!tblTeams[Organization],MATCH(tblTeamSch[[#This Row],[Team]],[1]!tblTeams[Team],0)),"")</f>
        <v>Holy Spirit</v>
      </c>
      <c r="K76" s="10" t="str">
        <f>IFERROR(INDEX([1]!tblOrg[Abbr],MATCH(tblTeamSch[[#This Row],[Org]],[1]!tblOrg[Organization],0)),"")</f>
        <v>HS</v>
      </c>
      <c r="L76" s="10" t="str">
        <f>IFERROR(INDEX(IF(tblTeamSch[[#This Row],[1vs2]]=1,[1]!tblSchedule[Team 1 Name],[1]!tblSchedule[Team 2 Name]),MATCH(tblTeamSch[[#This Row],[Game Num]],[1]!tblSchedule[GameNum],0)),"")</f>
        <v>Holy Spirit BBB 4#1</v>
      </c>
      <c r="M76" s="10" t="str">
        <f>IFERROR(INDEX(IF(tblTeamSch[[#This Row],[1vs2]]=1,[1]!tblSchedule[Team 2 Name],[1]!tblSchedule[Team 1 Name]),MATCH(tblTeamSch[[#This Row],[Game Num]],[1]!tblSchedule[GameNum],0)),"")</f>
        <v>St. Albert BB 4B#1</v>
      </c>
      <c r="N76" s="6"/>
      <c r="O76" s="6"/>
      <c r="P76" s="6"/>
      <c r="Q76" s="6">
        <f>INDEX([1]!tblSchedule[Home Game],MATCH(tblTeamSch[[#This Row],[Game Num]],[1]!tblSchedule[GameNum],0))</f>
        <v>1</v>
      </c>
      <c r="R76" s="7" t="e">
        <f>IF(COUNTIFS(tblTeamSch[Team],tblTeamSch[[#This Row],[Team]],#REF!,1)&gt;1,"Y","")</f>
        <v>#REF!</v>
      </c>
      <c r="S76" s="6">
        <f>INDEX([1]!tblLoc[Score],MATCH(INDEX([1]!tblOrg[Loc],MATCH(tblTeamSch[[#This Row],[Org]],[1]!tblOrg[Organization],0)),[1]!tblLoc[Loc],0))</f>
        <v>0</v>
      </c>
      <c r="T76" s="6" t="e">
        <f>INDEX([1]!tblLoc[Score],MATCH(INDEX([1]!tblOrg[Loc],MATCH(#REF!,[1]!tblOrg[Abbr],0)),[1]!tblLoc[Loc],0))</f>
        <v>#REF!</v>
      </c>
      <c r="U76" s="6">
        <f>IFERROR(INDEX([1]!tblLoc[Score],MATCH(INDEX([1]!tblOrg[Loc],MATCH(INDEX(FacList,MATCH(tblTeamSch[[#This Row],[Facility]],INDEX(FacList,,1),0),3),[1]!tblOrg[Org Num],0)),[1]!tblLoc[Loc],0)),"")</f>
        <v>0</v>
      </c>
      <c r="V76" s="6">
        <f>IF(OR(tblTeamSch[[#This Row],[Court]]="",tblTeamSch[[#This Row],[Home]]&gt;0),0,IF(tblTeamSch[[#This Row],[Court]]&lt;10,0,IF(tblTeamSch[[#This Row],[Home Court]]=10,0,10)))</f>
        <v>0</v>
      </c>
      <c r="W76" s="6" t="e">
        <f>COUNTIFS(tblTeamSch[Travel Score for Game],10,tblTeamSch[Home],0,#REF!,#REF!)</f>
        <v>#REF!</v>
      </c>
      <c r="X76" s="6" t="str">
        <f>IFERROR(INDEX(tblTeamSch[Overall Travel Score],MATCH(tblTeamSch[[#This Row],[Opponent]],tblTeamSch[Team],0)),"")</f>
        <v/>
      </c>
      <c r="Y76" s="6" cm="1">
        <f t="array" ref="Y76">IF(Y75="Num",1,IF(Y75="","",IF(Y75+1&gt;TotalNumRegGames*2,"",Y75+1)))</f>
        <v>75</v>
      </c>
    </row>
    <row r="77" spans="1:25" ht="13.35" customHeight="1" x14ac:dyDescent="0.3">
      <c r="A77" s="6" cm="1">
        <f t="array" ref="A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485</v>
      </c>
      <c r="B77" s="6" cm="1">
        <f t="array" ref="B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" s="6">
        <f>IFERROR(INDEX([1]!tblSchedule[Week Game Scheduled],MATCH(tblTeamSch[[#This Row],[Game Num]],[1]!tblSchedule[GameNum],0)),"")</f>
        <v>8</v>
      </c>
      <c r="D77" s="6">
        <f>IFERROR(INDEX([1]!tblSchedule[Round],MATCH(tblTeamSch[[#This Row],[Game Num]],[1]!tblSchedule[GameNum],0)),"")</f>
        <v>6</v>
      </c>
      <c r="E77" s="6">
        <f>IFERROR(INDEX([1]!tblSchedule[Rnd Sch],MATCH(tblTeamSch[[#This Row],[Game Num]],[1]!tblSchedule[GameNum],0)),"")</f>
        <v>6</v>
      </c>
      <c r="F77" s="6" t="str">
        <f>IFERROR(INDEX([1]!tblSchedule[DLC],MATCH(tblTeamSch[[#This Row],[Game Num]],[1]!tblSchedule[GameNum],0)),"")</f>
        <v>4B1AA</v>
      </c>
      <c r="G77" s="7" t="str">
        <f>IFERROR(INDEX([1]!tblSchedule[Facility],MATCH(tblTeamSch[[#This Row],[Game Num]],[1]!tblSchedule[GameNum],0)),"")</f>
        <v>Holy Spirit Gym</v>
      </c>
      <c r="H77" s="8">
        <f>IFERROR(INDEX([1]!tblSchedule[Game Date],MATCH(tblTeamSch[[#This Row],[Game Num]],[1]!tblSchedule[GameNum],0)),"")</f>
        <v>46046</v>
      </c>
      <c r="I77" s="9">
        <f>IFERROR(INDEX([1]!tblSchedule[Game Time],MATCH(tblTeamSch[[#This Row],[Game Num]],[1]!tblSchedule[GameNum],0)),"")</f>
        <v>0.45833333333333331</v>
      </c>
      <c r="J77" s="10" t="str">
        <f>IFERROR(INDEX([1]!tblTeams[Organization],MATCH(tblTeamSch[[#This Row],[Team]],[1]!tblTeams[Team],0)),"")</f>
        <v>Holy Spirit</v>
      </c>
      <c r="K77" s="10" t="str">
        <f>IFERROR(INDEX([1]!tblOrg[Abbr],MATCH(tblTeamSch[[#This Row],[Org]],[1]!tblOrg[Organization],0)),"")</f>
        <v>HS</v>
      </c>
      <c r="L77" s="10" t="str">
        <f>IFERROR(INDEX(IF(tblTeamSch[[#This Row],[1vs2]]=1,[1]!tblSchedule[Team 1 Name],[1]!tblSchedule[Team 2 Name]),MATCH(tblTeamSch[[#This Row],[Game Num]],[1]!tblSchedule[GameNum],0)),"")</f>
        <v>Holy Spirit BBB 4#1</v>
      </c>
      <c r="M77" s="10" t="str">
        <f>IFERROR(INDEX(IF(tblTeamSch[[#This Row],[1vs2]]=1,[1]!tblSchedule[Team 2 Name],[1]!tblSchedule[Team 1 Name]),MATCH(tblTeamSch[[#This Row],[Game Num]],[1]!tblSchedule[GameNum],0)),"")</f>
        <v>SHMS BB 4B#1</v>
      </c>
      <c r="N77" s="6"/>
      <c r="O77" s="6"/>
      <c r="P77" s="6"/>
      <c r="Q77" s="6">
        <f>INDEX([1]!tblSchedule[Home Game],MATCH(tblTeamSch[[#This Row],[Game Num]],[1]!tblSchedule[GameNum],0))</f>
        <v>1</v>
      </c>
      <c r="R77" s="7" t="e">
        <f>IF(COUNTIFS(tblTeamSch[Team],tblTeamSch[[#This Row],[Team]],#REF!,1)&gt;1,"Y","")</f>
        <v>#REF!</v>
      </c>
      <c r="S77" s="6">
        <f>INDEX([1]!tblLoc[Score],MATCH(INDEX([1]!tblOrg[Loc],MATCH(tblTeamSch[[#This Row],[Org]],[1]!tblOrg[Organization],0)),[1]!tblLoc[Loc],0))</f>
        <v>0</v>
      </c>
      <c r="T77" s="6" t="e">
        <f>INDEX([1]!tblLoc[Score],MATCH(INDEX([1]!tblOrg[Loc],MATCH(#REF!,[1]!tblOrg[Abbr],0)),[1]!tblLoc[Loc],0))</f>
        <v>#REF!</v>
      </c>
      <c r="U77" s="6">
        <f>IFERROR(INDEX([1]!tblLoc[Score],MATCH(INDEX([1]!tblOrg[Loc],MATCH(INDEX(FacList,MATCH(tblTeamSch[[#This Row],[Facility]],INDEX(FacList,,1),0),3),[1]!tblOrg[Org Num],0)),[1]!tblLoc[Loc],0)),"")</f>
        <v>0</v>
      </c>
      <c r="V77" s="6">
        <f>IF(OR(tblTeamSch[[#This Row],[Court]]="",tblTeamSch[[#This Row],[Home]]&gt;0),0,IF(tblTeamSch[[#This Row],[Court]]&lt;10,0,IF(tblTeamSch[[#This Row],[Home Court]]=10,0,10)))</f>
        <v>0</v>
      </c>
      <c r="W77" s="6" t="e">
        <f>COUNTIFS(tblTeamSch[Travel Score for Game],10,tblTeamSch[Home],0,#REF!,#REF!)</f>
        <v>#REF!</v>
      </c>
      <c r="X77" s="6" t="str">
        <f>IFERROR(INDEX(tblTeamSch[Overall Travel Score],MATCH(tblTeamSch[[#This Row],[Opponent]],tblTeamSch[Team],0)),"")</f>
        <v/>
      </c>
      <c r="Y77" s="6" cm="1">
        <f t="array" ref="Y77">IF(Y76="Num",1,IF(Y76="","",IF(Y76+1&gt;TotalNumRegGames*2,"",Y76+1)))</f>
        <v>76</v>
      </c>
    </row>
    <row r="78" spans="1:25" ht="13.35" customHeight="1" x14ac:dyDescent="0.3">
      <c r="A78" s="6" cm="1">
        <f t="array" ref="A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493</v>
      </c>
      <c r="B78" s="6" cm="1">
        <f t="array" ref="B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" s="6">
        <f>IFERROR(INDEX([1]!tblSchedule[Week Game Scheduled],MATCH(tblTeamSch[[#This Row],[Game Num]],[1]!tblSchedule[GameNum],0)),"")</f>
        <v>9</v>
      </c>
      <c r="D78" s="6">
        <f>IFERROR(INDEX([1]!tblSchedule[Round],MATCH(tblTeamSch[[#This Row],[Game Num]],[1]!tblSchedule[GameNum],0)),"")</f>
        <v>7</v>
      </c>
      <c r="E78" s="6">
        <f>IFERROR(INDEX([1]!tblSchedule[Rnd Sch],MATCH(tblTeamSch[[#This Row],[Game Num]],[1]!tblSchedule[GameNum],0)),"")</f>
        <v>7</v>
      </c>
      <c r="F78" s="6" t="str">
        <f>IFERROR(INDEX([1]!tblSchedule[DLC],MATCH(tblTeamSch[[#This Row],[Game Num]],[1]!tblSchedule[GameNum],0)),"")</f>
        <v>4B1AA</v>
      </c>
      <c r="G78" s="7" t="str">
        <f>IFERROR(INDEX([1]!tblSchedule[Facility],MATCH(tblTeamSch[[#This Row],[Game Num]],[1]!tblSchedule[GameNum],0)),"")</f>
        <v>St. Michael Community Center</v>
      </c>
      <c r="H78" s="8">
        <f>IFERROR(INDEX([1]!tblSchedule[Game Date],MATCH(tblTeamSch[[#This Row],[Game Num]],[1]!tblSchedule[GameNum],0)),"")</f>
        <v>46053</v>
      </c>
      <c r="I78" s="9">
        <f>IFERROR(INDEX([1]!tblSchedule[Game Time],MATCH(tblTeamSch[[#This Row],[Game Num]],[1]!tblSchedule[GameNum],0)),"")</f>
        <v>0.5</v>
      </c>
      <c r="J78" s="10" t="str">
        <f>IFERROR(INDEX([1]!tblTeams[Organization],MATCH(tblTeamSch[[#This Row],[Team]],[1]!tblTeams[Team],0)),"")</f>
        <v>Holy Spirit</v>
      </c>
      <c r="K78" s="10" t="str">
        <f>IFERROR(INDEX([1]!tblOrg[Abbr],MATCH(tblTeamSch[[#This Row],[Org]],[1]!tblOrg[Organization],0)),"")</f>
        <v>HS</v>
      </c>
      <c r="L78" s="10" t="str">
        <f>IFERROR(INDEX(IF(tblTeamSch[[#This Row],[1vs2]]=1,[1]!tblSchedule[Team 1 Name],[1]!tblSchedule[Team 2 Name]),MATCH(tblTeamSch[[#This Row],[Game Num]],[1]!tblSchedule[GameNum],0)),"")</f>
        <v>Holy Spirit BBB 4#1</v>
      </c>
      <c r="M78" s="10" t="str">
        <f>IFERROR(INDEX(IF(tblTeamSch[[#This Row],[1vs2]]=1,[1]!tblSchedule[Team 2 Name],[1]!tblSchedule[Team 1 Name]),MATCH(tblTeamSch[[#This Row],[Game Num]],[1]!tblSchedule[GameNum],0)),"")</f>
        <v>St Michael BB 4B#1</v>
      </c>
      <c r="N78" s="6"/>
      <c r="O78" s="6"/>
      <c r="P78" s="6"/>
      <c r="Q78" s="6">
        <f>INDEX([1]!tblSchedule[Home Game],MATCH(tblTeamSch[[#This Row],[Game Num]],[1]!tblSchedule[GameNum],0))</f>
        <v>1</v>
      </c>
      <c r="R78" s="7" t="e">
        <f>IF(COUNTIFS(tblTeamSch[Team],tblTeamSch[[#This Row],[Team]],#REF!,1)&gt;1,"Y","")</f>
        <v>#REF!</v>
      </c>
      <c r="S78" s="6">
        <f>INDEX([1]!tblLoc[Score],MATCH(INDEX([1]!tblOrg[Loc],MATCH(tblTeamSch[[#This Row],[Org]],[1]!tblOrg[Organization],0)),[1]!tblLoc[Loc],0))</f>
        <v>0</v>
      </c>
      <c r="T78" s="6" t="e">
        <f>INDEX([1]!tblLoc[Score],MATCH(INDEX([1]!tblOrg[Loc],MATCH(#REF!,[1]!tblOrg[Abbr],0)),[1]!tblLoc[Loc],0))</f>
        <v>#REF!</v>
      </c>
      <c r="U78" s="6">
        <f>IFERROR(INDEX([1]!tblLoc[Score],MATCH(INDEX([1]!tblOrg[Loc],MATCH(INDEX(FacList,MATCH(tblTeamSch[[#This Row],[Facility]],INDEX(FacList,,1),0),3),[1]!tblOrg[Org Num],0)),[1]!tblLoc[Loc],0)),"")</f>
        <v>7</v>
      </c>
      <c r="V78" s="6">
        <f>IF(OR(tblTeamSch[[#This Row],[Court]]="",tblTeamSch[[#This Row],[Home]]&gt;0),0,IF(tblTeamSch[[#This Row],[Court]]&lt;10,0,IF(tblTeamSch[[#This Row],[Home Court]]=10,0,10)))</f>
        <v>0</v>
      </c>
      <c r="W78" s="6" t="e">
        <f>COUNTIFS(tblTeamSch[Travel Score for Game],10,tblTeamSch[Home],0,#REF!,#REF!)</f>
        <v>#REF!</v>
      </c>
      <c r="X78" s="6" t="str">
        <f>IFERROR(INDEX(tblTeamSch[Overall Travel Score],MATCH(tblTeamSch[[#This Row],[Opponent]],tblTeamSch[Team],0)),"")</f>
        <v/>
      </c>
      <c r="Y78" s="6" cm="1">
        <f t="array" ref="Y78">IF(Y77="Num",1,IF(Y77="","",IF(Y77+1&gt;TotalNumRegGames*2,"",Y77+1)))</f>
        <v>77</v>
      </c>
    </row>
    <row r="79" spans="1:25" ht="13.35" customHeight="1" x14ac:dyDescent="0.3">
      <c r="A79" s="6" cm="1">
        <f t="array" ref="A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544</v>
      </c>
      <c r="B79" s="6" cm="1">
        <f t="array" ref="B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" s="6">
        <f>IFERROR(INDEX([1]!tblSchedule[Week Game Scheduled],MATCH(tblTeamSch[[#This Row],[Game Num]],[1]!tblSchedule[GameNum],0)),"")</f>
        <v>49</v>
      </c>
      <c r="D79" s="6">
        <f>IFERROR(INDEX([1]!tblSchedule[Round],MATCH(tblTeamSch[[#This Row],[Game Num]],[1]!tblSchedule[GameNum],0)),"")</f>
        <v>1</v>
      </c>
      <c r="E79" s="6">
        <f>IFERROR(INDEX([1]!tblSchedule[Rnd Sch],MATCH(tblTeamSch[[#This Row],[Game Num]],[1]!tblSchedule[GameNum],0)),"")</f>
        <v>1</v>
      </c>
      <c r="F79" s="6" t="str">
        <f>IFERROR(INDEX([1]!tblSchedule[DLC],MATCH(tblTeamSch[[#This Row],[Game Num]],[1]!tblSchedule[GameNum],0)),"")</f>
        <v>4B2AA</v>
      </c>
      <c r="G79" s="7" t="str">
        <f>IFERROR(INDEX([1]!tblSchedule[Facility],MATCH(tblTeamSch[[#This Row],[Game Num]],[1]!tblSchedule[GameNum],0)),"")</f>
        <v>ST. RAPHAEL GYMNASIUM</v>
      </c>
      <c r="H79" s="8">
        <f>IFERROR(INDEX([1]!tblSchedule[Game Date],MATCH(tblTeamSch[[#This Row],[Game Num]],[1]!tblSchedule[GameNum],0)),"")</f>
        <v>45997</v>
      </c>
      <c r="I79" s="9">
        <f>IFERROR(INDEX([1]!tblSchedule[Game Time],MATCH(tblTeamSch[[#This Row],[Game Num]],[1]!tblSchedule[GameNum],0)),"")</f>
        <v>0.41666666666666669</v>
      </c>
      <c r="J79" s="10" t="str">
        <f>IFERROR(INDEX([1]!tblTeams[Organization],MATCH(tblTeamSch[[#This Row],[Team]],[1]!tblTeams[Team],0)),"")</f>
        <v>Holy Spirit</v>
      </c>
      <c r="K79" s="10" t="str">
        <f>IFERROR(INDEX([1]!tblOrg[Abbr],MATCH(tblTeamSch[[#This Row],[Org]],[1]!tblOrg[Organization],0)),"")</f>
        <v>HS</v>
      </c>
      <c r="L79" s="10" t="str">
        <f>IFERROR(INDEX(IF(tblTeamSch[[#This Row],[1vs2]]=1,[1]!tblSchedule[Team 1 Name],[1]!tblSchedule[Team 2 Name]),MATCH(tblTeamSch[[#This Row],[Game Num]],[1]!tblSchedule[GameNum],0)),"")</f>
        <v>Holy Spirit BBB 4#2</v>
      </c>
      <c r="M79" s="10" t="str">
        <f>IFERROR(INDEX(IF(tblTeamSch[[#This Row],[1vs2]]=1,[1]!tblSchedule[Team 2 Name],[1]!tblSchedule[Team 1 Name]),MATCH(tblTeamSch[[#This Row],[Game Num]],[1]!tblSchedule[GameNum],0)),"")</f>
        <v>St. Raphael BB 4B #2</v>
      </c>
      <c r="N79" s="6"/>
      <c r="O79" s="6"/>
      <c r="P79" s="6"/>
      <c r="Q79" s="6">
        <f>INDEX([1]!tblSchedule[Home Game],MATCH(tblTeamSch[[#This Row],[Game Num]],[1]!tblSchedule[GameNum],0))</f>
        <v>1</v>
      </c>
      <c r="R79" s="7" t="e">
        <f>IF(COUNTIFS(tblTeamSch[Team],tblTeamSch[[#This Row],[Team]],#REF!,1)&gt;1,"Y","")</f>
        <v>#REF!</v>
      </c>
      <c r="S79" s="6">
        <f>INDEX([1]!tblLoc[Score],MATCH(INDEX([1]!tblOrg[Loc],MATCH(tblTeamSch[[#This Row],[Org]],[1]!tblOrg[Organization],0)),[1]!tblLoc[Loc],0))</f>
        <v>0</v>
      </c>
      <c r="T79" s="6" t="e">
        <f>INDEX([1]!tblLoc[Score],MATCH(INDEX([1]!tblOrg[Loc],MATCH(#REF!,[1]!tblOrg[Abbr],0)),[1]!tblLoc[Loc],0))</f>
        <v>#REF!</v>
      </c>
      <c r="U79" s="6">
        <f>IFERROR(INDEX([1]!tblLoc[Score],MATCH(INDEX([1]!tblOrg[Loc],MATCH(INDEX(FacList,MATCH(tblTeamSch[[#This Row],[Facility]],INDEX(FacList,,1),0),3),[1]!tblOrg[Org Num],0)),[1]!tblLoc[Loc],0)),"")</f>
        <v>0</v>
      </c>
      <c r="V79" s="6">
        <f>IF(OR(tblTeamSch[[#This Row],[Court]]="",tblTeamSch[[#This Row],[Home]]&gt;0),0,IF(tblTeamSch[[#This Row],[Court]]&lt;10,0,IF(tblTeamSch[[#This Row],[Home Court]]=10,0,10)))</f>
        <v>0</v>
      </c>
      <c r="W79" s="6" t="e">
        <f>COUNTIFS(tblTeamSch[Travel Score for Game],10,tblTeamSch[Home],0,#REF!,#REF!)</f>
        <v>#REF!</v>
      </c>
      <c r="X79" s="6" t="str">
        <f>IFERROR(INDEX(tblTeamSch[Overall Travel Score],MATCH(tblTeamSch[[#This Row],[Opponent]],tblTeamSch[Team],0)),"")</f>
        <v/>
      </c>
      <c r="Y79" s="6" cm="1">
        <f t="array" ref="Y79">IF(Y78="Num",1,IF(Y78="","",IF(Y78+1&gt;TotalNumRegGames*2,"",Y78+1)))</f>
        <v>78</v>
      </c>
    </row>
    <row r="80" spans="1:25" ht="13.35" customHeight="1" x14ac:dyDescent="0.3">
      <c r="A80" s="6" cm="1">
        <f t="array" ref="A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585</v>
      </c>
      <c r="B80" s="6" cm="1">
        <f t="array" ref="B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" s="6">
        <f>IFERROR(INDEX([1]!tblSchedule[Week Game Scheduled],MATCH(tblTeamSch[[#This Row],[Game Num]],[1]!tblSchedule[GameNum],0)),"")</f>
        <v>51</v>
      </c>
      <c r="D80" s="6">
        <f>IFERROR(INDEX([1]!tblSchedule[Round],MATCH(tblTeamSch[[#This Row],[Game Num]],[1]!tblSchedule[GameNum],0)),"")</f>
        <v>8</v>
      </c>
      <c r="E80" s="6">
        <f>IFERROR(INDEX([1]!tblSchedule[Rnd Sch],MATCH(tblTeamSch[[#This Row],[Game Num]],[1]!tblSchedule[GameNum],0)),"")</f>
        <v>2</v>
      </c>
      <c r="F80" s="6" t="str">
        <f>IFERROR(INDEX([1]!tblSchedule[DLC],MATCH(tblTeamSch[[#This Row],[Game Num]],[1]!tblSchedule[GameNum],0)),"")</f>
        <v>4B2AA</v>
      </c>
      <c r="G80" s="7" t="str">
        <f>IFERROR(INDEX([1]!tblSchedule[Facility],MATCH(tblTeamSch[[#This Row],[Game Num]],[1]!tblSchedule[GameNum],0)),"")</f>
        <v>Holy Spirit Gym</v>
      </c>
      <c r="H80" s="8">
        <f>IFERROR(INDEX([1]!tblSchedule[Game Date],MATCH(tblTeamSch[[#This Row],[Game Num]],[1]!tblSchedule[GameNum],0)),"")</f>
        <v>46005</v>
      </c>
      <c r="I80" s="9">
        <f>IFERROR(INDEX([1]!tblSchedule[Game Time],MATCH(tblTeamSch[[#This Row],[Game Num]],[1]!tblSchedule[GameNum],0)),"")</f>
        <v>0.625</v>
      </c>
      <c r="J80" s="10" t="str">
        <f>IFERROR(INDEX([1]!tblTeams[Organization],MATCH(tblTeamSch[[#This Row],[Team]],[1]!tblTeams[Team],0)),"")</f>
        <v>Holy Spirit</v>
      </c>
      <c r="K80" s="10" t="str">
        <f>IFERROR(INDEX([1]!tblOrg[Abbr],MATCH(tblTeamSch[[#This Row],[Org]],[1]!tblOrg[Organization],0)),"")</f>
        <v>HS</v>
      </c>
      <c r="L80" s="10" t="str">
        <f>IFERROR(INDEX(IF(tblTeamSch[[#This Row],[1vs2]]=1,[1]!tblSchedule[Team 1 Name],[1]!tblSchedule[Team 2 Name]),MATCH(tblTeamSch[[#This Row],[Game Num]],[1]!tblSchedule[GameNum],0)),"")</f>
        <v>Holy Spirit BBB 4#2</v>
      </c>
      <c r="M80" s="10" t="str">
        <f>IFERROR(INDEX(IF(tblTeamSch[[#This Row],[1vs2]]=1,[1]!tblSchedule[Team 2 Name],[1]!tblSchedule[Team 1 Name]),MATCH(tblTeamSch[[#This Row],[Game Num]],[1]!tblSchedule[GameNum],0)),"")</f>
        <v>SHMS BB 4B#2</v>
      </c>
      <c r="N80" s="6"/>
      <c r="O80" s="6"/>
      <c r="P80" s="6"/>
      <c r="Q80" s="6">
        <f>INDEX([1]!tblSchedule[Home Game],MATCH(tblTeamSch[[#This Row],[Game Num]],[1]!tblSchedule[GameNum],0))</f>
        <v>1</v>
      </c>
      <c r="R80" s="7" t="e">
        <f>IF(COUNTIFS(tblTeamSch[Team],tblTeamSch[[#This Row],[Team]],#REF!,1)&gt;1,"Y","")</f>
        <v>#REF!</v>
      </c>
      <c r="S80" s="6">
        <f>INDEX([1]!tblLoc[Score],MATCH(INDEX([1]!tblOrg[Loc],MATCH(tblTeamSch[[#This Row],[Org]],[1]!tblOrg[Organization],0)),[1]!tblLoc[Loc],0))</f>
        <v>0</v>
      </c>
      <c r="T80" s="6" t="e">
        <f>INDEX([1]!tblLoc[Score],MATCH(INDEX([1]!tblOrg[Loc],MATCH(#REF!,[1]!tblOrg[Abbr],0)),[1]!tblLoc[Loc],0))</f>
        <v>#REF!</v>
      </c>
      <c r="U80" s="6">
        <f>IFERROR(INDEX([1]!tblLoc[Score],MATCH(INDEX([1]!tblOrg[Loc],MATCH(INDEX(FacList,MATCH(tblTeamSch[[#This Row],[Facility]],INDEX(FacList,,1),0),3),[1]!tblOrg[Org Num],0)),[1]!tblLoc[Loc],0)),"")</f>
        <v>0</v>
      </c>
      <c r="V80" s="6">
        <f>IF(OR(tblTeamSch[[#This Row],[Court]]="",tblTeamSch[[#This Row],[Home]]&gt;0),0,IF(tblTeamSch[[#This Row],[Court]]&lt;10,0,IF(tblTeamSch[[#This Row],[Home Court]]=10,0,10)))</f>
        <v>0</v>
      </c>
      <c r="W80" s="6" t="e">
        <f>COUNTIFS(tblTeamSch[Travel Score for Game],10,tblTeamSch[Home],0,#REF!,#REF!)</f>
        <v>#REF!</v>
      </c>
      <c r="X80" s="6" t="str">
        <f>IFERROR(INDEX(tblTeamSch[Overall Travel Score],MATCH(tblTeamSch[[#This Row],[Opponent]],tblTeamSch[Team],0)),"")</f>
        <v/>
      </c>
      <c r="Y80" s="6" cm="1">
        <f t="array" ref="Y80">IF(Y79="Num",1,IF(Y79="","",IF(Y79+1&gt;TotalNumRegGames*2,"",Y79+1)))</f>
        <v>79</v>
      </c>
    </row>
    <row r="81" spans="1:25" ht="13.35" customHeight="1" x14ac:dyDescent="0.3">
      <c r="A81" s="6" cm="1">
        <f t="array" ref="A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556</v>
      </c>
      <c r="B81" s="6" cm="1">
        <f t="array" ref="B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" s="6">
        <f>IFERROR(INDEX([1]!tblSchedule[Week Game Scheduled],MATCH(tblTeamSch[[#This Row],[Game Num]],[1]!tblSchedule[GameNum],0)),"")</f>
        <v>5</v>
      </c>
      <c r="D81" s="6">
        <f>IFERROR(INDEX([1]!tblSchedule[Round],MATCH(tblTeamSch[[#This Row],[Game Num]],[1]!tblSchedule[GameNum],0)),"")</f>
        <v>3</v>
      </c>
      <c r="E81" s="6">
        <f>IFERROR(INDEX([1]!tblSchedule[Rnd Sch],MATCH(tblTeamSch[[#This Row],[Game Num]],[1]!tblSchedule[GameNum],0)),"")</f>
        <v>3</v>
      </c>
      <c r="F81" s="6" t="str">
        <f>IFERROR(INDEX([1]!tblSchedule[DLC],MATCH(tblTeamSch[[#This Row],[Game Num]],[1]!tblSchedule[GameNum],0)),"")</f>
        <v>4B2AA</v>
      </c>
      <c r="G81" s="7" t="str">
        <f>IFERROR(INDEX([1]!tblSchedule[Facility],MATCH(tblTeamSch[[#This Row],[Game Num]],[1]!tblSchedule[GameNum],0)),"")</f>
        <v>St. Patrick's Celtic Center</v>
      </c>
      <c r="H81" s="8">
        <f>IFERROR(INDEX([1]!tblSchedule[Game Date],MATCH(tblTeamSch[[#This Row],[Game Num]],[1]!tblSchedule[GameNum],0)),"")</f>
        <v>46025</v>
      </c>
      <c r="I81" s="9">
        <f>IFERROR(INDEX([1]!tblSchedule[Game Time],MATCH(tblTeamSch[[#This Row],[Game Num]],[1]!tblSchedule[GameNum],0)),"")</f>
        <v>0.5</v>
      </c>
      <c r="J81" s="10" t="str">
        <f>IFERROR(INDEX([1]!tblTeams[Organization],MATCH(tblTeamSch[[#This Row],[Team]],[1]!tblTeams[Team],0)),"")</f>
        <v>Holy Spirit</v>
      </c>
      <c r="K81" s="10" t="str">
        <f>IFERROR(INDEX([1]!tblOrg[Abbr],MATCH(tblTeamSch[[#This Row],[Org]],[1]!tblOrg[Organization],0)),"")</f>
        <v>HS</v>
      </c>
      <c r="L81" s="10" t="str">
        <f>IFERROR(INDEX(IF(tblTeamSch[[#This Row],[1vs2]]=1,[1]!tblSchedule[Team 1 Name],[1]!tblSchedule[Team 2 Name]),MATCH(tblTeamSch[[#This Row],[Game Num]],[1]!tblSchedule[GameNum],0)),"")</f>
        <v>Holy Spirit BBB 4#2</v>
      </c>
      <c r="M81" s="10" t="str">
        <f>IFERROR(INDEX(IF(tblTeamSch[[#This Row],[1vs2]]=1,[1]!tblSchedule[Team 2 Name],[1]!tblSchedule[Team 1 Name]),MATCH(tblTeamSch[[#This Row],[Game Num]],[1]!tblSchedule[GameNum],0)),"")</f>
        <v>St Patrick BB 4Boys #2</v>
      </c>
      <c r="N81" s="6"/>
      <c r="O81" s="6"/>
      <c r="P81" s="6"/>
      <c r="Q81" s="6">
        <f>INDEX([1]!tblSchedule[Home Game],MATCH(tblTeamSch[[#This Row],[Game Num]],[1]!tblSchedule[GameNum],0))</f>
        <v>1</v>
      </c>
      <c r="R81" s="7" t="e">
        <f>IF(COUNTIFS(tblTeamSch[Team],tblTeamSch[[#This Row],[Team]],#REF!,1)&gt;1,"Y","")</f>
        <v>#REF!</v>
      </c>
      <c r="S81" s="6">
        <f>INDEX([1]!tblLoc[Score],MATCH(INDEX([1]!tblOrg[Loc],MATCH(tblTeamSch[[#This Row],[Org]],[1]!tblOrg[Organization],0)),[1]!tblLoc[Loc],0))</f>
        <v>0</v>
      </c>
      <c r="T81" s="6" t="e">
        <f>INDEX([1]!tblLoc[Score],MATCH(INDEX([1]!tblOrg[Loc],MATCH(#REF!,[1]!tblOrg[Abbr],0)),[1]!tblLoc[Loc],0))</f>
        <v>#REF!</v>
      </c>
      <c r="U81" s="6">
        <f>IFERROR(INDEX([1]!tblLoc[Score],MATCH(INDEX([1]!tblOrg[Loc],MATCH(INDEX(FacList,MATCH(tblTeamSch[[#This Row],[Facility]],INDEX(FacList,,1),0),3),[1]!tblOrg[Org Num],0)),[1]!tblLoc[Loc],0)),"")</f>
        <v>4</v>
      </c>
      <c r="V81" s="6">
        <f>IF(OR(tblTeamSch[[#This Row],[Court]]="",tblTeamSch[[#This Row],[Home]]&gt;0),0,IF(tblTeamSch[[#This Row],[Court]]&lt;10,0,IF(tblTeamSch[[#This Row],[Home Court]]=10,0,10)))</f>
        <v>0</v>
      </c>
      <c r="W81" s="6" t="e">
        <f>COUNTIFS(tblTeamSch[Travel Score for Game],10,tblTeamSch[Home],0,#REF!,#REF!)</f>
        <v>#REF!</v>
      </c>
      <c r="X81" s="6" t="str">
        <f>IFERROR(INDEX(tblTeamSch[Overall Travel Score],MATCH(tblTeamSch[[#This Row],[Opponent]],tblTeamSch[Team],0)),"")</f>
        <v/>
      </c>
      <c r="Y81" s="6" cm="1">
        <f t="array" ref="Y81">IF(Y80="Num",1,IF(Y80="","",IF(Y80+1&gt;TotalNumRegGames*2,"",Y80+1)))</f>
        <v>80</v>
      </c>
    </row>
    <row r="82" spans="1:25" ht="13.35" customHeight="1" x14ac:dyDescent="0.3">
      <c r="A82" s="6" cm="1">
        <f t="array" ref="A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560</v>
      </c>
      <c r="B82" s="6" cm="1">
        <f t="array" ref="B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2" s="6">
        <f>IFERROR(INDEX([1]!tblSchedule[Week Game Scheduled],MATCH(tblTeamSch[[#This Row],[Game Num]],[1]!tblSchedule[GameNum],0)),"")</f>
        <v>6</v>
      </c>
      <c r="D82" s="6">
        <f>IFERROR(INDEX([1]!tblSchedule[Round],MATCH(tblTeamSch[[#This Row],[Game Num]],[1]!tblSchedule[GameNum],0)),"")</f>
        <v>4</v>
      </c>
      <c r="E82" s="6">
        <f>IFERROR(INDEX([1]!tblSchedule[Rnd Sch],MATCH(tblTeamSch[[#This Row],[Game Num]],[1]!tblSchedule[GameNum],0)),"")</f>
        <v>4</v>
      </c>
      <c r="F82" s="6" t="str">
        <f>IFERROR(INDEX([1]!tblSchedule[DLC],MATCH(tblTeamSch[[#This Row],[Game Num]],[1]!tblSchedule[GameNum],0)),"")</f>
        <v>4B2AA</v>
      </c>
      <c r="G82" s="7" t="str">
        <f>IFERROR(INDEX([1]!tblSchedule[Facility],MATCH(tblTeamSch[[#This Row],[Game Num]],[1]!tblSchedule[GameNum],0)),"")</f>
        <v>Holy Spirit Gym</v>
      </c>
      <c r="H82" s="8">
        <f>IFERROR(INDEX([1]!tblSchedule[Game Date],MATCH(tblTeamSch[[#This Row],[Game Num]],[1]!tblSchedule[GameNum],0)),"")</f>
        <v>46032</v>
      </c>
      <c r="I82" s="9">
        <f>IFERROR(INDEX([1]!tblSchedule[Game Time],MATCH(tblTeamSch[[#This Row],[Game Num]],[1]!tblSchedule[GameNum],0)),"")</f>
        <v>0.54166666666666663</v>
      </c>
      <c r="J82" s="10" t="str">
        <f>IFERROR(INDEX([1]!tblTeams[Organization],MATCH(tblTeamSch[[#This Row],[Team]],[1]!tblTeams[Team],0)),"")</f>
        <v>Holy Spirit</v>
      </c>
      <c r="K82" s="10" t="str">
        <f>IFERROR(INDEX([1]!tblOrg[Abbr],MATCH(tblTeamSch[[#This Row],[Org]],[1]!tblOrg[Organization],0)),"")</f>
        <v>HS</v>
      </c>
      <c r="L82" s="10" t="str">
        <f>IFERROR(INDEX(IF(tblTeamSch[[#This Row],[1vs2]]=1,[1]!tblSchedule[Team 1 Name],[1]!tblSchedule[Team 2 Name]),MATCH(tblTeamSch[[#This Row],[Game Num]],[1]!tblSchedule[GameNum],0)),"")</f>
        <v>Holy Spirit BBB 4#2</v>
      </c>
      <c r="M82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82" s="6"/>
      <c r="O82" s="6"/>
      <c r="P82" s="6"/>
      <c r="Q82" s="6">
        <f>INDEX([1]!tblSchedule[Home Game],MATCH(tblTeamSch[[#This Row],[Game Num]],[1]!tblSchedule[GameNum],0))</f>
        <v>1</v>
      </c>
      <c r="R82" s="7" t="e">
        <f>IF(COUNTIFS(tblTeamSch[Team],tblTeamSch[[#This Row],[Team]],#REF!,1)&gt;1,"Y","")</f>
        <v>#REF!</v>
      </c>
      <c r="S82" s="6">
        <f>INDEX([1]!tblLoc[Score],MATCH(INDEX([1]!tblOrg[Loc],MATCH(tblTeamSch[[#This Row],[Org]],[1]!tblOrg[Organization],0)),[1]!tblLoc[Loc],0))</f>
        <v>0</v>
      </c>
      <c r="T82" s="6" t="e">
        <f>INDEX([1]!tblLoc[Score],MATCH(INDEX([1]!tblOrg[Loc],MATCH(#REF!,[1]!tblOrg[Abbr],0)),[1]!tblLoc[Loc],0))</f>
        <v>#REF!</v>
      </c>
      <c r="U82" s="6">
        <f>IFERROR(INDEX([1]!tblLoc[Score],MATCH(INDEX([1]!tblOrg[Loc],MATCH(INDEX(FacList,MATCH(tblTeamSch[[#This Row],[Facility]],INDEX(FacList,,1),0),3),[1]!tblOrg[Org Num],0)),[1]!tblLoc[Loc],0)),"")</f>
        <v>0</v>
      </c>
      <c r="V82" s="6">
        <f>IF(OR(tblTeamSch[[#This Row],[Court]]="",tblTeamSch[[#This Row],[Home]]&gt;0),0,IF(tblTeamSch[[#This Row],[Court]]&lt;10,0,IF(tblTeamSch[[#This Row],[Home Court]]=10,0,10)))</f>
        <v>0</v>
      </c>
      <c r="W82" s="6" t="e">
        <f>COUNTIFS(tblTeamSch[Travel Score for Game],10,tblTeamSch[Home],0,#REF!,#REF!)</f>
        <v>#REF!</v>
      </c>
      <c r="X82" s="6" t="str">
        <f>IFERROR(INDEX(tblTeamSch[Overall Travel Score],MATCH(tblTeamSch[[#This Row],[Opponent]],tblTeamSch[Team],0)),"")</f>
        <v/>
      </c>
      <c r="Y82" s="6" cm="1">
        <f t="array" ref="Y82">IF(Y81="Num",1,IF(Y81="","",IF(Y81+1&gt;TotalNumRegGames*2,"",Y81+1)))</f>
        <v>81</v>
      </c>
    </row>
    <row r="83" spans="1:25" ht="13.35" customHeight="1" x14ac:dyDescent="0.3">
      <c r="A83" s="6" cm="1">
        <f t="array" ref="A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569</v>
      </c>
      <c r="B83" s="6" cm="1">
        <f t="array" ref="B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3" s="6">
        <f>IFERROR(INDEX([1]!tblSchedule[Week Game Scheduled],MATCH(tblTeamSch[[#This Row],[Game Num]],[1]!tblSchedule[GameNum],0)),"")</f>
        <v>7</v>
      </c>
      <c r="D83" s="6">
        <f>IFERROR(INDEX([1]!tblSchedule[Round],MATCH(tblTeamSch[[#This Row],[Game Num]],[1]!tblSchedule[GameNum],0)),"")</f>
        <v>5</v>
      </c>
      <c r="E83" s="6">
        <f>IFERROR(INDEX([1]!tblSchedule[Rnd Sch],MATCH(tblTeamSch[[#This Row],[Game Num]],[1]!tblSchedule[GameNum],0)),"")</f>
        <v>5</v>
      </c>
      <c r="F83" s="6" t="str">
        <f>IFERROR(INDEX([1]!tblSchedule[DLC],MATCH(tblTeamSch[[#This Row],[Game Num]],[1]!tblSchedule[GameNum],0)),"")</f>
        <v>4B2AA</v>
      </c>
      <c r="G83" s="7" t="str">
        <f>IFERROR(INDEX([1]!tblSchedule[Facility],MATCH(tblTeamSch[[#This Row],[Game Num]],[1]!tblSchedule[GameNum],0)),"")</f>
        <v>Holy Spirit Gym</v>
      </c>
      <c r="H83" s="8">
        <f>IFERROR(INDEX([1]!tblSchedule[Game Date],MATCH(tblTeamSch[[#This Row],[Game Num]],[1]!tblSchedule[GameNum],0)),"")</f>
        <v>46039</v>
      </c>
      <c r="I83" s="9">
        <f>IFERROR(INDEX([1]!tblSchedule[Game Time],MATCH(tblTeamSch[[#This Row],[Game Num]],[1]!tblSchedule[GameNum],0)),"")</f>
        <v>0.54166666666666663</v>
      </c>
      <c r="J83" s="10" t="str">
        <f>IFERROR(INDEX([1]!tblTeams[Organization],MATCH(tblTeamSch[[#This Row],[Team]],[1]!tblTeams[Team],0)),"")</f>
        <v>Holy Spirit</v>
      </c>
      <c r="K83" s="10" t="str">
        <f>IFERROR(INDEX([1]!tblOrg[Abbr],MATCH(tblTeamSch[[#This Row],[Org]],[1]!tblOrg[Organization],0)),"")</f>
        <v>HS</v>
      </c>
      <c r="L83" s="10" t="str">
        <f>IFERROR(INDEX(IF(tblTeamSch[[#This Row],[1vs2]]=1,[1]!tblSchedule[Team 1 Name],[1]!tblSchedule[Team 2 Name]),MATCH(tblTeamSch[[#This Row],[Game Num]],[1]!tblSchedule[GameNum],0)),"")</f>
        <v>Holy Spirit BBB 4#2</v>
      </c>
      <c r="M83" s="10" t="str">
        <f>IFERROR(INDEX(IF(tblTeamSch[[#This Row],[1vs2]]=1,[1]!tblSchedule[Team 2 Name],[1]!tblSchedule[Team 1 Name]),MATCH(tblTeamSch[[#This Row],[Game Num]],[1]!tblSchedule[GameNum],0)),"")</f>
        <v>St Michael BB 4B#2</v>
      </c>
      <c r="N83" s="6"/>
      <c r="O83" s="6"/>
      <c r="P83" s="6"/>
      <c r="Q83" s="6">
        <f>INDEX([1]!tblSchedule[Home Game],MATCH(tblTeamSch[[#This Row],[Game Num]],[1]!tblSchedule[GameNum],0))</f>
        <v>1</v>
      </c>
      <c r="R83" s="7" t="e">
        <f>IF(COUNTIFS(tblTeamSch[Team],tblTeamSch[[#This Row],[Team]],#REF!,1)&gt;1,"Y","")</f>
        <v>#REF!</v>
      </c>
      <c r="S83" s="6">
        <f>INDEX([1]!tblLoc[Score],MATCH(INDEX([1]!tblOrg[Loc],MATCH(tblTeamSch[[#This Row],[Org]],[1]!tblOrg[Organization],0)),[1]!tblLoc[Loc],0))</f>
        <v>0</v>
      </c>
      <c r="T83" s="6" t="e">
        <f>INDEX([1]!tblLoc[Score],MATCH(INDEX([1]!tblOrg[Loc],MATCH(#REF!,[1]!tblOrg[Abbr],0)),[1]!tblLoc[Loc],0))</f>
        <v>#REF!</v>
      </c>
      <c r="U83" s="6">
        <f>IFERROR(INDEX([1]!tblLoc[Score],MATCH(INDEX([1]!tblOrg[Loc],MATCH(INDEX(FacList,MATCH(tblTeamSch[[#This Row],[Facility]],INDEX(FacList,,1),0),3),[1]!tblOrg[Org Num],0)),[1]!tblLoc[Loc],0)),"")</f>
        <v>0</v>
      </c>
      <c r="V83" s="6">
        <f>IF(OR(tblTeamSch[[#This Row],[Court]]="",tblTeamSch[[#This Row],[Home]]&gt;0),0,IF(tblTeamSch[[#This Row],[Court]]&lt;10,0,IF(tblTeamSch[[#This Row],[Home Court]]=10,0,10)))</f>
        <v>0</v>
      </c>
      <c r="W83" s="6" t="e">
        <f>COUNTIFS(tblTeamSch[Travel Score for Game],10,tblTeamSch[Home],0,#REF!,#REF!)</f>
        <v>#REF!</v>
      </c>
      <c r="X83" s="6" t="str">
        <f>IFERROR(INDEX(tblTeamSch[Overall Travel Score],MATCH(tblTeamSch[[#This Row],[Opponent]],tblTeamSch[Team],0)),"")</f>
        <v/>
      </c>
      <c r="Y83" s="6" cm="1">
        <f t="array" ref="Y83">IF(Y82="Num",1,IF(Y82="","",IF(Y82+1&gt;TotalNumRegGames*2,"",Y82+1)))</f>
        <v>82</v>
      </c>
    </row>
    <row r="84" spans="1:25" ht="13.35" customHeight="1" x14ac:dyDescent="0.3">
      <c r="A84" s="6" cm="1">
        <f t="array" ref="A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575</v>
      </c>
      <c r="B84" s="6" cm="1">
        <f t="array" ref="B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" s="6">
        <f>IFERROR(INDEX([1]!tblSchedule[Week Game Scheduled],MATCH(tblTeamSch[[#This Row],[Game Num]],[1]!tblSchedule[GameNum],0)),"")</f>
        <v>8</v>
      </c>
      <c r="D84" s="6">
        <f>IFERROR(INDEX([1]!tblSchedule[Round],MATCH(tblTeamSch[[#This Row],[Game Num]],[1]!tblSchedule[GameNum],0)),"")</f>
        <v>6</v>
      </c>
      <c r="E84" s="6">
        <f>IFERROR(INDEX([1]!tblSchedule[Rnd Sch],MATCH(tblTeamSch[[#This Row],[Game Num]],[1]!tblSchedule[GameNum],0)),"")</f>
        <v>6</v>
      </c>
      <c r="F84" s="6" t="str">
        <f>IFERROR(INDEX([1]!tblSchedule[DLC],MATCH(tblTeamSch[[#This Row],[Game Num]],[1]!tblSchedule[GameNum],0)),"")</f>
        <v>4B2AA</v>
      </c>
      <c r="G84" s="7" t="str">
        <f>IFERROR(INDEX([1]!tblSchedule[Facility],MATCH(tblTeamSch[[#This Row],[Game Num]],[1]!tblSchedule[GameNum],0)),"")</f>
        <v>St. Albert the Great Gym</v>
      </c>
      <c r="H84" s="8">
        <f>IFERROR(INDEX([1]!tblSchedule[Game Date],MATCH(tblTeamSch[[#This Row],[Game Num]],[1]!tblSchedule[GameNum],0)),"")</f>
        <v>46046</v>
      </c>
      <c r="I84" s="9">
        <f>IFERROR(INDEX([1]!tblSchedule[Game Time],MATCH(tblTeamSch[[#This Row],[Game Num]],[1]!tblSchedule[GameNum],0)),"")</f>
        <v>0.5</v>
      </c>
      <c r="J84" s="10" t="str">
        <f>IFERROR(INDEX([1]!tblTeams[Organization],MATCH(tblTeamSch[[#This Row],[Team]],[1]!tblTeams[Team],0)),"")</f>
        <v>Holy Spirit</v>
      </c>
      <c r="K84" s="10" t="str">
        <f>IFERROR(INDEX([1]!tblOrg[Abbr],MATCH(tblTeamSch[[#This Row],[Org]],[1]!tblOrg[Organization],0)),"")</f>
        <v>HS</v>
      </c>
      <c r="L84" s="10" t="str">
        <f>IFERROR(INDEX(IF(tblTeamSch[[#This Row],[1vs2]]=1,[1]!tblSchedule[Team 1 Name],[1]!tblSchedule[Team 2 Name]),MATCH(tblTeamSch[[#This Row],[Game Num]],[1]!tblSchedule[GameNum],0)),"")</f>
        <v>Holy Spirit BBB 4#2</v>
      </c>
      <c r="M84" s="10" t="str">
        <f>IFERROR(INDEX(IF(tblTeamSch[[#This Row],[1vs2]]=1,[1]!tblSchedule[Team 2 Name],[1]!tblSchedule[Team 1 Name]),MATCH(tblTeamSch[[#This Row],[Game Num]],[1]!tblSchedule[GameNum],0)),"")</f>
        <v>St. Albert BB 4B#2</v>
      </c>
      <c r="N84" s="6"/>
      <c r="O84" s="6"/>
      <c r="P84" s="6"/>
      <c r="Q84" s="6">
        <f>INDEX([1]!tblSchedule[Home Game],MATCH(tblTeamSch[[#This Row],[Game Num]],[1]!tblSchedule[GameNum],0))</f>
        <v>1</v>
      </c>
      <c r="R84" s="7" t="e">
        <f>IF(COUNTIFS(tblTeamSch[Team],tblTeamSch[[#This Row],[Team]],#REF!,1)&gt;1,"Y","")</f>
        <v>#REF!</v>
      </c>
      <c r="S84" s="6">
        <f>INDEX([1]!tblLoc[Score],MATCH(INDEX([1]!tblOrg[Loc],MATCH(tblTeamSch[[#This Row],[Org]],[1]!tblOrg[Organization],0)),[1]!tblLoc[Loc],0))</f>
        <v>0</v>
      </c>
      <c r="T84" s="6" t="e">
        <f>INDEX([1]!tblLoc[Score],MATCH(INDEX([1]!tblOrg[Loc],MATCH(#REF!,[1]!tblOrg[Abbr],0)),[1]!tblLoc[Loc],0))</f>
        <v>#REF!</v>
      </c>
      <c r="U84" s="6">
        <f>IFERROR(INDEX([1]!tblLoc[Score],MATCH(INDEX([1]!tblOrg[Loc],MATCH(INDEX(FacList,MATCH(tblTeamSch[[#This Row],[Facility]],INDEX(FacList,,1),0),3),[1]!tblOrg[Org Num],0)),[1]!tblLoc[Loc],0)),"")</f>
        <v>0</v>
      </c>
      <c r="V84" s="6">
        <f>IF(OR(tblTeamSch[[#This Row],[Court]]="",tblTeamSch[[#This Row],[Home]]&gt;0),0,IF(tblTeamSch[[#This Row],[Court]]&lt;10,0,IF(tblTeamSch[[#This Row],[Home Court]]=10,0,10)))</f>
        <v>0</v>
      </c>
      <c r="W84" s="6" t="e">
        <f>COUNTIFS(tblTeamSch[Travel Score for Game],10,tblTeamSch[Home],0,#REF!,#REF!)</f>
        <v>#REF!</v>
      </c>
      <c r="X84" s="6" t="str">
        <f>IFERROR(INDEX(tblTeamSch[Overall Travel Score],MATCH(tblTeamSch[[#This Row],[Opponent]],tblTeamSch[Team],0)),"")</f>
        <v/>
      </c>
      <c r="Y84" s="6" cm="1">
        <f t="array" ref="Y84">IF(Y83="Num",1,IF(Y83="","",IF(Y83+1&gt;TotalNumRegGames*2,"",Y83+1)))</f>
        <v>83</v>
      </c>
    </row>
    <row r="85" spans="1:25" ht="13.35" customHeight="1" x14ac:dyDescent="0.3">
      <c r="A85" s="6" cm="1">
        <f t="array" ref="A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581</v>
      </c>
      <c r="B85" s="6" cm="1">
        <f t="array" ref="B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5" s="6">
        <f>IFERROR(INDEX([1]!tblSchedule[Week Game Scheduled],MATCH(tblTeamSch[[#This Row],[Game Num]],[1]!tblSchedule[GameNum],0)),"")</f>
        <v>9</v>
      </c>
      <c r="D85" s="6">
        <f>IFERROR(INDEX([1]!tblSchedule[Round],MATCH(tblTeamSch[[#This Row],[Game Num]],[1]!tblSchedule[GameNum],0)),"")</f>
        <v>7</v>
      </c>
      <c r="E85" s="6">
        <f>IFERROR(INDEX([1]!tblSchedule[Rnd Sch],MATCH(tblTeamSch[[#This Row],[Game Num]],[1]!tblSchedule[GameNum],0)),"")</f>
        <v>7</v>
      </c>
      <c r="F85" s="6" t="str">
        <f>IFERROR(INDEX([1]!tblSchedule[DLC],MATCH(tblTeamSch[[#This Row],[Game Num]],[1]!tblSchedule[GameNum],0)),"")</f>
        <v>4B2AA</v>
      </c>
      <c r="G85" s="7" t="str">
        <f>IFERROR(INDEX([1]!tblSchedule[Facility],MATCH(tblTeamSch[[#This Row],[Game Num]],[1]!tblSchedule[GameNum],0)),"")</f>
        <v>St. Margaret Mary PAC (smaller gym)</v>
      </c>
      <c r="H85" s="8">
        <f>IFERROR(INDEX([1]!tblSchedule[Game Date],MATCH(tblTeamSch[[#This Row],[Game Num]],[1]!tblSchedule[GameNum],0)),"")</f>
        <v>46053</v>
      </c>
      <c r="I85" s="9">
        <f>IFERROR(INDEX([1]!tblSchedule[Game Time],MATCH(tblTeamSch[[#This Row],[Game Num]],[1]!tblSchedule[GameNum],0)),"")</f>
        <v>0.4375</v>
      </c>
      <c r="J85" s="10" t="str">
        <f>IFERROR(INDEX([1]!tblTeams[Organization],MATCH(tblTeamSch[[#This Row],[Team]],[1]!tblTeams[Team],0)),"")</f>
        <v>Holy Spirit</v>
      </c>
      <c r="K85" s="10" t="str">
        <f>IFERROR(INDEX([1]!tblOrg[Abbr],MATCH(tblTeamSch[[#This Row],[Org]],[1]!tblOrg[Organization],0)),"")</f>
        <v>HS</v>
      </c>
      <c r="L85" s="10" t="str">
        <f>IFERROR(INDEX(IF(tblTeamSch[[#This Row],[1vs2]]=1,[1]!tblSchedule[Team 1 Name],[1]!tblSchedule[Team 2 Name]),MATCH(tblTeamSch[[#This Row],[Game Num]],[1]!tblSchedule[GameNum],0)),"")</f>
        <v>Holy Spirit BBB 4#2</v>
      </c>
      <c r="M85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85" s="6"/>
      <c r="O85" s="6"/>
      <c r="P85" s="6"/>
      <c r="Q85" s="6">
        <f>INDEX([1]!tblSchedule[Home Game],MATCH(tblTeamSch[[#This Row],[Game Num]],[1]!tblSchedule[GameNum],0))</f>
        <v>1</v>
      </c>
      <c r="R85" s="7" t="e">
        <f>IF(COUNTIFS(tblTeamSch[Team],tblTeamSch[[#This Row],[Team]],#REF!,1)&gt;1,"Y","")</f>
        <v>#REF!</v>
      </c>
      <c r="S85" s="6">
        <f>INDEX([1]!tblLoc[Score],MATCH(INDEX([1]!tblOrg[Loc],MATCH(tblTeamSch[[#This Row],[Org]],[1]!tblOrg[Organization],0)),[1]!tblLoc[Loc],0))</f>
        <v>0</v>
      </c>
      <c r="T85" s="6" t="e">
        <f>INDEX([1]!tblLoc[Score],MATCH(INDEX([1]!tblOrg[Loc],MATCH(#REF!,[1]!tblOrg[Abbr],0)),[1]!tblLoc[Loc],0))</f>
        <v>#REF!</v>
      </c>
      <c r="U85" s="6">
        <f>IFERROR(INDEX([1]!tblLoc[Score],MATCH(INDEX([1]!tblOrg[Loc],MATCH(INDEX(FacList,MATCH(tblTeamSch[[#This Row],[Facility]],INDEX(FacList,,1),0),3),[1]!tblOrg[Org Num],0)),[1]!tblLoc[Loc],0)),"")</f>
        <v>0</v>
      </c>
      <c r="V85" s="6">
        <f>IF(OR(tblTeamSch[[#This Row],[Court]]="",tblTeamSch[[#This Row],[Home]]&gt;0),0,IF(tblTeamSch[[#This Row],[Court]]&lt;10,0,IF(tblTeamSch[[#This Row],[Home Court]]=10,0,10)))</f>
        <v>0</v>
      </c>
      <c r="W85" s="6" t="e">
        <f>COUNTIFS(tblTeamSch[Travel Score for Game],10,tblTeamSch[Home],0,#REF!,#REF!)</f>
        <v>#REF!</v>
      </c>
      <c r="X85" s="6" t="str">
        <f>IFERROR(INDEX(tblTeamSch[Overall Travel Score],MATCH(tblTeamSch[[#This Row],[Opponent]],tblTeamSch[Team],0)),"")</f>
        <v/>
      </c>
      <c r="Y85" s="6" cm="1">
        <f t="array" ref="Y85">IF(Y84="Num",1,IF(Y84="","",IF(Y84+1&gt;TotalNumRegGames*2,"",Y84+1)))</f>
        <v>84</v>
      </c>
    </row>
    <row r="86" spans="1:25" ht="13.35" customHeight="1" x14ac:dyDescent="0.3">
      <c r="A86" s="6" cm="1">
        <f t="array" ref="A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646</v>
      </c>
      <c r="B86" s="6" cm="1">
        <f t="array" ref="B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" s="6">
        <f>IFERROR(INDEX([1]!tblSchedule[Week Game Scheduled],MATCH(tblTeamSch[[#This Row],[Game Num]],[1]!tblSchedule[GameNum],0)),"")</f>
        <v>49</v>
      </c>
      <c r="D86" s="6">
        <f>IFERROR(INDEX([1]!tblSchedule[Round],MATCH(tblTeamSch[[#This Row],[Game Num]],[1]!tblSchedule[GameNum],0)),"")</f>
        <v>1</v>
      </c>
      <c r="E86" s="6">
        <f>IFERROR(INDEX([1]!tblSchedule[Rnd Sch],MATCH(tblTeamSch[[#This Row],[Game Num]],[1]!tblSchedule[GameNum],0)),"")</f>
        <v>1</v>
      </c>
      <c r="F86" s="6" t="str">
        <f>IFERROR(INDEX([1]!tblSchedule[DLC],MATCH(tblTeamSch[[#This Row],[Game Num]],[1]!tblSchedule[GameNum],0)),"")</f>
        <v>4B3</v>
      </c>
      <c r="G86" s="7" t="str">
        <f>IFERROR(INDEX([1]!tblSchedule[Facility],MATCH(tblTeamSch[[#This Row],[Game Num]],[1]!tblSchedule[GameNum],0)),"")</f>
        <v>St. Agnes Gym</v>
      </c>
      <c r="H86" s="8">
        <f>IFERROR(INDEX([1]!tblSchedule[Game Date],MATCH(tblTeamSch[[#This Row],[Game Num]],[1]!tblSchedule[GameNum],0)),"")</f>
        <v>45997</v>
      </c>
      <c r="I86" s="9">
        <f>IFERROR(INDEX([1]!tblSchedule[Game Time],MATCH(tblTeamSch[[#This Row],[Game Num]],[1]!tblSchedule[GameNum],0)),"")</f>
        <v>0.5</v>
      </c>
      <c r="J86" s="10" t="str">
        <f>IFERROR(INDEX([1]!tblTeams[Organization],MATCH(tblTeamSch[[#This Row],[Team]],[1]!tblTeams[Team],0)),"")</f>
        <v>Holy Spirit</v>
      </c>
      <c r="K86" s="10" t="str">
        <f>IFERROR(INDEX([1]!tblOrg[Abbr],MATCH(tblTeamSch[[#This Row],[Org]],[1]!tblOrg[Organization],0)),"")</f>
        <v>HS</v>
      </c>
      <c r="L86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86" s="10" t="str">
        <f>IFERROR(INDEX(IF(tblTeamSch[[#This Row],[1vs2]]=1,[1]!tblSchedule[Team 2 Name],[1]!tblSchedule[Team 1 Name]),MATCH(tblTeamSch[[#This Row],[Game Num]],[1]!tblSchedule[GameNum],0)),"")</f>
        <v>St Agnes BB 4B#3</v>
      </c>
      <c r="N86" s="6"/>
      <c r="O86" s="6"/>
      <c r="P86" s="6"/>
      <c r="Q86" s="6">
        <f>INDEX([1]!tblSchedule[Home Game],MATCH(tblTeamSch[[#This Row],[Game Num]],[1]!tblSchedule[GameNum],0))</f>
        <v>1</v>
      </c>
      <c r="R86" s="7" t="e">
        <f>IF(COUNTIFS(tblTeamSch[Team],tblTeamSch[[#This Row],[Team]],#REF!,1)&gt;1,"Y","")</f>
        <v>#REF!</v>
      </c>
      <c r="S86" s="6">
        <f>INDEX([1]!tblLoc[Score],MATCH(INDEX([1]!tblOrg[Loc],MATCH(tblTeamSch[[#This Row],[Org]],[1]!tblOrg[Organization],0)),[1]!tblLoc[Loc],0))</f>
        <v>0</v>
      </c>
      <c r="T86" s="6" t="e">
        <f>INDEX([1]!tblLoc[Score],MATCH(INDEX([1]!tblOrg[Loc],MATCH(#REF!,[1]!tblOrg[Abbr],0)),[1]!tblLoc[Loc],0))</f>
        <v>#REF!</v>
      </c>
      <c r="U86" s="6">
        <f>IFERROR(INDEX([1]!tblLoc[Score],MATCH(INDEX([1]!tblOrg[Loc],MATCH(INDEX(FacList,MATCH(tblTeamSch[[#This Row],[Facility]],INDEX(FacList,,1),0),3),[1]!tblOrg[Org Num],0)),[1]!tblLoc[Loc],0)),"")</f>
        <v>0</v>
      </c>
      <c r="V86" s="6">
        <f>IF(OR(tblTeamSch[[#This Row],[Court]]="",tblTeamSch[[#This Row],[Home]]&gt;0),0,IF(tblTeamSch[[#This Row],[Court]]&lt;10,0,IF(tblTeamSch[[#This Row],[Home Court]]=10,0,10)))</f>
        <v>0</v>
      </c>
      <c r="W86" s="6" t="e">
        <f>COUNTIFS(tblTeamSch[Travel Score for Game],10,tblTeamSch[Home],0,#REF!,#REF!)</f>
        <v>#REF!</v>
      </c>
      <c r="X86" s="6" t="str">
        <f>IFERROR(INDEX(tblTeamSch[Overall Travel Score],MATCH(tblTeamSch[[#This Row],[Opponent]],tblTeamSch[Team],0)),"")</f>
        <v/>
      </c>
      <c r="Y86" s="6" cm="1">
        <f t="array" ref="Y86">IF(Y85="Num",1,IF(Y85="","",IF(Y85+1&gt;TotalNumRegGames*2,"",Y85+1)))</f>
        <v>85</v>
      </c>
    </row>
    <row r="87" spans="1:25" ht="13.35" customHeight="1" x14ac:dyDescent="0.3">
      <c r="A87" s="6" cm="1">
        <f t="array" ref="A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659</v>
      </c>
      <c r="B87" s="6" cm="1">
        <f t="array" ref="B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7" s="6">
        <f>IFERROR(INDEX([1]!tblSchedule[Week Game Scheduled],MATCH(tblTeamSch[[#This Row],[Game Num]],[1]!tblSchedule[GameNum],0)),"")</f>
        <v>50</v>
      </c>
      <c r="D87" s="6">
        <f>IFERROR(INDEX([1]!tblSchedule[Round],MATCH(tblTeamSch[[#This Row],[Game Num]],[1]!tblSchedule[GameNum],0)),"")</f>
        <v>2</v>
      </c>
      <c r="E87" s="6">
        <f>IFERROR(INDEX([1]!tblSchedule[Rnd Sch],MATCH(tblTeamSch[[#This Row],[Game Num]],[1]!tblSchedule[GameNum],0)),"")</f>
        <v>2</v>
      </c>
      <c r="F87" s="6" t="str">
        <f>IFERROR(INDEX([1]!tblSchedule[DLC],MATCH(tblTeamSch[[#This Row],[Game Num]],[1]!tblSchedule[GameNum],0)),"")</f>
        <v>4B3</v>
      </c>
      <c r="G87" s="7" t="str">
        <f>IFERROR(INDEX([1]!tblSchedule[Facility],MATCH(tblTeamSch[[#This Row],[Game Num]],[1]!tblSchedule[GameNum],0)),"")</f>
        <v>ST. RAPHAEL GYMNASIUM</v>
      </c>
      <c r="H87" s="8">
        <f>IFERROR(INDEX([1]!tblSchedule[Game Date],MATCH(tblTeamSch[[#This Row],[Game Num]],[1]!tblSchedule[GameNum],0)),"")</f>
        <v>46004</v>
      </c>
      <c r="I87" s="9">
        <f>IFERROR(INDEX([1]!tblSchedule[Game Time],MATCH(tblTeamSch[[#This Row],[Game Num]],[1]!tblSchedule[GameNum],0)),"")</f>
        <v>0.45833333333333331</v>
      </c>
      <c r="J87" s="10" t="str">
        <f>IFERROR(INDEX([1]!tblTeams[Organization],MATCH(tblTeamSch[[#This Row],[Team]],[1]!tblTeams[Team],0)),"")</f>
        <v>Holy Spirit</v>
      </c>
      <c r="K87" s="10" t="str">
        <f>IFERROR(INDEX([1]!tblOrg[Abbr],MATCH(tblTeamSch[[#This Row],[Org]],[1]!tblOrg[Organization],0)),"")</f>
        <v>HS</v>
      </c>
      <c r="L87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87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87" s="6"/>
      <c r="O87" s="6"/>
      <c r="P87" s="6"/>
      <c r="Q87" s="6">
        <f>INDEX([1]!tblSchedule[Home Game],MATCH(tblTeamSch[[#This Row],[Game Num]],[1]!tblSchedule[GameNum],0))</f>
        <v>1</v>
      </c>
      <c r="R87" s="7" t="e">
        <f>IF(COUNTIFS(tblTeamSch[Team],tblTeamSch[[#This Row],[Team]],#REF!,1)&gt;1,"Y","")</f>
        <v>#REF!</v>
      </c>
      <c r="S87" s="6">
        <f>INDEX([1]!tblLoc[Score],MATCH(INDEX([1]!tblOrg[Loc],MATCH(tblTeamSch[[#This Row],[Org]],[1]!tblOrg[Organization],0)),[1]!tblLoc[Loc],0))</f>
        <v>0</v>
      </c>
      <c r="T87" s="6" t="e">
        <f>INDEX([1]!tblLoc[Score],MATCH(INDEX([1]!tblOrg[Loc],MATCH(#REF!,[1]!tblOrg[Abbr],0)),[1]!tblLoc[Loc],0))</f>
        <v>#REF!</v>
      </c>
      <c r="U87" s="6">
        <f>IFERROR(INDEX([1]!tblLoc[Score],MATCH(INDEX([1]!tblOrg[Loc],MATCH(INDEX(FacList,MATCH(tblTeamSch[[#This Row],[Facility]],INDEX(FacList,,1),0),3),[1]!tblOrg[Org Num],0)),[1]!tblLoc[Loc],0)),"")</f>
        <v>0</v>
      </c>
      <c r="V87" s="6">
        <f>IF(OR(tblTeamSch[[#This Row],[Court]]="",tblTeamSch[[#This Row],[Home]]&gt;0),0,IF(tblTeamSch[[#This Row],[Court]]&lt;10,0,IF(tblTeamSch[[#This Row],[Home Court]]=10,0,10)))</f>
        <v>0</v>
      </c>
      <c r="W87" s="6" t="e">
        <f>COUNTIFS(tblTeamSch[Travel Score for Game],10,tblTeamSch[Home],0,#REF!,#REF!)</f>
        <v>#REF!</v>
      </c>
      <c r="X87" s="6" t="str">
        <f>IFERROR(INDEX(tblTeamSch[Overall Travel Score],MATCH(tblTeamSch[[#This Row],[Opponent]],tblTeamSch[Team],0)),"")</f>
        <v/>
      </c>
      <c r="Y87" s="6" cm="1">
        <f t="array" ref="Y87">IF(Y86="Num",1,IF(Y86="","",IF(Y86+1&gt;TotalNumRegGames*2,"",Y86+1)))</f>
        <v>86</v>
      </c>
    </row>
    <row r="88" spans="1:25" ht="13.35" customHeight="1" x14ac:dyDescent="0.3">
      <c r="A88" s="6" cm="1">
        <f t="array" ref="A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738</v>
      </c>
      <c r="B88" s="6" cm="1">
        <f t="array" ref="B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8" s="6">
        <f>IFERROR(INDEX([1]!tblSchedule[Week Game Scheduled],MATCH(tblTeamSch[[#This Row],[Game Num]],[1]!tblSchedule[GameNum],0)),"")</f>
        <v>51</v>
      </c>
      <c r="D88" s="6">
        <f>IFERROR(INDEX([1]!tblSchedule[Round],MATCH(tblTeamSch[[#This Row],[Game Num]],[1]!tblSchedule[GameNum],0)),"")</f>
        <v>8</v>
      </c>
      <c r="E88" s="6">
        <f>IFERROR(INDEX([1]!tblSchedule[Rnd Sch],MATCH(tblTeamSch[[#This Row],[Game Num]],[1]!tblSchedule[GameNum],0)),"")</f>
        <v>2</v>
      </c>
      <c r="F88" s="6" t="str">
        <f>IFERROR(INDEX([1]!tblSchedule[DLC],MATCH(tblTeamSch[[#This Row],[Game Num]],[1]!tblSchedule[GameNum],0)),"")</f>
        <v>4B3</v>
      </c>
      <c r="G88" s="7" t="str">
        <f>IFERROR(INDEX([1]!tblSchedule[Facility],MATCH(tblTeamSch[[#This Row],[Game Num]],[1]!tblSchedule[GameNum],0)),"")</f>
        <v>St. Margaret Mary PAC (smaller gym)</v>
      </c>
      <c r="H88" s="8">
        <f>IFERROR(INDEX([1]!tblSchedule[Game Date],MATCH(tblTeamSch[[#This Row],[Game Num]],[1]!tblSchedule[GameNum],0)),"")</f>
        <v>46005</v>
      </c>
      <c r="I88" s="9">
        <f>IFERROR(INDEX([1]!tblSchedule[Game Time],MATCH(tblTeamSch[[#This Row],[Game Num]],[1]!tblSchedule[GameNum],0)),"")</f>
        <v>0.64583333333333337</v>
      </c>
      <c r="J88" s="10" t="str">
        <f>IFERROR(INDEX([1]!tblTeams[Organization],MATCH(tblTeamSch[[#This Row],[Team]],[1]!tblTeams[Team],0)),"")</f>
        <v>Holy Spirit</v>
      </c>
      <c r="K88" s="10" t="str">
        <f>IFERROR(INDEX([1]!tblOrg[Abbr],MATCH(tblTeamSch[[#This Row],[Org]],[1]!tblOrg[Organization],0)),"")</f>
        <v>HS</v>
      </c>
      <c r="L88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88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88" s="6"/>
      <c r="O88" s="6"/>
      <c r="P88" s="6"/>
      <c r="Q88" s="6">
        <f>INDEX([1]!tblSchedule[Home Game],MATCH(tblTeamSch[[#This Row],[Game Num]],[1]!tblSchedule[GameNum],0))</f>
        <v>1</v>
      </c>
      <c r="R88" s="7" t="e">
        <f>IF(COUNTIFS(tblTeamSch[Team],tblTeamSch[[#This Row],[Team]],#REF!,1)&gt;1,"Y","")</f>
        <v>#REF!</v>
      </c>
      <c r="S88" s="6">
        <f>INDEX([1]!tblLoc[Score],MATCH(INDEX([1]!tblOrg[Loc],MATCH(tblTeamSch[[#This Row],[Org]],[1]!tblOrg[Organization],0)),[1]!tblLoc[Loc],0))</f>
        <v>0</v>
      </c>
      <c r="T88" s="6" t="e">
        <f>INDEX([1]!tblLoc[Score],MATCH(INDEX([1]!tblOrg[Loc],MATCH(#REF!,[1]!tblOrg[Abbr],0)),[1]!tblLoc[Loc],0))</f>
        <v>#REF!</v>
      </c>
      <c r="U88" s="6">
        <f>IFERROR(INDEX([1]!tblLoc[Score],MATCH(INDEX([1]!tblOrg[Loc],MATCH(INDEX(FacList,MATCH(tblTeamSch[[#This Row],[Facility]],INDEX(FacList,,1),0),3),[1]!tblOrg[Org Num],0)),[1]!tblLoc[Loc],0)),"")</f>
        <v>0</v>
      </c>
      <c r="V88" s="6">
        <f>IF(OR(tblTeamSch[[#This Row],[Court]]="",tblTeamSch[[#This Row],[Home]]&gt;0),0,IF(tblTeamSch[[#This Row],[Court]]&lt;10,0,IF(tblTeamSch[[#This Row],[Home Court]]=10,0,10)))</f>
        <v>0</v>
      </c>
      <c r="W88" s="6" t="e">
        <f>COUNTIFS(tblTeamSch[Travel Score for Game],10,tblTeamSch[Home],0,#REF!,#REF!)</f>
        <v>#REF!</v>
      </c>
      <c r="X88" s="6" t="str">
        <f>IFERROR(INDEX(tblTeamSch[Overall Travel Score],MATCH(tblTeamSch[[#This Row],[Opponent]],tblTeamSch[Team],0)),"")</f>
        <v/>
      </c>
      <c r="Y88" s="6" cm="1">
        <f t="array" ref="Y88">IF(Y87="Num",1,IF(Y87="","",IF(Y87+1&gt;TotalNumRegGames*2,"",Y87+1)))</f>
        <v>87</v>
      </c>
    </row>
    <row r="89" spans="1:25" ht="13.35" customHeight="1" x14ac:dyDescent="0.3">
      <c r="A89" s="6" cm="1">
        <f t="array" ref="A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674</v>
      </c>
      <c r="B89" s="6" cm="1">
        <f t="array" ref="B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" s="6">
        <f>IFERROR(INDEX([1]!tblSchedule[Week Game Scheduled],MATCH(tblTeamSch[[#This Row],[Game Num]],[1]!tblSchedule[GameNum],0)),"")</f>
        <v>5</v>
      </c>
      <c r="D89" s="6">
        <f>IFERROR(INDEX([1]!tblSchedule[Round],MATCH(tblTeamSch[[#This Row],[Game Num]],[1]!tblSchedule[GameNum],0)),"")</f>
        <v>3</v>
      </c>
      <c r="E89" s="6">
        <f>IFERROR(INDEX([1]!tblSchedule[Rnd Sch],MATCH(tblTeamSch[[#This Row],[Game Num]],[1]!tblSchedule[GameNum],0)),"")</f>
        <v>3</v>
      </c>
      <c r="F89" s="6" t="str">
        <f>IFERROR(INDEX([1]!tblSchedule[DLC],MATCH(tblTeamSch[[#This Row],[Game Num]],[1]!tblSchedule[GameNum],0)),"")</f>
        <v>4B3</v>
      </c>
      <c r="G89" s="7" t="str">
        <f>IFERROR(INDEX([1]!tblSchedule[Facility],MATCH(tblTeamSch[[#This Row],[Game Num]],[1]!tblSchedule[GameNum],0)),"")</f>
        <v>Holy Spirit Gym</v>
      </c>
      <c r="H89" s="8">
        <f>IFERROR(INDEX([1]!tblSchedule[Game Date],MATCH(tblTeamSch[[#This Row],[Game Num]],[1]!tblSchedule[GameNum],0)),"")</f>
        <v>46025</v>
      </c>
      <c r="I89" s="9">
        <f>IFERROR(INDEX([1]!tblSchedule[Game Time],MATCH(tblTeamSch[[#This Row],[Game Num]],[1]!tblSchedule[GameNum],0)),"")</f>
        <v>0.5</v>
      </c>
      <c r="J89" s="10" t="str">
        <f>IFERROR(INDEX([1]!tblTeams[Organization],MATCH(tblTeamSch[[#This Row],[Team]],[1]!tblTeams[Team],0)),"")</f>
        <v>Holy Spirit</v>
      </c>
      <c r="K89" s="10" t="str">
        <f>IFERROR(INDEX([1]!tblOrg[Abbr],MATCH(tblTeamSch[[#This Row],[Org]],[1]!tblOrg[Organization],0)),"")</f>
        <v>HS</v>
      </c>
      <c r="L89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89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89" s="6"/>
      <c r="O89" s="6"/>
      <c r="P89" s="6"/>
      <c r="Q89" s="6">
        <f>INDEX([1]!tblSchedule[Home Game],MATCH(tblTeamSch[[#This Row],[Game Num]],[1]!tblSchedule[GameNum],0))</f>
        <v>1</v>
      </c>
      <c r="R89" s="7" t="e">
        <f>IF(COUNTIFS(tblTeamSch[Team],tblTeamSch[[#This Row],[Team]],#REF!,1)&gt;1,"Y","")</f>
        <v>#REF!</v>
      </c>
      <c r="S89" s="6">
        <f>INDEX([1]!tblLoc[Score],MATCH(INDEX([1]!tblOrg[Loc],MATCH(tblTeamSch[[#This Row],[Org]],[1]!tblOrg[Organization],0)),[1]!tblLoc[Loc],0))</f>
        <v>0</v>
      </c>
      <c r="T89" s="6" t="e">
        <f>INDEX([1]!tblLoc[Score],MATCH(INDEX([1]!tblOrg[Loc],MATCH(#REF!,[1]!tblOrg[Abbr],0)),[1]!tblLoc[Loc],0))</f>
        <v>#REF!</v>
      </c>
      <c r="U89" s="6">
        <f>IFERROR(INDEX([1]!tblLoc[Score],MATCH(INDEX([1]!tblOrg[Loc],MATCH(INDEX(FacList,MATCH(tblTeamSch[[#This Row],[Facility]],INDEX(FacList,,1),0),3),[1]!tblOrg[Org Num],0)),[1]!tblLoc[Loc],0)),"")</f>
        <v>0</v>
      </c>
      <c r="V89" s="6">
        <f>IF(OR(tblTeamSch[[#This Row],[Court]]="",tblTeamSch[[#This Row],[Home]]&gt;0),0,IF(tblTeamSch[[#This Row],[Court]]&lt;10,0,IF(tblTeamSch[[#This Row],[Home Court]]=10,0,10)))</f>
        <v>0</v>
      </c>
      <c r="W89" s="6" t="e">
        <f>COUNTIFS(tblTeamSch[Travel Score for Game],10,tblTeamSch[Home],0,#REF!,#REF!)</f>
        <v>#REF!</v>
      </c>
      <c r="X89" s="6" t="str">
        <f>IFERROR(INDEX(tblTeamSch[Overall Travel Score],MATCH(tblTeamSch[[#This Row],[Opponent]],tblTeamSch[Team],0)),"")</f>
        <v/>
      </c>
      <c r="Y89" s="6" cm="1">
        <f t="array" ref="Y89">IF(Y88="Num",1,IF(Y88="","",IF(Y88+1&gt;TotalNumRegGames*2,"",Y88+1)))</f>
        <v>88</v>
      </c>
    </row>
    <row r="90" spans="1:25" ht="13.35" customHeight="1" x14ac:dyDescent="0.3">
      <c r="A90" s="6" cm="1">
        <f t="array" ref="A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703</v>
      </c>
      <c r="B90" s="6" cm="1">
        <f t="array" ref="B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0" s="6">
        <f>IFERROR(INDEX([1]!tblSchedule[Week Game Scheduled],MATCH(tblTeamSch[[#This Row],[Game Num]],[1]!tblSchedule[GameNum],0)),"")</f>
        <v>7</v>
      </c>
      <c r="D90" s="6">
        <f>IFERROR(INDEX([1]!tblSchedule[Round],MATCH(tblTeamSch[[#This Row],[Game Num]],[1]!tblSchedule[GameNum],0)),"")</f>
        <v>5</v>
      </c>
      <c r="E90" s="6">
        <f>IFERROR(INDEX([1]!tblSchedule[Rnd Sch],MATCH(tblTeamSch[[#This Row],[Game Num]],[1]!tblSchedule[GameNum],0)),"")</f>
        <v>5</v>
      </c>
      <c r="F90" s="6" t="str">
        <f>IFERROR(INDEX([1]!tblSchedule[DLC],MATCH(tblTeamSch[[#This Row],[Game Num]],[1]!tblSchedule[GameNum],0)),"")</f>
        <v>4B3</v>
      </c>
      <c r="G90" s="7" t="str">
        <f>IFERROR(INDEX([1]!tblSchedule[Facility],MATCH(tblTeamSch[[#This Row],[Game Num]],[1]!tblSchedule[GameNum],0)),"")</f>
        <v>Holy Trinity Parish School</v>
      </c>
      <c r="H90" s="8">
        <f>IFERROR(INDEX([1]!tblSchedule[Game Date],MATCH(tblTeamSch[[#This Row],[Game Num]],[1]!tblSchedule[GameNum],0)),"")</f>
        <v>46039</v>
      </c>
      <c r="I90" s="9">
        <f>IFERROR(INDEX([1]!tblSchedule[Game Time],MATCH(tblTeamSch[[#This Row],[Game Num]],[1]!tblSchedule[GameNum],0)),"")</f>
        <v>0.5</v>
      </c>
      <c r="J90" s="10" t="str">
        <f>IFERROR(INDEX([1]!tblTeams[Organization],MATCH(tblTeamSch[[#This Row],[Team]],[1]!tblTeams[Team],0)),"")</f>
        <v>Holy Spirit</v>
      </c>
      <c r="K90" s="10" t="str">
        <f>IFERROR(INDEX([1]!tblOrg[Abbr],MATCH(tblTeamSch[[#This Row],[Org]],[1]!tblOrg[Organization],0)),"")</f>
        <v>HS</v>
      </c>
      <c r="L90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90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90" s="6"/>
      <c r="O90" s="6"/>
      <c r="P90" s="6"/>
      <c r="Q90" s="6">
        <f>INDEX([1]!tblSchedule[Home Game],MATCH(tblTeamSch[[#This Row],[Game Num]],[1]!tblSchedule[GameNum],0))</f>
        <v>1</v>
      </c>
      <c r="R90" s="7" t="e">
        <f>IF(COUNTIFS(tblTeamSch[Team],tblTeamSch[[#This Row],[Team]],#REF!,1)&gt;1,"Y","")</f>
        <v>#REF!</v>
      </c>
      <c r="S90" s="6">
        <f>INDEX([1]!tblLoc[Score],MATCH(INDEX([1]!tblOrg[Loc],MATCH(tblTeamSch[[#This Row],[Org]],[1]!tblOrg[Organization],0)),[1]!tblLoc[Loc],0))</f>
        <v>0</v>
      </c>
      <c r="T90" s="6" t="e">
        <f>INDEX([1]!tblLoc[Score],MATCH(INDEX([1]!tblOrg[Loc],MATCH(#REF!,[1]!tblOrg[Abbr],0)),[1]!tblLoc[Loc],0))</f>
        <v>#REF!</v>
      </c>
      <c r="U90" s="6">
        <f>IFERROR(INDEX([1]!tblLoc[Score],MATCH(INDEX([1]!tblOrg[Loc],MATCH(INDEX(FacList,MATCH(tblTeamSch[[#This Row],[Facility]],INDEX(FacList,,1),0),3),[1]!tblOrg[Org Num],0)),[1]!tblLoc[Loc],0)),"")</f>
        <v>0</v>
      </c>
      <c r="V90" s="6">
        <f>IF(OR(tblTeamSch[[#This Row],[Court]]="",tblTeamSch[[#This Row],[Home]]&gt;0),0,IF(tblTeamSch[[#This Row],[Court]]&lt;10,0,IF(tblTeamSch[[#This Row],[Home Court]]=10,0,10)))</f>
        <v>0</v>
      </c>
      <c r="W90" s="6" t="e">
        <f>COUNTIFS(tblTeamSch[Travel Score for Game],10,tblTeamSch[Home],0,#REF!,#REF!)</f>
        <v>#REF!</v>
      </c>
      <c r="X90" s="6" t="str">
        <f>IFERROR(INDEX(tblTeamSch[Overall Travel Score],MATCH(tblTeamSch[[#This Row],[Opponent]],tblTeamSch[Team],0)),"")</f>
        <v/>
      </c>
      <c r="Y90" s="6" cm="1">
        <f t="array" ref="Y90">IF(Y89="Num",1,IF(Y89="","",IF(Y89+1&gt;TotalNumRegGames*2,"",Y89+1)))</f>
        <v>89</v>
      </c>
    </row>
    <row r="91" spans="1:25" ht="13.35" customHeight="1" x14ac:dyDescent="0.3">
      <c r="A91" s="6" cm="1">
        <f t="array" ref="A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717</v>
      </c>
      <c r="B91" s="6" cm="1">
        <f t="array" ref="B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1" s="6">
        <f>IFERROR(INDEX([1]!tblSchedule[Week Game Scheduled],MATCH(tblTeamSch[[#This Row],[Game Num]],[1]!tblSchedule[GameNum],0)),"")</f>
        <v>8</v>
      </c>
      <c r="D91" s="6">
        <f>IFERROR(INDEX([1]!tblSchedule[Round],MATCH(tblTeamSch[[#This Row],[Game Num]],[1]!tblSchedule[GameNum],0)),"")</f>
        <v>6</v>
      </c>
      <c r="E91" s="6">
        <f>IFERROR(INDEX([1]!tblSchedule[Rnd Sch],MATCH(tblTeamSch[[#This Row],[Game Num]],[1]!tblSchedule[GameNum],0)),"")</f>
        <v>6</v>
      </c>
      <c r="F91" s="6" t="str">
        <f>IFERROR(INDEX([1]!tblSchedule[DLC],MATCH(tblTeamSch[[#This Row],[Game Num]],[1]!tblSchedule[GameNum],0)),"")</f>
        <v>4B3</v>
      </c>
      <c r="G91" s="7" t="str">
        <f>IFERROR(INDEX([1]!tblSchedule[Facility],MATCH(tblTeamSch[[#This Row],[Game Num]],[1]!tblSchedule[GameNum],0)),"")</f>
        <v>St. Rita Gym</v>
      </c>
      <c r="H91" s="8">
        <f>IFERROR(INDEX([1]!tblSchedule[Game Date],MATCH(tblTeamSch[[#This Row],[Game Num]],[1]!tblSchedule[GameNum],0)),"")</f>
        <v>46046</v>
      </c>
      <c r="I91" s="9">
        <f>IFERROR(INDEX([1]!tblSchedule[Game Time],MATCH(tblTeamSch[[#This Row],[Game Num]],[1]!tblSchedule[GameNum],0)),"")</f>
        <v>0.54166666666666663</v>
      </c>
      <c r="J91" s="10" t="str">
        <f>IFERROR(INDEX([1]!tblTeams[Organization],MATCH(tblTeamSch[[#This Row],[Team]],[1]!tblTeams[Team],0)),"")</f>
        <v>Holy Spirit</v>
      </c>
      <c r="K91" s="10" t="str">
        <f>IFERROR(INDEX([1]!tblOrg[Abbr],MATCH(tblTeamSch[[#This Row],[Org]],[1]!tblOrg[Organization],0)),"")</f>
        <v>HS</v>
      </c>
      <c r="L91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91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91" s="6"/>
      <c r="O91" s="6"/>
      <c r="P91" s="6"/>
      <c r="Q91" s="6">
        <f>INDEX([1]!tblSchedule[Home Game],MATCH(tblTeamSch[[#This Row],[Game Num]],[1]!tblSchedule[GameNum],0))</f>
        <v>0</v>
      </c>
      <c r="R91" s="7" t="e">
        <f>IF(COUNTIFS(tblTeamSch[Team],tblTeamSch[[#This Row],[Team]],#REF!,1)&gt;1,"Y","")</f>
        <v>#REF!</v>
      </c>
      <c r="S91" s="6">
        <f>INDEX([1]!tblLoc[Score],MATCH(INDEX([1]!tblOrg[Loc],MATCH(tblTeamSch[[#This Row],[Org]],[1]!tblOrg[Organization],0)),[1]!tblLoc[Loc],0))</f>
        <v>0</v>
      </c>
      <c r="T91" s="6" t="e">
        <f>INDEX([1]!tblLoc[Score],MATCH(INDEX([1]!tblOrg[Loc],MATCH(#REF!,[1]!tblOrg[Abbr],0)),[1]!tblLoc[Loc],0))</f>
        <v>#REF!</v>
      </c>
      <c r="U91" s="6">
        <f>IFERROR(INDEX([1]!tblLoc[Score],MATCH(INDEX([1]!tblOrg[Loc],MATCH(INDEX(FacList,MATCH(tblTeamSch[[#This Row],[Facility]],INDEX(FacList,,1),0),3),[1]!tblOrg[Org Num],0)),[1]!tblLoc[Loc],0)),"")</f>
        <v>7</v>
      </c>
      <c r="V91" s="6">
        <f>IF(OR(tblTeamSch[[#This Row],[Court]]="",tblTeamSch[[#This Row],[Home]]&gt;0),0,IF(tblTeamSch[[#This Row],[Court]]&lt;10,0,IF(tblTeamSch[[#This Row],[Home Court]]=10,0,10)))</f>
        <v>0</v>
      </c>
      <c r="W91" s="6" t="e">
        <f>COUNTIFS(tblTeamSch[Travel Score for Game],10,tblTeamSch[Home],0,#REF!,#REF!)</f>
        <v>#REF!</v>
      </c>
      <c r="X91" s="6" t="str">
        <f>IFERROR(INDEX(tblTeamSch[Overall Travel Score],MATCH(tblTeamSch[[#This Row],[Opponent]],tblTeamSch[Team],0)),"")</f>
        <v/>
      </c>
      <c r="Y91" s="6" cm="1">
        <f t="array" ref="Y91">IF(Y90="Num",1,IF(Y90="","",IF(Y90+1&gt;TotalNumRegGames*2,"",Y90+1)))</f>
        <v>90</v>
      </c>
    </row>
    <row r="92" spans="1:25" ht="13.35" customHeight="1" x14ac:dyDescent="0.3">
      <c r="A92" s="6" cm="1">
        <f t="array" ref="A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731</v>
      </c>
      <c r="B92" s="6" cm="1">
        <f t="array" ref="B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2" s="6">
        <f>IFERROR(INDEX([1]!tblSchedule[Week Game Scheduled],MATCH(tblTeamSch[[#This Row],[Game Num]],[1]!tblSchedule[GameNum],0)),"")</f>
        <v>9</v>
      </c>
      <c r="D92" s="6">
        <f>IFERROR(INDEX([1]!tblSchedule[Round],MATCH(tblTeamSch[[#This Row],[Game Num]],[1]!tblSchedule[GameNum],0)),"")</f>
        <v>7</v>
      </c>
      <c r="E92" s="6">
        <f>IFERROR(INDEX([1]!tblSchedule[Rnd Sch],MATCH(tblTeamSch[[#This Row],[Game Num]],[1]!tblSchedule[GameNum],0)),"")</f>
        <v>7</v>
      </c>
      <c r="F92" s="6" t="str">
        <f>IFERROR(INDEX([1]!tblSchedule[DLC],MATCH(tblTeamSch[[#This Row],[Game Num]],[1]!tblSchedule[GameNum],0)),"")</f>
        <v>4B3</v>
      </c>
      <c r="G92" s="7" t="str">
        <f>IFERROR(INDEX([1]!tblSchedule[Facility],MATCH(tblTeamSch[[#This Row],[Game Num]],[1]!tblSchedule[GameNum],0)),"")</f>
        <v>Holy Spirit Gym</v>
      </c>
      <c r="H92" s="8">
        <f>IFERROR(INDEX([1]!tblSchedule[Game Date],MATCH(tblTeamSch[[#This Row],[Game Num]],[1]!tblSchedule[GameNum],0)),"")</f>
        <v>46053</v>
      </c>
      <c r="I92" s="9">
        <f>IFERROR(INDEX([1]!tblSchedule[Game Time],MATCH(tblTeamSch[[#This Row],[Game Num]],[1]!tblSchedule[GameNum],0)),"")</f>
        <v>0.54166666666666663</v>
      </c>
      <c r="J92" s="10" t="str">
        <f>IFERROR(INDEX([1]!tblTeams[Organization],MATCH(tblTeamSch[[#This Row],[Team]],[1]!tblTeams[Team],0)),"")</f>
        <v>Holy Spirit</v>
      </c>
      <c r="K92" s="10" t="str">
        <f>IFERROR(INDEX([1]!tblOrg[Abbr],MATCH(tblTeamSch[[#This Row],[Org]],[1]!tblOrg[Organization],0)),"")</f>
        <v>HS</v>
      </c>
      <c r="L92" s="10" t="str">
        <f>IFERROR(INDEX(IF(tblTeamSch[[#This Row],[1vs2]]=1,[1]!tblSchedule[Team 1 Name],[1]!tblSchedule[Team 2 Name]),MATCH(tblTeamSch[[#This Row],[Game Num]],[1]!tblSchedule[GameNum],0)),"")</f>
        <v>Holy Spirit BBB 4#3 Black</v>
      </c>
      <c r="M92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92" s="6"/>
      <c r="O92" s="6"/>
      <c r="P92" s="6"/>
      <c r="Q92" s="6">
        <f>INDEX([1]!tblSchedule[Home Game],MATCH(tblTeamSch[[#This Row],[Game Num]],[1]!tblSchedule[GameNum],0))</f>
        <v>1</v>
      </c>
      <c r="R92" s="7" t="e">
        <f>IF(COUNTIFS(tblTeamSch[Team],tblTeamSch[[#This Row],[Team]],#REF!,1)&gt;1,"Y","")</f>
        <v>#REF!</v>
      </c>
      <c r="S92" s="6">
        <f>INDEX([1]!tblLoc[Score],MATCH(INDEX([1]!tblOrg[Loc],MATCH(tblTeamSch[[#This Row],[Org]],[1]!tblOrg[Organization],0)),[1]!tblLoc[Loc],0))</f>
        <v>0</v>
      </c>
      <c r="T92" s="6" t="e">
        <f>INDEX([1]!tblLoc[Score],MATCH(INDEX([1]!tblOrg[Loc],MATCH(#REF!,[1]!tblOrg[Abbr],0)),[1]!tblLoc[Loc],0))</f>
        <v>#REF!</v>
      </c>
      <c r="U92" s="6">
        <f>IFERROR(INDEX([1]!tblLoc[Score],MATCH(INDEX([1]!tblOrg[Loc],MATCH(INDEX(FacList,MATCH(tblTeamSch[[#This Row],[Facility]],INDEX(FacList,,1),0),3),[1]!tblOrg[Org Num],0)),[1]!tblLoc[Loc],0)),"")</f>
        <v>0</v>
      </c>
      <c r="V92" s="6">
        <f>IF(OR(tblTeamSch[[#This Row],[Court]]="",tblTeamSch[[#This Row],[Home]]&gt;0),0,IF(tblTeamSch[[#This Row],[Court]]&lt;10,0,IF(tblTeamSch[[#This Row],[Home Court]]=10,0,10)))</f>
        <v>0</v>
      </c>
      <c r="W92" s="6" t="e">
        <f>COUNTIFS(tblTeamSch[Travel Score for Game],10,tblTeamSch[Home],0,#REF!,#REF!)</f>
        <v>#REF!</v>
      </c>
      <c r="X92" s="6" t="str">
        <f>IFERROR(INDEX(tblTeamSch[Overall Travel Score],MATCH(tblTeamSch[[#This Row],[Opponent]],tblTeamSch[Team],0)),"")</f>
        <v/>
      </c>
      <c r="Y92" s="6" cm="1">
        <f t="array" ref="Y92">IF(Y91="Num",1,IF(Y91="","",IF(Y91+1&gt;TotalNumRegGames*2,"",Y91+1)))</f>
        <v>91</v>
      </c>
    </row>
    <row r="93" spans="1:25" ht="13.35" customHeight="1" x14ac:dyDescent="0.3">
      <c r="A93" s="6" cm="1">
        <f t="array" ref="A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640</v>
      </c>
      <c r="B93" s="6" cm="1">
        <f t="array" ref="B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3" s="6">
        <f>IFERROR(INDEX([1]!tblSchedule[Week Game Scheduled],MATCH(tblTeamSch[[#This Row],[Game Num]],[1]!tblSchedule[GameNum],0)),"")</f>
        <v>49</v>
      </c>
      <c r="D93" s="6">
        <f>IFERROR(INDEX([1]!tblSchedule[Round],MATCH(tblTeamSch[[#This Row],[Game Num]],[1]!tblSchedule[GameNum],0)),"")</f>
        <v>1</v>
      </c>
      <c r="E93" s="6">
        <f>IFERROR(INDEX([1]!tblSchedule[Rnd Sch],MATCH(tblTeamSch[[#This Row],[Game Num]],[1]!tblSchedule[GameNum],0)),"")</f>
        <v>1</v>
      </c>
      <c r="F93" s="6" t="str">
        <f>IFERROR(INDEX([1]!tblSchedule[DLC],MATCH(tblTeamSch[[#This Row],[Game Num]],[1]!tblSchedule[GameNum],0)),"")</f>
        <v>4B3</v>
      </c>
      <c r="G93" s="7" t="str">
        <f>IFERROR(INDEX([1]!tblSchedule[Facility],MATCH(tblTeamSch[[#This Row],[Game Num]],[1]!tblSchedule[GameNum],0)),"")</f>
        <v>Holy Spirit Gym</v>
      </c>
      <c r="H93" s="8">
        <f>IFERROR(INDEX([1]!tblSchedule[Game Date],MATCH(tblTeamSch[[#This Row],[Game Num]],[1]!tblSchedule[GameNum],0)),"")</f>
        <v>45997</v>
      </c>
      <c r="I93" s="9">
        <f>IFERROR(INDEX([1]!tblSchedule[Game Time],MATCH(tblTeamSch[[#This Row],[Game Num]],[1]!tblSchedule[GameNum],0)),"")</f>
        <v>0.5</v>
      </c>
      <c r="J93" s="10" t="str">
        <f>IFERROR(INDEX([1]!tblTeams[Organization],MATCH(tblTeamSch[[#This Row],[Team]],[1]!tblTeams[Team],0)),"")</f>
        <v>Holy Spirit</v>
      </c>
      <c r="K93" s="10" t="str">
        <f>IFERROR(INDEX([1]!tblOrg[Abbr],MATCH(tblTeamSch[[#This Row],[Org]],[1]!tblOrg[Organization],0)),"")</f>
        <v>HS</v>
      </c>
      <c r="L93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3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93" s="6"/>
      <c r="O93" s="6"/>
      <c r="P93" s="6"/>
      <c r="Q93" s="6">
        <f>INDEX([1]!tblSchedule[Home Game],MATCH(tblTeamSch[[#This Row],[Game Num]],[1]!tblSchedule[GameNum],0))</f>
        <v>1</v>
      </c>
      <c r="R93" s="7" t="e">
        <f>IF(COUNTIFS(tblTeamSch[Team],tblTeamSch[[#This Row],[Team]],#REF!,1)&gt;1,"Y","")</f>
        <v>#REF!</v>
      </c>
      <c r="S93" s="6">
        <f>INDEX([1]!tblLoc[Score],MATCH(INDEX([1]!tblOrg[Loc],MATCH(tblTeamSch[[#This Row],[Org]],[1]!tblOrg[Organization],0)),[1]!tblLoc[Loc],0))</f>
        <v>0</v>
      </c>
      <c r="T93" s="6" t="e">
        <f>INDEX([1]!tblLoc[Score],MATCH(INDEX([1]!tblOrg[Loc],MATCH(#REF!,[1]!tblOrg[Abbr],0)),[1]!tblLoc[Loc],0))</f>
        <v>#REF!</v>
      </c>
      <c r="U93" s="6">
        <f>IFERROR(INDEX([1]!tblLoc[Score],MATCH(INDEX([1]!tblOrg[Loc],MATCH(INDEX(FacList,MATCH(tblTeamSch[[#This Row],[Facility]],INDEX(FacList,,1),0),3),[1]!tblOrg[Org Num],0)),[1]!tblLoc[Loc],0)),"")</f>
        <v>0</v>
      </c>
      <c r="V93" s="6">
        <f>IF(OR(tblTeamSch[[#This Row],[Court]]="",tblTeamSch[[#This Row],[Home]]&gt;0),0,IF(tblTeamSch[[#This Row],[Court]]&lt;10,0,IF(tblTeamSch[[#This Row],[Home Court]]=10,0,10)))</f>
        <v>0</v>
      </c>
      <c r="W93" s="6" t="e">
        <f>COUNTIFS(tblTeamSch[Travel Score for Game],10,tblTeamSch[Home],0,#REF!,#REF!)</f>
        <v>#REF!</v>
      </c>
      <c r="X93" s="6" t="str">
        <f>IFERROR(INDEX(tblTeamSch[Overall Travel Score],MATCH(tblTeamSch[[#This Row],[Opponent]],tblTeamSch[Team],0)),"")</f>
        <v/>
      </c>
      <c r="Y93" s="6" cm="1">
        <f t="array" ref="Y93">IF(Y92="Num",1,IF(Y92="","",IF(Y92+1&gt;TotalNumRegGames*2,"",Y92+1)))</f>
        <v>92</v>
      </c>
    </row>
    <row r="94" spans="1:25" ht="13.35" customHeight="1" x14ac:dyDescent="0.3">
      <c r="A94" s="6" cm="1">
        <f t="array" ref="A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654</v>
      </c>
      <c r="B94" s="6" cm="1">
        <f t="array" ref="B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4" s="6">
        <f>IFERROR(INDEX([1]!tblSchedule[Week Game Scheduled],MATCH(tblTeamSch[[#This Row],[Game Num]],[1]!tblSchedule[GameNum],0)),"")</f>
        <v>50</v>
      </c>
      <c r="D94" s="6">
        <f>IFERROR(INDEX([1]!tblSchedule[Round],MATCH(tblTeamSch[[#This Row],[Game Num]],[1]!tblSchedule[GameNum],0)),"")</f>
        <v>2</v>
      </c>
      <c r="E94" s="6">
        <f>IFERROR(INDEX([1]!tblSchedule[Rnd Sch],MATCH(tblTeamSch[[#This Row],[Game Num]],[1]!tblSchedule[GameNum],0)),"")</f>
        <v>2</v>
      </c>
      <c r="F94" s="6" t="str">
        <f>IFERROR(INDEX([1]!tblSchedule[DLC],MATCH(tblTeamSch[[#This Row],[Game Num]],[1]!tblSchedule[GameNum],0)),"")</f>
        <v>4B3</v>
      </c>
      <c r="G94" s="7" t="str">
        <f>IFERROR(INDEX([1]!tblSchedule[Facility],MATCH(tblTeamSch[[#This Row],[Game Num]],[1]!tblSchedule[GameNum],0)),"")</f>
        <v>Holy Spirit Gym</v>
      </c>
      <c r="H94" s="8">
        <f>IFERROR(INDEX([1]!tblSchedule[Game Date],MATCH(tblTeamSch[[#This Row],[Game Num]],[1]!tblSchedule[GameNum],0)),"")</f>
        <v>46004</v>
      </c>
      <c r="I94" s="9">
        <f>IFERROR(INDEX([1]!tblSchedule[Game Time],MATCH(tblTeamSch[[#This Row],[Game Num]],[1]!tblSchedule[GameNum],0)),"")</f>
        <v>0.54166666666666663</v>
      </c>
      <c r="J94" s="10" t="str">
        <f>IFERROR(INDEX([1]!tblTeams[Organization],MATCH(tblTeamSch[[#This Row],[Team]],[1]!tblTeams[Team],0)),"")</f>
        <v>Holy Spirit</v>
      </c>
      <c r="K94" s="10" t="str">
        <f>IFERROR(INDEX([1]!tblOrg[Abbr],MATCH(tblTeamSch[[#This Row],[Org]],[1]!tblOrg[Organization],0)),"")</f>
        <v>HS</v>
      </c>
      <c r="L94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4" s="10" t="str">
        <f>IFERROR(INDEX(IF(tblTeamSch[[#This Row],[1vs2]]=1,[1]!tblSchedule[Team 2 Name],[1]!tblSchedule[Team 1 Name]),MATCH(tblTeamSch[[#This Row],[Game Num]],[1]!tblSchedule[GameNum],0)),"")</f>
        <v>St. Albert BB 4B#3 Blue</v>
      </c>
      <c r="N94" s="6" t="str" cm="1">
        <f t="array" ref="N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4" s="6" t="str">
        <f>IFERROR(INDEX(#REF!,MATCH(tblTeamSch[[#This Row],[Team]],[1]!tblTeams[Team],0)),"")</f>
        <v/>
      </c>
      <c r="Q94" s="6">
        <f>INDEX([1]!tblSchedule[Home Game],MATCH(tblTeamSch[[#This Row],[Game Num]],[1]!tblSchedule[GameNum],0))</f>
        <v>1</v>
      </c>
      <c r="R94" s="7" t="e">
        <f>IF(COUNTIFS(tblTeamSch[Team],tblTeamSch[[#This Row],[Team]],#REF!,1)&gt;1,"Y","")</f>
        <v>#REF!</v>
      </c>
      <c r="S94" s="6">
        <f>INDEX([1]!tblLoc[Score],MATCH(INDEX([1]!tblOrg[Loc],MATCH(tblTeamSch[[#This Row],[Org]],[1]!tblOrg[Organization],0)),[1]!tblLoc[Loc],0))</f>
        <v>0</v>
      </c>
      <c r="T94" s="6" t="e">
        <f>INDEX([1]!tblLoc[Score],MATCH(INDEX([1]!tblOrg[Loc],MATCH(#REF!,[1]!tblOrg[Abbr],0)),[1]!tblLoc[Loc],0))</f>
        <v>#REF!</v>
      </c>
      <c r="U94" s="6">
        <f>IFERROR(INDEX([1]!tblLoc[Score],MATCH(INDEX([1]!tblOrg[Loc],MATCH(INDEX(FacList,MATCH(tblTeamSch[[#This Row],[Facility]],INDEX(FacList,,1),0),3),[1]!tblOrg[Org Num],0)),[1]!tblLoc[Loc],0)),"")</f>
        <v>0</v>
      </c>
      <c r="V94" s="6">
        <f>IF(OR(tblTeamSch[[#This Row],[Court]]="",tblTeamSch[[#This Row],[Home]]&gt;0),0,IF(tblTeamSch[[#This Row],[Court]]&lt;10,0,IF(tblTeamSch[[#This Row],[Home Court]]=10,0,10)))</f>
        <v>0</v>
      </c>
      <c r="W94" s="6" t="e">
        <f>COUNTIFS(tblTeamSch[Travel Score for Game],10,tblTeamSch[Home],0,#REF!,#REF!)</f>
        <v>#REF!</v>
      </c>
      <c r="X94" s="6" t="str">
        <f>IFERROR(INDEX(tblTeamSch[Overall Travel Score],MATCH(tblTeamSch[[#This Row],[Opponent]],tblTeamSch[Team],0)),"")</f>
        <v/>
      </c>
      <c r="Y94" s="6" cm="1">
        <f t="array" ref="Y94">IF(Y93="Num",1,IF(Y93="","",IF(Y93+1&gt;TotalNumRegGames*2,"",Y93+1)))</f>
        <v>93</v>
      </c>
    </row>
    <row r="95" spans="1:25" ht="13.35" customHeight="1" x14ac:dyDescent="0.3">
      <c r="A95" s="6" cm="1">
        <f t="array" ref="A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667</v>
      </c>
      <c r="B95" s="6" cm="1">
        <f t="array" ref="B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" s="6">
        <f>IFERROR(INDEX([1]!tblSchedule[Week Game Scheduled],MATCH(tblTeamSch[[#This Row],[Game Num]],[1]!tblSchedule[GameNum],0)),"")</f>
        <v>5</v>
      </c>
      <c r="D95" s="6">
        <f>IFERROR(INDEX([1]!tblSchedule[Round],MATCH(tblTeamSch[[#This Row],[Game Num]],[1]!tblSchedule[GameNum],0)),"")</f>
        <v>3</v>
      </c>
      <c r="E95" s="6">
        <f>IFERROR(INDEX([1]!tblSchedule[Rnd Sch],MATCH(tblTeamSch[[#This Row],[Game Num]],[1]!tblSchedule[GameNum],0)),"")</f>
        <v>3</v>
      </c>
      <c r="F95" s="6" t="str">
        <f>IFERROR(INDEX([1]!tblSchedule[DLC],MATCH(tblTeamSch[[#This Row],[Game Num]],[1]!tblSchedule[GameNum],0)),"")</f>
        <v>4B3</v>
      </c>
      <c r="G95" s="7" t="str">
        <f>IFERROR(INDEX([1]!tblSchedule[Facility],MATCH(tblTeamSch[[#This Row],[Game Num]],[1]!tblSchedule[GameNum],0)),"")</f>
        <v>Holy Spirit Gym</v>
      </c>
      <c r="H95" s="8">
        <f>IFERROR(INDEX([1]!tblSchedule[Game Date],MATCH(tblTeamSch[[#This Row],[Game Num]],[1]!tblSchedule[GameNum],0)),"")</f>
        <v>46025</v>
      </c>
      <c r="I95" s="9">
        <f>IFERROR(INDEX([1]!tblSchedule[Game Time],MATCH(tblTeamSch[[#This Row],[Game Num]],[1]!tblSchedule[GameNum],0)),"")</f>
        <v>0.45833333333333331</v>
      </c>
      <c r="J95" s="10" t="str">
        <f>IFERROR(INDEX([1]!tblTeams[Organization],MATCH(tblTeamSch[[#This Row],[Team]],[1]!tblTeams[Team],0)),"")</f>
        <v>Holy Spirit</v>
      </c>
      <c r="K95" s="10" t="str">
        <f>IFERROR(INDEX([1]!tblOrg[Abbr],MATCH(tblTeamSch[[#This Row],[Org]],[1]!tblOrg[Organization],0)),"")</f>
        <v>HS</v>
      </c>
      <c r="L95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5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95" s="6" t="str" cm="1">
        <f t="array" ref="N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5" s="6" t="str">
        <f>IFERROR(INDEX(#REF!,MATCH(tblTeamSch[[#This Row],[Team]],[1]!tblTeams[Team],0)),"")</f>
        <v/>
      </c>
      <c r="Q95" s="6">
        <f>INDEX([1]!tblSchedule[Home Game],MATCH(tblTeamSch[[#This Row],[Game Num]],[1]!tblSchedule[GameNum],0))</f>
        <v>1</v>
      </c>
      <c r="R95" s="7" t="e">
        <f>IF(COUNTIFS(tblTeamSch[Team],tblTeamSch[[#This Row],[Team]],#REF!,1)&gt;1,"Y","")</f>
        <v>#REF!</v>
      </c>
      <c r="S95" s="6">
        <f>INDEX([1]!tblLoc[Score],MATCH(INDEX([1]!tblOrg[Loc],MATCH(tblTeamSch[[#This Row],[Org]],[1]!tblOrg[Organization],0)),[1]!tblLoc[Loc],0))</f>
        <v>0</v>
      </c>
      <c r="T95" s="6" t="e">
        <f>INDEX([1]!tblLoc[Score],MATCH(INDEX([1]!tblOrg[Loc],MATCH(#REF!,[1]!tblOrg[Abbr],0)),[1]!tblLoc[Loc],0))</f>
        <v>#REF!</v>
      </c>
      <c r="U95" s="6">
        <f>IFERROR(INDEX([1]!tblLoc[Score],MATCH(INDEX([1]!tblOrg[Loc],MATCH(INDEX(FacList,MATCH(tblTeamSch[[#This Row],[Facility]],INDEX(FacList,,1),0),3),[1]!tblOrg[Org Num],0)),[1]!tblLoc[Loc],0)),"")</f>
        <v>0</v>
      </c>
      <c r="V95" s="6">
        <f>IF(OR(tblTeamSch[[#This Row],[Court]]="",tblTeamSch[[#This Row],[Home]]&gt;0),0,IF(tblTeamSch[[#This Row],[Court]]&lt;10,0,IF(tblTeamSch[[#This Row],[Home Court]]=10,0,10)))</f>
        <v>0</v>
      </c>
      <c r="W95" s="6" t="e">
        <f>COUNTIFS(tblTeamSch[Travel Score for Game],10,tblTeamSch[Home],0,#REF!,#REF!)</f>
        <v>#REF!</v>
      </c>
      <c r="X95" s="6" t="str">
        <f>IFERROR(INDEX(tblTeamSch[Overall Travel Score],MATCH(tblTeamSch[[#This Row],[Opponent]],tblTeamSch[Team],0)),"")</f>
        <v/>
      </c>
      <c r="Y95" s="6" cm="1">
        <f t="array" ref="Y95">IF(Y94="Num",1,IF(Y94="","",IF(Y94+1&gt;TotalNumRegGames*2,"",Y94+1)))</f>
        <v>94</v>
      </c>
    </row>
    <row r="96" spans="1:25" ht="13.35" customHeight="1" x14ac:dyDescent="0.3">
      <c r="A96" s="6" cm="1">
        <f t="array" ref="A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681</v>
      </c>
      <c r="B96" s="6" cm="1">
        <f t="array" ref="B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" s="6">
        <f>IFERROR(INDEX([1]!tblSchedule[Week Game Scheduled],MATCH(tblTeamSch[[#This Row],[Game Num]],[1]!tblSchedule[GameNum],0)),"")</f>
        <v>6</v>
      </c>
      <c r="D96" s="6">
        <f>IFERROR(INDEX([1]!tblSchedule[Round],MATCH(tblTeamSch[[#This Row],[Game Num]],[1]!tblSchedule[GameNum],0)),"")</f>
        <v>4</v>
      </c>
      <c r="E96" s="6">
        <f>IFERROR(INDEX([1]!tblSchedule[Rnd Sch],MATCH(tblTeamSch[[#This Row],[Game Num]],[1]!tblSchedule[GameNum],0)),"")</f>
        <v>4</v>
      </c>
      <c r="F96" s="6" t="str">
        <f>IFERROR(INDEX([1]!tblSchedule[DLC],MATCH(tblTeamSch[[#This Row],[Game Num]],[1]!tblSchedule[GameNum],0)),"")</f>
        <v>4B3</v>
      </c>
      <c r="G96" s="7" t="str">
        <f>IFERROR(INDEX([1]!tblSchedule[Facility],MATCH(tblTeamSch[[#This Row],[Game Num]],[1]!tblSchedule[GameNum],0)),"")</f>
        <v>St. Michael Community Center</v>
      </c>
      <c r="H96" s="8">
        <f>IFERROR(INDEX([1]!tblSchedule[Game Date],MATCH(tblTeamSch[[#This Row],[Game Num]],[1]!tblSchedule[GameNum],0)),"")</f>
        <v>46032</v>
      </c>
      <c r="I96" s="9">
        <f>IFERROR(INDEX([1]!tblSchedule[Game Time],MATCH(tblTeamSch[[#This Row],[Game Num]],[1]!tblSchedule[GameNum],0)),"")</f>
        <v>0.45833333333333331</v>
      </c>
      <c r="J96" s="10" t="str">
        <f>IFERROR(INDEX([1]!tblTeams[Organization],MATCH(tblTeamSch[[#This Row],[Team]],[1]!tblTeams[Team],0)),"")</f>
        <v>Holy Spirit</v>
      </c>
      <c r="K96" s="10" t="str">
        <f>IFERROR(INDEX([1]!tblOrg[Abbr],MATCH(tblTeamSch[[#This Row],[Org]],[1]!tblOrg[Organization],0)),"")</f>
        <v>HS</v>
      </c>
      <c r="L96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6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96" s="6" t="str" cm="1">
        <f t="array" ref="N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6" s="6" t="str">
        <f>IFERROR(INDEX(#REF!,MATCH(tblTeamSch[[#This Row],[Team]],[1]!tblTeams[Team],0)),"")</f>
        <v/>
      </c>
      <c r="Q96" s="6">
        <f>INDEX([1]!tblSchedule[Home Game],MATCH(tblTeamSch[[#This Row],[Game Num]],[1]!tblSchedule[GameNum],0))</f>
        <v>1</v>
      </c>
      <c r="R96" s="7" t="e">
        <f>IF(COUNTIFS(tblTeamSch[Team],tblTeamSch[[#This Row],[Team]],#REF!,1)&gt;1,"Y","")</f>
        <v>#REF!</v>
      </c>
      <c r="S96" s="6">
        <f>INDEX([1]!tblLoc[Score],MATCH(INDEX([1]!tblOrg[Loc],MATCH(tblTeamSch[[#This Row],[Org]],[1]!tblOrg[Organization],0)),[1]!tblLoc[Loc],0))</f>
        <v>0</v>
      </c>
      <c r="T96" s="6" t="e">
        <f>INDEX([1]!tblLoc[Score],MATCH(INDEX([1]!tblOrg[Loc],MATCH(#REF!,[1]!tblOrg[Abbr],0)),[1]!tblLoc[Loc],0))</f>
        <v>#REF!</v>
      </c>
      <c r="U96" s="6">
        <f>IFERROR(INDEX([1]!tblLoc[Score],MATCH(INDEX([1]!tblOrg[Loc],MATCH(INDEX(FacList,MATCH(tblTeamSch[[#This Row],[Facility]],INDEX(FacList,,1),0),3),[1]!tblOrg[Org Num],0)),[1]!tblLoc[Loc],0)),"")</f>
        <v>7</v>
      </c>
      <c r="V96" s="6">
        <f>IF(OR(tblTeamSch[[#This Row],[Court]]="",tblTeamSch[[#This Row],[Home]]&gt;0),0,IF(tblTeamSch[[#This Row],[Court]]&lt;10,0,IF(tblTeamSch[[#This Row],[Home Court]]=10,0,10)))</f>
        <v>0</v>
      </c>
      <c r="W96" s="6" t="e">
        <f>COUNTIFS(tblTeamSch[Travel Score for Game],10,tblTeamSch[Home],0,#REF!,#REF!)</f>
        <v>#REF!</v>
      </c>
      <c r="X96" s="6" t="str">
        <f>IFERROR(INDEX(tblTeamSch[Overall Travel Score],MATCH(tblTeamSch[[#This Row],[Opponent]],tblTeamSch[Team],0)),"")</f>
        <v/>
      </c>
      <c r="Y96" s="6" cm="1">
        <f t="array" ref="Y96">IF(Y95="Num",1,IF(Y95="","",IF(Y95+1&gt;TotalNumRegGames*2,"",Y95+1)))</f>
        <v>95</v>
      </c>
    </row>
    <row r="97" spans="1:25" ht="13.35" customHeight="1" x14ac:dyDescent="0.3">
      <c r="A97" s="6" cm="1">
        <f t="array" ref="A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705</v>
      </c>
      <c r="B97" s="6" cm="1">
        <f t="array" ref="B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" s="6">
        <f>IFERROR(INDEX([1]!tblSchedule[Week Game Scheduled],MATCH(tblTeamSch[[#This Row],[Game Num]],[1]!tblSchedule[GameNum],0)),"")</f>
        <v>7</v>
      </c>
      <c r="D97" s="6">
        <f>IFERROR(INDEX([1]!tblSchedule[Round],MATCH(tblTeamSch[[#This Row],[Game Num]],[1]!tblSchedule[GameNum],0)),"")</f>
        <v>5</v>
      </c>
      <c r="E97" s="6">
        <f>IFERROR(INDEX([1]!tblSchedule[Rnd Sch],MATCH(tblTeamSch[[#This Row],[Game Num]],[1]!tblSchedule[GameNum],0)),"")</f>
        <v>5</v>
      </c>
      <c r="F97" s="6" t="str">
        <f>IFERROR(INDEX([1]!tblSchedule[DLC],MATCH(tblTeamSch[[#This Row],[Game Num]],[1]!tblSchedule[GameNum],0)),"")</f>
        <v>4B3</v>
      </c>
      <c r="G97" s="7" t="str">
        <f>IFERROR(INDEX([1]!tblSchedule[Facility],MATCH(tblTeamSch[[#This Row],[Game Num]],[1]!tblSchedule[GameNum],0)),"")</f>
        <v>Holy Spirit Gym</v>
      </c>
      <c r="H97" s="8">
        <f>IFERROR(INDEX([1]!tblSchedule[Game Date],MATCH(tblTeamSch[[#This Row],[Game Num]],[1]!tblSchedule[GameNum],0)),"")</f>
        <v>46039</v>
      </c>
      <c r="I97" s="9">
        <f>IFERROR(INDEX([1]!tblSchedule[Game Time],MATCH(tblTeamSch[[#This Row],[Game Num]],[1]!tblSchedule[GameNum],0)),"")</f>
        <v>0.58333333333333337</v>
      </c>
      <c r="J97" s="10" t="str">
        <f>IFERROR(INDEX([1]!tblTeams[Organization],MATCH(tblTeamSch[[#This Row],[Team]],[1]!tblTeams[Team],0)),"")</f>
        <v>Holy Spirit</v>
      </c>
      <c r="K97" s="10" t="str">
        <f>IFERROR(INDEX([1]!tblOrg[Abbr],MATCH(tblTeamSch[[#This Row],[Org]],[1]!tblOrg[Organization],0)),"")</f>
        <v>HS</v>
      </c>
      <c r="L97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7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97" s="6" t="str" cm="1">
        <f t="array" ref="N9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7" s="6" t="str">
        <f>IFERROR(INDEX(#REF!,MATCH(tblTeamSch[[#This Row],[Team]],[1]!tblTeams[Team],0)),"")</f>
        <v/>
      </c>
      <c r="Q97" s="6">
        <f>INDEX([1]!tblSchedule[Home Game],MATCH(tblTeamSch[[#This Row],[Game Num]],[1]!tblSchedule[GameNum],0))</f>
        <v>1</v>
      </c>
      <c r="R97" s="7" t="e">
        <f>IF(COUNTIFS(tblTeamSch[Team],tblTeamSch[[#This Row],[Team]],#REF!,1)&gt;1,"Y","")</f>
        <v>#REF!</v>
      </c>
      <c r="S97" s="6">
        <f>INDEX([1]!tblLoc[Score],MATCH(INDEX([1]!tblOrg[Loc],MATCH(tblTeamSch[[#This Row],[Org]],[1]!tblOrg[Organization],0)),[1]!tblLoc[Loc],0))</f>
        <v>0</v>
      </c>
      <c r="T97" s="6" t="e">
        <f>INDEX([1]!tblLoc[Score],MATCH(INDEX([1]!tblOrg[Loc],MATCH(#REF!,[1]!tblOrg[Abbr],0)),[1]!tblLoc[Loc],0))</f>
        <v>#REF!</v>
      </c>
      <c r="U97" s="6">
        <f>IFERROR(INDEX([1]!tblLoc[Score],MATCH(INDEX([1]!tblOrg[Loc],MATCH(INDEX(FacList,MATCH(tblTeamSch[[#This Row],[Facility]],INDEX(FacList,,1),0),3),[1]!tblOrg[Org Num],0)),[1]!tblLoc[Loc],0)),"")</f>
        <v>0</v>
      </c>
      <c r="V97" s="6">
        <f>IF(OR(tblTeamSch[[#This Row],[Court]]="",tblTeamSch[[#This Row],[Home]]&gt;0),0,IF(tblTeamSch[[#This Row],[Court]]&lt;10,0,IF(tblTeamSch[[#This Row],[Home Court]]=10,0,10)))</f>
        <v>0</v>
      </c>
      <c r="W97" s="6" t="e">
        <f>COUNTIFS(tblTeamSch[Travel Score for Game],10,tblTeamSch[Home],0,#REF!,#REF!)</f>
        <v>#REF!</v>
      </c>
      <c r="X97" s="6" t="str">
        <f>IFERROR(INDEX(tblTeamSch[Overall Travel Score],MATCH(tblTeamSch[[#This Row],[Opponent]],tblTeamSch[Team],0)),"")</f>
        <v/>
      </c>
      <c r="Y97" s="6" cm="1">
        <f t="array" ref="Y97">IF(Y96="Num",1,IF(Y96="","",IF(Y96+1&gt;TotalNumRegGames*2,"",Y96+1)))</f>
        <v>96</v>
      </c>
    </row>
    <row r="98" spans="1:25" ht="13.35" customHeight="1" x14ac:dyDescent="0.3">
      <c r="A98" s="6" cm="1">
        <f t="array" ref="A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707</v>
      </c>
      <c r="B98" s="6" cm="1">
        <f t="array" ref="B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" s="6">
        <f>IFERROR(INDEX([1]!tblSchedule[Week Game Scheduled],MATCH(tblTeamSch[[#This Row],[Game Num]],[1]!tblSchedule[GameNum],0)),"")</f>
        <v>8</v>
      </c>
      <c r="D98" s="6">
        <f>IFERROR(INDEX([1]!tblSchedule[Round],MATCH(tblTeamSch[[#This Row],[Game Num]],[1]!tblSchedule[GameNum],0)),"")</f>
        <v>6</v>
      </c>
      <c r="E98" s="6">
        <f>IFERROR(INDEX([1]!tblSchedule[Rnd Sch],MATCH(tblTeamSch[[#This Row],[Game Num]],[1]!tblSchedule[GameNum],0)),"")</f>
        <v>6</v>
      </c>
      <c r="F98" s="6" t="str">
        <f>IFERROR(INDEX([1]!tblSchedule[DLC],MATCH(tblTeamSch[[#This Row],[Game Num]],[1]!tblSchedule[GameNum],0)),"")</f>
        <v>4B3</v>
      </c>
      <c r="G98" s="7" t="str">
        <f>IFERROR(INDEX([1]!tblSchedule[Facility],MATCH(tblTeamSch[[#This Row],[Game Num]],[1]!tblSchedule[GameNum],0)),"")</f>
        <v>Sacred Heart Model School Gym</v>
      </c>
      <c r="H98" s="8">
        <f>IFERROR(INDEX([1]!tblSchedule[Game Date],MATCH(tblTeamSch[[#This Row],[Game Num]],[1]!tblSchedule[GameNum],0)),"")</f>
        <v>46046</v>
      </c>
      <c r="I98" s="9">
        <f>IFERROR(INDEX([1]!tblSchedule[Game Time],MATCH(tblTeamSch[[#This Row],[Game Num]],[1]!tblSchedule[GameNum],0)),"")</f>
        <v>0.45833333333333331</v>
      </c>
      <c r="J98" s="10" t="str">
        <f>IFERROR(INDEX([1]!tblTeams[Organization],MATCH(tblTeamSch[[#This Row],[Team]],[1]!tblTeams[Team],0)),"")</f>
        <v>Holy Spirit</v>
      </c>
      <c r="K98" s="10" t="str">
        <f>IFERROR(INDEX([1]!tblOrg[Abbr],MATCH(tblTeamSch[[#This Row],[Org]],[1]!tblOrg[Organization],0)),"")</f>
        <v>HS</v>
      </c>
      <c r="L98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8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98" s="6" t="str" cm="1">
        <f t="array" ref="N9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8" s="6" t="str">
        <f>IFERROR(INDEX(#REF!,MATCH(tblTeamSch[[#This Row],[Team]],[1]!tblTeams[Team],0)),"")</f>
        <v/>
      </c>
      <c r="Q98" s="6">
        <f>INDEX([1]!tblSchedule[Home Game],MATCH(tblTeamSch[[#This Row],[Game Num]],[1]!tblSchedule[GameNum],0))</f>
        <v>0</v>
      </c>
      <c r="R98" s="7" t="e">
        <f>IF(COUNTIFS(tblTeamSch[Team],tblTeamSch[[#This Row],[Team]],#REF!,1)&gt;1,"Y","")</f>
        <v>#REF!</v>
      </c>
      <c r="S98" s="6">
        <f>INDEX([1]!tblLoc[Score],MATCH(INDEX([1]!tblOrg[Loc],MATCH(tblTeamSch[[#This Row],[Org]],[1]!tblOrg[Organization],0)),[1]!tblLoc[Loc],0))</f>
        <v>0</v>
      </c>
      <c r="T98" s="6" t="e">
        <f>INDEX([1]!tblLoc[Score],MATCH(INDEX([1]!tblOrg[Loc],MATCH(#REF!,[1]!tblOrg[Abbr],0)),[1]!tblLoc[Loc],0))</f>
        <v>#REF!</v>
      </c>
      <c r="U98" s="6">
        <f>IFERROR(INDEX([1]!tblLoc[Score],MATCH(INDEX([1]!tblOrg[Loc],MATCH(INDEX(FacList,MATCH(tblTeamSch[[#This Row],[Facility]],INDEX(FacList,,1),0),3),[1]!tblOrg[Org Num],0)),[1]!tblLoc[Loc],0)),"")</f>
        <v>0</v>
      </c>
      <c r="V98" s="6">
        <f>IF(OR(tblTeamSch[[#This Row],[Court]]="",tblTeamSch[[#This Row],[Home]]&gt;0),0,IF(tblTeamSch[[#This Row],[Court]]&lt;10,0,IF(tblTeamSch[[#This Row],[Home Court]]=10,0,10)))</f>
        <v>0</v>
      </c>
      <c r="W98" s="6" t="e">
        <f>COUNTIFS(tblTeamSch[Travel Score for Game],10,tblTeamSch[Home],0,#REF!,#REF!)</f>
        <v>#REF!</v>
      </c>
      <c r="X98" s="6" t="str">
        <f>IFERROR(INDEX(tblTeamSch[Overall Travel Score],MATCH(tblTeamSch[[#This Row],[Opponent]],tblTeamSch[Team],0)),"")</f>
        <v/>
      </c>
      <c r="Y98" s="6" cm="1">
        <f t="array" ref="Y98">IF(Y97="Num",1,IF(Y97="","",IF(Y97+1&gt;TotalNumRegGames*2,"",Y97+1)))</f>
        <v>97</v>
      </c>
    </row>
    <row r="99" spans="1:25" ht="13.35" customHeight="1" x14ac:dyDescent="0.3">
      <c r="A99" s="6" cm="1">
        <f t="array" ref="A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722</v>
      </c>
      <c r="B99" s="6" cm="1">
        <f t="array" ref="B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" s="6">
        <f>IFERROR(INDEX([1]!tblSchedule[Week Game Scheduled],MATCH(tblTeamSch[[#This Row],[Game Num]],[1]!tblSchedule[GameNum],0)),"")</f>
        <v>9</v>
      </c>
      <c r="D99" s="6">
        <f>IFERROR(INDEX([1]!tblSchedule[Round],MATCH(tblTeamSch[[#This Row],[Game Num]],[1]!tblSchedule[GameNum],0)),"")</f>
        <v>7</v>
      </c>
      <c r="E99" s="6">
        <f>IFERROR(INDEX([1]!tblSchedule[Rnd Sch],MATCH(tblTeamSch[[#This Row],[Game Num]],[1]!tblSchedule[GameNum],0)),"")</f>
        <v>7</v>
      </c>
      <c r="F99" s="6" t="str">
        <f>IFERROR(INDEX([1]!tblSchedule[DLC],MATCH(tblTeamSch[[#This Row],[Game Num]],[1]!tblSchedule[GameNum],0)),"")</f>
        <v>4B3</v>
      </c>
      <c r="G99" s="7" t="str">
        <f>IFERROR(INDEX([1]!tblSchedule[Facility],MATCH(tblTeamSch[[#This Row],[Game Num]],[1]!tblSchedule[GameNum],0)),"")</f>
        <v>Holy Spirit Gym</v>
      </c>
      <c r="H99" s="8">
        <f>IFERROR(INDEX([1]!tblSchedule[Game Date],MATCH(tblTeamSch[[#This Row],[Game Num]],[1]!tblSchedule[GameNum],0)),"")</f>
        <v>46053</v>
      </c>
      <c r="I99" s="9">
        <f>IFERROR(INDEX([1]!tblSchedule[Game Time],MATCH(tblTeamSch[[#This Row],[Game Num]],[1]!tblSchedule[GameNum],0)),"")</f>
        <v>0.5</v>
      </c>
      <c r="J99" s="10" t="str">
        <f>IFERROR(INDEX([1]!tblTeams[Organization],MATCH(tblTeamSch[[#This Row],[Team]],[1]!tblTeams[Team],0)),"")</f>
        <v>Holy Spirit</v>
      </c>
      <c r="K99" s="10" t="str">
        <f>IFERROR(INDEX([1]!tblOrg[Abbr],MATCH(tblTeamSch[[#This Row],[Org]],[1]!tblOrg[Organization],0)),"")</f>
        <v>HS</v>
      </c>
      <c r="L99" s="10" t="str">
        <f>IFERROR(INDEX(IF(tblTeamSch[[#This Row],[1vs2]]=1,[1]!tblSchedule[Team 1 Name],[1]!tblSchedule[Team 2 Name]),MATCH(tblTeamSch[[#This Row],[Game Num]],[1]!tblSchedule[GameNum],0)),"")</f>
        <v>Holy Spirit BBB 4#3 Red</v>
      </c>
      <c r="M99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99" s="6" t="str" cm="1">
        <f t="array" ref="N9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9" s="6" t="str">
        <f>IFERROR(INDEX(#REF!,MATCH(tblTeamSch[[#This Row],[Team]],[1]!tblTeams[Team],0)),"")</f>
        <v/>
      </c>
      <c r="Q99" s="6">
        <f>INDEX([1]!tblSchedule[Home Game],MATCH(tblTeamSch[[#This Row],[Game Num]],[1]!tblSchedule[GameNum],0))</f>
        <v>1</v>
      </c>
      <c r="R99" s="7" t="e">
        <f>IF(COUNTIFS(tblTeamSch[Team],tblTeamSch[[#This Row],[Team]],#REF!,1)&gt;1,"Y","")</f>
        <v>#REF!</v>
      </c>
      <c r="S99" s="6">
        <f>INDEX([1]!tblLoc[Score],MATCH(INDEX([1]!tblOrg[Loc],MATCH(tblTeamSch[[#This Row],[Org]],[1]!tblOrg[Organization],0)),[1]!tblLoc[Loc],0))</f>
        <v>0</v>
      </c>
      <c r="T99" s="6" t="e">
        <f>INDEX([1]!tblLoc[Score],MATCH(INDEX([1]!tblOrg[Loc],MATCH(#REF!,[1]!tblOrg[Abbr],0)),[1]!tblLoc[Loc],0))</f>
        <v>#REF!</v>
      </c>
      <c r="U99" s="6">
        <f>IFERROR(INDEX([1]!tblLoc[Score],MATCH(INDEX([1]!tblOrg[Loc],MATCH(INDEX(FacList,MATCH(tblTeamSch[[#This Row],[Facility]],INDEX(FacList,,1),0),3),[1]!tblOrg[Org Num],0)),[1]!tblLoc[Loc],0)),"")</f>
        <v>0</v>
      </c>
      <c r="V99" s="6">
        <f>IF(OR(tblTeamSch[[#This Row],[Court]]="",tblTeamSch[[#This Row],[Home]]&gt;0),0,IF(tblTeamSch[[#This Row],[Court]]&lt;10,0,IF(tblTeamSch[[#This Row],[Home Court]]=10,0,10)))</f>
        <v>0</v>
      </c>
      <c r="W99" s="6" t="e">
        <f>COUNTIFS(tblTeamSch[Travel Score for Game],10,tblTeamSch[Home],0,#REF!,#REF!)</f>
        <v>#REF!</v>
      </c>
      <c r="X99" s="6" t="str">
        <f>IFERROR(INDEX(tblTeamSch[Overall Travel Score],MATCH(tblTeamSch[[#This Row],[Opponent]],tblTeamSch[Team],0)),"")</f>
        <v/>
      </c>
      <c r="Y99" s="6" cm="1">
        <f t="array" ref="Y99">IF(Y98="Num",1,IF(Y98="","",IF(Y98+1&gt;TotalNumRegGames*2,"",Y98+1)))</f>
        <v>98</v>
      </c>
    </row>
    <row r="100" spans="1:25" ht="13.35" customHeight="1" x14ac:dyDescent="0.3">
      <c r="A100" s="6" cm="1">
        <f t="array" ref="A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1004</v>
      </c>
      <c r="B100" s="6" cm="1">
        <f t="array" ref="B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" s="6">
        <f>IFERROR(INDEX([1]!tblSchedule[Week Game Scheduled],MATCH(tblTeamSch[[#This Row],[Game Num]],[1]!tblSchedule[GameNum],0)),"")</f>
        <v>49</v>
      </c>
      <c r="D100" s="6">
        <f>IFERROR(INDEX([1]!tblSchedule[Round],MATCH(tblTeamSch[[#This Row],[Game Num]],[1]!tblSchedule[GameNum],0)),"")</f>
        <v>1</v>
      </c>
      <c r="E100" s="6">
        <f>IFERROR(INDEX([1]!tblSchedule[Rnd Sch],MATCH(tblTeamSch[[#This Row],[Game Num]],[1]!tblSchedule[GameNum],0)),"")</f>
        <v>1</v>
      </c>
      <c r="F100" s="6" t="str">
        <f>IFERROR(INDEX([1]!tblSchedule[DLC],MATCH(tblTeamSch[[#This Row],[Game Num]],[1]!tblSchedule[GameNum],0)),"")</f>
        <v>4G1AA</v>
      </c>
      <c r="G100" s="7" t="str">
        <f>IFERROR(INDEX([1]!tblSchedule[Facility],MATCH(tblTeamSch[[#This Row],[Game Num]],[1]!tblSchedule[GameNum],0)),"")</f>
        <v>Holy Spirit Gym</v>
      </c>
      <c r="H100" s="8">
        <f>IFERROR(INDEX([1]!tblSchedule[Game Date],MATCH(tblTeamSch[[#This Row],[Game Num]],[1]!tblSchedule[GameNum],0)),"")</f>
        <v>45997</v>
      </c>
      <c r="I100" s="9">
        <f>IFERROR(INDEX([1]!tblSchedule[Game Time],MATCH(tblTeamSch[[#This Row],[Game Num]],[1]!tblSchedule[GameNum],0)),"")</f>
        <v>0.54166666666666663</v>
      </c>
      <c r="J100" s="10" t="str">
        <f>IFERROR(INDEX([1]!tblTeams[Organization],MATCH(tblTeamSch[[#This Row],[Team]],[1]!tblTeams[Team],0)),"")</f>
        <v>Holy Spirit</v>
      </c>
      <c r="K100" s="10" t="str">
        <f>IFERROR(INDEX([1]!tblOrg[Abbr],MATCH(tblTeamSch[[#This Row],[Org]],[1]!tblOrg[Organization],0)),"")</f>
        <v>HS</v>
      </c>
      <c r="L100" s="10" t="str">
        <f>IFERROR(INDEX(IF(tblTeamSch[[#This Row],[1vs2]]=1,[1]!tblSchedule[Team 1 Name],[1]!tblSchedule[Team 2 Name]),MATCH(tblTeamSch[[#This Row],[Game Num]],[1]!tblSchedule[GameNum],0)),"")</f>
        <v>Holy Spirit GBB 4#1</v>
      </c>
      <c r="M100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100" s="6" t="str" cm="1">
        <f t="array" ref="N10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0" s="6" t="str">
        <f>IFERROR(INDEX(#REF!,MATCH(tblTeamSch[[#This Row],[Team]],[1]!tblTeams[Team],0)),"")</f>
        <v/>
      </c>
      <c r="Q100" s="6">
        <f>INDEX([1]!tblSchedule[Home Game],MATCH(tblTeamSch[[#This Row],[Game Num]],[1]!tblSchedule[GameNum],0))</f>
        <v>1</v>
      </c>
      <c r="R100" s="7" t="e">
        <f>IF(COUNTIFS(tblTeamSch[Team],tblTeamSch[[#This Row],[Team]],#REF!,1)&gt;1,"Y","")</f>
        <v>#REF!</v>
      </c>
      <c r="S100" s="6">
        <f>INDEX([1]!tblLoc[Score],MATCH(INDEX([1]!tblOrg[Loc],MATCH(tblTeamSch[[#This Row],[Org]],[1]!tblOrg[Organization],0)),[1]!tblLoc[Loc],0))</f>
        <v>0</v>
      </c>
      <c r="T100" s="6" t="e">
        <f>INDEX([1]!tblLoc[Score],MATCH(INDEX([1]!tblOrg[Loc],MATCH(#REF!,[1]!tblOrg[Abbr],0)),[1]!tblLoc[Loc],0))</f>
        <v>#REF!</v>
      </c>
      <c r="U100" s="6">
        <f>IFERROR(INDEX([1]!tblLoc[Score],MATCH(INDEX([1]!tblOrg[Loc],MATCH(INDEX(FacList,MATCH(tblTeamSch[[#This Row],[Facility]],INDEX(FacList,,1),0),3),[1]!tblOrg[Org Num],0)),[1]!tblLoc[Loc],0)),"")</f>
        <v>0</v>
      </c>
      <c r="V100" s="6">
        <f>IF(OR(tblTeamSch[[#This Row],[Court]]="",tblTeamSch[[#This Row],[Home]]&gt;0),0,IF(tblTeamSch[[#This Row],[Court]]&lt;10,0,IF(tblTeamSch[[#This Row],[Home Court]]=10,0,10)))</f>
        <v>0</v>
      </c>
      <c r="W100" s="6" t="e">
        <f>COUNTIFS(tblTeamSch[Travel Score for Game],10,tblTeamSch[Home],0,#REF!,#REF!)</f>
        <v>#REF!</v>
      </c>
      <c r="X100" s="6" t="str">
        <f>IFERROR(INDEX(tblTeamSch[Overall Travel Score],MATCH(tblTeamSch[[#This Row],[Opponent]],tblTeamSch[Team],0)),"")</f>
        <v/>
      </c>
      <c r="Y100" s="6" cm="1">
        <f t="array" ref="Y100">IF(Y99="Num",1,IF(Y99="","",IF(Y99+1&gt;TotalNumRegGames*2,"",Y99+1)))</f>
        <v>99</v>
      </c>
    </row>
    <row r="101" spans="1:25" ht="13.35" customHeight="1" x14ac:dyDescent="0.3">
      <c r="A101" s="6" cm="1">
        <f t="array" ref="A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1011</v>
      </c>
      <c r="B101" s="6" cm="1">
        <f t="array" ref="B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1" s="6">
        <f>IFERROR(INDEX([1]!tblSchedule[Week Game Scheduled],MATCH(tblTeamSch[[#This Row],[Game Num]],[1]!tblSchedule[GameNum],0)),"")</f>
        <v>50</v>
      </c>
      <c r="D101" s="6">
        <f>IFERROR(INDEX([1]!tblSchedule[Round],MATCH(tblTeamSch[[#This Row],[Game Num]],[1]!tblSchedule[GameNum],0)),"")</f>
        <v>2</v>
      </c>
      <c r="E101" s="6">
        <f>IFERROR(INDEX([1]!tblSchedule[Rnd Sch],MATCH(tblTeamSch[[#This Row],[Game Num]],[1]!tblSchedule[GameNum],0)),"")</f>
        <v>2</v>
      </c>
      <c r="F101" s="6" t="str">
        <f>IFERROR(INDEX([1]!tblSchedule[DLC],MATCH(tblTeamSch[[#This Row],[Game Num]],[1]!tblSchedule[GameNum],0)),"")</f>
        <v>4G1AA</v>
      </c>
      <c r="G101" s="7" t="str">
        <f>IFERROR(INDEX([1]!tblSchedule[Facility],MATCH(tblTeamSch[[#This Row],[Game Num]],[1]!tblSchedule[GameNum],0)),"")</f>
        <v>Holy Spirit Gym</v>
      </c>
      <c r="H101" s="8">
        <f>IFERROR(INDEX([1]!tblSchedule[Game Date],MATCH(tblTeamSch[[#This Row],[Game Num]],[1]!tblSchedule[GameNum],0)),"")</f>
        <v>46004</v>
      </c>
      <c r="I101" s="9">
        <f>IFERROR(INDEX([1]!tblSchedule[Game Time],MATCH(tblTeamSch[[#This Row],[Game Num]],[1]!tblSchedule[GameNum],0)),"")</f>
        <v>0.58333333333333337</v>
      </c>
      <c r="J101" s="10" t="str">
        <f>IFERROR(INDEX([1]!tblTeams[Organization],MATCH(tblTeamSch[[#This Row],[Team]],[1]!tblTeams[Team],0)),"")</f>
        <v>Holy Spirit</v>
      </c>
      <c r="K101" s="10" t="str">
        <f>IFERROR(INDEX([1]!tblOrg[Abbr],MATCH(tblTeamSch[[#This Row],[Org]],[1]!tblOrg[Organization],0)),"")</f>
        <v>HS</v>
      </c>
      <c r="L101" s="10" t="str">
        <f>IFERROR(INDEX(IF(tblTeamSch[[#This Row],[1vs2]]=1,[1]!tblSchedule[Team 1 Name],[1]!tblSchedule[Team 2 Name]),MATCH(tblTeamSch[[#This Row],[Game Num]],[1]!tblSchedule[GameNum],0)),"")</f>
        <v>Holy Spirit GBB 4#1</v>
      </c>
      <c r="M101" s="10" t="str">
        <f>IFERROR(INDEX(IF(tblTeamSch[[#This Row],[1vs2]]=1,[1]!tblSchedule[Team 2 Name],[1]!tblSchedule[Team 1 Name]),MATCH(tblTeamSch[[#This Row],[Game Num]],[1]!tblSchedule[GameNum],0)),"")</f>
        <v>St. Raphael BB 4G #1</v>
      </c>
      <c r="N101" s="6" t="str" cm="1">
        <f t="array" ref="N10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1" s="6" t="str">
        <f>IFERROR(INDEX(#REF!,MATCH(tblTeamSch[[#This Row],[Team]],[1]!tblTeams[Team],0)),"")</f>
        <v/>
      </c>
      <c r="Q101" s="6">
        <f>INDEX([1]!tblSchedule[Home Game],MATCH(tblTeamSch[[#This Row],[Game Num]],[1]!tblSchedule[GameNum],0))</f>
        <v>1</v>
      </c>
      <c r="R101" s="7" t="e">
        <f>IF(COUNTIFS(tblTeamSch[Team],tblTeamSch[[#This Row],[Team]],#REF!,1)&gt;1,"Y","")</f>
        <v>#REF!</v>
      </c>
      <c r="S101" s="6">
        <f>INDEX([1]!tblLoc[Score],MATCH(INDEX([1]!tblOrg[Loc],MATCH(tblTeamSch[[#This Row],[Org]],[1]!tblOrg[Organization],0)),[1]!tblLoc[Loc],0))</f>
        <v>0</v>
      </c>
      <c r="T101" s="6" t="e">
        <f>INDEX([1]!tblLoc[Score],MATCH(INDEX([1]!tblOrg[Loc],MATCH(#REF!,[1]!tblOrg[Abbr],0)),[1]!tblLoc[Loc],0))</f>
        <v>#REF!</v>
      </c>
      <c r="U101" s="6">
        <f>IFERROR(INDEX([1]!tblLoc[Score],MATCH(INDEX([1]!tblOrg[Loc],MATCH(INDEX(FacList,MATCH(tblTeamSch[[#This Row],[Facility]],INDEX(FacList,,1),0),3),[1]!tblOrg[Org Num],0)),[1]!tblLoc[Loc],0)),"")</f>
        <v>0</v>
      </c>
      <c r="V101" s="6">
        <f>IF(OR(tblTeamSch[[#This Row],[Court]]="",tblTeamSch[[#This Row],[Home]]&gt;0),0,IF(tblTeamSch[[#This Row],[Court]]&lt;10,0,IF(tblTeamSch[[#This Row],[Home Court]]=10,0,10)))</f>
        <v>0</v>
      </c>
      <c r="W101" s="6" t="e">
        <f>COUNTIFS(tblTeamSch[Travel Score for Game],10,tblTeamSch[Home],0,#REF!,#REF!)</f>
        <v>#REF!</v>
      </c>
      <c r="X101" s="6" t="str">
        <f>IFERROR(INDEX(tblTeamSch[Overall Travel Score],MATCH(tblTeamSch[[#This Row],[Opponent]],tblTeamSch[Team],0)),"")</f>
        <v/>
      </c>
      <c r="Y101" s="6" cm="1">
        <f t="array" ref="Y101">IF(Y100="Num",1,IF(Y100="","",IF(Y100+1&gt;TotalNumRegGames*2,"",Y100+1)))</f>
        <v>100</v>
      </c>
    </row>
    <row r="102" spans="1:25" ht="13.35" customHeight="1" x14ac:dyDescent="0.3">
      <c r="A102" s="6" cm="1">
        <f t="array" ref="A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1016</v>
      </c>
      <c r="B102" s="6" cm="1">
        <f t="array" ref="B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2" s="6">
        <f>IFERROR(INDEX([1]!tblSchedule[Week Game Scheduled],MATCH(tblTeamSch[[#This Row],[Game Num]],[1]!tblSchedule[GameNum],0)),"")</f>
        <v>5</v>
      </c>
      <c r="D102" s="6">
        <f>IFERROR(INDEX([1]!tblSchedule[Round],MATCH(tblTeamSch[[#This Row],[Game Num]],[1]!tblSchedule[GameNum],0)),"")</f>
        <v>3</v>
      </c>
      <c r="E102" s="6">
        <f>IFERROR(INDEX([1]!tblSchedule[Rnd Sch],MATCH(tblTeamSch[[#This Row],[Game Num]],[1]!tblSchedule[GameNum],0)),"")</f>
        <v>3</v>
      </c>
      <c r="F102" s="6" t="str">
        <f>IFERROR(INDEX([1]!tblSchedule[DLC],MATCH(tblTeamSch[[#This Row],[Game Num]],[1]!tblSchedule[GameNum],0)),"")</f>
        <v>4G1AA</v>
      </c>
      <c r="G102" s="7" t="str">
        <f>IFERROR(INDEX([1]!tblSchedule[Facility],MATCH(tblTeamSch[[#This Row],[Game Num]],[1]!tblSchedule[GameNum],0)),"")</f>
        <v>Holy Spirit Gym</v>
      </c>
      <c r="H102" s="8">
        <f>IFERROR(INDEX([1]!tblSchedule[Game Date],MATCH(tblTeamSch[[#This Row],[Game Num]],[1]!tblSchedule[GameNum],0)),"")</f>
        <v>46025</v>
      </c>
      <c r="I102" s="9">
        <f>IFERROR(INDEX([1]!tblSchedule[Game Time],MATCH(tblTeamSch[[#This Row],[Game Num]],[1]!tblSchedule[GameNum],0)),"")</f>
        <v>0.54166666666666663</v>
      </c>
      <c r="J102" s="10" t="str">
        <f>IFERROR(INDEX([1]!tblTeams[Organization],MATCH(tblTeamSch[[#This Row],[Team]],[1]!tblTeams[Team],0)),"")</f>
        <v>Holy Spirit</v>
      </c>
      <c r="K102" s="10" t="str">
        <f>IFERROR(INDEX([1]!tblOrg[Abbr],MATCH(tblTeamSch[[#This Row],[Org]],[1]!tblOrg[Organization],0)),"")</f>
        <v>HS</v>
      </c>
      <c r="L102" s="10" t="str">
        <f>IFERROR(INDEX(IF(tblTeamSch[[#This Row],[1vs2]]=1,[1]!tblSchedule[Team 1 Name],[1]!tblSchedule[Team 2 Name]),MATCH(tblTeamSch[[#This Row],[Game Num]],[1]!tblSchedule[GameNum],0)),"")</f>
        <v>Holy Spirit GBB 4#1</v>
      </c>
      <c r="M102" s="10" t="str">
        <f>IFERROR(INDEX(IF(tblTeamSch[[#This Row],[1vs2]]=1,[1]!tblSchedule[Team 2 Name],[1]!tblSchedule[Team 1 Name]),MATCH(tblTeamSch[[#This Row],[Game Num]],[1]!tblSchedule[GameNum],0)),"")</f>
        <v>St Patrick BB 4G#1</v>
      </c>
      <c r="N102" s="6" t="str" cm="1">
        <f t="array" ref="N10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2" s="6" t="str">
        <f>IFERROR(INDEX(#REF!,MATCH(tblTeamSch[[#This Row],[Team]],[1]!tblTeams[Team],0)),"")</f>
        <v/>
      </c>
      <c r="Q102" s="6">
        <f>INDEX([1]!tblSchedule[Home Game],MATCH(tblTeamSch[[#This Row],[Game Num]],[1]!tblSchedule[GameNum],0))</f>
        <v>1</v>
      </c>
      <c r="R102" s="7" t="e">
        <f>IF(COUNTIFS(tblTeamSch[Team],tblTeamSch[[#This Row],[Team]],#REF!,1)&gt;1,"Y","")</f>
        <v>#REF!</v>
      </c>
      <c r="S102" s="6">
        <f>INDEX([1]!tblLoc[Score],MATCH(INDEX([1]!tblOrg[Loc],MATCH(tblTeamSch[[#This Row],[Org]],[1]!tblOrg[Organization],0)),[1]!tblLoc[Loc],0))</f>
        <v>0</v>
      </c>
      <c r="T102" s="6" t="e">
        <f>INDEX([1]!tblLoc[Score],MATCH(INDEX([1]!tblOrg[Loc],MATCH(#REF!,[1]!tblOrg[Abbr],0)),[1]!tblLoc[Loc],0))</f>
        <v>#REF!</v>
      </c>
      <c r="U102" s="6">
        <f>IFERROR(INDEX([1]!tblLoc[Score],MATCH(INDEX([1]!tblOrg[Loc],MATCH(INDEX(FacList,MATCH(tblTeamSch[[#This Row],[Facility]],INDEX(FacList,,1),0),3),[1]!tblOrg[Org Num],0)),[1]!tblLoc[Loc],0)),"")</f>
        <v>0</v>
      </c>
      <c r="V102" s="6">
        <f>IF(OR(tblTeamSch[[#This Row],[Court]]="",tblTeamSch[[#This Row],[Home]]&gt;0),0,IF(tblTeamSch[[#This Row],[Court]]&lt;10,0,IF(tblTeamSch[[#This Row],[Home Court]]=10,0,10)))</f>
        <v>0</v>
      </c>
      <c r="W102" s="6" t="e">
        <f>COUNTIFS(tblTeamSch[Travel Score for Game],10,tblTeamSch[Home],0,#REF!,#REF!)</f>
        <v>#REF!</v>
      </c>
      <c r="X102" s="6" t="str">
        <f>IFERROR(INDEX(tblTeamSch[Overall Travel Score],MATCH(tblTeamSch[[#This Row],[Opponent]],tblTeamSch[Team],0)),"")</f>
        <v/>
      </c>
      <c r="Y102" s="6" cm="1">
        <f t="array" ref="Y102">IF(Y101="Num",1,IF(Y101="","",IF(Y101+1&gt;TotalNumRegGames*2,"",Y101+1)))</f>
        <v>101</v>
      </c>
    </row>
    <row r="103" spans="1:25" ht="13.35" customHeight="1" x14ac:dyDescent="0.3">
      <c r="A103" s="6" cm="1">
        <f t="array" ref="A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1021</v>
      </c>
      <c r="B103" s="6" cm="1">
        <f t="array" ref="B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" s="6">
        <f>IFERROR(INDEX([1]!tblSchedule[Week Game Scheduled],MATCH(tblTeamSch[[#This Row],[Game Num]],[1]!tblSchedule[GameNum],0)),"")</f>
        <v>6</v>
      </c>
      <c r="D103" s="6">
        <f>IFERROR(INDEX([1]!tblSchedule[Round],MATCH(tblTeamSch[[#This Row],[Game Num]],[1]!tblSchedule[GameNum],0)),"")</f>
        <v>4</v>
      </c>
      <c r="E103" s="6">
        <f>IFERROR(INDEX([1]!tblSchedule[Rnd Sch],MATCH(tblTeamSch[[#This Row],[Game Num]],[1]!tblSchedule[GameNum],0)),"")</f>
        <v>4</v>
      </c>
      <c r="F103" s="6" t="str">
        <f>IFERROR(INDEX([1]!tblSchedule[DLC],MATCH(tblTeamSch[[#This Row],[Game Num]],[1]!tblSchedule[GameNum],0)),"")</f>
        <v>4G1AA</v>
      </c>
      <c r="G103" s="7" t="str">
        <f>IFERROR(INDEX([1]!tblSchedule[Facility],MATCH(tblTeamSch[[#This Row],[Game Num]],[1]!tblSchedule[GameNum],0)),"")</f>
        <v>Sacred Heart Model School Gym</v>
      </c>
      <c r="H103" s="8">
        <f>IFERROR(INDEX([1]!tblSchedule[Game Date],MATCH(tblTeamSch[[#This Row],[Game Num]],[1]!tblSchedule[GameNum],0)),"")</f>
        <v>46032</v>
      </c>
      <c r="I103" s="9">
        <f>IFERROR(INDEX([1]!tblSchedule[Game Time],MATCH(tblTeamSch[[#This Row],[Game Num]],[1]!tblSchedule[GameNum],0)),"")</f>
        <v>0.54166666666666663</v>
      </c>
      <c r="J103" s="10" t="str">
        <f>IFERROR(INDEX([1]!tblTeams[Organization],MATCH(tblTeamSch[[#This Row],[Team]],[1]!tblTeams[Team],0)),"")</f>
        <v>Holy Spirit</v>
      </c>
      <c r="K103" s="10" t="str">
        <f>IFERROR(INDEX([1]!tblOrg[Abbr],MATCH(tblTeamSch[[#This Row],[Org]],[1]!tblOrg[Organization],0)),"")</f>
        <v>HS</v>
      </c>
      <c r="L103" s="10" t="str">
        <f>IFERROR(INDEX(IF(tblTeamSch[[#This Row],[1vs2]]=1,[1]!tblSchedule[Team 1 Name],[1]!tblSchedule[Team 2 Name]),MATCH(tblTeamSch[[#This Row],[Game Num]],[1]!tblSchedule[GameNum],0)),"")</f>
        <v>Holy Spirit GBB 4#1</v>
      </c>
      <c r="M103" s="10" t="str">
        <f>IFERROR(INDEX(IF(tblTeamSch[[#This Row],[1vs2]]=1,[1]!tblSchedule[Team 2 Name],[1]!tblSchedule[Team 1 Name]),MATCH(tblTeamSch[[#This Row],[Game Num]],[1]!tblSchedule[GameNum],0)),"")</f>
        <v>SHMS BB 4G#1</v>
      </c>
      <c r="N103" s="6" t="str" cm="1">
        <f t="array" ref="N10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3" s="6" t="str">
        <f>IFERROR(INDEX(#REF!,MATCH(tblTeamSch[[#This Row],[Team]],[1]!tblTeams[Team],0)),"")</f>
        <v/>
      </c>
      <c r="Q103" s="6">
        <f>INDEX([1]!tblSchedule[Home Game],MATCH(tblTeamSch[[#This Row],[Game Num]],[1]!tblSchedule[GameNum],0))</f>
        <v>1</v>
      </c>
      <c r="R103" s="7" t="e">
        <f>IF(COUNTIFS(tblTeamSch[Team],tblTeamSch[[#This Row],[Team]],#REF!,1)&gt;1,"Y","")</f>
        <v>#REF!</v>
      </c>
      <c r="S103" s="6">
        <f>INDEX([1]!tblLoc[Score],MATCH(INDEX([1]!tblOrg[Loc],MATCH(tblTeamSch[[#This Row],[Org]],[1]!tblOrg[Organization],0)),[1]!tblLoc[Loc],0))</f>
        <v>0</v>
      </c>
      <c r="T103" s="6" t="e">
        <f>INDEX([1]!tblLoc[Score],MATCH(INDEX([1]!tblOrg[Loc],MATCH(#REF!,[1]!tblOrg[Abbr],0)),[1]!tblLoc[Loc],0))</f>
        <v>#REF!</v>
      </c>
      <c r="U103" s="6">
        <f>IFERROR(INDEX([1]!tblLoc[Score],MATCH(INDEX([1]!tblOrg[Loc],MATCH(INDEX(FacList,MATCH(tblTeamSch[[#This Row],[Facility]],INDEX(FacList,,1),0),3),[1]!tblOrg[Org Num],0)),[1]!tblLoc[Loc],0)),"")</f>
        <v>0</v>
      </c>
      <c r="V103" s="6">
        <f>IF(OR(tblTeamSch[[#This Row],[Court]]="",tblTeamSch[[#This Row],[Home]]&gt;0),0,IF(tblTeamSch[[#This Row],[Court]]&lt;10,0,IF(tblTeamSch[[#This Row],[Home Court]]=10,0,10)))</f>
        <v>0</v>
      </c>
      <c r="W103" s="6" t="e">
        <f>COUNTIFS(tblTeamSch[Travel Score for Game],10,tblTeamSch[Home],0,#REF!,#REF!)</f>
        <v>#REF!</v>
      </c>
      <c r="X103" s="6" t="str">
        <f>IFERROR(INDEX(tblTeamSch[Overall Travel Score],MATCH(tblTeamSch[[#This Row],[Opponent]],tblTeamSch[Team],0)),"")</f>
        <v/>
      </c>
      <c r="Y103" s="6" cm="1">
        <f t="array" ref="Y103">IF(Y102="Num",1,IF(Y102="","",IF(Y102+1&gt;TotalNumRegGames*2,"",Y102+1)))</f>
        <v>102</v>
      </c>
    </row>
    <row r="104" spans="1:25" ht="13.35" customHeight="1" x14ac:dyDescent="0.3">
      <c r="A104" s="6" cm="1">
        <f t="array" ref="A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1030</v>
      </c>
      <c r="B104" s="6" cm="1">
        <f t="array" ref="B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4" s="6">
        <f>IFERROR(INDEX([1]!tblSchedule[Week Game Scheduled],MATCH(tblTeamSch[[#This Row],[Game Num]],[1]!tblSchedule[GameNum],0)),"")</f>
        <v>7</v>
      </c>
      <c r="D104" s="6">
        <f>IFERROR(INDEX([1]!tblSchedule[Round],MATCH(tblTeamSch[[#This Row],[Game Num]],[1]!tblSchedule[GameNum],0)),"")</f>
        <v>5</v>
      </c>
      <c r="E104" s="6">
        <f>IFERROR(INDEX([1]!tblSchedule[Rnd Sch],MATCH(tblTeamSch[[#This Row],[Game Num]],[1]!tblSchedule[GameNum],0)),"")</f>
        <v>5</v>
      </c>
      <c r="F104" s="6" t="str">
        <f>IFERROR(INDEX([1]!tblSchedule[DLC],MATCH(tblTeamSch[[#This Row],[Game Num]],[1]!tblSchedule[GameNum],0)),"")</f>
        <v>4G1AA</v>
      </c>
      <c r="G104" s="7" t="str">
        <f>IFERROR(INDEX([1]!tblSchedule[Facility],MATCH(tblTeamSch[[#This Row],[Game Num]],[1]!tblSchedule[GameNum],0)),"")</f>
        <v>St. Albert the Great Gym</v>
      </c>
      <c r="H104" s="8">
        <f>IFERROR(INDEX([1]!tblSchedule[Game Date],MATCH(tblTeamSch[[#This Row],[Game Num]],[1]!tblSchedule[GameNum],0)),"")</f>
        <v>46039</v>
      </c>
      <c r="I104" s="9">
        <f>IFERROR(INDEX([1]!tblSchedule[Game Time],MATCH(tblTeamSch[[#This Row],[Game Num]],[1]!tblSchedule[GameNum],0)),"")</f>
        <v>0.5</v>
      </c>
      <c r="J104" s="10" t="str">
        <f>IFERROR(INDEX([1]!tblTeams[Organization],MATCH(tblTeamSch[[#This Row],[Team]],[1]!tblTeams[Team],0)),"")</f>
        <v>Holy Spirit</v>
      </c>
      <c r="K104" s="10" t="str">
        <f>IFERROR(INDEX([1]!tblOrg[Abbr],MATCH(tblTeamSch[[#This Row],[Org]],[1]!tblOrg[Organization],0)),"")</f>
        <v>HS</v>
      </c>
      <c r="L104" s="10" t="str">
        <f>IFERROR(INDEX(IF(tblTeamSch[[#This Row],[1vs2]]=1,[1]!tblSchedule[Team 1 Name],[1]!tblSchedule[Team 2 Name]),MATCH(tblTeamSch[[#This Row],[Game Num]],[1]!tblSchedule[GameNum],0)),"")</f>
        <v>Holy Spirit GBB 4#1</v>
      </c>
      <c r="M104" s="10" t="str">
        <f>IFERROR(INDEX(IF(tblTeamSch[[#This Row],[1vs2]]=1,[1]!tblSchedule[Team 2 Name],[1]!tblSchedule[Team 1 Name]),MATCH(tblTeamSch[[#This Row],[Game Num]],[1]!tblSchedule[GameNum],0)),"")</f>
        <v>St. Albert GBB 3/4 #1</v>
      </c>
      <c r="N104" s="6" t="str" cm="1">
        <f t="array" ref="N10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4" s="6" t="str">
        <f>IFERROR(INDEX(#REF!,MATCH(tblTeamSch[[#This Row],[Team]],[1]!tblTeams[Team],0)),"")</f>
        <v/>
      </c>
      <c r="Q104" s="6">
        <f>INDEX([1]!tblSchedule[Home Game],MATCH(tblTeamSch[[#This Row],[Game Num]],[1]!tblSchedule[GameNum],0))</f>
        <v>1</v>
      </c>
      <c r="R104" s="7" t="e">
        <f>IF(COUNTIFS(tblTeamSch[Team],tblTeamSch[[#This Row],[Team]],#REF!,1)&gt;1,"Y","")</f>
        <v>#REF!</v>
      </c>
      <c r="S104" s="6">
        <f>INDEX([1]!tblLoc[Score],MATCH(INDEX([1]!tblOrg[Loc],MATCH(tblTeamSch[[#This Row],[Org]],[1]!tblOrg[Organization],0)),[1]!tblLoc[Loc],0))</f>
        <v>0</v>
      </c>
      <c r="T104" s="6" t="e">
        <f>INDEX([1]!tblLoc[Score],MATCH(INDEX([1]!tblOrg[Loc],MATCH(#REF!,[1]!tblOrg[Abbr],0)),[1]!tblLoc[Loc],0))</f>
        <v>#REF!</v>
      </c>
      <c r="U104" s="6">
        <f>IFERROR(INDEX([1]!tblLoc[Score],MATCH(INDEX([1]!tblOrg[Loc],MATCH(INDEX(FacList,MATCH(tblTeamSch[[#This Row],[Facility]],INDEX(FacList,,1),0),3),[1]!tblOrg[Org Num],0)),[1]!tblLoc[Loc],0)),"")</f>
        <v>0</v>
      </c>
      <c r="V104" s="6">
        <f>IF(OR(tblTeamSch[[#This Row],[Court]]="",tblTeamSch[[#This Row],[Home]]&gt;0),0,IF(tblTeamSch[[#This Row],[Court]]&lt;10,0,IF(tblTeamSch[[#This Row],[Home Court]]=10,0,10)))</f>
        <v>0</v>
      </c>
      <c r="W104" s="6" t="e">
        <f>COUNTIFS(tblTeamSch[Travel Score for Game],10,tblTeamSch[Home],0,#REF!,#REF!)</f>
        <v>#REF!</v>
      </c>
      <c r="X104" s="6" t="str">
        <f>IFERROR(INDEX(tblTeamSch[Overall Travel Score],MATCH(tblTeamSch[[#This Row],[Opponent]],tblTeamSch[Team],0)),"")</f>
        <v/>
      </c>
      <c r="Y104" s="6" cm="1">
        <f t="array" ref="Y104">IF(Y103="Num",1,IF(Y103="","",IF(Y103+1&gt;TotalNumRegGames*2,"",Y103+1)))</f>
        <v>103</v>
      </c>
    </row>
    <row r="105" spans="1:25" ht="13.35" customHeight="1" x14ac:dyDescent="0.3">
      <c r="A105" s="6" cm="1">
        <f t="array" ref="A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1034</v>
      </c>
      <c r="B105" s="6" cm="1">
        <f t="array" ref="B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5" s="6">
        <f>IFERROR(INDEX([1]!tblSchedule[Week Game Scheduled],MATCH(tblTeamSch[[#This Row],[Game Num]],[1]!tblSchedule[GameNum],0)),"")</f>
        <v>8</v>
      </c>
      <c r="D105" s="6">
        <f>IFERROR(INDEX([1]!tblSchedule[Round],MATCH(tblTeamSch[[#This Row],[Game Num]],[1]!tblSchedule[GameNum],0)),"")</f>
        <v>6</v>
      </c>
      <c r="E105" s="6">
        <f>IFERROR(INDEX([1]!tblSchedule[Rnd Sch],MATCH(tblTeamSch[[#This Row],[Game Num]],[1]!tblSchedule[GameNum],0)),"")</f>
        <v>6</v>
      </c>
      <c r="F105" s="6" t="str">
        <f>IFERROR(INDEX([1]!tblSchedule[DLC],MATCH(tblTeamSch[[#This Row],[Game Num]],[1]!tblSchedule[GameNum],0)),"")</f>
        <v>4G1AA</v>
      </c>
      <c r="G105" s="7" t="str">
        <f>IFERROR(INDEX([1]!tblSchedule[Facility],MATCH(tblTeamSch[[#This Row],[Game Num]],[1]!tblSchedule[GameNum],0)),"")</f>
        <v>Holy Spirit Gym</v>
      </c>
      <c r="H105" s="8">
        <f>IFERROR(INDEX([1]!tblSchedule[Game Date],MATCH(tblTeamSch[[#This Row],[Game Num]],[1]!tblSchedule[GameNum],0)),"")</f>
        <v>46046</v>
      </c>
      <c r="I105" s="9">
        <f>IFERROR(INDEX([1]!tblSchedule[Game Time],MATCH(tblTeamSch[[#This Row],[Game Num]],[1]!tblSchedule[GameNum],0)),"")</f>
        <v>0.5</v>
      </c>
      <c r="J105" s="10" t="str">
        <f>IFERROR(INDEX([1]!tblTeams[Organization],MATCH(tblTeamSch[[#This Row],[Team]],[1]!tblTeams[Team],0)),"")</f>
        <v>Holy Spirit</v>
      </c>
      <c r="K105" s="10" t="str">
        <f>IFERROR(INDEX([1]!tblOrg[Abbr],MATCH(tblTeamSch[[#This Row],[Org]],[1]!tblOrg[Organization],0)),"")</f>
        <v>HS</v>
      </c>
      <c r="L105" s="10" t="str">
        <f>IFERROR(INDEX(IF(tblTeamSch[[#This Row],[1vs2]]=1,[1]!tblSchedule[Team 1 Name],[1]!tblSchedule[Team 2 Name]),MATCH(tblTeamSch[[#This Row],[Game Num]],[1]!tblSchedule[GameNum],0)),"")</f>
        <v>Holy Spirit GBB 4#1</v>
      </c>
      <c r="M105" s="10" t="str">
        <f>IFERROR(INDEX(IF(tblTeamSch[[#This Row],[1vs2]]=1,[1]!tblSchedule[Team 2 Name],[1]!tblSchedule[Team 1 Name]),MATCH(tblTeamSch[[#This Row],[Game Num]],[1]!tblSchedule[GameNum],0)),"")</f>
        <v>St. Mary BB 4G - Green</v>
      </c>
      <c r="N105" s="6" t="str" cm="1">
        <f t="array" ref="N10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5" s="6" t="str">
        <f>IFERROR(INDEX(#REF!,MATCH(tblTeamSch[[#This Row],[Team]],[1]!tblTeams[Team],0)),"")</f>
        <v/>
      </c>
      <c r="Q105" s="6">
        <f>INDEX([1]!tblSchedule[Home Game],MATCH(tblTeamSch[[#This Row],[Game Num]],[1]!tblSchedule[GameNum],0))</f>
        <v>1</v>
      </c>
      <c r="R105" s="7" t="e">
        <f>IF(COUNTIFS(tblTeamSch[Team],tblTeamSch[[#This Row],[Team]],#REF!,1)&gt;1,"Y","")</f>
        <v>#REF!</v>
      </c>
      <c r="S105" s="6">
        <f>INDEX([1]!tblLoc[Score],MATCH(INDEX([1]!tblOrg[Loc],MATCH(tblTeamSch[[#This Row],[Org]],[1]!tblOrg[Organization],0)),[1]!tblLoc[Loc],0))</f>
        <v>0</v>
      </c>
      <c r="T105" s="6" t="e">
        <f>INDEX([1]!tblLoc[Score],MATCH(INDEX([1]!tblOrg[Loc],MATCH(#REF!,[1]!tblOrg[Abbr],0)),[1]!tblLoc[Loc],0))</f>
        <v>#REF!</v>
      </c>
      <c r="U105" s="6">
        <f>IFERROR(INDEX([1]!tblLoc[Score],MATCH(INDEX([1]!tblOrg[Loc],MATCH(INDEX(FacList,MATCH(tblTeamSch[[#This Row],[Facility]],INDEX(FacList,,1),0),3),[1]!tblOrg[Org Num],0)),[1]!tblLoc[Loc],0)),"")</f>
        <v>0</v>
      </c>
      <c r="V105" s="6">
        <f>IF(OR(tblTeamSch[[#This Row],[Court]]="",tblTeamSch[[#This Row],[Home]]&gt;0),0,IF(tblTeamSch[[#This Row],[Court]]&lt;10,0,IF(tblTeamSch[[#This Row],[Home Court]]=10,0,10)))</f>
        <v>0</v>
      </c>
      <c r="W105" s="6" t="e">
        <f>COUNTIFS(tblTeamSch[Travel Score for Game],10,tblTeamSch[Home],0,#REF!,#REF!)</f>
        <v>#REF!</v>
      </c>
      <c r="X105" s="6" t="str">
        <f>IFERROR(INDEX(tblTeamSch[Overall Travel Score],MATCH(tblTeamSch[[#This Row],[Opponent]],tblTeamSch[Team],0)),"")</f>
        <v/>
      </c>
      <c r="Y105" s="6" cm="1">
        <f t="array" ref="Y105">IF(Y104="Num",1,IF(Y104="","",IF(Y104+1&gt;TotalNumRegGames*2,"",Y104+1)))</f>
        <v>104</v>
      </c>
    </row>
    <row r="106" spans="1:25" ht="13.35" customHeight="1" x14ac:dyDescent="0.3">
      <c r="A106" s="6" cm="1">
        <f t="array" ref="A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1042</v>
      </c>
      <c r="B106" s="6" cm="1">
        <f t="array" ref="B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" s="6">
        <f>IFERROR(INDEX([1]!tblSchedule[Week Game Scheduled],MATCH(tblTeamSch[[#This Row],[Game Num]],[1]!tblSchedule[GameNum],0)),"")</f>
        <v>9</v>
      </c>
      <c r="D106" s="6">
        <f>IFERROR(INDEX([1]!tblSchedule[Round],MATCH(tblTeamSch[[#This Row],[Game Num]],[1]!tblSchedule[GameNum],0)),"")</f>
        <v>7</v>
      </c>
      <c r="E106" s="6">
        <f>IFERROR(INDEX([1]!tblSchedule[Rnd Sch],MATCH(tblTeamSch[[#This Row],[Game Num]],[1]!tblSchedule[GameNum],0)),"")</f>
        <v>7</v>
      </c>
      <c r="F106" s="6" t="str">
        <f>IFERROR(INDEX([1]!tblSchedule[DLC],MATCH(tblTeamSch[[#This Row],[Game Num]],[1]!tblSchedule[GameNum],0)),"")</f>
        <v>4G1AA</v>
      </c>
      <c r="G106" s="7" t="str">
        <f>IFERROR(INDEX([1]!tblSchedule[Facility],MATCH(tblTeamSch[[#This Row],[Game Num]],[1]!tblSchedule[GameNum],0)),"")</f>
        <v>St. Michael Community Center</v>
      </c>
      <c r="H106" s="8">
        <f>IFERROR(INDEX([1]!tblSchedule[Game Date],MATCH(tblTeamSch[[#This Row],[Game Num]],[1]!tblSchedule[GameNum],0)),"")</f>
        <v>46053</v>
      </c>
      <c r="I106" s="9">
        <f>IFERROR(INDEX([1]!tblSchedule[Game Time],MATCH(tblTeamSch[[#This Row],[Game Num]],[1]!tblSchedule[GameNum],0)),"")</f>
        <v>0.625</v>
      </c>
      <c r="J106" s="10" t="str">
        <f>IFERROR(INDEX([1]!tblTeams[Organization],MATCH(tblTeamSch[[#This Row],[Team]],[1]!tblTeams[Team],0)),"")</f>
        <v>Holy Spirit</v>
      </c>
      <c r="K106" s="10" t="str">
        <f>IFERROR(INDEX([1]!tblOrg[Abbr],MATCH(tblTeamSch[[#This Row],[Org]],[1]!tblOrg[Organization],0)),"")</f>
        <v>HS</v>
      </c>
      <c r="L106" s="10" t="str">
        <f>IFERROR(INDEX(IF(tblTeamSch[[#This Row],[1vs2]]=1,[1]!tblSchedule[Team 1 Name],[1]!tblSchedule[Team 2 Name]),MATCH(tblTeamSch[[#This Row],[Game Num]],[1]!tblSchedule[GameNum],0)),"")</f>
        <v>Holy Spirit GBB 4#1</v>
      </c>
      <c r="M106" s="10" t="str">
        <f>IFERROR(INDEX(IF(tblTeamSch[[#This Row],[1vs2]]=1,[1]!tblSchedule[Team 2 Name],[1]!tblSchedule[Team 1 Name]),MATCH(tblTeamSch[[#This Row],[Game Num]],[1]!tblSchedule[GameNum],0)),"")</f>
        <v>St Michael BB 4G#1</v>
      </c>
      <c r="N106" s="6" t="str" cm="1">
        <f t="array" ref="N10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6" s="6" t="str">
        <f>IFERROR(INDEX(#REF!,MATCH(tblTeamSch[[#This Row],[Team]],[1]!tblTeams[Team],0)),"")</f>
        <v/>
      </c>
      <c r="Q106" s="6">
        <f>INDEX([1]!tblSchedule[Home Game],MATCH(tblTeamSch[[#This Row],[Game Num]],[1]!tblSchedule[GameNum],0))</f>
        <v>1</v>
      </c>
      <c r="R106" s="7" t="e">
        <f>IF(COUNTIFS(tblTeamSch[Team],tblTeamSch[[#This Row],[Team]],#REF!,1)&gt;1,"Y","")</f>
        <v>#REF!</v>
      </c>
      <c r="S106" s="6">
        <f>INDEX([1]!tblLoc[Score],MATCH(INDEX([1]!tblOrg[Loc],MATCH(tblTeamSch[[#This Row],[Org]],[1]!tblOrg[Organization],0)),[1]!tblLoc[Loc],0))</f>
        <v>0</v>
      </c>
      <c r="T106" s="6" t="e">
        <f>INDEX([1]!tblLoc[Score],MATCH(INDEX([1]!tblOrg[Loc],MATCH(#REF!,[1]!tblOrg[Abbr],0)),[1]!tblLoc[Loc],0))</f>
        <v>#REF!</v>
      </c>
      <c r="U106" s="6">
        <f>IFERROR(INDEX([1]!tblLoc[Score],MATCH(INDEX([1]!tblOrg[Loc],MATCH(INDEX(FacList,MATCH(tblTeamSch[[#This Row],[Facility]],INDEX(FacList,,1),0),3),[1]!tblOrg[Org Num],0)),[1]!tblLoc[Loc],0)),"")</f>
        <v>7</v>
      </c>
      <c r="V106" s="6">
        <f>IF(OR(tblTeamSch[[#This Row],[Court]]="",tblTeamSch[[#This Row],[Home]]&gt;0),0,IF(tblTeamSch[[#This Row],[Court]]&lt;10,0,IF(tblTeamSch[[#This Row],[Home Court]]=10,0,10)))</f>
        <v>0</v>
      </c>
      <c r="W106" s="6" t="e">
        <f>COUNTIFS(tblTeamSch[Travel Score for Game],10,tblTeamSch[Home],0,#REF!,#REF!)</f>
        <v>#REF!</v>
      </c>
      <c r="X106" s="6" t="str">
        <f>IFERROR(INDEX(tblTeamSch[Overall Travel Score],MATCH(tblTeamSch[[#This Row],[Opponent]],tblTeamSch[Team],0)),"")</f>
        <v/>
      </c>
      <c r="Y106" s="6" cm="1">
        <f t="array" ref="Y106">IF(Y105="Num",1,IF(Y105="","",IF(Y105+1&gt;TotalNumRegGames*2,"",Y105+1)))</f>
        <v>105</v>
      </c>
    </row>
    <row r="107" spans="1:25" ht="13.35" customHeight="1" x14ac:dyDescent="0.3">
      <c r="A107" s="6" cm="1">
        <f t="array" ref="A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1081</v>
      </c>
      <c r="B107" s="6" cm="1">
        <f t="array" ref="B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7" s="6">
        <f>IFERROR(INDEX([1]!tblSchedule[Week Game Scheduled],MATCH(tblTeamSch[[#This Row],[Game Num]],[1]!tblSchedule[GameNum],0)),"")</f>
        <v>49</v>
      </c>
      <c r="D107" s="6">
        <f>IFERROR(INDEX([1]!tblSchedule[Round],MATCH(tblTeamSch[[#This Row],[Game Num]],[1]!tblSchedule[GameNum],0)),"")</f>
        <v>1</v>
      </c>
      <c r="E107" s="6">
        <f>IFERROR(INDEX([1]!tblSchedule[Rnd Sch],MATCH(tblTeamSch[[#This Row],[Game Num]],[1]!tblSchedule[GameNum],0)),"")</f>
        <v>1</v>
      </c>
      <c r="F107" s="6" t="str">
        <f>IFERROR(INDEX([1]!tblSchedule[DLC],MATCH(tblTeamSch[[#This Row],[Game Num]],[1]!tblSchedule[GameNum],0)),"")</f>
        <v>4G2AA</v>
      </c>
      <c r="G107" s="7" t="str">
        <f>IFERROR(INDEX([1]!tblSchedule[Facility],MATCH(tblTeamSch[[#This Row],[Game Num]],[1]!tblSchedule[GameNum],0)),"")</f>
        <v>Saint Andrew Academy Gym</v>
      </c>
      <c r="H107" s="8">
        <f>IFERROR(INDEX([1]!tblSchedule[Game Date],MATCH(tblTeamSch[[#This Row],[Game Num]],[1]!tblSchedule[GameNum],0)),"")</f>
        <v>45997</v>
      </c>
      <c r="I107" s="9">
        <f>IFERROR(INDEX([1]!tblSchedule[Game Time],MATCH(tblTeamSch[[#This Row],[Game Num]],[1]!tblSchedule[GameNum],0)),"")</f>
        <v>0.5</v>
      </c>
      <c r="J107" s="10" t="str">
        <f>IFERROR(INDEX([1]!tblTeams[Organization],MATCH(tblTeamSch[[#This Row],[Team]],[1]!tblTeams[Team],0)),"")</f>
        <v>Holy Spirit</v>
      </c>
      <c r="K107" s="10" t="str">
        <f>IFERROR(INDEX([1]!tblOrg[Abbr],MATCH(tblTeamSch[[#This Row],[Org]],[1]!tblOrg[Organization],0)),"")</f>
        <v>HS</v>
      </c>
      <c r="L107" s="10" t="str">
        <f>IFERROR(INDEX(IF(tblTeamSch[[#This Row],[1vs2]]=1,[1]!tblSchedule[Team 1 Name],[1]!tblSchedule[Team 2 Name]),MATCH(tblTeamSch[[#This Row],[Game Num]],[1]!tblSchedule[GameNum],0)),"")</f>
        <v>Holy Spirit GBB 4#2</v>
      </c>
      <c r="M107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107" s="6" t="str" cm="1">
        <f t="array" ref="N10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7" s="6" t="str">
        <f>IFERROR(INDEX(#REF!,MATCH(tblTeamSch[[#This Row],[Team]],[1]!tblTeams[Team],0)),"")</f>
        <v/>
      </c>
      <c r="Q107" s="6">
        <f>INDEX([1]!tblSchedule[Home Game],MATCH(tblTeamSch[[#This Row],[Game Num]],[1]!tblSchedule[GameNum],0))</f>
        <v>0</v>
      </c>
      <c r="R107" s="7" t="e">
        <f>IF(COUNTIFS(tblTeamSch[Team],tblTeamSch[[#This Row],[Team]],#REF!,1)&gt;1,"Y","")</f>
        <v>#REF!</v>
      </c>
      <c r="S107" s="6">
        <f>INDEX([1]!tblLoc[Score],MATCH(INDEX([1]!tblOrg[Loc],MATCH(tblTeamSch[[#This Row],[Org]],[1]!tblOrg[Organization],0)),[1]!tblLoc[Loc],0))</f>
        <v>0</v>
      </c>
      <c r="T107" s="6" t="e">
        <f>INDEX([1]!tblLoc[Score],MATCH(INDEX([1]!tblOrg[Loc],MATCH(#REF!,[1]!tblOrg[Abbr],0)),[1]!tblLoc[Loc],0))</f>
        <v>#REF!</v>
      </c>
      <c r="U107" s="6">
        <f>IFERROR(INDEX([1]!tblLoc[Score],MATCH(INDEX([1]!tblOrg[Loc],MATCH(INDEX(FacList,MATCH(tblTeamSch[[#This Row],[Facility]],INDEX(FacList,,1),0),3),[1]!tblOrg[Org Num],0)),[1]!tblLoc[Loc],0)),"")</f>
        <v>10</v>
      </c>
      <c r="V107" s="6">
        <f>IF(OR(tblTeamSch[[#This Row],[Court]]="",tblTeamSch[[#This Row],[Home]]&gt;0),0,IF(tblTeamSch[[#This Row],[Court]]&lt;10,0,IF(tblTeamSch[[#This Row],[Home Court]]=10,0,10)))</f>
        <v>10</v>
      </c>
      <c r="W107" s="6" t="e">
        <f>COUNTIFS(tblTeamSch[Travel Score for Game],10,tblTeamSch[Home],0,#REF!,#REF!)</f>
        <v>#REF!</v>
      </c>
      <c r="X107" s="6" t="str">
        <f>IFERROR(INDEX(tblTeamSch[Overall Travel Score],MATCH(tblTeamSch[[#This Row],[Opponent]],tblTeamSch[Team],0)),"")</f>
        <v/>
      </c>
      <c r="Y107" s="6" cm="1">
        <f t="array" ref="Y107">IF(Y106="Num",1,IF(Y106="","",IF(Y106+1&gt;TotalNumRegGames*2,"",Y106+1)))</f>
        <v>106</v>
      </c>
    </row>
    <row r="108" spans="1:25" ht="13.35" customHeight="1" x14ac:dyDescent="0.3">
      <c r="A108" s="6" cm="1">
        <f t="array" ref="A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1088</v>
      </c>
      <c r="B108" s="6" cm="1">
        <f t="array" ref="B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" s="6">
        <f>IFERROR(INDEX([1]!tblSchedule[Week Game Scheduled],MATCH(tblTeamSch[[#This Row],[Game Num]],[1]!tblSchedule[GameNum],0)),"")</f>
        <v>50</v>
      </c>
      <c r="D108" s="6">
        <f>IFERROR(INDEX([1]!tblSchedule[Round],MATCH(tblTeamSch[[#This Row],[Game Num]],[1]!tblSchedule[GameNum],0)),"")</f>
        <v>2</v>
      </c>
      <c r="E108" s="6">
        <f>IFERROR(INDEX([1]!tblSchedule[Rnd Sch],MATCH(tblTeamSch[[#This Row],[Game Num]],[1]!tblSchedule[GameNum],0)),"")</f>
        <v>2</v>
      </c>
      <c r="F108" s="6" t="str">
        <f>IFERROR(INDEX([1]!tblSchedule[DLC],MATCH(tblTeamSch[[#This Row],[Game Num]],[1]!tblSchedule[GameNum],0)),"")</f>
        <v>4G2AA</v>
      </c>
      <c r="G108" s="7" t="str">
        <f>IFERROR(INDEX([1]!tblSchedule[Facility],MATCH(tblTeamSch[[#This Row],[Game Num]],[1]!tblSchedule[GameNum],0)),"")</f>
        <v>ST. RAPHAEL GYMNASIUM</v>
      </c>
      <c r="H108" s="8">
        <f>IFERROR(INDEX([1]!tblSchedule[Game Date],MATCH(tblTeamSch[[#This Row],[Game Num]],[1]!tblSchedule[GameNum],0)),"")</f>
        <v>46004</v>
      </c>
      <c r="I108" s="9">
        <f>IFERROR(INDEX([1]!tblSchedule[Game Time],MATCH(tblTeamSch[[#This Row],[Game Num]],[1]!tblSchedule[GameNum],0)),"")</f>
        <v>0.5</v>
      </c>
      <c r="J108" s="10" t="str">
        <f>IFERROR(INDEX([1]!tblTeams[Organization],MATCH(tblTeamSch[[#This Row],[Team]],[1]!tblTeams[Team],0)),"")</f>
        <v>Holy Spirit</v>
      </c>
      <c r="K108" s="10" t="str">
        <f>IFERROR(INDEX([1]!tblOrg[Abbr],MATCH(tblTeamSch[[#This Row],[Org]],[1]!tblOrg[Organization],0)),"")</f>
        <v>HS</v>
      </c>
      <c r="L108" s="10" t="str">
        <f>IFERROR(INDEX(IF(tblTeamSch[[#This Row],[1vs2]]=1,[1]!tblSchedule[Team 1 Name],[1]!tblSchedule[Team 2 Name]),MATCH(tblTeamSch[[#This Row],[Game Num]],[1]!tblSchedule[GameNum],0)),"")</f>
        <v>Holy Spirit GBB 4#2</v>
      </c>
      <c r="M108" s="10" t="str">
        <f>IFERROR(INDEX(IF(tblTeamSch[[#This Row],[1vs2]]=1,[1]!tblSchedule[Team 2 Name],[1]!tblSchedule[Team 1 Name]),MATCH(tblTeamSch[[#This Row],[Game Num]],[1]!tblSchedule[GameNum],0)),"")</f>
        <v>St. Raphael BB 4G #2</v>
      </c>
      <c r="N108" s="6"/>
      <c r="O108" s="6"/>
      <c r="P108" s="6"/>
      <c r="Q108" s="6">
        <f>INDEX([1]!tblSchedule[Home Game],MATCH(tblTeamSch[[#This Row],[Game Num]],[1]!tblSchedule[GameNum],0))</f>
        <v>1</v>
      </c>
      <c r="R108" s="7" t="e">
        <f>IF(COUNTIFS(tblTeamSch[Team],tblTeamSch[[#This Row],[Team]],#REF!,1)&gt;1,"Y","")</f>
        <v>#REF!</v>
      </c>
      <c r="S108" s="6">
        <f>INDEX([1]!tblLoc[Score],MATCH(INDEX([1]!tblOrg[Loc],MATCH(tblTeamSch[[#This Row],[Org]],[1]!tblOrg[Organization],0)),[1]!tblLoc[Loc],0))</f>
        <v>0</v>
      </c>
      <c r="T108" s="6" t="e">
        <f>INDEX([1]!tblLoc[Score],MATCH(INDEX([1]!tblOrg[Loc],MATCH(#REF!,[1]!tblOrg[Abbr],0)),[1]!tblLoc[Loc],0))</f>
        <v>#REF!</v>
      </c>
      <c r="U108" s="6">
        <f>IFERROR(INDEX([1]!tblLoc[Score],MATCH(INDEX([1]!tblOrg[Loc],MATCH(INDEX(FacList,MATCH(tblTeamSch[[#This Row],[Facility]],INDEX(FacList,,1),0),3),[1]!tblOrg[Org Num],0)),[1]!tblLoc[Loc],0)),"")</f>
        <v>0</v>
      </c>
      <c r="V108" s="6">
        <f>IF(OR(tblTeamSch[[#This Row],[Court]]="",tblTeamSch[[#This Row],[Home]]&gt;0),0,IF(tblTeamSch[[#This Row],[Court]]&lt;10,0,IF(tblTeamSch[[#This Row],[Home Court]]=10,0,10)))</f>
        <v>0</v>
      </c>
      <c r="W108" s="6" t="e">
        <f>COUNTIFS(tblTeamSch[Travel Score for Game],10,tblTeamSch[Home],0,#REF!,#REF!)</f>
        <v>#REF!</v>
      </c>
      <c r="X108" s="6" t="str">
        <f>IFERROR(INDEX(tblTeamSch[Overall Travel Score],MATCH(tblTeamSch[[#This Row],[Opponent]],tblTeamSch[Team],0)),"")</f>
        <v/>
      </c>
      <c r="Y108" s="6" cm="1">
        <f t="array" ref="Y108">IF(Y107="Num",1,IF(Y107="","",IF(Y107+1&gt;TotalNumRegGames*2,"",Y107+1)))</f>
        <v>107</v>
      </c>
    </row>
    <row r="109" spans="1:25" ht="13.35" customHeight="1" x14ac:dyDescent="0.3">
      <c r="A109" s="6" cm="1">
        <f t="array" ref="A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1093</v>
      </c>
      <c r="B109" s="6" cm="1">
        <f t="array" ref="B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9" s="6">
        <f>IFERROR(INDEX([1]!tblSchedule[Week Game Scheduled],MATCH(tblTeamSch[[#This Row],[Game Num]],[1]!tblSchedule[GameNum],0)),"")</f>
        <v>5</v>
      </c>
      <c r="D109" s="6">
        <f>IFERROR(INDEX([1]!tblSchedule[Round],MATCH(tblTeamSch[[#This Row],[Game Num]],[1]!tblSchedule[GameNum],0)),"")</f>
        <v>3</v>
      </c>
      <c r="E109" s="6">
        <f>IFERROR(INDEX([1]!tblSchedule[Rnd Sch],MATCH(tblTeamSch[[#This Row],[Game Num]],[1]!tblSchedule[GameNum],0)),"")</f>
        <v>3</v>
      </c>
      <c r="F109" s="6" t="str">
        <f>IFERROR(INDEX([1]!tblSchedule[DLC],MATCH(tblTeamSch[[#This Row],[Game Num]],[1]!tblSchedule[GameNum],0)),"")</f>
        <v>4G2AA</v>
      </c>
      <c r="G109" s="7" t="str">
        <f>IFERROR(INDEX([1]!tblSchedule[Facility],MATCH(tblTeamSch[[#This Row],[Game Num]],[1]!tblSchedule[GameNum],0)),"")</f>
        <v>Holy Spirit Gym</v>
      </c>
      <c r="H109" s="8">
        <f>IFERROR(INDEX([1]!tblSchedule[Game Date],MATCH(tblTeamSch[[#This Row],[Game Num]],[1]!tblSchedule[GameNum],0)),"")</f>
        <v>46025</v>
      </c>
      <c r="I109" s="9">
        <f>IFERROR(INDEX([1]!tblSchedule[Game Time],MATCH(tblTeamSch[[#This Row],[Game Num]],[1]!tblSchedule[GameNum],0)),"")</f>
        <v>0.58333333333333337</v>
      </c>
      <c r="J109" s="10" t="str">
        <f>IFERROR(INDEX([1]!tblTeams[Organization],MATCH(tblTeamSch[[#This Row],[Team]],[1]!tblTeams[Team],0)),"")</f>
        <v>Holy Spirit</v>
      </c>
      <c r="K109" s="10" t="str">
        <f>IFERROR(INDEX([1]!tblOrg[Abbr],MATCH(tblTeamSch[[#This Row],[Org]],[1]!tblOrg[Organization],0)),"")</f>
        <v>HS</v>
      </c>
      <c r="L109" s="10" t="str">
        <f>IFERROR(INDEX(IF(tblTeamSch[[#This Row],[1vs2]]=1,[1]!tblSchedule[Team 1 Name],[1]!tblSchedule[Team 2 Name]),MATCH(tblTeamSch[[#This Row],[Game Num]],[1]!tblSchedule[GameNum],0)),"")</f>
        <v>Holy Spirit GBB 4#2</v>
      </c>
      <c r="M109" s="10" t="str">
        <f>IFERROR(INDEX(IF(tblTeamSch[[#This Row],[1vs2]]=1,[1]!tblSchedule[Team 2 Name],[1]!tblSchedule[Team 1 Name]),MATCH(tblTeamSch[[#This Row],[Game Num]],[1]!tblSchedule[GameNum],0)),"")</f>
        <v>St Patrick BB 4G#2</v>
      </c>
      <c r="N109" s="6"/>
      <c r="O109" s="6"/>
      <c r="P109" s="6"/>
      <c r="Q109" s="6">
        <f>INDEX([1]!tblSchedule[Home Game],MATCH(tblTeamSch[[#This Row],[Game Num]],[1]!tblSchedule[GameNum],0))</f>
        <v>1</v>
      </c>
      <c r="R109" s="7" t="e">
        <f>IF(COUNTIFS(tblTeamSch[Team],tblTeamSch[[#This Row],[Team]],#REF!,1)&gt;1,"Y","")</f>
        <v>#REF!</v>
      </c>
      <c r="S109" s="6">
        <f>INDEX([1]!tblLoc[Score],MATCH(INDEX([1]!tblOrg[Loc],MATCH(tblTeamSch[[#This Row],[Org]],[1]!tblOrg[Organization],0)),[1]!tblLoc[Loc],0))</f>
        <v>0</v>
      </c>
      <c r="T109" s="6" t="e">
        <f>INDEX([1]!tblLoc[Score],MATCH(INDEX([1]!tblOrg[Loc],MATCH(#REF!,[1]!tblOrg[Abbr],0)),[1]!tblLoc[Loc],0))</f>
        <v>#REF!</v>
      </c>
      <c r="U109" s="6">
        <f>IFERROR(INDEX([1]!tblLoc[Score],MATCH(INDEX([1]!tblOrg[Loc],MATCH(INDEX(FacList,MATCH(tblTeamSch[[#This Row],[Facility]],INDEX(FacList,,1),0),3),[1]!tblOrg[Org Num],0)),[1]!tblLoc[Loc],0)),"")</f>
        <v>0</v>
      </c>
      <c r="V109" s="6">
        <f>IF(OR(tblTeamSch[[#This Row],[Court]]="",tblTeamSch[[#This Row],[Home]]&gt;0),0,IF(tblTeamSch[[#This Row],[Court]]&lt;10,0,IF(tblTeamSch[[#This Row],[Home Court]]=10,0,10)))</f>
        <v>0</v>
      </c>
      <c r="W109" s="6" t="e">
        <f>COUNTIFS(tblTeamSch[Travel Score for Game],10,tblTeamSch[Home],0,#REF!,#REF!)</f>
        <v>#REF!</v>
      </c>
      <c r="X109" s="6" t="str">
        <f>IFERROR(INDEX(tblTeamSch[Overall Travel Score],MATCH(tblTeamSch[[#This Row],[Opponent]],tblTeamSch[Team],0)),"")</f>
        <v/>
      </c>
      <c r="Y109" s="6" cm="1">
        <f t="array" ref="Y109">IF(Y108="Num",1,IF(Y108="","",IF(Y108+1&gt;TotalNumRegGames*2,"",Y108+1)))</f>
        <v>108</v>
      </c>
    </row>
    <row r="110" spans="1:25" ht="13.35" customHeight="1" x14ac:dyDescent="0.3">
      <c r="A110" s="6" cm="1">
        <f t="array" ref="A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1098</v>
      </c>
      <c r="B110" s="6" cm="1">
        <f t="array" ref="B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" s="6">
        <f>IFERROR(INDEX([1]!tblSchedule[Week Game Scheduled],MATCH(tblTeamSch[[#This Row],[Game Num]],[1]!tblSchedule[GameNum],0)),"")</f>
        <v>6</v>
      </c>
      <c r="D110" s="6">
        <f>IFERROR(INDEX([1]!tblSchedule[Round],MATCH(tblTeamSch[[#This Row],[Game Num]],[1]!tblSchedule[GameNum],0)),"")</f>
        <v>4</v>
      </c>
      <c r="E110" s="6">
        <f>IFERROR(INDEX([1]!tblSchedule[Rnd Sch],MATCH(tblTeamSch[[#This Row],[Game Num]],[1]!tblSchedule[GameNum],0)),"")</f>
        <v>4</v>
      </c>
      <c r="F110" s="6" t="str">
        <f>IFERROR(INDEX([1]!tblSchedule[DLC],MATCH(tblTeamSch[[#This Row],[Game Num]],[1]!tblSchedule[GameNum],0)),"")</f>
        <v>4G2AA</v>
      </c>
      <c r="G110" s="7" t="str">
        <f>IFERROR(INDEX([1]!tblSchedule[Facility],MATCH(tblTeamSch[[#This Row],[Game Num]],[1]!tblSchedule[GameNum],0)),"")</f>
        <v>Holy Spirit Gym</v>
      </c>
      <c r="H110" s="8">
        <f>IFERROR(INDEX([1]!tblSchedule[Game Date],MATCH(tblTeamSch[[#This Row],[Game Num]],[1]!tblSchedule[GameNum],0)),"")</f>
        <v>46032</v>
      </c>
      <c r="I110" s="9">
        <f>IFERROR(INDEX([1]!tblSchedule[Game Time],MATCH(tblTeamSch[[#This Row],[Game Num]],[1]!tblSchedule[GameNum],0)),"")</f>
        <v>0.58333333333333337</v>
      </c>
      <c r="J110" s="10" t="str">
        <f>IFERROR(INDEX([1]!tblTeams[Organization],MATCH(tblTeamSch[[#This Row],[Team]],[1]!tblTeams[Team],0)),"")</f>
        <v>Holy Spirit</v>
      </c>
      <c r="K110" s="10" t="str">
        <f>IFERROR(INDEX([1]!tblOrg[Abbr],MATCH(tblTeamSch[[#This Row],[Org]],[1]!tblOrg[Organization],0)),"")</f>
        <v>HS</v>
      </c>
      <c r="L110" s="10" t="str">
        <f>IFERROR(INDEX(IF(tblTeamSch[[#This Row],[1vs2]]=1,[1]!tblSchedule[Team 1 Name],[1]!tblSchedule[Team 2 Name]),MATCH(tblTeamSch[[#This Row],[Game Num]],[1]!tblSchedule[GameNum],0)),"")</f>
        <v>Holy Spirit GBB 4#2</v>
      </c>
      <c r="M110" s="10" t="str">
        <f>IFERROR(INDEX(IF(tblTeamSch[[#This Row],[1vs2]]=1,[1]!tblSchedule[Team 2 Name],[1]!tblSchedule[Team 1 Name]),MATCH(tblTeamSch[[#This Row],[Game Num]],[1]!tblSchedule[GameNum],0)),"")</f>
        <v>SHMS BB 4G#2</v>
      </c>
      <c r="N110" s="6"/>
      <c r="O110" s="6"/>
      <c r="P110" s="6"/>
      <c r="Q110" s="6">
        <f>INDEX([1]!tblSchedule[Home Game],MATCH(tblTeamSch[[#This Row],[Game Num]],[1]!tblSchedule[GameNum],0))</f>
        <v>1</v>
      </c>
      <c r="R110" s="7" t="e">
        <f>IF(COUNTIFS(tblTeamSch[Team],tblTeamSch[[#This Row],[Team]],#REF!,1)&gt;1,"Y","")</f>
        <v>#REF!</v>
      </c>
      <c r="S110" s="6">
        <f>INDEX([1]!tblLoc[Score],MATCH(INDEX([1]!tblOrg[Loc],MATCH(tblTeamSch[[#This Row],[Org]],[1]!tblOrg[Organization],0)),[1]!tblLoc[Loc],0))</f>
        <v>0</v>
      </c>
      <c r="T110" s="6" t="e">
        <f>INDEX([1]!tblLoc[Score],MATCH(INDEX([1]!tblOrg[Loc],MATCH(#REF!,[1]!tblOrg[Abbr],0)),[1]!tblLoc[Loc],0))</f>
        <v>#REF!</v>
      </c>
      <c r="U110" s="6">
        <f>IFERROR(INDEX([1]!tblLoc[Score],MATCH(INDEX([1]!tblOrg[Loc],MATCH(INDEX(FacList,MATCH(tblTeamSch[[#This Row],[Facility]],INDEX(FacList,,1),0),3),[1]!tblOrg[Org Num],0)),[1]!tblLoc[Loc],0)),"")</f>
        <v>0</v>
      </c>
      <c r="V110" s="6">
        <f>IF(OR(tblTeamSch[[#This Row],[Court]]="",tblTeamSch[[#This Row],[Home]]&gt;0),0,IF(tblTeamSch[[#This Row],[Court]]&lt;10,0,IF(tblTeamSch[[#This Row],[Home Court]]=10,0,10)))</f>
        <v>0</v>
      </c>
      <c r="W110" s="6" t="e">
        <f>COUNTIFS(tblTeamSch[Travel Score for Game],10,tblTeamSch[Home],0,#REF!,#REF!)</f>
        <v>#REF!</v>
      </c>
      <c r="X110" s="6" t="str">
        <f>IFERROR(INDEX(tblTeamSch[Overall Travel Score],MATCH(tblTeamSch[[#This Row],[Opponent]],tblTeamSch[Team],0)),"")</f>
        <v/>
      </c>
      <c r="Y110" s="6" cm="1">
        <f t="array" ref="Y110">IF(Y109="Num",1,IF(Y109="","",IF(Y109+1&gt;TotalNumRegGames*2,"",Y109+1)))</f>
        <v>109</v>
      </c>
    </row>
    <row r="111" spans="1:25" ht="13.35" customHeight="1" x14ac:dyDescent="0.3">
      <c r="A111" s="6" cm="1">
        <f t="array" ref="A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1107</v>
      </c>
      <c r="B111" s="6" cm="1">
        <f t="array" ref="B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" s="6">
        <f>IFERROR(INDEX([1]!tblSchedule[Week Game Scheduled],MATCH(tblTeamSch[[#This Row],[Game Num]],[1]!tblSchedule[GameNum],0)),"")</f>
        <v>7</v>
      </c>
      <c r="D111" s="6">
        <f>IFERROR(INDEX([1]!tblSchedule[Round],MATCH(tblTeamSch[[#This Row],[Game Num]],[1]!tblSchedule[GameNum],0)),"")</f>
        <v>5</v>
      </c>
      <c r="E111" s="6">
        <f>IFERROR(INDEX([1]!tblSchedule[Rnd Sch],MATCH(tblTeamSch[[#This Row],[Game Num]],[1]!tblSchedule[GameNum],0)),"")</f>
        <v>5</v>
      </c>
      <c r="F111" s="6" t="str">
        <f>IFERROR(INDEX([1]!tblSchedule[DLC],MATCH(tblTeamSch[[#This Row],[Game Num]],[1]!tblSchedule[GameNum],0)),"")</f>
        <v>4G2AA</v>
      </c>
      <c r="G111" s="7" t="str">
        <f>IFERROR(INDEX([1]!tblSchedule[Facility],MATCH(tblTeamSch[[#This Row],[Game Num]],[1]!tblSchedule[GameNum],0)),"")</f>
        <v>St. Albert the Great Gym</v>
      </c>
      <c r="H111" s="8">
        <f>IFERROR(INDEX([1]!tblSchedule[Game Date],MATCH(tblTeamSch[[#This Row],[Game Num]],[1]!tblSchedule[GameNum],0)),"")</f>
        <v>46039</v>
      </c>
      <c r="I111" s="9">
        <f>IFERROR(INDEX([1]!tblSchedule[Game Time],MATCH(tblTeamSch[[#This Row],[Game Num]],[1]!tblSchedule[GameNum],0)),"")</f>
        <v>0.54166666666666663</v>
      </c>
      <c r="J111" s="10" t="str">
        <f>IFERROR(INDEX([1]!tblTeams[Organization],MATCH(tblTeamSch[[#This Row],[Team]],[1]!tblTeams[Team],0)),"")</f>
        <v>Holy Spirit</v>
      </c>
      <c r="K111" s="10" t="str">
        <f>IFERROR(INDEX([1]!tblOrg[Abbr],MATCH(tblTeamSch[[#This Row],[Org]],[1]!tblOrg[Organization],0)),"")</f>
        <v>HS</v>
      </c>
      <c r="L111" s="10" t="str">
        <f>IFERROR(INDEX(IF(tblTeamSch[[#This Row],[1vs2]]=1,[1]!tblSchedule[Team 1 Name],[1]!tblSchedule[Team 2 Name]),MATCH(tblTeamSch[[#This Row],[Game Num]],[1]!tblSchedule[GameNum],0)),"")</f>
        <v>Holy Spirit GBB 4#2</v>
      </c>
      <c r="M111" s="10" t="str">
        <f>IFERROR(INDEX(IF(tblTeamSch[[#This Row],[1vs2]]=1,[1]!tblSchedule[Team 2 Name],[1]!tblSchedule[Team 1 Name]),MATCH(tblTeamSch[[#This Row],[Game Num]],[1]!tblSchedule[GameNum],0)),"")</f>
        <v>St. Albert GBB 3/4 #2</v>
      </c>
      <c r="N111" s="6"/>
      <c r="O111" s="6"/>
      <c r="P111" s="6"/>
      <c r="Q111" s="6">
        <f>INDEX([1]!tblSchedule[Home Game],MATCH(tblTeamSch[[#This Row],[Game Num]],[1]!tblSchedule[GameNum],0))</f>
        <v>1</v>
      </c>
      <c r="R111" s="7" t="e">
        <f>IF(COUNTIFS(tblTeamSch[Team],tblTeamSch[[#This Row],[Team]],#REF!,1)&gt;1,"Y","")</f>
        <v>#REF!</v>
      </c>
      <c r="S111" s="6">
        <f>INDEX([1]!tblLoc[Score],MATCH(INDEX([1]!tblOrg[Loc],MATCH(tblTeamSch[[#This Row],[Org]],[1]!tblOrg[Organization],0)),[1]!tblLoc[Loc],0))</f>
        <v>0</v>
      </c>
      <c r="T111" s="6" t="e">
        <f>INDEX([1]!tblLoc[Score],MATCH(INDEX([1]!tblOrg[Loc],MATCH(#REF!,[1]!tblOrg[Abbr],0)),[1]!tblLoc[Loc],0))</f>
        <v>#REF!</v>
      </c>
      <c r="U111" s="6">
        <f>IFERROR(INDEX([1]!tblLoc[Score],MATCH(INDEX([1]!tblOrg[Loc],MATCH(INDEX(FacList,MATCH(tblTeamSch[[#This Row],[Facility]],INDEX(FacList,,1),0),3),[1]!tblOrg[Org Num],0)),[1]!tblLoc[Loc],0)),"")</f>
        <v>0</v>
      </c>
      <c r="V111" s="6">
        <f>IF(OR(tblTeamSch[[#This Row],[Court]]="",tblTeamSch[[#This Row],[Home]]&gt;0),0,IF(tblTeamSch[[#This Row],[Court]]&lt;10,0,IF(tblTeamSch[[#This Row],[Home Court]]=10,0,10)))</f>
        <v>0</v>
      </c>
      <c r="W111" s="6" t="e">
        <f>COUNTIFS(tblTeamSch[Travel Score for Game],10,tblTeamSch[Home],0,#REF!,#REF!)</f>
        <v>#REF!</v>
      </c>
      <c r="X111" s="6" t="str">
        <f>IFERROR(INDEX(tblTeamSch[Overall Travel Score],MATCH(tblTeamSch[[#This Row],[Opponent]],tblTeamSch[Team],0)),"")</f>
        <v/>
      </c>
      <c r="Y111" s="6" cm="1">
        <f t="array" ref="Y111">IF(Y110="Num",1,IF(Y110="","",IF(Y110+1&gt;TotalNumRegGames*2,"",Y110+1)))</f>
        <v>110</v>
      </c>
    </row>
    <row r="112" spans="1:25" ht="13.35" customHeight="1" x14ac:dyDescent="0.3">
      <c r="A112" s="6" cm="1">
        <f t="array" ref="A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1111</v>
      </c>
      <c r="B112" s="6" cm="1">
        <f t="array" ref="B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2" s="6">
        <f>IFERROR(INDEX([1]!tblSchedule[Week Game Scheduled],MATCH(tblTeamSch[[#This Row],[Game Num]],[1]!tblSchedule[GameNum],0)),"")</f>
        <v>8</v>
      </c>
      <c r="D112" s="6">
        <f>IFERROR(INDEX([1]!tblSchedule[Round],MATCH(tblTeamSch[[#This Row],[Game Num]],[1]!tblSchedule[GameNum],0)),"")</f>
        <v>6</v>
      </c>
      <c r="E112" s="6">
        <f>IFERROR(INDEX([1]!tblSchedule[Rnd Sch],MATCH(tblTeamSch[[#This Row],[Game Num]],[1]!tblSchedule[GameNum],0)),"")</f>
        <v>6</v>
      </c>
      <c r="F112" s="6" t="str">
        <f>IFERROR(INDEX([1]!tblSchedule[DLC],MATCH(tblTeamSch[[#This Row],[Game Num]],[1]!tblSchedule[GameNum],0)),"")</f>
        <v>4G2AA</v>
      </c>
      <c r="G112" s="7" t="str">
        <f>IFERROR(INDEX([1]!tblSchedule[Facility],MATCH(tblTeamSch[[#This Row],[Game Num]],[1]!tblSchedule[GameNum],0)),"")</f>
        <v>Holy Spirit Gym</v>
      </c>
      <c r="H112" s="8">
        <f>IFERROR(INDEX([1]!tblSchedule[Game Date],MATCH(tblTeamSch[[#This Row],[Game Num]],[1]!tblSchedule[GameNum],0)),"")</f>
        <v>46046</v>
      </c>
      <c r="I112" s="9">
        <f>IFERROR(INDEX([1]!tblSchedule[Game Time],MATCH(tblTeamSch[[#This Row],[Game Num]],[1]!tblSchedule[GameNum],0)),"")</f>
        <v>0.54166666666666663</v>
      </c>
      <c r="J112" s="10" t="str">
        <f>IFERROR(INDEX([1]!tblTeams[Organization],MATCH(tblTeamSch[[#This Row],[Team]],[1]!tblTeams[Team],0)),"")</f>
        <v>Holy Spirit</v>
      </c>
      <c r="K112" s="10" t="str">
        <f>IFERROR(INDEX([1]!tblOrg[Abbr],MATCH(tblTeamSch[[#This Row],[Org]],[1]!tblOrg[Organization],0)),"")</f>
        <v>HS</v>
      </c>
      <c r="L112" s="10" t="str">
        <f>IFERROR(INDEX(IF(tblTeamSch[[#This Row],[1vs2]]=1,[1]!tblSchedule[Team 1 Name],[1]!tblSchedule[Team 2 Name]),MATCH(tblTeamSch[[#This Row],[Game Num]],[1]!tblSchedule[GameNum],0)),"")</f>
        <v>Holy Spirit GBB 4#2</v>
      </c>
      <c r="M112" s="10" t="str">
        <f>IFERROR(INDEX(IF(tblTeamSch[[#This Row],[1vs2]]=1,[1]!tblSchedule[Team 2 Name],[1]!tblSchedule[Team 1 Name]),MATCH(tblTeamSch[[#This Row],[Game Num]],[1]!tblSchedule[GameNum],0)),"")</f>
        <v>St Mary BB 4G - Blue</v>
      </c>
      <c r="N112" s="6"/>
      <c r="O112" s="6"/>
      <c r="P112" s="6"/>
      <c r="Q112" s="6">
        <f>INDEX([1]!tblSchedule[Home Game],MATCH(tblTeamSch[[#This Row],[Game Num]],[1]!tblSchedule[GameNum],0))</f>
        <v>1</v>
      </c>
      <c r="R112" s="7" t="e">
        <f>IF(COUNTIFS(tblTeamSch[Team],tblTeamSch[[#This Row],[Team]],#REF!,1)&gt;1,"Y","")</f>
        <v>#REF!</v>
      </c>
      <c r="S112" s="6">
        <f>INDEX([1]!tblLoc[Score],MATCH(INDEX([1]!tblOrg[Loc],MATCH(tblTeamSch[[#This Row],[Org]],[1]!tblOrg[Organization],0)),[1]!tblLoc[Loc],0))</f>
        <v>0</v>
      </c>
      <c r="T112" s="6" t="e">
        <f>INDEX([1]!tblLoc[Score],MATCH(INDEX([1]!tblOrg[Loc],MATCH(#REF!,[1]!tblOrg[Abbr],0)),[1]!tblLoc[Loc],0))</f>
        <v>#REF!</v>
      </c>
      <c r="U112" s="6">
        <f>IFERROR(INDEX([1]!tblLoc[Score],MATCH(INDEX([1]!tblOrg[Loc],MATCH(INDEX(FacList,MATCH(tblTeamSch[[#This Row],[Facility]],INDEX(FacList,,1),0),3),[1]!tblOrg[Org Num],0)),[1]!tblLoc[Loc],0)),"")</f>
        <v>0</v>
      </c>
      <c r="V112" s="6">
        <f>IF(OR(tblTeamSch[[#This Row],[Court]]="",tblTeamSch[[#This Row],[Home]]&gt;0),0,IF(tblTeamSch[[#This Row],[Court]]&lt;10,0,IF(tblTeamSch[[#This Row],[Home Court]]=10,0,10)))</f>
        <v>0</v>
      </c>
      <c r="W112" s="6" t="e">
        <f>COUNTIFS(tblTeamSch[Travel Score for Game],10,tblTeamSch[Home],0,#REF!,#REF!)</f>
        <v>#REF!</v>
      </c>
      <c r="X112" s="6" t="str">
        <f>IFERROR(INDEX(tblTeamSch[Overall Travel Score],MATCH(tblTeamSch[[#This Row],[Opponent]],tblTeamSch[Team],0)),"")</f>
        <v/>
      </c>
      <c r="Y112" s="6" cm="1">
        <f t="array" ref="Y112">IF(Y111="Num",1,IF(Y111="","",IF(Y111+1&gt;TotalNumRegGames*2,"",Y111+1)))</f>
        <v>111</v>
      </c>
    </row>
    <row r="113" spans="1:25" ht="13.35" customHeight="1" x14ac:dyDescent="0.3">
      <c r="A113" s="6" cm="1">
        <f t="array" ref="A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1119</v>
      </c>
      <c r="B113" s="6" cm="1">
        <f t="array" ref="B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" s="6">
        <f>IFERROR(INDEX([1]!tblSchedule[Week Game Scheduled],MATCH(tblTeamSch[[#This Row],[Game Num]],[1]!tblSchedule[GameNum],0)),"")</f>
        <v>9</v>
      </c>
      <c r="D113" s="6">
        <f>IFERROR(INDEX([1]!tblSchedule[Round],MATCH(tblTeamSch[[#This Row],[Game Num]],[1]!tblSchedule[GameNum],0)),"")</f>
        <v>7</v>
      </c>
      <c r="E113" s="6">
        <f>IFERROR(INDEX([1]!tblSchedule[Rnd Sch],MATCH(tblTeamSch[[#This Row],[Game Num]],[1]!tblSchedule[GameNum],0)),"")</f>
        <v>7</v>
      </c>
      <c r="F113" s="6" t="str">
        <f>IFERROR(INDEX([1]!tblSchedule[DLC],MATCH(tblTeamSch[[#This Row],[Game Num]],[1]!tblSchedule[GameNum],0)),"")</f>
        <v>4G2AA</v>
      </c>
      <c r="G113" s="7" t="str">
        <f>IFERROR(INDEX([1]!tblSchedule[Facility],MATCH(tblTeamSch[[#This Row],[Game Num]],[1]!tblSchedule[GameNum],0)),"")</f>
        <v>Holy Spirit Gym</v>
      </c>
      <c r="H113" s="8">
        <f>IFERROR(INDEX([1]!tblSchedule[Game Date],MATCH(tblTeamSch[[#This Row],[Game Num]],[1]!tblSchedule[GameNum],0)),"")</f>
        <v>46053</v>
      </c>
      <c r="I113" s="9">
        <f>IFERROR(INDEX([1]!tblSchedule[Game Time],MATCH(tblTeamSch[[#This Row],[Game Num]],[1]!tblSchedule[GameNum],0)),"")</f>
        <v>0.58333333333333337</v>
      </c>
      <c r="J113" s="10" t="str">
        <f>IFERROR(INDEX([1]!tblTeams[Organization],MATCH(tblTeamSch[[#This Row],[Team]],[1]!tblTeams[Team],0)),"")</f>
        <v>Holy Spirit</v>
      </c>
      <c r="K113" s="10" t="str">
        <f>IFERROR(INDEX([1]!tblOrg[Abbr],MATCH(tblTeamSch[[#This Row],[Org]],[1]!tblOrg[Organization],0)),"")</f>
        <v>HS</v>
      </c>
      <c r="L113" s="10" t="str">
        <f>IFERROR(INDEX(IF(tblTeamSch[[#This Row],[1vs2]]=1,[1]!tblSchedule[Team 1 Name],[1]!tblSchedule[Team 2 Name]),MATCH(tblTeamSch[[#This Row],[Game Num]],[1]!tblSchedule[GameNum],0)),"")</f>
        <v>Holy Spirit GBB 4#2</v>
      </c>
      <c r="M113" s="10" t="str">
        <f>IFERROR(INDEX(IF(tblTeamSch[[#This Row],[1vs2]]=1,[1]!tblSchedule[Team 2 Name],[1]!tblSchedule[Team 1 Name]),MATCH(tblTeamSch[[#This Row],[Game Num]],[1]!tblSchedule[GameNum],0)),"")</f>
        <v>St Michael BB 4G#2</v>
      </c>
      <c r="N113" s="6"/>
      <c r="O113" s="6"/>
      <c r="P113" s="6"/>
      <c r="Q113" s="6">
        <f>INDEX([1]!tblSchedule[Home Game],MATCH(tblTeamSch[[#This Row],[Game Num]],[1]!tblSchedule[GameNum],0))</f>
        <v>1</v>
      </c>
      <c r="R113" s="7" t="e">
        <f>IF(COUNTIFS(tblTeamSch[Team],tblTeamSch[[#This Row],[Team]],#REF!,1)&gt;1,"Y","")</f>
        <v>#REF!</v>
      </c>
      <c r="S113" s="6">
        <f>INDEX([1]!tblLoc[Score],MATCH(INDEX([1]!tblOrg[Loc],MATCH(tblTeamSch[[#This Row],[Org]],[1]!tblOrg[Organization],0)),[1]!tblLoc[Loc],0))</f>
        <v>0</v>
      </c>
      <c r="T113" s="6" t="e">
        <f>INDEX([1]!tblLoc[Score],MATCH(INDEX([1]!tblOrg[Loc],MATCH(#REF!,[1]!tblOrg[Abbr],0)),[1]!tblLoc[Loc],0))</f>
        <v>#REF!</v>
      </c>
      <c r="U113" s="6">
        <f>IFERROR(INDEX([1]!tblLoc[Score],MATCH(INDEX([1]!tblOrg[Loc],MATCH(INDEX(FacList,MATCH(tblTeamSch[[#This Row],[Facility]],INDEX(FacList,,1),0),3),[1]!tblOrg[Org Num],0)),[1]!tblLoc[Loc],0)),"")</f>
        <v>0</v>
      </c>
      <c r="V113" s="6">
        <f>IF(OR(tblTeamSch[[#This Row],[Court]]="",tblTeamSch[[#This Row],[Home]]&gt;0),0,IF(tblTeamSch[[#This Row],[Court]]&lt;10,0,IF(tblTeamSch[[#This Row],[Home Court]]=10,0,10)))</f>
        <v>0</v>
      </c>
      <c r="W113" s="6" t="e">
        <f>COUNTIFS(tblTeamSch[Travel Score for Game],10,tblTeamSch[Home],0,#REF!,#REF!)</f>
        <v>#REF!</v>
      </c>
      <c r="X113" s="6" t="str">
        <f>IFERROR(INDEX(tblTeamSch[Overall Travel Score],MATCH(tblTeamSch[[#This Row],[Opponent]],tblTeamSch[Team],0)),"")</f>
        <v/>
      </c>
      <c r="Y113" s="6" cm="1">
        <f t="array" ref="Y113">IF(Y112="Num",1,IF(Y112="","",IF(Y112+1&gt;TotalNumRegGames*2,"",Y112+1)))</f>
        <v>112</v>
      </c>
    </row>
    <row r="114" spans="1:25" ht="13.35" customHeight="1" x14ac:dyDescent="0.3">
      <c r="A114" s="6" cm="1">
        <f t="array" ref="A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1149</v>
      </c>
      <c r="B114" s="6" cm="1">
        <f t="array" ref="B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" s="6">
        <f>IFERROR(INDEX([1]!tblSchedule[Week Game Scheduled],MATCH(tblTeamSch[[#This Row],[Game Num]],[1]!tblSchedule[GameNum],0)),"")</f>
        <v>49</v>
      </c>
      <c r="D114" s="6">
        <f>IFERROR(INDEX([1]!tblSchedule[Round],MATCH(tblTeamSch[[#This Row],[Game Num]],[1]!tblSchedule[GameNum],0)),"")</f>
        <v>1</v>
      </c>
      <c r="E114" s="6">
        <f>IFERROR(INDEX([1]!tblSchedule[Rnd Sch],MATCH(tblTeamSch[[#This Row],[Game Num]],[1]!tblSchedule[GameNum],0)),"")</f>
        <v>1</v>
      </c>
      <c r="F114" s="6" t="str">
        <f>IFERROR(INDEX([1]!tblSchedule[DLC],MATCH(tblTeamSch[[#This Row],[Game Num]],[1]!tblSchedule[GameNum],0)),"")</f>
        <v>4G3</v>
      </c>
      <c r="G114" s="7" t="str">
        <f>IFERROR(INDEX([1]!tblSchedule[Facility],MATCH(tblTeamSch[[#This Row],[Game Num]],[1]!tblSchedule[GameNum],0)),"")</f>
        <v>Holy Spirit Gym</v>
      </c>
      <c r="H114" s="8">
        <f>IFERROR(INDEX([1]!tblSchedule[Game Date],MATCH(tblTeamSch[[#This Row],[Game Num]],[1]!tblSchedule[GameNum],0)),"")</f>
        <v>45997</v>
      </c>
      <c r="I114" s="9">
        <f>IFERROR(INDEX([1]!tblSchedule[Game Time],MATCH(tblTeamSch[[#This Row],[Game Num]],[1]!tblSchedule[GameNum],0)),"")</f>
        <v>0.58333333333333337</v>
      </c>
      <c r="J114" s="10" t="str">
        <f>IFERROR(INDEX([1]!tblTeams[Organization],MATCH(tblTeamSch[[#This Row],[Team]],[1]!tblTeams[Team],0)),"")</f>
        <v>Holy Spirit</v>
      </c>
      <c r="K114" s="10" t="str">
        <f>IFERROR(INDEX([1]!tblOrg[Abbr],MATCH(tblTeamSch[[#This Row],[Org]],[1]!tblOrg[Organization],0)),"")</f>
        <v>HS</v>
      </c>
      <c r="L114" s="10" t="str">
        <f>IFERROR(INDEX(IF(tblTeamSch[[#This Row],[1vs2]]=1,[1]!tblSchedule[Team 1 Name],[1]!tblSchedule[Team 2 Name]),MATCH(tblTeamSch[[#This Row],[Game Num]],[1]!tblSchedule[GameNum],0)),"")</f>
        <v>Holy Spirit GBB 4#3</v>
      </c>
      <c r="M114" s="10" t="str">
        <f>IFERROR(INDEX(IF(tblTeamSch[[#This Row],[1vs2]]=1,[1]!tblSchedule[Team 2 Name],[1]!tblSchedule[Team 1 Name]),MATCH(tblTeamSch[[#This Row],[Game Num]],[1]!tblSchedule[GameNum],0)),"")</f>
        <v>St. Raphael BB 4G #3</v>
      </c>
      <c r="N114" s="6"/>
      <c r="O114" s="6"/>
      <c r="P114" s="6"/>
      <c r="Q114" s="6">
        <f>INDEX([1]!tblSchedule[Home Game],MATCH(tblTeamSch[[#This Row],[Game Num]],[1]!tblSchedule[GameNum],0))</f>
        <v>1</v>
      </c>
      <c r="R114" s="7" t="e">
        <f>IF(COUNTIFS(tblTeamSch[Team],tblTeamSch[[#This Row],[Team]],#REF!,1)&gt;1,"Y","")</f>
        <v>#REF!</v>
      </c>
      <c r="S114" s="6">
        <f>INDEX([1]!tblLoc[Score],MATCH(INDEX([1]!tblOrg[Loc],MATCH(tblTeamSch[[#This Row],[Org]],[1]!tblOrg[Organization],0)),[1]!tblLoc[Loc],0))</f>
        <v>0</v>
      </c>
      <c r="T114" s="6" t="e">
        <f>INDEX([1]!tblLoc[Score],MATCH(INDEX([1]!tblOrg[Loc],MATCH(#REF!,[1]!tblOrg[Abbr],0)),[1]!tblLoc[Loc],0))</f>
        <v>#REF!</v>
      </c>
      <c r="U114" s="6">
        <f>IFERROR(INDEX([1]!tblLoc[Score],MATCH(INDEX([1]!tblOrg[Loc],MATCH(INDEX(FacList,MATCH(tblTeamSch[[#This Row],[Facility]],INDEX(FacList,,1),0),3),[1]!tblOrg[Org Num],0)),[1]!tblLoc[Loc],0)),"")</f>
        <v>0</v>
      </c>
      <c r="V114" s="6">
        <f>IF(OR(tblTeamSch[[#This Row],[Court]]="",tblTeamSch[[#This Row],[Home]]&gt;0),0,IF(tblTeamSch[[#This Row],[Court]]&lt;10,0,IF(tblTeamSch[[#This Row],[Home Court]]=10,0,10)))</f>
        <v>0</v>
      </c>
      <c r="W114" s="6" t="e">
        <f>COUNTIFS(tblTeamSch[Travel Score for Game],10,tblTeamSch[Home],0,#REF!,#REF!)</f>
        <v>#REF!</v>
      </c>
      <c r="X114" s="6" t="str">
        <f>IFERROR(INDEX(tblTeamSch[Overall Travel Score],MATCH(tblTeamSch[[#This Row],[Opponent]],tblTeamSch[Team],0)),"")</f>
        <v/>
      </c>
      <c r="Y114" s="6" cm="1">
        <f t="array" ref="Y114">IF(Y113="Num",1,IF(Y113="","",IF(Y113+1&gt;TotalNumRegGames*2,"",Y113+1)))</f>
        <v>113</v>
      </c>
    </row>
    <row r="115" spans="1:25" ht="13.35" customHeight="1" x14ac:dyDescent="0.3">
      <c r="A115" s="6" cm="1">
        <f t="array" ref="A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1161</v>
      </c>
      <c r="B115" s="6" cm="1">
        <f t="array" ref="B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" s="6">
        <f>IFERROR(INDEX([1]!tblSchedule[Week Game Scheduled],MATCH(tblTeamSch[[#This Row],[Game Num]],[1]!tblSchedule[GameNum],0)),"")</f>
        <v>5</v>
      </c>
      <c r="D115" s="6">
        <f>IFERROR(INDEX([1]!tblSchedule[Round],MATCH(tblTeamSch[[#This Row],[Game Num]],[1]!tblSchedule[GameNum],0)),"")</f>
        <v>3</v>
      </c>
      <c r="E115" s="6">
        <f>IFERROR(INDEX([1]!tblSchedule[Rnd Sch],MATCH(tblTeamSch[[#This Row],[Game Num]],[1]!tblSchedule[GameNum],0)),"")</f>
        <v>3</v>
      </c>
      <c r="F115" s="6" t="str">
        <f>IFERROR(INDEX([1]!tblSchedule[DLC],MATCH(tblTeamSch[[#This Row],[Game Num]],[1]!tblSchedule[GameNum],0)),"")</f>
        <v>4G3</v>
      </c>
      <c r="G115" s="7" t="str">
        <f>IFERROR(INDEX([1]!tblSchedule[Facility],MATCH(tblTeamSch[[#This Row],[Game Num]],[1]!tblSchedule[GameNum],0)),"")</f>
        <v>St. Patrick's Celtic Center</v>
      </c>
      <c r="H115" s="8">
        <f>IFERROR(INDEX([1]!tblSchedule[Game Date],MATCH(tblTeamSch[[#This Row],[Game Num]],[1]!tblSchedule[GameNum],0)),"")</f>
        <v>46025</v>
      </c>
      <c r="I115" s="9">
        <f>IFERROR(INDEX([1]!tblSchedule[Game Time],MATCH(tblTeamSch[[#This Row],[Game Num]],[1]!tblSchedule[GameNum],0)),"")</f>
        <v>0.625</v>
      </c>
      <c r="J115" s="10" t="str">
        <f>IFERROR(INDEX([1]!tblTeams[Organization],MATCH(tblTeamSch[[#This Row],[Team]],[1]!tblTeams[Team],0)),"")</f>
        <v>Holy Spirit</v>
      </c>
      <c r="K115" s="10" t="str">
        <f>IFERROR(INDEX([1]!tblOrg[Abbr],MATCH(tblTeamSch[[#This Row],[Org]],[1]!tblOrg[Organization],0)),"")</f>
        <v>HS</v>
      </c>
      <c r="L115" s="10" t="str">
        <f>IFERROR(INDEX(IF(tblTeamSch[[#This Row],[1vs2]]=1,[1]!tblSchedule[Team 1 Name],[1]!tblSchedule[Team 2 Name]),MATCH(tblTeamSch[[#This Row],[Game Num]],[1]!tblSchedule[GameNum],0)),"")</f>
        <v>Holy Spirit GBB 4#3</v>
      </c>
      <c r="M115" s="10" t="str">
        <f>IFERROR(INDEX(IF(tblTeamSch[[#This Row],[1vs2]]=1,[1]!tblSchedule[Team 2 Name],[1]!tblSchedule[Team 1 Name]),MATCH(tblTeamSch[[#This Row],[Game Num]],[1]!tblSchedule[GameNum],0)),"")</f>
        <v>St Patrick BB 4G#3</v>
      </c>
      <c r="N115" s="6"/>
      <c r="O115" s="6"/>
      <c r="P115" s="6"/>
      <c r="Q115" s="6">
        <f>INDEX([1]!tblSchedule[Home Game],MATCH(tblTeamSch[[#This Row],[Game Num]],[1]!tblSchedule[GameNum],0))</f>
        <v>1</v>
      </c>
      <c r="R115" s="7" t="e">
        <f>IF(COUNTIFS(tblTeamSch[Team],tblTeamSch[[#This Row],[Team]],#REF!,1)&gt;1,"Y","")</f>
        <v>#REF!</v>
      </c>
      <c r="S115" s="6">
        <f>INDEX([1]!tblLoc[Score],MATCH(INDEX([1]!tblOrg[Loc],MATCH(tblTeamSch[[#This Row],[Org]],[1]!tblOrg[Organization],0)),[1]!tblLoc[Loc],0))</f>
        <v>0</v>
      </c>
      <c r="T115" s="6" t="e">
        <f>INDEX([1]!tblLoc[Score],MATCH(INDEX([1]!tblOrg[Loc],MATCH(#REF!,[1]!tblOrg[Abbr],0)),[1]!tblLoc[Loc],0))</f>
        <v>#REF!</v>
      </c>
      <c r="U115" s="6">
        <f>IFERROR(INDEX([1]!tblLoc[Score],MATCH(INDEX([1]!tblOrg[Loc],MATCH(INDEX(FacList,MATCH(tblTeamSch[[#This Row],[Facility]],INDEX(FacList,,1),0),3),[1]!tblOrg[Org Num],0)),[1]!tblLoc[Loc],0)),"")</f>
        <v>4</v>
      </c>
      <c r="V115" s="6">
        <f>IF(OR(tblTeamSch[[#This Row],[Court]]="",tblTeamSch[[#This Row],[Home]]&gt;0),0,IF(tblTeamSch[[#This Row],[Court]]&lt;10,0,IF(tblTeamSch[[#This Row],[Home Court]]=10,0,10)))</f>
        <v>0</v>
      </c>
      <c r="W115" s="6" t="e">
        <f>COUNTIFS(tblTeamSch[Travel Score for Game],10,tblTeamSch[Home],0,#REF!,#REF!)</f>
        <v>#REF!</v>
      </c>
      <c r="X115" s="6" t="str">
        <f>IFERROR(INDEX(tblTeamSch[Overall Travel Score],MATCH(tblTeamSch[[#This Row],[Opponent]],tblTeamSch[Team],0)),"")</f>
        <v/>
      </c>
      <c r="Y115" s="6" cm="1">
        <f t="array" ref="Y115">IF(Y114="Num",1,IF(Y114="","",IF(Y114+1&gt;TotalNumRegGames*2,"",Y114+1)))</f>
        <v>114</v>
      </c>
    </row>
    <row r="116" spans="1:25" ht="13.35" customHeight="1" x14ac:dyDescent="0.3">
      <c r="A116" s="6" cm="1">
        <f t="array" ref="A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1165</v>
      </c>
      <c r="B116" s="6" cm="1">
        <f t="array" ref="B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" s="6">
        <f>IFERROR(INDEX([1]!tblSchedule[Week Game Scheduled],MATCH(tblTeamSch[[#This Row],[Game Num]],[1]!tblSchedule[GameNum],0)),"")</f>
        <v>6</v>
      </c>
      <c r="D116" s="6">
        <f>IFERROR(INDEX([1]!tblSchedule[Round],MATCH(tblTeamSch[[#This Row],[Game Num]],[1]!tblSchedule[GameNum],0)),"")</f>
        <v>4</v>
      </c>
      <c r="E116" s="6">
        <f>IFERROR(INDEX([1]!tblSchedule[Rnd Sch],MATCH(tblTeamSch[[#This Row],[Game Num]],[1]!tblSchedule[GameNum],0)),"")</f>
        <v>4</v>
      </c>
      <c r="F116" s="6" t="str">
        <f>IFERROR(INDEX([1]!tblSchedule[DLC],MATCH(tblTeamSch[[#This Row],[Game Num]],[1]!tblSchedule[GameNum],0)),"")</f>
        <v>4G3</v>
      </c>
      <c r="G116" s="7" t="str">
        <f>IFERROR(INDEX([1]!tblSchedule[Facility],MATCH(tblTeamSch[[#This Row],[Game Num]],[1]!tblSchedule[GameNum],0)),"")</f>
        <v>Holy Trinity Parish School</v>
      </c>
      <c r="H116" s="8">
        <f>IFERROR(INDEX([1]!tblSchedule[Game Date],MATCH(tblTeamSch[[#This Row],[Game Num]],[1]!tblSchedule[GameNum],0)),"")</f>
        <v>46032</v>
      </c>
      <c r="I116" s="9">
        <f>IFERROR(INDEX([1]!tblSchedule[Game Time],MATCH(tblTeamSch[[#This Row],[Game Num]],[1]!tblSchedule[GameNum],0)),"")</f>
        <v>0.58333333333333337</v>
      </c>
      <c r="J116" s="10" t="str">
        <f>IFERROR(INDEX([1]!tblTeams[Organization],MATCH(tblTeamSch[[#This Row],[Team]],[1]!tblTeams[Team],0)),"")</f>
        <v>Holy Spirit</v>
      </c>
      <c r="K116" s="10" t="str">
        <f>IFERROR(INDEX([1]!tblOrg[Abbr],MATCH(tblTeamSch[[#This Row],[Org]],[1]!tblOrg[Organization],0)),"")</f>
        <v>HS</v>
      </c>
      <c r="L116" s="10" t="str">
        <f>IFERROR(INDEX(IF(tblTeamSch[[#This Row],[1vs2]]=1,[1]!tblSchedule[Team 1 Name],[1]!tblSchedule[Team 2 Name]),MATCH(tblTeamSch[[#This Row],[Game Num]],[1]!tblSchedule[GameNum],0)),"")</f>
        <v>Holy Spirit GBB 4#3</v>
      </c>
      <c r="M116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116" s="6"/>
      <c r="O116" s="6"/>
      <c r="P116" s="6"/>
      <c r="Q116" s="6">
        <f>INDEX([1]!tblSchedule[Home Game],MATCH(tblTeamSch[[#This Row],[Game Num]],[1]!tblSchedule[GameNum],0))</f>
        <v>1</v>
      </c>
      <c r="R116" s="7" t="e">
        <f>IF(COUNTIFS(tblTeamSch[Team],tblTeamSch[[#This Row],[Team]],#REF!,1)&gt;1,"Y","")</f>
        <v>#REF!</v>
      </c>
      <c r="S116" s="6">
        <f>INDEX([1]!tblLoc[Score],MATCH(INDEX([1]!tblOrg[Loc],MATCH(tblTeamSch[[#This Row],[Org]],[1]!tblOrg[Organization],0)),[1]!tblLoc[Loc],0))</f>
        <v>0</v>
      </c>
      <c r="T116" s="6" t="e">
        <f>INDEX([1]!tblLoc[Score],MATCH(INDEX([1]!tblOrg[Loc],MATCH(#REF!,[1]!tblOrg[Abbr],0)),[1]!tblLoc[Loc],0))</f>
        <v>#REF!</v>
      </c>
      <c r="U116" s="6">
        <f>IFERROR(INDEX([1]!tblLoc[Score],MATCH(INDEX([1]!tblOrg[Loc],MATCH(INDEX(FacList,MATCH(tblTeamSch[[#This Row],[Facility]],INDEX(FacList,,1),0),3),[1]!tblOrg[Org Num],0)),[1]!tblLoc[Loc],0)),"")</f>
        <v>0</v>
      </c>
      <c r="V116" s="6">
        <f>IF(OR(tblTeamSch[[#This Row],[Court]]="",tblTeamSch[[#This Row],[Home]]&gt;0),0,IF(tblTeamSch[[#This Row],[Court]]&lt;10,0,IF(tblTeamSch[[#This Row],[Home Court]]=10,0,10)))</f>
        <v>0</v>
      </c>
      <c r="W116" s="6" t="e">
        <f>COUNTIFS(tblTeamSch[Travel Score for Game],10,tblTeamSch[Home],0,#REF!,#REF!)</f>
        <v>#REF!</v>
      </c>
      <c r="X116" s="6" t="str">
        <f>IFERROR(INDEX(tblTeamSch[Overall Travel Score],MATCH(tblTeamSch[[#This Row],[Opponent]],tblTeamSch[Team],0)),"")</f>
        <v/>
      </c>
      <c r="Y116" s="6" cm="1">
        <f t="array" ref="Y116">IF(Y115="Num",1,IF(Y115="","",IF(Y115+1&gt;TotalNumRegGames*2,"",Y115+1)))</f>
        <v>115</v>
      </c>
    </row>
    <row r="117" spans="1:25" ht="13.35" customHeight="1" x14ac:dyDescent="0.3">
      <c r="A117" s="6" cm="1">
        <f t="array" ref="A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1174</v>
      </c>
      <c r="B117" s="6" cm="1">
        <f t="array" ref="B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" s="6">
        <f>IFERROR(INDEX([1]!tblSchedule[Week Game Scheduled],MATCH(tblTeamSch[[#This Row],[Game Num]],[1]!tblSchedule[GameNum],0)),"")</f>
        <v>7</v>
      </c>
      <c r="D117" s="6">
        <f>IFERROR(INDEX([1]!tblSchedule[Round],MATCH(tblTeamSch[[#This Row],[Game Num]],[1]!tblSchedule[GameNum],0)),"")</f>
        <v>5</v>
      </c>
      <c r="E117" s="6">
        <f>IFERROR(INDEX([1]!tblSchedule[Rnd Sch],MATCH(tblTeamSch[[#This Row],[Game Num]],[1]!tblSchedule[GameNum],0)),"")</f>
        <v>5</v>
      </c>
      <c r="F117" s="6" t="str">
        <f>IFERROR(INDEX([1]!tblSchedule[DLC],MATCH(tblTeamSch[[#This Row],[Game Num]],[1]!tblSchedule[GameNum],0)),"")</f>
        <v>4G3</v>
      </c>
      <c r="G117" s="7" t="str">
        <f>IFERROR(INDEX([1]!tblSchedule[Facility],MATCH(tblTeamSch[[#This Row],[Game Num]],[1]!tblSchedule[GameNum],0)),"")</f>
        <v>Holy Trinity Parish School</v>
      </c>
      <c r="H117" s="8">
        <f>IFERROR(INDEX([1]!tblSchedule[Game Date],MATCH(tblTeamSch[[#This Row],[Game Num]],[1]!tblSchedule[GameNum],0)),"")</f>
        <v>46039</v>
      </c>
      <c r="I117" s="9">
        <f>IFERROR(INDEX([1]!tblSchedule[Game Time],MATCH(tblTeamSch[[#This Row],[Game Num]],[1]!tblSchedule[GameNum],0)),"")</f>
        <v>0.58333333333333337</v>
      </c>
      <c r="J117" s="10" t="str">
        <f>IFERROR(INDEX([1]!tblTeams[Organization],MATCH(tblTeamSch[[#This Row],[Team]],[1]!tblTeams[Team],0)),"")</f>
        <v>Holy Spirit</v>
      </c>
      <c r="K117" s="10" t="str">
        <f>IFERROR(INDEX([1]!tblOrg[Abbr],MATCH(tblTeamSch[[#This Row],[Org]],[1]!tblOrg[Organization],0)),"")</f>
        <v>HS</v>
      </c>
      <c r="L117" s="10" t="str">
        <f>IFERROR(INDEX(IF(tblTeamSch[[#This Row],[1vs2]]=1,[1]!tblSchedule[Team 1 Name],[1]!tblSchedule[Team 2 Name]),MATCH(tblTeamSch[[#This Row],[Game Num]],[1]!tblSchedule[GameNum],0)),"")</f>
        <v>Holy Spirit GBB 4#3</v>
      </c>
      <c r="M117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117" s="6"/>
      <c r="O117" s="6"/>
      <c r="P117" s="6"/>
      <c r="Q117" s="6">
        <f>INDEX([1]!tblSchedule[Home Game],MATCH(tblTeamSch[[#This Row],[Game Num]],[1]!tblSchedule[GameNum],0))</f>
        <v>1</v>
      </c>
      <c r="R117" s="7" t="e">
        <f>IF(COUNTIFS(tblTeamSch[Team],tblTeamSch[[#This Row],[Team]],#REF!,1)&gt;1,"Y","")</f>
        <v>#REF!</v>
      </c>
      <c r="S117" s="6">
        <f>INDEX([1]!tblLoc[Score],MATCH(INDEX([1]!tblOrg[Loc],MATCH(tblTeamSch[[#This Row],[Org]],[1]!tblOrg[Organization],0)),[1]!tblLoc[Loc],0))</f>
        <v>0</v>
      </c>
      <c r="T117" s="6" t="e">
        <f>INDEX([1]!tblLoc[Score],MATCH(INDEX([1]!tblOrg[Loc],MATCH(#REF!,[1]!tblOrg[Abbr],0)),[1]!tblLoc[Loc],0))</f>
        <v>#REF!</v>
      </c>
      <c r="U117" s="6">
        <f>IFERROR(INDEX([1]!tblLoc[Score],MATCH(INDEX([1]!tblOrg[Loc],MATCH(INDEX(FacList,MATCH(tblTeamSch[[#This Row],[Facility]],INDEX(FacList,,1),0),3),[1]!tblOrg[Org Num],0)),[1]!tblLoc[Loc],0)),"")</f>
        <v>0</v>
      </c>
      <c r="V117" s="6">
        <f>IF(OR(tblTeamSch[[#This Row],[Court]]="",tblTeamSch[[#This Row],[Home]]&gt;0),0,IF(tblTeamSch[[#This Row],[Court]]&lt;10,0,IF(tblTeamSch[[#This Row],[Home Court]]=10,0,10)))</f>
        <v>0</v>
      </c>
      <c r="W117" s="6" t="e">
        <f>COUNTIFS(tblTeamSch[Travel Score for Game],10,tblTeamSch[Home],0,#REF!,#REF!)</f>
        <v>#REF!</v>
      </c>
      <c r="X117" s="6" t="str">
        <f>IFERROR(INDEX(tblTeamSch[Overall Travel Score],MATCH(tblTeamSch[[#This Row],[Opponent]],tblTeamSch[Team],0)),"")</f>
        <v/>
      </c>
      <c r="Y117" s="6" cm="1">
        <f t="array" ref="Y117">IF(Y116="Num",1,IF(Y116="","",IF(Y116+1&gt;TotalNumRegGames*2,"",Y116+1)))</f>
        <v>116</v>
      </c>
    </row>
    <row r="118" spans="1:25" ht="13.35" customHeight="1" x14ac:dyDescent="0.3">
      <c r="A118" s="6" cm="1">
        <f t="array" ref="A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1180</v>
      </c>
      <c r="B118" s="6" cm="1">
        <f t="array" ref="B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8" s="6">
        <f>IFERROR(INDEX([1]!tblSchedule[Week Game Scheduled],MATCH(tblTeamSch[[#This Row],[Game Num]],[1]!tblSchedule[GameNum],0)),"")</f>
        <v>8</v>
      </c>
      <c r="D118" s="6">
        <f>IFERROR(INDEX([1]!tblSchedule[Round],MATCH(tblTeamSch[[#This Row],[Game Num]],[1]!tblSchedule[GameNum],0)),"")</f>
        <v>6</v>
      </c>
      <c r="E118" s="6">
        <f>IFERROR(INDEX([1]!tblSchedule[Rnd Sch],MATCH(tblTeamSch[[#This Row],[Game Num]],[1]!tblSchedule[GameNum],0)),"")</f>
        <v>6</v>
      </c>
      <c r="F118" s="6" t="str">
        <f>IFERROR(INDEX([1]!tblSchedule[DLC],MATCH(tblTeamSch[[#This Row],[Game Num]],[1]!tblSchedule[GameNum],0)),"")</f>
        <v>4G3</v>
      </c>
      <c r="G118" s="7" t="str">
        <f>IFERROR(INDEX([1]!tblSchedule[Facility],MATCH(tblTeamSch[[#This Row],[Game Num]],[1]!tblSchedule[GameNum],0)),"")</f>
        <v>Holy Spirit Gym</v>
      </c>
      <c r="H118" s="8">
        <f>IFERROR(INDEX([1]!tblSchedule[Game Date],MATCH(tblTeamSch[[#This Row],[Game Num]],[1]!tblSchedule[GameNum],0)),"")</f>
        <v>46046</v>
      </c>
      <c r="I118" s="9">
        <f>IFERROR(INDEX([1]!tblSchedule[Game Time],MATCH(tblTeamSch[[#This Row],[Game Num]],[1]!tblSchedule[GameNum],0)),"")</f>
        <v>0.58333333333333337</v>
      </c>
      <c r="J118" s="10" t="str">
        <f>IFERROR(INDEX([1]!tblTeams[Organization],MATCH(tblTeamSch[[#This Row],[Team]],[1]!tblTeams[Team],0)),"")</f>
        <v>Holy Spirit</v>
      </c>
      <c r="K118" s="10" t="str">
        <f>IFERROR(INDEX([1]!tblOrg[Abbr],MATCH(tblTeamSch[[#This Row],[Org]],[1]!tblOrg[Organization],0)),"")</f>
        <v>HS</v>
      </c>
      <c r="L118" s="10" t="str">
        <f>IFERROR(INDEX(IF(tblTeamSch[[#This Row],[1vs2]]=1,[1]!tblSchedule[Team 1 Name],[1]!tblSchedule[Team 2 Name]),MATCH(tblTeamSch[[#This Row],[Game Num]],[1]!tblSchedule[GameNum],0)),"")</f>
        <v>Holy Spirit GBB 4#3</v>
      </c>
      <c r="M118" s="10" t="str">
        <f>IFERROR(INDEX(IF(tblTeamSch[[#This Row],[1vs2]]=1,[1]!tblSchedule[Team 2 Name],[1]!tblSchedule[Team 1 Name]),MATCH(tblTeamSch[[#This Row],[Game Num]],[1]!tblSchedule[GameNum],0)),"")</f>
        <v>St. Albert BB 4G#3 Blue</v>
      </c>
      <c r="N118" s="6"/>
      <c r="O118" s="6"/>
      <c r="P118" s="6"/>
      <c r="Q118" s="6">
        <f>INDEX([1]!tblSchedule[Home Game],MATCH(tblTeamSch[[#This Row],[Game Num]],[1]!tblSchedule[GameNum],0))</f>
        <v>1</v>
      </c>
      <c r="R118" s="7" t="e">
        <f>IF(COUNTIFS(tblTeamSch[Team],tblTeamSch[[#This Row],[Team]],#REF!,1)&gt;1,"Y","")</f>
        <v>#REF!</v>
      </c>
      <c r="S118" s="6">
        <f>INDEX([1]!tblLoc[Score],MATCH(INDEX([1]!tblOrg[Loc],MATCH(tblTeamSch[[#This Row],[Org]],[1]!tblOrg[Organization],0)),[1]!tblLoc[Loc],0))</f>
        <v>0</v>
      </c>
      <c r="T118" s="6" t="e">
        <f>INDEX([1]!tblLoc[Score],MATCH(INDEX([1]!tblOrg[Loc],MATCH(#REF!,[1]!tblOrg[Abbr],0)),[1]!tblLoc[Loc],0))</f>
        <v>#REF!</v>
      </c>
      <c r="U118" s="6">
        <f>IFERROR(INDEX([1]!tblLoc[Score],MATCH(INDEX([1]!tblOrg[Loc],MATCH(INDEX(FacList,MATCH(tblTeamSch[[#This Row],[Facility]],INDEX(FacList,,1),0),3),[1]!tblOrg[Org Num],0)),[1]!tblLoc[Loc],0)),"")</f>
        <v>0</v>
      </c>
      <c r="V118" s="6">
        <f>IF(OR(tblTeamSch[[#This Row],[Court]]="",tblTeamSch[[#This Row],[Home]]&gt;0),0,IF(tblTeamSch[[#This Row],[Court]]&lt;10,0,IF(tblTeamSch[[#This Row],[Home Court]]=10,0,10)))</f>
        <v>0</v>
      </c>
      <c r="W118" s="6" t="e">
        <f>COUNTIFS(tblTeamSch[Travel Score for Game],10,tblTeamSch[Home],0,#REF!,#REF!)</f>
        <v>#REF!</v>
      </c>
      <c r="X118" s="6" t="str">
        <f>IFERROR(INDEX(tblTeamSch[Overall Travel Score],MATCH(tblTeamSch[[#This Row],[Opponent]],tblTeamSch[Team],0)),"")</f>
        <v/>
      </c>
      <c r="Y118" s="6" cm="1">
        <f t="array" ref="Y118">IF(Y117="Num",1,IF(Y117="","",IF(Y117+1&gt;TotalNumRegGames*2,"",Y117+1)))</f>
        <v>117</v>
      </c>
    </row>
    <row r="119" spans="1:25" ht="13.35" customHeight="1" x14ac:dyDescent="0.3">
      <c r="A119" s="6" cm="1">
        <f t="array" ref="A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1190</v>
      </c>
      <c r="B119" s="6" cm="1">
        <f t="array" ref="B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" s="6">
        <f>IFERROR(INDEX([1]!tblSchedule[Week Game Scheduled],MATCH(tblTeamSch[[#This Row],[Game Num]],[1]!tblSchedule[GameNum],0)),"")</f>
        <v>9</v>
      </c>
      <c r="D119" s="6">
        <f>IFERROR(INDEX([1]!tblSchedule[Round],MATCH(tblTeamSch[[#This Row],[Game Num]],[1]!tblSchedule[GameNum],0)),"")</f>
        <v>8</v>
      </c>
      <c r="E119" s="6">
        <f>IFERROR(INDEX([1]!tblSchedule[Rnd Sch],MATCH(tblTeamSch[[#This Row],[Game Num]],[1]!tblSchedule[GameNum],0)),"")</f>
        <v>6</v>
      </c>
      <c r="F119" s="6" t="str">
        <f>IFERROR(INDEX([1]!tblSchedule[DLC],MATCH(tblTeamSch[[#This Row],[Game Num]],[1]!tblSchedule[GameNum],0)),"")</f>
        <v>4G3</v>
      </c>
      <c r="G119" s="7" t="str">
        <f>IFERROR(INDEX([1]!tblSchedule[Facility],MATCH(tblTeamSch[[#This Row],[Game Num]],[1]!tblSchedule[GameNum],0)),"")</f>
        <v>St Francis of Assisi</v>
      </c>
      <c r="H119" s="8">
        <f>IFERROR(INDEX([1]!tblSchedule[Game Date],MATCH(tblTeamSch[[#This Row],[Game Num]],[1]!tblSchedule[GameNum],0)),"")</f>
        <v>46047</v>
      </c>
      <c r="I119" s="9">
        <f>IFERROR(INDEX([1]!tblSchedule[Game Time],MATCH(tblTeamSch[[#This Row],[Game Num]],[1]!tblSchedule[GameNum],0)),"")</f>
        <v>0.66666666666666663</v>
      </c>
      <c r="J119" s="10" t="str">
        <f>IFERROR(INDEX([1]!tblTeams[Organization],MATCH(tblTeamSch[[#This Row],[Team]],[1]!tblTeams[Team],0)),"")</f>
        <v>Holy Spirit</v>
      </c>
      <c r="K119" s="10" t="str">
        <f>IFERROR(INDEX([1]!tblOrg[Abbr],MATCH(tblTeamSch[[#This Row],[Org]],[1]!tblOrg[Organization],0)),"")</f>
        <v>HS</v>
      </c>
      <c r="L119" s="10" t="str">
        <f>IFERROR(INDEX(IF(tblTeamSch[[#This Row],[1vs2]]=1,[1]!tblSchedule[Team 1 Name],[1]!tblSchedule[Team 2 Name]),MATCH(tblTeamSch[[#This Row],[Game Num]],[1]!tblSchedule[GameNum],0)),"")</f>
        <v>Holy Spirit GBB 4#3</v>
      </c>
      <c r="M119" s="10" t="str">
        <f>IFERROR(INDEX(IF(tblTeamSch[[#This Row],[1vs2]]=1,[1]!tblSchedule[Team 2 Name],[1]!tblSchedule[Team 1 Name]),MATCH(tblTeamSch[[#This Row],[Game Num]],[1]!tblSchedule[GameNum],0)),"")</f>
        <v>St. Albert BB 4G#3 Gold</v>
      </c>
      <c r="N119" s="6"/>
      <c r="O119" s="6"/>
      <c r="P119" s="6"/>
      <c r="Q119" s="6">
        <f>INDEX([1]!tblSchedule[Home Game],MATCH(tblTeamSch[[#This Row],[Game Num]],[1]!tblSchedule[GameNum],0))</f>
        <v>0</v>
      </c>
      <c r="R119" s="7" t="e">
        <f>IF(COUNTIFS(tblTeamSch[Team],tblTeamSch[[#This Row],[Team]],#REF!,1)&gt;1,"Y","")</f>
        <v>#REF!</v>
      </c>
      <c r="S119" s="6">
        <f>INDEX([1]!tblLoc[Score],MATCH(INDEX([1]!tblOrg[Loc],MATCH(tblTeamSch[[#This Row],[Org]],[1]!tblOrg[Organization],0)),[1]!tblLoc[Loc],0))</f>
        <v>0</v>
      </c>
      <c r="T119" s="6" t="e">
        <f>INDEX([1]!tblLoc[Score],MATCH(INDEX([1]!tblOrg[Loc],MATCH(#REF!,[1]!tblOrg[Abbr],0)),[1]!tblLoc[Loc],0))</f>
        <v>#REF!</v>
      </c>
      <c r="U119" s="6">
        <f>IFERROR(INDEX([1]!tblLoc[Score],MATCH(INDEX([1]!tblOrg[Loc],MATCH(INDEX(FacList,MATCH(tblTeamSch[[#This Row],[Facility]],INDEX(FacList,,1),0),3),[1]!tblOrg[Org Num],0)),[1]!tblLoc[Loc],0)),"")</f>
        <v>0</v>
      </c>
      <c r="V119" s="6">
        <f>IF(OR(tblTeamSch[[#This Row],[Court]]="",tblTeamSch[[#This Row],[Home]]&gt;0),0,IF(tblTeamSch[[#This Row],[Court]]&lt;10,0,IF(tblTeamSch[[#This Row],[Home Court]]=10,0,10)))</f>
        <v>0</v>
      </c>
      <c r="W119" s="6" t="e">
        <f>COUNTIFS(tblTeamSch[Travel Score for Game],10,tblTeamSch[Home],0,#REF!,#REF!)</f>
        <v>#REF!</v>
      </c>
      <c r="X119" s="6" t="str">
        <f>IFERROR(INDEX(tblTeamSch[Overall Travel Score],MATCH(tblTeamSch[[#This Row],[Opponent]],tblTeamSch[Team],0)),"")</f>
        <v/>
      </c>
      <c r="Y119" s="6" cm="1">
        <f t="array" ref="Y119">IF(Y118="Num",1,IF(Y118="","",IF(Y118+1&gt;TotalNumRegGames*2,"",Y118+1)))</f>
        <v>118</v>
      </c>
    </row>
    <row r="120" spans="1:25" ht="13.35" customHeight="1" x14ac:dyDescent="0.3">
      <c r="A120" s="6" cm="1">
        <f t="array" ref="A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1186</v>
      </c>
      <c r="B120" s="6" cm="1">
        <f t="array" ref="B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0" s="6">
        <f>IFERROR(INDEX([1]!tblSchedule[Week Game Scheduled],MATCH(tblTeamSch[[#This Row],[Game Num]],[1]!tblSchedule[GameNum],0)),"")</f>
        <v>9</v>
      </c>
      <c r="D120" s="6">
        <f>IFERROR(INDEX([1]!tblSchedule[Round],MATCH(tblTeamSch[[#This Row],[Game Num]],[1]!tblSchedule[GameNum],0)),"")</f>
        <v>7</v>
      </c>
      <c r="E120" s="6">
        <f>IFERROR(INDEX([1]!tblSchedule[Rnd Sch],MATCH(tblTeamSch[[#This Row],[Game Num]],[1]!tblSchedule[GameNum],0)),"")</f>
        <v>7</v>
      </c>
      <c r="F120" s="6" t="str">
        <f>IFERROR(INDEX([1]!tblSchedule[DLC],MATCH(tblTeamSch[[#This Row],[Game Num]],[1]!tblSchedule[GameNum],0)),"")</f>
        <v>4G3</v>
      </c>
      <c r="G120" s="7" t="str">
        <f>IFERROR(INDEX([1]!tblSchedule[Facility],MATCH(tblTeamSch[[#This Row],[Game Num]],[1]!tblSchedule[GameNum],0)),"")</f>
        <v>Mary Queen of Peace</v>
      </c>
      <c r="H120" s="8">
        <f>IFERROR(INDEX([1]!tblSchedule[Game Date],MATCH(tblTeamSch[[#This Row],[Game Num]],[1]!tblSchedule[GameNum],0)),"")</f>
        <v>46053</v>
      </c>
      <c r="I120" s="9">
        <f>IFERROR(INDEX([1]!tblSchedule[Game Time],MATCH(tblTeamSch[[#This Row],[Game Num]],[1]!tblSchedule[GameNum],0)),"")</f>
        <v>0.58333333333333337</v>
      </c>
      <c r="J120" s="10" t="str">
        <f>IFERROR(INDEX([1]!tblTeams[Organization],MATCH(tblTeamSch[[#This Row],[Team]],[1]!tblTeams[Team],0)),"")</f>
        <v>Holy Spirit</v>
      </c>
      <c r="K120" s="10" t="str">
        <f>IFERROR(INDEX([1]!tblOrg[Abbr],MATCH(tblTeamSch[[#This Row],[Org]],[1]!tblOrg[Organization],0)),"")</f>
        <v>HS</v>
      </c>
      <c r="L120" s="10" t="str">
        <f>IFERROR(INDEX(IF(tblTeamSch[[#This Row],[1vs2]]=1,[1]!tblSchedule[Team 1 Name],[1]!tblSchedule[Team 2 Name]),MATCH(tblTeamSch[[#This Row],[Game Num]],[1]!tblSchedule[GameNum],0)),"")</f>
        <v>Holy Spirit GBB 4#3</v>
      </c>
      <c r="M120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120" s="6"/>
      <c r="O120" s="6"/>
      <c r="P120" s="6"/>
      <c r="Q120" s="6">
        <f>INDEX([1]!tblSchedule[Home Game],MATCH(tblTeamSch[[#This Row],[Game Num]],[1]!tblSchedule[GameNum],0))</f>
        <v>1</v>
      </c>
      <c r="R120" s="7" t="e">
        <f>IF(COUNTIFS(tblTeamSch[Team],tblTeamSch[[#This Row],[Team]],#REF!,1)&gt;1,"Y","")</f>
        <v>#REF!</v>
      </c>
      <c r="S120" s="6">
        <f>INDEX([1]!tblLoc[Score],MATCH(INDEX([1]!tblOrg[Loc],MATCH(tblTeamSch[[#This Row],[Org]],[1]!tblOrg[Organization],0)),[1]!tblLoc[Loc],0))</f>
        <v>0</v>
      </c>
      <c r="T120" s="6" t="e">
        <f>INDEX([1]!tblLoc[Score],MATCH(INDEX([1]!tblOrg[Loc],MATCH(#REF!,[1]!tblOrg[Abbr],0)),[1]!tblLoc[Loc],0))</f>
        <v>#REF!</v>
      </c>
      <c r="U120" s="6">
        <f>IFERROR(INDEX([1]!tblLoc[Score],MATCH(INDEX([1]!tblOrg[Loc],MATCH(INDEX(FacList,MATCH(tblTeamSch[[#This Row],[Facility]],INDEX(FacList,,1),0),3),[1]!tblOrg[Org Num],0)),[1]!tblLoc[Loc],0)),"")</f>
        <v>10</v>
      </c>
      <c r="V120" s="6">
        <f>IF(OR(tblTeamSch[[#This Row],[Court]]="",tblTeamSch[[#This Row],[Home]]&gt;0),0,IF(tblTeamSch[[#This Row],[Court]]&lt;10,0,IF(tblTeamSch[[#This Row],[Home Court]]=10,0,10)))</f>
        <v>0</v>
      </c>
      <c r="W120" s="6" t="e">
        <f>COUNTIFS(tblTeamSch[Travel Score for Game],10,tblTeamSch[Home],0,#REF!,#REF!)</f>
        <v>#REF!</v>
      </c>
      <c r="X120" s="6" t="str">
        <f>IFERROR(INDEX(tblTeamSch[Overall Travel Score],MATCH(tblTeamSch[[#This Row],[Opponent]],tblTeamSch[Team],0)),"")</f>
        <v/>
      </c>
      <c r="Y120" s="6" cm="1">
        <f t="array" ref="Y120">IF(Y119="Num",1,IF(Y119="","",IF(Y119+1&gt;TotalNumRegGames*2,"",Y119+1)))</f>
        <v>119</v>
      </c>
    </row>
    <row r="121" spans="1:25" ht="13.35" customHeight="1" x14ac:dyDescent="0.3">
      <c r="A121" s="6" cm="1">
        <f t="array" ref="A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220</v>
      </c>
      <c r="B121" s="6" cm="1">
        <f t="array" ref="B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" s="6">
        <f>IFERROR(INDEX([1]!tblSchedule[Week Game Scheduled],MATCH(tblTeamSch[[#This Row],[Game Num]],[1]!tblSchedule[GameNum],0)),"")</f>
        <v>50</v>
      </c>
      <c r="D121" s="6">
        <f>IFERROR(INDEX([1]!tblSchedule[Round],MATCH(tblTeamSch[[#This Row],[Game Num]],[1]!tblSchedule[GameNum],0)),"")</f>
        <v>1</v>
      </c>
      <c r="E121" s="6">
        <f>IFERROR(INDEX([1]!tblSchedule[Rnd Sch],MATCH(tblTeamSch[[#This Row],[Game Num]],[1]!tblSchedule[GameNum],0)),"")</f>
        <v>1</v>
      </c>
      <c r="F121" s="6" t="str">
        <f>IFERROR(INDEX([1]!tblSchedule[DLC],MATCH(tblTeamSch[[#This Row],[Game Num]],[1]!tblSchedule[GameNum],0)),"")</f>
        <v>6B1AA</v>
      </c>
      <c r="G121" s="7" t="str">
        <f>IFERROR(INDEX([1]!tblSchedule[Facility],MATCH(tblTeamSch[[#This Row],[Game Num]],[1]!tblSchedule[GameNum],0)),"")</f>
        <v>Holy Spirit Gym</v>
      </c>
      <c r="H121" s="8">
        <f>IFERROR(INDEX([1]!tblSchedule[Game Date],MATCH(tblTeamSch[[#This Row],[Game Num]],[1]!tblSchedule[GameNum],0)),"")</f>
        <v>45998</v>
      </c>
      <c r="I121" s="9">
        <f>IFERROR(INDEX([1]!tblSchedule[Game Time],MATCH(tblTeamSch[[#This Row],[Game Num]],[1]!tblSchedule[GameNum],0)),"")</f>
        <v>0.58333333333333337</v>
      </c>
      <c r="J121" s="10" t="str">
        <f>IFERROR(INDEX([1]!tblTeams[Organization],MATCH(tblTeamSch[[#This Row],[Team]],[1]!tblTeams[Team],0)),"")</f>
        <v>Holy Spirit</v>
      </c>
      <c r="K121" s="10" t="str">
        <f>IFERROR(INDEX([1]!tblOrg[Abbr],MATCH(tblTeamSch[[#This Row],[Org]],[1]!tblOrg[Organization],0)),"")</f>
        <v>HS</v>
      </c>
      <c r="L121" s="10" t="str">
        <f>IFERROR(INDEX(IF(tblTeamSch[[#This Row],[1vs2]]=1,[1]!tblSchedule[Team 1 Name],[1]!tblSchedule[Team 2 Name]),MATCH(tblTeamSch[[#This Row],[Game Num]],[1]!tblSchedule[GameNum],0)),"")</f>
        <v>Holy Spirit BBB 6#1</v>
      </c>
      <c r="M121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121" s="6"/>
      <c r="O121" s="6"/>
      <c r="P121" s="6"/>
      <c r="Q121" s="6">
        <f>INDEX([1]!tblSchedule[Home Game],MATCH(tblTeamSch[[#This Row],[Game Num]],[1]!tblSchedule[GameNum],0))</f>
        <v>1</v>
      </c>
      <c r="R121" s="7" t="e">
        <f>IF(COUNTIFS(tblTeamSch[Team],tblTeamSch[[#This Row],[Team]],#REF!,1)&gt;1,"Y","")</f>
        <v>#REF!</v>
      </c>
      <c r="S121" s="6">
        <f>INDEX([1]!tblLoc[Score],MATCH(INDEX([1]!tblOrg[Loc],MATCH(tblTeamSch[[#This Row],[Org]],[1]!tblOrg[Organization],0)),[1]!tblLoc[Loc],0))</f>
        <v>0</v>
      </c>
      <c r="T121" s="6" t="e">
        <f>INDEX([1]!tblLoc[Score],MATCH(INDEX([1]!tblOrg[Loc],MATCH(#REF!,[1]!tblOrg[Abbr],0)),[1]!tblLoc[Loc],0))</f>
        <v>#REF!</v>
      </c>
      <c r="U121" s="6">
        <f>IFERROR(INDEX([1]!tblLoc[Score],MATCH(INDEX([1]!tblOrg[Loc],MATCH(INDEX(FacList,MATCH(tblTeamSch[[#This Row],[Facility]],INDEX(FacList,,1),0),3),[1]!tblOrg[Org Num],0)),[1]!tblLoc[Loc],0)),"")</f>
        <v>0</v>
      </c>
      <c r="V121" s="6">
        <f>IF(OR(tblTeamSch[[#This Row],[Court]]="",tblTeamSch[[#This Row],[Home]]&gt;0),0,IF(tblTeamSch[[#This Row],[Court]]&lt;10,0,IF(tblTeamSch[[#This Row],[Home Court]]=10,0,10)))</f>
        <v>0</v>
      </c>
      <c r="W121" s="6" t="e">
        <f>COUNTIFS(tblTeamSch[Travel Score for Game],10,tblTeamSch[Home],0,#REF!,#REF!)</f>
        <v>#REF!</v>
      </c>
      <c r="X121" s="6" t="str">
        <f>IFERROR(INDEX(tblTeamSch[Overall Travel Score],MATCH(tblTeamSch[[#This Row],[Opponent]],tblTeamSch[Team],0)),"")</f>
        <v/>
      </c>
      <c r="Y121" s="6" cm="1">
        <f t="array" ref="Y121">IF(Y120="Num",1,IF(Y120="","",IF(Y120+1&gt;TotalNumRegGames*2,"",Y120+1)))</f>
        <v>120</v>
      </c>
    </row>
    <row r="122" spans="1:25" ht="13.35" customHeight="1" x14ac:dyDescent="0.3">
      <c r="A122" s="6" cm="1">
        <f t="array" ref="A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227</v>
      </c>
      <c r="B122" s="6" cm="1">
        <f t="array" ref="B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" s="6">
        <f>IFERROR(INDEX([1]!tblSchedule[Week Game Scheduled],MATCH(tblTeamSch[[#This Row],[Game Num]],[1]!tblSchedule[GameNum],0)),"")</f>
        <v>50</v>
      </c>
      <c r="D122" s="6">
        <f>IFERROR(INDEX([1]!tblSchedule[Round],MATCH(tblTeamSch[[#This Row],[Game Num]],[1]!tblSchedule[GameNum],0)),"")</f>
        <v>2</v>
      </c>
      <c r="E122" s="6">
        <f>IFERROR(INDEX([1]!tblSchedule[Rnd Sch],MATCH(tblTeamSch[[#This Row],[Game Num]],[1]!tblSchedule[GameNum],0)),"")</f>
        <v>2</v>
      </c>
      <c r="F122" s="6" t="str">
        <f>IFERROR(INDEX([1]!tblSchedule[DLC],MATCH(tblTeamSch[[#This Row],[Game Num]],[1]!tblSchedule[GameNum],0)),"")</f>
        <v>6B1AA</v>
      </c>
      <c r="G122" s="7" t="str">
        <f>IFERROR(INDEX([1]!tblSchedule[Facility],MATCH(tblTeamSch[[#This Row],[Game Num]],[1]!tblSchedule[GameNum],0)),"")</f>
        <v>ST. RAPHAEL GYMNASIUM</v>
      </c>
      <c r="H122" s="8">
        <f>IFERROR(INDEX([1]!tblSchedule[Game Date],MATCH(tblTeamSch[[#This Row],[Game Num]],[1]!tblSchedule[GameNum],0)),"")</f>
        <v>46004</v>
      </c>
      <c r="I122" s="9">
        <f>IFERROR(INDEX([1]!tblSchedule[Game Time],MATCH(tblTeamSch[[#This Row],[Game Num]],[1]!tblSchedule[GameNum],0)),"")</f>
        <v>0.375</v>
      </c>
      <c r="J122" s="10" t="str">
        <f>IFERROR(INDEX([1]!tblTeams[Organization],MATCH(tblTeamSch[[#This Row],[Team]],[1]!tblTeams[Team],0)),"")</f>
        <v>Holy Spirit</v>
      </c>
      <c r="K122" s="10" t="str">
        <f>IFERROR(INDEX([1]!tblOrg[Abbr],MATCH(tblTeamSch[[#This Row],[Org]],[1]!tblOrg[Organization],0)),"")</f>
        <v>HS</v>
      </c>
      <c r="L122" s="10" t="str">
        <f>IFERROR(INDEX(IF(tblTeamSch[[#This Row],[1vs2]]=1,[1]!tblSchedule[Team 1 Name],[1]!tblSchedule[Team 2 Name]),MATCH(tblTeamSch[[#This Row],[Game Num]],[1]!tblSchedule[GameNum],0)),"")</f>
        <v>Holy Spirit BBB 6#1</v>
      </c>
      <c r="M122" s="10" t="str">
        <f>IFERROR(INDEX(IF(tblTeamSch[[#This Row],[1vs2]]=1,[1]!tblSchedule[Team 2 Name],[1]!tblSchedule[Team 1 Name]),MATCH(tblTeamSch[[#This Row],[Game Num]],[1]!tblSchedule[GameNum],0)),"")</f>
        <v>St. Raphael BB 6B #1</v>
      </c>
      <c r="N122" s="6"/>
      <c r="O122" s="6"/>
      <c r="P122" s="6"/>
      <c r="Q122" s="6">
        <f>INDEX([1]!tblSchedule[Home Game],MATCH(tblTeamSch[[#This Row],[Game Num]],[1]!tblSchedule[GameNum],0))</f>
        <v>1</v>
      </c>
      <c r="R122" s="7" t="e">
        <f>IF(COUNTIFS(tblTeamSch[Team],tblTeamSch[[#This Row],[Team]],#REF!,1)&gt;1,"Y","")</f>
        <v>#REF!</v>
      </c>
      <c r="S122" s="6">
        <f>INDEX([1]!tblLoc[Score],MATCH(INDEX([1]!tblOrg[Loc],MATCH(tblTeamSch[[#This Row],[Org]],[1]!tblOrg[Organization],0)),[1]!tblLoc[Loc],0))</f>
        <v>0</v>
      </c>
      <c r="T122" s="6" t="e">
        <f>INDEX([1]!tblLoc[Score],MATCH(INDEX([1]!tblOrg[Loc],MATCH(#REF!,[1]!tblOrg[Abbr],0)),[1]!tblLoc[Loc],0))</f>
        <v>#REF!</v>
      </c>
      <c r="U122" s="6">
        <f>IFERROR(INDEX([1]!tblLoc[Score],MATCH(INDEX([1]!tblOrg[Loc],MATCH(INDEX(FacList,MATCH(tblTeamSch[[#This Row],[Facility]],INDEX(FacList,,1),0),3),[1]!tblOrg[Org Num],0)),[1]!tblLoc[Loc],0)),"")</f>
        <v>0</v>
      </c>
      <c r="V122" s="6">
        <f>IF(OR(tblTeamSch[[#This Row],[Court]]="",tblTeamSch[[#This Row],[Home]]&gt;0),0,IF(tblTeamSch[[#This Row],[Court]]&lt;10,0,IF(tblTeamSch[[#This Row],[Home Court]]=10,0,10)))</f>
        <v>0</v>
      </c>
      <c r="W122" s="6" t="e">
        <f>COUNTIFS(tblTeamSch[Travel Score for Game],10,tblTeamSch[Home],0,#REF!,#REF!)</f>
        <v>#REF!</v>
      </c>
      <c r="X122" s="6" t="str">
        <f>IFERROR(INDEX(tblTeamSch[Overall Travel Score],MATCH(tblTeamSch[[#This Row],[Opponent]],tblTeamSch[Team],0)),"")</f>
        <v/>
      </c>
      <c r="Y122" s="6" cm="1">
        <f t="array" ref="Y122">IF(Y121="Num",1,IF(Y121="","",IF(Y121+1&gt;TotalNumRegGames*2,"",Y121+1)))</f>
        <v>121</v>
      </c>
    </row>
    <row r="123" spans="1:25" ht="13.35" customHeight="1" x14ac:dyDescent="0.3">
      <c r="A123" s="6" cm="1">
        <f t="array" ref="A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232</v>
      </c>
      <c r="B123" s="6" cm="1">
        <f t="array" ref="B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3" s="6">
        <f>IFERROR(INDEX([1]!tblSchedule[Week Game Scheduled],MATCH(tblTeamSch[[#This Row],[Game Num]],[1]!tblSchedule[GameNum],0)),"")</f>
        <v>6</v>
      </c>
      <c r="D123" s="6">
        <f>IFERROR(INDEX([1]!tblSchedule[Round],MATCH(tblTeamSch[[#This Row],[Game Num]],[1]!tblSchedule[GameNum],0)),"")</f>
        <v>3</v>
      </c>
      <c r="E123" s="6">
        <f>IFERROR(INDEX([1]!tblSchedule[Rnd Sch],MATCH(tblTeamSch[[#This Row],[Game Num]],[1]!tblSchedule[GameNum],0)),"")</f>
        <v>3</v>
      </c>
      <c r="F123" s="6" t="str">
        <f>IFERROR(INDEX([1]!tblSchedule[DLC],MATCH(tblTeamSch[[#This Row],[Game Num]],[1]!tblSchedule[GameNum],0)),"")</f>
        <v>6B1AA</v>
      </c>
      <c r="G123" s="7" t="str">
        <f>IFERROR(INDEX([1]!tblSchedule[Facility],MATCH(tblTeamSch[[#This Row],[Game Num]],[1]!tblSchedule[GameNum],0)),"")</f>
        <v>St. Agnes Gym</v>
      </c>
      <c r="H123" s="8">
        <f>IFERROR(INDEX([1]!tblSchedule[Game Date],MATCH(tblTeamSch[[#This Row],[Game Num]],[1]!tblSchedule[GameNum],0)),"")</f>
        <v>46026</v>
      </c>
      <c r="I123" s="9">
        <f>IFERROR(INDEX([1]!tblSchedule[Game Time],MATCH(tblTeamSch[[#This Row],[Game Num]],[1]!tblSchedule[GameNum],0)),"")</f>
        <v>0.625</v>
      </c>
      <c r="J123" s="10" t="str">
        <f>IFERROR(INDEX([1]!tblTeams[Organization],MATCH(tblTeamSch[[#This Row],[Team]],[1]!tblTeams[Team],0)),"")</f>
        <v>Holy Spirit</v>
      </c>
      <c r="K123" s="10" t="str">
        <f>IFERROR(INDEX([1]!tblOrg[Abbr],MATCH(tblTeamSch[[#This Row],[Org]],[1]!tblOrg[Organization],0)),"")</f>
        <v>HS</v>
      </c>
      <c r="L123" s="10" t="str">
        <f>IFERROR(INDEX(IF(tblTeamSch[[#This Row],[1vs2]]=1,[1]!tblSchedule[Team 1 Name],[1]!tblSchedule[Team 2 Name]),MATCH(tblTeamSch[[#This Row],[Game Num]],[1]!tblSchedule[GameNum],0)),"")</f>
        <v>Holy Spirit BBB 6#1</v>
      </c>
      <c r="M123" s="10" t="str">
        <f>IFERROR(INDEX(IF(tblTeamSch[[#This Row],[1vs2]]=1,[1]!tblSchedule[Team 2 Name],[1]!tblSchedule[Team 1 Name]),MATCH(tblTeamSch[[#This Row],[Game Num]],[1]!tblSchedule[GameNum],0)),"")</f>
        <v>St Agnes BB 6B#1</v>
      </c>
      <c r="N123" s="6"/>
      <c r="O123" s="6"/>
      <c r="P123" s="6"/>
      <c r="Q123" s="6">
        <f>INDEX([1]!tblSchedule[Home Game],MATCH(tblTeamSch[[#This Row],[Game Num]],[1]!tblSchedule[GameNum],0))</f>
        <v>1</v>
      </c>
      <c r="R123" s="7" t="e">
        <f>IF(COUNTIFS(tblTeamSch[Team],tblTeamSch[[#This Row],[Team]],#REF!,1)&gt;1,"Y","")</f>
        <v>#REF!</v>
      </c>
      <c r="S123" s="6">
        <f>INDEX([1]!tblLoc[Score],MATCH(INDEX([1]!tblOrg[Loc],MATCH(tblTeamSch[[#This Row],[Org]],[1]!tblOrg[Organization],0)),[1]!tblLoc[Loc],0))</f>
        <v>0</v>
      </c>
      <c r="T123" s="6" t="e">
        <f>INDEX([1]!tblLoc[Score],MATCH(INDEX([1]!tblOrg[Loc],MATCH(#REF!,[1]!tblOrg[Abbr],0)),[1]!tblLoc[Loc],0))</f>
        <v>#REF!</v>
      </c>
      <c r="U123" s="6">
        <f>IFERROR(INDEX([1]!tblLoc[Score],MATCH(INDEX([1]!tblOrg[Loc],MATCH(INDEX(FacList,MATCH(tblTeamSch[[#This Row],[Facility]],INDEX(FacList,,1),0),3),[1]!tblOrg[Org Num],0)),[1]!tblLoc[Loc],0)),"")</f>
        <v>0</v>
      </c>
      <c r="V123" s="6">
        <f>IF(OR(tblTeamSch[[#This Row],[Court]]="",tblTeamSch[[#This Row],[Home]]&gt;0),0,IF(tblTeamSch[[#This Row],[Court]]&lt;10,0,IF(tblTeamSch[[#This Row],[Home Court]]=10,0,10)))</f>
        <v>0</v>
      </c>
      <c r="W123" s="6" t="e">
        <f>COUNTIFS(tblTeamSch[Travel Score for Game],10,tblTeamSch[Home],0,#REF!,#REF!)</f>
        <v>#REF!</v>
      </c>
      <c r="X123" s="6" t="str">
        <f>IFERROR(INDEX(tblTeamSch[Overall Travel Score],MATCH(tblTeamSch[[#This Row],[Opponent]],tblTeamSch[Team],0)),"")</f>
        <v/>
      </c>
      <c r="Y123" s="6" cm="1">
        <f t="array" ref="Y123">IF(Y122="Num",1,IF(Y122="","",IF(Y122+1&gt;TotalNumRegGames*2,"",Y122+1)))</f>
        <v>122</v>
      </c>
    </row>
    <row r="124" spans="1:25" ht="13.35" customHeight="1" x14ac:dyDescent="0.3">
      <c r="A124" s="6" cm="1">
        <f t="array" ref="A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258</v>
      </c>
      <c r="B124" s="6" cm="1">
        <f t="array" ref="B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4" s="6">
        <f>IFERROR(INDEX([1]!tblSchedule[Week Game Scheduled],MATCH(tblTeamSch[[#This Row],[Game Num]],[1]!tblSchedule[GameNum],0)),"")</f>
        <v>6</v>
      </c>
      <c r="D124" s="6">
        <f>IFERROR(INDEX([1]!tblSchedule[Round],MATCH(tblTeamSch[[#This Row],[Game Num]],[1]!tblSchedule[GameNum],0)),"")</f>
        <v>7</v>
      </c>
      <c r="E124" s="6">
        <f>IFERROR(INDEX([1]!tblSchedule[Rnd Sch],MATCH(tblTeamSch[[#This Row],[Game Num]],[1]!tblSchedule[GameNum],0)),"")</f>
        <v>4</v>
      </c>
      <c r="F124" s="6" t="str">
        <f>IFERROR(INDEX([1]!tblSchedule[DLC],MATCH(tblTeamSch[[#This Row],[Game Num]],[1]!tblSchedule[GameNum],0)),"")</f>
        <v>6B1AA</v>
      </c>
      <c r="G124" s="7" t="str">
        <f>IFERROR(INDEX([1]!tblSchedule[Facility],MATCH(tblTeamSch[[#This Row],[Game Num]],[1]!tblSchedule[GameNum],0)),"")</f>
        <v>St. Athanasius Hornets Nest (gym)</v>
      </c>
      <c r="H124" s="8">
        <f>IFERROR(INDEX([1]!tblSchedule[Game Date],MATCH(tblTeamSch[[#This Row],[Game Num]],[1]!tblSchedule[GameNum],0)),"")</f>
        <v>46032</v>
      </c>
      <c r="I124" s="9">
        <f>IFERROR(INDEX([1]!tblSchedule[Game Time],MATCH(tblTeamSch[[#This Row],[Game Num]],[1]!tblSchedule[GameNum],0)),"")</f>
        <v>0.5</v>
      </c>
      <c r="J124" s="10" t="str">
        <f>IFERROR(INDEX([1]!tblTeams[Organization],MATCH(tblTeamSch[[#This Row],[Team]],[1]!tblTeams[Team],0)),"")</f>
        <v>Holy Spirit</v>
      </c>
      <c r="K124" s="10" t="str">
        <f>IFERROR(INDEX([1]!tblOrg[Abbr],MATCH(tblTeamSch[[#This Row],[Org]],[1]!tblOrg[Organization],0)),"")</f>
        <v>HS</v>
      </c>
      <c r="L124" s="10" t="str">
        <f>IFERROR(INDEX(IF(tblTeamSch[[#This Row],[1vs2]]=1,[1]!tblSchedule[Team 1 Name],[1]!tblSchedule[Team 2 Name]),MATCH(tblTeamSch[[#This Row],[Game Num]],[1]!tblSchedule[GameNum],0)),"")</f>
        <v>Holy Spirit BBB 6#1</v>
      </c>
      <c r="M124" s="10" t="str">
        <f>IFERROR(INDEX(IF(tblTeamSch[[#This Row],[1vs2]]=1,[1]!tblSchedule[Team 2 Name],[1]!tblSchedule[Team 1 Name]),MATCH(tblTeamSch[[#This Row],[Game Num]],[1]!tblSchedule[GameNum],0)),"")</f>
        <v>St Michael BB 6B#1</v>
      </c>
      <c r="N124" s="6"/>
      <c r="O124" s="6"/>
      <c r="P124" s="6"/>
      <c r="Q124" s="6">
        <f>INDEX([1]!tblSchedule[Home Game],MATCH(tblTeamSch[[#This Row],[Game Num]],[1]!tblSchedule[GameNum],0))</f>
        <v>0</v>
      </c>
      <c r="R124" s="7" t="e">
        <f>IF(COUNTIFS(tblTeamSch[Team],tblTeamSch[[#This Row],[Team]],#REF!,1)&gt;1,"Y","")</f>
        <v>#REF!</v>
      </c>
      <c r="S124" s="6">
        <f>INDEX([1]!tblLoc[Score],MATCH(INDEX([1]!tblOrg[Loc],MATCH(tblTeamSch[[#This Row],[Org]],[1]!tblOrg[Organization],0)),[1]!tblLoc[Loc],0))</f>
        <v>0</v>
      </c>
      <c r="T124" s="6" t="e">
        <f>INDEX([1]!tblLoc[Score],MATCH(INDEX([1]!tblOrg[Loc],MATCH(#REF!,[1]!tblOrg[Abbr],0)),[1]!tblLoc[Loc],0))</f>
        <v>#REF!</v>
      </c>
      <c r="U124" s="6">
        <f>IFERROR(INDEX([1]!tblLoc[Score],MATCH(INDEX([1]!tblOrg[Loc],MATCH(INDEX(FacList,MATCH(tblTeamSch[[#This Row],[Facility]],INDEX(FacList,,1),0),3),[1]!tblOrg[Org Num],0)),[1]!tblLoc[Loc],0)),"")</f>
        <v>7</v>
      </c>
      <c r="V124" s="6">
        <f>IF(OR(tblTeamSch[[#This Row],[Court]]="",tblTeamSch[[#This Row],[Home]]&gt;0),0,IF(tblTeamSch[[#This Row],[Court]]&lt;10,0,IF(tblTeamSch[[#This Row],[Home Court]]=10,0,10)))</f>
        <v>0</v>
      </c>
      <c r="W124" s="6" t="e">
        <f>COUNTIFS(tblTeamSch[Travel Score for Game],10,tblTeamSch[Home],0,#REF!,#REF!)</f>
        <v>#REF!</v>
      </c>
      <c r="X124" s="6" t="str">
        <f>IFERROR(INDEX(tblTeamSch[Overall Travel Score],MATCH(tblTeamSch[[#This Row],[Opponent]],tblTeamSch[Team],0)),"")</f>
        <v/>
      </c>
      <c r="Y124" s="6" cm="1">
        <f t="array" ref="Y124">IF(Y123="Num",1,IF(Y123="","",IF(Y123+1&gt;TotalNumRegGames*2,"",Y123+1)))</f>
        <v>123</v>
      </c>
    </row>
    <row r="125" spans="1:25" ht="13.35" customHeight="1" x14ac:dyDescent="0.3">
      <c r="A125" s="6" cm="1">
        <f t="array" ref="A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237</v>
      </c>
      <c r="B125" s="6" cm="1">
        <f t="array" ref="B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" s="6">
        <f>IFERROR(INDEX([1]!tblSchedule[Week Game Scheduled],MATCH(tblTeamSch[[#This Row],[Game Num]],[1]!tblSchedule[GameNum],0)),"")</f>
        <v>7</v>
      </c>
      <c r="D125" s="6">
        <f>IFERROR(INDEX([1]!tblSchedule[Round],MATCH(tblTeamSch[[#This Row],[Game Num]],[1]!tblSchedule[GameNum],0)),"")</f>
        <v>4</v>
      </c>
      <c r="E125" s="6">
        <f>IFERROR(INDEX([1]!tblSchedule[Rnd Sch],MATCH(tblTeamSch[[#This Row],[Game Num]],[1]!tblSchedule[GameNum],0)),"")</f>
        <v>4</v>
      </c>
      <c r="F125" s="6" t="str">
        <f>IFERROR(INDEX([1]!tblSchedule[DLC],MATCH(tblTeamSch[[#This Row],[Game Num]],[1]!tblSchedule[GameNum],0)),"")</f>
        <v>6B1AA</v>
      </c>
      <c r="G125" s="7" t="str">
        <f>IFERROR(INDEX([1]!tblSchedule[Facility],MATCH(tblTeamSch[[#This Row],[Game Num]],[1]!tblSchedule[GameNum],0)),"")</f>
        <v>Holy Spirit Gym</v>
      </c>
      <c r="H125" s="8">
        <f>IFERROR(INDEX([1]!tblSchedule[Game Date],MATCH(tblTeamSch[[#This Row],[Game Num]],[1]!tblSchedule[GameNum],0)),"")</f>
        <v>46033</v>
      </c>
      <c r="I125" s="9">
        <f>IFERROR(INDEX([1]!tblSchedule[Game Time],MATCH(tblTeamSch[[#This Row],[Game Num]],[1]!tblSchedule[GameNum],0)),"")</f>
        <v>0.58333333333333337</v>
      </c>
      <c r="J125" s="10" t="str">
        <f>IFERROR(INDEX([1]!tblTeams[Organization],MATCH(tblTeamSch[[#This Row],[Team]],[1]!tblTeams[Team],0)),"")</f>
        <v>Holy Spirit</v>
      </c>
      <c r="K125" s="10" t="str">
        <f>IFERROR(INDEX([1]!tblOrg[Abbr],MATCH(tblTeamSch[[#This Row],[Org]],[1]!tblOrg[Organization],0)),"")</f>
        <v>HS</v>
      </c>
      <c r="L125" s="10" t="str">
        <f>IFERROR(INDEX(IF(tblTeamSch[[#This Row],[1vs2]]=1,[1]!tblSchedule[Team 1 Name],[1]!tblSchedule[Team 2 Name]),MATCH(tblTeamSch[[#This Row],[Game Num]],[1]!tblSchedule[GameNum],0)),"")</f>
        <v>Holy Spirit BBB 6#1</v>
      </c>
      <c r="M125" s="10" t="str">
        <f>IFERROR(INDEX(IF(tblTeamSch[[#This Row],[1vs2]]=1,[1]!tblSchedule[Team 2 Name],[1]!tblSchedule[Team 1 Name]),MATCH(tblTeamSch[[#This Row],[Game Num]],[1]!tblSchedule[GameNum],0)),"")</f>
        <v>SHMS BB 6B#1</v>
      </c>
      <c r="N125" s="6"/>
      <c r="O125" s="6"/>
      <c r="P125" s="6"/>
      <c r="Q125" s="6">
        <f>INDEX([1]!tblSchedule[Home Game],MATCH(tblTeamSch[[#This Row],[Game Num]],[1]!tblSchedule[GameNum],0))</f>
        <v>1</v>
      </c>
      <c r="R125" s="7" t="e">
        <f>IF(COUNTIFS(tblTeamSch[Team],tblTeamSch[[#This Row],[Team]],#REF!,1)&gt;1,"Y","")</f>
        <v>#REF!</v>
      </c>
      <c r="S125" s="6">
        <f>INDEX([1]!tblLoc[Score],MATCH(INDEX([1]!tblOrg[Loc],MATCH(tblTeamSch[[#This Row],[Org]],[1]!tblOrg[Organization],0)),[1]!tblLoc[Loc],0))</f>
        <v>0</v>
      </c>
      <c r="T125" s="6" t="e">
        <f>INDEX([1]!tblLoc[Score],MATCH(INDEX([1]!tblOrg[Loc],MATCH(#REF!,[1]!tblOrg[Abbr],0)),[1]!tblLoc[Loc],0))</f>
        <v>#REF!</v>
      </c>
      <c r="U125" s="6">
        <f>IFERROR(INDEX([1]!tblLoc[Score],MATCH(INDEX([1]!tblOrg[Loc],MATCH(INDEX(FacList,MATCH(tblTeamSch[[#This Row],[Facility]],INDEX(FacList,,1),0),3),[1]!tblOrg[Org Num],0)),[1]!tblLoc[Loc],0)),"")</f>
        <v>0</v>
      </c>
      <c r="V125" s="6">
        <f>IF(OR(tblTeamSch[[#This Row],[Court]]="",tblTeamSch[[#This Row],[Home]]&gt;0),0,IF(tblTeamSch[[#This Row],[Court]]&lt;10,0,IF(tblTeamSch[[#This Row],[Home Court]]=10,0,10)))</f>
        <v>0</v>
      </c>
      <c r="W125" s="6" t="e">
        <f>COUNTIFS(tblTeamSch[Travel Score for Game],10,tblTeamSch[Home],0,#REF!,#REF!)</f>
        <v>#REF!</v>
      </c>
      <c r="X125" s="6" t="str">
        <f>IFERROR(INDEX(tblTeamSch[Overall Travel Score],MATCH(tblTeamSch[[#This Row],[Opponent]],tblTeamSch[Team],0)),"")</f>
        <v/>
      </c>
      <c r="Y125" s="6" cm="1">
        <f t="array" ref="Y125">IF(Y124="Num",1,IF(Y124="","",IF(Y124+1&gt;TotalNumRegGames*2,"",Y124+1)))</f>
        <v>124</v>
      </c>
    </row>
    <row r="126" spans="1:25" ht="13.35" customHeight="1" x14ac:dyDescent="0.3">
      <c r="A126" s="6" cm="1">
        <f t="array" ref="A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246</v>
      </c>
      <c r="B126" s="6" cm="1">
        <f t="array" ref="B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" s="6">
        <f>IFERROR(INDEX([1]!tblSchedule[Week Game Scheduled],MATCH(tblTeamSch[[#This Row],[Game Num]],[1]!tblSchedule[GameNum],0)),"")</f>
        <v>8</v>
      </c>
      <c r="D126" s="6">
        <f>IFERROR(INDEX([1]!tblSchedule[Round],MATCH(tblTeamSch[[#This Row],[Game Num]],[1]!tblSchedule[GameNum],0)),"")</f>
        <v>5</v>
      </c>
      <c r="E126" s="6">
        <f>IFERROR(INDEX([1]!tblSchedule[Rnd Sch],MATCH(tblTeamSch[[#This Row],[Game Num]],[1]!tblSchedule[GameNum],0)),"")</f>
        <v>5</v>
      </c>
      <c r="F126" s="6" t="str">
        <f>IFERROR(INDEX([1]!tblSchedule[DLC],MATCH(tblTeamSch[[#This Row],[Game Num]],[1]!tblSchedule[GameNum],0)),"")</f>
        <v>6B1AA</v>
      </c>
      <c r="G126" s="7" t="str">
        <f>IFERROR(INDEX([1]!tblSchedule[Facility],MATCH(tblTeamSch[[#This Row],[Game Num]],[1]!tblSchedule[GameNum],0)),"")</f>
        <v>Mary Queen of Peace</v>
      </c>
      <c r="H126" s="8">
        <f>IFERROR(INDEX([1]!tblSchedule[Game Date],MATCH(tblTeamSch[[#This Row],[Game Num]],[1]!tblSchedule[GameNum],0)),"")</f>
        <v>46040</v>
      </c>
      <c r="I126" s="9">
        <f>IFERROR(INDEX([1]!tblSchedule[Game Time],MATCH(tblTeamSch[[#This Row],[Game Num]],[1]!tblSchedule[GameNum],0)),"")</f>
        <v>0.625</v>
      </c>
      <c r="J126" s="10" t="str">
        <f>IFERROR(INDEX([1]!tblTeams[Organization],MATCH(tblTeamSch[[#This Row],[Team]],[1]!tblTeams[Team],0)),"")</f>
        <v>Holy Spirit</v>
      </c>
      <c r="K126" s="10" t="str">
        <f>IFERROR(INDEX([1]!tblOrg[Abbr],MATCH(tblTeamSch[[#This Row],[Org]],[1]!tblOrg[Organization],0)),"")</f>
        <v>HS</v>
      </c>
      <c r="L126" s="10" t="str">
        <f>IFERROR(INDEX(IF(tblTeamSch[[#This Row],[1vs2]]=1,[1]!tblSchedule[Team 1 Name],[1]!tblSchedule[Team 2 Name]),MATCH(tblTeamSch[[#This Row],[Game Num]],[1]!tblSchedule[GameNum],0)),"")</f>
        <v>Holy Spirit BBB 6#1</v>
      </c>
      <c r="M126" s="10" t="str">
        <f>IFERROR(INDEX(IF(tblTeamSch[[#This Row],[1vs2]]=1,[1]!tblSchedule[Team 2 Name],[1]!tblSchedule[Team 1 Name]),MATCH(tblTeamSch[[#This Row],[Game Num]],[1]!tblSchedule[GameNum],0)),"")</f>
        <v>St. Albert BB 6B #1</v>
      </c>
      <c r="N126" s="6"/>
      <c r="O126" s="6"/>
      <c r="P126" s="6"/>
      <c r="Q126" s="6">
        <f>INDEX([1]!tblSchedule[Home Game],MATCH(tblTeamSch[[#This Row],[Game Num]],[1]!tblSchedule[GameNum],0))</f>
        <v>0</v>
      </c>
      <c r="R126" s="7" t="e">
        <f>IF(COUNTIFS(tblTeamSch[Team],tblTeamSch[[#This Row],[Team]],#REF!,1)&gt;1,"Y","")</f>
        <v>#REF!</v>
      </c>
      <c r="S126" s="6">
        <f>INDEX([1]!tblLoc[Score],MATCH(INDEX([1]!tblOrg[Loc],MATCH(tblTeamSch[[#This Row],[Org]],[1]!tblOrg[Organization],0)),[1]!tblLoc[Loc],0))</f>
        <v>0</v>
      </c>
      <c r="T126" s="6" t="e">
        <f>INDEX([1]!tblLoc[Score],MATCH(INDEX([1]!tblOrg[Loc],MATCH(#REF!,[1]!tblOrg[Abbr],0)),[1]!tblLoc[Loc],0))</f>
        <v>#REF!</v>
      </c>
      <c r="U126" s="6">
        <f>IFERROR(INDEX([1]!tblLoc[Score],MATCH(INDEX([1]!tblOrg[Loc],MATCH(INDEX(FacList,MATCH(tblTeamSch[[#This Row],[Facility]],INDEX(FacList,,1),0),3),[1]!tblOrg[Org Num],0)),[1]!tblLoc[Loc],0)),"")</f>
        <v>10</v>
      </c>
      <c r="V126" s="6">
        <f>IF(OR(tblTeamSch[[#This Row],[Court]]="",tblTeamSch[[#This Row],[Home]]&gt;0),0,IF(tblTeamSch[[#This Row],[Court]]&lt;10,0,IF(tblTeamSch[[#This Row],[Home Court]]=10,0,10)))</f>
        <v>10</v>
      </c>
      <c r="W126" s="6" t="e">
        <f>COUNTIFS(tblTeamSch[Travel Score for Game],10,tblTeamSch[Home],0,#REF!,#REF!)</f>
        <v>#REF!</v>
      </c>
      <c r="X126" s="6" t="str">
        <f>IFERROR(INDEX(tblTeamSch[Overall Travel Score],MATCH(tblTeamSch[[#This Row],[Opponent]],tblTeamSch[Team],0)),"")</f>
        <v/>
      </c>
      <c r="Y126" s="6" cm="1">
        <f t="array" ref="Y126">IF(Y125="Num",1,IF(Y125="","",IF(Y125+1&gt;TotalNumRegGames*2,"",Y125+1)))</f>
        <v>125</v>
      </c>
    </row>
    <row r="127" spans="1:25" ht="13.35" customHeight="1" x14ac:dyDescent="0.3">
      <c r="A127" s="6" cm="1">
        <f t="array" ref="A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250</v>
      </c>
      <c r="B127" s="6" cm="1">
        <f t="array" ref="B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7" s="6">
        <f>IFERROR(INDEX([1]!tblSchedule[Week Game Scheduled],MATCH(tblTeamSch[[#This Row],[Game Num]],[1]!tblSchedule[GameNum],0)),"")</f>
        <v>9</v>
      </c>
      <c r="D127" s="6">
        <f>IFERROR(INDEX([1]!tblSchedule[Round],MATCH(tblTeamSch[[#This Row],[Game Num]],[1]!tblSchedule[GameNum],0)),"")</f>
        <v>6</v>
      </c>
      <c r="E127" s="6">
        <f>IFERROR(INDEX([1]!tblSchedule[Rnd Sch],MATCH(tblTeamSch[[#This Row],[Game Num]],[1]!tblSchedule[GameNum],0)),"")</f>
        <v>6</v>
      </c>
      <c r="F127" s="6" t="str">
        <f>IFERROR(INDEX([1]!tblSchedule[DLC],MATCH(tblTeamSch[[#This Row],[Game Num]],[1]!tblSchedule[GameNum],0)),"")</f>
        <v>6B1AA</v>
      </c>
      <c r="G127" s="7" t="str">
        <f>IFERROR(INDEX([1]!tblSchedule[Facility],MATCH(tblTeamSch[[#This Row],[Game Num]],[1]!tblSchedule[GameNum],0)),"")</f>
        <v>Holy Spirit Gym</v>
      </c>
      <c r="H127" s="8">
        <f>IFERROR(INDEX([1]!tblSchedule[Game Date],MATCH(tblTeamSch[[#This Row],[Game Num]],[1]!tblSchedule[GameNum],0)),"")</f>
        <v>46047</v>
      </c>
      <c r="I127" s="9">
        <f>IFERROR(INDEX([1]!tblSchedule[Game Time],MATCH(tblTeamSch[[#This Row],[Game Num]],[1]!tblSchedule[GameNum],0)),"")</f>
        <v>0.58333333333333337</v>
      </c>
      <c r="J127" s="10" t="str">
        <f>IFERROR(INDEX([1]!tblTeams[Organization],MATCH(tblTeamSch[[#This Row],[Team]],[1]!tblTeams[Team],0)),"")</f>
        <v>Holy Spirit</v>
      </c>
      <c r="K127" s="10" t="str">
        <f>IFERROR(INDEX([1]!tblOrg[Abbr],MATCH(tblTeamSch[[#This Row],[Org]],[1]!tblOrg[Organization],0)),"")</f>
        <v>HS</v>
      </c>
      <c r="L127" s="10" t="str">
        <f>IFERROR(INDEX(IF(tblTeamSch[[#This Row],[1vs2]]=1,[1]!tblSchedule[Team 1 Name],[1]!tblSchedule[Team 2 Name]),MATCH(tblTeamSch[[#This Row],[Game Num]],[1]!tblSchedule[GameNum],0)),"")</f>
        <v>Holy Spirit BBB 6#1</v>
      </c>
      <c r="M127" s="10" t="str">
        <f>IFERROR(INDEX(IF(tblTeamSch[[#This Row],[1vs2]]=1,[1]!tblSchedule[Team 2 Name],[1]!tblSchedule[Team 1 Name]),MATCH(tblTeamSch[[#This Row],[Game Num]],[1]!tblSchedule[GameNum],0)),"")</f>
        <v>St. Mary BB 6B - Green</v>
      </c>
      <c r="N127" s="6"/>
      <c r="O127" s="6"/>
      <c r="P127" s="6"/>
      <c r="Q127" s="6">
        <f>INDEX([1]!tblSchedule[Home Game],MATCH(tblTeamSch[[#This Row],[Game Num]],[1]!tblSchedule[GameNum],0))</f>
        <v>1</v>
      </c>
      <c r="R127" s="7" t="e">
        <f>IF(COUNTIFS(tblTeamSch[Team],tblTeamSch[[#This Row],[Team]],#REF!,1)&gt;1,"Y","")</f>
        <v>#REF!</v>
      </c>
      <c r="S127" s="6">
        <f>INDEX([1]!tblLoc[Score],MATCH(INDEX([1]!tblOrg[Loc],MATCH(tblTeamSch[[#This Row],[Org]],[1]!tblOrg[Organization],0)),[1]!tblLoc[Loc],0))</f>
        <v>0</v>
      </c>
      <c r="T127" s="6" t="e">
        <f>INDEX([1]!tblLoc[Score],MATCH(INDEX([1]!tblOrg[Loc],MATCH(#REF!,[1]!tblOrg[Abbr],0)),[1]!tblLoc[Loc],0))</f>
        <v>#REF!</v>
      </c>
      <c r="U127" s="6">
        <f>IFERROR(INDEX([1]!tblLoc[Score],MATCH(INDEX([1]!tblOrg[Loc],MATCH(INDEX(FacList,MATCH(tblTeamSch[[#This Row],[Facility]],INDEX(FacList,,1),0),3),[1]!tblOrg[Org Num],0)),[1]!tblLoc[Loc],0)),"")</f>
        <v>0</v>
      </c>
      <c r="V127" s="6">
        <f>IF(OR(tblTeamSch[[#This Row],[Court]]="",tblTeamSch[[#This Row],[Home]]&gt;0),0,IF(tblTeamSch[[#This Row],[Court]]&lt;10,0,IF(tblTeamSch[[#This Row],[Home Court]]=10,0,10)))</f>
        <v>0</v>
      </c>
      <c r="W127" s="6" t="e">
        <f>COUNTIFS(tblTeamSch[Travel Score for Game],10,tblTeamSch[Home],0,#REF!,#REF!)</f>
        <v>#REF!</v>
      </c>
      <c r="X127" s="6" t="str">
        <f>IFERROR(INDEX(tblTeamSch[Overall Travel Score],MATCH(tblTeamSch[[#This Row],[Opponent]],tblTeamSch[Team],0)),"")</f>
        <v/>
      </c>
      <c r="Y127" s="6" cm="1">
        <f t="array" ref="Y127">IF(Y126="Num",1,IF(Y126="","",IF(Y126+1&gt;TotalNumRegGames*2,"",Y126+1)))</f>
        <v>126</v>
      </c>
    </row>
    <row r="128" spans="1:25" ht="13.35" customHeight="1" x14ac:dyDescent="0.3">
      <c r="A128" s="6" cm="1">
        <f t="array" ref="A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304</v>
      </c>
      <c r="B128" s="6" cm="1">
        <f t="array" ref="B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" s="6">
        <f>IFERROR(INDEX([1]!tblSchedule[Week Game Scheduled],MATCH(tblTeamSch[[#This Row],[Game Num]],[1]!tblSchedule[GameNum],0)),"")</f>
        <v>49</v>
      </c>
      <c r="D128" s="6">
        <f>IFERROR(INDEX([1]!tblSchedule[Round],MATCH(tblTeamSch[[#This Row],[Game Num]],[1]!tblSchedule[GameNum],0)),"")</f>
        <v>1</v>
      </c>
      <c r="E128" s="6">
        <f>IFERROR(INDEX([1]!tblSchedule[Rnd Sch],MATCH(tblTeamSch[[#This Row],[Game Num]],[1]!tblSchedule[GameNum],0)),"")</f>
        <v>1</v>
      </c>
      <c r="F128" s="6" t="str">
        <f>IFERROR(INDEX([1]!tblSchedule[DLC],MATCH(tblTeamSch[[#This Row],[Game Num]],[1]!tblSchedule[GameNum],0)),"")</f>
        <v>6B2AA</v>
      </c>
      <c r="G128" s="7" t="str">
        <f>IFERROR(INDEX([1]!tblSchedule[Facility],MATCH(tblTeamSch[[#This Row],[Game Num]],[1]!tblSchedule[GameNum],0)),"")</f>
        <v>St. Rita Gym</v>
      </c>
      <c r="H128" s="8">
        <f>IFERROR(INDEX([1]!tblSchedule[Game Date],MATCH(tblTeamSch[[#This Row],[Game Num]],[1]!tblSchedule[GameNum],0)),"")</f>
        <v>45997</v>
      </c>
      <c r="I128" s="9">
        <f>IFERROR(INDEX([1]!tblSchedule[Game Time],MATCH(tblTeamSch[[#This Row],[Game Num]],[1]!tblSchedule[GameNum],0)),"")</f>
        <v>0.45833333333333331</v>
      </c>
      <c r="J128" s="10" t="str">
        <f>IFERROR(INDEX([1]!tblTeams[Organization],MATCH(tblTeamSch[[#This Row],[Team]],[1]!tblTeams[Team],0)),"")</f>
        <v>Holy Spirit</v>
      </c>
      <c r="K128" s="10" t="str">
        <f>IFERROR(INDEX([1]!tblOrg[Abbr],MATCH(tblTeamSch[[#This Row],[Org]],[1]!tblOrg[Organization],0)),"")</f>
        <v>HS</v>
      </c>
      <c r="L128" s="10" t="str">
        <f>IFERROR(INDEX(IF(tblTeamSch[[#This Row],[1vs2]]=1,[1]!tblSchedule[Team 1 Name],[1]!tblSchedule[Team 2 Name]),MATCH(tblTeamSch[[#This Row],[Game Num]],[1]!tblSchedule[GameNum],0)),"")</f>
        <v>Holy Spirit BBB 6#2</v>
      </c>
      <c r="M128" s="10" t="str">
        <f>IFERROR(INDEX(IF(tblTeamSch[[#This Row],[1vs2]]=1,[1]!tblSchedule[Team 2 Name],[1]!tblSchedule[Team 1 Name]),MATCH(tblTeamSch[[#This Row],[Game Num]],[1]!tblSchedule[GameNum],0)),"")</f>
        <v>St. Raphael BB 6B #2</v>
      </c>
      <c r="N128" s="6"/>
      <c r="O128" s="6"/>
      <c r="P128" s="6"/>
      <c r="Q128" s="6">
        <f>INDEX([1]!tblSchedule[Home Game],MATCH(tblTeamSch[[#This Row],[Game Num]],[1]!tblSchedule[GameNum],0))</f>
        <v>0</v>
      </c>
      <c r="R128" s="7" t="e">
        <f>IF(COUNTIFS(tblTeamSch[Team],tblTeamSch[[#This Row],[Team]],#REF!,1)&gt;1,"Y","")</f>
        <v>#REF!</v>
      </c>
      <c r="S128" s="6">
        <f>INDEX([1]!tblLoc[Score],MATCH(INDEX([1]!tblOrg[Loc],MATCH(tblTeamSch[[#This Row],[Org]],[1]!tblOrg[Organization],0)),[1]!tblLoc[Loc],0))</f>
        <v>0</v>
      </c>
      <c r="T128" s="6" t="e">
        <f>INDEX([1]!tblLoc[Score],MATCH(INDEX([1]!tblOrg[Loc],MATCH(#REF!,[1]!tblOrg[Abbr],0)),[1]!tblLoc[Loc],0))</f>
        <v>#REF!</v>
      </c>
      <c r="U128" s="6">
        <f>IFERROR(INDEX([1]!tblLoc[Score],MATCH(INDEX([1]!tblOrg[Loc],MATCH(INDEX(FacList,MATCH(tblTeamSch[[#This Row],[Facility]],INDEX(FacList,,1),0),3),[1]!tblOrg[Org Num],0)),[1]!tblLoc[Loc],0)),"")</f>
        <v>7</v>
      </c>
      <c r="V128" s="6">
        <f>IF(OR(tblTeamSch[[#This Row],[Court]]="",tblTeamSch[[#This Row],[Home]]&gt;0),0,IF(tblTeamSch[[#This Row],[Court]]&lt;10,0,IF(tblTeamSch[[#This Row],[Home Court]]=10,0,10)))</f>
        <v>0</v>
      </c>
      <c r="W128" s="6" t="e">
        <f>COUNTIFS(tblTeamSch[Travel Score for Game],10,tblTeamSch[Home],0,#REF!,#REF!)</f>
        <v>#REF!</v>
      </c>
      <c r="X128" s="6" t="str">
        <f>IFERROR(INDEX(tblTeamSch[Overall Travel Score],MATCH(tblTeamSch[[#This Row],[Opponent]],tblTeamSch[Team],0)),"")</f>
        <v/>
      </c>
      <c r="Y128" s="6" cm="1">
        <f t="array" ref="Y128">IF(Y127="Num",1,IF(Y127="","",IF(Y127+1&gt;TotalNumRegGames*2,"",Y127+1)))</f>
        <v>127</v>
      </c>
    </row>
    <row r="129" spans="1:25" ht="13.35" customHeight="1" x14ac:dyDescent="0.3">
      <c r="A129" s="6" cm="1">
        <f t="array" ref="A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309</v>
      </c>
      <c r="B129" s="6" cm="1">
        <f t="array" ref="B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9" s="6">
        <f>IFERROR(INDEX([1]!tblSchedule[Week Game Scheduled],MATCH(tblTeamSch[[#This Row],[Game Num]],[1]!tblSchedule[GameNum],0)),"")</f>
        <v>50</v>
      </c>
      <c r="D129" s="6">
        <f>IFERROR(INDEX([1]!tblSchedule[Round],MATCH(tblTeamSch[[#This Row],[Game Num]],[1]!tblSchedule[GameNum],0)),"")</f>
        <v>2</v>
      </c>
      <c r="E129" s="6">
        <f>IFERROR(INDEX([1]!tblSchedule[Rnd Sch],MATCH(tblTeamSch[[#This Row],[Game Num]],[1]!tblSchedule[GameNum],0)),"")</f>
        <v>2</v>
      </c>
      <c r="F129" s="6" t="str">
        <f>IFERROR(INDEX([1]!tblSchedule[DLC],MATCH(tblTeamSch[[#This Row],[Game Num]],[1]!tblSchedule[GameNum],0)),"")</f>
        <v>6B2AA</v>
      </c>
      <c r="G129" s="7" t="str">
        <f>IFERROR(INDEX([1]!tblSchedule[Facility],MATCH(tblTeamSch[[#This Row],[Game Num]],[1]!tblSchedule[GameNum],0)),"")</f>
        <v>St. Gabriel Multi-Purpose Building</v>
      </c>
      <c r="H129" s="8">
        <f>IFERROR(INDEX([1]!tblSchedule[Game Date],MATCH(tblTeamSch[[#This Row],[Game Num]],[1]!tblSchedule[GameNum],0)),"")</f>
        <v>46004</v>
      </c>
      <c r="I129" s="9">
        <f>IFERROR(INDEX([1]!tblSchedule[Game Time],MATCH(tblTeamSch[[#This Row],[Game Num]],[1]!tblSchedule[GameNum],0)),"")</f>
        <v>0.375</v>
      </c>
      <c r="J129" s="10" t="str">
        <f>IFERROR(INDEX([1]!tblTeams[Organization],MATCH(tblTeamSch[[#This Row],[Team]],[1]!tblTeams[Team],0)),"")</f>
        <v>Holy Spirit</v>
      </c>
      <c r="K129" s="10" t="str">
        <f>IFERROR(INDEX([1]!tblOrg[Abbr],MATCH(tblTeamSch[[#This Row],[Org]],[1]!tblOrg[Organization],0)),"")</f>
        <v>HS</v>
      </c>
      <c r="L129" s="10" t="str">
        <f>IFERROR(INDEX(IF(tblTeamSch[[#This Row],[1vs2]]=1,[1]!tblSchedule[Team 1 Name],[1]!tblSchedule[Team 2 Name]),MATCH(tblTeamSch[[#This Row],[Game Num]],[1]!tblSchedule[GameNum],0)),"")</f>
        <v>Holy Spirit BBB 6#2</v>
      </c>
      <c r="M129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129" s="6"/>
      <c r="O129" s="6"/>
      <c r="P129" s="6"/>
      <c r="Q129" s="6">
        <f>INDEX([1]!tblSchedule[Home Game],MATCH(tblTeamSch[[#This Row],[Game Num]],[1]!tblSchedule[GameNum],0))</f>
        <v>1</v>
      </c>
      <c r="R129" s="7" t="e">
        <f>IF(COUNTIFS(tblTeamSch[Team],tblTeamSch[[#This Row],[Team]],#REF!,1)&gt;1,"Y","")</f>
        <v>#REF!</v>
      </c>
      <c r="S129" s="6">
        <f>INDEX([1]!tblLoc[Score],MATCH(INDEX([1]!tblOrg[Loc],MATCH(tblTeamSch[[#This Row],[Org]],[1]!tblOrg[Organization],0)),[1]!tblLoc[Loc],0))</f>
        <v>0</v>
      </c>
      <c r="T129" s="6" t="e">
        <f>INDEX([1]!tblLoc[Score],MATCH(INDEX([1]!tblOrg[Loc],MATCH(#REF!,[1]!tblOrg[Abbr],0)),[1]!tblLoc[Loc],0))</f>
        <v>#REF!</v>
      </c>
      <c r="U129" s="6">
        <f>IFERROR(INDEX([1]!tblLoc[Score],MATCH(INDEX([1]!tblOrg[Loc],MATCH(INDEX(FacList,MATCH(tblTeamSch[[#This Row],[Facility]],INDEX(FacList,,1),0),3),[1]!tblOrg[Org Num],0)),[1]!tblLoc[Loc],0)),"")</f>
        <v>7</v>
      </c>
      <c r="V129" s="6">
        <f>IF(OR(tblTeamSch[[#This Row],[Court]]="",tblTeamSch[[#This Row],[Home]]&gt;0),0,IF(tblTeamSch[[#This Row],[Court]]&lt;10,0,IF(tblTeamSch[[#This Row],[Home Court]]=10,0,10)))</f>
        <v>0</v>
      </c>
      <c r="W129" s="6" t="e">
        <f>COUNTIFS(tblTeamSch[Travel Score for Game],10,tblTeamSch[Home],0,#REF!,#REF!)</f>
        <v>#REF!</v>
      </c>
      <c r="X129" s="6" t="str">
        <f>IFERROR(INDEX(tblTeamSch[Overall Travel Score],MATCH(tblTeamSch[[#This Row],[Opponent]],tblTeamSch[Team],0)),"")</f>
        <v/>
      </c>
      <c r="Y129" s="6" cm="1">
        <f t="array" ref="Y129">IF(Y128="Num",1,IF(Y128="","",IF(Y128+1&gt;TotalNumRegGames*2,"",Y128+1)))</f>
        <v>128</v>
      </c>
    </row>
    <row r="130" spans="1:25" ht="13.35" customHeight="1" x14ac:dyDescent="0.3">
      <c r="A130" s="6" cm="1">
        <f t="array" ref="A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313</v>
      </c>
      <c r="B130" s="6" cm="1">
        <f t="array" ref="B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" s="6">
        <f>IFERROR(INDEX([1]!tblSchedule[Week Game Scheduled],MATCH(tblTeamSch[[#This Row],[Game Num]],[1]!tblSchedule[GameNum],0)),"")</f>
        <v>5</v>
      </c>
      <c r="D130" s="6">
        <f>IFERROR(INDEX([1]!tblSchedule[Round],MATCH(tblTeamSch[[#This Row],[Game Num]],[1]!tblSchedule[GameNum],0)),"")</f>
        <v>3</v>
      </c>
      <c r="E130" s="6">
        <f>IFERROR(INDEX([1]!tblSchedule[Rnd Sch],MATCH(tblTeamSch[[#This Row],[Game Num]],[1]!tblSchedule[GameNum],0)),"")</f>
        <v>3</v>
      </c>
      <c r="F130" s="6" t="str">
        <f>IFERROR(INDEX([1]!tblSchedule[DLC],MATCH(tblTeamSch[[#This Row],[Game Num]],[1]!tblSchedule[GameNum],0)),"")</f>
        <v>6B2AA</v>
      </c>
      <c r="G130" s="7" t="str">
        <f>IFERROR(INDEX([1]!tblSchedule[Facility],MATCH(tblTeamSch[[#This Row],[Game Num]],[1]!tblSchedule[GameNum],0)),"")</f>
        <v>St Mary Academy Gym</v>
      </c>
      <c r="H130" s="8">
        <f>IFERROR(INDEX([1]!tblSchedule[Game Date],MATCH(tblTeamSch[[#This Row],[Game Num]],[1]!tblSchedule[GameNum],0)),"")</f>
        <v>46025</v>
      </c>
      <c r="I130" s="9">
        <f>IFERROR(INDEX([1]!tblSchedule[Game Time],MATCH(tblTeamSch[[#This Row],[Game Num]],[1]!tblSchedule[GameNum],0)),"")</f>
        <v>0.45833333333333331</v>
      </c>
      <c r="J130" s="10" t="str">
        <f>IFERROR(INDEX([1]!tblTeams[Organization],MATCH(tblTeamSch[[#This Row],[Team]],[1]!tblTeams[Team],0)),"")</f>
        <v>Holy Spirit</v>
      </c>
      <c r="K130" s="10" t="str">
        <f>IFERROR(INDEX([1]!tblOrg[Abbr],MATCH(tblTeamSch[[#This Row],[Org]],[1]!tblOrg[Organization],0)),"")</f>
        <v>HS</v>
      </c>
      <c r="L130" s="10" t="str">
        <f>IFERROR(INDEX(IF(tblTeamSch[[#This Row],[1vs2]]=1,[1]!tblSchedule[Team 1 Name],[1]!tblSchedule[Team 2 Name]),MATCH(tblTeamSch[[#This Row],[Game Num]],[1]!tblSchedule[GameNum],0)),"")</f>
        <v>Holy Spirit BBB 6#2</v>
      </c>
      <c r="M130" s="10" t="str">
        <f>IFERROR(INDEX(IF(tblTeamSch[[#This Row],[1vs2]]=1,[1]!tblSchedule[Team 2 Name],[1]!tblSchedule[Team 1 Name]),MATCH(tblTeamSch[[#This Row],[Game Num]],[1]!tblSchedule[GameNum],0)),"")</f>
        <v>St. Mary BB 6B - Blue</v>
      </c>
      <c r="N130" s="6"/>
      <c r="O130" s="6"/>
      <c r="P130" s="6"/>
      <c r="Q130" s="6">
        <f>INDEX([1]!tblSchedule[Home Game],MATCH(tblTeamSch[[#This Row],[Game Num]],[1]!tblSchedule[GameNum],0))</f>
        <v>1</v>
      </c>
      <c r="R130" s="7" t="e">
        <f>IF(COUNTIFS(tblTeamSch[Team],tblTeamSch[[#This Row],[Team]],#REF!,1)&gt;1,"Y","")</f>
        <v>#REF!</v>
      </c>
      <c r="S130" s="6">
        <f>INDEX([1]!tblLoc[Score],MATCH(INDEX([1]!tblOrg[Loc],MATCH(tblTeamSch[[#This Row],[Org]],[1]!tblOrg[Organization],0)),[1]!tblLoc[Loc],0))</f>
        <v>0</v>
      </c>
      <c r="T130" s="6" t="e">
        <f>INDEX([1]!tblLoc[Score],MATCH(INDEX([1]!tblOrg[Loc],MATCH(#REF!,[1]!tblOrg[Abbr],0)),[1]!tblLoc[Loc],0))</f>
        <v>#REF!</v>
      </c>
      <c r="U130" s="6">
        <f>IFERROR(INDEX([1]!tblLoc[Score],MATCH(INDEX([1]!tblOrg[Loc],MATCH(INDEX(FacList,MATCH(tblTeamSch[[#This Row],[Facility]],INDEX(FacList,,1),0),3),[1]!tblOrg[Org Num],0)),[1]!tblLoc[Loc],0)),"")</f>
        <v>4</v>
      </c>
      <c r="V130" s="6">
        <f>IF(OR(tblTeamSch[[#This Row],[Court]]="",tblTeamSch[[#This Row],[Home]]&gt;0),0,IF(tblTeamSch[[#This Row],[Court]]&lt;10,0,IF(tblTeamSch[[#This Row],[Home Court]]=10,0,10)))</f>
        <v>0</v>
      </c>
      <c r="W130" s="6" t="e">
        <f>COUNTIFS(tblTeamSch[Travel Score for Game],10,tblTeamSch[Home],0,#REF!,#REF!)</f>
        <v>#REF!</v>
      </c>
      <c r="X130" s="6" t="str">
        <f>IFERROR(INDEX(tblTeamSch[Overall Travel Score],MATCH(tblTeamSch[[#This Row],[Opponent]],tblTeamSch[Team],0)),"")</f>
        <v/>
      </c>
      <c r="Y130" s="6" cm="1">
        <f t="array" ref="Y130">IF(Y129="Num",1,IF(Y129="","",IF(Y129+1&gt;TotalNumRegGames*2,"",Y129+1)))</f>
        <v>129</v>
      </c>
    </row>
    <row r="131" spans="1:25" ht="13.35" customHeight="1" x14ac:dyDescent="0.3">
      <c r="A131" s="6" cm="1">
        <f t="array" ref="A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338</v>
      </c>
      <c r="B131" s="6" cm="1">
        <f t="array" ref="B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" s="6">
        <f>IFERROR(INDEX([1]!tblSchedule[Week Game Scheduled],MATCH(tblTeamSch[[#This Row],[Game Num]],[1]!tblSchedule[GameNum],0)),"")</f>
        <v>6</v>
      </c>
      <c r="D131" s="6">
        <f>IFERROR(INDEX([1]!tblSchedule[Round],MATCH(tblTeamSch[[#This Row],[Game Num]],[1]!tblSchedule[GameNum],0)),"")</f>
        <v>8</v>
      </c>
      <c r="E131" s="6">
        <f>IFERROR(INDEX([1]!tblSchedule[Rnd Sch],MATCH(tblTeamSch[[#This Row],[Game Num]],[1]!tblSchedule[GameNum],0)),"")</f>
        <v>3</v>
      </c>
      <c r="F131" s="6" t="str">
        <f>IFERROR(INDEX([1]!tblSchedule[DLC],MATCH(tblTeamSch[[#This Row],[Game Num]],[1]!tblSchedule[GameNum],0)),"")</f>
        <v>6B2AA</v>
      </c>
      <c r="G131" s="7" t="str">
        <f>IFERROR(INDEX([1]!tblSchedule[Facility],MATCH(tblTeamSch[[#This Row],[Game Num]],[1]!tblSchedule[GameNum],0)),"")</f>
        <v>Holy Spirit Gym</v>
      </c>
      <c r="H131" s="8">
        <f>IFERROR(INDEX([1]!tblSchedule[Game Date],MATCH(tblTeamSch[[#This Row],[Game Num]],[1]!tblSchedule[GameNum],0)),"")</f>
        <v>46026</v>
      </c>
      <c r="I131" s="9">
        <f>IFERROR(INDEX([1]!tblSchedule[Game Time],MATCH(tblTeamSch[[#This Row],[Game Num]],[1]!tblSchedule[GameNum],0)),"")</f>
        <v>0.625</v>
      </c>
      <c r="J131" s="10" t="str">
        <f>IFERROR(INDEX([1]!tblTeams[Organization],MATCH(tblTeamSch[[#This Row],[Team]],[1]!tblTeams[Team],0)),"")</f>
        <v>Holy Spirit</v>
      </c>
      <c r="K131" s="10" t="str">
        <f>IFERROR(INDEX([1]!tblOrg[Abbr],MATCH(tblTeamSch[[#This Row],[Org]],[1]!tblOrg[Organization],0)),"")</f>
        <v>HS</v>
      </c>
      <c r="L131" s="10" t="str">
        <f>IFERROR(INDEX(IF(tblTeamSch[[#This Row],[1vs2]]=1,[1]!tblSchedule[Team 1 Name],[1]!tblSchedule[Team 2 Name]),MATCH(tblTeamSch[[#This Row],[Game Num]],[1]!tblSchedule[GameNum],0)),"")</f>
        <v>Holy Spirit BBB 6#2</v>
      </c>
      <c r="M131" s="10" t="str">
        <f>IFERROR(INDEX(IF(tblTeamSch[[#This Row],[1vs2]]=1,[1]!tblSchedule[Team 2 Name],[1]!tblSchedule[Team 1 Name]),MATCH(tblTeamSch[[#This Row],[Game Num]],[1]!tblSchedule[GameNum],0)),"")</f>
        <v>St Patrick BB 6Boys #2</v>
      </c>
      <c r="N131" s="6"/>
      <c r="O131" s="6"/>
      <c r="P131" s="6"/>
      <c r="Q131" s="6">
        <f>INDEX([1]!tblSchedule[Home Game],MATCH(tblTeamSch[[#This Row],[Game Num]],[1]!tblSchedule[GameNum],0))</f>
        <v>1</v>
      </c>
      <c r="R131" s="7" t="e">
        <f>IF(COUNTIFS(tblTeamSch[Team],tblTeamSch[[#This Row],[Team]],#REF!,1)&gt;1,"Y","")</f>
        <v>#REF!</v>
      </c>
      <c r="S131" s="6">
        <f>INDEX([1]!tblLoc[Score],MATCH(INDEX([1]!tblOrg[Loc],MATCH(tblTeamSch[[#This Row],[Org]],[1]!tblOrg[Organization],0)),[1]!tblLoc[Loc],0))</f>
        <v>0</v>
      </c>
      <c r="T131" s="6" t="e">
        <f>INDEX([1]!tblLoc[Score],MATCH(INDEX([1]!tblOrg[Loc],MATCH(#REF!,[1]!tblOrg[Abbr],0)),[1]!tblLoc[Loc],0))</f>
        <v>#REF!</v>
      </c>
      <c r="U131" s="6">
        <f>IFERROR(INDEX([1]!tblLoc[Score],MATCH(INDEX([1]!tblOrg[Loc],MATCH(INDEX(FacList,MATCH(tblTeamSch[[#This Row],[Facility]],INDEX(FacList,,1),0),3),[1]!tblOrg[Org Num],0)),[1]!tblLoc[Loc],0)),"")</f>
        <v>0</v>
      </c>
      <c r="V131" s="6">
        <f>IF(OR(tblTeamSch[[#This Row],[Court]]="",tblTeamSch[[#This Row],[Home]]&gt;0),0,IF(tblTeamSch[[#This Row],[Court]]&lt;10,0,IF(tblTeamSch[[#This Row],[Home Court]]=10,0,10)))</f>
        <v>0</v>
      </c>
      <c r="W131" s="6" t="e">
        <f>COUNTIFS(tblTeamSch[Travel Score for Game],10,tblTeamSch[Home],0,#REF!,#REF!)</f>
        <v>#REF!</v>
      </c>
      <c r="X131" s="6" t="str">
        <f>IFERROR(INDEX(tblTeamSch[Overall Travel Score],MATCH(tblTeamSch[[#This Row],[Opponent]],tblTeamSch[Team],0)),"")</f>
        <v/>
      </c>
      <c r="Y131" s="6" cm="1">
        <f t="array" ref="Y131">IF(Y130="Num",1,IF(Y130="","",IF(Y130+1&gt;TotalNumRegGames*2,"",Y130+1)))</f>
        <v>130</v>
      </c>
    </row>
    <row r="132" spans="1:25" ht="13.35" customHeight="1" x14ac:dyDescent="0.3">
      <c r="A132" s="6" cm="1">
        <f t="array" ref="A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320</v>
      </c>
      <c r="B132" s="6" cm="1">
        <f t="array" ref="B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" s="6">
        <f>IFERROR(INDEX([1]!tblSchedule[Week Game Scheduled],MATCH(tblTeamSch[[#This Row],[Game Num]],[1]!tblSchedule[GameNum],0)),"")</f>
        <v>6</v>
      </c>
      <c r="D132" s="6">
        <f>IFERROR(INDEX([1]!tblSchedule[Round],MATCH(tblTeamSch[[#This Row],[Game Num]],[1]!tblSchedule[GameNum],0)),"")</f>
        <v>4</v>
      </c>
      <c r="E132" s="6">
        <f>IFERROR(INDEX([1]!tblSchedule[Rnd Sch],MATCH(tblTeamSch[[#This Row],[Game Num]],[1]!tblSchedule[GameNum],0)),"")</f>
        <v>4</v>
      </c>
      <c r="F132" s="6" t="str">
        <f>IFERROR(INDEX([1]!tblSchedule[DLC],MATCH(tblTeamSch[[#This Row],[Game Num]],[1]!tblSchedule[GameNum],0)),"")</f>
        <v>6B2AA</v>
      </c>
      <c r="G132" s="7" t="str">
        <f>IFERROR(INDEX([1]!tblSchedule[Facility],MATCH(tblTeamSch[[#This Row],[Game Num]],[1]!tblSchedule[GameNum],0)),"")</f>
        <v>Holy Spirit Gym</v>
      </c>
      <c r="H132" s="8">
        <f>IFERROR(INDEX([1]!tblSchedule[Game Date],MATCH(tblTeamSch[[#This Row],[Game Num]],[1]!tblSchedule[GameNum],0)),"")</f>
        <v>46032</v>
      </c>
      <c r="I132" s="9">
        <f>IFERROR(INDEX([1]!tblSchedule[Game Time],MATCH(tblTeamSch[[#This Row],[Game Num]],[1]!tblSchedule[GameNum],0)),"")</f>
        <v>0.45833333333333331</v>
      </c>
      <c r="J132" s="10" t="str">
        <f>IFERROR(INDEX([1]!tblTeams[Organization],MATCH(tblTeamSch[[#This Row],[Team]],[1]!tblTeams[Team],0)),"")</f>
        <v>Holy Spirit</v>
      </c>
      <c r="K132" s="10" t="str">
        <f>IFERROR(INDEX([1]!tblOrg[Abbr],MATCH(tblTeamSch[[#This Row],[Org]],[1]!tblOrg[Organization],0)),"")</f>
        <v>HS</v>
      </c>
      <c r="L132" s="10" t="str">
        <f>IFERROR(INDEX(IF(tblTeamSch[[#This Row],[1vs2]]=1,[1]!tblSchedule[Team 1 Name],[1]!tblSchedule[Team 2 Name]),MATCH(tblTeamSch[[#This Row],[Game Num]],[1]!tblSchedule[GameNum],0)),"")</f>
        <v>Holy Spirit BBB 6#2</v>
      </c>
      <c r="M132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132" s="6"/>
      <c r="O132" s="6"/>
      <c r="P132" s="6"/>
      <c r="Q132" s="6">
        <f>INDEX([1]!tblSchedule[Home Game],MATCH(tblTeamSch[[#This Row],[Game Num]],[1]!tblSchedule[GameNum],0))</f>
        <v>1</v>
      </c>
      <c r="R132" s="7" t="e">
        <f>IF(COUNTIFS(tblTeamSch[Team],tblTeamSch[[#This Row],[Team]],#REF!,1)&gt;1,"Y","")</f>
        <v>#REF!</v>
      </c>
      <c r="S132" s="6">
        <f>INDEX([1]!tblLoc[Score],MATCH(INDEX([1]!tblOrg[Loc],MATCH(tblTeamSch[[#This Row],[Org]],[1]!tblOrg[Organization],0)),[1]!tblLoc[Loc],0))</f>
        <v>0</v>
      </c>
      <c r="T132" s="6" t="e">
        <f>INDEX([1]!tblLoc[Score],MATCH(INDEX([1]!tblOrg[Loc],MATCH(#REF!,[1]!tblOrg[Abbr],0)),[1]!tblLoc[Loc],0))</f>
        <v>#REF!</v>
      </c>
      <c r="U132" s="6">
        <f>IFERROR(INDEX([1]!tblLoc[Score],MATCH(INDEX([1]!tblOrg[Loc],MATCH(INDEX(FacList,MATCH(tblTeamSch[[#This Row],[Facility]],INDEX(FacList,,1),0),3),[1]!tblOrg[Org Num],0)),[1]!tblLoc[Loc],0)),"")</f>
        <v>0</v>
      </c>
      <c r="V132" s="6">
        <f>IF(OR(tblTeamSch[[#This Row],[Court]]="",tblTeamSch[[#This Row],[Home]]&gt;0),0,IF(tblTeamSch[[#This Row],[Court]]&lt;10,0,IF(tblTeamSch[[#This Row],[Home Court]]=10,0,10)))</f>
        <v>0</v>
      </c>
      <c r="W132" s="6" t="e">
        <f>COUNTIFS(tblTeamSch[Travel Score for Game],10,tblTeamSch[Home],0,#REF!,#REF!)</f>
        <v>#REF!</v>
      </c>
      <c r="X132" s="6" t="str">
        <f>IFERROR(INDEX(tblTeamSch[Overall Travel Score],MATCH(tblTeamSch[[#This Row],[Opponent]],tblTeamSch[Team],0)),"")</f>
        <v/>
      </c>
      <c r="Y132" s="6" cm="1">
        <f t="array" ref="Y132">IF(Y131="Num",1,IF(Y131="","",IF(Y131+1&gt;TotalNumRegGames*2,"",Y131+1)))</f>
        <v>131</v>
      </c>
    </row>
    <row r="133" spans="1:25" ht="13.35" customHeight="1" x14ac:dyDescent="0.3">
      <c r="A133" s="6" cm="1">
        <f t="array" ref="A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325</v>
      </c>
      <c r="B133" s="6" cm="1">
        <f t="array" ref="B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" s="6">
        <f>IFERROR(INDEX([1]!tblSchedule[Week Game Scheduled],MATCH(tblTeamSch[[#This Row],[Game Num]],[1]!tblSchedule[GameNum],0)),"")</f>
        <v>7</v>
      </c>
      <c r="D133" s="6">
        <f>IFERROR(INDEX([1]!tblSchedule[Round],MATCH(tblTeamSch[[#This Row],[Game Num]],[1]!tblSchedule[GameNum],0)),"")</f>
        <v>5</v>
      </c>
      <c r="E133" s="6">
        <f>IFERROR(INDEX([1]!tblSchedule[Rnd Sch],MATCH(tblTeamSch[[#This Row],[Game Num]],[1]!tblSchedule[GameNum],0)),"")</f>
        <v>5</v>
      </c>
      <c r="F133" s="6" t="str">
        <f>IFERROR(INDEX([1]!tblSchedule[DLC],MATCH(tblTeamSch[[#This Row],[Game Num]],[1]!tblSchedule[GameNum],0)),"")</f>
        <v>6B2AA</v>
      </c>
      <c r="G133" s="7" t="str">
        <f>IFERROR(INDEX([1]!tblSchedule[Facility],MATCH(tblTeamSch[[#This Row],[Game Num]],[1]!tblSchedule[GameNum],0)),"")</f>
        <v>Holy Trinity Parish School</v>
      </c>
      <c r="H133" s="8">
        <f>IFERROR(INDEX([1]!tblSchedule[Game Date],MATCH(tblTeamSch[[#This Row],[Game Num]],[1]!tblSchedule[GameNum],0)),"")</f>
        <v>46039</v>
      </c>
      <c r="I133" s="9">
        <f>IFERROR(INDEX([1]!tblSchedule[Game Time],MATCH(tblTeamSch[[#This Row],[Game Num]],[1]!tblSchedule[GameNum],0)),"")</f>
        <v>0.375</v>
      </c>
      <c r="J133" s="10" t="str">
        <f>IFERROR(INDEX([1]!tblTeams[Organization],MATCH(tblTeamSch[[#This Row],[Team]],[1]!tblTeams[Team],0)),"")</f>
        <v>Holy Spirit</v>
      </c>
      <c r="K133" s="10" t="str">
        <f>IFERROR(INDEX([1]!tblOrg[Abbr],MATCH(tblTeamSch[[#This Row],[Org]],[1]!tblOrg[Organization],0)),"")</f>
        <v>HS</v>
      </c>
      <c r="L133" s="10" t="str">
        <f>IFERROR(INDEX(IF(tblTeamSch[[#This Row],[1vs2]]=1,[1]!tblSchedule[Team 1 Name],[1]!tblSchedule[Team 2 Name]),MATCH(tblTeamSch[[#This Row],[Game Num]],[1]!tblSchedule[GameNum],0)),"")</f>
        <v>Holy Spirit BBB 6#2</v>
      </c>
      <c r="M133" s="10" t="str">
        <f>IFERROR(INDEX(IF(tblTeamSch[[#This Row],[1vs2]]=1,[1]!tblSchedule[Team 2 Name],[1]!tblSchedule[Team 1 Name]),MATCH(tblTeamSch[[#This Row],[Game Num]],[1]!tblSchedule[GameNum],0)),"")</f>
        <v>Holy Trinity BB 5/6B #2</v>
      </c>
      <c r="N133" s="6"/>
      <c r="O133" s="6"/>
      <c r="P133" s="6"/>
      <c r="Q133" s="6">
        <f>INDEX([1]!tblSchedule[Home Game],MATCH(tblTeamSch[[#This Row],[Game Num]],[1]!tblSchedule[GameNum],0))</f>
        <v>1</v>
      </c>
      <c r="R133" s="7" t="e">
        <f>IF(COUNTIFS(tblTeamSch[Team],tblTeamSch[[#This Row],[Team]],#REF!,1)&gt;1,"Y","")</f>
        <v>#REF!</v>
      </c>
      <c r="S133" s="6">
        <f>INDEX([1]!tblLoc[Score],MATCH(INDEX([1]!tblOrg[Loc],MATCH(tblTeamSch[[#This Row],[Org]],[1]!tblOrg[Organization],0)),[1]!tblLoc[Loc],0))</f>
        <v>0</v>
      </c>
      <c r="T133" s="6" t="e">
        <f>INDEX([1]!tblLoc[Score],MATCH(INDEX([1]!tblOrg[Loc],MATCH(#REF!,[1]!tblOrg[Abbr],0)),[1]!tblLoc[Loc],0))</f>
        <v>#REF!</v>
      </c>
      <c r="U133" s="6">
        <f>IFERROR(INDEX([1]!tblLoc[Score],MATCH(INDEX([1]!tblOrg[Loc],MATCH(INDEX(FacList,MATCH(tblTeamSch[[#This Row],[Facility]],INDEX(FacList,,1),0),3),[1]!tblOrg[Org Num],0)),[1]!tblLoc[Loc],0)),"")</f>
        <v>0</v>
      </c>
      <c r="V133" s="6">
        <f>IF(OR(tblTeamSch[[#This Row],[Court]]="",tblTeamSch[[#This Row],[Home]]&gt;0),0,IF(tblTeamSch[[#This Row],[Court]]&lt;10,0,IF(tblTeamSch[[#This Row],[Home Court]]=10,0,10)))</f>
        <v>0</v>
      </c>
      <c r="W133" s="6" t="e">
        <f>COUNTIFS(tblTeamSch[Travel Score for Game],10,tblTeamSch[Home],0,#REF!,#REF!)</f>
        <v>#REF!</v>
      </c>
      <c r="X133" s="6" t="str">
        <f>IFERROR(INDEX(tblTeamSch[Overall Travel Score],MATCH(tblTeamSch[[#This Row],[Opponent]],tblTeamSch[Team],0)),"")</f>
        <v/>
      </c>
      <c r="Y133" s="6" cm="1">
        <f t="array" ref="Y133">IF(Y132="Num",1,IF(Y132="","",IF(Y132+1&gt;TotalNumRegGames*2,"",Y132+1)))</f>
        <v>132</v>
      </c>
    </row>
    <row r="134" spans="1:25" ht="13.35" customHeight="1" x14ac:dyDescent="0.3">
      <c r="A134" s="6" cm="1">
        <f t="array" ref="A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330</v>
      </c>
      <c r="B134" s="6" cm="1">
        <f t="array" ref="B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4" s="6">
        <f>IFERROR(INDEX([1]!tblSchedule[Week Game Scheduled],MATCH(tblTeamSch[[#This Row],[Game Num]],[1]!tblSchedule[GameNum],0)),"")</f>
        <v>8</v>
      </c>
      <c r="D134" s="6">
        <f>IFERROR(INDEX([1]!tblSchedule[Round],MATCH(tblTeamSch[[#This Row],[Game Num]],[1]!tblSchedule[GameNum],0)),"")</f>
        <v>6</v>
      </c>
      <c r="E134" s="6">
        <f>IFERROR(INDEX([1]!tblSchedule[Rnd Sch],MATCH(tblTeamSch[[#This Row],[Game Num]],[1]!tblSchedule[GameNum],0)),"")</f>
        <v>6</v>
      </c>
      <c r="F134" s="6" t="str">
        <f>IFERROR(INDEX([1]!tblSchedule[DLC],MATCH(tblTeamSch[[#This Row],[Game Num]],[1]!tblSchedule[GameNum],0)),"")</f>
        <v>6B2AA</v>
      </c>
      <c r="G134" s="7" t="str">
        <f>IFERROR(INDEX([1]!tblSchedule[Facility],MATCH(tblTeamSch[[#This Row],[Game Num]],[1]!tblSchedule[GameNum],0)),"")</f>
        <v>Saint Andrew Academy Gym</v>
      </c>
      <c r="H134" s="8">
        <f>IFERROR(INDEX([1]!tblSchedule[Game Date],MATCH(tblTeamSch[[#This Row],[Game Num]],[1]!tblSchedule[GameNum],0)),"")</f>
        <v>46046</v>
      </c>
      <c r="I134" s="9">
        <f>IFERROR(INDEX([1]!tblSchedule[Game Time],MATCH(tblTeamSch[[#This Row],[Game Num]],[1]!tblSchedule[GameNum],0)),"")</f>
        <v>0.45833333333333331</v>
      </c>
      <c r="J134" s="10" t="str">
        <f>IFERROR(INDEX([1]!tblTeams[Organization],MATCH(tblTeamSch[[#This Row],[Team]],[1]!tblTeams[Team],0)),"")</f>
        <v>Holy Spirit</v>
      </c>
      <c r="K134" s="10" t="str">
        <f>IFERROR(INDEX([1]!tblOrg[Abbr],MATCH(tblTeamSch[[#This Row],[Org]],[1]!tblOrg[Organization],0)),"")</f>
        <v>HS</v>
      </c>
      <c r="L134" s="10" t="str">
        <f>IFERROR(INDEX(IF(tblTeamSch[[#This Row],[1vs2]]=1,[1]!tblSchedule[Team 1 Name],[1]!tblSchedule[Team 2 Name]),MATCH(tblTeamSch[[#This Row],[Game Num]],[1]!tblSchedule[GameNum],0)),"")</f>
        <v>Holy Spirit BBB 6#2</v>
      </c>
      <c r="M134" s="10" t="str">
        <f>IFERROR(INDEX(IF(tblTeamSch[[#This Row],[1vs2]]=1,[1]!tblSchedule[Team 2 Name],[1]!tblSchedule[Team 1 Name]),MATCH(tblTeamSch[[#This Row],[Game Num]],[1]!tblSchedule[GameNum],0)),"")</f>
        <v>St Michael BB 6B#2</v>
      </c>
      <c r="N134" s="6"/>
      <c r="O134" s="6"/>
      <c r="P134" s="6"/>
      <c r="Q134" s="6">
        <f>INDEX([1]!tblSchedule[Home Game],MATCH(tblTeamSch[[#This Row],[Game Num]],[1]!tblSchedule[GameNum],0))</f>
        <v>0</v>
      </c>
      <c r="R134" s="7" t="e">
        <f>IF(COUNTIFS(tblTeamSch[Team],tblTeamSch[[#This Row],[Team]],#REF!,1)&gt;1,"Y","")</f>
        <v>#REF!</v>
      </c>
      <c r="S134" s="6">
        <f>INDEX([1]!tblLoc[Score],MATCH(INDEX([1]!tblOrg[Loc],MATCH(tblTeamSch[[#This Row],[Org]],[1]!tblOrg[Organization],0)),[1]!tblLoc[Loc],0))</f>
        <v>0</v>
      </c>
      <c r="T134" s="6" t="e">
        <f>INDEX([1]!tblLoc[Score],MATCH(INDEX([1]!tblOrg[Loc],MATCH(#REF!,[1]!tblOrg[Abbr],0)),[1]!tblLoc[Loc],0))</f>
        <v>#REF!</v>
      </c>
      <c r="U134" s="6">
        <f>IFERROR(INDEX([1]!tblLoc[Score],MATCH(INDEX([1]!tblOrg[Loc],MATCH(INDEX(FacList,MATCH(tblTeamSch[[#This Row],[Facility]],INDEX(FacList,,1),0),3),[1]!tblOrg[Org Num],0)),[1]!tblLoc[Loc],0)),"")</f>
        <v>10</v>
      </c>
      <c r="V134" s="6">
        <f>IF(OR(tblTeamSch[[#This Row],[Court]]="",tblTeamSch[[#This Row],[Home]]&gt;0),0,IF(tblTeamSch[[#This Row],[Court]]&lt;10,0,IF(tblTeamSch[[#This Row],[Home Court]]=10,0,10)))</f>
        <v>10</v>
      </c>
      <c r="W134" s="6" t="e">
        <f>COUNTIFS(tblTeamSch[Travel Score for Game],10,tblTeamSch[Home],0,#REF!,#REF!)</f>
        <v>#REF!</v>
      </c>
      <c r="X134" s="6" t="str">
        <f>IFERROR(INDEX(tblTeamSch[Overall Travel Score],MATCH(tblTeamSch[[#This Row],[Opponent]],tblTeamSch[Team],0)),"")</f>
        <v/>
      </c>
      <c r="Y134" s="6" cm="1">
        <f t="array" ref="Y134">IF(Y133="Num",1,IF(Y133="","",IF(Y133+1&gt;TotalNumRegGames*2,"",Y133+1)))</f>
        <v>133</v>
      </c>
    </row>
    <row r="135" spans="1:25" ht="13.35" customHeight="1" x14ac:dyDescent="0.3">
      <c r="A135" s="6" cm="1">
        <f t="array" ref="A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379</v>
      </c>
      <c r="B135" s="6" cm="1">
        <f t="array" ref="B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" s="6">
        <f>IFERROR(INDEX([1]!tblSchedule[Week Game Scheduled],MATCH(tblTeamSch[[#This Row],[Game Num]],[1]!tblSchedule[GameNum],0)),"")</f>
        <v>50</v>
      </c>
      <c r="D135" s="6">
        <f>IFERROR(INDEX([1]!tblSchedule[Round],MATCH(tblTeamSch[[#This Row],[Game Num]],[1]!tblSchedule[GameNum],0)),"")</f>
        <v>1</v>
      </c>
      <c r="E135" s="6">
        <f>IFERROR(INDEX([1]!tblSchedule[Rnd Sch],MATCH(tblTeamSch[[#This Row],[Game Num]],[1]!tblSchedule[GameNum],0)),"")</f>
        <v>1</v>
      </c>
      <c r="F135" s="6" t="str">
        <f>IFERROR(INDEX([1]!tblSchedule[DLC],MATCH(tblTeamSch[[#This Row],[Game Num]],[1]!tblSchedule[GameNum],0)),"")</f>
        <v>6B3</v>
      </c>
      <c r="G135" s="7" t="str">
        <f>IFERROR(INDEX([1]!tblSchedule[Facility],MATCH(tblTeamSch[[#This Row],[Game Num]],[1]!tblSchedule[GameNum],0)),"")</f>
        <v>Holy Spirit Gym</v>
      </c>
      <c r="H135" s="8">
        <f>IFERROR(INDEX([1]!tblSchedule[Game Date],MATCH(tblTeamSch[[#This Row],[Game Num]],[1]!tblSchedule[GameNum],0)),"")</f>
        <v>45998</v>
      </c>
      <c r="I135" s="9">
        <f>IFERROR(INDEX([1]!tblSchedule[Game Time],MATCH(tblTeamSch[[#This Row],[Game Num]],[1]!tblSchedule[GameNum],0)),"")</f>
        <v>0.625</v>
      </c>
      <c r="J135" s="10" t="str">
        <f>IFERROR(INDEX([1]!tblTeams[Organization],MATCH(tblTeamSch[[#This Row],[Team]],[1]!tblTeams[Team],0)),"")</f>
        <v>Holy Spirit</v>
      </c>
      <c r="K135" s="10" t="str">
        <f>IFERROR(INDEX([1]!tblOrg[Abbr],MATCH(tblTeamSch[[#This Row],[Org]],[1]!tblOrg[Organization],0)),"")</f>
        <v>HS</v>
      </c>
      <c r="L135" s="10" t="str">
        <f>IFERROR(INDEX(IF(tblTeamSch[[#This Row],[1vs2]]=1,[1]!tblSchedule[Team 1 Name],[1]!tblSchedule[Team 2 Name]),MATCH(tblTeamSch[[#This Row],[Game Num]],[1]!tblSchedule[GameNum],0)),"")</f>
        <v>Holy Spirit BBB 6#3</v>
      </c>
      <c r="M135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135" s="6"/>
      <c r="O135" s="6"/>
      <c r="P135" s="6"/>
      <c r="Q135" s="6">
        <f>INDEX([1]!tblSchedule[Home Game],MATCH(tblTeamSch[[#This Row],[Game Num]],[1]!tblSchedule[GameNum],0))</f>
        <v>1</v>
      </c>
      <c r="R135" s="7" t="e">
        <f>IF(COUNTIFS(tblTeamSch[Team],tblTeamSch[[#This Row],[Team]],#REF!,1)&gt;1,"Y","")</f>
        <v>#REF!</v>
      </c>
      <c r="S135" s="6">
        <f>INDEX([1]!tblLoc[Score],MATCH(INDEX([1]!tblOrg[Loc],MATCH(tblTeamSch[[#This Row],[Org]],[1]!tblOrg[Organization],0)),[1]!tblLoc[Loc],0))</f>
        <v>0</v>
      </c>
      <c r="T135" s="6" t="e">
        <f>INDEX([1]!tblLoc[Score],MATCH(INDEX([1]!tblOrg[Loc],MATCH(#REF!,[1]!tblOrg[Abbr],0)),[1]!tblLoc[Loc],0))</f>
        <v>#REF!</v>
      </c>
      <c r="U135" s="6">
        <f>IFERROR(INDEX([1]!tblLoc[Score],MATCH(INDEX([1]!tblOrg[Loc],MATCH(INDEX(FacList,MATCH(tblTeamSch[[#This Row],[Facility]],INDEX(FacList,,1),0),3),[1]!tblOrg[Org Num],0)),[1]!tblLoc[Loc],0)),"")</f>
        <v>0</v>
      </c>
      <c r="V135" s="6">
        <f>IF(OR(tblTeamSch[[#This Row],[Court]]="",tblTeamSch[[#This Row],[Home]]&gt;0),0,IF(tblTeamSch[[#This Row],[Court]]&lt;10,0,IF(tblTeamSch[[#This Row],[Home Court]]=10,0,10)))</f>
        <v>0</v>
      </c>
      <c r="W135" s="6" t="e">
        <f>COUNTIFS(tblTeamSch[Travel Score for Game],10,tblTeamSch[Home],0,#REF!,#REF!)</f>
        <v>#REF!</v>
      </c>
      <c r="X135" s="6" t="str">
        <f>IFERROR(INDEX(tblTeamSch[Overall Travel Score],MATCH(tblTeamSch[[#This Row],[Opponent]],tblTeamSch[Team],0)),"")</f>
        <v/>
      </c>
      <c r="Y135" s="6" cm="1">
        <f t="array" ref="Y135">IF(Y134="Num",1,IF(Y134="","",IF(Y134+1&gt;TotalNumRegGames*2,"",Y134+1)))</f>
        <v>134</v>
      </c>
    </row>
    <row r="136" spans="1:25" ht="13.35" customHeight="1" x14ac:dyDescent="0.3">
      <c r="A136" s="6" cm="1">
        <f t="array" ref="A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390</v>
      </c>
      <c r="B136" s="6" cm="1">
        <f t="array" ref="B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6" s="6">
        <f>IFERROR(INDEX([1]!tblSchedule[Week Game Scheduled],MATCH(tblTeamSch[[#This Row],[Game Num]],[1]!tblSchedule[GameNum],0)),"")</f>
        <v>50</v>
      </c>
      <c r="D136" s="6">
        <f>IFERROR(INDEX([1]!tblSchedule[Round],MATCH(tblTeamSch[[#This Row],[Game Num]],[1]!tblSchedule[GameNum],0)),"")</f>
        <v>2</v>
      </c>
      <c r="E136" s="6">
        <f>IFERROR(INDEX([1]!tblSchedule[Rnd Sch],MATCH(tblTeamSch[[#This Row],[Game Num]],[1]!tblSchedule[GameNum],0)),"")</f>
        <v>2</v>
      </c>
      <c r="F136" s="6" t="str">
        <f>IFERROR(INDEX([1]!tblSchedule[DLC],MATCH(tblTeamSch[[#This Row],[Game Num]],[1]!tblSchedule[GameNum],0)),"")</f>
        <v>6B3</v>
      </c>
      <c r="G136" s="7" t="str">
        <f>IFERROR(INDEX([1]!tblSchedule[Facility],MATCH(tblTeamSch[[#This Row],[Game Num]],[1]!tblSchedule[GameNum],0)),"")</f>
        <v>Holy Spirit Gym</v>
      </c>
      <c r="H136" s="8">
        <f>IFERROR(INDEX([1]!tblSchedule[Game Date],MATCH(tblTeamSch[[#This Row],[Game Num]],[1]!tblSchedule[GameNum],0)),"")</f>
        <v>46004</v>
      </c>
      <c r="I136" s="9">
        <f>IFERROR(INDEX([1]!tblSchedule[Game Time],MATCH(tblTeamSch[[#This Row],[Game Num]],[1]!tblSchedule[GameNum],0)),"")</f>
        <v>0.375</v>
      </c>
      <c r="J136" s="10" t="str">
        <f>IFERROR(INDEX([1]!tblTeams[Organization],MATCH(tblTeamSch[[#This Row],[Team]],[1]!tblTeams[Team],0)),"")</f>
        <v>Holy Spirit</v>
      </c>
      <c r="K136" s="10" t="str">
        <f>IFERROR(INDEX([1]!tblOrg[Abbr],MATCH(tblTeamSch[[#This Row],[Org]],[1]!tblOrg[Organization],0)),"")</f>
        <v>HS</v>
      </c>
      <c r="L136" s="10" t="str">
        <f>IFERROR(INDEX(IF(tblTeamSch[[#This Row],[1vs2]]=1,[1]!tblSchedule[Team 1 Name],[1]!tblSchedule[Team 2 Name]),MATCH(tblTeamSch[[#This Row],[Game Num]],[1]!tblSchedule[GameNum],0)),"")</f>
        <v>Holy Spirit BBB 6#3</v>
      </c>
      <c r="M136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136" s="6"/>
      <c r="O136" s="6"/>
      <c r="P136" s="6"/>
      <c r="Q136" s="6">
        <f>INDEX([1]!tblSchedule[Home Game],MATCH(tblTeamSch[[#This Row],[Game Num]],[1]!tblSchedule[GameNum],0))</f>
        <v>1</v>
      </c>
      <c r="R136" s="7" t="e">
        <f>IF(COUNTIFS(tblTeamSch[Team],tblTeamSch[[#This Row],[Team]],#REF!,1)&gt;1,"Y","")</f>
        <v>#REF!</v>
      </c>
      <c r="S136" s="6">
        <f>INDEX([1]!tblLoc[Score],MATCH(INDEX([1]!tblOrg[Loc],MATCH(tblTeamSch[[#This Row],[Org]],[1]!tblOrg[Organization],0)),[1]!tblLoc[Loc],0))</f>
        <v>0</v>
      </c>
      <c r="T136" s="6" t="e">
        <f>INDEX([1]!tblLoc[Score],MATCH(INDEX([1]!tblOrg[Loc],MATCH(#REF!,[1]!tblOrg[Abbr],0)),[1]!tblLoc[Loc],0))</f>
        <v>#REF!</v>
      </c>
      <c r="U136" s="6">
        <f>IFERROR(INDEX([1]!tblLoc[Score],MATCH(INDEX([1]!tblOrg[Loc],MATCH(INDEX(FacList,MATCH(tblTeamSch[[#This Row],[Facility]],INDEX(FacList,,1),0),3),[1]!tblOrg[Org Num],0)),[1]!tblLoc[Loc],0)),"")</f>
        <v>0</v>
      </c>
      <c r="V136" s="6">
        <f>IF(OR(tblTeamSch[[#This Row],[Court]]="",tblTeamSch[[#This Row],[Home]]&gt;0),0,IF(tblTeamSch[[#This Row],[Court]]&lt;10,0,IF(tblTeamSch[[#This Row],[Home Court]]=10,0,10)))</f>
        <v>0</v>
      </c>
      <c r="W136" s="6" t="e">
        <f>COUNTIFS(tblTeamSch[Travel Score for Game],10,tblTeamSch[Home],0,#REF!,#REF!)</f>
        <v>#REF!</v>
      </c>
      <c r="X136" s="6" t="str">
        <f>IFERROR(INDEX(tblTeamSch[Overall Travel Score],MATCH(tblTeamSch[[#This Row],[Opponent]],tblTeamSch[Team],0)),"")</f>
        <v/>
      </c>
      <c r="Y136" s="6" cm="1">
        <f t="array" ref="Y136">IF(Y135="Num",1,IF(Y135="","",IF(Y135+1&gt;TotalNumRegGames*2,"",Y135+1)))</f>
        <v>135</v>
      </c>
    </row>
    <row r="137" spans="1:25" ht="13.35" customHeight="1" x14ac:dyDescent="0.3">
      <c r="A137" s="6" cm="1">
        <f t="array" ref="A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403</v>
      </c>
      <c r="B137" s="6" cm="1">
        <f t="array" ref="B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" s="6">
        <f>IFERROR(INDEX([1]!tblSchedule[Week Game Scheduled],MATCH(tblTeamSch[[#This Row],[Game Num]],[1]!tblSchedule[GameNum],0)),"")</f>
        <v>6</v>
      </c>
      <c r="D137" s="6">
        <f>IFERROR(INDEX([1]!tblSchedule[Round],MATCH(tblTeamSch[[#This Row],[Game Num]],[1]!tblSchedule[GameNum],0)),"")</f>
        <v>3</v>
      </c>
      <c r="E137" s="6">
        <f>IFERROR(INDEX([1]!tblSchedule[Rnd Sch],MATCH(tblTeamSch[[#This Row],[Game Num]],[1]!tblSchedule[GameNum],0)),"")</f>
        <v>3</v>
      </c>
      <c r="F137" s="6" t="str">
        <f>IFERROR(INDEX([1]!tblSchedule[DLC],MATCH(tblTeamSch[[#This Row],[Game Num]],[1]!tblSchedule[GameNum],0)),"")</f>
        <v>6B3</v>
      </c>
      <c r="G137" s="7" t="str">
        <f>IFERROR(INDEX([1]!tblSchedule[Facility],MATCH(tblTeamSch[[#This Row],[Game Num]],[1]!tblSchedule[GameNum],0)),"")</f>
        <v>St. Michael Community Center</v>
      </c>
      <c r="H137" s="8">
        <f>IFERROR(INDEX([1]!tblSchedule[Game Date],MATCH(tblTeamSch[[#This Row],[Game Num]],[1]!tblSchedule[GameNum],0)),"")</f>
        <v>46026</v>
      </c>
      <c r="I137" s="9">
        <f>IFERROR(INDEX([1]!tblSchedule[Game Time],MATCH(tblTeamSch[[#This Row],[Game Num]],[1]!tblSchedule[GameNum],0)),"")</f>
        <v>0.625</v>
      </c>
      <c r="J137" s="10" t="str">
        <f>IFERROR(INDEX([1]!tblTeams[Organization],MATCH(tblTeamSch[[#This Row],[Team]],[1]!tblTeams[Team],0)),"")</f>
        <v>Holy Spirit</v>
      </c>
      <c r="K137" s="10" t="str">
        <f>IFERROR(INDEX([1]!tblOrg[Abbr],MATCH(tblTeamSch[[#This Row],[Org]],[1]!tblOrg[Organization],0)),"")</f>
        <v>HS</v>
      </c>
      <c r="L137" s="10" t="str">
        <f>IFERROR(INDEX(IF(tblTeamSch[[#This Row],[1vs2]]=1,[1]!tblSchedule[Team 1 Name],[1]!tblSchedule[Team 2 Name]),MATCH(tblTeamSch[[#This Row],[Game Num]],[1]!tblSchedule[GameNum],0)),"")</f>
        <v>Holy Spirit BBB 6#3</v>
      </c>
      <c r="M137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137" s="6"/>
      <c r="O137" s="6"/>
      <c r="P137" s="6"/>
      <c r="Q137" s="6">
        <f>INDEX([1]!tblSchedule[Home Game],MATCH(tblTeamSch[[#This Row],[Game Num]],[1]!tblSchedule[GameNum],0))</f>
        <v>1</v>
      </c>
      <c r="R137" s="7" t="e">
        <f>IF(COUNTIFS(tblTeamSch[Team],tblTeamSch[[#This Row],[Team]],#REF!,1)&gt;1,"Y","")</f>
        <v>#REF!</v>
      </c>
      <c r="S137" s="6">
        <f>INDEX([1]!tblLoc[Score],MATCH(INDEX([1]!tblOrg[Loc],MATCH(tblTeamSch[[#This Row],[Org]],[1]!tblOrg[Organization],0)),[1]!tblLoc[Loc],0))</f>
        <v>0</v>
      </c>
      <c r="T137" s="6" t="e">
        <f>INDEX([1]!tblLoc[Score],MATCH(INDEX([1]!tblOrg[Loc],MATCH(#REF!,[1]!tblOrg[Abbr],0)),[1]!tblLoc[Loc],0))</f>
        <v>#REF!</v>
      </c>
      <c r="U137" s="6">
        <f>IFERROR(INDEX([1]!tblLoc[Score],MATCH(INDEX([1]!tblOrg[Loc],MATCH(INDEX(FacList,MATCH(tblTeamSch[[#This Row],[Facility]],INDEX(FacList,,1),0),3),[1]!tblOrg[Org Num],0)),[1]!tblLoc[Loc],0)),"")</f>
        <v>7</v>
      </c>
      <c r="V137" s="6">
        <f>IF(OR(tblTeamSch[[#This Row],[Court]]="",tblTeamSch[[#This Row],[Home]]&gt;0),0,IF(tblTeamSch[[#This Row],[Court]]&lt;10,0,IF(tblTeamSch[[#This Row],[Home Court]]=10,0,10)))</f>
        <v>0</v>
      </c>
      <c r="W137" s="6" t="e">
        <f>COUNTIFS(tblTeamSch[Travel Score for Game],10,tblTeamSch[Home],0,#REF!,#REF!)</f>
        <v>#REF!</v>
      </c>
      <c r="X137" s="6" t="str">
        <f>IFERROR(INDEX(tblTeamSch[Overall Travel Score],MATCH(tblTeamSch[[#This Row],[Opponent]],tblTeamSch[Team],0)),"")</f>
        <v/>
      </c>
      <c r="Y137" s="6" cm="1">
        <f t="array" ref="Y137">IF(Y136="Num",1,IF(Y136="","",IF(Y136+1&gt;TotalNumRegGames*2,"",Y136+1)))</f>
        <v>136</v>
      </c>
    </row>
    <row r="138" spans="1:25" ht="13.35" customHeight="1" x14ac:dyDescent="0.3">
      <c r="A138" s="6" cm="1">
        <f t="array" ref="A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415</v>
      </c>
      <c r="B138" s="6" cm="1">
        <f t="array" ref="B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" s="6">
        <f>IFERROR(INDEX([1]!tblSchedule[Week Game Scheduled],MATCH(tblTeamSch[[#This Row],[Game Num]],[1]!tblSchedule[GameNum],0)),"")</f>
        <v>7</v>
      </c>
      <c r="D138" s="6">
        <f>IFERROR(INDEX([1]!tblSchedule[Round],MATCH(tblTeamSch[[#This Row],[Game Num]],[1]!tblSchedule[GameNum],0)),"")</f>
        <v>4</v>
      </c>
      <c r="E138" s="6">
        <f>IFERROR(INDEX([1]!tblSchedule[Rnd Sch],MATCH(tblTeamSch[[#This Row],[Game Num]],[1]!tblSchedule[GameNum],0)),"")</f>
        <v>4</v>
      </c>
      <c r="F138" s="6" t="str">
        <f>IFERROR(INDEX([1]!tblSchedule[DLC],MATCH(tblTeamSch[[#This Row],[Game Num]],[1]!tblSchedule[GameNum],0)),"")</f>
        <v>6B3</v>
      </c>
      <c r="G138" s="7" t="str">
        <f>IFERROR(INDEX([1]!tblSchedule[Facility],MATCH(tblTeamSch[[#This Row],[Game Num]],[1]!tblSchedule[GameNum],0)),"")</f>
        <v>Holy Spirit Gym</v>
      </c>
      <c r="H138" s="8">
        <f>IFERROR(INDEX([1]!tblSchedule[Game Date],MATCH(tblTeamSch[[#This Row],[Game Num]],[1]!tblSchedule[GameNum],0)),"")</f>
        <v>46033</v>
      </c>
      <c r="I138" s="9">
        <f>IFERROR(INDEX([1]!tblSchedule[Game Time],MATCH(tblTeamSch[[#This Row],[Game Num]],[1]!tblSchedule[GameNum],0)),"")</f>
        <v>0.625</v>
      </c>
      <c r="J138" s="10" t="str">
        <f>IFERROR(INDEX([1]!tblTeams[Organization],MATCH(tblTeamSch[[#This Row],[Team]],[1]!tblTeams[Team],0)),"")</f>
        <v>Holy Spirit</v>
      </c>
      <c r="K138" s="10" t="str">
        <f>IFERROR(INDEX([1]!tblOrg[Abbr],MATCH(tblTeamSch[[#This Row],[Org]],[1]!tblOrg[Organization],0)),"")</f>
        <v>HS</v>
      </c>
      <c r="L138" s="10" t="str">
        <f>IFERROR(INDEX(IF(tblTeamSch[[#This Row],[1vs2]]=1,[1]!tblSchedule[Team 1 Name],[1]!tblSchedule[Team 2 Name]),MATCH(tblTeamSch[[#This Row],[Game Num]],[1]!tblSchedule[GameNum],0)),"")</f>
        <v>Holy Spirit BBB 6#3</v>
      </c>
      <c r="M138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138" s="6"/>
      <c r="O138" s="6"/>
      <c r="P138" s="6"/>
      <c r="Q138" s="6">
        <f>INDEX([1]!tblSchedule[Home Game],MATCH(tblTeamSch[[#This Row],[Game Num]],[1]!tblSchedule[GameNum],0))</f>
        <v>1</v>
      </c>
      <c r="R138" s="7" t="e">
        <f>IF(COUNTIFS(tblTeamSch[Team],tblTeamSch[[#This Row],[Team]],#REF!,1)&gt;1,"Y","")</f>
        <v>#REF!</v>
      </c>
      <c r="S138" s="6">
        <f>INDEX([1]!tblLoc[Score],MATCH(INDEX([1]!tblOrg[Loc],MATCH(tblTeamSch[[#This Row],[Org]],[1]!tblOrg[Organization],0)),[1]!tblLoc[Loc],0))</f>
        <v>0</v>
      </c>
      <c r="T138" s="6" t="e">
        <f>INDEX([1]!tblLoc[Score],MATCH(INDEX([1]!tblOrg[Loc],MATCH(#REF!,[1]!tblOrg[Abbr],0)),[1]!tblLoc[Loc],0))</f>
        <v>#REF!</v>
      </c>
      <c r="U138" s="6">
        <f>IFERROR(INDEX([1]!tblLoc[Score],MATCH(INDEX([1]!tblOrg[Loc],MATCH(INDEX(FacList,MATCH(tblTeamSch[[#This Row],[Facility]],INDEX(FacList,,1),0),3),[1]!tblOrg[Org Num],0)),[1]!tblLoc[Loc],0)),"")</f>
        <v>0</v>
      </c>
      <c r="V138" s="6">
        <f>IF(OR(tblTeamSch[[#This Row],[Court]]="",tblTeamSch[[#This Row],[Home]]&gt;0),0,IF(tblTeamSch[[#This Row],[Court]]&lt;10,0,IF(tblTeamSch[[#This Row],[Home Court]]=10,0,10)))</f>
        <v>0</v>
      </c>
      <c r="W138" s="6" t="e">
        <f>COUNTIFS(tblTeamSch[Travel Score for Game],10,tblTeamSch[Home],0,#REF!,#REF!)</f>
        <v>#REF!</v>
      </c>
      <c r="X138" s="6" t="str">
        <f>IFERROR(INDEX(tblTeamSch[Overall Travel Score],MATCH(tblTeamSch[[#This Row],[Opponent]],tblTeamSch[Team],0)),"")</f>
        <v/>
      </c>
      <c r="Y138" s="6" cm="1">
        <f t="array" ref="Y138">IF(Y137="Num",1,IF(Y137="","",IF(Y137+1&gt;TotalNumRegGames*2,"",Y137+1)))</f>
        <v>137</v>
      </c>
    </row>
    <row r="139" spans="1:25" ht="13.35" customHeight="1" x14ac:dyDescent="0.3">
      <c r="A139" s="6" cm="1">
        <f t="array" ref="A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427</v>
      </c>
      <c r="B139" s="6" cm="1">
        <f t="array" ref="B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" s="6">
        <f>IFERROR(INDEX([1]!tblSchedule[Week Game Scheduled],MATCH(tblTeamSch[[#This Row],[Game Num]],[1]!tblSchedule[GameNum],0)),"")</f>
        <v>8</v>
      </c>
      <c r="D139" s="6">
        <f>IFERROR(INDEX([1]!tblSchedule[Round],MATCH(tblTeamSch[[#This Row],[Game Num]],[1]!tblSchedule[GameNum],0)),"")</f>
        <v>5</v>
      </c>
      <c r="E139" s="6">
        <f>IFERROR(INDEX([1]!tblSchedule[Rnd Sch],MATCH(tblTeamSch[[#This Row],[Game Num]],[1]!tblSchedule[GameNum],0)),"")</f>
        <v>5</v>
      </c>
      <c r="F139" s="6" t="str">
        <f>IFERROR(INDEX([1]!tblSchedule[DLC],MATCH(tblTeamSch[[#This Row],[Game Num]],[1]!tblSchedule[GameNum],0)),"")</f>
        <v>6B3</v>
      </c>
      <c r="G139" s="7" t="str">
        <f>IFERROR(INDEX([1]!tblSchedule[Facility],MATCH(tblTeamSch[[#This Row],[Game Num]],[1]!tblSchedule[GameNum],0)),"")</f>
        <v>Holy Spirit Gym</v>
      </c>
      <c r="H139" s="8">
        <f>IFERROR(INDEX([1]!tblSchedule[Game Date],MATCH(tblTeamSch[[#This Row],[Game Num]],[1]!tblSchedule[GameNum],0)),"")</f>
        <v>46040</v>
      </c>
      <c r="I139" s="9">
        <f>IFERROR(INDEX([1]!tblSchedule[Game Time],MATCH(tblTeamSch[[#This Row],[Game Num]],[1]!tblSchedule[GameNum],0)),"")</f>
        <v>0.625</v>
      </c>
      <c r="J139" s="10" t="str">
        <f>IFERROR(INDEX([1]!tblTeams[Organization],MATCH(tblTeamSch[[#This Row],[Team]],[1]!tblTeams[Team],0)),"")</f>
        <v>Holy Spirit</v>
      </c>
      <c r="K139" s="10" t="str">
        <f>IFERROR(INDEX([1]!tblOrg[Abbr],MATCH(tblTeamSch[[#This Row],[Org]],[1]!tblOrg[Organization],0)),"")</f>
        <v>HS</v>
      </c>
      <c r="L139" s="10" t="str">
        <f>IFERROR(INDEX(IF(tblTeamSch[[#This Row],[1vs2]]=1,[1]!tblSchedule[Team 1 Name],[1]!tblSchedule[Team 2 Name]),MATCH(tblTeamSch[[#This Row],[Game Num]],[1]!tblSchedule[GameNum],0)),"")</f>
        <v>Holy Spirit BBB 6#3</v>
      </c>
      <c r="M139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139" s="6"/>
      <c r="O139" s="6"/>
      <c r="P139" s="6"/>
      <c r="Q139" s="6">
        <f>INDEX([1]!tblSchedule[Home Game],MATCH(tblTeamSch[[#This Row],[Game Num]],[1]!tblSchedule[GameNum],0))</f>
        <v>1</v>
      </c>
      <c r="R139" s="7" t="e">
        <f>IF(COUNTIFS(tblTeamSch[Team],tblTeamSch[[#This Row],[Team]],#REF!,1)&gt;1,"Y","")</f>
        <v>#REF!</v>
      </c>
      <c r="S139" s="6">
        <f>INDEX([1]!tblLoc[Score],MATCH(INDEX([1]!tblOrg[Loc],MATCH(tblTeamSch[[#This Row],[Org]],[1]!tblOrg[Organization],0)),[1]!tblLoc[Loc],0))</f>
        <v>0</v>
      </c>
      <c r="T139" s="6" t="e">
        <f>INDEX([1]!tblLoc[Score],MATCH(INDEX([1]!tblOrg[Loc],MATCH(#REF!,[1]!tblOrg[Abbr],0)),[1]!tblLoc[Loc],0))</f>
        <v>#REF!</v>
      </c>
      <c r="U139" s="6">
        <f>IFERROR(INDEX([1]!tblLoc[Score],MATCH(INDEX([1]!tblOrg[Loc],MATCH(INDEX(FacList,MATCH(tblTeamSch[[#This Row],[Facility]],INDEX(FacList,,1),0),3),[1]!tblOrg[Org Num],0)),[1]!tblLoc[Loc],0)),"")</f>
        <v>0</v>
      </c>
      <c r="V139" s="6">
        <f>IF(OR(tblTeamSch[[#This Row],[Court]]="",tblTeamSch[[#This Row],[Home]]&gt;0),0,IF(tblTeamSch[[#This Row],[Court]]&lt;10,0,IF(tblTeamSch[[#This Row],[Home Court]]=10,0,10)))</f>
        <v>0</v>
      </c>
      <c r="W139" s="6" t="e">
        <f>COUNTIFS(tblTeamSch[Travel Score for Game],10,tblTeamSch[Home],0,#REF!,#REF!)</f>
        <v>#REF!</v>
      </c>
      <c r="X139" s="6" t="str">
        <f>IFERROR(INDEX(tblTeamSch[Overall Travel Score],MATCH(tblTeamSch[[#This Row],[Opponent]],tblTeamSch[Team],0)),"")</f>
        <v/>
      </c>
      <c r="Y139" s="6" cm="1">
        <f t="array" ref="Y139">IF(Y138="Num",1,IF(Y138="","",IF(Y138+1&gt;TotalNumRegGames*2,"",Y138+1)))</f>
        <v>138</v>
      </c>
    </row>
    <row r="140" spans="1:25" ht="13.35" customHeight="1" x14ac:dyDescent="0.3">
      <c r="A140" s="6" cm="1">
        <f t="array" ref="A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439</v>
      </c>
      <c r="B140" s="6" cm="1">
        <f t="array" ref="B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" s="6">
        <f>IFERROR(INDEX([1]!tblSchedule[Week Game Scheduled],MATCH(tblTeamSch[[#This Row],[Game Num]],[1]!tblSchedule[GameNum],0)),"")</f>
        <v>9</v>
      </c>
      <c r="D140" s="6">
        <f>IFERROR(INDEX([1]!tblSchedule[Round],MATCH(tblTeamSch[[#This Row],[Game Num]],[1]!tblSchedule[GameNum],0)),"")</f>
        <v>6</v>
      </c>
      <c r="E140" s="6">
        <f>IFERROR(INDEX([1]!tblSchedule[Rnd Sch],MATCH(tblTeamSch[[#This Row],[Game Num]],[1]!tblSchedule[GameNum],0)),"")</f>
        <v>6</v>
      </c>
      <c r="F140" s="6" t="str">
        <f>IFERROR(INDEX([1]!tblSchedule[DLC],MATCH(tblTeamSch[[#This Row],[Game Num]],[1]!tblSchedule[GameNum],0)),"")</f>
        <v>6B3</v>
      </c>
      <c r="G140" s="7" t="str">
        <f>IFERROR(INDEX([1]!tblSchedule[Facility],MATCH(tblTeamSch[[#This Row],[Game Num]],[1]!tblSchedule[GameNum],0)),"")</f>
        <v>Holy Spirit Gym</v>
      </c>
      <c r="H140" s="8">
        <f>IFERROR(INDEX([1]!tblSchedule[Game Date],MATCH(tblTeamSch[[#This Row],[Game Num]],[1]!tblSchedule[GameNum],0)),"")</f>
        <v>46047</v>
      </c>
      <c r="I140" s="9">
        <f>IFERROR(INDEX([1]!tblSchedule[Game Time],MATCH(tblTeamSch[[#This Row],[Game Num]],[1]!tblSchedule[GameNum],0)),"")</f>
        <v>0.625</v>
      </c>
      <c r="J140" s="10" t="str">
        <f>IFERROR(INDEX([1]!tblTeams[Organization],MATCH(tblTeamSch[[#This Row],[Team]],[1]!tblTeams[Team],0)),"")</f>
        <v>Holy Spirit</v>
      </c>
      <c r="K140" s="10" t="str">
        <f>IFERROR(INDEX([1]!tblOrg[Abbr],MATCH(tblTeamSch[[#This Row],[Org]],[1]!tblOrg[Organization],0)),"")</f>
        <v>HS</v>
      </c>
      <c r="L140" s="10" t="str">
        <f>IFERROR(INDEX(IF(tblTeamSch[[#This Row],[1vs2]]=1,[1]!tblSchedule[Team 1 Name],[1]!tblSchedule[Team 2 Name]),MATCH(tblTeamSch[[#This Row],[Game Num]],[1]!tblSchedule[GameNum],0)),"")</f>
        <v>Holy Spirit BBB 6#3</v>
      </c>
      <c r="M140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140" s="6"/>
      <c r="O140" s="6"/>
      <c r="P140" s="6"/>
      <c r="Q140" s="6">
        <f>INDEX([1]!tblSchedule[Home Game],MATCH(tblTeamSch[[#This Row],[Game Num]],[1]!tblSchedule[GameNum],0))</f>
        <v>1</v>
      </c>
      <c r="R140" s="7" t="e">
        <f>IF(COUNTIFS(tblTeamSch[Team],tblTeamSch[[#This Row],[Team]],#REF!,1)&gt;1,"Y","")</f>
        <v>#REF!</v>
      </c>
      <c r="S140" s="6">
        <f>INDEX([1]!tblLoc[Score],MATCH(INDEX([1]!tblOrg[Loc],MATCH(tblTeamSch[[#This Row],[Org]],[1]!tblOrg[Organization],0)),[1]!tblLoc[Loc],0))</f>
        <v>0</v>
      </c>
      <c r="T140" s="6" t="e">
        <f>INDEX([1]!tblLoc[Score],MATCH(INDEX([1]!tblOrg[Loc],MATCH(#REF!,[1]!tblOrg[Abbr],0)),[1]!tblLoc[Loc],0))</f>
        <v>#REF!</v>
      </c>
      <c r="U140" s="6">
        <f>IFERROR(INDEX([1]!tblLoc[Score],MATCH(INDEX([1]!tblOrg[Loc],MATCH(INDEX(FacList,MATCH(tblTeamSch[[#This Row],[Facility]],INDEX(FacList,,1),0),3),[1]!tblOrg[Org Num],0)),[1]!tblLoc[Loc],0)),"")</f>
        <v>0</v>
      </c>
      <c r="V140" s="6">
        <f>IF(OR(tblTeamSch[[#This Row],[Court]]="",tblTeamSch[[#This Row],[Home]]&gt;0),0,IF(tblTeamSch[[#This Row],[Court]]&lt;10,0,IF(tblTeamSch[[#This Row],[Home Court]]=10,0,10)))</f>
        <v>0</v>
      </c>
      <c r="W140" s="6" t="e">
        <f>COUNTIFS(tblTeamSch[Travel Score for Game],10,tblTeamSch[Home],0,#REF!,#REF!)</f>
        <v>#REF!</v>
      </c>
      <c r="X140" s="6" t="str">
        <f>IFERROR(INDEX(tblTeamSch[Overall Travel Score],MATCH(tblTeamSch[[#This Row],[Opponent]],tblTeamSch[Team],0)),"")</f>
        <v/>
      </c>
      <c r="Y140" s="6" cm="1">
        <f t="array" ref="Y140">IF(Y139="Num",1,IF(Y139="","",IF(Y139+1&gt;TotalNumRegGames*2,"",Y139+1)))</f>
        <v>139</v>
      </c>
    </row>
    <row r="141" spans="1:25" ht="13.35" customHeight="1" x14ac:dyDescent="0.3">
      <c r="A141" s="6" cm="1">
        <f t="array" ref="A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451</v>
      </c>
      <c r="B141" s="6" cm="1">
        <f t="array" ref="B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" s="6">
        <f>IFERROR(INDEX([1]!tblSchedule[Week Game Scheduled],MATCH(tblTeamSch[[#This Row],[Game Num]],[1]!tblSchedule[GameNum],0)),"")</f>
        <v>10</v>
      </c>
      <c r="D141" s="6">
        <f>IFERROR(INDEX([1]!tblSchedule[Round],MATCH(tblTeamSch[[#This Row],[Game Num]],[1]!tblSchedule[GameNum],0)),"")</f>
        <v>7</v>
      </c>
      <c r="E141" s="6">
        <f>IFERROR(INDEX([1]!tblSchedule[Rnd Sch],MATCH(tblTeamSch[[#This Row],[Game Num]],[1]!tblSchedule[GameNum],0)),"")</f>
        <v>7</v>
      </c>
      <c r="F141" s="6" t="str">
        <f>IFERROR(INDEX([1]!tblSchedule[DLC],MATCH(tblTeamSch[[#This Row],[Game Num]],[1]!tblSchedule[GameNum],0)),"")</f>
        <v>6B3</v>
      </c>
      <c r="G141" s="7" t="str">
        <f>IFERROR(INDEX([1]!tblSchedule[Facility],MATCH(tblTeamSch[[#This Row],[Game Num]],[1]!tblSchedule[GameNum],0)),"")</f>
        <v>Saint Andrew Academy Gym</v>
      </c>
      <c r="H141" s="8">
        <f>IFERROR(INDEX([1]!tblSchedule[Game Date],MATCH(tblTeamSch[[#This Row],[Game Num]],[1]!tblSchedule[GameNum],0)),"")</f>
        <v>46054</v>
      </c>
      <c r="I141" s="9">
        <f>IFERROR(INDEX([1]!tblSchedule[Game Time],MATCH(tblTeamSch[[#This Row],[Game Num]],[1]!tblSchedule[GameNum],0)),"")</f>
        <v>0.625</v>
      </c>
      <c r="J141" s="10" t="str">
        <f>IFERROR(INDEX([1]!tblTeams[Organization],MATCH(tblTeamSch[[#This Row],[Team]],[1]!tblTeams[Team],0)),"")</f>
        <v>Holy Spirit</v>
      </c>
      <c r="K141" s="10" t="str">
        <f>IFERROR(INDEX([1]!tblOrg[Abbr],MATCH(tblTeamSch[[#This Row],[Org]],[1]!tblOrg[Organization],0)),"")</f>
        <v>HS</v>
      </c>
      <c r="L141" s="10" t="str">
        <f>IFERROR(INDEX(IF(tblTeamSch[[#This Row],[1vs2]]=1,[1]!tblSchedule[Team 1 Name],[1]!tblSchedule[Team 2 Name]),MATCH(tblTeamSch[[#This Row],[Game Num]],[1]!tblSchedule[GameNum],0)),"")</f>
        <v>Holy Spirit BBB 6#3</v>
      </c>
      <c r="M141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141" s="6"/>
      <c r="O141" s="6"/>
      <c r="P141" s="6"/>
      <c r="Q141" s="6">
        <f>INDEX([1]!tblSchedule[Home Game],MATCH(tblTeamSch[[#This Row],[Game Num]],[1]!tblSchedule[GameNum],0))</f>
        <v>0</v>
      </c>
      <c r="R141" s="7" t="e">
        <f>IF(COUNTIFS(tblTeamSch[Team],tblTeamSch[[#This Row],[Team]],#REF!,1)&gt;1,"Y","")</f>
        <v>#REF!</v>
      </c>
      <c r="S141" s="6">
        <f>INDEX([1]!tblLoc[Score],MATCH(INDEX([1]!tblOrg[Loc],MATCH(tblTeamSch[[#This Row],[Org]],[1]!tblOrg[Organization],0)),[1]!tblLoc[Loc],0))</f>
        <v>0</v>
      </c>
      <c r="T141" s="6" t="e">
        <f>INDEX([1]!tblLoc[Score],MATCH(INDEX([1]!tblOrg[Loc],MATCH(#REF!,[1]!tblOrg[Abbr],0)),[1]!tblLoc[Loc],0))</f>
        <v>#REF!</v>
      </c>
      <c r="U141" s="6">
        <f>IFERROR(INDEX([1]!tblLoc[Score],MATCH(INDEX([1]!tblOrg[Loc],MATCH(INDEX(FacList,MATCH(tblTeamSch[[#This Row],[Facility]],INDEX(FacList,,1),0),3),[1]!tblOrg[Org Num],0)),[1]!tblLoc[Loc],0)),"")</f>
        <v>10</v>
      </c>
      <c r="V141" s="6">
        <f>IF(OR(tblTeamSch[[#This Row],[Court]]="",tblTeamSch[[#This Row],[Home]]&gt;0),0,IF(tblTeamSch[[#This Row],[Court]]&lt;10,0,IF(tblTeamSch[[#This Row],[Home Court]]=10,0,10)))</f>
        <v>10</v>
      </c>
      <c r="W141" s="6" t="e">
        <f>COUNTIFS(tblTeamSch[Travel Score for Game],10,tblTeamSch[Home],0,#REF!,#REF!)</f>
        <v>#REF!</v>
      </c>
      <c r="X141" s="6" t="str">
        <f>IFERROR(INDEX(tblTeamSch[Overall Travel Score],MATCH(tblTeamSch[[#This Row],[Opponent]],tblTeamSch[Team],0)),"")</f>
        <v/>
      </c>
      <c r="Y141" s="6" cm="1">
        <f t="array" ref="Y141">IF(Y140="Num",1,IF(Y140="","",IF(Y140+1&gt;TotalNumRegGames*2,"",Y140+1)))</f>
        <v>140</v>
      </c>
    </row>
    <row r="142" spans="1:25" ht="13.35" customHeight="1" x14ac:dyDescent="0.3">
      <c r="A142" s="6" cm="1">
        <f t="array" ref="A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858</v>
      </c>
      <c r="B142" s="6" cm="1">
        <f t="array" ref="B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" s="6">
        <f>IFERROR(INDEX([1]!tblSchedule[Week Game Scheduled],MATCH(tblTeamSch[[#This Row],[Game Num]],[1]!tblSchedule[GameNum],0)),"")</f>
        <v>49</v>
      </c>
      <c r="D142" s="6">
        <f>IFERROR(INDEX([1]!tblSchedule[Round],MATCH(tblTeamSch[[#This Row],[Game Num]],[1]!tblSchedule[GameNum],0)),"")</f>
        <v>1</v>
      </c>
      <c r="E142" s="6">
        <f>IFERROR(INDEX([1]!tblSchedule[Rnd Sch],MATCH(tblTeamSch[[#This Row],[Game Num]],[1]!tblSchedule[GameNum],0)),"")</f>
        <v>1</v>
      </c>
      <c r="F142" s="6" t="str">
        <f>IFERROR(INDEX([1]!tblSchedule[DLC],MATCH(tblTeamSch[[#This Row],[Game Num]],[1]!tblSchedule[GameNum],0)),"")</f>
        <v>6G1AA</v>
      </c>
      <c r="G142" s="7" t="str">
        <f>IFERROR(INDEX([1]!tblSchedule[Facility],MATCH(tblTeamSch[[#This Row],[Game Num]],[1]!tblSchedule[GameNum],0)),"")</f>
        <v>Holy Spirit Gym</v>
      </c>
      <c r="H142" s="8">
        <f>IFERROR(INDEX([1]!tblSchedule[Game Date],MATCH(tblTeamSch[[#This Row],[Game Num]],[1]!tblSchedule[GameNum],0)),"")</f>
        <v>45997</v>
      </c>
      <c r="I142" s="9">
        <f>IFERROR(INDEX([1]!tblSchedule[Game Time],MATCH(tblTeamSch[[#This Row],[Game Num]],[1]!tblSchedule[GameNum],0)),"")</f>
        <v>0.45833333333333331</v>
      </c>
      <c r="J142" s="10" t="str">
        <f>IFERROR(INDEX([1]!tblTeams[Organization],MATCH(tblTeamSch[[#This Row],[Team]],[1]!tblTeams[Team],0)),"")</f>
        <v>Holy Spirit</v>
      </c>
      <c r="K142" s="10" t="str">
        <f>IFERROR(INDEX([1]!tblOrg[Abbr],MATCH(tblTeamSch[[#This Row],[Org]],[1]!tblOrg[Organization],0)),"")</f>
        <v>HS</v>
      </c>
      <c r="L142" s="10" t="str">
        <f>IFERROR(INDEX(IF(tblTeamSch[[#This Row],[1vs2]]=1,[1]!tblSchedule[Team 1 Name],[1]!tblSchedule[Team 2 Name]),MATCH(tblTeamSch[[#This Row],[Game Num]],[1]!tblSchedule[GameNum],0)),"")</f>
        <v>Holy Spirit GBB 6#1</v>
      </c>
      <c r="M142" s="10" t="str">
        <f>IFERROR(INDEX(IF(tblTeamSch[[#This Row],[1vs2]]=1,[1]!tblSchedule[Team 2 Name],[1]!tblSchedule[Team 1 Name]),MATCH(tblTeamSch[[#This Row],[Game Num]],[1]!tblSchedule[GameNum],0)),"")</f>
        <v>SHMS BB 6G#1</v>
      </c>
      <c r="N142" s="6"/>
      <c r="O142" s="6"/>
      <c r="P142" s="6"/>
      <c r="Q142" s="6">
        <f>INDEX([1]!tblSchedule[Home Game],MATCH(tblTeamSch[[#This Row],[Game Num]],[1]!tblSchedule[GameNum],0))</f>
        <v>1</v>
      </c>
      <c r="R142" s="7" t="e">
        <f>IF(COUNTIFS(tblTeamSch[Team],tblTeamSch[[#This Row],[Team]],#REF!,1)&gt;1,"Y","")</f>
        <v>#REF!</v>
      </c>
      <c r="S142" s="6">
        <f>INDEX([1]!tblLoc[Score],MATCH(INDEX([1]!tblOrg[Loc],MATCH(tblTeamSch[[#This Row],[Org]],[1]!tblOrg[Organization],0)),[1]!tblLoc[Loc],0))</f>
        <v>0</v>
      </c>
      <c r="T142" s="6" t="e">
        <f>INDEX([1]!tblLoc[Score],MATCH(INDEX([1]!tblOrg[Loc],MATCH(#REF!,[1]!tblOrg[Abbr],0)),[1]!tblLoc[Loc],0))</f>
        <v>#REF!</v>
      </c>
      <c r="U142" s="6">
        <f>IFERROR(INDEX([1]!tblLoc[Score],MATCH(INDEX([1]!tblOrg[Loc],MATCH(INDEX(FacList,MATCH(tblTeamSch[[#This Row],[Facility]],INDEX(FacList,,1),0),3),[1]!tblOrg[Org Num],0)),[1]!tblLoc[Loc],0)),"")</f>
        <v>0</v>
      </c>
      <c r="V142" s="6">
        <f>IF(OR(tblTeamSch[[#This Row],[Court]]="",tblTeamSch[[#This Row],[Home]]&gt;0),0,IF(tblTeamSch[[#This Row],[Court]]&lt;10,0,IF(tblTeamSch[[#This Row],[Home Court]]=10,0,10)))</f>
        <v>0</v>
      </c>
      <c r="W142" s="6" t="e">
        <f>COUNTIFS(tblTeamSch[Travel Score for Game],10,tblTeamSch[Home],0,#REF!,#REF!)</f>
        <v>#REF!</v>
      </c>
      <c r="X142" s="6" t="str">
        <f>IFERROR(INDEX(tblTeamSch[Overall Travel Score],MATCH(tblTeamSch[[#This Row],[Opponent]],tblTeamSch[Team],0)),"")</f>
        <v/>
      </c>
      <c r="Y142" s="6" cm="1">
        <f t="array" ref="Y142">IF(Y141="Num",1,IF(Y141="","",IF(Y141+1&gt;TotalNumRegGames*2,"",Y141+1)))</f>
        <v>141</v>
      </c>
    </row>
    <row r="143" spans="1:25" ht="13.35" customHeight="1" x14ac:dyDescent="0.3">
      <c r="A143" s="6" cm="1">
        <f t="array" ref="A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864</v>
      </c>
      <c r="B143" s="6" cm="1">
        <f t="array" ref="B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3" s="6">
        <f>IFERROR(INDEX([1]!tblSchedule[Week Game Scheduled],MATCH(tblTeamSch[[#This Row],[Game Num]],[1]!tblSchedule[GameNum],0)),"")</f>
        <v>50</v>
      </c>
      <c r="D143" s="6">
        <f>IFERROR(INDEX([1]!tblSchedule[Round],MATCH(tblTeamSch[[#This Row],[Game Num]],[1]!tblSchedule[GameNum],0)),"")</f>
        <v>2</v>
      </c>
      <c r="E143" s="6">
        <f>IFERROR(INDEX([1]!tblSchedule[Rnd Sch],MATCH(tblTeamSch[[#This Row],[Game Num]],[1]!tblSchedule[GameNum],0)),"")</f>
        <v>2</v>
      </c>
      <c r="F143" s="6" t="str">
        <f>IFERROR(INDEX([1]!tblSchedule[DLC],MATCH(tblTeamSch[[#This Row],[Game Num]],[1]!tblSchedule[GameNum],0)),"")</f>
        <v>6G1AA</v>
      </c>
      <c r="G143" s="7" t="str">
        <f>IFERROR(INDEX([1]!tblSchedule[Facility],MATCH(tblTeamSch[[#This Row],[Game Num]],[1]!tblSchedule[GameNum],0)),"")</f>
        <v>Holy Spirit Gym</v>
      </c>
      <c r="H143" s="8">
        <f>IFERROR(INDEX([1]!tblSchedule[Game Date],MATCH(tblTeamSch[[#This Row],[Game Num]],[1]!tblSchedule[GameNum],0)),"")</f>
        <v>46004</v>
      </c>
      <c r="I143" s="9">
        <f>IFERROR(INDEX([1]!tblSchedule[Game Time],MATCH(tblTeamSch[[#This Row],[Game Num]],[1]!tblSchedule[GameNum],0)),"")</f>
        <v>0.41666666666666669</v>
      </c>
      <c r="J143" s="10" t="str">
        <f>IFERROR(INDEX([1]!tblTeams[Organization],MATCH(tblTeamSch[[#This Row],[Team]],[1]!tblTeams[Team],0)),"")</f>
        <v>Holy Spirit</v>
      </c>
      <c r="K143" s="10" t="str">
        <f>IFERROR(INDEX([1]!tblOrg[Abbr],MATCH(tblTeamSch[[#This Row],[Org]],[1]!tblOrg[Organization],0)),"")</f>
        <v>HS</v>
      </c>
      <c r="L143" s="10" t="str">
        <f>IFERROR(INDEX(IF(tblTeamSch[[#This Row],[1vs2]]=1,[1]!tblSchedule[Team 1 Name],[1]!tblSchedule[Team 2 Name]),MATCH(tblTeamSch[[#This Row],[Game Num]],[1]!tblSchedule[GameNum],0)),"")</f>
        <v>Holy Spirit GBB 6#1</v>
      </c>
      <c r="M143" s="10" t="str">
        <f>IFERROR(INDEX(IF(tblTeamSch[[#This Row],[1vs2]]=1,[1]!tblSchedule[Team 2 Name],[1]!tblSchedule[Team 1 Name]),MATCH(tblTeamSch[[#This Row],[Game Num]],[1]!tblSchedule[GameNum],0)),"")</f>
        <v>St Agnes BB 6G#1</v>
      </c>
      <c r="N143" s="6"/>
      <c r="O143" s="6"/>
      <c r="P143" s="6"/>
      <c r="Q143" s="6">
        <f>INDEX([1]!tblSchedule[Home Game],MATCH(tblTeamSch[[#This Row],[Game Num]],[1]!tblSchedule[GameNum],0))</f>
        <v>1</v>
      </c>
      <c r="R143" s="7" t="e">
        <f>IF(COUNTIFS(tblTeamSch[Team],tblTeamSch[[#This Row],[Team]],#REF!,1)&gt;1,"Y","")</f>
        <v>#REF!</v>
      </c>
      <c r="S143" s="6">
        <f>INDEX([1]!tblLoc[Score],MATCH(INDEX([1]!tblOrg[Loc],MATCH(tblTeamSch[[#This Row],[Org]],[1]!tblOrg[Organization],0)),[1]!tblLoc[Loc],0))</f>
        <v>0</v>
      </c>
      <c r="T143" s="6" t="e">
        <f>INDEX([1]!tblLoc[Score],MATCH(INDEX([1]!tblOrg[Loc],MATCH(#REF!,[1]!tblOrg[Abbr],0)),[1]!tblLoc[Loc],0))</f>
        <v>#REF!</v>
      </c>
      <c r="U143" s="6">
        <f>IFERROR(INDEX([1]!tblLoc[Score],MATCH(INDEX([1]!tblOrg[Loc],MATCH(INDEX(FacList,MATCH(tblTeamSch[[#This Row],[Facility]],INDEX(FacList,,1),0),3),[1]!tblOrg[Org Num],0)),[1]!tblLoc[Loc],0)),"")</f>
        <v>0</v>
      </c>
      <c r="V143" s="6">
        <f>IF(OR(tblTeamSch[[#This Row],[Court]]="",tblTeamSch[[#This Row],[Home]]&gt;0),0,IF(tblTeamSch[[#This Row],[Court]]&lt;10,0,IF(tblTeamSch[[#This Row],[Home Court]]=10,0,10)))</f>
        <v>0</v>
      </c>
      <c r="W143" s="6" t="e">
        <f>COUNTIFS(tblTeamSch[Travel Score for Game],10,tblTeamSch[Home],0,#REF!,#REF!)</f>
        <v>#REF!</v>
      </c>
      <c r="X143" s="6" t="str">
        <f>IFERROR(INDEX(tblTeamSch[Overall Travel Score],MATCH(tblTeamSch[[#This Row],[Opponent]],tblTeamSch[Team],0)),"")</f>
        <v/>
      </c>
      <c r="Y143" s="6" cm="1">
        <f t="array" ref="Y143">IF(Y142="Num",1,IF(Y142="","",IF(Y142+1&gt;TotalNumRegGames*2,"",Y142+1)))</f>
        <v>142</v>
      </c>
    </row>
    <row r="144" spans="1:25" ht="13.35" customHeight="1" x14ac:dyDescent="0.3">
      <c r="A144" s="6" cm="1">
        <f t="array" ref="A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870</v>
      </c>
      <c r="B144" s="6" cm="1">
        <f t="array" ref="B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" s="6">
        <f>IFERROR(INDEX([1]!tblSchedule[Week Game Scheduled],MATCH(tblTeamSch[[#This Row],[Game Num]],[1]!tblSchedule[GameNum],0)),"")</f>
        <v>5</v>
      </c>
      <c r="D144" s="6">
        <f>IFERROR(INDEX([1]!tblSchedule[Round],MATCH(tblTeamSch[[#This Row],[Game Num]],[1]!tblSchedule[GameNum],0)),"")</f>
        <v>3</v>
      </c>
      <c r="E144" s="6">
        <f>IFERROR(INDEX([1]!tblSchedule[Rnd Sch],MATCH(tblTeamSch[[#This Row],[Game Num]],[1]!tblSchedule[GameNum],0)),"")</f>
        <v>3</v>
      </c>
      <c r="F144" s="6" t="str">
        <f>IFERROR(INDEX([1]!tblSchedule[DLC],MATCH(tblTeamSch[[#This Row],[Game Num]],[1]!tblSchedule[GameNum],0)),"")</f>
        <v>6G1AA</v>
      </c>
      <c r="G144" s="7" t="str">
        <f>IFERROR(INDEX([1]!tblSchedule[Facility],MATCH(tblTeamSch[[#This Row],[Game Num]],[1]!tblSchedule[GameNum],0)),"")</f>
        <v>Holy Spirit Gym</v>
      </c>
      <c r="H144" s="8">
        <f>IFERROR(INDEX([1]!tblSchedule[Game Date],MATCH(tblTeamSch[[#This Row],[Game Num]],[1]!tblSchedule[GameNum],0)),"")</f>
        <v>46025</v>
      </c>
      <c r="I144" s="9">
        <f>IFERROR(INDEX([1]!tblSchedule[Game Time],MATCH(tblTeamSch[[#This Row],[Game Num]],[1]!tblSchedule[GameNum],0)),"")</f>
        <v>0.41666666666666669</v>
      </c>
      <c r="J144" s="10" t="str">
        <f>IFERROR(INDEX([1]!tblTeams[Organization],MATCH(tblTeamSch[[#This Row],[Team]],[1]!tblTeams[Team],0)),"")</f>
        <v>Holy Spirit</v>
      </c>
      <c r="K144" s="10" t="str">
        <f>IFERROR(INDEX([1]!tblOrg[Abbr],MATCH(tblTeamSch[[#This Row],[Org]],[1]!tblOrg[Organization],0)),"")</f>
        <v>HS</v>
      </c>
      <c r="L144" s="10" t="str">
        <f>IFERROR(INDEX(IF(tblTeamSch[[#This Row],[1vs2]]=1,[1]!tblSchedule[Team 1 Name],[1]!tblSchedule[Team 2 Name]),MATCH(tblTeamSch[[#This Row],[Game Num]],[1]!tblSchedule[GameNum],0)),"")</f>
        <v>Holy Spirit GBB 6#1</v>
      </c>
      <c r="M144" s="10" t="str">
        <f>IFERROR(INDEX(IF(tblTeamSch[[#This Row],[1vs2]]=1,[1]!tblSchedule[Team 2 Name],[1]!tblSchedule[Team 1 Name]),MATCH(tblTeamSch[[#This Row],[Game Num]],[1]!tblSchedule[GameNum],0)),"")</f>
        <v>St. Mary BB 6G - Green</v>
      </c>
      <c r="N144" s="6"/>
      <c r="O144" s="6"/>
      <c r="P144" s="6"/>
      <c r="Q144" s="6">
        <f>INDEX([1]!tblSchedule[Home Game],MATCH(tblTeamSch[[#This Row],[Game Num]],[1]!tblSchedule[GameNum],0))</f>
        <v>1</v>
      </c>
      <c r="R144" s="7" t="e">
        <f>IF(COUNTIFS(tblTeamSch[Team],tblTeamSch[[#This Row],[Team]],#REF!,1)&gt;1,"Y","")</f>
        <v>#REF!</v>
      </c>
      <c r="S144" s="6">
        <f>INDEX([1]!tblLoc[Score],MATCH(INDEX([1]!tblOrg[Loc],MATCH(tblTeamSch[[#This Row],[Org]],[1]!tblOrg[Organization],0)),[1]!tblLoc[Loc],0))</f>
        <v>0</v>
      </c>
      <c r="T144" s="6" t="e">
        <f>INDEX([1]!tblLoc[Score],MATCH(INDEX([1]!tblOrg[Loc],MATCH(#REF!,[1]!tblOrg[Abbr],0)),[1]!tblLoc[Loc],0))</f>
        <v>#REF!</v>
      </c>
      <c r="U144" s="6">
        <f>IFERROR(INDEX([1]!tblLoc[Score],MATCH(INDEX([1]!tblOrg[Loc],MATCH(INDEX(FacList,MATCH(tblTeamSch[[#This Row],[Facility]],INDEX(FacList,,1),0),3),[1]!tblOrg[Org Num],0)),[1]!tblLoc[Loc],0)),"")</f>
        <v>0</v>
      </c>
      <c r="V144" s="6">
        <f>IF(OR(tblTeamSch[[#This Row],[Court]]="",tblTeamSch[[#This Row],[Home]]&gt;0),0,IF(tblTeamSch[[#This Row],[Court]]&lt;10,0,IF(tblTeamSch[[#This Row],[Home Court]]=10,0,10)))</f>
        <v>0</v>
      </c>
      <c r="W144" s="6" t="e">
        <f>COUNTIFS(tblTeamSch[Travel Score for Game],10,tblTeamSch[Home],0,#REF!,#REF!)</f>
        <v>#REF!</v>
      </c>
      <c r="X144" s="6" t="str">
        <f>IFERROR(INDEX(tblTeamSch[Overall Travel Score],MATCH(tblTeamSch[[#This Row],[Opponent]],tblTeamSch[Team],0)),"")</f>
        <v/>
      </c>
      <c r="Y144" s="6" cm="1">
        <f t="array" ref="Y144">IF(Y143="Num",1,IF(Y143="","",IF(Y143+1&gt;TotalNumRegGames*2,"",Y143+1)))</f>
        <v>143</v>
      </c>
    </row>
    <row r="145" spans="1:25" ht="13.35" customHeight="1" x14ac:dyDescent="0.3">
      <c r="A145" s="6" cm="1">
        <f t="array" ref="A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876</v>
      </c>
      <c r="B145" s="6" cm="1">
        <f t="array" ref="B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5" s="6">
        <f>IFERROR(INDEX([1]!tblSchedule[Week Game Scheduled],MATCH(tblTeamSch[[#This Row],[Game Num]],[1]!tblSchedule[GameNum],0)),"")</f>
        <v>6</v>
      </c>
      <c r="D145" s="6">
        <f>IFERROR(INDEX([1]!tblSchedule[Round],MATCH(tblTeamSch[[#This Row],[Game Num]],[1]!tblSchedule[GameNum],0)),"")</f>
        <v>4</v>
      </c>
      <c r="E145" s="6">
        <f>IFERROR(INDEX([1]!tblSchedule[Rnd Sch],MATCH(tblTeamSch[[#This Row],[Game Num]],[1]!tblSchedule[GameNum],0)),"")</f>
        <v>4</v>
      </c>
      <c r="F145" s="6" t="str">
        <f>IFERROR(INDEX([1]!tblSchedule[DLC],MATCH(tblTeamSch[[#This Row],[Game Num]],[1]!tblSchedule[GameNum],0)),"")</f>
        <v>6G1AA</v>
      </c>
      <c r="G145" s="7" t="str">
        <f>IFERROR(INDEX([1]!tblSchedule[Facility],MATCH(tblTeamSch[[#This Row],[Game Num]],[1]!tblSchedule[GameNum],0)),"")</f>
        <v>Holy Spirit Gym</v>
      </c>
      <c r="H145" s="8">
        <f>IFERROR(INDEX([1]!tblSchedule[Game Date],MATCH(tblTeamSch[[#This Row],[Game Num]],[1]!tblSchedule[GameNum],0)),"")</f>
        <v>46032</v>
      </c>
      <c r="I145" s="9">
        <f>IFERROR(INDEX([1]!tblSchedule[Game Time],MATCH(tblTeamSch[[#This Row],[Game Num]],[1]!tblSchedule[GameNum],0)),"")</f>
        <v>0.5</v>
      </c>
      <c r="J145" s="10" t="str">
        <f>IFERROR(INDEX([1]!tblTeams[Organization],MATCH(tblTeamSch[[#This Row],[Team]],[1]!tblTeams[Team],0)),"")</f>
        <v>Holy Spirit</v>
      </c>
      <c r="K145" s="10" t="str">
        <f>IFERROR(INDEX([1]!tblOrg[Abbr],MATCH(tblTeamSch[[#This Row],[Org]],[1]!tblOrg[Organization],0)),"")</f>
        <v>HS</v>
      </c>
      <c r="L145" s="10" t="str">
        <f>IFERROR(INDEX(IF(tblTeamSch[[#This Row],[1vs2]]=1,[1]!tblSchedule[Team 1 Name],[1]!tblSchedule[Team 2 Name]),MATCH(tblTeamSch[[#This Row],[Game Num]],[1]!tblSchedule[GameNum],0)),"")</f>
        <v>Holy Spirit GBB 6#1</v>
      </c>
      <c r="M145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145" s="6"/>
      <c r="O145" s="6"/>
      <c r="P145" s="6"/>
      <c r="Q145" s="6">
        <f>INDEX([1]!tblSchedule[Home Game],MATCH(tblTeamSch[[#This Row],[Game Num]],[1]!tblSchedule[GameNum],0))</f>
        <v>1</v>
      </c>
      <c r="R145" s="7" t="e">
        <f>IF(COUNTIFS(tblTeamSch[Team],tblTeamSch[[#This Row],[Team]],#REF!,1)&gt;1,"Y","")</f>
        <v>#REF!</v>
      </c>
      <c r="S145" s="6">
        <f>INDEX([1]!tblLoc[Score],MATCH(INDEX([1]!tblOrg[Loc],MATCH(tblTeamSch[[#This Row],[Org]],[1]!tblOrg[Organization],0)),[1]!tblLoc[Loc],0))</f>
        <v>0</v>
      </c>
      <c r="T145" s="6" t="e">
        <f>INDEX([1]!tblLoc[Score],MATCH(INDEX([1]!tblOrg[Loc],MATCH(#REF!,[1]!tblOrg[Abbr],0)),[1]!tblLoc[Loc],0))</f>
        <v>#REF!</v>
      </c>
      <c r="U145" s="6">
        <f>IFERROR(INDEX([1]!tblLoc[Score],MATCH(INDEX([1]!tblOrg[Loc],MATCH(INDEX(FacList,MATCH(tblTeamSch[[#This Row],[Facility]],INDEX(FacList,,1),0),3),[1]!tblOrg[Org Num],0)),[1]!tblLoc[Loc],0)),"")</f>
        <v>0</v>
      </c>
      <c r="V145" s="6">
        <f>IF(OR(tblTeamSch[[#This Row],[Court]]="",tblTeamSch[[#This Row],[Home]]&gt;0),0,IF(tblTeamSch[[#This Row],[Court]]&lt;10,0,IF(tblTeamSch[[#This Row],[Home Court]]=10,0,10)))</f>
        <v>0</v>
      </c>
      <c r="W145" s="6" t="e">
        <f>COUNTIFS(tblTeamSch[Travel Score for Game],10,tblTeamSch[Home],0,#REF!,#REF!)</f>
        <v>#REF!</v>
      </c>
      <c r="X145" s="6" t="str">
        <f>IFERROR(INDEX(tblTeamSch[Overall Travel Score],MATCH(tblTeamSch[[#This Row],[Opponent]],tblTeamSch[Team],0)),"")</f>
        <v/>
      </c>
      <c r="Y145" s="6" cm="1">
        <f t="array" ref="Y145">IF(Y144="Num",1,IF(Y144="","",IF(Y144+1&gt;TotalNumRegGames*2,"",Y144+1)))</f>
        <v>144</v>
      </c>
    </row>
    <row r="146" spans="1:25" ht="13.35" customHeight="1" x14ac:dyDescent="0.3">
      <c r="A146" s="6" cm="1">
        <f t="array" ref="A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882</v>
      </c>
      <c r="B146" s="6" cm="1">
        <f t="array" ref="B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6" s="6">
        <f>IFERROR(INDEX([1]!tblSchedule[Week Game Scheduled],MATCH(tblTeamSch[[#This Row],[Game Num]],[1]!tblSchedule[GameNum],0)),"")</f>
        <v>7</v>
      </c>
      <c r="D146" s="6">
        <f>IFERROR(INDEX([1]!tblSchedule[Round],MATCH(tblTeamSch[[#This Row],[Game Num]],[1]!tblSchedule[GameNum],0)),"")</f>
        <v>5</v>
      </c>
      <c r="E146" s="6">
        <f>IFERROR(INDEX([1]!tblSchedule[Rnd Sch],MATCH(tblTeamSch[[#This Row],[Game Num]],[1]!tblSchedule[GameNum],0)),"")</f>
        <v>5</v>
      </c>
      <c r="F146" s="6" t="str">
        <f>IFERROR(INDEX([1]!tblSchedule[DLC],MATCH(tblTeamSch[[#This Row],[Game Num]],[1]!tblSchedule[GameNum],0)),"")</f>
        <v>6G1AA</v>
      </c>
      <c r="G146" s="7" t="str">
        <f>IFERROR(INDEX([1]!tblSchedule[Facility],MATCH(tblTeamSch[[#This Row],[Game Num]],[1]!tblSchedule[GameNum],0)),"")</f>
        <v>Holy Spirit Gym</v>
      </c>
      <c r="H146" s="8">
        <f>IFERROR(INDEX([1]!tblSchedule[Game Date],MATCH(tblTeamSch[[#This Row],[Game Num]],[1]!tblSchedule[GameNum],0)),"")</f>
        <v>46039</v>
      </c>
      <c r="I146" s="9">
        <f>IFERROR(INDEX([1]!tblSchedule[Game Time],MATCH(tblTeamSch[[#This Row],[Game Num]],[1]!tblSchedule[GameNum],0)),"")</f>
        <v>0.45833333333333331</v>
      </c>
      <c r="J146" s="10" t="str">
        <f>IFERROR(INDEX([1]!tblTeams[Organization],MATCH(tblTeamSch[[#This Row],[Team]],[1]!tblTeams[Team],0)),"")</f>
        <v>Holy Spirit</v>
      </c>
      <c r="K146" s="10" t="str">
        <f>IFERROR(INDEX([1]!tblOrg[Abbr],MATCH(tblTeamSch[[#This Row],[Org]],[1]!tblOrg[Organization],0)),"")</f>
        <v>HS</v>
      </c>
      <c r="L146" s="10" t="str">
        <f>IFERROR(INDEX(IF(tblTeamSch[[#This Row],[1vs2]]=1,[1]!tblSchedule[Team 1 Name],[1]!tblSchedule[Team 2 Name]),MATCH(tblTeamSch[[#This Row],[Game Num]],[1]!tblSchedule[GameNum],0)),"")</f>
        <v>Holy Spirit GBB 6#1</v>
      </c>
      <c r="M146" s="10" t="str">
        <f>IFERROR(INDEX(IF(tblTeamSch[[#This Row],[1vs2]]=1,[1]!tblSchedule[Team 2 Name],[1]!tblSchedule[Team 1 Name]),MATCH(tblTeamSch[[#This Row],[Game Num]],[1]!tblSchedule[GameNum],0)),"")</f>
        <v>St Patrick BB 6G#1</v>
      </c>
      <c r="N146" s="6"/>
      <c r="O146" s="6"/>
      <c r="P146" s="6"/>
      <c r="Q146" s="6">
        <f>INDEX([1]!tblSchedule[Home Game],MATCH(tblTeamSch[[#This Row],[Game Num]],[1]!tblSchedule[GameNum],0))</f>
        <v>1</v>
      </c>
      <c r="R146" s="7" t="e">
        <f>IF(COUNTIFS(tblTeamSch[Team],tblTeamSch[[#This Row],[Team]],#REF!,1)&gt;1,"Y","")</f>
        <v>#REF!</v>
      </c>
      <c r="S146" s="6">
        <f>INDEX([1]!tblLoc[Score],MATCH(INDEX([1]!tblOrg[Loc],MATCH(tblTeamSch[[#This Row],[Org]],[1]!tblOrg[Organization],0)),[1]!tblLoc[Loc],0))</f>
        <v>0</v>
      </c>
      <c r="T146" s="6" t="e">
        <f>INDEX([1]!tblLoc[Score],MATCH(INDEX([1]!tblOrg[Loc],MATCH(#REF!,[1]!tblOrg[Abbr],0)),[1]!tblLoc[Loc],0))</f>
        <v>#REF!</v>
      </c>
      <c r="U146" s="6">
        <f>IFERROR(INDEX([1]!tblLoc[Score],MATCH(INDEX([1]!tblOrg[Loc],MATCH(INDEX(FacList,MATCH(tblTeamSch[[#This Row],[Facility]],INDEX(FacList,,1),0),3),[1]!tblOrg[Org Num],0)),[1]!tblLoc[Loc],0)),"")</f>
        <v>0</v>
      </c>
      <c r="V146" s="6">
        <f>IF(OR(tblTeamSch[[#This Row],[Court]]="",tblTeamSch[[#This Row],[Home]]&gt;0),0,IF(tblTeamSch[[#This Row],[Court]]&lt;10,0,IF(tblTeamSch[[#This Row],[Home Court]]=10,0,10)))</f>
        <v>0</v>
      </c>
      <c r="W146" s="6" t="e">
        <f>COUNTIFS(tblTeamSch[Travel Score for Game],10,tblTeamSch[Home],0,#REF!,#REF!)</f>
        <v>#REF!</v>
      </c>
      <c r="X146" s="6" t="str">
        <f>IFERROR(INDEX(tblTeamSch[Overall Travel Score],MATCH(tblTeamSch[[#This Row],[Opponent]],tblTeamSch[Team],0)),"")</f>
        <v/>
      </c>
      <c r="Y146" s="6" cm="1">
        <f t="array" ref="Y146">IF(Y145="Num",1,IF(Y145="","",IF(Y145+1&gt;TotalNumRegGames*2,"",Y145+1)))</f>
        <v>145</v>
      </c>
    </row>
    <row r="147" spans="1:25" ht="13.35" customHeight="1" x14ac:dyDescent="0.3">
      <c r="A147" s="6" cm="1">
        <f t="array" ref="A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888</v>
      </c>
      <c r="B147" s="6" cm="1">
        <f t="array" ref="B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" s="6">
        <f>IFERROR(INDEX([1]!tblSchedule[Week Game Scheduled],MATCH(tblTeamSch[[#This Row],[Game Num]],[1]!tblSchedule[GameNum],0)),"")</f>
        <v>8</v>
      </c>
      <c r="D147" s="6">
        <f>IFERROR(INDEX([1]!tblSchedule[Round],MATCH(tblTeamSch[[#This Row],[Game Num]],[1]!tblSchedule[GameNum],0)),"")</f>
        <v>6</v>
      </c>
      <c r="E147" s="6">
        <f>IFERROR(INDEX([1]!tblSchedule[Rnd Sch],MATCH(tblTeamSch[[#This Row],[Game Num]],[1]!tblSchedule[GameNum],0)),"")</f>
        <v>6</v>
      </c>
      <c r="F147" s="6" t="str">
        <f>IFERROR(INDEX([1]!tblSchedule[DLC],MATCH(tblTeamSch[[#This Row],[Game Num]],[1]!tblSchedule[GameNum],0)),"")</f>
        <v>6G1AA</v>
      </c>
      <c r="G147" s="7" t="str">
        <f>IFERROR(INDEX([1]!tblSchedule[Facility],MATCH(tblTeamSch[[#This Row],[Game Num]],[1]!tblSchedule[GameNum],0)),"")</f>
        <v>Holy Spirit Gym</v>
      </c>
      <c r="H147" s="8">
        <f>IFERROR(INDEX([1]!tblSchedule[Game Date],MATCH(tblTeamSch[[#This Row],[Game Num]],[1]!tblSchedule[GameNum],0)),"")</f>
        <v>46046</v>
      </c>
      <c r="I147" s="9">
        <f>IFERROR(INDEX([1]!tblSchedule[Game Time],MATCH(tblTeamSch[[#This Row],[Game Num]],[1]!tblSchedule[GameNum],0)),"")</f>
        <v>0.41666666666666669</v>
      </c>
      <c r="J147" s="10" t="str">
        <f>IFERROR(INDEX([1]!tblTeams[Organization],MATCH(tblTeamSch[[#This Row],[Team]],[1]!tblTeams[Team],0)),"")</f>
        <v>Holy Spirit</v>
      </c>
      <c r="K147" s="10" t="str">
        <f>IFERROR(INDEX([1]!tblOrg[Abbr],MATCH(tblTeamSch[[#This Row],[Org]],[1]!tblOrg[Organization],0)),"")</f>
        <v>HS</v>
      </c>
      <c r="L147" s="10" t="str">
        <f>IFERROR(INDEX(IF(tblTeamSch[[#This Row],[1vs2]]=1,[1]!tblSchedule[Team 1 Name],[1]!tblSchedule[Team 2 Name]),MATCH(tblTeamSch[[#This Row],[Game Num]],[1]!tblSchedule[GameNum],0)),"")</f>
        <v>Holy Spirit GBB 6#1</v>
      </c>
      <c r="M147" s="10" t="str">
        <f>IFERROR(INDEX(IF(tblTeamSch[[#This Row],[1vs2]]=1,[1]!tblSchedule[Team 2 Name],[1]!tblSchedule[Team 1 Name]),MATCH(tblTeamSch[[#This Row],[Game Num]],[1]!tblSchedule[GameNum],0)),"")</f>
        <v>St. Raphael BB 6G #1</v>
      </c>
      <c r="N147" s="6"/>
      <c r="O147" s="6"/>
      <c r="P147" s="6"/>
      <c r="Q147" s="6">
        <f>INDEX([1]!tblSchedule[Home Game],MATCH(tblTeamSch[[#This Row],[Game Num]],[1]!tblSchedule[GameNum],0))</f>
        <v>1</v>
      </c>
      <c r="R147" s="7" t="e">
        <f>IF(COUNTIFS(tblTeamSch[Team],tblTeamSch[[#This Row],[Team]],#REF!,1)&gt;1,"Y","")</f>
        <v>#REF!</v>
      </c>
      <c r="S147" s="6">
        <f>INDEX([1]!tblLoc[Score],MATCH(INDEX([1]!tblOrg[Loc],MATCH(tblTeamSch[[#This Row],[Org]],[1]!tblOrg[Organization],0)),[1]!tblLoc[Loc],0))</f>
        <v>0</v>
      </c>
      <c r="T147" s="6" t="e">
        <f>INDEX([1]!tblLoc[Score],MATCH(INDEX([1]!tblOrg[Loc],MATCH(#REF!,[1]!tblOrg[Abbr],0)),[1]!tblLoc[Loc],0))</f>
        <v>#REF!</v>
      </c>
      <c r="U147" s="6">
        <f>IFERROR(INDEX([1]!tblLoc[Score],MATCH(INDEX([1]!tblOrg[Loc],MATCH(INDEX(FacList,MATCH(tblTeamSch[[#This Row],[Facility]],INDEX(FacList,,1),0),3),[1]!tblOrg[Org Num],0)),[1]!tblLoc[Loc],0)),"")</f>
        <v>0</v>
      </c>
      <c r="V147" s="6">
        <f>IF(OR(tblTeamSch[[#This Row],[Court]]="",tblTeamSch[[#This Row],[Home]]&gt;0),0,IF(tblTeamSch[[#This Row],[Court]]&lt;10,0,IF(tblTeamSch[[#This Row],[Home Court]]=10,0,10)))</f>
        <v>0</v>
      </c>
      <c r="W147" s="6" t="e">
        <f>COUNTIFS(tblTeamSch[Travel Score for Game],10,tblTeamSch[Home],0,#REF!,#REF!)</f>
        <v>#REF!</v>
      </c>
      <c r="X147" s="6" t="str">
        <f>IFERROR(INDEX(tblTeamSch[Overall Travel Score],MATCH(tblTeamSch[[#This Row],[Opponent]],tblTeamSch[Team],0)),"")</f>
        <v/>
      </c>
      <c r="Y147" s="6" cm="1">
        <f t="array" ref="Y147">IF(Y146="Num",1,IF(Y146="","",IF(Y146+1&gt;TotalNumRegGames*2,"",Y146+1)))</f>
        <v>146</v>
      </c>
    </row>
    <row r="148" spans="1:25" ht="13.35" customHeight="1" x14ac:dyDescent="0.3">
      <c r="A148" s="6" cm="1">
        <f t="array" ref="A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894</v>
      </c>
      <c r="B148" s="6" cm="1">
        <f t="array" ref="B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" s="6">
        <f>IFERROR(INDEX([1]!tblSchedule[Week Game Scheduled],MATCH(tblTeamSch[[#This Row],[Game Num]],[1]!tblSchedule[GameNum],0)),"")</f>
        <v>9</v>
      </c>
      <c r="D148" s="6">
        <f>IFERROR(INDEX([1]!tblSchedule[Round],MATCH(tblTeamSch[[#This Row],[Game Num]],[1]!tblSchedule[GameNum],0)),"")</f>
        <v>7</v>
      </c>
      <c r="E148" s="6">
        <f>IFERROR(INDEX([1]!tblSchedule[Rnd Sch],MATCH(tblTeamSch[[#This Row],[Game Num]],[1]!tblSchedule[GameNum],0)),"")</f>
        <v>7</v>
      </c>
      <c r="F148" s="6" t="str">
        <f>IFERROR(INDEX([1]!tblSchedule[DLC],MATCH(tblTeamSch[[#This Row],[Game Num]],[1]!tblSchedule[GameNum],0)),"")</f>
        <v>6G1AA</v>
      </c>
      <c r="G148" s="7" t="str">
        <f>IFERROR(INDEX([1]!tblSchedule[Facility],MATCH(tblTeamSch[[#This Row],[Game Num]],[1]!tblSchedule[GameNum],0)),"")</f>
        <v>Holy Spirit Gym</v>
      </c>
      <c r="H148" s="8">
        <f>IFERROR(INDEX([1]!tblSchedule[Game Date],MATCH(tblTeamSch[[#This Row],[Game Num]],[1]!tblSchedule[GameNum],0)),"")</f>
        <v>46053</v>
      </c>
      <c r="I148" s="9">
        <f>IFERROR(INDEX([1]!tblSchedule[Game Time],MATCH(tblTeamSch[[#This Row],[Game Num]],[1]!tblSchedule[GameNum],0)),"")</f>
        <v>0.41666666666666669</v>
      </c>
      <c r="J148" s="10" t="str">
        <f>IFERROR(INDEX([1]!tblTeams[Organization],MATCH(tblTeamSch[[#This Row],[Team]],[1]!tblTeams[Team],0)),"")</f>
        <v>Holy Spirit</v>
      </c>
      <c r="K148" s="10" t="str">
        <f>IFERROR(INDEX([1]!tblOrg[Abbr],MATCH(tblTeamSch[[#This Row],[Org]],[1]!tblOrg[Organization],0)),"")</f>
        <v>HS</v>
      </c>
      <c r="L148" s="10" t="str">
        <f>IFERROR(INDEX(IF(tblTeamSch[[#This Row],[1vs2]]=1,[1]!tblSchedule[Team 1 Name],[1]!tblSchedule[Team 2 Name]),MATCH(tblTeamSch[[#This Row],[Game Num]],[1]!tblSchedule[GameNum],0)),"")</f>
        <v>Holy Spirit GBB 6#1</v>
      </c>
      <c r="M148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148" s="6"/>
      <c r="O148" s="6"/>
      <c r="P148" s="6"/>
      <c r="Q148" s="6">
        <f>INDEX([1]!tblSchedule[Home Game],MATCH(tblTeamSch[[#This Row],[Game Num]],[1]!tblSchedule[GameNum],0))</f>
        <v>1</v>
      </c>
      <c r="R148" s="7" t="e">
        <f>IF(COUNTIFS(tblTeamSch[Team],tblTeamSch[[#This Row],[Team]],#REF!,1)&gt;1,"Y","")</f>
        <v>#REF!</v>
      </c>
      <c r="S148" s="6">
        <f>INDEX([1]!tblLoc[Score],MATCH(INDEX([1]!tblOrg[Loc],MATCH(tblTeamSch[[#This Row],[Org]],[1]!tblOrg[Organization],0)),[1]!tblLoc[Loc],0))</f>
        <v>0</v>
      </c>
      <c r="T148" s="6" t="e">
        <f>INDEX([1]!tblLoc[Score],MATCH(INDEX([1]!tblOrg[Loc],MATCH(#REF!,[1]!tblOrg[Abbr],0)),[1]!tblLoc[Loc],0))</f>
        <v>#REF!</v>
      </c>
      <c r="U148" s="6">
        <f>IFERROR(INDEX([1]!tblLoc[Score],MATCH(INDEX([1]!tblOrg[Loc],MATCH(INDEX(FacList,MATCH(tblTeamSch[[#This Row],[Facility]],INDEX(FacList,,1),0),3),[1]!tblOrg[Org Num],0)),[1]!tblLoc[Loc],0)),"")</f>
        <v>0</v>
      </c>
      <c r="V148" s="6">
        <f>IF(OR(tblTeamSch[[#This Row],[Court]]="",tblTeamSch[[#This Row],[Home]]&gt;0),0,IF(tblTeamSch[[#This Row],[Court]]&lt;10,0,IF(tblTeamSch[[#This Row],[Home Court]]=10,0,10)))</f>
        <v>0</v>
      </c>
      <c r="W148" s="6" t="e">
        <f>COUNTIFS(tblTeamSch[Travel Score for Game],10,tblTeamSch[Home],0,#REF!,#REF!)</f>
        <v>#REF!</v>
      </c>
      <c r="X148" s="6" t="str">
        <f>IFERROR(INDEX(tblTeamSch[Overall Travel Score],MATCH(tblTeamSch[[#This Row],[Opponent]],tblTeamSch[Team],0)),"")</f>
        <v/>
      </c>
      <c r="Y148" s="6" cm="1">
        <f t="array" ref="Y148">IF(Y147="Num",1,IF(Y147="","",IF(Y147+1&gt;TotalNumRegGames*2,"",Y147+1)))</f>
        <v>147</v>
      </c>
    </row>
    <row r="149" spans="1:25" ht="13.35" customHeight="1" x14ac:dyDescent="0.3">
      <c r="A149" s="6" cm="1">
        <f t="array" ref="A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932</v>
      </c>
      <c r="B149" s="6" cm="1">
        <f t="array" ref="B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9" s="6">
        <f>IFERROR(INDEX([1]!tblSchedule[Week Game Scheduled],MATCH(tblTeamSch[[#This Row],[Game Num]],[1]!tblSchedule[GameNum],0)),"")</f>
        <v>49</v>
      </c>
      <c r="D149" s="6">
        <f>IFERROR(INDEX([1]!tblSchedule[Round],MATCH(tblTeamSch[[#This Row],[Game Num]],[1]!tblSchedule[GameNum],0)),"")</f>
        <v>1</v>
      </c>
      <c r="E149" s="6">
        <f>IFERROR(INDEX([1]!tblSchedule[Rnd Sch],MATCH(tblTeamSch[[#This Row],[Game Num]],[1]!tblSchedule[GameNum],0)),"")</f>
        <v>1</v>
      </c>
      <c r="F149" s="6" t="str">
        <f>IFERROR(INDEX([1]!tblSchedule[DLC],MATCH(tblTeamSch[[#This Row],[Game Num]],[1]!tblSchedule[GameNum],0)),"")</f>
        <v>6G2</v>
      </c>
      <c r="G149" s="7" t="str">
        <f>IFERROR(INDEX([1]!tblSchedule[Facility],MATCH(tblTeamSch[[#This Row],[Game Num]],[1]!tblSchedule[GameNum],0)),"")</f>
        <v>ST. RAPHAEL GYMNASIUM</v>
      </c>
      <c r="H149" s="8">
        <f>IFERROR(INDEX([1]!tblSchedule[Game Date],MATCH(tblTeamSch[[#This Row],[Game Num]],[1]!tblSchedule[GameNum],0)),"")</f>
        <v>45997</v>
      </c>
      <c r="I149" s="9">
        <f>IFERROR(INDEX([1]!tblSchedule[Game Time],MATCH(tblTeamSch[[#This Row],[Game Num]],[1]!tblSchedule[GameNum],0)),"")</f>
        <v>0.375</v>
      </c>
      <c r="J149" s="10" t="str">
        <f>IFERROR(INDEX([1]!tblTeams[Organization],MATCH(tblTeamSch[[#This Row],[Team]],[1]!tblTeams[Team],0)),"")</f>
        <v>Holy Spirit</v>
      </c>
      <c r="K149" s="10" t="str">
        <f>IFERROR(INDEX([1]!tblOrg[Abbr],MATCH(tblTeamSch[[#This Row],[Org]],[1]!tblOrg[Organization],0)),"")</f>
        <v>HS</v>
      </c>
      <c r="L149" s="10" t="str">
        <f>IFERROR(INDEX(IF(tblTeamSch[[#This Row],[1vs2]]=1,[1]!tblSchedule[Team 1 Name],[1]!tblSchedule[Team 2 Name]),MATCH(tblTeamSch[[#This Row],[Game Num]],[1]!tblSchedule[GameNum],0)),"")</f>
        <v>Holy Spirit GBB 6#2</v>
      </c>
      <c r="M149" s="10" t="str">
        <f>IFERROR(INDEX(IF(tblTeamSch[[#This Row],[1vs2]]=1,[1]!tblSchedule[Team 2 Name],[1]!tblSchedule[Team 1 Name]),MATCH(tblTeamSch[[#This Row],[Game Num]],[1]!tblSchedule[GameNum],0)),"")</f>
        <v>St. Raphael BB 6G #2</v>
      </c>
      <c r="N149" s="6"/>
      <c r="O149" s="6"/>
      <c r="P149" s="6"/>
      <c r="Q149" s="6">
        <f>INDEX([1]!tblSchedule[Home Game],MATCH(tblTeamSch[[#This Row],[Game Num]],[1]!tblSchedule[GameNum],0))</f>
        <v>1</v>
      </c>
      <c r="R149" s="7" t="e">
        <f>IF(COUNTIFS(tblTeamSch[Team],tblTeamSch[[#This Row],[Team]],#REF!,1)&gt;1,"Y","")</f>
        <v>#REF!</v>
      </c>
      <c r="S149" s="6">
        <f>INDEX([1]!tblLoc[Score],MATCH(INDEX([1]!tblOrg[Loc],MATCH(tblTeamSch[[#This Row],[Org]],[1]!tblOrg[Organization],0)),[1]!tblLoc[Loc],0))</f>
        <v>0</v>
      </c>
      <c r="T149" s="6" t="e">
        <f>INDEX([1]!tblLoc[Score],MATCH(INDEX([1]!tblOrg[Loc],MATCH(#REF!,[1]!tblOrg[Abbr],0)),[1]!tblLoc[Loc],0))</f>
        <v>#REF!</v>
      </c>
      <c r="U149" s="6">
        <f>IFERROR(INDEX([1]!tblLoc[Score],MATCH(INDEX([1]!tblOrg[Loc],MATCH(INDEX(FacList,MATCH(tblTeamSch[[#This Row],[Facility]],INDEX(FacList,,1),0),3),[1]!tblOrg[Org Num],0)),[1]!tblLoc[Loc],0)),"")</f>
        <v>0</v>
      </c>
      <c r="V149" s="6">
        <f>IF(OR(tblTeamSch[[#This Row],[Court]]="",tblTeamSch[[#This Row],[Home]]&gt;0),0,IF(tblTeamSch[[#This Row],[Court]]&lt;10,0,IF(tblTeamSch[[#This Row],[Home Court]]=10,0,10)))</f>
        <v>0</v>
      </c>
      <c r="W149" s="6" t="e">
        <f>COUNTIFS(tblTeamSch[Travel Score for Game],10,tblTeamSch[Home],0,#REF!,#REF!)</f>
        <v>#REF!</v>
      </c>
      <c r="X149" s="6" t="str">
        <f>IFERROR(INDEX(tblTeamSch[Overall Travel Score],MATCH(tblTeamSch[[#This Row],[Opponent]],tblTeamSch[Team],0)),"")</f>
        <v/>
      </c>
      <c r="Y149" s="6" cm="1">
        <f t="array" ref="Y149">IF(Y148="Num",1,IF(Y148="","",IF(Y148+1&gt;TotalNumRegGames*2,"",Y148+1)))</f>
        <v>148</v>
      </c>
    </row>
    <row r="150" spans="1:25" ht="13.35" customHeight="1" x14ac:dyDescent="0.3">
      <c r="A150" s="6" cm="1">
        <f t="array" ref="A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936</v>
      </c>
      <c r="B150" s="6" cm="1">
        <f t="array" ref="B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0" s="6">
        <f>IFERROR(INDEX([1]!tblSchedule[Week Game Scheduled],MATCH(tblTeamSch[[#This Row],[Game Num]],[1]!tblSchedule[GameNum],0)),"")</f>
        <v>50</v>
      </c>
      <c r="D150" s="6">
        <f>IFERROR(INDEX([1]!tblSchedule[Round],MATCH(tblTeamSch[[#This Row],[Game Num]],[1]!tblSchedule[GameNum],0)),"")</f>
        <v>2</v>
      </c>
      <c r="E150" s="6">
        <f>IFERROR(INDEX([1]!tblSchedule[Rnd Sch],MATCH(tblTeamSch[[#This Row],[Game Num]],[1]!tblSchedule[GameNum],0)),"")</f>
        <v>2</v>
      </c>
      <c r="F150" s="6" t="str">
        <f>IFERROR(INDEX([1]!tblSchedule[DLC],MATCH(tblTeamSch[[#This Row],[Game Num]],[1]!tblSchedule[GameNum],0)),"")</f>
        <v>6G2</v>
      </c>
      <c r="G150" s="7" t="str">
        <f>IFERROR(INDEX([1]!tblSchedule[Facility],MATCH(tblTeamSch[[#This Row],[Game Num]],[1]!tblSchedule[GameNum],0)),"")</f>
        <v>Holy Spirit Gym</v>
      </c>
      <c r="H150" s="8">
        <f>IFERROR(INDEX([1]!tblSchedule[Game Date],MATCH(tblTeamSch[[#This Row],[Game Num]],[1]!tblSchedule[GameNum],0)),"")</f>
        <v>46004</v>
      </c>
      <c r="I150" s="9">
        <f>IFERROR(INDEX([1]!tblSchedule[Game Time],MATCH(tblTeamSch[[#This Row],[Game Num]],[1]!tblSchedule[GameNum],0)),"")</f>
        <v>0.45833333333333331</v>
      </c>
      <c r="J150" s="10" t="str">
        <f>IFERROR(INDEX([1]!tblTeams[Organization],MATCH(tblTeamSch[[#This Row],[Team]],[1]!tblTeams[Team],0)),"")</f>
        <v>Holy Spirit</v>
      </c>
      <c r="K150" s="10" t="str">
        <f>IFERROR(INDEX([1]!tblOrg[Abbr],MATCH(tblTeamSch[[#This Row],[Org]],[1]!tblOrg[Organization],0)),"")</f>
        <v>HS</v>
      </c>
      <c r="L150" s="10" t="str">
        <f>IFERROR(INDEX(IF(tblTeamSch[[#This Row],[1vs2]]=1,[1]!tblSchedule[Team 1 Name],[1]!tblSchedule[Team 2 Name]),MATCH(tblTeamSch[[#This Row],[Game Num]],[1]!tblSchedule[GameNum],0)),"")</f>
        <v>Holy Spirit GBB 6#2</v>
      </c>
      <c r="M150" s="10" t="str">
        <f>IFERROR(INDEX(IF(tblTeamSch[[#This Row],[1vs2]]=1,[1]!tblSchedule[Team 2 Name],[1]!tblSchedule[Team 1 Name]),MATCH(tblTeamSch[[#This Row],[Game Num]],[1]!tblSchedule[GameNum],0)),"")</f>
        <v>St Agnes BB 6G#2</v>
      </c>
      <c r="N150" s="6"/>
      <c r="O150" s="6"/>
      <c r="P150" s="6"/>
      <c r="Q150" s="6">
        <f>INDEX([1]!tblSchedule[Home Game],MATCH(tblTeamSch[[#This Row],[Game Num]],[1]!tblSchedule[GameNum],0))</f>
        <v>1</v>
      </c>
      <c r="R150" s="7" t="e">
        <f>IF(COUNTIFS(tblTeamSch[Team],tblTeamSch[[#This Row],[Team]],#REF!,1)&gt;1,"Y","")</f>
        <v>#REF!</v>
      </c>
      <c r="S150" s="6">
        <f>INDEX([1]!tblLoc[Score],MATCH(INDEX([1]!tblOrg[Loc],MATCH(tblTeamSch[[#This Row],[Org]],[1]!tblOrg[Organization],0)),[1]!tblLoc[Loc],0))</f>
        <v>0</v>
      </c>
      <c r="T150" s="6" t="e">
        <f>INDEX([1]!tblLoc[Score],MATCH(INDEX([1]!tblOrg[Loc],MATCH(#REF!,[1]!tblOrg[Abbr],0)),[1]!tblLoc[Loc],0))</f>
        <v>#REF!</v>
      </c>
      <c r="U150" s="6">
        <f>IFERROR(INDEX([1]!tblLoc[Score],MATCH(INDEX([1]!tblOrg[Loc],MATCH(INDEX(FacList,MATCH(tblTeamSch[[#This Row],[Facility]],INDEX(FacList,,1),0),3),[1]!tblOrg[Org Num],0)),[1]!tblLoc[Loc],0)),"")</f>
        <v>0</v>
      </c>
      <c r="V150" s="6">
        <f>IF(OR(tblTeamSch[[#This Row],[Court]]="",tblTeamSch[[#This Row],[Home]]&gt;0),0,IF(tblTeamSch[[#This Row],[Court]]&lt;10,0,IF(tblTeamSch[[#This Row],[Home Court]]=10,0,10)))</f>
        <v>0</v>
      </c>
      <c r="W150" s="6" t="e">
        <f>COUNTIFS(tblTeamSch[Travel Score for Game],10,tblTeamSch[Home],0,#REF!,#REF!)</f>
        <v>#REF!</v>
      </c>
      <c r="X150" s="6" t="str">
        <f>IFERROR(INDEX(tblTeamSch[Overall Travel Score],MATCH(tblTeamSch[[#This Row],[Opponent]],tblTeamSch[Team],0)),"")</f>
        <v/>
      </c>
      <c r="Y150" s="6" cm="1">
        <f t="array" ref="Y150">IF(Y149="Num",1,IF(Y149="","",IF(Y149+1&gt;TotalNumRegGames*2,"",Y149+1)))</f>
        <v>149</v>
      </c>
    </row>
    <row r="151" spans="1:25" ht="13.35" customHeight="1" x14ac:dyDescent="0.3">
      <c r="A151" s="6" cm="1">
        <f t="array" ref="A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940</v>
      </c>
      <c r="B151" s="6" cm="1">
        <f t="array" ref="B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1" s="6">
        <f>IFERROR(INDEX([1]!tblSchedule[Week Game Scheduled],MATCH(tblTeamSch[[#This Row],[Game Num]],[1]!tblSchedule[GameNum],0)),"")</f>
        <v>5</v>
      </c>
      <c r="D151" s="6">
        <f>IFERROR(INDEX([1]!tblSchedule[Round],MATCH(tblTeamSch[[#This Row],[Game Num]],[1]!tblSchedule[GameNum],0)),"")</f>
        <v>3</v>
      </c>
      <c r="E151" s="6">
        <f>IFERROR(INDEX([1]!tblSchedule[Rnd Sch],MATCH(tblTeamSch[[#This Row],[Game Num]],[1]!tblSchedule[GameNum],0)),"")</f>
        <v>3</v>
      </c>
      <c r="F151" s="6" t="str">
        <f>IFERROR(INDEX([1]!tblSchedule[DLC],MATCH(tblTeamSch[[#This Row],[Game Num]],[1]!tblSchedule[GameNum],0)),"")</f>
        <v>6G2</v>
      </c>
      <c r="G151" s="7" t="str">
        <f>IFERROR(INDEX([1]!tblSchedule[Facility],MATCH(tblTeamSch[[#This Row],[Game Num]],[1]!tblSchedule[GameNum],0)),"")</f>
        <v>St. Michael Community Center</v>
      </c>
      <c r="H151" s="8">
        <f>IFERROR(INDEX([1]!tblSchedule[Game Date],MATCH(tblTeamSch[[#This Row],[Game Num]],[1]!tblSchedule[GameNum],0)),"")</f>
        <v>46025</v>
      </c>
      <c r="I151" s="9">
        <f>IFERROR(INDEX([1]!tblSchedule[Game Time],MATCH(tblTeamSch[[#This Row],[Game Num]],[1]!tblSchedule[GameNum],0)),"")</f>
        <v>0.45833333333333331</v>
      </c>
      <c r="J151" s="10" t="str">
        <f>IFERROR(INDEX([1]!tblTeams[Organization],MATCH(tblTeamSch[[#This Row],[Team]],[1]!tblTeams[Team],0)),"")</f>
        <v>Holy Spirit</v>
      </c>
      <c r="K151" s="10" t="str">
        <f>IFERROR(INDEX([1]!tblOrg[Abbr],MATCH(tblTeamSch[[#This Row],[Org]],[1]!tblOrg[Organization],0)),"")</f>
        <v>HS</v>
      </c>
      <c r="L151" s="10" t="str">
        <f>IFERROR(INDEX(IF(tblTeamSch[[#This Row],[1vs2]]=1,[1]!tblSchedule[Team 1 Name],[1]!tblSchedule[Team 2 Name]),MATCH(tblTeamSch[[#This Row],[Game Num]],[1]!tblSchedule[GameNum],0)),"")</f>
        <v>Holy Spirit GBB 6#2</v>
      </c>
      <c r="M151" s="10" t="str">
        <f>IFERROR(INDEX(IF(tblTeamSch[[#This Row],[1vs2]]=1,[1]!tblSchedule[Team 2 Name],[1]!tblSchedule[Team 1 Name]),MATCH(tblTeamSch[[#This Row],[Game Num]],[1]!tblSchedule[GameNum],0)),"")</f>
        <v>St Michael BB 6G#2</v>
      </c>
      <c r="N151" s="6"/>
      <c r="O151" s="6"/>
      <c r="P151" s="6"/>
      <c r="Q151" s="6">
        <f>INDEX([1]!tblSchedule[Home Game],MATCH(tblTeamSch[[#This Row],[Game Num]],[1]!tblSchedule[GameNum],0))</f>
        <v>1</v>
      </c>
      <c r="R151" s="7" t="e">
        <f>IF(COUNTIFS(tblTeamSch[Team],tblTeamSch[[#This Row],[Team]],#REF!,1)&gt;1,"Y","")</f>
        <v>#REF!</v>
      </c>
      <c r="S151" s="6">
        <f>INDEX([1]!tblLoc[Score],MATCH(INDEX([1]!tblOrg[Loc],MATCH(tblTeamSch[[#This Row],[Org]],[1]!tblOrg[Organization],0)),[1]!tblLoc[Loc],0))</f>
        <v>0</v>
      </c>
      <c r="T151" s="6" t="e">
        <f>INDEX([1]!tblLoc[Score],MATCH(INDEX([1]!tblOrg[Loc],MATCH(#REF!,[1]!tblOrg[Abbr],0)),[1]!tblLoc[Loc],0))</f>
        <v>#REF!</v>
      </c>
      <c r="U151" s="6">
        <f>IFERROR(INDEX([1]!tblLoc[Score],MATCH(INDEX([1]!tblOrg[Loc],MATCH(INDEX(FacList,MATCH(tblTeamSch[[#This Row],[Facility]],INDEX(FacList,,1),0),3),[1]!tblOrg[Org Num],0)),[1]!tblLoc[Loc],0)),"")</f>
        <v>7</v>
      </c>
      <c r="V151" s="6">
        <f>IF(OR(tblTeamSch[[#This Row],[Court]]="",tblTeamSch[[#This Row],[Home]]&gt;0),0,IF(tblTeamSch[[#This Row],[Court]]&lt;10,0,IF(tblTeamSch[[#This Row],[Home Court]]=10,0,10)))</f>
        <v>0</v>
      </c>
      <c r="W151" s="6" t="e">
        <f>COUNTIFS(tblTeamSch[Travel Score for Game],10,tblTeamSch[Home],0,#REF!,#REF!)</f>
        <v>#REF!</v>
      </c>
      <c r="X151" s="6" t="str">
        <f>IFERROR(INDEX(tblTeamSch[Overall Travel Score],MATCH(tblTeamSch[[#This Row],[Opponent]],tblTeamSch[Team],0)),"")</f>
        <v/>
      </c>
      <c r="Y151" s="6" cm="1">
        <f t="array" ref="Y151">IF(Y150="Num",1,IF(Y150="","",IF(Y150+1&gt;TotalNumRegGames*2,"",Y150+1)))</f>
        <v>150</v>
      </c>
    </row>
    <row r="152" spans="1:25" ht="13.35" customHeight="1" x14ac:dyDescent="0.3">
      <c r="A152" s="6" cm="1">
        <f t="array" ref="A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944</v>
      </c>
      <c r="B152" s="6" cm="1">
        <f t="array" ref="B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" s="6">
        <f>IFERROR(INDEX([1]!tblSchedule[Week Game Scheduled],MATCH(tblTeamSch[[#This Row],[Game Num]],[1]!tblSchedule[GameNum],0)),"")</f>
        <v>6</v>
      </c>
      <c r="D152" s="6">
        <f>IFERROR(INDEX([1]!tblSchedule[Round],MATCH(tblTeamSch[[#This Row],[Game Num]],[1]!tblSchedule[GameNum],0)),"")</f>
        <v>4</v>
      </c>
      <c r="E152" s="6">
        <f>IFERROR(INDEX([1]!tblSchedule[Rnd Sch],MATCH(tblTeamSch[[#This Row],[Game Num]],[1]!tblSchedule[GameNum],0)),"")</f>
        <v>4</v>
      </c>
      <c r="F152" s="6" t="str">
        <f>IFERROR(INDEX([1]!tblSchedule[DLC],MATCH(tblTeamSch[[#This Row],[Game Num]],[1]!tblSchedule[GameNum],0)),"")</f>
        <v>6G2</v>
      </c>
      <c r="G152" s="7" t="str">
        <f>IFERROR(INDEX([1]!tblSchedule[Facility],MATCH(tblTeamSch[[#This Row],[Game Num]],[1]!tblSchedule[GameNum],0)),"")</f>
        <v>St. Patrick's Celtic Center</v>
      </c>
      <c r="H152" s="8">
        <f>IFERROR(INDEX([1]!tblSchedule[Game Date],MATCH(tblTeamSch[[#This Row],[Game Num]],[1]!tblSchedule[GameNum],0)),"")</f>
        <v>46032</v>
      </c>
      <c r="I152" s="9">
        <f>IFERROR(INDEX([1]!tblSchedule[Game Time],MATCH(tblTeamSch[[#This Row],[Game Num]],[1]!tblSchedule[GameNum],0)),"")</f>
        <v>0.5</v>
      </c>
      <c r="J152" s="10" t="str">
        <f>IFERROR(INDEX([1]!tblTeams[Organization],MATCH(tblTeamSch[[#This Row],[Team]],[1]!tblTeams[Team],0)),"")</f>
        <v>Holy Spirit</v>
      </c>
      <c r="K152" s="10" t="str">
        <f>IFERROR(INDEX([1]!tblOrg[Abbr],MATCH(tblTeamSch[[#This Row],[Org]],[1]!tblOrg[Organization],0)),"")</f>
        <v>HS</v>
      </c>
      <c r="L152" s="10" t="str">
        <f>IFERROR(INDEX(IF(tblTeamSch[[#This Row],[1vs2]]=1,[1]!tblSchedule[Team 1 Name],[1]!tblSchedule[Team 2 Name]),MATCH(tblTeamSch[[#This Row],[Game Num]],[1]!tblSchedule[GameNum],0)),"")</f>
        <v>Holy Spirit GBB 6#2</v>
      </c>
      <c r="M152" s="10" t="str">
        <f>IFERROR(INDEX(IF(tblTeamSch[[#This Row],[1vs2]]=1,[1]!tblSchedule[Team 2 Name],[1]!tblSchedule[Team 1 Name]),MATCH(tblTeamSch[[#This Row],[Game Num]],[1]!tblSchedule[GameNum],0)),"")</f>
        <v>St Patrick BB 6G#2</v>
      </c>
      <c r="N152" s="6"/>
      <c r="O152" s="6"/>
      <c r="P152" s="6"/>
      <c r="Q152" s="6">
        <f>INDEX([1]!tblSchedule[Home Game],MATCH(tblTeamSch[[#This Row],[Game Num]],[1]!tblSchedule[GameNum],0))</f>
        <v>1</v>
      </c>
      <c r="R152" s="7" t="e">
        <f>IF(COUNTIFS(tblTeamSch[Team],tblTeamSch[[#This Row],[Team]],#REF!,1)&gt;1,"Y","")</f>
        <v>#REF!</v>
      </c>
      <c r="S152" s="6">
        <f>INDEX([1]!tblLoc[Score],MATCH(INDEX([1]!tblOrg[Loc],MATCH(tblTeamSch[[#This Row],[Org]],[1]!tblOrg[Organization],0)),[1]!tblLoc[Loc],0))</f>
        <v>0</v>
      </c>
      <c r="T152" s="6" t="e">
        <f>INDEX([1]!tblLoc[Score],MATCH(INDEX([1]!tblOrg[Loc],MATCH(#REF!,[1]!tblOrg[Abbr],0)),[1]!tblLoc[Loc],0))</f>
        <v>#REF!</v>
      </c>
      <c r="U152" s="6">
        <f>IFERROR(INDEX([1]!tblLoc[Score],MATCH(INDEX([1]!tblOrg[Loc],MATCH(INDEX(FacList,MATCH(tblTeamSch[[#This Row],[Facility]],INDEX(FacList,,1),0),3),[1]!tblOrg[Org Num],0)),[1]!tblLoc[Loc],0)),"")</f>
        <v>4</v>
      </c>
      <c r="V152" s="6">
        <f>IF(OR(tblTeamSch[[#This Row],[Court]]="",tblTeamSch[[#This Row],[Home]]&gt;0),0,IF(tblTeamSch[[#This Row],[Court]]&lt;10,0,IF(tblTeamSch[[#This Row],[Home Court]]=10,0,10)))</f>
        <v>0</v>
      </c>
      <c r="W152" s="6" t="e">
        <f>COUNTIFS(tblTeamSch[Travel Score for Game],10,tblTeamSch[Home],0,#REF!,#REF!)</f>
        <v>#REF!</v>
      </c>
      <c r="X152" s="6" t="str">
        <f>IFERROR(INDEX(tblTeamSch[Overall Travel Score],MATCH(tblTeamSch[[#This Row],[Opponent]],tblTeamSch[Team],0)),"")</f>
        <v/>
      </c>
      <c r="Y152" s="6" cm="1">
        <f t="array" ref="Y152">IF(Y151="Num",1,IF(Y151="","",IF(Y151+1&gt;TotalNumRegGames*2,"",Y151+1)))</f>
        <v>151</v>
      </c>
    </row>
    <row r="153" spans="1:25" ht="13.35" customHeight="1" x14ac:dyDescent="0.3">
      <c r="A153" s="6" cm="1">
        <f t="array" ref="A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948</v>
      </c>
      <c r="B153" s="6" cm="1">
        <f t="array" ref="B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" s="6">
        <f>IFERROR(INDEX([1]!tblSchedule[Week Game Scheduled],MATCH(tblTeamSch[[#This Row],[Game Num]],[1]!tblSchedule[GameNum],0)),"")</f>
        <v>7</v>
      </c>
      <c r="D153" s="6">
        <f>IFERROR(INDEX([1]!tblSchedule[Round],MATCH(tblTeamSch[[#This Row],[Game Num]],[1]!tblSchedule[GameNum],0)),"")</f>
        <v>5</v>
      </c>
      <c r="E153" s="6">
        <f>IFERROR(INDEX([1]!tblSchedule[Rnd Sch],MATCH(tblTeamSch[[#This Row],[Game Num]],[1]!tblSchedule[GameNum],0)),"")</f>
        <v>5</v>
      </c>
      <c r="F153" s="6" t="str">
        <f>IFERROR(INDEX([1]!tblSchedule[DLC],MATCH(tblTeamSch[[#This Row],[Game Num]],[1]!tblSchedule[GameNum],0)),"")</f>
        <v>6G2</v>
      </c>
      <c r="G153" s="7" t="str">
        <f>IFERROR(INDEX([1]!tblSchedule[Facility],MATCH(tblTeamSch[[#This Row],[Game Num]],[1]!tblSchedule[GameNum],0)),"")</f>
        <v>St. Albert the Great Gym</v>
      </c>
      <c r="H153" s="8">
        <f>IFERROR(INDEX([1]!tblSchedule[Game Date],MATCH(tblTeamSch[[#This Row],[Game Num]],[1]!tblSchedule[GameNum],0)),"")</f>
        <v>46039</v>
      </c>
      <c r="I153" s="9">
        <f>IFERROR(INDEX([1]!tblSchedule[Game Time],MATCH(tblTeamSch[[#This Row],[Game Num]],[1]!tblSchedule[GameNum],0)),"")</f>
        <v>0.41666666666666669</v>
      </c>
      <c r="J153" s="10" t="str">
        <f>IFERROR(INDEX([1]!tblTeams[Organization],MATCH(tblTeamSch[[#This Row],[Team]],[1]!tblTeams[Team],0)),"")</f>
        <v>Holy Spirit</v>
      </c>
      <c r="K153" s="10" t="str">
        <f>IFERROR(INDEX([1]!tblOrg[Abbr],MATCH(tblTeamSch[[#This Row],[Org]],[1]!tblOrg[Organization],0)),"")</f>
        <v>HS</v>
      </c>
      <c r="L153" s="10" t="str">
        <f>IFERROR(INDEX(IF(tblTeamSch[[#This Row],[1vs2]]=1,[1]!tblSchedule[Team 1 Name],[1]!tblSchedule[Team 2 Name]),MATCH(tblTeamSch[[#This Row],[Game Num]],[1]!tblSchedule[GameNum],0)),"")</f>
        <v>Holy Spirit GBB 6#2</v>
      </c>
      <c r="M153" s="10" t="str">
        <f>IFERROR(INDEX(IF(tblTeamSch[[#This Row],[1vs2]]=1,[1]!tblSchedule[Team 2 Name],[1]!tblSchedule[Team 1 Name]),MATCH(tblTeamSch[[#This Row],[Game Num]],[1]!tblSchedule[GameNum],0)),"")</f>
        <v>St. Albert BB 6G#2</v>
      </c>
      <c r="N153" s="6"/>
      <c r="O153" s="6"/>
      <c r="P153" s="6"/>
      <c r="Q153" s="6">
        <f>INDEX([1]!tblSchedule[Home Game],MATCH(tblTeamSch[[#This Row],[Game Num]],[1]!tblSchedule[GameNum],0))</f>
        <v>1</v>
      </c>
      <c r="R153" s="7" t="e">
        <f>IF(COUNTIFS(tblTeamSch[Team],tblTeamSch[[#This Row],[Team]],#REF!,1)&gt;1,"Y","")</f>
        <v>#REF!</v>
      </c>
      <c r="S153" s="6">
        <f>INDEX([1]!tblLoc[Score],MATCH(INDEX([1]!tblOrg[Loc],MATCH(tblTeamSch[[#This Row],[Org]],[1]!tblOrg[Organization],0)),[1]!tblLoc[Loc],0))</f>
        <v>0</v>
      </c>
      <c r="T153" s="6" t="e">
        <f>INDEX([1]!tblLoc[Score],MATCH(INDEX([1]!tblOrg[Loc],MATCH(#REF!,[1]!tblOrg[Abbr],0)),[1]!tblLoc[Loc],0))</f>
        <v>#REF!</v>
      </c>
      <c r="U153" s="6">
        <f>IFERROR(INDEX([1]!tblLoc[Score],MATCH(INDEX([1]!tblOrg[Loc],MATCH(INDEX(FacList,MATCH(tblTeamSch[[#This Row],[Facility]],INDEX(FacList,,1),0),3),[1]!tblOrg[Org Num],0)),[1]!tblLoc[Loc],0)),"")</f>
        <v>0</v>
      </c>
      <c r="V153" s="6">
        <f>IF(OR(tblTeamSch[[#This Row],[Court]]="",tblTeamSch[[#This Row],[Home]]&gt;0),0,IF(tblTeamSch[[#This Row],[Court]]&lt;10,0,IF(tblTeamSch[[#This Row],[Home Court]]=10,0,10)))</f>
        <v>0</v>
      </c>
      <c r="W153" s="6" t="e">
        <f>COUNTIFS(tblTeamSch[Travel Score for Game],10,tblTeamSch[Home],0,#REF!,#REF!)</f>
        <v>#REF!</v>
      </c>
      <c r="X153" s="6" t="str">
        <f>IFERROR(INDEX(tblTeamSch[Overall Travel Score],MATCH(tblTeamSch[[#This Row],[Opponent]],tblTeamSch[Team],0)),"")</f>
        <v/>
      </c>
      <c r="Y153" s="6" cm="1">
        <f t="array" ref="Y153">IF(Y152="Num",1,IF(Y152="","",IF(Y152+1&gt;TotalNumRegGames*2,"",Y152+1)))</f>
        <v>152</v>
      </c>
    </row>
    <row r="154" spans="1:25" ht="13.35" customHeight="1" x14ac:dyDescent="0.3">
      <c r="A154" s="6" cm="1">
        <f t="array" ref="A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952</v>
      </c>
      <c r="B154" s="6" cm="1">
        <f t="array" ref="B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4" s="6">
        <f>IFERROR(INDEX([1]!tblSchedule[Week Game Scheduled],MATCH(tblTeamSch[[#This Row],[Game Num]],[1]!tblSchedule[GameNum],0)),"")</f>
        <v>8</v>
      </c>
      <c r="D154" s="6">
        <f>IFERROR(INDEX([1]!tblSchedule[Round],MATCH(tblTeamSch[[#This Row],[Game Num]],[1]!tblSchedule[GameNum],0)),"")</f>
        <v>6</v>
      </c>
      <c r="E154" s="6">
        <f>IFERROR(INDEX([1]!tblSchedule[Rnd Sch],MATCH(tblTeamSch[[#This Row],[Game Num]],[1]!tblSchedule[GameNum],0)),"")</f>
        <v>6</v>
      </c>
      <c r="F154" s="6" t="str">
        <f>IFERROR(INDEX([1]!tblSchedule[DLC],MATCH(tblTeamSch[[#This Row],[Game Num]],[1]!tblSchedule[GameNum],0)),"")</f>
        <v>6G2</v>
      </c>
      <c r="G154" s="7" t="str">
        <f>IFERROR(INDEX([1]!tblSchedule[Facility],MATCH(tblTeamSch[[#This Row],[Game Num]],[1]!tblSchedule[GameNum],0)),"")</f>
        <v>Mary Queen of Peace</v>
      </c>
      <c r="H154" s="8">
        <f>IFERROR(INDEX([1]!tblSchedule[Game Date],MATCH(tblTeamSch[[#This Row],[Game Num]],[1]!tblSchedule[GameNum],0)),"")</f>
        <v>46046</v>
      </c>
      <c r="I154" s="9">
        <f>IFERROR(INDEX([1]!tblSchedule[Game Time],MATCH(tblTeamSch[[#This Row],[Game Num]],[1]!tblSchedule[GameNum],0)),"")</f>
        <v>0.45833333333333331</v>
      </c>
      <c r="J154" s="10" t="str">
        <f>IFERROR(INDEX([1]!tblTeams[Organization],MATCH(tblTeamSch[[#This Row],[Team]],[1]!tblTeams[Team],0)),"")</f>
        <v>Holy Spirit</v>
      </c>
      <c r="K154" s="10" t="str">
        <f>IFERROR(INDEX([1]!tblOrg[Abbr],MATCH(tblTeamSch[[#This Row],[Org]],[1]!tblOrg[Organization],0)),"")</f>
        <v>HS</v>
      </c>
      <c r="L154" s="10" t="str">
        <f>IFERROR(INDEX(IF(tblTeamSch[[#This Row],[1vs2]]=1,[1]!tblSchedule[Team 1 Name],[1]!tblSchedule[Team 2 Name]),MATCH(tblTeamSch[[#This Row],[Game Num]],[1]!tblSchedule[GameNum],0)),"")</f>
        <v>Holy Spirit GBB 6#2</v>
      </c>
      <c r="M154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154" s="6"/>
      <c r="O154" s="6"/>
      <c r="P154" s="6"/>
      <c r="Q154" s="6">
        <f>INDEX([1]!tblSchedule[Home Game],MATCH(tblTeamSch[[#This Row],[Game Num]],[1]!tblSchedule[GameNum],0))</f>
        <v>1</v>
      </c>
      <c r="R154" s="7" t="e">
        <f>IF(COUNTIFS(tblTeamSch[Team],tblTeamSch[[#This Row],[Team]],#REF!,1)&gt;1,"Y","")</f>
        <v>#REF!</v>
      </c>
      <c r="S154" s="6">
        <f>INDEX([1]!tblLoc[Score],MATCH(INDEX([1]!tblOrg[Loc],MATCH(tblTeamSch[[#This Row],[Org]],[1]!tblOrg[Organization],0)),[1]!tblLoc[Loc],0))</f>
        <v>0</v>
      </c>
      <c r="T154" s="6" t="e">
        <f>INDEX([1]!tblLoc[Score],MATCH(INDEX([1]!tblOrg[Loc],MATCH(#REF!,[1]!tblOrg[Abbr],0)),[1]!tblLoc[Loc],0))</f>
        <v>#REF!</v>
      </c>
      <c r="U154" s="6">
        <f>IFERROR(INDEX([1]!tblLoc[Score],MATCH(INDEX([1]!tblOrg[Loc],MATCH(INDEX(FacList,MATCH(tblTeamSch[[#This Row],[Facility]],INDEX(FacList,,1),0),3),[1]!tblOrg[Org Num],0)),[1]!tblLoc[Loc],0)),"")</f>
        <v>10</v>
      </c>
      <c r="V154" s="6">
        <f>IF(OR(tblTeamSch[[#This Row],[Court]]="",tblTeamSch[[#This Row],[Home]]&gt;0),0,IF(tblTeamSch[[#This Row],[Court]]&lt;10,0,IF(tblTeamSch[[#This Row],[Home Court]]=10,0,10)))</f>
        <v>0</v>
      </c>
      <c r="W154" s="6" t="e">
        <f>COUNTIFS(tblTeamSch[Travel Score for Game],10,tblTeamSch[Home],0,#REF!,#REF!)</f>
        <v>#REF!</v>
      </c>
      <c r="X154" s="6" t="str">
        <f>IFERROR(INDEX(tblTeamSch[Overall Travel Score],MATCH(tblTeamSch[[#This Row],[Opponent]],tblTeamSch[Team],0)),"")</f>
        <v/>
      </c>
      <c r="Y154" s="6" cm="1">
        <f t="array" ref="Y154">IF(Y153="Num",1,IF(Y153="","",IF(Y153+1&gt;TotalNumRegGames*2,"",Y153+1)))</f>
        <v>153</v>
      </c>
    </row>
    <row r="155" spans="1:25" ht="13.35" customHeight="1" x14ac:dyDescent="0.3">
      <c r="A155" s="6" cm="1">
        <f t="array" ref="A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956</v>
      </c>
      <c r="B155" s="6" cm="1">
        <f t="array" ref="B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5" s="6">
        <f>IFERROR(INDEX([1]!tblSchedule[Week Game Scheduled],MATCH(tblTeamSch[[#This Row],[Game Num]],[1]!tblSchedule[GameNum],0)),"")</f>
        <v>9</v>
      </c>
      <c r="D155" s="6">
        <f>IFERROR(INDEX([1]!tblSchedule[Round],MATCH(tblTeamSch[[#This Row],[Game Num]],[1]!tblSchedule[GameNum],0)),"")</f>
        <v>7</v>
      </c>
      <c r="E155" s="6">
        <f>IFERROR(INDEX([1]!tblSchedule[Rnd Sch],MATCH(tblTeamSch[[#This Row],[Game Num]],[1]!tblSchedule[GameNum],0)),"")</f>
        <v>7</v>
      </c>
      <c r="F155" s="6" t="str">
        <f>IFERROR(INDEX([1]!tblSchedule[DLC],MATCH(tblTeamSch[[#This Row],[Game Num]],[1]!tblSchedule[GameNum],0)),"")</f>
        <v>6G2</v>
      </c>
      <c r="G155" s="7" t="str">
        <f>IFERROR(INDEX([1]!tblSchedule[Facility],MATCH(tblTeamSch[[#This Row],[Game Num]],[1]!tblSchedule[GameNum],0)),"")</f>
        <v>Holy Spirit Gym</v>
      </c>
      <c r="H155" s="8">
        <f>IFERROR(INDEX([1]!tblSchedule[Game Date],MATCH(tblTeamSch[[#This Row],[Game Num]],[1]!tblSchedule[GameNum],0)),"")</f>
        <v>46053</v>
      </c>
      <c r="I155" s="9">
        <f>IFERROR(INDEX([1]!tblSchedule[Game Time],MATCH(tblTeamSch[[#This Row],[Game Num]],[1]!tblSchedule[GameNum],0)),"")</f>
        <v>0.45833333333333331</v>
      </c>
      <c r="J155" s="10" t="str">
        <f>IFERROR(INDEX([1]!tblTeams[Organization],MATCH(tblTeamSch[[#This Row],[Team]],[1]!tblTeams[Team],0)),"")</f>
        <v>Holy Spirit</v>
      </c>
      <c r="K155" s="10" t="str">
        <f>IFERROR(INDEX([1]!tblOrg[Abbr],MATCH(tblTeamSch[[#This Row],[Org]],[1]!tblOrg[Organization],0)),"")</f>
        <v>HS</v>
      </c>
      <c r="L155" s="10" t="str">
        <f>IFERROR(INDEX(IF(tblTeamSch[[#This Row],[1vs2]]=1,[1]!tblSchedule[Team 1 Name],[1]!tblSchedule[Team 2 Name]),MATCH(tblTeamSch[[#This Row],[Game Num]],[1]!tblSchedule[GameNum],0)),"")</f>
        <v>Holy Spirit GBB 6#2</v>
      </c>
      <c r="M155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155" s="6"/>
      <c r="O155" s="6"/>
      <c r="P155" s="6"/>
      <c r="Q155" s="6">
        <f>INDEX([1]!tblSchedule[Home Game],MATCH(tblTeamSch[[#This Row],[Game Num]],[1]!tblSchedule[GameNum],0))</f>
        <v>1</v>
      </c>
      <c r="R155" s="7" t="e">
        <f>IF(COUNTIFS(tblTeamSch[Team],tblTeamSch[[#This Row],[Team]],#REF!,1)&gt;1,"Y","")</f>
        <v>#REF!</v>
      </c>
      <c r="S155" s="6">
        <f>INDEX([1]!tblLoc[Score],MATCH(INDEX([1]!tblOrg[Loc],MATCH(tblTeamSch[[#This Row],[Org]],[1]!tblOrg[Organization],0)),[1]!tblLoc[Loc],0))</f>
        <v>0</v>
      </c>
      <c r="T155" s="6" t="e">
        <f>INDEX([1]!tblLoc[Score],MATCH(INDEX([1]!tblOrg[Loc],MATCH(#REF!,[1]!tblOrg[Abbr],0)),[1]!tblLoc[Loc],0))</f>
        <v>#REF!</v>
      </c>
      <c r="U155" s="6">
        <f>IFERROR(INDEX([1]!tblLoc[Score],MATCH(INDEX([1]!tblOrg[Loc],MATCH(INDEX(FacList,MATCH(tblTeamSch[[#This Row],[Facility]],INDEX(FacList,,1),0),3),[1]!tblOrg[Org Num],0)),[1]!tblLoc[Loc],0)),"")</f>
        <v>0</v>
      </c>
      <c r="V155" s="6">
        <f>IF(OR(tblTeamSch[[#This Row],[Court]]="",tblTeamSch[[#This Row],[Home]]&gt;0),0,IF(tblTeamSch[[#This Row],[Court]]&lt;10,0,IF(tblTeamSch[[#This Row],[Home Court]]=10,0,10)))</f>
        <v>0</v>
      </c>
      <c r="W155" s="6" t="e">
        <f>COUNTIFS(tblTeamSch[Travel Score for Game],10,tblTeamSch[Home],0,#REF!,#REF!)</f>
        <v>#REF!</v>
      </c>
      <c r="X155" s="6" t="str">
        <f>IFERROR(INDEX(tblTeamSch[Overall Travel Score],MATCH(tblTeamSch[[#This Row],[Opponent]],tblTeamSch[Team],0)),"")</f>
        <v/>
      </c>
      <c r="Y155" s="6" cm="1">
        <f t="array" ref="Y155">IF(Y154="Num",1,IF(Y154="","",IF(Y154+1&gt;TotalNumRegGames*2,"",Y154+1)))</f>
        <v>154</v>
      </c>
    </row>
    <row r="156" spans="1:25" ht="13.35" customHeight="1" x14ac:dyDescent="0.3">
      <c r="A156" s="6" cm="1">
        <f t="array" ref="A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960</v>
      </c>
      <c r="B156" s="6" cm="1">
        <f t="array" ref="B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" s="6">
        <f>IFERROR(INDEX([1]!tblSchedule[Week Game Scheduled],MATCH(tblTeamSch[[#This Row],[Game Num]],[1]!tblSchedule[GameNum],0)),"")</f>
        <v>10</v>
      </c>
      <c r="D156" s="6">
        <f>IFERROR(INDEX([1]!tblSchedule[Round],MATCH(tblTeamSch[[#This Row],[Game Num]],[1]!tblSchedule[GameNum],0)),"")</f>
        <v>8</v>
      </c>
      <c r="E156" s="6">
        <f>IFERROR(INDEX([1]!tblSchedule[Rnd Sch],MATCH(tblTeamSch[[#This Row],[Game Num]],[1]!tblSchedule[GameNum],0)),"")</f>
        <v>7</v>
      </c>
      <c r="F156" s="6" t="str">
        <f>IFERROR(INDEX([1]!tblSchedule[DLC],MATCH(tblTeamSch[[#This Row],[Game Num]],[1]!tblSchedule[GameNum],0)),"")</f>
        <v>6G2</v>
      </c>
      <c r="G156" s="7" t="str">
        <f>IFERROR(INDEX([1]!tblSchedule[Facility],MATCH(tblTeamSch[[#This Row],[Game Num]],[1]!tblSchedule[GameNum],0)),"")</f>
        <v>Holy Trinity Parish School</v>
      </c>
      <c r="H156" s="8">
        <f>IFERROR(INDEX([1]!tblSchedule[Game Date],MATCH(tblTeamSch[[#This Row],[Game Num]],[1]!tblSchedule[GameNum],0)),"")</f>
        <v>46054</v>
      </c>
      <c r="I156" s="9">
        <f>IFERROR(INDEX([1]!tblSchedule[Game Time],MATCH(tblTeamSch[[#This Row],[Game Num]],[1]!tblSchedule[GameNum],0)),"")</f>
        <v>0.66666666666666663</v>
      </c>
      <c r="J156" s="10" t="str">
        <f>IFERROR(INDEX([1]!tblTeams[Organization],MATCH(tblTeamSch[[#This Row],[Team]],[1]!tblTeams[Team],0)),"")</f>
        <v>Holy Spirit</v>
      </c>
      <c r="K156" s="10" t="str">
        <f>IFERROR(INDEX([1]!tblOrg[Abbr],MATCH(tblTeamSch[[#This Row],[Org]],[1]!tblOrg[Organization],0)),"")</f>
        <v>HS</v>
      </c>
      <c r="L156" s="10" t="str">
        <f>IFERROR(INDEX(IF(tblTeamSch[[#This Row],[1vs2]]=1,[1]!tblSchedule[Team 1 Name],[1]!tblSchedule[Team 2 Name]),MATCH(tblTeamSch[[#This Row],[Game Num]],[1]!tblSchedule[GameNum],0)),"")</f>
        <v>Holy Spirit GBB 6#2</v>
      </c>
      <c r="M156" s="10" t="str">
        <f>IFERROR(INDEX(IF(tblTeamSch[[#This Row],[1vs2]]=1,[1]!tblSchedule[Team 2 Name],[1]!tblSchedule[Team 1 Name]),MATCH(tblTeamSch[[#This Row],[Game Num]],[1]!tblSchedule[GameNum],0)),"")</f>
        <v>Holy Trinity BB 5/6G #2</v>
      </c>
      <c r="N156" s="6"/>
      <c r="O156" s="6"/>
      <c r="P156" s="6"/>
      <c r="Q156" s="6">
        <f>INDEX([1]!tblSchedule[Home Game],MATCH(tblTeamSch[[#This Row],[Game Num]],[1]!tblSchedule[GameNum],0))</f>
        <v>1</v>
      </c>
      <c r="R156" s="7" t="e">
        <f>IF(COUNTIFS(tblTeamSch[Team],tblTeamSch[[#This Row],[Team]],#REF!,1)&gt;1,"Y","")</f>
        <v>#REF!</v>
      </c>
      <c r="S156" s="6">
        <f>INDEX([1]!tblLoc[Score],MATCH(INDEX([1]!tblOrg[Loc],MATCH(tblTeamSch[[#This Row],[Org]],[1]!tblOrg[Organization],0)),[1]!tblLoc[Loc],0))</f>
        <v>0</v>
      </c>
      <c r="T156" s="6" t="e">
        <f>INDEX([1]!tblLoc[Score],MATCH(INDEX([1]!tblOrg[Loc],MATCH(#REF!,[1]!tblOrg[Abbr],0)),[1]!tblLoc[Loc],0))</f>
        <v>#REF!</v>
      </c>
      <c r="U156" s="6">
        <f>IFERROR(INDEX([1]!tblLoc[Score],MATCH(INDEX([1]!tblOrg[Loc],MATCH(INDEX(FacList,MATCH(tblTeamSch[[#This Row],[Facility]],INDEX(FacList,,1),0),3),[1]!tblOrg[Org Num],0)),[1]!tblLoc[Loc],0)),"")</f>
        <v>0</v>
      </c>
      <c r="V156" s="6">
        <f>IF(OR(tblTeamSch[[#This Row],[Court]]="",tblTeamSch[[#This Row],[Home]]&gt;0),0,IF(tblTeamSch[[#This Row],[Court]]&lt;10,0,IF(tblTeamSch[[#This Row],[Home Court]]=10,0,10)))</f>
        <v>0</v>
      </c>
      <c r="W156" s="6" t="e">
        <f>COUNTIFS(tblTeamSch[Travel Score for Game],10,tblTeamSch[Home],0,#REF!,#REF!)</f>
        <v>#REF!</v>
      </c>
      <c r="X156" s="6" t="str">
        <f>IFERROR(INDEX(tblTeamSch[Overall Travel Score],MATCH(tblTeamSch[[#This Row],[Opponent]],tblTeamSch[Team],0)),"")</f>
        <v/>
      </c>
      <c r="Y156" s="6" cm="1">
        <f t="array" ref="Y156">IF(Y155="Num",1,IF(Y155="","",IF(Y155+1&gt;TotalNumRegGames*2,"",Y155+1)))</f>
        <v>155</v>
      </c>
    </row>
    <row r="157" spans="1:25" ht="13.35" customHeight="1" x14ac:dyDescent="0.3">
      <c r="A157" s="6" cm="1">
        <f t="array" ref="A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</v>
      </c>
      <c r="B157" s="6" cm="1">
        <f t="array" ref="B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" s="6">
        <f>IFERROR(INDEX([1]!tblSchedule[Week Game Scheduled],MATCH(tblTeamSch[[#This Row],[Game Num]],[1]!tblSchedule[GameNum],0)),"")</f>
        <v>50</v>
      </c>
      <c r="D157" s="6">
        <f>IFERROR(INDEX([1]!tblSchedule[Round],MATCH(tblTeamSch[[#This Row],[Game Num]],[1]!tblSchedule[GameNum],0)),"")</f>
        <v>1</v>
      </c>
      <c r="E157" s="6">
        <f>IFERROR(INDEX([1]!tblSchedule[Rnd Sch],MATCH(tblTeamSch[[#This Row],[Game Num]],[1]!tblSchedule[GameNum],0)),"")</f>
        <v>1</v>
      </c>
      <c r="F157" s="6" t="str">
        <f>IFERROR(INDEX([1]!tblSchedule[DLC],MATCH(tblTeamSch[[#This Row],[Game Num]],[1]!tblSchedule[GameNum],0)),"")</f>
        <v>8B1AA</v>
      </c>
      <c r="G157" s="7" t="str">
        <f>IFERROR(INDEX([1]!tblSchedule[Facility],MATCH(tblTeamSch[[#This Row],[Game Num]],[1]!tblSchedule[GameNum],0)),"")</f>
        <v>Holy Spirit Gym</v>
      </c>
      <c r="H157" s="8">
        <f>IFERROR(INDEX([1]!tblSchedule[Game Date],MATCH(tblTeamSch[[#This Row],[Game Num]],[1]!tblSchedule[GameNum],0)),"")</f>
        <v>45998</v>
      </c>
      <c r="I157" s="9">
        <f>IFERROR(INDEX([1]!tblSchedule[Game Time],MATCH(tblTeamSch[[#This Row],[Game Num]],[1]!tblSchedule[GameNum],0)),"")</f>
        <v>0.54166666666666663</v>
      </c>
      <c r="J157" s="10" t="str">
        <f>IFERROR(INDEX([1]!tblTeams[Organization],MATCH(tblTeamSch[[#This Row],[Team]],[1]!tblTeams[Team],0)),"")</f>
        <v>Holy Spirit</v>
      </c>
      <c r="K157" s="10" t="str">
        <f>IFERROR(INDEX([1]!tblOrg[Abbr],MATCH(tblTeamSch[[#This Row],[Org]],[1]!tblOrg[Organization],0)),"")</f>
        <v>HS</v>
      </c>
      <c r="L157" s="10" t="str">
        <f>IFERROR(INDEX(IF(tblTeamSch[[#This Row],[1vs2]]=1,[1]!tblSchedule[Team 1 Name],[1]!tblSchedule[Team 2 Name]),MATCH(tblTeamSch[[#This Row],[Game Num]],[1]!tblSchedule[GameNum],0)),"")</f>
        <v>Holy Spirit BBB 8#1</v>
      </c>
      <c r="M157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157" s="6"/>
      <c r="O157" s="6"/>
      <c r="P157" s="6"/>
      <c r="Q157" s="6">
        <f>INDEX([1]!tblSchedule[Home Game],MATCH(tblTeamSch[[#This Row],[Game Num]],[1]!tblSchedule[GameNum],0))</f>
        <v>1</v>
      </c>
      <c r="R157" s="7" t="e">
        <f>IF(COUNTIFS(tblTeamSch[Team],tblTeamSch[[#This Row],[Team]],#REF!,1)&gt;1,"Y","")</f>
        <v>#REF!</v>
      </c>
      <c r="S157" s="6">
        <f>INDEX([1]!tblLoc[Score],MATCH(INDEX([1]!tblOrg[Loc],MATCH(tblTeamSch[[#This Row],[Org]],[1]!tblOrg[Organization],0)),[1]!tblLoc[Loc],0))</f>
        <v>0</v>
      </c>
      <c r="T157" s="6" t="e">
        <f>INDEX([1]!tblLoc[Score],MATCH(INDEX([1]!tblOrg[Loc],MATCH(#REF!,[1]!tblOrg[Abbr],0)),[1]!tblLoc[Loc],0))</f>
        <v>#REF!</v>
      </c>
      <c r="U157" s="6">
        <f>IFERROR(INDEX([1]!tblLoc[Score],MATCH(INDEX([1]!tblOrg[Loc],MATCH(INDEX(FacList,MATCH(tblTeamSch[[#This Row],[Facility]],INDEX(FacList,,1),0),3),[1]!tblOrg[Org Num],0)),[1]!tblLoc[Loc],0)),"")</f>
        <v>0</v>
      </c>
      <c r="V157" s="6">
        <f>IF(OR(tblTeamSch[[#This Row],[Court]]="",tblTeamSch[[#This Row],[Home]]&gt;0),0,IF(tblTeamSch[[#This Row],[Court]]&lt;10,0,IF(tblTeamSch[[#This Row],[Home Court]]=10,0,10)))</f>
        <v>0</v>
      </c>
      <c r="W157" s="6" t="e">
        <f>COUNTIFS(tblTeamSch[Travel Score for Game],10,tblTeamSch[Home],0,#REF!,#REF!)</f>
        <v>#REF!</v>
      </c>
      <c r="X157" s="6" t="str">
        <f>IFERROR(INDEX(tblTeamSch[Overall Travel Score],MATCH(tblTeamSch[[#This Row],[Opponent]],tblTeamSch[Team],0)),"")</f>
        <v/>
      </c>
      <c r="Y157" s="6" cm="1">
        <f t="array" ref="Y157">IF(Y156="Num",1,IF(Y156="","",IF(Y156+1&gt;TotalNumRegGames*2,"",Y156+1)))</f>
        <v>156</v>
      </c>
    </row>
    <row r="158" spans="1:25" ht="13.35" customHeight="1" x14ac:dyDescent="0.3">
      <c r="A158" s="6" cm="1">
        <f t="array" ref="A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</v>
      </c>
      <c r="B158" s="6" cm="1">
        <f t="array" ref="B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8" s="6">
        <f>IFERROR(INDEX([1]!tblSchedule[Week Game Scheduled],MATCH(tblTeamSch[[#This Row],[Game Num]],[1]!tblSchedule[GameNum],0)),"")</f>
        <v>51</v>
      </c>
      <c r="D158" s="6">
        <f>IFERROR(INDEX([1]!tblSchedule[Round],MATCH(tblTeamSch[[#This Row],[Game Num]],[1]!tblSchedule[GameNum],0)),"")</f>
        <v>2</v>
      </c>
      <c r="E158" s="6">
        <f>IFERROR(INDEX([1]!tblSchedule[Rnd Sch],MATCH(tblTeamSch[[#This Row],[Game Num]],[1]!tblSchedule[GameNum],0)),"")</f>
        <v>2</v>
      </c>
      <c r="F158" s="6" t="str">
        <f>IFERROR(INDEX([1]!tblSchedule[DLC],MATCH(tblTeamSch[[#This Row],[Game Num]],[1]!tblSchedule[GameNum],0)),"")</f>
        <v>8B1AA</v>
      </c>
      <c r="G158" s="7" t="str">
        <f>IFERROR(INDEX([1]!tblSchedule[Facility],MATCH(tblTeamSch[[#This Row],[Game Num]],[1]!tblSchedule[GameNum],0)),"")</f>
        <v>ST. RAPHAEL GYMNASIUM</v>
      </c>
      <c r="H158" s="8">
        <f>IFERROR(INDEX([1]!tblSchedule[Game Date],MATCH(tblTeamSch[[#This Row],[Game Num]],[1]!tblSchedule[GameNum],0)),"")</f>
        <v>46005</v>
      </c>
      <c r="I158" s="9">
        <f>IFERROR(INDEX([1]!tblSchedule[Game Time],MATCH(tblTeamSch[[#This Row],[Game Num]],[1]!tblSchedule[GameNum],0)),"")</f>
        <v>0.54166666666666663</v>
      </c>
      <c r="J158" s="10" t="str">
        <f>IFERROR(INDEX([1]!tblTeams[Organization],MATCH(tblTeamSch[[#This Row],[Team]],[1]!tblTeams[Team],0)),"")</f>
        <v>Holy Spirit</v>
      </c>
      <c r="K158" s="10" t="str">
        <f>IFERROR(INDEX([1]!tblOrg[Abbr],MATCH(tblTeamSch[[#This Row],[Org]],[1]!tblOrg[Organization],0)),"")</f>
        <v>HS</v>
      </c>
      <c r="L158" s="10" t="str">
        <f>IFERROR(INDEX(IF(tblTeamSch[[#This Row],[1vs2]]=1,[1]!tblSchedule[Team 1 Name],[1]!tblSchedule[Team 2 Name]),MATCH(tblTeamSch[[#This Row],[Game Num]],[1]!tblSchedule[GameNum],0)),"")</f>
        <v>Holy Spirit BBB 8#1</v>
      </c>
      <c r="M158" s="10" t="str">
        <f>IFERROR(INDEX(IF(tblTeamSch[[#This Row],[1vs2]]=1,[1]!tblSchedule[Team 2 Name],[1]!tblSchedule[Team 1 Name]),MATCH(tblTeamSch[[#This Row],[Game Num]],[1]!tblSchedule[GameNum],0)),"")</f>
        <v>St. Raphael BB 8B #1</v>
      </c>
      <c r="N158" s="6"/>
      <c r="O158" s="6"/>
      <c r="P158" s="6"/>
      <c r="Q158" s="6">
        <f>INDEX([1]!tblSchedule[Home Game],MATCH(tblTeamSch[[#This Row],[Game Num]],[1]!tblSchedule[GameNum],0))</f>
        <v>1</v>
      </c>
      <c r="R158" s="7" t="e">
        <f>IF(COUNTIFS(tblTeamSch[Team],tblTeamSch[[#This Row],[Team]],#REF!,1)&gt;1,"Y","")</f>
        <v>#REF!</v>
      </c>
      <c r="S158" s="6">
        <f>INDEX([1]!tblLoc[Score],MATCH(INDEX([1]!tblOrg[Loc],MATCH(tblTeamSch[[#This Row],[Org]],[1]!tblOrg[Organization],0)),[1]!tblLoc[Loc],0))</f>
        <v>0</v>
      </c>
      <c r="T158" s="6" t="e">
        <f>INDEX([1]!tblLoc[Score],MATCH(INDEX([1]!tblOrg[Loc],MATCH(#REF!,[1]!tblOrg[Abbr],0)),[1]!tblLoc[Loc],0))</f>
        <v>#REF!</v>
      </c>
      <c r="U158" s="6">
        <f>IFERROR(INDEX([1]!tblLoc[Score],MATCH(INDEX([1]!tblOrg[Loc],MATCH(INDEX(FacList,MATCH(tblTeamSch[[#This Row],[Facility]],INDEX(FacList,,1),0),3),[1]!tblOrg[Org Num],0)),[1]!tblLoc[Loc],0)),"")</f>
        <v>0</v>
      </c>
      <c r="V158" s="6">
        <f>IF(OR(tblTeamSch[[#This Row],[Court]]="",tblTeamSch[[#This Row],[Home]]&gt;0),0,IF(tblTeamSch[[#This Row],[Court]]&lt;10,0,IF(tblTeamSch[[#This Row],[Home Court]]=10,0,10)))</f>
        <v>0</v>
      </c>
      <c r="W158" s="6" t="e">
        <f>COUNTIFS(tblTeamSch[Travel Score for Game],10,tblTeamSch[Home],0,#REF!,#REF!)</f>
        <v>#REF!</v>
      </c>
      <c r="X158" s="6" t="str">
        <f>IFERROR(INDEX(tblTeamSch[Overall Travel Score],MATCH(tblTeamSch[[#This Row],[Opponent]],tblTeamSch[Team],0)),"")</f>
        <v/>
      </c>
      <c r="Y158" s="6" cm="1">
        <f t="array" ref="Y158">IF(Y157="Num",1,IF(Y157="","",IF(Y157+1&gt;TotalNumRegGames*2,"",Y157+1)))</f>
        <v>157</v>
      </c>
    </row>
    <row r="159" spans="1:25" ht="13.35" customHeight="1" x14ac:dyDescent="0.3">
      <c r="A159" s="6" cm="1">
        <f t="array" ref="A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</v>
      </c>
      <c r="B159" s="6" cm="1">
        <f t="array" ref="B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" s="6">
        <f>IFERROR(INDEX([1]!tblSchedule[Week Game Scheduled],MATCH(tblTeamSch[[#This Row],[Game Num]],[1]!tblSchedule[GameNum],0)),"")</f>
        <v>6</v>
      </c>
      <c r="D159" s="6">
        <f>IFERROR(INDEX([1]!tblSchedule[Round],MATCH(tblTeamSch[[#This Row],[Game Num]],[1]!tblSchedule[GameNum],0)),"")</f>
        <v>3</v>
      </c>
      <c r="E159" s="6">
        <f>IFERROR(INDEX([1]!tblSchedule[Rnd Sch],MATCH(tblTeamSch[[#This Row],[Game Num]],[1]!tblSchedule[GameNum],0)),"")</f>
        <v>3</v>
      </c>
      <c r="F159" s="6" t="str">
        <f>IFERROR(INDEX([1]!tblSchedule[DLC],MATCH(tblTeamSch[[#This Row],[Game Num]],[1]!tblSchedule[GameNum],0)),"")</f>
        <v>8B1AA</v>
      </c>
      <c r="G159" s="7" t="str">
        <f>IFERROR(INDEX([1]!tblSchedule[Facility],MATCH(tblTeamSch[[#This Row],[Game Num]],[1]!tblSchedule[GameNum],0)),"")</f>
        <v>Trinity High School's Steinhauser Gym</v>
      </c>
      <c r="H159" s="8">
        <f>IFERROR(INDEX([1]!tblSchedule[Game Date],MATCH(tblTeamSch[[#This Row],[Game Num]],[1]!tblSchedule[GameNum],0)),"")</f>
        <v>46026</v>
      </c>
      <c r="I159" s="9">
        <f>IFERROR(INDEX([1]!tblSchedule[Game Time],MATCH(tblTeamSch[[#This Row],[Game Num]],[1]!tblSchedule[GameNum],0)),"")</f>
        <v>0.58333333333333337</v>
      </c>
      <c r="J159" s="10" t="str">
        <f>IFERROR(INDEX([1]!tblTeams[Organization],MATCH(tblTeamSch[[#This Row],[Team]],[1]!tblTeams[Team],0)),"")</f>
        <v>Holy Spirit</v>
      </c>
      <c r="K159" s="10" t="str">
        <f>IFERROR(INDEX([1]!tblOrg[Abbr],MATCH(tblTeamSch[[#This Row],[Org]],[1]!tblOrg[Organization],0)),"")</f>
        <v>HS</v>
      </c>
      <c r="L159" s="10" t="str">
        <f>IFERROR(INDEX(IF(tblTeamSch[[#This Row],[1vs2]]=1,[1]!tblSchedule[Team 1 Name],[1]!tblSchedule[Team 2 Name]),MATCH(tblTeamSch[[#This Row],[Game Num]],[1]!tblSchedule[GameNum],0)),"")</f>
        <v>Holy Spirit BBB 8#1</v>
      </c>
      <c r="M159" s="10" t="str">
        <f>IFERROR(INDEX(IF(tblTeamSch[[#This Row],[1vs2]]=1,[1]!tblSchedule[Team 2 Name],[1]!tblSchedule[Team 1 Name]),MATCH(tblTeamSch[[#This Row],[Game Num]],[1]!tblSchedule[GameNum],0)),"")</f>
        <v>St Agnes BB 8B#1</v>
      </c>
      <c r="N159" s="6"/>
      <c r="O159" s="6"/>
      <c r="P159" s="6"/>
      <c r="Q159" s="6">
        <f>INDEX([1]!tblSchedule[Home Game],MATCH(tblTeamSch[[#This Row],[Game Num]],[1]!tblSchedule[GameNum],0))</f>
        <v>0</v>
      </c>
      <c r="R159" s="7" t="e">
        <f>IF(COUNTIFS(tblTeamSch[Team],tblTeamSch[[#This Row],[Team]],#REF!,1)&gt;1,"Y","")</f>
        <v>#REF!</v>
      </c>
      <c r="S159" s="6">
        <f>INDEX([1]!tblLoc[Score],MATCH(INDEX([1]!tblOrg[Loc],MATCH(tblTeamSch[[#This Row],[Org]],[1]!tblOrg[Organization],0)),[1]!tblLoc[Loc],0))</f>
        <v>0</v>
      </c>
      <c r="T159" s="6" t="e">
        <f>INDEX([1]!tblLoc[Score],MATCH(INDEX([1]!tblOrg[Loc],MATCH(#REF!,[1]!tblOrg[Abbr],0)),[1]!tblLoc[Loc],0))</f>
        <v>#REF!</v>
      </c>
      <c r="U159" s="6" t="str">
        <f>IFERROR(INDEX([1]!tblLoc[Score],MATCH(INDEX([1]!tblOrg[Loc],MATCH(INDEX(FacList,MATCH(tblTeamSch[[#This Row],[Facility]],INDEX(FacList,,1),0),3),[1]!tblOrg[Org Num],0)),[1]!tblLoc[Loc],0)),"")</f>
        <v/>
      </c>
      <c r="V159" s="6">
        <f>IF(OR(tblTeamSch[[#This Row],[Court]]="",tblTeamSch[[#This Row],[Home]]&gt;0),0,IF(tblTeamSch[[#This Row],[Court]]&lt;10,0,IF(tblTeamSch[[#This Row],[Home Court]]=10,0,10)))</f>
        <v>0</v>
      </c>
      <c r="W159" s="6" t="e">
        <f>COUNTIFS(tblTeamSch[Travel Score for Game],10,tblTeamSch[Home],0,#REF!,#REF!)</f>
        <v>#REF!</v>
      </c>
      <c r="X159" s="6" t="str">
        <f>IFERROR(INDEX(tblTeamSch[Overall Travel Score],MATCH(tblTeamSch[[#This Row],[Opponent]],tblTeamSch[Team],0)),"")</f>
        <v/>
      </c>
      <c r="Y159" s="6" cm="1">
        <f t="array" ref="Y159">IF(Y158="Num",1,IF(Y158="","",IF(Y158+1&gt;TotalNumRegGames*2,"",Y158+1)))</f>
        <v>158</v>
      </c>
    </row>
    <row r="160" spans="1:25" ht="13.35" customHeight="1" x14ac:dyDescent="0.3">
      <c r="A160" s="6" cm="1">
        <f t="array" ref="A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</v>
      </c>
      <c r="B160" s="6" cm="1">
        <f t="array" ref="B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" s="6">
        <f>IFERROR(INDEX([1]!tblSchedule[Week Game Scheduled],MATCH(tblTeamSch[[#This Row],[Game Num]],[1]!tblSchedule[GameNum],0)),"")</f>
        <v>6</v>
      </c>
      <c r="D160" s="6">
        <f>IFERROR(INDEX([1]!tblSchedule[Round],MATCH(tblTeamSch[[#This Row],[Game Num]],[1]!tblSchedule[GameNum],0)),"")</f>
        <v>4</v>
      </c>
      <c r="E160" s="6">
        <f>IFERROR(INDEX([1]!tblSchedule[Rnd Sch],MATCH(tblTeamSch[[#This Row],[Game Num]],[1]!tblSchedule[GameNum],0)),"")</f>
        <v>4</v>
      </c>
      <c r="F160" s="6" t="str">
        <f>IFERROR(INDEX([1]!tblSchedule[DLC],MATCH(tblTeamSch[[#This Row],[Game Num]],[1]!tblSchedule[GameNum],0)),"")</f>
        <v>8B1AA</v>
      </c>
      <c r="G160" s="7" t="str">
        <f>IFERROR(INDEX([1]!tblSchedule[Facility],MATCH(tblTeamSch[[#This Row],[Game Num]],[1]!tblSchedule[GameNum],0)),"")</f>
        <v>Sacred Heart Model School Gym</v>
      </c>
      <c r="H160" s="8">
        <f>IFERROR(INDEX([1]!tblSchedule[Game Date],MATCH(tblTeamSch[[#This Row],[Game Num]],[1]!tblSchedule[GameNum],0)),"")</f>
        <v>46032</v>
      </c>
      <c r="I160" s="9">
        <f>IFERROR(INDEX([1]!tblSchedule[Game Time],MATCH(tblTeamSch[[#This Row],[Game Num]],[1]!tblSchedule[GameNum],0)),"")</f>
        <v>0.375</v>
      </c>
      <c r="J160" s="10" t="str">
        <f>IFERROR(INDEX([1]!tblTeams[Organization],MATCH(tblTeamSch[[#This Row],[Team]],[1]!tblTeams[Team],0)),"")</f>
        <v>Holy Spirit</v>
      </c>
      <c r="K160" s="10" t="str">
        <f>IFERROR(INDEX([1]!tblOrg[Abbr],MATCH(tblTeamSch[[#This Row],[Org]],[1]!tblOrg[Organization],0)),"")</f>
        <v>HS</v>
      </c>
      <c r="L160" s="10" t="str">
        <f>IFERROR(INDEX(IF(tblTeamSch[[#This Row],[1vs2]]=1,[1]!tblSchedule[Team 1 Name],[1]!tblSchedule[Team 2 Name]),MATCH(tblTeamSch[[#This Row],[Game Num]],[1]!tblSchedule[GameNum],0)),"")</f>
        <v>Holy Spirit BBB 8#1</v>
      </c>
      <c r="M160" s="10" t="str">
        <f>IFERROR(INDEX(IF(tblTeamSch[[#This Row],[1vs2]]=1,[1]!tblSchedule[Team 2 Name],[1]!tblSchedule[Team 1 Name]),MATCH(tblTeamSch[[#This Row],[Game Num]],[1]!tblSchedule[GameNum],0)),"")</f>
        <v>SHMS BB 8B#1</v>
      </c>
      <c r="N160" s="6"/>
      <c r="O160" s="6"/>
      <c r="P160" s="6"/>
      <c r="Q160" s="6">
        <f>INDEX([1]!tblSchedule[Home Game],MATCH(tblTeamSch[[#This Row],[Game Num]],[1]!tblSchedule[GameNum],0))</f>
        <v>1</v>
      </c>
      <c r="R160" s="7" t="e">
        <f>IF(COUNTIFS(tblTeamSch[Team],tblTeamSch[[#This Row],[Team]],#REF!,1)&gt;1,"Y","")</f>
        <v>#REF!</v>
      </c>
      <c r="S160" s="6">
        <f>INDEX([1]!tblLoc[Score],MATCH(INDEX([1]!tblOrg[Loc],MATCH(tblTeamSch[[#This Row],[Org]],[1]!tblOrg[Organization],0)),[1]!tblLoc[Loc],0))</f>
        <v>0</v>
      </c>
      <c r="T160" s="6" t="e">
        <f>INDEX([1]!tblLoc[Score],MATCH(INDEX([1]!tblOrg[Loc],MATCH(#REF!,[1]!tblOrg[Abbr],0)),[1]!tblLoc[Loc],0))</f>
        <v>#REF!</v>
      </c>
      <c r="U160" s="6">
        <f>IFERROR(INDEX([1]!tblLoc[Score],MATCH(INDEX([1]!tblOrg[Loc],MATCH(INDEX(FacList,MATCH(tblTeamSch[[#This Row],[Facility]],INDEX(FacList,,1),0),3),[1]!tblOrg[Org Num],0)),[1]!tblLoc[Loc],0)),"")</f>
        <v>0</v>
      </c>
      <c r="V160" s="6">
        <f>IF(OR(tblTeamSch[[#This Row],[Court]]="",tblTeamSch[[#This Row],[Home]]&gt;0),0,IF(tblTeamSch[[#This Row],[Court]]&lt;10,0,IF(tblTeamSch[[#This Row],[Home Court]]=10,0,10)))</f>
        <v>0</v>
      </c>
      <c r="W160" s="6" t="e">
        <f>COUNTIFS(tblTeamSch[Travel Score for Game],10,tblTeamSch[Home],0,#REF!,#REF!)</f>
        <v>#REF!</v>
      </c>
      <c r="X160" s="6" t="str">
        <f>IFERROR(INDEX(tblTeamSch[Overall Travel Score],MATCH(tblTeamSch[[#This Row],[Opponent]],tblTeamSch[Team],0)),"")</f>
        <v/>
      </c>
      <c r="Y160" s="6" cm="1">
        <f t="array" ref="Y160">IF(Y159="Num",1,IF(Y159="","",IF(Y159+1&gt;TotalNumRegGames*2,"",Y159+1)))</f>
        <v>159</v>
      </c>
    </row>
    <row r="161" spans="1:25" ht="13.35" customHeight="1" x14ac:dyDescent="0.3">
      <c r="A161" s="6" cm="1">
        <f t="array" ref="A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</v>
      </c>
      <c r="B161" s="6" cm="1">
        <f t="array" ref="B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" s="6">
        <f>IFERROR(INDEX([1]!tblSchedule[Week Game Scheduled],MATCH(tblTeamSch[[#This Row],[Game Num]],[1]!tblSchedule[GameNum],0)),"")</f>
        <v>8</v>
      </c>
      <c r="D161" s="6">
        <f>IFERROR(INDEX([1]!tblSchedule[Round],MATCH(tblTeamSch[[#This Row],[Game Num]],[1]!tblSchedule[GameNum],0)),"")</f>
        <v>5</v>
      </c>
      <c r="E161" s="6">
        <f>IFERROR(INDEX([1]!tblSchedule[Rnd Sch],MATCH(tblTeamSch[[#This Row],[Game Num]],[1]!tblSchedule[GameNum],0)),"")</f>
        <v>5</v>
      </c>
      <c r="F161" s="6" t="str">
        <f>IFERROR(INDEX([1]!tblSchedule[DLC],MATCH(tblTeamSch[[#This Row],[Game Num]],[1]!tblSchedule[GameNum],0)),"")</f>
        <v>8B1AA</v>
      </c>
      <c r="G161" s="7" t="str">
        <f>IFERROR(INDEX([1]!tblSchedule[Facility],MATCH(tblTeamSch[[#This Row],[Game Num]],[1]!tblSchedule[GameNum],0)),"")</f>
        <v>Holy Spirit Gym</v>
      </c>
      <c r="H161" s="8">
        <f>IFERROR(INDEX([1]!tblSchedule[Game Date],MATCH(tblTeamSch[[#This Row],[Game Num]],[1]!tblSchedule[GameNum],0)),"")</f>
        <v>46040</v>
      </c>
      <c r="I161" s="9">
        <f>IFERROR(INDEX([1]!tblSchedule[Game Time],MATCH(tblTeamSch[[#This Row],[Game Num]],[1]!tblSchedule[GameNum],0)),"")</f>
        <v>0.54166666666666663</v>
      </c>
      <c r="J161" s="10" t="str">
        <f>IFERROR(INDEX([1]!tblTeams[Organization],MATCH(tblTeamSch[[#This Row],[Team]],[1]!tblTeams[Team],0)),"")</f>
        <v>Holy Spirit</v>
      </c>
      <c r="K161" s="10" t="str">
        <f>IFERROR(INDEX([1]!tblOrg[Abbr],MATCH(tblTeamSch[[#This Row],[Org]],[1]!tblOrg[Organization],0)),"")</f>
        <v>HS</v>
      </c>
      <c r="L161" s="10" t="str">
        <f>IFERROR(INDEX(IF(tblTeamSch[[#This Row],[1vs2]]=1,[1]!tblSchedule[Team 1 Name],[1]!tblSchedule[Team 2 Name]),MATCH(tblTeamSch[[#This Row],[Game Num]],[1]!tblSchedule[GameNum],0)),"")</f>
        <v>Holy Spirit BBB 8#1</v>
      </c>
      <c r="M161" s="10" t="str">
        <f>IFERROR(INDEX(IF(tblTeamSch[[#This Row],[1vs2]]=1,[1]!tblSchedule[Team 2 Name],[1]!tblSchedule[Team 1 Name]),MATCH(tblTeamSch[[#This Row],[Game Num]],[1]!tblSchedule[GameNum],0)),"")</f>
        <v>St. Albert BB 8B#1</v>
      </c>
      <c r="N161" s="6"/>
      <c r="O161" s="6"/>
      <c r="P161" s="6"/>
      <c r="Q161" s="6">
        <f>INDEX([1]!tblSchedule[Home Game],MATCH(tblTeamSch[[#This Row],[Game Num]],[1]!tblSchedule[GameNum],0))</f>
        <v>1</v>
      </c>
      <c r="R161" s="7" t="e">
        <f>IF(COUNTIFS(tblTeamSch[Team],tblTeamSch[[#This Row],[Team]],#REF!,1)&gt;1,"Y","")</f>
        <v>#REF!</v>
      </c>
      <c r="S161" s="6">
        <f>INDEX([1]!tblLoc[Score],MATCH(INDEX([1]!tblOrg[Loc],MATCH(tblTeamSch[[#This Row],[Org]],[1]!tblOrg[Organization],0)),[1]!tblLoc[Loc],0))</f>
        <v>0</v>
      </c>
      <c r="T161" s="6" t="e">
        <f>INDEX([1]!tblLoc[Score],MATCH(INDEX([1]!tblOrg[Loc],MATCH(#REF!,[1]!tblOrg[Abbr],0)),[1]!tblLoc[Loc],0))</f>
        <v>#REF!</v>
      </c>
      <c r="U161" s="6">
        <f>IFERROR(INDEX([1]!tblLoc[Score],MATCH(INDEX([1]!tblOrg[Loc],MATCH(INDEX(FacList,MATCH(tblTeamSch[[#This Row],[Facility]],INDEX(FacList,,1),0),3),[1]!tblOrg[Org Num],0)),[1]!tblLoc[Loc],0)),"")</f>
        <v>0</v>
      </c>
      <c r="V161" s="6">
        <f>IF(OR(tblTeamSch[[#This Row],[Court]]="",tblTeamSch[[#This Row],[Home]]&gt;0),0,IF(tblTeamSch[[#This Row],[Court]]&lt;10,0,IF(tblTeamSch[[#This Row],[Home Court]]=10,0,10)))</f>
        <v>0</v>
      </c>
      <c r="W161" s="6" t="e">
        <f>COUNTIFS(tblTeamSch[Travel Score for Game],10,tblTeamSch[Home],0,#REF!,#REF!)</f>
        <v>#REF!</v>
      </c>
      <c r="X161" s="6" t="str">
        <f>IFERROR(INDEX(tblTeamSch[Overall Travel Score],MATCH(tblTeamSch[[#This Row],[Opponent]],tblTeamSch[Team],0)),"")</f>
        <v/>
      </c>
      <c r="Y161" s="6" cm="1">
        <f t="array" ref="Y161">IF(Y160="Num",1,IF(Y160="","",IF(Y160+1&gt;TotalNumRegGames*2,"",Y160+1)))</f>
        <v>160</v>
      </c>
    </row>
    <row r="162" spans="1:25" ht="13.35" customHeight="1" x14ac:dyDescent="0.3">
      <c r="A162" s="6" cm="1">
        <f t="array" ref="A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</v>
      </c>
      <c r="B162" s="6" cm="1">
        <f t="array" ref="B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2" s="6">
        <f>IFERROR(INDEX([1]!tblSchedule[Week Game Scheduled],MATCH(tblTeamSch[[#This Row],[Game Num]],[1]!tblSchedule[GameNum],0)),"")</f>
        <v>9</v>
      </c>
      <c r="D162" s="6">
        <f>IFERROR(INDEX([1]!tblSchedule[Round],MATCH(tblTeamSch[[#This Row],[Game Num]],[1]!tblSchedule[GameNum],0)),"")</f>
        <v>6</v>
      </c>
      <c r="E162" s="6">
        <f>IFERROR(INDEX([1]!tblSchedule[Rnd Sch],MATCH(tblTeamSch[[#This Row],[Game Num]],[1]!tblSchedule[GameNum],0)),"")</f>
        <v>6</v>
      </c>
      <c r="F162" s="6" t="str">
        <f>IFERROR(INDEX([1]!tblSchedule[DLC],MATCH(tblTeamSch[[#This Row],[Game Num]],[1]!tblSchedule[GameNum],0)),"")</f>
        <v>8B1AA</v>
      </c>
      <c r="G162" s="7" t="str">
        <f>IFERROR(INDEX([1]!tblSchedule[Facility],MATCH(tblTeamSch[[#This Row],[Game Num]],[1]!tblSchedule[GameNum],0)),"")</f>
        <v>Trinity High School's Steinhauser Gym</v>
      </c>
      <c r="H162" s="8">
        <f>IFERROR(INDEX([1]!tblSchedule[Game Date],MATCH(tblTeamSch[[#This Row],[Game Num]],[1]!tblSchedule[GameNum],0)),"")</f>
        <v>46047</v>
      </c>
      <c r="I162" s="9">
        <f>IFERROR(INDEX([1]!tblSchedule[Game Time],MATCH(tblTeamSch[[#This Row],[Game Num]],[1]!tblSchedule[GameNum],0)),"")</f>
        <v>0.54166666666666663</v>
      </c>
      <c r="J162" s="10" t="str">
        <f>IFERROR(INDEX([1]!tblTeams[Organization],MATCH(tblTeamSch[[#This Row],[Team]],[1]!tblTeams[Team],0)),"")</f>
        <v>Holy Spirit</v>
      </c>
      <c r="K162" s="10" t="str">
        <f>IFERROR(INDEX([1]!tblOrg[Abbr],MATCH(tblTeamSch[[#This Row],[Org]],[1]!tblOrg[Organization],0)),"")</f>
        <v>HS</v>
      </c>
      <c r="L162" s="10" t="str">
        <f>IFERROR(INDEX(IF(tblTeamSch[[#This Row],[1vs2]]=1,[1]!tblSchedule[Team 1 Name],[1]!tblSchedule[Team 2 Name]),MATCH(tblTeamSch[[#This Row],[Game Num]],[1]!tblSchedule[GameNum],0)),"")</f>
        <v>Holy Spirit BBB 8#1</v>
      </c>
      <c r="M162" s="10" t="str">
        <f>IFERROR(INDEX(IF(tblTeamSch[[#This Row],[1vs2]]=1,[1]!tblSchedule[Team 2 Name],[1]!tblSchedule[Team 1 Name]),MATCH(tblTeamSch[[#This Row],[Game Num]],[1]!tblSchedule[GameNum],0)),"")</f>
        <v>St. Mary BB 8B - Green</v>
      </c>
      <c r="N162" s="6"/>
      <c r="O162" s="6"/>
      <c r="P162" s="6"/>
      <c r="Q162" s="6">
        <f>INDEX([1]!tblSchedule[Home Game],MATCH(tblTeamSch[[#This Row],[Game Num]],[1]!tblSchedule[GameNum],0))</f>
        <v>0</v>
      </c>
      <c r="R162" s="7" t="e">
        <f>IF(COUNTIFS(tblTeamSch[Team],tblTeamSch[[#This Row],[Team]],#REF!,1)&gt;1,"Y","")</f>
        <v>#REF!</v>
      </c>
      <c r="S162" s="6">
        <f>INDEX([1]!tblLoc[Score],MATCH(INDEX([1]!tblOrg[Loc],MATCH(tblTeamSch[[#This Row],[Org]],[1]!tblOrg[Organization],0)),[1]!tblLoc[Loc],0))</f>
        <v>0</v>
      </c>
      <c r="T162" s="6" t="e">
        <f>INDEX([1]!tblLoc[Score],MATCH(INDEX([1]!tblOrg[Loc],MATCH(#REF!,[1]!tblOrg[Abbr],0)),[1]!tblLoc[Loc],0))</f>
        <v>#REF!</v>
      </c>
      <c r="U162" s="6" t="str">
        <f>IFERROR(INDEX([1]!tblLoc[Score],MATCH(INDEX([1]!tblOrg[Loc],MATCH(INDEX(FacList,MATCH(tblTeamSch[[#This Row],[Facility]],INDEX(FacList,,1),0),3),[1]!tblOrg[Org Num],0)),[1]!tblLoc[Loc],0)),"")</f>
        <v/>
      </c>
      <c r="V162" s="6">
        <f>IF(OR(tblTeamSch[[#This Row],[Court]]="",tblTeamSch[[#This Row],[Home]]&gt;0),0,IF(tblTeamSch[[#This Row],[Court]]&lt;10,0,IF(tblTeamSch[[#This Row],[Home Court]]=10,0,10)))</f>
        <v>0</v>
      </c>
      <c r="W162" s="6" t="e">
        <f>COUNTIFS(tblTeamSch[Travel Score for Game],10,tblTeamSch[Home],0,#REF!,#REF!)</f>
        <v>#REF!</v>
      </c>
      <c r="X162" s="6" t="str">
        <f>IFERROR(INDEX(tblTeamSch[Overall Travel Score],MATCH(tblTeamSch[[#This Row],[Opponent]],tblTeamSch[Team],0)),"")</f>
        <v/>
      </c>
      <c r="Y162" s="6" cm="1">
        <f t="array" ref="Y162">IF(Y161="Num",1,IF(Y161="","",IF(Y161+1&gt;TotalNumRegGames*2,"",Y161+1)))</f>
        <v>161</v>
      </c>
    </row>
    <row r="163" spans="1:25" ht="13.35" customHeight="1" x14ac:dyDescent="0.3">
      <c r="A163" s="6" cm="1">
        <f t="array" ref="A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</v>
      </c>
      <c r="B163" s="6" cm="1">
        <f t="array" ref="B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" s="6">
        <f>IFERROR(INDEX([1]!tblSchedule[Week Game Scheduled],MATCH(tblTeamSch[[#This Row],[Game Num]],[1]!tblSchedule[GameNum],0)),"")</f>
        <v>10</v>
      </c>
      <c r="D163" s="6">
        <f>IFERROR(INDEX([1]!tblSchedule[Round],MATCH(tblTeamSch[[#This Row],[Game Num]],[1]!tblSchedule[GameNum],0)),"")</f>
        <v>7</v>
      </c>
      <c r="E163" s="6">
        <f>IFERROR(INDEX([1]!tblSchedule[Rnd Sch],MATCH(tblTeamSch[[#This Row],[Game Num]],[1]!tblSchedule[GameNum],0)),"")</f>
        <v>7</v>
      </c>
      <c r="F163" s="6" t="str">
        <f>IFERROR(INDEX([1]!tblSchedule[DLC],MATCH(tblTeamSch[[#This Row],[Game Num]],[1]!tblSchedule[GameNum],0)),"")</f>
        <v>8B1AA</v>
      </c>
      <c r="G163" s="7" t="str">
        <f>IFERROR(INDEX([1]!tblSchedule[Facility],MATCH(tblTeamSch[[#This Row],[Game Num]],[1]!tblSchedule[GameNum],0)),"")</f>
        <v>Holy Spirit Gym</v>
      </c>
      <c r="H163" s="8">
        <f>IFERROR(INDEX([1]!tblSchedule[Game Date],MATCH(tblTeamSch[[#This Row],[Game Num]],[1]!tblSchedule[GameNum],0)),"")</f>
        <v>46054</v>
      </c>
      <c r="I163" s="9">
        <f>IFERROR(INDEX([1]!tblSchedule[Game Time],MATCH(tblTeamSch[[#This Row],[Game Num]],[1]!tblSchedule[GameNum],0)),"")</f>
        <v>0.54166666666666663</v>
      </c>
      <c r="J163" s="10" t="str">
        <f>IFERROR(INDEX([1]!tblTeams[Organization],MATCH(tblTeamSch[[#This Row],[Team]],[1]!tblTeams[Team],0)),"")</f>
        <v>Holy Spirit</v>
      </c>
      <c r="K163" s="10" t="str">
        <f>IFERROR(INDEX([1]!tblOrg[Abbr],MATCH(tblTeamSch[[#This Row],[Org]],[1]!tblOrg[Organization],0)),"")</f>
        <v>HS</v>
      </c>
      <c r="L163" s="10" t="str">
        <f>IFERROR(INDEX(IF(tblTeamSch[[#This Row],[1vs2]]=1,[1]!tblSchedule[Team 1 Name],[1]!tblSchedule[Team 2 Name]),MATCH(tblTeamSch[[#This Row],[Game Num]],[1]!tblSchedule[GameNum],0)),"")</f>
        <v>Holy Spirit BBB 8#1</v>
      </c>
      <c r="M163" s="10" t="str">
        <f>IFERROR(INDEX(IF(tblTeamSch[[#This Row],[1vs2]]=1,[1]!tblSchedule[Team 2 Name],[1]!tblSchedule[Team 1 Name]),MATCH(tblTeamSch[[#This Row],[Game Num]],[1]!tblSchedule[GameNum],0)),"")</f>
        <v>St Patrick BB 8Boys #1</v>
      </c>
      <c r="N163" s="6"/>
      <c r="O163" s="6"/>
      <c r="P163" s="6"/>
      <c r="Q163" s="6">
        <f>INDEX([1]!tblSchedule[Home Game],MATCH(tblTeamSch[[#This Row],[Game Num]],[1]!tblSchedule[GameNum],0))</f>
        <v>1</v>
      </c>
      <c r="R163" s="7" t="e">
        <f>IF(COUNTIFS(tblTeamSch[Team],tblTeamSch[[#This Row],[Team]],#REF!,1)&gt;1,"Y","")</f>
        <v>#REF!</v>
      </c>
      <c r="S163" s="6">
        <f>INDEX([1]!tblLoc[Score],MATCH(INDEX([1]!tblOrg[Loc],MATCH(tblTeamSch[[#This Row],[Org]],[1]!tblOrg[Organization],0)),[1]!tblLoc[Loc],0))</f>
        <v>0</v>
      </c>
      <c r="T163" s="6" t="e">
        <f>INDEX([1]!tblLoc[Score],MATCH(INDEX([1]!tblOrg[Loc],MATCH(#REF!,[1]!tblOrg[Abbr],0)),[1]!tblLoc[Loc],0))</f>
        <v>#REF!</v>
      </c>
      <c r="U163" s="6">
        <f>IFERROR(INDEX([1]!tblLoc[Score],MATCH(INDEX([1]!tblOrg[Loc],MATCH(INDEX(FacList,MATCH(tblTeamSch[[#This Row],[Facility]],INDEX(FacList,,1),0),3),[1]!tblOrg[Org Num],0)),[1]!tblLoc[Loc],0)),"")</f>
        <v>0</v>
      </c>
      <c r="V163" s="6">
        <f>IF(OR(tblTeamSch[[#This Row],[Court]]="",tblTeamSch[[#This Row],[Home]]&gt;0),0,IF(tblTeamSch[[#This Row],[Court]]&lt;10,0,IF(tblTeamSch[[#This Row],[Home Court]]=10,0,10)))</f>
        <v>0</v>
      </c>
      <c r="W163" s="6" t="e">
        <f>COUNTIFS(tblTeamSch[Travel Score for Game],10,tblTeamSch[Home],0,#REF!,#REF!)</f>
        <v>#REF!</v>
      </c>
      <c r="X163" s="6" t="str">
        <f>IFERROR(INDEX(tblTeamSch[Overall Travel Score],MATCH(tblTeamSch[[#This Row],[Opponent]],tblTeamSch[Team],0)),"")</f>
        <v/>
      </c>
      <c r="Y163" s="6" cm="1">
        <f t="array" ref="Y163">IF(Y162="Num",1,IF(Y162="","",IF(Y162+1&gt;TotalNumRegGames*2,"",Y162+1)))</f>
        <v>162</v>
      </c>
    </row>
    <row r="164" spans="1:25" ht="13.35" customHeight="1" x14ac:dyDescent="0.3">
      <c r="A164" s="6" cm="1">
        <f t="array" ref="A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</v>
      </c>
      <c r="B164" s="6" cm="1">
        <f t="array" ref="B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" s="6">
        <f>IFERROR(INDEX([1]!tblSchedule[Week Game Scheduled],MATCH(tblTeamSch[[#This Row],[Game Num]],[1]!tblSchedule[GameNum],0)),"")</f>
        <v>49</v>
      </c>
      <c r="D164" s="6">
        <f>IFERROR(INDEX([1]!tblSchedule[Round],MATCH(tblTeamSch[[#This Row],[Game Num]],[1]!tblSchedule[GameNum],0)),"")</f>
        <v>1</v>
      </c>
      <c r="E164" s="6">
        <f>IFERROR(INDEX([1]!tblSchedule[Rnd Sch],MATCH(tblTeamSch[[#This Row],[Game Num]],[1]!tblSchedule[GameNum],0)),"")</f>
        <v>1</v>
      </c>
      <c r="F164" s="6" t="str">
        <f>IFERROR(INDEX([1]!tblSchedule[DLC],MATCH(tblTeamSch[[#This Row],[Game Num]],[1]!tblSchedule[GameNum],0)),"")</f>
        <v>8B2AA</v>
      </c>
      <c r="G164" s="7" t="str">
        <f>IFERROR(INDEX([1]!tblSchedule[Facility],MATCH(tblTeamSch[[#This Row],[Game Num]],[1]!tblSchedule[GameNum],0)),"")</f>
        <v>St. Gabriel Multi-Purpose Building</v>
      </c>
      <c r="H164" s="8">
        <f>IFERROR(INDEX([1]!tblSchedule[Game Date],MATCH(tblTeamSch[[#This Row],[Game Num]],[1]!tblSchedule[GameNum],0)),"")</f>
        <v>45997</v>
      </c>
      <c r="I164" s="9">
        <f>IFERROR(INDEX([1]!tblSchedule[Game Time],MATCH(tblTeamSch[[#This Row],[Game Num]],[1]!tblSchedule[GameNum],0)),"")</f>
        <v>0.375</v>
      </c>
      <c r="J164" s="10" t="str">
        <f>IFERROR(INDEX([1]!tblTeams[Organization],MATCH(tblTeamSch[[#This Row],[Team]],[1]!tblTeams[Team],0)),"")</f>
        <v>Holy Spirit</v>
      </c>
      <c r="K164" s="10" t="str">
        <f>IFERROR(INDEX([1]!tblOrg[Abbr],MATCH(tblTeamSch[[#This Row],[Org]],[1]!tblOrg[Organization],0)),"")</f>
        <v>HS</v>
      </c>
      <c r="L164" s="10" t="str">
        <f>IFERROR(INDEX(IF(tblTeamSch[[#This Row],[1vs2]]=1,[1]!tblSchedule[Team 1 Name],[1]!tblSchedule[Team 2 Name]),MATCH(tblTeamSch[[#This Row],[Game Num]],[1]!tblSchedule[GameNum],0)),"")</f>
        <v>Holy Spirit BBB 8#2</v>
      </c>
      <c r="M164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164" s="6"/>
      <c r="O164" s="6"/>
      <c r="P164" s="6"/>
      <c r="Q164" s="6">
        <f>INDEX([1]!tblSchedule[Home Game],MATCH(tblTeamSch[[#This Row],[Game Num]],[1]!tblSchedule[GameNum],0))</f>
        <v>1</v>
      </c>
      <c r="R164" s="7" t="e">
        <f>IF(COUNTIFS(tblTeamSch[Team],tblTeamSch[[#This Row],[Team]],#REF!,1)&gt;1,"Y","")</f>
        <v>#REF!</v>
      </c>
      <c r="S164" s="6">
        <f>INDEX([1]!tblLoc[Score],MATCH(INDEX([1]!tblOrg[Loc],MATCH(tblTeamSch[[#This Row],[Org]],[1]!tblOrg[Organization],0)),[1]!tblLoc[Loc],0))</f>
        <v>0</v>
      </c>
      <c r="T164" s="6" t="e">
        <f>INDEX([1]!tblLoc[Score],MATCH(INDEX([1]!tblOrg[Loc],MATCH(#REF!,[1]!tblOrg[Abbr],0)),[1]!tblLoc[Loc],0))</f>
        <v>#REF!</v>
      </c>
      <c r="U164" s="6">
        <f>IFERROR(INDEX([1]!tblLoc[Score],MATCH(INDEX([1]!tblOrg[Loc],MATCH(INDEX(FacList,MATCH(tblTeamSch[[#This Row],[Facility]],INDEX(FacList,,1),0),3),[1]!tblOrg[Org Num],0)),[1]!tblLoc[Loc],0)),"")</f>
        <v>7</v>
      </c>
      <c r="V164" s="6">
        <f>IF(OR(tblTeamSch[[#This Row],[Court]]="",tblTeamSch[[#This Row],[Home]]&gt;0),0,IF(tblTeamSch[[#This Row],[Court]]&lt;10,0,IF(tblTeamSch[[#This Row],[Home Court]]=10,0,10)))</f>
        <v>0</v>
      </c>
      <c r="W164" s="6" t="e">
        <f>COUNTIFS(tblTeamSch[Travel Score for Game],10,tblTeamSch[Home],0,#REF!,#REF!)</f>
        <v>#REF!</v>
      </c>
      <c r="X164" s="6" t="str">
        <f>IFERROR(INDEX(tblTeamSch[Overall Travel Score],MATCH(tblTeamSch[[#This Row],[Opponent]],tblTeamSch[Team],0)),"")</f>
        <v/>
      </c>
      <c r="Y164" s="6" cm="1">
        <f t="array" ref="Y164">IF(Y163="Num",1,IF(Y163="","",IF(Y163+1&gt;TotalNumRegGames*2,"",Y163+1)))</f>
        <v>163</v>
      </c>
    </row>
    <row r="165" spans="1:25" ht="13.35" customHeight="1" x14ac:dyDescent="0.3">
      <c r="A165" s="6" cm="1">
        <f t="array" ref="A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</v>
      </c>
      <c r="B165" s="6" cm="1">
        <f t="array" ref="B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5" s="6">
        <f>IFERROR(INDEX([1]!tblSchedule[Week Game Scheduled],MATCH(tblTeamSch[[#This Row],[Game Num]],[1]!tblSchedule[GameNum],0)),"")</f>
        <v>51</v>
      </c>
      <c r="D165" s="6">
        <f>IFERROR(INDEX([1]!tblSchedule[Round],MATCH(tblTeamSch[[#This Row],[Game Num]],[1]!tblSchedule[GameNum],0)),"")</f>
        <v>2</v>
      </c>
      <c r="E165" s="6">
        <f>IFERROR(INDEX([1]!tblSchedule[Rnd Sch],MATCH(tblTeamSch[[#This Row],[Game Num]],[1]!tblSchedule[GameNum],0)),"")</f>
        <v>2</v>
      </c>
      <c r="F165" s="6" t="str">
        <f>IFERROR(INDEX([1]!tblSchedule[DLC],MATCH(tblTeamSch[[#This Row],[Game Num]],[1]!tblSchedule[GameNum],0)),"")</f>
        <v>8B2AA</v>
      </c>
      <c r="G165" s="7" t="str">
        <f>IFERROR(INDEX([1]!tblSchedule[Facility],MATCH(tblTeamSch[[#This Row],[Game Num]],[1]!tblSchedule[GameNum],0)),"")</f>
        <v>Holy Spirit Gym</v>
      </c>
      <c r="H165" s="8">
        <f>IFERROR(INDEX([1]!tblSchedule[Game Date],MATCH(tblTeamSch[[#This Row],[Game Num]],[1]!tblSchedule[GameNum],0)),"")</f>
        <v>46005</v>
      </c>
      <c r="I165" s="9">
        <f>IFERROR(INDEX([1]!tblSchedule[Game Time],MATCH(tblTeamSch[[#This Row],[Game Num]],[1]!tblSchedule[GameNum],0)),"")</f>
        <v>0.54166666666666663</v>
      </c>
      <c r="J165" s="10" t="str">
        <f>IFERROR(INDEX([1]!tblTeams[Organization],MATCH(tblTeamSch[[#This Row],[Team]],[1]!tblTeams[Team],0)),"")</f>
        <v>Holy Spirit</v>
      </c>
      <c r="K165" s="10" t="str">
        <f>IFERROR(INDEX([1]!tblOrg[Abbr],MATCH(tblTeamSch[[#This Row],[Org]],[1]!tblOrg[Organization],0)),"")</f>
        <v>HS</v>
      </c>
      <c r="L165" s="10" t="str">
        <f>IFERROR(INDEX(IF(tblTeamSch[[#This Row],[1vs2]]=1,[1]!tblSchedule[Team 1 Name],[1]!tblSchedule[Team 2 Name]),MATCH(tblTeamSch[[#This Row],[Game Num]],[1]!tblSchedule[GameNum],0)),"")</f>
        <v>Holy Spirit BBB 8#2</v>
      </c>
      <c r="M165" s="10" t="str">
        <f>IFERROR(INDEX(IF(tblTeamSch[[#This Row],[1vs2]]=1,[1]!tblSchedule[Team 2 Name],[1]!tblSchedule[Team 1 Name]),MATCH(tblTeamSch[[#This Row],[Game Num]],[1]!tblSchedule[GameNum],0)),"")</f>
        <v>St. Raphael BB 8B #2</v>
      </c>
      <c r="N165" s="6"/>
      <c r="O165" s="6"/>
      <c r="P165" s="6"/>
      <c r="Q165" s="6">
        <f>INDEX([1]!tblSchedule[Home Game],MATCH(tblTeamSch[[#This Row],[Game Num]],[1]!tblSchedule[GameNum],0))</f>
        <v>1</v>
      </c>
      <c r="R165" s="7" t="e">
        <f>IF(COUNTIFS(tblTeamSch[Team],tblTeamSch[[#This Row],[Team]],#REF!,1)&gt;1,"Y","")</f>
        <v>#REF!</v>
      </c>
      <c r="S165" s="6">
        <f>INDEX([1]!tblLoc[Score],MATCH(INDEX([1]!tblOrg[Loc],MATCH(tblTeamSch[[#This Row],[Org]],[1]!tblOrg[Organization],0)),[1]!tblLoc[Loc],0))</f>
        <v>0</v>
      </c>
      <c r="T165" s="6" t="e">
        <f>INDEX([1]!tblLoc[Score],MATCH(INDEX([1]!tblOrg[Loc],MATCH(#REF!,[1]!tblOrg[Abbr],0)),[1]!tblLoc[Loc],0))</f>
        <v>#REF!</v>
      </c>
      <c r="U165" s="6">
        <f>IFERROR(INDEX([1]!tblLoc[Score],MATCH(INDEX([1]!tblOrg[Loc],MATCH(INDEX(FacList,MATCH(tblTeamSch[[#This Row],[Facility]],INDEX(FacList,,1),0),3),[1]!tblOrg[Org Num],0)),[1]!tblLoc[Loc],0)),"")</f>
        <v>0</v>
      </c>
      <c r="V165" s="6">
        <f>IF(OR(tblTeamSch[[#This Row],[Court]]="",tblTeamSch[[#This Row],[Home]]&gt;0),0,IF(tblTeamSch[[#This Row],[Court]]&lt;10,0,IF(tblTeamSch[[#This Row],[Home Court]]=10,0,10)))</f>
        <v>0</v>
      </c>
      <c r="W165" s="6" t="e">
        <f>COUNTIFS(tblTeamSch[Travel Score for Game],10,tblTeamSch[Home],0,#REF!,#REF!)</f>
        <v>#REF!</v>
      </c>
      <c r="X165" s="6" t="str">
        <f>IFERROR(INDEX(tblTeamSch[Overall Travel Score],MATCH(tblTeamSch[[#This Row],[Opponent]],tblTeamSch[Team],0)),"")</f>
        <v/>
      </c>
      <c r="Y165" s="6" cm="1">
        <f t="array" ref="Y165">IF(Y164="Num",1,IF(Y164="","",IF(Y164+1&gt;TotalNumRegGames*2,"",Y164+1)))</f>
        <v>164</v>
      </c>
    </row>
    <row r="166" spans="1:25" ht="13.35" customHeight="1" x14ac:dyDescent="0.3">
      <c r="A166" s="6" cm="1">
        <f t="array" ref="A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</v>
      </c>
      <c r="B166" s="6" cm="1">
        <f t="array" ref="B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6" s="6">
        <f>IFERROR(INDEX([1]!tblSchedule[Week Game Scheduled],MATCH(tblTeamSch[[#This Row],[Game Num]],[1]!tblSchedule[GameNum],0)),"")</f>
        <v>6</v>
      </c>
      <c r="D166" s="6">
        <f>IFERROR(INDEX([1]!tblSchedule[Round],MATCH(tblTeamSch[[#This Row],[Game Num]],[1]!tblSchedule[GameNum],0)),"")</f>
        <v>3</v>
      </c>
      <c r="E166" s="6">
        <f>IFERROR(INDEX([1]!tblSchedule[Rnd Sch],MATCH(tblTeamSch[[#This Row],[Game Num]],[1]!tblSchedule[GameNum],0)),"")</f>
        <v>3</v>
      </c>
      <c r="F166" s="6" t="str">
        <f>IFERROR(INDEX([1]!tblSchedule[DLC],MATCH(tblTeamSch[[#This Row],[Game Num]],[1]!tblSchedule[GameNum],0)),"")</f>
        <v>8B2AA</v>
      </c>
      <c r="G166" s="7" t="str">
        <f>IFERROR(INDEX([1]!tblSchedule[Facility],MATCH(tblTeamSch[[#This Row],[Game Num]],[1]!tblSchedule[GameNum],0)),"")</f>
        <v>St. Agnes Gym</v>
      </c>
      <c r="H166" s="8">
        <f>IFERROR(INDEX([1]!tblSchedule[Game Date],MATCH(tblTeamSch[[#This Row],[Game Num]],[1]!tblSchedule[GameNum],0)),"")</f>
        <v>46026</v>
      </c>
      <c r="I166" s="9">
        <f>IFERROR(INDEX([1]!tblSchedule[Game Time],MATCH(tblTeamSch[[#This Row],[Game Num]],[1]!tblSchedule[GameNum],0)),"")</f>
        <v>0.54166666666666663</v>
      </c>
      <c r="J166" s="10" t="str">
        <f>IFERROR(INDEX([1]!tblTeams[Organization],MATCH(tblTeamSch[[#This Row],[Team]],[1]!tblTeams[Team],0)),"")</f>
        <v>Holy Spirit</v>
      </c>
      <c r="K166" s="10" t="str">
        <f>IFERROR(INDEX([1]!tblOrg[Abbr],MATCH(tblTeamSch[[#This Row],[Org]],[1]!tblOrg[Organization],0)),"")</f>
        <v>HS</v>
      </c>
      <c r="L166" s="10" t="str">
        <f>IFERROR(INDEX(IF(tblTeamSch[[#This Row],[1vs2]]=1,[1]!tblSchedule[Team 1 Name],[1]!tblSchedule[Team 2 Name]),MATCH(tblTeamSch[[#This Row],[Game Num]],[1]!tblSchedule[GameNum],0)),"")</f>
        <v>Holy Spirit BBB 8#2</v>
      </c>
      <c r="M166" s="10" t="str">
        <f>IFERROR(INDEX(IF(tblTeamSch[[#This Row],[1vs2]]=1,[1]!tblSchedule[Team 2 Name],[1]!tblSchedule[Team 1 Name]),MATCH(tblTeamSch[[#This Row],[Game Num]],[1]!tblSchedule[GameNum],0)),"")</f>
        <v>St Agnes BB 8B#2</v>
      </c>
      <c r="N166" s="6"/>
      <c r="O166" s="6"/>
      <c r="P166" s="6"/>
      <c r="Q166" s="6">
        <f>INDEX([1]!tblSchedule[Home Game],MATCH(tblTeamSch[[#This Row],[Game Num]],[1]!tblSchedule[GameNum],0))</f>
        <v>1</v>
      </c>
      <c r="R166" s="7" t="e">
        <f>IF(COUNTIFS(tblTeamSch[Team],tblTeamSch[[#This Row],[Team]],#REF!,1)&gt;1,"Y","")</f>
        <v>#REF!</v>
      </c>
      <c r="S166" s="6">
        <f>INDEX([1]!tblLoc[Score],MATCH(INDEX([1]!tblOrg[Loc],MATCH(tblTeamSch[[#This Row],[Org]],[1]!tblOrg[Organization],0)),[1]!tblLoc[Loc],0))</f>
        <v>0</v>
      </c>
      <c r="T166" s="6" t="e">
        <f>INDEX([1]!tblLoc[Score],MATCH(INDEX([1]!tblOrg[Loc],MATCH(#REF!,[1]!tblOrg[Abbr],0)),[1]!tblLoc[Loc],0))</f>
        <v>#REF!</v>
      </c>
      <c r="U166" s="6">
        <f>IFERROR(INDEX([1]!tblLoc[Score],MATCH(INDEX([1]!tblOrg[Loc],MATCH(INDEX(FacList,MATCH(tblTeamSch[[#This Row],[Facility]],INDEX(FacList,,1),0),3),[1]!tblOrg[Org Num],0)),[1]!tblLoc[Loc],0)),"")</f>
        <v>0</v>
      </c>
      <c r="V166" s="6">
        <f>IF(OR(tblTeamSch[[#This Row],[Court]]="",tblTeamSch[[#This Row],[Home]]&gt;0),0,IF(tblTeamSch[[#This Row],[Court]]&lt;10,0,IF(tblTeamSch[[#This Row],[Home Court]]=10,0,10)))</f>
        <v>0</v>
      </c>
      <c r="W166" s="6" t="e">
        <f>COUNTIFS(tblTeamSch[Travel Score for Game],10,tblTeamSch[Home],0,#REF!,#REF!)</f>
        <v>#REF!</v>
      </c>
      <c r="X166" s="6" t="str">
        <f>IFERROR(INDEX(tblTeamSch[Overall Travel Score],MATCH(tblTeamSch[[#This Row],[Opponent]],tblTeamSch[Team],0)),"")</f>
        <v/>
      </c>
      <c r="Y166" s="6" cm="1">
        <f t="array" ref="Y166">IF(Y165="Num",1,IF(Y165="","",IF(Y165+1&gt;TotalNumRegGames*2,"",Y165+1)))</f>
        <v>165</v>
      </c>
    </row>
    <row r="167" spans="1:25" ht="13.35" customHeight="1" x14ac:dyDescent="0.3">
      <c r="A167" s="6" cm="1">
        <f t="array" ref="A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</v>
      </c>
      <c r="B167" s="6" cm="1">
        <f t="array" ref="B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7" s="6">
        <f>IFERROR(INDEX([1]!tblSchedule[Week Game Scheduled],MATCH(tblTeamSch[[#This Row],[Game Num]],[1]!tblSchedule[GameNum],0)),"")</f>
        <v>7</v>
      </c>
      <c r="D167" s="6">
        <f>IFERROR(INDEX([1]!tblSchedule[Round],MATCH(tblTeamSch[[#This Row],[Game Num]],[1]!tblSchedule[GameNum],0)),"")</f>
        <v>4</v>
      </c>
      <c r="E167" s="6">
        <f>IFERROR(INDEX([1]!tblSchedule[Rnd Sch],MATCH(tblTeamSch[[#This Row],[Game Num]],[1]!tblSchedule[GameNum],0)),"")</f>
        <v>4</v>
      </c>
      <c r="F167" s="6" t="str">
        <f>IFERROR(INDEX([1]!tblSchedule[DLC],MATCH(tblTeamSch[[#This Row],[Game Num]],[1]!tblSchedule[GameNum],0)),"")</f>
        <v>8B2AA</v>
      </c>
      <c r="G167" s="7" t="str">
        <f>IFERROR(INDEX([1]!tblSchedule[Facility],MATCH(tblTeamSch[[#This Row],[Game Num]],[1]!tblSchedule[GameNum],0)),"")</f>
        <v>Holy Spirit Gym</v>
      </c>
      <c r="H167" s="8">
        <f>IFERROR(INDEX([1]!tblSchedule[Game Date],MATCH(tblTeamSch[[#This Row],[Game Num]],[1]!tblSchedule[GameNum],0)),"")</f>
        <v>46033</v>
      </c>
      <c r="I167" s="9">
        <f>IFERROR(INDEX([1]!tblSchedule[Game Time],MATCH(tblTeamSch[[#This Row],[Game Num]],[1]!tblSchedule[GameNum],0)),"")</f>
        <v>0.54166666666666663</v>
      </c>
      <c r="J167" s="10" t="str">
        <f>IFERROR(INDEX([1]!tblTeams[Organization],MATCH(tblTeamSch[[#This Row],[Team]],[1]!tblTeams[Team],0)),"")</f>
        <v>Holy Spirit</v>
      </c>
      <c r="K167" s="10" t="str">
        <f>IFERROR(INDEX([1]!tblOrg[Abbr],MATCH(tblTeamSch[[#This Row],[Org]],[1]!tblOrg[Organization],0)),"")</f>
        <v>HS</v>
      </c>
      <c r="L167" s="10" t="str">
        <f>IFERROR(INDEX(IF(tblTeamSch[[#This Row],[1vs2]]=1,[1]!tblSchedule[Team 1 Name],[1]!tblSchedule[Team 2 Name]),MATCH(tblTeamSch[[#This Row],[Game Num]],[1]!tblSchedule[GameNum],0)),"")</f>
        <v>Holy Spirit BBB 8#2</v>
      </c>
      <c r="M167" s="10" t="str">
        <f>IFERROR(INDEX(IF(tblTeamSch[[#This Row],[1vs2]]=1,[1]!tblSchedule[Team 2 Name],[1]!tblSchedule[Team 1 Name]),MATCH(tblTeamSch[[#This Row],[Game Num]],[1]!tblSchedule[GameNum],0)),"")</f>
        <v>SHMS BB 8B#2</v>
      </c>
      <c r="N167" s="6"/>
      <c r="O167" s="6"/>
      <c r="P167" s="6"/>
      <c r="Q167" s="6">
        <f>INDEX([1]!tblSchedule[Home Game],MATCH(tblTeamSch[[#This Row],[Game Num]],[1]!tblSchedule[GameNum],0))</f>
        <v>1</v>
      </c>
      <c r="R167" s="7" t="e">
        <f>IF(COUNTIFS(tblTeamSch[Team],tblTeamSch[[#This Row],[Team]],#REF!,1)&gt;1,"Y","")</f>
        <v>#REF!</v>
      </c>
      <c r="S167" s="6">
        <f>INDEX([1]!tblLoc[Score],MATCH(INDEX([1]!tblOrg[Loc],MATCH(tblTeamSch[[#This Row],[Org]],[1]!tblOrg[Organization],0)),[1]!tblLoc[Loc],0))</f>
        <v>0</v>
      </c>
      <c r="T167" s="6" t="e">
        <f>INDEX([1]!tblLoc[Score],MATCH(INDEX([1]!tblOrg[Loc],MATCH(#REF!,[1]!tblOrg[Abbr],0)),[1]!tblLoc[Loc],0))</f>
        <v>#REF!</v>
      </c>
      <c r="U167" s="6">
        <f>IFERROR(INDEX([1]!tblLoc[Score],MATCH(INDEX([1]!tblOrg[Loc],MATCH(INDEX(FacList,MATCH(tblTeamSch[[#This Row],[Facility]],INDEX(FacList,,1),0),3),[1]!tblOrg[Org Num],0)),[1]!tblLoc[Loc],0)),"")</f>
        <v>0</v>
      </c>
      <c r="V167" s="6">
        <f>IF(OR(tblTeamSch[[#This Row],[Court]]="",tblTeamSch[[#This Row],[Home]]&gt;0),0,IF(tblTeamSch[[#This Row],[Court]]&lt;10,0,IF(tblTeamSch[[#This Row],[Home Court]]=10,0,10)))</f>
        <v>0</v>
      </c>
      <c r="W167" s="6" t="e">
        <f>COUNTIFS(tblTeamSch[Travel Score for Game],10,tblTeamSch[Home],0,#REF!,#REF!)</f>
        <v>#REF!</v>
      </c>
      <c r="X167" s="6" t="str">
        <f>IFERROR(INDEX(tblTeamSch[Overall Travel Score],MATCH(tblTeamSch[[#This Row],[Opponent]],tblTeamSch[Team],0)),"")</f>
        <v/>
      </c>
      <c r="Y167" s="6" cm="1">
        <f t="array" ref="Y167">IF(Y166="Num",1,IF(Y166="","",IF(Y166+1&gt;TotalNumRegGames*2,"",Y166+1)))</f>
        <v>166</v>
      </c>
    </row>
    <row r="168" spans="1:25" ht="13.35" customHeight="1" x14ac:dyDescent="0.3">
      <c r="A168" s="6" cm="1">
        <f t="array" ref="A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</v>
      </c>
      <c r="B168" s="6" cm="1">
        <f t="array" ref="B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" s="6">
        <f>IFERROR(INDEX([1]!tblSchedule[Week Game Scheduled],MATCH(tblTeamSch[[#This Row],[Game Num]],[1]!tblSchedule[GameNum],0)),"")</f>
        <v>8</v>
      </c>
      <c r="D168" s="6">
        <f>IFERROR(INDEX([1]!tblSchedule[Round],MATCH(tblTeamSch[[#This Row],[Game Num]],[1]!tblSchedule[GameNum],0)),"")</f>
        <v>5</v>
      </c>
      <c r="E168" s="6">
        <f>IFERROR(INDEX([1]!tblSchedule[Rnd Sch],MATCH(tblTeamSch[[#This Row],[Game Num]],[1]!tblSchedule[GameNum],0)),"")</f>
        <v>5</v>
      </c>
      <c r="F168" s="6" t="str">
        <f>IFERROR(INDEX([1]!tblSchedule[DLC],MATCH(tblTeamSch[[#This Row],[Game Num]],[1]!tblSchedule[GameNum],0)),"")</f>
        <v>8B2AA</v>
      </c>
      <c r="G168" s="7" t="str">
        <f>IFERROR(INDEX([1]!tblSchedule[Facility],MATCH(tblTeamSch[[#This Row],[Game Num]],[1]!tblSchedule[GameNum],0)),"")</f>
        <v>Holy Spirit Gym</v>
      </c>
      <c r="H168" s="8">
        <f>IFERROR(INDEX([1]!tblSchedule[Game Date],MATCH(tblTeamSch[[#This Row],[Game Num]],[1]!tblSchedule[GameNum],0)),"")</f>
        <v>46040</v>
      </c>
      <c r="I168" s="9">
        <f>IFERROR(INDEX([1]!tblSchedule[Game Time],MATCH(tblTeamSch[[#This Row],[Game Num]],[1]!tblSchedule[GameNum],0)),"")</f>
        <v>0.58333333333333337</v>
      </c>
      <c r="J168" s="10" t="str">
        <f>IFERROR(INDEX([1]!tblTeams[Organization],MATCH(tblTeamSch[[#This Row],[Team]],[1]!tblTeams[Team],0)),"")</f>
        <v>Holy Spirit</v>
      </c>
      <c r="K168" s="10" t="str">
        <f>IFERROR(INDEX([1]!tblOrg[Abbr],MATCH(tblTeamSch[[#This Row],[Org]],[1]!tblOrg[Organization],0)),"")</f>
        <v>HS</v>
      </c>
      <c r="L168" s="10" t="str">
        <f>IFERROR(INDEX(IF(tblTeamSch[[#This Row],[1vs2]]=1,[1]!tblSchedule[Team 1 Name],[1]!tblSchedule[Team 2 Name]),MATCH(tblTeamSch[[#This Row],[Game Num]],[1]!tblSchedule[GameNum],0)),"")</f>
        <v>Holy Spirit BBB 8#2</v>
      </c>
      <c r="M168" s="10" t="str">
        <f>IFERROR(INDEX(IF(tblTeamSch[[#This Row],[1vs2]]=1,[1]!tblSchedule[Team 2 Name],[1]!tblSchedule[Team 1 Name]),MATCH(tblTeamSch[[#This Row],[Game Num]],[1]!tblSchedule[GameNum],0)),"")</f>
        <v>St. Albert BB 8B#2</v>
      </c>
      <c r="N168" s="6"/>
      <c r="O168" s="6"/>
      <c r="P168" s="6"/>
      <c r="Q168" s="6">
        <f>INDEX([1]!tblSchedule[Home Game],MATCH(tblTeamSch[[#This Row],[Game Num]],[1]!tblSchedule[GameNum],0))</f>
        <v>1</v>
      </c>
      <c r="R168" s="7" t="e">
        <f>IF(COUNTIFS(tblTeamSch[Team],tblTeamSch[[#This Row],[Team]],#REF!,1)&gt;1,"Y","")</f>
        <v>#REF!</v>
      </c>
      <c r="S168" s="6">
        <f>INDEX([1]!tblLoc[Score],MATCH(INDEX([1]!tblOrg[Loc],MATCH(tblTeamSch[[#This Row],[Org]],[1]!tblOrg[Organization],0)),[1]!tblLoc[Loc],0))</f>
        <v>0</v>
      </c>
      <c r="T168" s="6" t="e">
        <f>INDEX([1]!tblLoc[Score],MATCH(INDEX([1]!tblOrg[Loc],MATCH(#REF!,[1]!tblOrg[Abbr],0)),[1]!tblLoc[Loc],0))</f>
        <v>#REF!</v>
      </c>
      <c r="U168" s="6">
        <f>IFERROR(INDEX([1]!tblLoc[Score],MATCH(INDEX([1]!tblOrg[Loc],MATCH(INDEX(FacList,MATCH(tblTeamSch[[#This Row],[Facility]],INDEX(FacList,,1),0),3),[1]!tblOrg[Org Num],0)),[1]!tblLoc[Loc],0)),"")</f>
        <v>0</v>
      </c>
      <c r="V168" s="6">
        <f>IF(OR(tblTeamSch[[#This Row],[Court]]="",tblTeamSch[[#This Row],[Home]]&gt;0),0,IF(tblTeamSch[[#This Row],[Court]]&lt;10,0,IF(tblTeamSch[[#This Row],[Home Court]]=10,0,10)))</f>
        <v>0</v>
      </c>
      <c r="W168" s="6" t="e">
        <f>COUNTIFS(tblTeamSch[Travel Score for Game],10,tblTeamSch[Home],0,#REF!,#REF!)</f>
        <v>#REF!</v>
      </c>
      <c r="X168" s="6" t="str">
        <f>IFERROR(INDEX(tblTeamSch[Overall Travel Score],MATCH(tblTeamSch[[#This Row],[Opponent]],tblTeamSch[Team],0)),"")</f>
        <v/>
      </c>
      <c r="Y168" s="6" cm="1">
        <f t="array" ref="Y168">IF(Y167="Num",1,IF(Y167="","",IF(Y167+1&gt;TotalNumRegGames*2,"",Y167+1)))</f>
        <v>167</v>
      </c>
    </row>
    <row r="169" spans="1:25" ht="13.35" customHeight="1" x14ac:dyDescent="0.3">
      <c r="A169" s="6" cm="1">
        <f t="array" ref="A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</v>
      </c>
      <c r="B169" s="6" cm="1">
        <f t="array" ref="B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" s="6">
        <f>IFERROR(INDEX([1]!tblSchedule[Week Game Scheduled],MATCH(tblTeamSch[[#This Row],[Game Num]],[1]!tblSchedule[GameNum],0)),"")</f>
        <v>9</v>
      </c>
      <c r="D169" s="6">
        <f>IFERROR(INDEX([1]!tblSchedule[Round],MATCH(tblTeamSch[[#This Row],[Game Num]],[1]!tblSchedule[GameNum],0)),"")</f>
        <v>6</v>
      </c>
      <c r="E169" s="6">
        <f>IFERROR(INDEX([1]!tblSchedule[Rnd Sch],MATCH(tblTeamSch[[#This Row],[Game Num]],[1]!tblSchedule[GameNum],0)),"")</f>
        <v>6</v>
      </c>
      <c r="F169" s="6" t="str">
        <f>IFERROR(INDEX([1]!tblSchedule[DLC],MATCH(tblTeamSch[[#This Row],[Game Num]],[1]!tblSchedule[GameNum],0)),"")</f>
        <v>8B2AA</v>
      </c>
      <c r="G169" s="7" t="str">
        <f>IFERROR(INDEX([1]!tblSchedule[Facility],MATCH(tblTeamSch[[#This Row],[Game Num]],[1]!tblSchedule[GameNum],0)),"")</f>
        <v>Holy Spirit Gym</v>
      </c>
      <c r="H169" s="8">
        <f>IFERROR(INDEX([1]!tblSchedule[Game Date],MATCH(tblTeamSch[[#This Row],[Game Num]],[1]!tblSchedule[GameNum],0)),"")</f>
        <v>46047</v>
      </c>
      <c r="I169" s="9">
        <f>IFERROR(INDEX([1]!tblSchedule[Game Time],MATCH(tblTeamSch[[#This Row],[Game Num]],[1]!tblSchedule[GameNum],0)),"")</f>
        <v>0.54166666666666663</v>
      </c>
      <c r="J169" s="10" t="str">
        <f>IFERROR(INDEX([1]!tblTeams[Organization],MATCH(tblTeamSch[[#This Row],[Team]],[1]!tblTeams[Team],0)),"")</f>
        <v>Holy Spirit</v>
      </c>
      <c r="K169" s="10" t="str">
        <f>IFERROR(INDEX([1]!tblOrg[Abbr],MATCH(tblTeamSch[[#This Row],[Org]],[1]!tblOrg[Organization],0)),"")</f>
        <v>HS</v>
      </c>
      <c r="L169" s="10" t="str">
        <f>IFERROR(INDEX(IF(tblTeamSch[[#This Row],[1vs2]]=1,[1]!tblSchedule[Team 1 Name],[1]!tblSchedule[Team 2 Name]),MATCH(tblTeamSch[[#This Row],[Game Num]],[1]!tblSchedule[GameNum],0)),"")</f>
        <v>Holy Spirit BBB 8#2</v>
      </c>
      <c r="M169" s="10" t="str">
        <f>IFERROR(INDEX(IF(tblTeamSch[[#This Row],[1vs2]]=1,[1]!tblSchedule[Team 2 Name],[1]!tblSchedule[Team 1 Name]),MATCH(tblTeamSch[[#This Row],[Game Num]],[1]!tblSchedule[GameNum],0)),"")</f>
        <v>St. Mary BB 8B - Blue</v>
      </c>
      <c r="N169" s="6"/>
      <c r="O169" s="6"/>
      <c r="P169" s="6"/>
      <c r="Q169" s="6">
        <f>INDEX([1]!tblSchedule[Home Game],MATCH(tblTeamSch[[#This Row],[Game Num]],[1]!tblSchedule[GameNum],0))</f>
        <v>1</v>
      </c>
      <c r="R169" s="7" t="e">
        <f>IF(COUNTIFS(tblTeamSch[Team],tblTeamSch[[#This Row],[Team]],#REF!,1)&gt;1,"Y","")</f>
        <v>#REF!</v>
      </c>
      <c r="S169" s="6">
        <f>INDEX([1]!tblLoc[Score],MATCH(INDEX([1]!tblOrg[Loc],MATCH(tblTeamSch[[#This Row],[Org]],[1]!tblOrg[Organization],0)),[1]!tblLoc[Loc],0))</f>
        <v>0</v>
      </c>
      <c r="T169" s="6" t="e">
        <f>INDEX([1]!tblLoc[Score],MATCH(INDEX([1]!tblOrg[Loc],MATCH(#REF!,[1]!tblOrg[Abbr],0)),[1]!tblLoc[Loc],0))</f>
        <v>#REF!</v>
      </c>
      <c r="U169" s="6">
        <f>IFERROR(INDEX([1]!tblLoc[Score],MATCH(INDEX([1]!tblOrg[Loc],MATCH(INDEX(FacList,MATCH(tblTeamSch[[#This Row],[Facility]],INDEX(FacList,,1),0),3),[1]!tblOrg[Org Num],0)),[1]!tblLoc[Loc],0)),"")</f>
        <v>0</v>
      </c>
      <c r="V169" s="6">
        <f>IF(OR(tblTeamSch[[#This Row],[Court]]="",tblTeamSch[[#This Row],[Home]]&gt;0),0,IF(tblTeamSch[[#This Row],[Court]]&lt;10,0,IF(tblTeamSch[[#This Row],[Home Court]]=10,0,10)))</f>
        <v>0</v>
      </c>
      <c r="W169" s="6" t="e">
        <f>COUNTIFS(tblTeamSch[Travel Score for Game],10,tblTeamSch[Home],0,#REF!,#REF!)</f>
        <v>#REF!</v>
      </c>
      <c r="X169" s="6" t="str">
        <f>IFERROR(INDEX(tblTeamSch[Overall Travel Score],MATCH(tblTeamSch[[#This Row],[Opponent]],tblTeamSch[Team],0)),"")</f>
        <v/>
      </c>
      <c r="Y169" s="6" cm="1">
        <f t="array" ref="Y169">IF(Y168="Num",1,IF(Y168="","",IF(Y168+1&gt;TotalNumRegGames*2,"",Y168+1)))</f>
        <v>168</v>
      </c>
    </row>
    <row r="170" spans="1:25" ht="13.35" customHeight="1" x14ac:dyDescent="0.3">
      <c r="A170" s="6" cm="1">
        <f t="array" ref="A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121</v>
      </c>
      <c r="B170" s="6" cm="1">
        <f t="array" ref="B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" s="6">
        <f>IFERROR(INDEX([1]!tblSchedule[Week Game Scheduled],MATCH(tblTeamSch[[#This Row],[Game Num]],[1]!tblSchedule[GameNum],0)),"")</f>
        <v>10</v>
      </c>
      <c r="D170" s="6">
        <f>IFERROR(INDEX([1]!tblSchedule[Round],MATCH(tblTeamSch[[#This Row],[Game Num]],[1]!tblSchedule[GameNum],0)),"")</f>
        <v>7</v>
      </c>
      <c r="E170" s="6">
        <f>IFERROR(INDEX([1]!tblSchedule[Rnd Sch],MATCH(tblTeamSch[[#This Row],[Game Num]],[1]!tblSchedule[GameNum],0)),"")</f>
        <v>7</v>
      </c>
      <c r="F170" s="6" t="str">
        <f>IFERROR(INDEX([1]!tblSchedule[DLC],MATCH(tblTeamSch[[#This Row],[Game Num]],[1]!tblSchedule[GameNum],0)),"")</f>
        <v>8B2AA</v>
      </c>
      <c r="G170" s="7" t="str">
        <f>IFERROR(INDEX([1]!tblSchedule[Facility],MATCH(tblTeamSch[[#This Row],[Game Num]],[1]!tblSchedule[GameNum],0)),"")</f>
        <v>Holy Spirit Gym</v>
      </c>
      <c r="H170" s="8">
        <f>IFERROR(INDEX([1]!tblSchedule[Game Date],MATCH(tblTeamSch[[#This Row],[Game Num]],[1]!tblSchedule[GameNum],0)),"")</f>
        <v>46054</v>
      </c>
      <c r="I170" s="9">
        <f>IFERROR(INDEX([1]!tblSchedule[Game Time],MATCH(tblTeamSch[[#This Row],[Game Num]],[1]!tblSchedule[GameNum],0)),"")</f>
        <v>0.58333333333333337</v>
      </c>
      <c r="J170" s="10" t="str">
        <f>IFERROR(INDEX([1]!tblTeams[Organization],MATCH(tblTeamSch[[#This Row],[Team]],[1]!tblTeams[Team],0)),"")</f>
        <v>Holy Spirit</v>
      </c>
      <c r="K170" s="10" t="str">
        <f>IFERROR(INDEX([1]!tblOrg[Abbr],MATCH(tblTeamSch[[#This Row],[Org]],[1]!tblOrg[Organization],0)),"")</f>
        <v>HS</v>
      </c>
      <c r="L170" s="10" t="str">
        <f>IFERROR(INDEX(IF(tblTeamSch[[#This Row],[1vs2]]=1,[1]!tblSchedule[Team 1 Name],[1]!tblSchedule[Team 2 Name]),MATCH(tblTeamSch[[#This Row],[Game Num]],[1]!tblSchedule[GameNum],0)),"")</f>
        <v>Holy Spirit BBB 8#2</v>
      </c>
      <c r="M170" s="10" t="str">
        <f>IFERROR(INDEX(IF(tblTeamSch[[#This Row],[1vs2]]=1,[1]!tblSchedule[Team 2 Name],[1]!tblSchedule[Team 1 Name]),MATCH(tblTeamSch[[#This Row],[Game Num]],[1]!tblSchedule[GameNum],0)),"")</f>
        <v>St Michael BB 8B#2</v>
      </c>
      <c r="N170" s="6"/>
      <c r="O170" s="6"/>
      <c r="P170" s="6"/>
      <c r="Q170" s="6">
        <f>INDEX([1]!tblSchedule[Home Game],MATCH(tblTeamSch[[#This Row],[Game Num]],[1]!tblSchedule[GameNum],0))</f>
        <v>1</v>
      </c>
      <c r="R170" s="7" t="e">
        <f>IF(COUNTIFS(tblTeamSch[Team],tblTeamSch[[#This Row],[Team]],#REF!,1)&gt;1,"Y","")</f>
        <v>#REF!</v>
      </c>
      <c r="S170" s="6">
        <f>INDEX([1]!tblLoc[Score],MATCH(INDEX([1]!tblOrg[Loc],MATCH(tblTeamSch[[#This Row],[Org]],[1]!tblOrg[Organization],0)),[1]!tblLoc[Loc],0))</f>
        <v>0</v>
      </c>
      <c r="T170" s="6" t="e">
        <f>INDEX([1]!tblLoc[Score],MATCH(INDEX([1]!tblOrg[Loc],MATCH(#REF!,[1]!tblOrg[Abbr],0)),[1]!tblLoc[Loc],0))</f>
        <v>#REF!</v>
      </c>
      <c r="U170" s="6">
        <f>IFERROR(INDEX([1]!tblLoc[Score],MATCH(INDEX([1]!tblOrg[Loc],MATCH(INDEX(FacList,MATCH(tblTeamSch[[#This Row],[Facility]],INDEX(FacList,,1),0),3),[1]!tblOrg[Org Num],0)),[1]!tblLoc[Loc],0)),"")</f>
        <v>0</v>
      </c>
      <c r="V170" s="6">
        <f>IF(OR(tblTeamSch[[#This Row],[Court]]="",tblTeamSch[[#This Row],[Home]]&gt;0),0,IF(tblTeamSch[[#This Row],[Court]]&lt;10,0,IF(tblTeamSch[[#This Row],[Home Court]]=10,0,10)))</f>
        <v>0</v>
      </c>
      <c r="W170" s="6" t="e">
        <f>COUNTIFS(tblTeamSch[Travel Score for Game],10,tblTeamSch[Home],0,#REF!,#REF!)</f>
        <v>#REF!</v>
      </c>
      <c r="X170" s="6" t="str">
        <f>IFERROR(INDEX(tblTeamSch[Overall Travel Score],MATCH(tblTeamSch[[#This Row],[Opponent]],tblTeamSch[Team],0)),"")</f>
        <v/>
      </c>
      <c r="Y170" s="6" cm="1">
        <f t="array" ref="Y170">IF(Y169="Num",1,IF(Y169="","",IF(Y169+1&gt;TotalNumRegGames*2,"",Y169+1)))</f>
        <v>169</v>
      </c>
    </row>
    <row r="171" spans="1:25" ht="13.35" customHeight="1" x14ac:dyDescent="0.3">
      <c r="A171" s="6" cm="1">
        <f t="array" ref="A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739</v>
      </c>
      <c r="B171" s="6" cm="1">
        <f t="array" ref="B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" s="6">
        <f>IFERROR(INDEX([1]!tblSchedule[Week Game Scheduled],MATCH(tblTeamSch[[#This Row],[Game Num]],[1]!tblSchedule[GameNum],0)),"")</f>
        <v>49</v>
      </c>
      <c r="D171" s="6">
        <f>IFERROR(INDEX([1]!tblSchedule[Round],MATCH(tblTeamSch[[#This Row],[Game Num]],[1]!tblSchedule[GameNum],0)),"")</f>
        <v>1</v>
      </c>
      <c r="E171" s="6">
        <f>IFERROR(INDEX([1]!tblSchedule[Rnd Sch],MATCH(tblTeamSch[[#This Row],[Game Num]],[1]!tblSchedule[GameNum],0)),"")</f>
        <v>1</v>
      </c>
      <c r="F171" s="6" t="str">
        <f>IFERROR(INDEX([1]!tblSchedule[DLC],MATCH(tblTeamSch[[#This Row],[Game Num]],[1]!tblSchedule[GameNum],0)),"")</f>
        <v>8G1AA</v>
      </c>
      <c r="G171" s="7" t="str">
        <f>IFERROR(INDEX([1]!tblSchedule[Facility],MATCH(tblTeamSch[[#This Row],[Game Num]],[1]!tblSchedule[GameNum],0)),"")</f>
        <v>Holy Spirit Gym</v>
      </c>
      <c r="H171" s="8">
        <f>IFERROR(INDEX([1]!tblSchedule[Game Date],MATCH(tblTeamSch[[#This Row],[Game Num]],[1]!tblSchedule[GameNum],0)),"")</f>
        <v>45997</v>
      </c>
      <c r="I171" s="9">
        <f>IFERROR(INDEX([1]!tblSchedule[Game Time],MATCH(tblTeamSch[[#This Row],[Game Num]],[1]!tblSchedule[GameNum],0)),"")</f>
        <v>0.375</v>
      </c>
      <c r="J171" s="10" t="str">
        <f>IFERROR(INDEX([1]!tblTeams[Organization],MATCH(tblTeamSch[[#This Row],[Team]],[1]!tblTeams[Team],0)),"")</f>
        <v>Holy Spirit</v>
      </c>
      <c r="K171" s="10" t="str">
        <f>IFERROR(INDEX([1]!tblOrg[Abbr],MATCH(tblTeamSch[[#This Row],[Org]],[1]!tblOrg[Organization],0)),"")</f>
        <v>HS</v>
      </c>
      <c r="L171" s="10" t="str">
        <f>IFERROR(INDEX(IF(tblTeamSch[[#This Row],[1vs2]]=1,[1]!tblSchedule[Team 1 Name],[1]!tblSchedule[Team 2 Name]),MATCH(tblTeamSch[[#This Row],[Game Num]],[1]!tblSchedule[GameNum],0)),"")</f>
        <v>Holy Spirit GBB 8#1</v>
      </c>
      <c r="M171" s="10" t="str">
        <f>IFERROR(INDEX(IF(tblTeamSch[[#This Row],[1vs2]]=1,[1]!tblSchedule[Team 2 Name],[1]!tblSchedule[Team 1 Name]),MATCH(tblTeamSch[[#This Row],[Game Num]],[1]!tblSchedule[GameNum],0)),"")</f>
        <v>SHMS BB 8G#1</v>
      </c>
      <c r="N171" s="6"/>
      <c r="O171" s="6"/>
      <c r="P171" s="6"/>
      <c r="Q171" s="6">
        <f>INDEX([1]!tblSchedule[Home Game],MATCH(tblTeamSch[[#This Row],[Game Num]],[1]!tblSchedule[GameNum],0))</f>
        <v>1</v>
      </c>
      <c r="R171" s="7" t="e">
        <f>IF(COUNTIFS(tblTeamSch[Team],tblTeamSch[[#This Row],[Team]],#REF!,1)&gt;1,"Y","")</f>
        <v>#REF!</v>
      </c>
      <c r="S171" s="6">
        <f>INDEX([1]!tblLoc[Score],MATCH(INDEX([1]!tblOrg[Loc],MATCH(tblTeamSch[[#This Row],[Org]],[1]!tblOrg[Organization],0)),[1]!tblLoc[Loc],0))</f>
        <v>0</v>
      </c>
      <c r="T171" s="6" t="e">
        <f>INDEX([1]!tblLoc[Score],MATCH(INDEX([1]!tblOrg[Loc],MATCH(#REF!,[1]!tblOrg[Abbr],0)),[1]!tblLoc[Loc],0))</f>
        <v>#REF!</v>
      </c>
      <c r="U171" s="6">
        <f>IFERROR(INDEX([1]!tblLoc[Score],MATCH(INDEX([1]!tblOrg[Loc],MATCH(INDEX(FacList,MATCH(tblTeamSch[[#This Row],[Facility]],INDEX(FacList,,1),0),3),[1]!tblOrg[Org Num],0)),[1]!tblLoc[Loc],0)),"")</f>
        <v>0</v>
      </c>
      <c r="V171" s="6">
        <f>IF(OR(tblTeamSch[[#This Row],[Court]]="",tblTeamSch[[#This Row],[Home]]&gt;0),0,IF(tblTeamSch[[#This Row],[Court]]&lt;10,0,IF(tblTeamSch[[#This Row],[Home Court]]=10,0,10)))</f>
        <v>0</v>
      </c>
      <c r="W171" s="6" t="e">
        <f>COUNTIFS(tblTeamSch[Travel Score for Game],10,tblTeamSch[Home],0,#REF!,#REF!)</f>
        <v>#REF!</v>
      </c>
      <c r="X171" s="6" t="str">
        <f>IFERROR(INDEX(tblTeamSch[Overall Travel Score],MATCH(tblTeamSch[[#This Row],[Opponent]],tblTeamSch[Team],0)),"")</f>
        <v/>
      </c>
      <c r="Y171" s="6" cm="1">
        <f t="array" ref="Y171">IF(Y170="Num",1,IF(Y170="","",IF(Y170+1&gt;TotalNumRegGames*2,"",Y170+1)))</f>
        <v>170</v>
      </c>
    </row>
    <row r="172" spans="1:25" ht="13.35" customHeight="1" x14ac:dyDescent="0.3">
      <c r="A172" s="6" cm="1">
        <f t="array" ref="A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745</v>
      </c>
      <c r="B172" s="6" cm="1">
        <f t="array" ref="B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" s="6">
        <f>IFERROR(INDEX([1]!tblSchedule[Week Game Scheduled],MATCH(tblTeamSch[[#This Row],[Game Num]],[1]!tblSchedule[GameNum],0)),"")</f>
        <v>51</v>
      </c>
      <c r="D172" s="6">
        <f>IFERROR(INDEX([1]!tblSchedule[Round],MATCH(tblTeamSch[[#This Row],[Game Num]],[1]!tblSchedule[GameNum],0)),"")</f>
        <v>2</v>
      </c>
      <c r="E172" s="6">
        <f>IFERROR(INDEX([1]!tblSchedule[Rnd Sch],MATCH(tblTeamSch[[#This Row],[Game Num]],[1]!tblSchedule[GameNum],0)),"")</f>
        <v>2</v>
      </c>
      <c r="F172" s="6" t="str">
        <f>IFERROR(INDEX([1]!tblSchedule[DLC],MATCH(tblTeamSch[[#This Row],[Game Num]],[1]!tblSchedule[GameNum],0)),"")</f>
        <v>8G1AA</v>
      </c>
      <c r="G172" s="7" t="str">
        <f>IFERROR(INDEX([1]!tblSchedule[Facility],MATCH(tblTeamSch[[#This Row],[Game Num]],[1]!tblSchedule[GameNum],0)),"")</f>
        <v>Holy Spirit Gym</v>
      </c>
      <c r="H172" s="8">
        <f>IFERROR(INDEX([1]!tblSchedule[Game Date],MATCH(tblTeamSch[[#This Row],[Game Num]],[1]!tblSchedule[GameNum],0)),"")</f>
        <v>46005</v>
      </c>
      <c r="I172" s="9">
        <f>IFERROR(INDEX([1]!tblSchedule[Game Time],MATCH(tblTeamSch[[#This Row],[Game Num]],[1]!tblSchedule[GameNum],0)),"")</f>
        <v>0.58333333333333337</v>
      </c>
      <c r="J172" s="10" t="str">
        <f>IFERROR(INDEX([1]!tblTeams[Organization],MATCH(tblTeamSch[[#This Row],[Team]],[1]!tblTeams[Team],0)),"")</f>
        <v>Holy Spirit</v>
      </c>
      <c r="K172" s="10" t="str">
        <f>IFERROR(INDEX([1]!tblOrg[Abbr],MATCH(tblTeamSch[[#This Row],[Org]],[1]!tblOrg[Organization],0)),"")</f>
        <v>HS</v>
      </c>
      <c r="L172" s="10" t="str">
        <f>IFERROR(INDEX(IF(tblTeamSch[[#This Row],[1vs2]]=1,[1]!tblSchedule[Team 1 Name],[1]!tblSchedule[Team 2 Name]),MATCH(tblTeamSch[[#This Row],[Game Num]],[1]!tblSchedule[GameNum],0)),"")</f>
        <v>Holy Spirit GBB 8#1</v>
      </c>
      <c r="M172" s="10" t="str">
        <f>IFERROR(INDEX(IF(tblTeamSch[[#This Row],[1vs2]]=1,[1]!tblSchedule[Team 2 Name],[1]!tblSchedule[Team 1 Name]),MATCH(tblTeamSch[[#This Row],[Game Num]],[1]!tblSchedule[GameNum],0)),"")</f>
        <v>St Agnes BB 8G#1</v>
      </c>
      <c r="N172" s="6"/>
      <c r="O172" s="6"/>
      <c r="P172" s="6"/>
      <c r="Q172" s="6">
        <f>INDEX([1]!tblSchedule[Home Game],MATCH(tblTeamSch[[#This Row],[Game Num]],[1]!tblSchedule[GameNum],0))</f>
        <v>1</v>
      </c>
      <c r="R172" s="7" t="e">
        <f>IF(COUNTIFS(tblTeamSch[Team],tblTeamSch[[#This Row],[Team]],#REF!,1)&gt;1,"Y","")</f>
        <v>#REF!</v>
      </c>
      <c r="S172" s="6">
        <f>INDEX([1]!tblLoc[Score],MATCH(INDEX([1]!tblOrg[Loc],MATCH(tblTeamSch[[#This Row],[Org]],[1]!tblOrg[Organization],0)),[1]!tblLoc[Loc],0))</f>
        <v>0</v>
      </c>
      <c r="T172" s="6" t="e">
        <f>INDEX([1]!tblLoc[Score],MATCH(INDEX([1]!tblOrg[Loc],MATCH(#REF!,[1]!tblOrg[Abbr],0)),[1]!tblLoc[Loc],0))</f>
        <v>#REF!</v>
      </c>
      <c r="U172" s="6">
        <f>IFERROR(INDEX([1]!tblLoc[Score],MATCH(INDEX([1]!tblOrg[Loc],MATCH(INDEX(FacList,MATCH(tblTeamSch[[#This Row],[Facility]],INDEX(FacList,,1),0),3),[1]!tblOrg[Org Num],0)),[1]!tblLoc[Loc],0)),"")</f>
        <v>0</v>
      </c>
      <c r="V172" s="6">
        <f>IF(OR(tblTeamSch[[#This Row],[Court]]="",tblTeamSch[[#This Row],[Home]]&gt;0),0,IF(tblTeamSch[[#This Row],[Court]]&lt;10,0,IF(tblTeamSch[[#This Row],[Home Court]]=10,0,10)))</f>
        <v>0</v>
      </c>
      <c r="W172" s="6" t="e">
        <f>COUNTIFS(tblTeamSch[Travel Score for Game],10,tblTeamSch[Home],0,#REF!,#REF!)</f>
        <v>#REF!</v>
      </c>
      <c r="X172" s="6" t="str">
        <f>IFERROR(INDEX(tblTeamSch[Overall Travel Score],MATCH(tblTeamSch[[#This Row],[Opponent]],tblTeamSch[Team],0)),"")</f>
        <v/>
      </c>
      <c r="Y172" s="6" cm="1">
        <f t="array" ref="Y172">IF(Y171="Num",1,IF(Y171="","",IF(Y171+1&gt;TotalNumRegGames*2,"",Y171+1)))</f>
        <v>171</v>
      </c>
    </row>
    <row r="173" spans="1:25" ht="13.35" customHeight="1" x14ac:dyDescent="0.3">
      <c r="A173" s="6" cm="1">
        <f t="array" ref="A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751</v>
      </c>
      <c r="B173" s="6" cm="1">
        <f t="array" ref="B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" s="6">
        <f>IFERROR(INDEX([1]!tblSchedule[Week Game Scheduled],MATCH(tblTeamSch[[#This Row],[Game Num]],[1]!tblSchedule[GameNum],0)),"")</f>
        <v>5</v>
      </c>
      <c r="D173" s="6">
        <f>IFERROR(INDEX([1]!tblSchedule[Round],MATCH(tblTeamSch[[#This Row],[Game Num]],[1]!tblSchedule[GameNum],0)),"")</f>
        <v>3</v>
      </c>
      <c r="E173" s="6">
        <f>IFERROR(INDEX([1]!tblSchedule[Rnd Sch],MATCH(tblTeamSch[[#This Row],[Game Num]],[1]!tblSchedule[GameNum],0)),"")</f>
        <v>3</v>
      </c>
      <c r="F173" s="6" t="str">
        <f>IFERROR(INDEX([1]!tblSchedule[DLC],MATCH(tblTeamSch[[#This Row],[Game Num]],[1]!tblSchedule[GameNum],0)),"")</f>
        <v>8G1AA</v>
      </c>
      <c r="G173" s="7" t="str">
        <f>IFERROR(INDEX([1]!tblSchedule[Facility],MATCH(tblTeamSch[[#This Row],[Game Num]],[1]!tblSchedule[GameNum],0)),"")</f>
        <v>Holy Spirit Gym</v>
      </c>
      <c r="H173" s="8">
        <f>IFERROR(INDEX([1]!tblSchedule[Game Date],MATCH(tblTeamSch[[#This Row],[Game Num]],[1]!tblSchedule[GameNum],0)),"")</f>
        <v>46025</v>
      </c>
      <c r="I173" s="9">
        <f>IFERROR(INDEX([1]!tblSchedule[Game Time],MATCH(tblTeamSch[[#This Row],[Game Num]],[1]!tblSchedule[GameNum],0)),"")</f>
        <v>0.375</v>
      </c>
      <c r="J173" s="10" t="str">
        <f>IFERROR(INDEX([1]!tblTeams[Organization],MATCH(tblTeamSch[[#This Row],[Team]],[1]!tblTeams[Team],0)),"")</f>
        <v>Holy Spirit</v>
      </c>
      <c r="K173" s="10" t="str">
        <f>IFERROR(INDEX([1]!tblOrg[Abbr],MATCH(tblTeamSch[[#This Row],[Org]],[1]!tblOrg[Organization],0)),"")</f>
        <v>HS</v>
      </c>
      <c r="L173" s="10" t="str">
        <f>IFERROR(INDEX(IF(tblTeamSch[[#This Row],[1vs2]]=1,[1]!tblSchedule[Team 1 Name],[1]!tblSchedule[Team 2 Name]),MATCH(tblTeamSch[[#This Row],[Game Num]],[1]!tblSchedule[GameNum],0)),"")</f>
        <v>Holy Spirit GBB 8#1</v>
      </c>
      <c r="M173" s="10" t="str">
        <f>IFERROR(INDEX(IF(tblTeamSch[[#This Row],[1vs2]]=1,[1]!tblSchedule[Team 2 Name],[1]!tblSchedule[Team 1 Name]),MATCH(tblTeamSch[[#This Row],[Game Num]],[1]!tblSchedule[GameNum],0)),"")</f>
        <v>St. Mary BB 8G - Green</v>
      </c>
      <c r="N173" s="6"/>
      <c r="O173" s="6"/>
      <c r="P173" s="6"/>
      <c r="Q173" s="6">
        <f>INDEX([1]!tblSchedule[Home Game],MATCH(tblTeamSch[[#This Row],[Game Num]],[1]!tblSchedule[GameNum],0))</f>
        <v>1</v>
      </c>
      <c r="R173" s="7" t="e">
        <f>IF(COUNTIFS(tblTeamSch[Team],tblTeamSch[[#This Row],[Team]],#REF!,1)&gt;1,"Y","")</f>
        <v>#REF!</v>
      </c>
      <c r="S173" s="6">
        <f>INDEX([1]!tblLoc[Score],MATCH(INDEX([1]!tblOrg[Loc],MATCH(tblTeamSch[[#This Row],[Org]],[1]!tblOrg[Organization],0)),[1]!tblLoc[Loc],0))</f>
        <v>0</v>
      </c>
      <c r="T173" s="6" t="e">
        <f>INDEX([1]!tblLoc[Score],MATCH(INDEX([1]!tblOrg[Loc],MATCH(#REF!,[1]!tblOrg[Abbr],0)),[1]!tblLoc[Loc],0))</f>
        <v>#REF!</v>
      </c>
      <c r="U173" s="6">
        <f>IFERROR(INDEX([1]!tblLoc[Score],MATCH(INDEX([1]!tblOrg[Loc],MATCH(INDEX(FacList,MATCH(tblTeamSch[[#This Row],[Facility]],INDEX(FacList,,1),0),3),[1]!tblOrg[Org Num],0)),[1]!tblLoc[Loc],0)),"")</f>
        <v>0</v>
      </c>
      <c r="V173" s="6">
        <f>IF(OR(tblTeamSch[[#This Row],[Court]]="",tblTeamSch[[#This Row],[Home]]&gt;0),0,IF(tblTeamSch[[#This Row],[Court]]&lt;10,0,IF(tblTeamSch[[#This Row],[Home Court]]=10,0,10)))</f>
        <v>0</v>
      </c>
      <c r="W173" s="6" t="e">
        <f>COUNTIFS(tblTeamSch[Travel Score for Game],10,tblTeamSch[Home],0,#REF!,#REF!)</f>
        <v>#REF!</v>
      </c>
      <c r="X173" s="6" t="str">
        <f>IFERROR(INDEX(tblTeamSch[Overall Travel Score],MATCH(tblTeamSch[[#This Row],[Opponent]],tblTeamSch[Team],0)),"")</f>
        <v/>
      </c>
      <c r="Y173" s="6" cm="1">
        <f t="array" ref="Y173">IF(Y172="Num",1,IF(Y172="","",IF(Y172+1&gt;TotalNumRegGames*2,"",Y172+1)))</f>
        <v>172</v>
      </c>
    </row>
    <row r="174" spans="1:25" ht="13.35" customHeight="1" x14ac:dyDescent="0.3">
      <c r="A174" s="6" cm="1">
        <f t="array" ref="A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757</v>
      </c>
      <c r="B174" s="6" cm="1">
        <f t="array" ref="B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" s="6">
        <f>IFERROR(INDEX([1]!tblSchedule[Week Game Scheduled],MATCH(tblTeamSch[[#This Row],[Game Num]],[1]!tblSchedule[GameNum],0)),"")</f>
        <v>6</v>
      </c>
      <c r="D174" s="6">
        <f>IFERROR(INDEX([1]!tblSchedule[Round],MATCH(tblTeamSch[[#This Row],[Game Num]],[1]!tblSchedule[GameNum],0)),"")</f>
        <v>4</v>
      </c>
      <c r="E174" s="6">
        <f>IFERROR(INDEX([1]!tblSchedule[Rnd Sch],MATCH(tblTeamSch[[#This Row],[Game Num]],[1]!tblSchedule[GameNum],0)),"")</f>
        <v>4</v>
      </c>
      <c r="F174" s="6" t="str">
        <f>IFERROR(INDEX([1]!tblSchedule[DLC],MATCH(tblTeamSch[[#This Row],[Game Num]],[1]!tblSchedule[GameNum],0)),"")</f>
        <v>8G1AA</v>
      </c>
      <c r="G174" s="7" t="str">
        <f>IFERROR(INDEX([1]!tblSchedule[Facility],MATCH(tblTeamSch[[#This Row],[Game Num]],[1]!tblSchedule[GameNum],0)),"")</f>
        <v>Holy Spirit Gym</v>
      </c>
      <c r="H174" s="8">
        <f>IFERROR(INDEX([1]!tblSchedule[Game Date],MATCH(tblTeamSch[[#This Row],[Game Num]],[1]!tblSchedule[GameNum],0)),"")</f>
        <v>46032</v>
      </c>
      <c r="I174" s="9">
        <f>IFERROR(INDEX([1]!tblSchedule[Game Time],MATCH(tblTeamSch[[#This Row],[Game Num]],[1]!tblSchedule[GameNum],0)),"")</f>
        <v>0.375</v>
      </c>
      <c r="J174" s="10" t="str">
        <f>IFERROR(INDEX([1]!tblTeams[Organization],MATCH(tblTeamSch[[#This Row],[Team]],[1]!tblTeams[Team],0)),"")</f>
        <v>Holy Spirit</v>
      </c>
      <c r="K174" s="10" t="str">
        <f>IFERROR(INDEX([1]!tblOrg[Abbr],MATCH(tblTeamSch[[#This Row],[Org]],[1]!tblOrg[Organization],0)),"")</f>
        <v>HS</v>
      </c>
      <c r="L174" s="10" t="str">
        <f>IFERROR(INDEX(IF(tblTeamSch[[#This Row],[1vs2]]=1,[1]!tblSchedule[Team 1 Name],[1]!tblSchedule[Team 2 Name]),MATCH(tblTeamSch[[#This Row],[Game Num]],[1]!tblSchedule[GameNum],0)),"")</f>
        <v>Holy Spirit GBB 8#1</v>
      </c>
      <c r="M174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174" s="6"/>
      <c r="O174" s="6"/>
      <c r="P174" s="6"/>
      <c r="Q174" s="6">
        <f>INDEX([1]!tblSchedule[Home Game],MATCH(tblTeamSch[[#This Row],[Game Num]],[1]!tblSchedule[GameNum],0))</f>
        <v>1</v>
      </c>
      <c r="R174" s="7" t="e">
        <f>IF(COUNTIFS(tblTeamSch[Team],tblTeamSch[[#This Row],[Team]],#REF!,1)&gt;1,"Y","")</f>
        <v>#REF!</v>
      </c>
      <c r="S174" s="6">
        <f>INDEX([1]!tblLoc[Score],MATCH(INDEX([1]!tblOrg[Loc],MATCH(tblTeamSch[[#This Row],[Org]],[1]!tblOrg[Organization],0)),[1]!tblLoc[Loc],0))</f>
        <v>0</v>
      </c>
      <c r="T174" s="6" t="e">
        <f>INDEX([1]!tblLoc[Score],MATCH(INDEX([1]!tblOrg[Loc],MATCH(#REF!,[1]!tblOrg[Abbr],0)),[1]!tblLoc[Loc],0))</f>
        <v>#REF!</v>
      </c>
      <c r="U174" s="6">
        <f>IFERROR(INDEX([1]!tblLoc[Score],MATCH(INDEX([1]!tblOrg[Loc],MATCH(INDEX(FacList,MATCH(tblTeamSch[[#This Row],[Facility]],INDEX(FacList,,1),0),3),[1]!tblOrg[Org Num],0)),[1]!tblLoc[Loc],0)),"")</f>
        <v>0</v>
      </c>
      <c r="V174" s="6">
        <f>IF(OR(tblTeamSch[[#This Row],[Court]]="",tblTeamSch[[#This Row],[Home]]&gt;0),0,IF(tblTeamSch[[#This Row],[Court]]&lt;10,0,IF(tblTeamSch[[#This Row],[Home Court]]=10,0,10)))</f>
        <v>0</v>
      </c>
      <c r="W174" s="6" t="e">
        <f>COUNTIFS(tblTeamSch[Travel Score for Game],10,tblTeamSch[Home],0,#REF!,#REF!)</f>
        <v>#REF!</v>
      </c>
      <c r="X174" s="6" t="str">
        <f>IFERROR(INDEX(tblTeamSch[Overall Travel Score],MATCH(tblTeamSch[[#This Row],[Opponent]],tblTeamSch[Team],0)),"")</f>
        <v/>
      </c>
      <c r="Y174" s="6" cm="1">
        <f t="array" ref="Y174">IF(Y173="Num",1,IF(Y173="","",IF(Y173+1&gt;TotalNumRegGames*2,"",Y173+1)))</f>
        <v>173</v>
      </c>
    </row>
    <row r="175" spans="1:25" ht="13.35" customHeight="1" x14ac:dyDescent="0.3">
      <c r="A175" s="6" cm="1">
        <f t="array" ref="A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763</v>
      </c>
      <c r="B175" s="6" cm="1">
        <f t="array" ref="B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5" s="6">
        <f>IFERROR(INDEX([1]!tblSchedule[Week Game Scheduled],MATCH(tblTeamSch[[#This Row],[Game Num]],[1]!tblSchedule[GameNum],0)),"")</f>
        <v>7</v>
      </c>
      <c r="D175" s="6">
        <f>IFERROR(INDEX([1]!tblSchedule[Round],MATCH(tblTeamSch[[#This Row],[Game Num]],[1]!tblSchedule[GameNum],0)),"")</f>
        <v>5</v>
      </c>
      <c r="E175" s="6">
        <f>IFERROR(INDEX([1]!tblSchedule[Rnd Sch],MATCH(tblTeamSch[[#This Row],[Game Num]],[1]!tblSchedule[GameNum],0)),"")</f>
        <v>5</v>
      </c>
      <c r="F175" s="6" t="str">
        <f>IFERROR(INDEX([1]!tblSchedule[DLC],MATCH(tblTeamSch[[#This Row],[Game Num]],[1]!tblSchedule[GameNum],0)),"")</f>
        <v>8G1AA</v>
      </c>
      <c r="G175" s="7" t="str">
        <f>IFERROR(INDEX([1]!tblSchedule[Facility],MATCH(tblTeamSch[[#This Row],[Game Num]],[1]!tblSchedule[GameNum],0)),"")</f>
        <v>Holy Spirit Gym</v>
      </c>
      <c r="H175" s="8">
        <f>IFERROR(INDEX([1]!tblSchedule[Game Date],MATCH(tblTeamSch[[#This Row],[Game Num]],[1]!tblSchedule[GameNum],0)),"")</f>
        <v>46039</v>
      </c>
      <c r="I175" s="9">
        <f>IFERROR(INDEX([1]!tblSchedule[Game Time],MATCH(tblTeamSch[[#This Row],[Game Num]],[1]!tblSchedule[GameNum],0)),"")</f>
        <v>0.375</v>
      </c>
      <c r="J175" s="10" t="str">
        <f>IFERROR(INDEX([1]!tblTeams[Organization],MATCH(tblTeamSch[[#This Row],[Team]],[1]!tblTeams[Team],0)),"")</f>
        <v>Holy Spirit</v>
      </c>
      <c r="K175" s="10" t="str">
        <f>IFERROR(INDEX([1]!tblOrg[Abbr],MATCH(tblTeamSch[[#This Row],[Org]],[1]!tblOrg[Organization],0)),"")</f>
        <v>HS</v>
      </c>
      <c r="L175" s="10" t="str">
        <f>IFERROR(INDEX(IF(tblTeamSch[[#This Row],[1vs2]]=1,[1]!tblSchedule[Team 1 Name],[1]!tblSchedule[Team 2 Name]),MATCH(tblTeamSch[[#This Row],[Game Num]],[1]!tblSchedule[GameNum],0)),"")</f>
        <v>Holy Spirit GBB 8#1</v>
      </c>
      <c r="M175" s="10" t="str">
        <f>IFERROR(INDEX(IF(tblTeamSch[[#This Row],[1vs2]]=1,[1]!tblSchedule[Team 2 Name],[1]!tblSchedule[Team 1 Name]),MATCH(tblTeamSch[[#This Row],[Game Num]],[1]!tblSchedule[GameNum],0)),"")</f>
        <v>St Patrick BB 8G#1</v>
      </c>
      <c r="N175" s="6"/>
      <c r="O175" s="6"/>
      <c r="P175" s="6"/>
      <c r="Q175" s="6">
        <f>INDEX([1]!tblSchedule[Home Game],MATCH(tblTeamSch[[#This Row],[Game Num]],[1]!tblSchedule[GameNum],0))</f>
        <v>1</v>
      </c>
      <c r="R175" s="7" t="e">
        <f>IF(COUNTIFS(tblTeamSch[Team],tblTeamSch[[#This Row],[Team]],#REF!,1)&gt;1,"Y","")</f>
        <v>#REF!</v>
      </c>
      <c r="S175" s="6">
        <f>INDEX([1]!tblLoc[Score],MATCH(INDEX([1]!tblOrg[Loc],MATCH(tblTeamSch[[#This Row],[Org]],[1]!tblOrg[Organization],0)),[1]!tblLoc[Loc],0))</f>
        <v>0</v>
      </c>
      <c r="T175" s="6" t="e">
        <f>INDEX([1]!tblLoc[Score],MATCH(INDEX([1]!tblOrg[Loc],MATCH(#REF!,[1]!tblOrg[Abbr],0)),[1]!tblLoc[Loc],0))</f>
        <v>#REF!</v>
      </c>
      <c r="U175" s="6">
        <f>IFERROR(INDEX([1]!tblLoc[Score],MATCH(INDEX([1]!tblOrg[Loc],MATCH(INDEX(FacList,MATCH(tblTeamSch[[#This Row],[Facility]],INDEX(FacList,,1),0),3),[1]!tblOrg[Org Num],0)),[1]!tblLoc[Loc],0)),"")</f>
        <v>0</v>
      </c>
      <c r="V175" s="6">
        <f>IF(OR(tblTeamSch[[#This Row],[Court]]="",tblTeamSch[[#This Row],[Home]]&gt;0),0,IF(tblTeamSch[[#This Row],[Court]]&lt;10,0,IF(tblTeamSch[[#This Row],[Home Court]]=10,0,10)))</f>
        <v>0</v>
      </c>
      <c r="W175" s="6" t="e">
        <f>COUNTIFS(tblTeamSch[Travel Score for Game],10,tblTeamSch[Home],0,#REF!,#REF!)</f>
        <v>#REF!</v>
      </c>
      <c r="X175" s="6" t="str">
        <f>IFERROR(INDEX(tblTeamSch[Overall Travel Score],MATCH(tblTeamSch[[#This Row],[Opponent]],tblTeamSch[Team],0)),"")</f>
        <v/>
      </c>
      <c r="Y175" s="6" cm="1">
        <f t="array" ref="Y175">IF(Y174="Num",1,IF(Y174="","",IF(Y174+1&gt;TotalNumRegGames*2,"",Y174+1)))</f>
        <v>174</v>
      </c>
    </row>
    <row r="176" spans="1:25" ht="13.35" customHeight="1" x14ac:dyDescent="0.3">
      <c r="A176" s="6" cm="1">
        <f t="array" ref="A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769</v>
      </c>
      <c r="B176" s="6" cm="1">
        <f t="array" ref="B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" s="6">
        <f>IFERROR(INDEX([1]!tblSchedule[Week Game Scheduled],MATCH(tblTeamSch[[#This Row],[Game Num]],[1]!tblSchedule[GameNum],0)),"")</f>
        <v>8</v>
      </c>
      <c r="D176" s="6">
        <f>IFERROR(INDEX([1]!tblSchedule[Round],MATCH(tblTeamSch[[#This Row],[Game Num]],[1]!tblSchedule[GameNum],0)),"")</f>
        <v>6</v>
      </c>
      <c r="E176" s="6">
        <f>IFERROR(INDEX([1]!tblSchedule[Rnd Sch],MATCH(tblTeamSch[[#This Row],[Game Num]],[1]!tblSchedule[GameNum],0)),"")</f>
        <v>6</v>
      </c>
      <c r="F176" s="6" t="str">
        <f>IFERROR(INDEX([1]!tblSchedule[DLC],MATCH(tblTeamSch[[#This Row],[Game Num]],[1]!tblSchedule[GameNum],0)),"")</f>
        <v>8G1AA</v>
      </c>
      <c r="G176" s="7" t="str">
        <f>IFERROR(INDEX([1]!tblSchedule[Facility],MATCH(tblTeamSch[[#This Row],[Game Num]],[1]!tblSchedule[GameNum],0)),"")</f>
        <v>Holy Spirit Gym</v>
      </c>
      <c r="H176" s="8">
        <f>IFERROR(INDEX([1]!tblSchedule[Game Date],MATCH(tblTeamSch[[#This Row],[Game Num]],[1]!tblSchedule[GameNum],0)),"")</f>
        <v>46046</v>
      </c>
      <c r="I176" s="9">
        <f>IFERROR(INDEX([1]!tblSchedule[Game Time],MATCH(tblTeamSch[[#This Row],[Game Num]],[1]!tblSchedule[GameNum],0)),"")</f>
        <v>0.375</v>
      </c>
      <c r="J176" s="10" t="str">
        <f>IFERROR(INDEX([1]!tblTeams[Organization],MATCH(tblTeamSch[[#This Row],[Team]],[1]!tblTeams[Team],0)),"")</f>
        <v>Holy Spirit</v>
      </c>
      <c r="K176" s="10" t="str">
        <f>IFERROR(INDEX([1]!tblOrg[Abbr],MATCH(tblTeamSch[[#This Row],[Org]],[1]!tblOrg[Organization],0)),"")</f>
        <v>HS</v>
      </c>
      <c r="L176" s="10" t="str">
        <f>IFERROR(INDEX(IF(tblTeamSch[[#This Row],[1vs2]]=1,[1]!tblSchedule[Team 1 Name],[1]!tblSchedule[Team 2 Name]),MATCH(tblTeamSch[[#This Row],[Game Num]],[1]!tblSchedule[GameNum],0)),"")</f>
        <v>Holy Spirit GBB 8#1</v>
      </c>
      <c r="M176" s="10" t="str">
        <f>IFERROR(INDEX(IF(tblTeamSch[[#This Row],[1vs2]]=1,[1]!tblSchedule[Team 2 Name],[1]!tblSchedule[Team 1 Name]),MATCH(tblTeamSch[[#This Row],[Game Num]],[1]!tblSchedule[GameNum],0)),"")</f>
        <v>St. Raphael BB 8G #1</v>
      </c>
      <c r="N176" s="6"/>
      <c r="O176" s="6"/>
      <c r="P176" s="6"/>
      <c r="Q176" s="6">
        <f>INDEX([1]!tblSchedule[Home Game],MATCH(tblTeamSch[[#This Row],[Game Num]],[1]!tblSchedule[GameNum],0))</f>
        <v>1</v>
      </c>
      <c r="R176" s="7" t="e">
        <f>IF(COUNTIFS(tblTeamSch[Team],tblTeamSch[[#This Row],[Team]],#REF!,1)&gt;1,"Y","")</f>
        <v>#REF!</v>
      </c>
      <c r="S176" s="6">
        <f>INDEX([1]!tblLoc[Score],MATCH(INDEX([1]!tblOrg[Loc],MATCH(tblTeamSch[[#This Row],[Org]],[1]!tblOrg[Organization],0)),[1]!tblLoc[Loc],0))</f>
        <v>0</v>
      </c>
      <c r="T176" s="6" t="e">
        <f>INDEX([1]!tblLoc[Score],MATCH(INDEX([1]!tblOrg[Loc],MATCH(#REF!,[1]!tblOrg[Abbr],0)),[1]!tblLoc[Loc],0))</f>
        <v>#REF!</v>
      </c>
      <c r="U176" s="6">
        <f>IFERROR(INDEX([1]!tblLoc[Score],MATCH(INDEX([1]!tblOrg[Loc],MATCH(INDEX(FacList,MATCH(tblTeamSch[[#This Row],[Facility]],INDEX(FacList,,1),0),3),[1]!tblOrg[Org Num],0)),[1]!tblLoc[Loc],0)),"")</f>
        <v>0</v>
      </c>
      <c r="V176" s="6">
        <f>IF(OR(tblTeamSch[[#This Row],[Court]]="",tblTeamSch[[#This Row],[Home]]&gt;0),0,IF(tblTeamSch[[#This Row],[Court]]&lt;10,0,IF(tblTeamSch[[#This Row],[Home Court]]=10,0,10)))</f>
        <v>0</v>
      </c>
      <c r="W176" s="6" t="e">
        <f>COUNTIFS(tblTeamSch[Travel Score for Game],10,tblTeamSch[Home],0,#REF!,#REF!)</f>
        <v>#REF!</v>
      </c>
      <c r="X176" s="6" t="str">
        <f>IFERROR(INDEX(tblTeamSch[Overall Travel Score],MATCH(tblTeamSch[[#This Row],[Opponent]],tblTeamSch[Team],0)),"")</f>
        <v/>
      </c>
      <c r="Y176" s="6" cm="1">
        <f t="array" ref="Y176">IF(Y175="Num",1,IF(Y175="","",IF(Y175+1&gt;TotalNumRegGames*2,"",Y175+1)))</f>
        <v>175</v>
      </c>
    </row>
    <row r="177" spans="1:25" ht="13.35" customHeight="1" x14ac:dyDescent="0.3">
      <c r="A177" s="6" cm="1">
        <f t="array" ref="A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775</v>
      </c>
      <c r="B177" s="6" cm="1">
        <f t="array" ref="B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" s="6">
        <f>IFERROR(INDEX([1]!tblSchedule[Week Game Scheduled],MATCH(tblTeamSch[[#This Row],[Game Num]],[1]!tblSchedule[GameNum],0)),"")</f>
        <v>10</v>
      </c>
      <c r="D177" s="6">
        <f>IFERROR(INDEX([1]!tblSchedule[Round],MATCH(tblTeamSch[[#This Row],[Game Num]],[1]!tblSchedule[GameNum],0)),"")</f>
        <v>7</v>
      </c>
      <c r="E177" s="6">
        <f>IFERROR(INDEX([1]!tblSchedule[Rnd Sch],MATCH(tblTeamSch[[#This Row],[Game Num]],[1]!tblSchedule[GameNum],0)),"")</f>
        <v>7</v>
      </c>
      <c r="F177" s="6" t="str">
        <f>IFERROR(INDEX([1]!tblSchedule[DLC],MATCH(tblTeamSch[[#This Row],[Game Num]],[1]!tblSchedule[GameNum],0)),"")</f>
        <v>8G1AA</v>
      </c>
      <c r="G177" s="7" t="str">
        <f>IFERROR(INDEX([1]!tblSchedule[Facility],MATCH(tblTeamSch[[#This Row],[Game Num]],[1]!tblSchedule[GameNum],0)),"")</f>
        <v>Holy Spirit Gym</v>
      </c>
      <c r="H177" s="8">
        <f>IFERROR(INDEX([1]!tblSchedule[Game Date],MATCH(tblTeamSch[[#This Row],[Game Num]],[1]!tblSchedule[GameNum],0)),"")</f>
        <v>46054</v>
      </c>
      <c r="I177" s="9">
        <f>IFERROR(INDEX([1]!tblSchedule[Game Time],MATCH(tblTeamSch[[#This Row],[Game Num]],[1]!tblSchedule[GameNum],0)),"")</f>
        <v>0.625</v>
      </c>
      <c r="J177" s="10" t="str">
        <f>IFERROR(INDEX([1]!tblTeams[Organization],MATCH(tblTeamSch[[#This Row],[Team]],[1]!tblTeams[Team],0)),"")</f>
        <v>Holy Spirit</v>
      </c>
      <c r="K177" s="10" t="str">
        <f>IFERROR(INDEX([1]!tblOrg[Abbr],MATCH(tblTeamSch[[#This Row],[Org]],[1]!tblOrg[Organization],0)),"")</f>
        <v>HS</v>
      </c>
      <c r="L177" s="10" t="str">
        <f>IFERROR(INDEX(IF(tblTeamSch[[#This Row],[1vs2]]=1,[1]!tblSchedule[Team 1 Name],[1]!tblSchedule[Team 2 Name]),MATCH(tblTeamSch[[#This Row],[Game Num]],[1]!tblSchedule[GameNum],0)),"")</f>
        <v>Holy Spirit GBB 8#1</v>
      </c>
      <c r="M177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177" s="6"/>
      <c r="O177" s="6"/>
      <c r="P177" s="6"/>
      <c r="Q177" s="6">
        <f>INDEX([1]!tblSchedule[Home Game],MATCH(tblTeamSch[[#This Row],[Game Num]],[1]!tblSchedule[GameNum],0))</f>
        <v>1</v>
      </c>
      <c r="R177" s="7" t="e">
        <f>IF(COUNTIFS(tblTeamSch[Team],tblTeamSch[[#This Row],[Team]],#REF!,1)&gt;1,"Y","")</f>
        <v>#REF!</v>
      </c>
      <c r="S177" s="6">
        <f>INDEX([1]!tblLoc[Score],MATCH(INDEX([1]!tblOrg[Loc],MATCH(tblTeamSch[[#This Row],[Org]],[1]!tblOrg[Organization],0)),[1]!tblLoc[Loc],0))</f>
        <v>0</v>
      </c>
      <c r="T177" s="6" t="e">
        <f>INDEX([1]!tblLoc[Score],MATCH(INDEX([1]!tblOrg[Loc],MATCH(#REF!,[1]!tblOrg[Abbr],0)),[1]!tblLoc[Loc],0))</f>
        <v>#REF!</v>
      </c>
      <c r="U177" s="6">
        <f>IFERROR(INDEX([1]!tblLoc[Score],MATCH(INDEX([1]!tblOrg[Loc],MATCH(INDEX(FacList,MATCH(tblTeamSch[[#This Row],[Facility]],INDEX(FacList,,1),0),3),[1]!tblOrg[Org Num],0)),[1]!tblLoc[Loc],0)),"")</f>
        <v>0</v>
      </c>
      <c r="V177" s="6">
        <f>IF(OR(tblTeamSch[[#This Row],[Court]]="",tblTeamSch[[#This Row],[Home]]&gt;0),0,IF(tblTeamSch[[#This Row],[Court]]&lt;10,0,IF(tblTeamSch[[#This Row],[Home Court]]=10,0,10)))</f>
        <v>0</v>
      </c>
      <c r="W177" s="6" t="e">
        <f>COUNTIFS(tblTeamSch[Travel Score for Game],10,tblTeamSch[Home],0,#REF!,#REF!)</f>
        <v>#REF!</v>
      </c>
      <c r="X177" s="6" t="str">
        <f>IFERROR(INDEX(tblTeamSch[Overall Travel Score],MATCH(tblTeamSch[[#This Row],[Opponent]],tblTeamSch[Team],0)),"")</f>
        <v/>
      </c>
      <c r="Y177" s="6" cm="1">
        <f t="array" ref="Y177">IF(Y176="Num",1,IF(Y176="","",IF(Y176+1&gt;TotalNumRegGames*2,"",Y176+1)))</f>
        <v>176</v>
      </c>
    </row>
    <row r="178" spans="1:25" ht="13.35" customHeight="1" x14ac:dyDescent="0.3">
      <c r="A178" s="6" cm="1">
        <f t="array" ref="A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811</v>
      </c>
      <c r="B178" s="6" cm="1">
        <f t="array" ref="B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" s="6">
        <f>IFERROR(INDEX([1]!tblSchedule[Week Game Scheduled],MATCH(tblTeamSch[[#This Row],[Game Num]],[1]!tblSchedule[GameNum],0)),"")</f>
        <v>49</v>
      </c>
      <c r="D178" s="6">
        <f>IFERROR(INDEX([1]!tblSchedule[Round],MATCH(tblTeamSch[[#This Row],[Game Num]],[1]!tblSchedule[GameNum],0)),"")</f>
        <v>1</v>
      </c>
      <c r="E178" s="6">
        <f>IFERROR(INDEX([1]!tblSchedule[Rnd Sch],MATCH(tblTeamSch[[#This Row],[Game Num]],[1]!tblSchedule[GameNum],0)),"")</f>
        <v>1</v>
      </c>
      <c r="F178" s="6" t="str">
        <f>IFERROR(INDEX([1]!tblSchedule[DLC],MATCH(tblTeamSch[[#This Row],[Game Num]],[1]!tblSchedule[GameNum],0)),"")</f>
        <v>8G2</v>
      </c>
      <c r="G178" s="7" t="str">
        <f>IFERROR(INDEX([1]!tblSchedule[Facility],MATCH(tblTeamSch[[#This Row],[Game Num]],[1]!tblSchedule[GameNum],0)),"")</f>
        <v>Holy Spirit Gym</v>
      </c>
      <c r="H178" s="8">
        <f>IFERROR(INDEX([1]!tblSchedule[Game Date],MATCH(tblTeamSch[[#This Row],[Game Num]],[1]!tblSchedule[GameNum],0)),"")</f>
        <v>45997</v>
      </c>
      <c r="I178" s="9">
        <f>IFERROR(INDEX([1]!tblSchedule[Game Time],MATCH(tblTeamSch[[#This Row],[Game Num]],[1]!tblSchedule[GameNum],0)),"")</f>
        <v>0.41666666666666669</v>
      </c>
      <c r="J178" s="10" t="str">
        <f>IFERROR(INDEX([1]!tblTeams[Organization],MATCH(tblTeamSch[[#This Row],[Team]],[1]!tblTeams[Team],0)),"")</f>
        <v>Holy Spirit</v>
      </c>
      <c r="K178" s="10" t="str">
        <f>IFERROR(INDEX([1]!tblOrg[Abbr],MATCH(tblTeamSch[[#This Row],[Org]],[1]!tblOrg[Organization],0)),"")</f>
        <v>HS</v>
      </c>
      <c r="L178" s="10" t="str">
        <f>IFERROR(INDEX(IF(tblTeamSch[[#This Row],[1vs2]]=1,[1]!tblSchedule[Team 1 Name],[1]!tblSchedule[Team 2 Name]),MATCH(tblTeamSch[[#This Row],[Game Num]],[1]!tblSchedule[GameNum],0)),"")</f>
        <v>Holy Spirit GBB 8#2</v>
      </c>
      <c r="M178" s="10" t="str">
        <f>IFERROR(INDEX(IF(tblTeamSch[[#This Row],[1vs2]]=1,[1]!tblSchedule[Team 2 Name],[1]!tblSchedule[Team 1 Name]),MATCH(tblTeamSch[[#This Row],[Game Num]],[1]!tblSchedule[GameNum],0)),"")</f>
        <v>OLOL 7/8 GB #2</v>
      </c>
      <c r="N178" s="6" t="str" cm="1">
        <f t="array" ref="N1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78" s="6" t="str">
        <f>IFERROR(INDEX(#REF!,MATCH(tblTeamSch[[#This Row],[Team]],[1]!tblTeams[Team],0)),"")</f>
        <v/>
      </c>
      <c r="Q178" s="6">
        <f>INDEX([1]!tblSchedule[Home Game],MATCH(tblTeamSch[[#This Row],[Game Num]],[1]!tblSchedule[GameNum],0))</f>
        <v>1</v>
      </c>
      <c r="R178" s="7" t="e">
        <f>IF(COUNTIFS(tblTeamSch[Team],tblTeamSch[[#This Row],[Team]],#REF!,1)&gt;1,"Y","")</f>
        <v>#REF!</v>
      </c>
      <c r="S178" s="6">
        <f>INDEX([1]!tblLoc[Score],MATCH(INDEX([1]!tblOrg[Loc],MATCH(tblTeamSch[[#This Row],[Org]],[1]!tblOrg[Organization],0)),[1]!tblLoc[Loc],0))</f>
        <v>0</v>
      </c>
      <c r="T178" s="6" t="e">
        <f>INDEX([1]!tblLoc[Score],MATCH(INDEX([1]!tblOrg[Loc],MATCH(#REF!,[1]!tblOrg[Abbr],0)),[1]!tblLoc[Loc],0))</f>
        <v>#REF!</v>
      </c>
      <c r="U178" s="6">
        <f>IFERROR(INDEX([1]!tblLoc[Score],MATCH(INDEX([1]!tblOrg[Loc],MATCH(INDEX(FacList,MATCH(tblTeamSch[[#This Row],[Facility]],INDEX(FacList,,1),0),3),[1]!tblOrg[Org Num],0)),[1]!tblLoc[Loc],0)),"")</f>
        <v>0</v>
      </c>
      <c r="V178" s="6">
        <f>IF(OR(tblTeamSch[[#This Row],[Court]]="",tblTeamSch[[#This Row],[Home]]&gt;0),0,IF(tblTeamSch[[#This Row],[Court]]&lt;10,0,IF(tblTeamSch[[#This Row],[Home Court]]=10,0,10)))</f>
        <v>0</v>
      </c>
      <c r="W178" s="6" t="e">
        <f>COUNTIFS(tblTeamSch[Travel Score for Game],10,tblTeamSch[Home],0,#REF!,#REF!)</f>
        <v>#REF!</v>
      </c>
      <c r="X178" s="6" t="str">
        <f>IFERROR(INDEX(tblTeamSch[Overall Travel Score],MATCH(tblTeamSch[[#This Row],[Opponent]],tblTeamSch[Team],0)),"")</f>
        <v/>
      </c>
      <c r="Y178" s="6" cm="1">
        <f t="array" ref="Y178">IF(Y177="Num",1,IF(Y177="","",IF(Y177+1&gt;TotalNumRegGames*2,"",Y177+1)))</f>
        <v>177</v>
      </c>
    </row>
    <row r="179" spans="1:25" ht="13.35" customHeight="1" x14ac:dyDescent="0.3">
      <c r="A179" s="6" cm="1">
        <f t="array" ref="A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819</v>
      </c>
      <c r="B179" s="6" cm="1">
        <f t="array" ref="B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" s="6">
        <f>IFERROR(INDEX([1]!tblSchedule[Week Game Scheduled],MATCH(tblTeamSch[[#This Row],[Game Num]],[1]!tblSchedule[GameNum],0)),"")</f>
        <v>51</v>
      </c>
      <c r="D179" s="6">
        <f>IFERROR(INDEX([1]!tblSchedule[Round],MATCH(tblTeamSch[[#This Row],[Game Num]],[1]!tblSchedule[GameNum],0)),"")</f>
        <v>2</v>
      </c>
      <c r="E179" s="6">
        <f>IFERROR(INDEX([1]!tblSchedule[Rnd Sch],MATCH(tblTeamSch[[#This Row],[Game Num]],[1]!tblSchedule[GameNum],0)),"")</f>
        <v>2</v>
      </c>
      <c r="F179" s="6" t="str">
        <f>IFERROR(INDEX([1]!tblSchedule[DLC],MATCH(tblTeamSch[[#This Row],[Game Num]],[1]!tblSchedule[GameNum],0)),"")</f>
        <v>8G2</v>
      </c>
      <c r="G179" s="7" t="str">
        <f>IFERROR(INDEX([1]!tblSchedule[Facility],MATCH(tblTeamSch[[#This Row],[Game Num]],[1]!tblSchedule[GameNum],0)),"")</f>
        <v>St. John Paul II Community Center (Gym)</v>
      </c>
      <c r="H179" s="8">
        <f>IFERROR(INDEX([1]!tblSchedule[Game Date],MATCH(tblTeamSch[[#This Row],[Game Num]],[1]!tblSchedule[GameNum],0)),"")</f>
        <v>46005</v>
      </c>
      <c r="I179" s="9">
        <f>IFERROR(INDEX([1]!tblSchedule[Game Time],MATCH(tblTeamSch[[#This Row],[Game Num]],[1]!tblSchedule[GameNum],0)),"")</f>
        <v>0.66666666666666663</v>
      </c>
      <c r="J179" s="10" t="str">
        <f>IFERROR(INDEX([1]!tblTeams[Organization],MATCH(tblTeamSch[[#This Row],[Team]],[1]!tblTeams[Team],0)),"")</f>
        <v>Holy Spirit</v>
      </c>
      <c r="K179" s="10" t="str">
        <f>IFERROR(INDEX([1]!tblOrg[Abbr],MATCH(tblTeamSch[[#This Row],[Org]],[1]!tblOrg[Organization],0)),"")</f>
        <v>HS</v>
      </c>
      <c r="L179" s="10" t="str">
        <f>IFERROR(INDEX(IF(tblTeamSch[[#This Row],[1vs2]]=1,[1]!tblSchedule[Team 1 Name],[1]!tblSchedule[Team 2 Name]),MATCH(tblTeamSch[[#This Row],[Game Num]],[1]!tblSchedule[GameNum],0)),"")</f>
        <v>Holy Spirit GBB 8#2</v>
      </c>
      <c r="M179" s="10" t="str">
        <f>IFERROR(INDEX(IF(tblTeamSch[[#This Row],[1vs2]]=1,[1]!tblSchedule[Team 2 Name],[1]!tblSchedule[Team 1 Name]),MATCH(tblTeamSch[[#This Row],[Game Num]],[1]!tblSchedule[GameNum],0)),"")</f>
        <v>St. Raphael BB 8G #2</v>
      </c>
      <c r="N179" s="6" t="str" cm="1">
        <f t="array" ref="N1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79" s="6" t="str">
        <f>IFERROR(INDEX(#REF!,MATCH(tblTeamSch[[#This Row],[Team]],[1]!tblTeams[Team],0)),"")</f>
        <v/>
      </c>
      <c r="Q179" s="6">
        <f>INDEX([1]!tblSchedule[Home Game],MATCH(tblTeamSch[[#This Row],[Game Num]],[1]!tblSchedule[GameNum],0))</f>
        <v>0</v>
      </c>
      <c r="R179" s="7" t="e">
        <f>IF(COUNTIFS(tblTeamSch[Team],tblTeamSch[[#This Row],[Team]],#REF!,1)&gt;1,"Y","")</f>
        <v>#REF!</v>
      </c>
      <c r="S179" s="6">
        <f>INDEX([1]!tblLoc[Score],MATCH(INDEX([1]!tblOrg[Loc],MATCH(tblTeamSch[[#This Row],[Org]],[1]!tblOrg[Organization],0)),[1]!tblLoc[Loc],0))</f>
        <v>0</v>
      </c>
      <c r="T179" s="6" t="e">
        <f>INDEX([1]!tblLoc[Score],MATCH(INDEX([1]!tblOrg[Loc],MATCH(#REF!,[1]!tblOrg[Abbr],0)),[1]!tblLoc[Loc],0))</f>
        <v>#REF!</v>
      </c>
      <c r="U179" s="6">
        <f>IFERROR(INDEX([1]!tblLoc[Score],MATCH(INDEX([1]!tblOrg[Loc],MATCH(INDEX(FacList,MATCH(tblTeamSch[[#This Row],[Facility]],INDEX(FacList,,1),0),3),[1]!tblOrg[Org Num],0)),[1]!tblLoc[Loc],0)),"")</f>
        <v>0</v>
      </c>
      <c r="V179" s="6">
        <f>IF(OR(tblTeamSch[[#This Row],[Court]]="",tblTeamSch[[#This Row],[Home]]&gt;0),0,IF(tblTeamSch[[#This Row],[Court]]&lt;10,0,IF(tblTeamSch[[#This Row],[Home Court]]=10,0,10)))</f>
        <v>0</v>
      </c>
      <c r="W179" s="6" t="e">
        <f>COUNTIFS(tblTeamSch[Travel Score for Game],10,tblTeamSch[Home],0,#REF!,#REF!)</f>
        <v>#REF!</v>
      </c>
      <c r="X179" s="6" t="str">
        <f>IFERROR(INDEX(tblTeamSch[Overall Travel Score],MATCH(tblTeamSch[[#This Row],[Opponent]],tblTeamSch[Team],0)),"")</f>
        <v/>
      </c>
      <c r="Y179" s="6" cm="1">
        <f t="array" ref="Y179">IF(Y178="Num",1,IF(Y178="","",IF(Y178+1&gt;TotalNumRegGames*2,"",Y178+1)))</f>
        <v>178</v>
      </c>
    </row>
    <row r="180" spans="1:25" ht="13.35" customHeight="1" x14ac:dyDescent="0.3">
      <c r="A180" s="6" cm="1">
        <f t="array" ref="A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826</v>
      </c>
      <c r="B180" s="6" cm="1">
        <f t="array" ref="B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0" s="6">
        <f>IFERROR(INDEX([1]!tblSchedule[Week Game Scheduled],MATCH(tblTeamSch[[#This Row],[Game Num]],[1]!tblSchedule[GameNum],0)),"")</f>
        <v>5</v>
      </c>
      <c r="D180" s="6">
        <f>IFERROR(INDEX([1]!tblSchedule[Round],MATCH(tblTeamSch[[#This Row],[Game Num]],[1]!tblSchedule[GameNum],0)),"")</f>
        <v>3</v>
      </c>
      <c r="E180" s="6">
        <f>IFERROR(INDEX([1]!tblSchedule[Rnd Sch],MATCH(tblTeamSch[[#This Row],[Game Num]],[1]!tblSchedule[GameNum],0)),"")</f>
        <v>3</v>
      </c>
      <c r="F180" s="6" t="str">
        <f>IFERROR(INDEX([1]!tblSchedule[DLC],MATCH(tblTeamSch[[#This Row],[Game Num]],[1]!tblSchedule[GameNum],0)),"")</f>
        <v>8G2</v>
      </c>
      <c r="G180" s="7" t="str">
        <f>IFERROR(INDEX([1]!tblSchedule[Facility],MATCH(tblTeamSch[[#This Row],[Game Num]],[1]!tblSchedule[GameNum],0)),"")</f>
        <v>St Mary Academy Gym</v>
      </c>
      <c r="H180" s="8">
        <f>IFERROR(INDEX([1]!tblSchedule[Game Date],MATCH(tblTeamSch[[#This Row],[Game Num]],[1]!tblSchedule[GameNum],0)),"")</f>
        <v>46025</v>
      </c>
      <c r="I180" s="9">
        <f>IFERROR(INDEX([1]!tblSchedule[Game Time],MATCH(tblTeamSch[[#This Row],[Game Num]],[1]!tblSchedule[GameNum],0)),"")</f>
        <v>0.41666666666666669</v>
      </c>
      <c r="J180" s="10" t="str">
        <f>IFERROR(INDEX([1]!tblTeams[Organization],MATCH(tblTeamSch[[#This Row],[Team]],[1]!tblTeams[Team],0)),"")</f>
        <v>Holy Spirit</v>
      </c>
      <c r="K180" s="10" t="str">
        <f>IFERROR(INDEX([1]!tblOrg[Abbr],MATCH(tblTeamSch[[#This Row],[Org]],[1]!tblOrg[Organization],0)),"")</f>
        <v>HS</v>
      </c>
      <c r="L180" s="10" t="str">
        <f>IFERROR(INDEX(IF(tblTeamSch[[#This Row],[1vs2]]=1,[1]!tblSchedule[Team 1 Name],[1]!tblSchedule[Team 2 Name]),MATCH(tblTeamSch[[#This Row],[Game Num]],[1]!tblSchedule[GameNum],0)),"")</f>
        <v>Holy Spirit GBB 8#2</v>
      </c>
      <c r="M180" s="10" t="str">
        <f>IFERROR(INDEX(IF(tblTeamSch[[#This Row],[1vs2]]=1,[1]!tblSchedule[Team 2 Name],[1]!tblSchedule[Team 1 Name]),MATCH(tblTeamSch[[#This Row],[Game Num]],[1]!tblSchedule[GameNum],0)),"")</f>
        <v>Holy Trinity BB 7/8G #2</v>
      </c>
      <c r="N180" s="6" t="str" cm="1">
        <f t="array" ref="N1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0" s="6" t="str">
        <f>IFERROR(INDEX(#REF!,MATCH(tblTeamSch[[#This Row],[Team]],[1]!tblTeams[Team],0)),"")</f>
        <v/>
      </c>
      <c r="Q180" s="6">
        <f>INDEX([1]!tblSchedule[Home Game],MATCH(tblTeamSch[[#This Row],[Game Num]],[1]!tblSchedule[GameNum],0))</f>
        <v>0</v>
      </c>
      <c r="R180" s="7" t="e">
        <f>IF(COUNTIFS(tblTeamSch[Team],tblTeamSch[[#This Row],[Team]],#REF!,1)&gt;1,"Y","")</f>
        <v>#REF!</v>
      </c>
      <c r="S180" s="6">
        <f>INDEX([1]!tblLoc[Score],MATCH(INDEX([1]!tblOrg[Loc],MATCH(tblTeamSch[[#This Row],[Org]],[1]!tblOrg[Organization],0)),[1]!tblLoc[Loc],0))</f>
        <v>0</v>
      </c>
      <c r="T180" s="6" t="e">
        <f>INDEX([1]!tblLoc[Score],MATCH(INDEX([1]!tblOrg[Loc],MATCH(#REF!,[1]!tblOrg[Abbr],0)),[1]!tblLoc[Loc],0))</f>
        <v>#REF!</v>
      </c>
      <c r="U180" s="6">
        <f>IFERROR(INDEX([1]!tblLoc[Score],MATCH(INDEX([1]!tblOrg[Loc],MATCH(INDEX(FacList,MATCH(tblTeamSch[[#This Row],[Facility]],INDEX(FacList,,1),0),3),[1]!tblOrg[Org Num],0)),[1]!tblLoc[Loc],0)),"")</f>
        <v>4</v>
      </c>
      <c r="V180" s="6">
        <f>IF(OR(tblTeamSch[[#This Row],[Court]]="",tblTeamSch[[#This Row],[Home]]&gt;0),0,IF(tblTeamSch[[#This Row],[Court]]&lt;10,0,IF(tblTeamSch[[#This Row],[Home Court]]=10,0,10)))</f>
        <v>0</v>
      </c>
      <c r="W180" s="6" t="e">
        <f>COUNTIFS(tblTeamSch[Travel Score for Game],10,tblTeamSch[Home],0,#REF!,#REF!)</f>
        <v>#REF!</v>
      </c>
      <c r="X180" s="6" t="str">
        <f>IFERROR(INDEX(tblTeamSch[Overall Travel Score],MATCH(tblTeamSch[[#This Row],[Opponent]],tblTeamSch[Team],0)),"")</f>
        <v/>
      </c>
      <c r="Y180" s="6" cm="1">
        <f t="array" ref="Y180">IF(Y179="Num",1,IF(Y179="","",IF(Y179+1&gt;TotalNumRegGames*2,"",Y179+1)))</f>
        <v>179</v>
      </c>
    </row>
    <row r="181" spans="1:25" ht="13.35" customHeight="1" x14ac:dyDescent="0.3">
      <c r="A181" s="6" cm="1">
        <f t="array" ref="A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835</v>
      </c>
      <c r="B181" s="6" cm="1">
        <f t="array" ref="B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1" s="6">
        <f>IFERROR(INDEX([1]!tblSchedule[Week Game Scheduled],MATCH(tblTeamSch[[#This Row],[Game Num]],[1]!tblSchedule[GameNum],0)),"")</f>
        <v>6</v>
      </c>
      <c r="D181" s="6">
        <f>IFERROR(INDEX([1]!tblSchedule[Round],MATCH(tblTeamSch[[#This Row],[Game Num]],[1]!tblSchedule[GameNum],0)),"")</f>
        <v>4</v>
      </c>
      <c r="E181" s="6">
        <f>IFERROR(INDEX([1]!tblSchedule[Rnd Sch],MATCH(tblTeamSch[[#This Row],[Game Num]],[1]!tblSchedule[GameNum],0)),"")</f>
        <v>4</v>
      </c>
      <c r="F181" s="6" t="str">
        <f>IFERROR(INDEX([1]!tblSchedule[DLC],MATCH(tblTeamSch[[#This Row],[Game Num]],[1]!tblSchedule[GameNum],0)),"")</f>
        <v>8G2</v>
      </c>
      <c r="G181" s="7" t="str">
        <f>IFERROR(INDEX([1]!tblSchedule[Facility],MATCH(tblTeamSch[[#This Row],[Game Num]],[1]!tblSchedule[GameNum],0)),"")</f>
        <v>Holy Spirit Gym</v>
      </c>
      <c r="H181" s="8">
        <f>IFERROR(INDEX([1]!tblSchedule[Game Date],MATCH(tblTeamSch[[#This Row],[Game Num]],[1]!tblSchedule[GameNum],0)),"")</f>
        <v>46032</v>
      </c>
      <c r="I181" s="9">
        <f>IFERROR(INDEX([1]!tblSchedule[Game Time],MATCH(tblTeamSch[[#This Row],[Game Num]],[1]!tblSchedule[GameNum],0)),"")</f>
        <v>0.41666666666666669</v>
      </c>
      <c r="J181" s="10" t="str">
        <f>IFERROR(INDEX([1]!tblTeams[Organization],MATCH(tblTeamSch[[#This Row],[Team]],[1]!tblTeams[Team],0)),"")</f>
        <v>Holy Spirit</v>
      </c>
      <c r="K181" s="10" t="str">
        <f>IFERROR(INDEX([1]!tblOrg[Abbr],MATCH(tblTeamSch[[#This Row],[Org]],[1]!tblOrg[Organization],0)),"")</f>
        <v>HS</v>
      </c>
      <c r="L181" s="10" t="str">
        <f>IFERROR(INDEX(IF(tblTeamSch[[#This Row],[1vs2]]=1,[1]!tblSchedule[Team 1 Name],[1]!tblSchedule[Team 2 Name]),MATCH(tblTeamSch[[#This Row],[Game Num]],[1]!tblSchedule[GameNum],0)),"")</f>
        <v>Holy Spirit GBB 8#2</v>
      </c>
      <c r="M181" s="10" t="str">
        <f>IFERROR(INDEX(IF(tblTeamSch[[#This Row],[1vs2]]=1,[1]!tblSchedule[Team 2 Name],[1]!tblSchedule[Team 1 Name]),MATCH(tblTeamSch[[#This Row],[Game Num]],[1]!tblSchedule[GameNum],0)),"")</f>
        <v>St Patrick BB 8G#2</v>
      </c>
      <c r="N181" s="6" t="str" cm="1">
        <f t="array" ref="N1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1" s="6" t="str">
        <f>IFERROR(INDEX(#REF!,MATCH(tblTeamSch[[#This Row],[Team]],[1]!tblTeams[Team],0)),"")</f>
        <v/>
      </c>
      <c r="Q181" s="6">
        <f>INDEX([1]!tblSchedule[Home Game],MATCH(tblTeamSch[[#This Row],[Game Num]],[1]!tblSchedule[GameNum],0))</f>
        <v>1</v>
      </c>
      <c r="R181" s="7" t="e">
        <f>IF(COUNTIFS(tblTeamSch[Team],tblTeamSch[[#This Row],[Team]],#REF!,1)&gt;1,"Y","")</f>
        <v>#REF!</v>
      </c>
      <c r="S181" s="6">
        <f>INDEX([1]!tblLoc[Score],MATCH(INDEX([1]!tblOrg[Loc],MATCH(tblTeamSch[[#This Row],[Org]],[1]!tblOrg[Organization],0)),[1]!tblLoc[Loc],0))</f>
        <v>0</v>
      </c>
      <c r="T181" s="6" t="e">
        <f>INDEX([1]!tblLoc[Score],MATCH(INDEX([1]!tblOrg[Loc],MATCH(#REF!,[1]!tblOrg[Abbr],0)),[1]!tblLoc[Loc],0))</f>
        <v>#REF!</v>
      </c>
      <c r="U181" s="6">
        <f>IFERROR(INDEX([1]!tblLoc[Score],MATCH(INDEX([1]!tblOrg[Loc],MATCH(INDEX(FacList,MATCH(tblTeamSch[[#This Row],[Facility]],INDEX(FacList,,1),0),3),[1]!tblOrg[Org Num],0)),[1]!tblLoc[Loc],0)),"")</f>
        <v>0</v>
      </c>
      <c r="V181" s="6">
        <f>IF(OR(tblTeamSch[[#This Row],[Court]]="",tblTeamSch[[#This Row],[Home]]&gt;0),0,IF(tblTeamSch[[#This Row],[Court]]&lt;10,0,IF(tblTeamSch[[#This Row],[Home Court]]=10,0,10)))</f>
        <v>0</v>
      </c>
      <c r="W181" s="6" t="e">
        <f>COUNTIFS(tblTeamSch[Travel Score for Game],10,tblTeamSch[Home],0,#REF!,#REF!)</f>
        <v>#REF!</v>
      </c>
      <c r="X181" s="6" t="str">
        <f>IFERROR(INDEX(tblTeamSch[Overall Travel Score],MATCH(tblTeamSch[[#This Row],[Opponent]],tblTeamSch[Team],0)),"")</f>
        <v/>
      </c>
      <c r="Y181" s="6" cm="1">
        <f t="array" ref="Y181">IF(Y180="Num",1,IF(Y180="","",IF(Y180+1&gt;TotalNumRegGames*2,"",Y180+1)))</f>
        <v>180</v>
      </c>
    </row>
    <row r="182" spans="1:25" ht="13.35" customHeight="1" x14ac:dyDescent="0.3">
      <c r="A182" s="6" cm="1">
        <f t="array" ref="A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837</v>
      </c>
      <c r="B182" s="6" cm="1">
        <f t="array" ref="B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" s="6">
        <f>IFERROR(INDEX([1]!tblSchedule[Week Game Scheduled],MATCH(tblTeamSch[[#This Row],[Game Num]],[1]!tblSchedule[GameNum],0)),"")</f>
        <v>7</v>
      </c>
      <c r="D182" s="6">
        <f>IFERROR(INDEX([1]!tblSchedule[Round],MATCH(tblTeamSch[[#This Row],[Game Num]],[1]!tblSchedule[GameNum],0)),"")</f>
        <v>5</v>
      </c>
      <c r="E182" s="6">
        <f>IFERROR(INDEX([1]!tblSchedule[Rnd Sch],MATCH(tblTeamSch[[#This Row],[Game Num]],[1]!tblSchedule[GameNum],0)),"")</f>
        <v>5</v>
      </c>
      <c r="F182" s="6" t="str">
        <f>IFERROR(INDEX([1]!tblSchedule[DLC],MATCH(tblTeamSch[[#This Row],[Game Num]],[1]!tblSchedule[GameNum],0)),"")</f>
        <v>8G2</v>
      </c>
      <c r="G182" s="7" t="str">
        <f>IFERROR(INDEX([1]!tblSchedule[Facility],MATCH(tblTeamSch[[#This Row],[Game Num]],[1]!tblSchedule[GameNum],0)),"")</f>
        <v>Holy Spirit Gym</v>
      </c>
      <c r="H182" s="8">
        <f>IFERROR(INDEX([1]!tblSchedule[Game Date],MATCH(tblTeamSch[[#This Row],[Game Num]],[1]!tblSchedule[GameNum],0)),"")</f>
        <v>46039</v>
      </c>
      <c r="I182" s="9">
        <f>IFERROR(INDEX([1]!tblSchedule[Game Time],MATCH(tblTeamSch[[#This Row],[Game Num]],[1]!tblSchedule[GameNum],0)),"")</f>
        <v>0.41666666666666669</v>
      </c>
      <c r="J182" s="10" t="str">
        <f>IFERROR(INDEX([1]!tblTeams[Organization],MATCH(tblTeamSch[[#This Row],[Team]],[1]!tblTeams[Team],0)),"")</f>
        <v>Holy Spirit</v>
      </c>
      <c r="K182" s="10" t="str">
        <f>IFERROR(INDEX([1]!tblOrg[Abbr],MATCH(tblTeamSch[[#This Row],[Org]],[1]!tblOrg[Organization],0)),"")</f>
        <v>HS</v>
      </c>
      <c r="L182" s="10" t="str">
        <f>IFERROR(INDEX(IF(tblTeamSch[[#This Row],[1vs2]]=1,[1]!tblSchedule[Team 1 Name],[1]!tblSchedule[Team 2 Name]),MATCH(tblTeamSch[[#This Row],[Game Num]],[1]!tblSchedule[GameNum],0)),"")</f>
        <v>Holy Spirit GBB 8#2</v>
      </c>
      <c r="M182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182" s="6" t="str" cm="1">
        <f t="array" ref="N1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2" s="6" t="str">
        <f>IFERROR(INDEX(#REF!,MATCH(tblTeamSch[[#This Row],[Team]],[1]!tblTeams[Team],0)),"")</f>
        <v/>
      </c>
      <c r="Q182" s="6">
        <f>INDEX([1]!tblSchedule[Home Game],MATCH(tblTeamSch[[#This Row],[Game Num]],[1]!tblSchedule[GameNum],0))</f>
        <v>1</v>
      </c>
      <c r="R182" s="7" t="e">
        <f>IF(COUNTIFS(tblTeamSch[Team],tblTeamSch[[#This Row],[Team]],#REF!,1)&gt;1,"Y","")</f>
        <v>#REF!</v>
      </c>
      <c r="S182" s="6">
        <f>INDEX([1]!tblLoc[Score],MATCH(INDEX([1]!tblOrg[Loc],MATCH(tblTeamSch[[#This Row],[Org]],[1]!tblOrg[Organization],0)),[1]!tblLoc[Loc],0))</f>
        <v>0</v>
      </c>
      <c r="T182" s="6" t="e">
        <f>INDEX([1]!tblLoc[Score],MATCH(INDEX([1]!tblOrg[Loc],MATCH(#REF!,[1]!tblOrg[Abbr],0)),[1]!tblLoc[Loc],0))</f>
        <v>#REF!</v>
      </c>
      <c r="U182" s="6">
        <f>IFERROR(INDEX([1]!tblLoc[Score],MATCH(INDEX([1]!tblOrg[Loc],MATCH(INDEX(FacList,MATCH(tblTeamSch[[#This Row],[Facility]],INDEX(FacList,,1),0),3),[1]!tblOrg[Org Num],0)),[1]!tblLoc[Loc],0)),"")</f>
        <v>0</v>
      </c>
      <c r="V182" s="6">
        <f>IF(OR(tblTeamSch[[#This Row],[Court]]="",tblTeamSch[[#This Row],[Home]]&gt;0),0,IF(tblTeamSch[[#This Row],[Court]]&lt;10,0,IF(tblTeamSch[[#This Row],[Home Court]]=10,0,10)))</f>
        <v>0</v>
      </c>
      <c r="W182" s="6" t="e">
        <f>COUNTIFS(tblTeamSch[Travel Score for Game],10,tblTeamSch[Home],0,#REF!,#REF!)</f>
        <v>#REF!</v>
      </c>
      <c r="X182" s="6" t="str">
        <f>IFERROR(INDEX(tblTeamSch[Overall Travel Score],MATCH(tblTeamSch[[#This Row],[Opponent]],tblTeamSch[Team],0)),"")</f>
        <v/>
      </c>
      <c r="Y182" s="6" cm="1">
        <f t="array" ref="Y182">IF(Y181="Num",1,IF(Y181="","",IF(Y181+1&gt;TotalNumRegGames*2,"",Y181+1)))</f>
        <v>181</v>
      </c>
    </row>
    <row r="183" spans="1:25" ht="13.35" customHeight="1" x14ac:dyDescent="0.3">
      <c r="A183" s="6" cm="1">
        <f t="array" ref="A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850</v>
      </c>
      <c r="B183" s="6" cm="1">
        <f t="array" ref="B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" s="6">
        <f>IFERROR(INDEX([1]!tblSchedule[Week Game Scheduled],MATCH(tblTeamSch[[#This Row],[Game Num]],[1]!tblSchedule[GameNum],0)),"")</f>
        <v>8</v>
      </c>
      <c r="D183" s="6">
        <f>IFERROR(INDEX([1]!tblSchedule[Round],MATCH(tblTeamSch[[#This Row],[Game Num]],[1]!tblSchedule[GameNum],0)),"")</f>
        <v>6</v>
      </c>
      <c r="E183" s="6">
        <f>IFERROR(INDEX([1]!tblSchedule[Rnd Sch],MATCH(tblTeamSch[[#This Row],[Game Num]],[1]!tblSchedule[GameNum],0)),"")</f>
        <v>6</v>
      </c>
      <c r="F183" s="6" t="str">
        <f>IFERROR(INDEX([1]!tblSchedule[DLC],MATCH(tblTeamSch[[#This Row],[Game Num]],[1]!tblSchedule[GameNum],0)),"")</f>
        <v>8G2</v>
      </c>
      <c r="G183" s="7" t="str">
        <f>IFERROR(INDEX([1]!tblSchedule[Facility],MATCH(tblTeamSch[[#This Row],[Game Num]],[1]!tblSchedule[GameNum],0)),"")</f>
        <v>St. Nicholas Academy Gym</v>
      </c>
      <c r="H183" s="8">
        <f>IFERROR(INDEX([1]!tblSchedule[Game Date],MATCH(tblTeamSch[[#This Row],[Game Num]],[1]!tblSchedule[GameNum],0)),"")</f>
        <v>46046</v>
      </c>
      <c r="I183" s="9">
        <f>IFERROR(INDEX([1]!tblSchedule[Game Time],MATCH(tblTeamSch[[#This Row],[Game Num]],[1]!tblSchedule[GameNum],0)),"")</f>
        <v>0.41666666666666669</v>
      </c>
      <c r="J183" s="10" t="str">
        <f>IFERROR(INDEX([1]!tblTeams[Organization],MATCH(tblTeamSch[[#This Row],[Team]],[1]!tblTeams[Team],0)),"")</f>
        <v>Holy Spirit</v>
      </c>
      <c r="K183" s="10" t="str">
        <f>IFERROR(INDEX([1]!tblOrg[Abbr],MATCH(tblTeamSch[[#This Row],[Org]],[1]!tblOrg[Organization],0)),"")</f>
        <v>HS</v>
      </c>
      <c r="L183" s="10" t="str">
        <f>IFERROR(INDEX(IF(tblTeamSch[[#This Row],[1vs2]]=1,[1]!tblSchedule[Team 1 Name],[1]!tblSchedule[Team 2 Name]),MATCH(tblTeamSch[[#This Row],[Game Num]],[1]!tblSchedule[GameNum],0)),"")</f>
        <v>Holy Spirit GBB 8#2</v>
      </c>
      <c r="M183" s="10" t="str">
        <f>IFERROR(INDEX(IF(tblTeamSch[[#This Row],[1vs2]]=1,[1]!tblSchedule[Team 2 Name],[1]!tblSchedule[Team 1 Name]),MATCH(tblTeamSch[[#This Row],[Game Num]],[1]!tblSchedule[GameNum],0)),"")</f>
        <v>St Michael BB 8G#2</v>
      </c>
      <c r="N183" s="6" t="str" cm="1">
        <f t="array" ref="N1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3" s="6" t="str">
        <f>IFERROR(INDEX(#REF!,MATCH(tblTeamSch[[#This Row],[Team]],[1]!tblTeams[Team],0)),"")</f>
        <v/>
      </c>
      <c r="Q183" s="6">
        <f>INDEX([1]!tblSchedule[Home Game],MATCH(tblTeamSch[[#This Row],[Game Num]],[1]!tblSchedule[GameNum],0))</f>
        <v>0</v>
      </c>
      <c r="R183" s="7" t="e">
        <f>IF(COUNTIFS(tblTeamSch[Team],tblTeamSch[[#This Row],[Team]],#REF!,1)&gt;1,"Y","")</f>
        <v>#REF!</v>
      </c>
      <c r="S183" s="6">
        <f>INDEX([1]!tblLoc[Score],MATCH(INDEX([1]!tblOrg[Loc],MATCH(tblTeamSch[[#This Row],[Org]],[1]!tblOrg[Organization],0)),[1]!tblLoc[Loc],0))</f>
        <v>0</v>
      </c>
      <c r="T183" s="6" t="e">
        <f>INDEX([1]!tblLoc[Score],MATCH(INDEX([1]!tblOrg[Loc],MATCH(#REF!,[1]!tblOrg[Abbr],0)),[1]!tblLoc[Loc],0))</f>
        <v>#REF!</v>
      </c>
      <c r="U183" s="6">
        <f>IFERROR(INDEX([1]!tblLoc[Score],MATCH(INDEX([1]!tblOrg[Loc],MATCH(INDEX(FacList,MATCH(tblTeamSch[[#This Row],[Facility]],INDEX(FacList,,1),0),3),[1]!tblOrg[Org Num],0)),[1]!tblLoc[Loc],0)),"")</f>
        <v>10</v>
      </c>
      <c r="V183" s="6">
        <f>IF(OR(tblTeamSch[[#This Row],[Court]]="",tblTeamSch[[#This Row],[Home]]&gt;0),0,IF(tblTeamSch[[#This Row],[Court]]&lt;10,0,IF(tblTeamSch[[#This Row],[Home Court]]=10,0,10)))</f>
        <v>10</v>
      </c>
      <c r="W183" s="6" t="e">
        <f>COUNTIFS(tblTeamSch[Travel Score for Game],10,tblTeamSch[Home],0,#REF!,#REF!)</f>
        <v>#REF!</v>
      </c>
      <c r="X183" s="6" t="str">
        <f>IFERROR(INDEX(tblTeamSch[Overall Travel Score],MATCH(tblTeamSch[[#This Row],[Opponent]],tblTeamSch[Team],0)),"")</f>
        <v/>
      </c>
      <c r="Y183" s="6" cm="1">
        <f t="array" ref="Y183">IF(Y182="Num",1,IF(Y182="","",IF(Y182+1&gt;TotalNumRegGames*2,"",Y182+1)))</f>
        <v>182</v>
      </c>
    </row>
    <row r="184" spans="1:25" ht="13.35" customHeight="1" x14ac:dyDescent="0.3">
      <c r="A184" s="6" cm="1">
        <f t="array" ref="A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853</v>
      </c>
      <c r="B184" s="6" cm="1">
        <f t="array" ref="B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" s="6">
        <f>IFERROR(INDEX([1]!tblSchedule[Week Game Scheduled],MATCH(tblTeamSch[[#This Row],[Game Num]],[1]!tblSchedule[GameNum],0)),"")</f>
        <v>10</v>
      </c>
      <c r="D184" s="6">
        <f>IFERROR(INDEX([1]!tblSchedule[Round],MATCH(tblTeamSch[[#This Row],[Game Num]],[1]!tblSchedule[GameNum],0)),"")</f>
        <v>7</v>
      </c>
      <c r="E184" s="6">
        <f>IFERROR(INDEX([1]!tblSchedule[Rnd Sch],MATCH(tblTeamSch[[#This Row],[Game Num]],[1]!tblSchedule[GameNum],0)),"")</f>
        <v>7</v>
      </c>
      <c r="F184" s="6" t="str">
        <f>IFERROR(INDEX([1]!tblSchedule[DLC],MATCH(tblTeamSch[[#This Row],[Game Num]],[1]!tblSchedule[GameNum],0)),"")</f>
        <v>8G2</v>
      </c>
      <c r="G184" s="7" t="str">
        <f>IFERROR(INDEX([1]!tblSchedule[Facility],MATCH(tblTeamSch[[#This Row],[Game Num]],[1]!tblSchedule[GameNum],0)),"")</f>
        <v>Saint Andrew Academy Gym</v>
      </c>
      <c r="H184" s="8">
        <f>IFERROR(INDEX([1]!tblSchedule[Game Date],MATCH(tblTeamSch[[#This Row],[Game Num]],[1]!tblSchedule[GameNum],0)),"")</f>
        <v>46054</v>
      </c>
      <c r="I184" s="9">
        <f>IFERROR(INDEX([1]!tblSchedule[Game Time],MATCH(tblTeamSch[[#This Row],[Game Num]],[1]!tblSchedule[GameNum],0)),"")</f>
        <v>0.54166666666666663</v>
      </c>
      <c r="J184" s="10" t="str">
        <f>IFERROR(INDEX([1]!tblTeams[Organization],MATCH(tblTeamSch[[#This Row],[Team]],[1]!tblTeams[Team],0)),"")</f>
        <v>Holy Spirit</v>
      </c>
      <c r="K184" s="10" t="str">
        <f>IFERROR(INDEX([1]!tblOrg[Abbr],MATCH(tblTeamSch[[#This Row],[Org]],[1]!tblOrg[Organization],0)),"")</f>
        <v>HS</v>
      </c>
      <c r="L184" s="10" t="str">
        <f>IFERROR(INDEX(IF(tblTeamSch[[#This Row],[1vs2]]=1,[1]!tblSchedule[Team 1 Name],[1]!tblSchedule[Team 2 Name]),MATCH(tblTeamSch[[#This Row],[Game Num]],[1]!tblSchedule[GameNum],0)),"")</f>
        <v>Holy Spirit GBB 8#2</v>
      </c>
      <c r="M184" s="10" t="str">
        <f>IFERROR(INDEX(IF(tblTeamSch[[#This Row],[1vs2]]=1,[1]!tblSchedule[Team 2 Name],[1]!tblSchedule[Team 1 Name]),MATCH(tblTeamSch[[#This Row],[Game Num]],[1]!tblSchedule[GameNum],0)),"")</f>
        <v>St. Paul BB 8G#2</v>
      </c>
      <c r="N184" s="6" t="str" cm="1">
        <f t="array" ref="N1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4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84" s="6" t="str">
        <f>IFERROR(INDEX(#REF!,MATCH(tblTeamSch[[#This Row],[Team]],[1]!tblTeams[Team],0)),"")</f>
        <v/>
      </c>
      <c r="Q184" s="6">
        <f>INDEX([1]!tblSchedule[Home Game],MATCH(tblTeamSch[[#This Row],[Game Num]],[1]!tblSchedule[GameNum],0))</f>
        <v>0</v>
      </c>
      <c r="R184" s="7" t="e">
        <f>IF(COUNTIFS(tblTeamSch[Team],tblTeamSch[[#This Row],[Team]],#REF!,1)&gt;1,"Y","")</f>
        <v>#REF!</v>
      </c>
      <c r="S184" s="6">
        <f>INDEX([1]!tblLoc[Score],MATCH(INDEX([1]!tblOrg[Loc],MATCH(tblTeamSch[[#This Row],[Org]],[1]!tblOrg[Organization],0)),[1]!tblLoc[Loc],0))</f>
        <v>0</v>
      </c>
      <c r="T184" s="6" t="e">
        <f>INDEX([1]!tblLoc[Score],MATCH(INDEX([1]!tblOrg[Loc],MATCH(#REF!,[1]!tblOrg[Abbr],0)),[1]!tblLoc[Loc],0))</f>
        <v>#REF!</v>
      </c>
      <c r="U184" s="6">
        <f>IFERROR(INDEX([1]!tblLoc[Score],MATCH(INDEX([1]!tblOrg[Loc],MATCH(INDEX(FacList,MATCH(tblTeamSch[[#This Row],[Facility]],INDEX(FacList,,1),0),3),[1]!tblOrg[Org Num],0)),[1]!tblLoc[Loc],0)),"")</f>
        <v>10</v>
      </c>
      <c r="V184" s="6">
        <f>IF(OR(tblTeamSch[[#This Row],[Court]]="",tblTeamSch[[#This Row],[Home]]&gt;0),0,IF(tblTeamSch[[#This Row],[Court]]&lt;10,0,IF(tblTeamSch[[#This Row],[Home Court]]=10,0,10)))</f>
        <v>10</v>
      </c>
      <c r="W184" s="6" t="e">
        <f>COUNTIFS(tblTeamSch[Travel Score for Game],10,tblTeamSch[Home],0,#REF!,#REF!)</f>
        <v>#REF!</v>
      </c>
      <c r="X184" s="6" t="str">
        <f>IFERROR(INDEX(tblTeamSch[Overall Travel Score],MATCH(tblTeamSch[[#This Row],[Opponent]],tblTeamSch[Team],0)),"")</f>
        <v/>
      </c>
      <c r="Y184" s="6" cm="1">
        <f t="array" ref="Y184">IF(Y183="Num",1,IF(Y183="","",IF(Y183+1&gt;TotalNumRegGames*2,"",Y183+1)))</f>
        <v>183</v>
      </c>
    </row>
    <row r="185" spans="1:25" ht="13.35" customHeight="1" x14ac:dyDescent="0.3">
      <c r="A185" s="6" cm="1">
        <f t="array" ref="A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459</v>
      </c>
      <c r="B185" s="6" cm="1">
        <f t="array" ref="B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" s="6">
        <f>IFERROR(INDEX([1]!tblSchedule[Week Game Scheduled],MATCH(tblTeamSch[[#This Row],[Game Num]],[1]!tblSchedule[GameNum],0)),"")</f>
        <v>49</v>
      </c>
      <c r="D185" s="6">
        <f>IFERROR(INDEX([1]!tblSchedule[Round],MATCH(tblTeamSch[[#This Row],[Game Num]],[1]!tblSchedule[GameNum],0)),"")</f>
        <v>1</v>
      </c>
      <c r="E185" s="6">
        <f>IFERROR(INDEX([1]!tblSchedule[Rnd Sch],MATCH(tblTeamSch[[#This Row],[Game Num]],[1]!tblSchedule[GameNum],0)),"")</f>
        <v>1</v>
      </c>
      <c r="F185" s="6" t="str">
        <f>IFERROR(INDEX([1]!tblSchedule[DLC],MATCH(tblTeamSch[[#This Row],[Game Num]],[1]!tblSchedule[GameNum],0)),"")</f>
        <v>4B1AA</v>
      </c>
      <c r="G185" s="7" t="str">
        <f>IFERROR(INDEX([1]!tblSchedule[Facility],MATCH(tblTeamSch[[#This Row],[Game Num]],[1]!tblSchedule[GameNum],0)),"")</f>
        <v>St. Rita Gym</v>
      </c>
      <c r="H185" s="8">
        <f>IFERROR(INDEX([1]!tblSchedule[Game Date],MATCH(tblTeamSch[[#This Row],[Game Num]],[1]!tblSchedule[GameNum],0)),"")</f>
        <v>45997</v>
      </c>
      <c r="I185" s="9">
        <f>IFERROR(INDEX([1]!tblSchedule[Game Time],MATCH(tblTeamSch[[#This Row],[Game Num]],[1]!tblSchedule[GameNum],0)),"")</f>
        <v>0.5</v>
      </c>
      <c r="J185" s="10" t="str">
        <f>IFERROR(INDEX([1]!tblTeams[Organization],MATCH(tblTeamSch[[#This Row],[Team]],[1]!tblTeams[Team],0)),"")</f>
        <v>Holy Trinity</v>
      </c>
      <c r="K185" s="10" t="str">
        <f>IFERROR(INDEX([1]!tblOrg[Abbr],MATCH(tblTeamSch[[#This Row],[Org]],[1]!tblOrg[Organization],0)),"")</f>
        <v>HT</v>
      </c>
      <c r="L185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85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185" s="6"/>
      <c r="O185" s="6"/>
      <c r="P185" s="6"/>
      <c r="Q185" s="6">
        <f>INDEX([1]!tblSchedule[Home Game],MATCH(tblTeamSch[[#This Row],[Game Num]],[1]!tblSchedule[GameNum],0))</f>
        <v>0</v>
      </c>
      <c r="R185" s="7" t="e">
        <f>IF(COUNTIFS(tblTeamSch[Team],tblTeamSch[[#This Row],[Team]],#REF!,1)&gt;1,"Y","")</f>
        <v>#REF!</v>
      </c>
      <c r="S185" s="6">
        <f>INDEX([1]!tblLoc[Score],MATCH(INDEX([1]!tblOrg[Loc],MATCH(tblTeamSch[[#This Row],[Org]],[1]!tblOrg[Organization],0)),[1]!tblLoc[Loc],0))</f>
        <v>0</v>
      </c>
      <c r="T185" s="6" t="e">
        <f>INDEX([1]!tblLoc[Score],MATCH(INDEX([1]!tblOrg[Loc],MATCH(#REF!,[1]!tblOrg[Abbr],0)),[1]!tblLoc[Loc],0))</f>
        <v>#REF!</v>
      </c>
      <c r="U185" s="6">
        <f>IFERROR(INDEX([1]!tblLoc[Score],MATCH(INDEX([1]!tblOrg[Loc],MATCH(INDEX(FacList,MATCH(tblTeamSch[[#This Row],[Facility]],INDEX(FacList,,1),0),3),[1]!tblOrg[Org Num],0)),[1]!tblLoc[Loc],0)),"")</f>
        <v>7</v>
      </c>
      <c r="V185" s="6">
        <f>IF(OR(tblTeamSch[[#This Row],[Court]]="",tblTeamSch[[#This Row],[Home]]&gt;0),0,IF(tblTeamSch[[#This Row],[Court]]&lt;10,0,IF(tblTeamSch[[#This Row],[Home Court]]=10,0,10)))</f>
        <v>0</v>
      </c>
      <c r="W185" s="6" t="e">
        <f>COUNTIFS(tblTeamSch[Travel Score for Game],10,tblTeamSch[Home],0,#REF!,#REF!)</f>
        <v>#REF!</v>
      </c>
      <c r="X185" s="6" t="str">
        <f>IFERROR(INDEX(tblTeamSch[Overall Travel Score],MATCH(tblTeamSch[[#This Row],[Opponent]],tblTeamSch[Team],0)),"")</f>
        <v/>
      </c>
      <c r="Y185" s="6" cm="1">
        <f t="array" ref="Y185">IF(Y184="Num",1,IF(Y184="","",IF(Y184+1&gt;TotalNumRegGames*2,"",Y184+1)))</f>
        <v>184</v>
      </c>
    </row>
    <row r="186" spans="1:25" ht="13.35" customHeight="1" x14ac:dyDescent="0.3">
      <c r="A186" s="6" cm="1">
        <f t="array" ref="A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463</v>
      </c>
      <c r="B186" s="6" cm="1">
        <f t="array" ref="B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6" s="6">
        <f>IFERROR(INDEX([1]!tblSchedule[Week Game Scheduled],MATCH(tblTeamSch[[#This Row],[Game Num]],[1]!tblSchedule[GameNum],0)),"")</f>
        <v>50</v>
      </c>
      <c r="D186" s="6">
        <f>IFERROR(INDEX([1]!tblSchedule[Round],MATCH(tblTeamSch[[#This Row],[Game Num]],[1]!tblSchedule[GameNum],0)),"")</f>
        <v>2</v>
      </c>
      <c r="E186" s="6">
        <f>IFERROR(INDEX([1]!tblSchedule[Rnd Sch],MATCH(tblTeamSch[[#This Row],[Game Num]],[1]!tblSchedule[GameNum],0)),"")</f>
        <v>2</v>
      </c>
      <c r="F186" s="6" t="str">
        <f>IFERROR(INDEX([1]!tblSchedule[DLC],MATCH(tblTeamSch[[#This Row],[Game Num]],[1]!tblSchedule[GameNum],0)),"")</f>
        <v>4B1AA</v>
      </c>
      <c r="G186" s="7" t="str">
        <f>IFERROR(INDEX([1]!tblSchedule[Facility],MATCH(tblTeamSch[[#This Row],[Game Num]],[1]!tblSchedule[GameNum],0)),"")</f>
        <v>St. Agnes Gym</v>
      </c>
      <c r="H186" s="8">
        <f>IFERROR(INDEX([1]!tblSchedule[Game Date],MATCH(tblTeamSch[[#This Row],[Game Num]],[1]!tblSchedule[GameNum],0)),"")</f>
        <v>46004</v>
      </c>
      <c r="I186" s="9">
        <f>IFERROR(INDEX([1]!tblSchedule[Game Time],MATCH(tblTeamSch[[#This Row],[Game Num]],[1]!tblSchedule[GameNum],0)),"")</f>
        <v>0.45833333333333331</v>
      </c>
      <c r="J186" s="10" t="str">
        <f>IFERROR(INDEX([1]!tblTeams[Organization],MATCH(tblTeamSch[[#This Row],[Team]],[1]!tblTeams[Team],0)),"")</f>
        <v>Holy Trinity</v>
      </c>
      <c r="K186" s="10" t="str">
        <f>IFERROR(INDEX([1]!tblOrg[Abbr],MATCH(tblTeamSch[[#This Row],[Org]],[1]!tblOrg[Organization],0)),"")</f>
        <v>HT</v>
      </c>
      <c r="L186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86" s="10" t="str">
        <f>IFERROR(INDEX(IF(tblTeamSch[[#This Row],[1vs2]]=1,[1]!tblSchedule[Team 2 Name],[1]!tblSchedule[Team 1 Name]),MATCH(tblTeamSch[[#This Row],[Game Num]],[1]!tblSchedule[GameNum],0)),"")</f>
        <v>St Agnes BB 4B#1</v>
      </c>
      <c r="N186" s="6"/>
      <c r="O186" s="6"/>
      <c r="P186" s="6"/>
      <c r="Q186" s="6">
        <f>INDEX([1]!tblSchedule[Home Game],MATCH(tblTeamSch[[#This Row],[Game Num]],[1]!tblSchedule[GameNum],0))</f>
        <v>1</v>
      </c>
      <c r="R186" s="7" t="e">
        <f>IF(COUNTIFS(tblTeamSch[Team],tblTeamSch[[#This Row],[Team]],#REF!,1)&gt;1,"Y","")</f>
        <v>#REF!</v>
      </c>
      <c r="S186" s="6">
        <f>INDEX([1]!tblLoc[Score],MATCH(INDEX([1]!tblOrg[Loc],MATCH(tblTeamSch[[#This Row],[Org]],[1]!tblOrg[Organization],0)),[1]!tblLoc[Loc],0))</f>
        <v>0</v>
      </c>
      <c r="T186" s="6" t="e">
        <f>INDEX([1]!tblLoc[Score],MATCH(INDEX([1]!tblOrg[Loc],MATCH(#REF!,[1]!tblOrg[Abbr],0)),[1]!tblLoc[Loc],0))</f>
        <v>#REF!</v>
      </c>
      <c r="U186" s="6">
        <f>IFERROR(INDEX([1]!tblLoc[Score],MATCH(INDEX([1]!tblOrg[Loc],MATCH(INDEX(FacList,MATCH(tblTeamSch[[#This Row],[Facility]],INDEX(FacList,,1),0),3),[1]!tblOrg[Org Num],0)),[1]!tblLoc[Loc],0)),"")</f>
        <v>0</v>
      </c>
      <c r="V186" s="6">
        <f>IF(OR(tblTeamSch[[#This Row],[Court]]="",tblTeamSch[[#This Row],[Home]]&gt;0),0,IF(tblTeamSch[[#This Row],[Court]]&lt;10,0,IF(tblTeamSch[[#This Row],[Home Court]]=10,0,10)))</f>
        <v>0</v>
      </c>
      <c r="W186" s="6" t="e">
        <f>COUNTIFS(tblTeamSch[Travel Score for Game],10,tblTeamSch[Home],0,#REF!,#REF!)</f>
        <v>#REF!</v>
      </c>
      <c r="X186" s="6" t="str">
        <f>IFERROR(INDEX(tblTeamSch[Overall Travel Score],MATCH(tblTeamSch[[#This Row],[Opponent]],tblTeamSch[Team],0)),"")</f>
        <v/>
      </c>
      <c r="Y186" s="6" cm="1">
        <f t="array" ref="Y186">IF(Y185="Num",1,IF(Y185="","",IF(Y185+1&gt;TotalNumRegGames*2,"",Y185+1)))</f>
        <v>185</v>
      </c>
    </row>
    <row r="187" spans="1:25" ht="13.35" customHeight="1" x14ac:dyDescent="0.3">
      <c r="A187" s="6" cm="1">
        <f t="array" ref="A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470</v>
      </c>
      <c r="B187" s="6" cm="1">
        <f t="array" ref="B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" s="6">
        <f>IFERROR(INDEX([1]!tblSchedule[Week Game Scheduled],MATCH(tblTeamSch[[#This Row],[Game Num]],[1]!tblSchedule[GameNum],0)),"")</f>
        <v>5</v>
      </c>
      <c r="D187" s="6">
        <f>IFERROR(INDEX([1]!tblSchedule[Round],MATCH(tblTeamSch[[#This Row],[Game Num]],[1]!tblSchedule[GameNum],0)),"")</f>
        <v>3</v>
      </c>
      <c r="E187" s="6">
        <f>IFERROR(INDEX([1]!tblSchedule[Rnd Sch],MATCH(tblTeamSch[[#This Row],[Game Num]],[1]!tblSchedule[GameNum],0)),"")</f>
        <v>3</v>
      </c>
      <c r="F187" s="6" t="str">
        <f>IFERROR(INDEX([1]!tblSchedule[DLC],MATCH(tblTeamSch[[#This Row],[Game Num]],[1]!tblSchedule[GameNum],0)),"")</f>
        <v>4B1AA</v>
      </c>
      <c r="G187" s="7" t="str">
        <f>IFERROR(INDEX([1]!tblSchedule[Facility],MATCH(tblTeamSch[[#This Row],[Game Num]],[1]!tblSchedule[GameNum],0)),"")</f>
        <v>Holy Trinity Parish School</v>
      </c>
      <c r="H187" s="8">
        <f>IFERROR(INDEX([1]!tblSchedule[Game Date],MATCH(tblTeamSch[[#This Row],[Game Num]],[1]!tblSchedule[GameNum],0)),"")</f>
        <v>46025</v>
      </c>
      <c r="I187" s="9">
        <f>IFERROR(INDEX([1]!tblSchedule[Game Time],MATCH(tblTeamSch[[#This Row],[Game Num]],[1]!tblSchedule[GameNum],0)),"")</f>
        <v>0.45833333333333331</v>
      </c>
      <c r="J187" s="10" t="str">
        <f>IFERROR(INDEX([1]!tblTeams[Organization],MATCH(tblTeamSch[[#This Row],[Team]],[1]!tblTeams[Team],0)),"")</f>
        <v>Holy Trinity</v>
      </c>
      <c r="K187" s="10" t="str">
        <f>IFERROR(INDEX([1]!tblOrg[Abbr],MATCH(tblTeamSch[[#This Row],[Org]],[1]!tblOrg[Organization],0)),"")</f>
        <v>HT</v>
      </c>
      <c r="L187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87" s="10" t="str">
        <f>IFERROR(INDEX(IF(tblTeamSch[[#This Row],[1vs2]]=1,[1]!tblSchedule[Team 2 Name],[1]!tblSchedule[Team 1 Name]),MATCH(tblTeamSch[[#This Row],[Game Num]],[1]!tblSchedule[GameNum],0)),"")</f>
        <v>St. Albert BB 4B#1</v>
      </c>
      <c r="N187" s="6"/>
      <c r="O187" s="6"/>
      <c r="P187" s="6"/>
      <c r="Q187" s="6">
        <f>INDEX([1]!tblSchedule[Home Game],MATCH(tblTeamSch[[#This Row],[Game Num]],[1]!tblSchedule[GameNum],0))</f>
        <v>1</v>
      </c>
      <c r="R187" s="7" t="e">
        <f>IF(COUNTIFS(tblTeamSch[Team],tblTeamSch[[#This Row],[Team]],#REF!,1)&gt;1,"Y","")</f>
        <v>#REF!</v>
      </c>
      <c r="S187" s="6">
        <f>INDEX([1]!tblLoc[Score],MATCH(INDEX([1]!tblOrg[Loc],MATCH(tblTeamSch[[#This Row],[Org]],[1]!tblOrg[Organization],0)),[1]!tblLoc[Loc],0))</f>
        <v>0</v>
      </c>
      <c r="T187" s="6" t="e">
        <f>INDEX([1]!tblLoc[Score],MATCH(INDEX([1]!tblOrg[Loc],MATCH(#REF!,[1]!tblOrg[Abbr],0)),[1]!tblLoc[Loc],0))</f>
        <v>#REF!</v>
      </c>
      <c r="U187" s="6">
        <f>IFERROR(INDEX([1]!tblLoc[Score],MATCH(INDEX([1]!tblOrg[Loc],MATCH(INDEX(FacList,MATCH(tblTeamSch[[#This Row],[Facility]],INDEX(FacList,,1),0),3),[1]!tblOrg[Org Num],0)),[1]!tblLoc[Loc],0)),"")</f>
        <v>0</v>
      </c>
      <c r="V187" s="6">
        <f>IF(OR(tblTeamSch[[#This Row],[Court]]="",tblTeamSch[[#This Row],[Home]]&gt;0),0,IF(tblTeamSch[[#This Row],[Court]]&lt;10,0,IF(tblTeamSch[[#This Row],[Home Court]]=10,0,10)))</f>
        <v>0</v>
      </c>
      <c r="W187" s="6" t="e">
        <f>COUNTIFS(tblTeamSch[Travel Score for Game],10,tblTeamSch[Home],0,#REF!,#REF!)</f>
        <v>#REF!</v>
      </c>
      <c r="X187" s="6" t="str">
        <f>IFERROR(INDEX(tblTeamSch[Overall Travel Score],MATCH(tblTeamSch[[#This Row],[Opponent]],tblTeamSch[Team],0)),"")</f>
        <v/>
      </c>
      <c r="Y187" s="6" cm="1">
        <f t="array" ref="Y187">IF(Y186="Num",1,IF(Y186="","",IF(Y186+1&gt;TotalNumRegGames*2,"",Y186+1)))</f>
        <v>186</v>
      </c>
    </row>
    <row r="188" spans="1:25" ht="13.35" customHeight="1" x14ac:dyDescent="0.3">
      <c r="A188" s="6" cm="1">
        <f t="array" ref="A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476</v>
      </c>
      <c r="B188" s="6" cm="1">
        <f t="array" ref="B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" s="6">
        <f>IFERROR(INDEX([1]!tblSchedule[Week Game Scheduled],MATCH(tblTeamSch[[#This Row],[Game Num]],[1]!tblSchedule[GameNum],0)),"")</f>
        <v>6</v>
      </c>
      <c r="D188" s="6">
        <f>IFERROR(INDEX([1]!tblSchedule[Round],MATCH(tblTeamSch[[#This Row],[Game Num]],[1]!tblSchedule[GameNum],0)),"")</f>
        <v>4</v>
      </c>
      <c r="E188" s="6">
        <f>IFERROR(INDEX([1]!tblSchedule[Rnd Sch],MATCH(tblTeamSch[[#This Row],[Game Num]],[1]!tblSchedule[GameNum],0)),"")</f>
        <v>4</v>
      </c>
      <c r="F188" s="6" t="str">
        <f>IFERROR(INDEX([1]!tblSchedule[DLC],MATCH(tblTeamSch[[#This Row],[Game Num]],[1]!tblSchedule[GameNum],0)),"")</f>
        <v>4B1AA</v>
      </c>
      <c r="G188" s="7" t="str">
        <f>IFERROR(INDEX([1]!tblSchedule[Facility],MATCH(tblTeamSch[[#This Row],[Game Num]],[1]!tblSchedule[GameNum],0)),"")</f>
        <v>St Lawrence</v>
      </c>
      <c r="H188" s="8">
        <f>IFERROR(INDEX([1]!tblSchedule[Game Date],MATCH(tblTeamSch[[#This Row],[Game Num]],[1]!tblSchedule[GameNum],0)),"")</f>
        <v>46032</v>
      </c>
      <c r="I188" s="9">
        <f>IFERROR(INDEX([1]!tblSchedule[Game Time],MATCH(tblTeamSch[[#This Row],[Game Num]],[1]!tblSchedule[GameNum],0)),"")</f>
        <v>0.41666666666666669</v>
      </c>
      <c r="J188" s="10" t="str">
        <f>IFERROR(INDEX([1]!tblTeams[Organization],MATCH(tblTeamSch[[#This Row],[Team]],[1]!tblTeams[Team],0)),"")</f>
        <v>Holy Trinity</v>
      </c>
      <c r="K188" s="10" t="str">
        <f>IFERROR(INDEX([1]!tblOrg[Abbr],MATCH(tblTeamSch[[#This Row],[Org]],[1]!tblOrg[Organization],0)),"")</f>
        <v>HT</v>
      </c>
      <c r="L188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88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188" s="6"/>
      <c r="O188" s="6"/>
      <c r="P188" s="6"/>
      <c r="Q188" s="6">
        <f>INDEX([1]!tblSchedule[Home Game],MATCH(tblTeamSch[[#This Row],[Game Num]],[1]!tblSchedule[GameNum],0))</f>
        <v>1</v>
      </c>
      <c r="R188" s="7" t="e">
        <f>IF(COUNTIFS(tblTeamSch[Team],tblTeamSch[[#This Row],[Team]],#REF!,1)&gt;1,"Y","")</f>
        <v>#REF!</v>
      </c>
      <c r="S188" s="6">
        <f>INDEX([1]!tblLoc[Score],MATCH(INDEX([1]!tblOrg[Loc],MATCH(tblTeamSch[[#This Row],[Org]],[1]!tblOrg[Organization],0)),[1]!tblLoc[Loc],0))</f>
        <v>0</v>
      </c>
      <c r="T188" s="6" t="e">
        <f>INDEX([1]!tblLoc[Score],MATCH(INDEX([1]!tblOrg[Loc],MATCH(#REF!,[1]!tblOrg[Abbr],0)),[1]!tblLoc[Loc],0))</f>
        <v>#REF!</v>
      </c>
      <c r="U188" s="6">
        <f>IFERROR(INDEX([1]!tblLoc[Score],MATCH(INDEX([1]!tblOrg[Loc],MATCH(INDEX(FacList,MATCH(tblTeamSch[[#This Row],[Facility]],INDEX(FacList,,1),0),3),[1]!tblOrg[Org Num],0)),[1]!tblLoc[Loc],0)),"")</f>
        <v>10</v>
      </c>
      <c r="V188" s="6">
        <f>IF(OR(tblTeamSch[[#This Row],[Court]]="",tblTeamSch[[#This Row],[Home]]&gt;0),0,IF(tblTeamSch[[#This Row],[Court]]&lt;10,0,IF(tblTeamSch[[#This Row],[Home Court]]=10,0,10)))</f>
        <v>0</v>
      </c>
      <c r="W188" s="6" t="e">
        <f>COUNTIFS(tblTeamSch[Travel Score for Game],10,tblTeamSch[Home],0,#REF!,#REF!)</f>
        <v>#REF!</v>
      </c>
      <c r="X188" s="6" t="str">
        <f>IFERROR(INDEX(tblTeamSch[Overall Travel Score],MATCH(tblTeamSch[[#This Row],[Opponent]],tblTeamSch[Team],0)),"")</f>
        <v/>
      </c>
      <c r="Y188" s="6" cm="1">
        <f t="array" ref="Y188">IF(Y187="Num",1,IF(Y187="","",IF(Y187+1&gt;TotalNumRegGames*2,"",Y187+1)))</f>
        <v>187</v>
      </c>
    </row>
    <row r="189" spans="1:25" ht="13.35" customHeight="1" x14ac:dyDescent="0.3">
      <c r="A189" s="6" cm="1">
        <f t="array" ref="A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483</v>
      </c>
      <c r="B189" s="6" cm="1">
        <f t="array" ref="B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" s="6">
        <f>IFERROR(INDEX([1]!tblSchedule[Week Game Scheduled],MATCH(tblTeamSch[[#This Row],[Game Num]],[1]!tblSchedule[GameNum],0)),"")</f>
        <v>7</v>
      </c>
      <c r="D189" s="6">
        <f>IFERROR(INDEX([1]!tblSchedule[Round],MATCH(tblTeamSch[[#This Row],[Game Num]],[1]!tblSchedule[GameNum],0)),"")</f>
        <v>5</v>
      </c>
      <c r="E189" s="6">
        <f>IFERROR(INDEX([1]!tblSchedule[Rnd Sch],MATCH(tblTeamSch[[#This Row],[Game Num]],[1]!tblSchedule[GameNum],0)),"")</f>
        <v>5</v>
      </c>
      <c r="F189" s="6" t="str">
        <f>IFERROR(INDEX([1]!tblSchedule[DLC],MATCH(tblTeamSch[[#This Row],[Game Num]],[1]!tblSchedule[GameNum],0)),"")</f>
        <v>4B1AA</v>
      </c>
      <c r="G189" s="7" t="str">
        <f>IFERROR(INDEX([1]!tblSchedule[Facility],MATCH(tblTeamSch[[#This Row],[Game Num]],[1]!tblSchedule[GameNum],0)),"")</f>
        <v>St. Patrick's Celtic Center</v>
      </c>
      <c r="H189" s="8">
        <f>IFERROR(INDEX([1]!tblSchedule[Game Date],MATCH(tblTeamSch[[#This Row],[Game Num]],[1]!tblSchedule[GameNum],0)),"")</f>
        <v>46039</v>
      </c>
      <c r="I189" s="9">
        <f>IFERROR(INDEX([1]!tblSchedule[Game Time],MATCH(tblTeamSch[[#This Row],[Game Num]],[1]!tblSchedule[GameNum],0)),"")</f>
        <v>0.5</v>
      </c>
      <c r="J189" s="10" t="str">
        <f>IFERROR(INDEX([1]!tblTeams[Organization],MATCH(tblTeamSch[[#This Row],[Team]],[1]!tblTeams[Team],0)),"")</f>
        <v>Holy Trinity</v>
      </c>
      <c r="K189" s="10" t="str">
        <f>IFERROR(INDEX([1]!tblOrg[Abbr],MATCH(tblTeamSch[[#This Row],[Org]],[1]!tblOrg[Organization],0)),"")</f>
        <v>HT</v>
      </c>
      <c r="L189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89" s="10" t="str">
        <f>IFERROR(INDEX(IF(tblTeamSch[[#This Row],[1vs2]]=1,[1]!tblSchedule[Team 2 Name],[1]!tblSchedule[Team 1 Name]),MATCH(tblTeamSch[[#This Row],[Game Num]],[1]!tblSchedule[GameNum],0)),"")</f>
        <v>St Patrick BB 4Boys #1</v>
      </c>
      <c r="N189" s="6"/>
      <c r="O189" s="6"/>
      <c r="P189" s="6"/>
      <c r="Q189" s="6">
        <f>INDEX([1]!tblSchedule[Home Game],MATCH(tblTeamSch[[#This Row],[Game Num]],[1]!tblSchedule[GameNum],0))</f>
        <v>1</v>
      </c>
      <c r="R189" s="7" t="e">
        <f>IF(COUNTIFS(tblTeamSch[Team],tblTeamSch[[#This Row],[Team]],#REF!,1)&gt;1,"Y","")</f>
        <v>#REF!</v>
      </c>
      <c r="S189" s="6">
        <f>INDEX([1]!tblLoc[Score],MATCH(INDEX([1]!tblOrg[Loc],MATCH(tblTeamSch[[#This Row],[Org]],[1]!tblOrg[Organization],0)),[1]!tblLoc[Loc],0))</f>
        <v>0</v>
      </c>
      <c r="T189" s="6" t="e">
        <f>INDEX([1]!tblLoc[Score],MATCH(INDEX([1]!tblOrg[Loc],MATCH(#REF!,[1]!tblOrg[Abbr],0)),[1]!tblLoc[Loc],0))</f>
        <v>#REF!</v>
      </c>
      <c r="U189" s="6">
        <f>IFERROR(INDEX([1]!tblLoc[Score],MATCH(INDEX([1]!tblOrg[Loc],MATCH(INDEX(FacList,MATCH(tblTeamSch[[#This Row],[Facility]],INDEX(FacList,,1),0),3),[1]!tblOrg[Org Num],0)),[1]!tblLoc[Loc],0)),"")</f>
        <v>4</v>
      </c>
      <c r="V189" s="6">
        <f>IF(OR(tblTeamSch[[#This Row],[Court]]="",tblTeamSch[[#This Row],[Home]]&gt;0),0,IF(tblTeamSch[[#This Row],[Court]]&lt;10,0,IF(tblTeamSch[[#This Row],[Home Court]]=10,0,10)))</f>
        <v>0</v>
      </c>
      <c r="W189" s="6" t="e">
        <f>COUNTIFS(tblTeamSch[Travel Score for Game],10,tblTeamSch[Home],0,#REF!,#REF!)</f>
        <v>#REF!</v>
      </c>
      <c r="X189" s="6" t="str">
        <f>IFERROR(INDEX(tblTeamSch[Overall Travel Score],MATCH(tblTeamSch[[#This Row],[Opponent]],tblTeamSch[Team],0)),"")</f>
        <v/>
      </c>
      <c r="Y189" s="6" cm="1">
        <f t="array" ref="Y189">IF(Y188="Num",1,IF(Y188="","",IF(Y188+1&gt;TotalNumRegGames*2,"",Y188+1)))</f>
        <v>188</v>
      </c>
    </row>
    <row r="190" spans="1:25" ht="13.35" customHeight="1" x14ac:dyDescent="0.3">
      <c r="A190" s="6" cm="1">
        <f t="array" ref="A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486</v>
      </c>
      <c r="B190" s="6" cm="1">
        <f t="array" ref="B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" s="6">
        <f>IFERROR(INDEX([1]!tblSchedule[Week Game Scheduled],MATCH(tblTeamSch[[#This Row],[Game Num]],[1]!tblSchedule[GameNum],0)),"")</f>
        <v>8</v>
      </c>
      <c r="D190" s="6">
        <f>IFERROR(INDEX([1]!tblSchedule[Round],MATCH(tblTeamSch[[#This Row],[Game Num]],[1]!tblSchedule[GameNum],0)),"")</f>
        <v>6</v>
      </c>
      <c r="E190" s="6">
        <f>IFERROR(INDEX([1]!tblSchedule[Rnd Sch],MATCH(tblTeamSch[[#This Row],[Game Num]],[1]!tblSchedule[GameNum],0)),"")</f>
        <v>6</v>
      </c>
      <c r="F190" s="6" t="str">
        <f>IFERROR(INDEX([1]!tblSchedule[DLC],MATCH(tblTeamSch[[#This Row],[Game Num]],[1]!tblSchedule[GameNum],0)),"")</f>
        <v>4B1AA</v>
      </c>
      <c r="G190" s="7" t="str">
        <f>IFERROR(INDEX([1]!tblSchedule[Facility],MATCH(tblTeamSch[[#This Row],[Game Num]],[1]!tblSchedule[GameNum],0)),"")</f>
        <v>St Edward Gym</v>
      </c>
      <c r="H190" s="8">
        <f>IFERROR(INDEX([1]!tblSchedule[Game Date],MATCH(tblTeamSch[[#This Row],[Game Num]],[1]!tblSchedule[GameNum],0)),"")</f>
        <v>46046</v>
      </c>
      <c r="I190" s="9">
        <f>IFERROR(INDEX([1]!tblSchedule[Game Time],MATCH(tblTeamSch[[#This Row],[Game Num]],[1]!tblSchedule[GameNum],0)),"")</f>
        <v>0.41666666666666669</v>
      </c>
      <c r="J190" s="10" t="str">
        <f>IFERROR(INDEX([1]!tblTeams[Organization],MATCH(tblTeamSch[[#This Row],[Team]],[1]!tblTeams[Team],0)),"")</f>
        <v>Holy Trinity</v>
      </c>
      <c r="K190" s="10" t="str">
        <f>IFERROR(INDEX([1]!tblOrg[Abbr],MATCH(tblTeamSch[[#This Row],[Org]],[1]!tblOrg[Organization],0)),"")</f>
        <v>HT</v>
      </c>
      <c r="L190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90" s="10" t="str">
        <f>IFERROR(INDEX(IF(tblTeamSch[[#This Row],[1vs2]]=1,[1]!tblSchedule[Team 2 Name],[1]!tblSchedule[Team 1 Name]),MATCH(tblTeamSch[[#This Row],[Game Num]],[1]!tblSchedule[GameNum],0)),"")</f>
        <v>St. Mary BB 4B - Green</v>
      </c>
      <c r="N190" s="6"/>
      <c r="O190" s="6"/>
      <c r="P190" s="6"/>
      <c r="Q190" s="6">
        <f>INDEX([1]!tblSchedule[Home Game],MATCH(tblTeamSch[[#This Row],[Game Num]],[1]!tblSchedule[GameNum],0))</f>
        <v>0</v>
      </c>
      <c r="R190" s="7" t="e">
        <f>IF(COUNTIFS(tblTeamSch[Team],tblTeamSch[[#This Row],[Team]],#REF!,1)&gt;1,"Y","")</f>
        <v>#REF!</v>
      </c>
      <c r="S190" s="6">
        <f>INDEX([1]!tblLoc[Score],MATCH(INDEX([1]!tblOrg[Loc],MATCH(tblTeamSch[[#This Row],[Org]],[1]!tblOrg[Organization],0)),[1]!tblLoc[Loc],0))</f>
        <v>0</v>
      </c>
      <c r="T190" s="6" t="e">
        <f>INDEX([1]!tblLoc[Score],MATCH(INDEX([1]!tblOrg[Loc],MATCH(#REF!,[1]!tblOrg[Abbr],0)),[1]!tblLoc[Loc],0))</f>
        <v>#REF!</v>
      </c>
      <c r="U190" s="6">
        <f>IFERROR(INDEX([1]!tblLoc[Score],MATCH(INDEX([1]!tblOrg[Loc],MATCH(INDEX(FacList,MATCH(tblTeamSch[[#This Row],[Facility]],INDEX(FacList,,1),0),3),[1]!tblOrg[Org Num],0)),[1]!tblLoc[Loc],0)),"")</f>
        <v>7</v>
      </c>
      <c r="V190" s="6">
        <f>IF(OR(tblTeamSch[[#This Row],[Court]]="",tblTeamSch[[#This Row],[Home]]&gt;0),0,IF(tblTeamSch[[#This Row],[Court]]&lt;10,0,IF(tblTeamSch[[#This Row],[Home Court]]=10,0,10)))</f>
        <v>0</v>
      </c>
      <c r="W190" s="6" t="e">
        <f>COUNTIFS(tblTeamSch[Travel Score for Game],10,tblTeamSch[Home],0,#REF!,#REF!)</f>
        <v>#REF!</v>
      </c>
      <c r="X190" s="6" t="str">
        <f>IFERROR(INDEX(tblTeamSch[Overall Travel Score],MATCH(tblTeamSch[[#This Row],[Opponent]],tblTeamSch[Team],0)),"")</f>
        <v/>
      </c>
      <c r="Y190" s="6" cm="1">
        <f t="array" ref="Y190">IF(Y189="Num",1,IF(Y189="","",IF(Y189+1&gt;TotalNumRegGames*2,"",Y189+1)))</f>
        <v>189</v>
      </c>
    </row>
    <row r="191" spans="1:25" ht="13.35" customHeight="1" x14ac:dyDescent="0.3">
      <c r="A191" s="6" cm="1">
        <f t="array" ref="A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494</v>
      </c>
      <c r="B191" s="6" cm="1">
        <f t="array" ref="B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" s="6">
        <f>IFERROR(INDEX([1]!tblSchedule[Week Game Scheduled],MATCH(tblTeamSch[[#This Row],[Game Num]],[1]!tblSchedule[GameNum],0)),"")</f>
        <v>9</v>
      </c>
      <c r="D191" s="6">
        <f>IFERROR(INDEX([1]!tblSchedule[Round],MATCH(tblTeamSch[[#This Row],[Game Num]],[1]!tblSchedule[GameNum],0)),"")</f>
        <v>7</v>
      </c>
      <c r="E191" s="6">
        <f>IFERROR(INDEX([1]!tblSchedule[Rnd Sch],MATCH(tblTeamSch[[#This Row],[Game Num]],[1]!tblSchedule[GameNum],0)),"")</f>
        <v>7</v>
      </c>
      <c r="F191" s="6" t="str">
        <f>IFERROR(INDEX([1]!tblSchedule[DLC],MATCH(tblTeamSch[[#This Row],[Game Num]],[1]!tblSchedule[GameNum],0)),"")</f>
        <v>4B1AA</v>
      </c>
      <c r="G191" s="7" t="str">
        <f>IFERROR(INDEX([1]!tblSchedule[Facility],MATCH(tblTeamSch[[#This Row],[Game Num]],[1]!tblSchedule[GameNum],0)),"")</f>
        <v>Holy Trinity Parish School</v>
      </c>
      <c r="H191" s="8">
        <f>IFERROR(INDEX([1]!tblSchedule[Game Date],MATCH(tblTeamSch[[#This Row],[Game Num]],[1]!tblSchedule[GameNum],0)),"")</f>
        <v>46053</v>
      </c>
      <c r="I191" s="9">
        <f>IFERROR(INDEX([1]!tblSchedule[Game Time],MATCH(tblTeamSch[[#This Row],[Game Num]],[1]!tblSchedule[GameNum],0)),"")</f>
        <v>0.45833333333333331</v>
      </c>
      <c r="J191" s="10" t="str">
        <f>IFERROR(INDEX([1]!tblTeams[Organization],MATCH(tblTeamSch[[#This Row],[Team]],[1]!tblTeams[Team],0)),"")</f>
        <v>Holy Trinity</v>
      </c>
      <c r="K191" s="10" t="str">
        <f>IFERROR(INDEX([1]!tblOrg[Abbr],MATCH(tblTeamSch[[#This Row],[Org]],[1]!tblOrg[Organization],0)),"")</f>
        <v>HT</v>
      </c>
      <c r="L191" s="10" t="str">
        <f>IFERROR(INDEX(IF(tblTeamSch[[#This Row],[1vs2]]=1,[1]!tblSchedule[Team 1 Name],[1]!tblSchedule[Team 2 Name]),MATCH(tblTeamSch[[#This Row],[Game Num]],[1]!tblSchedule[GameNum],0)),"")</f>
        <v>Holy Trinity BB 3/4B #1</v>
      </c>
      <c r="M191" s="10" t="str">
        <f>IFERROR(INDEX(IF(tblTeamSch[[#This Row],[1vs2]]=1,[1]!tblSchedule[Team 2 Name],[1]!tblSchedule[Team 1 Name]),MATCH(tblTeamSch[[#This Row],[Game Num]],[1]!tblSchedule[GameNum],0)),"")</f>
        <v>St. Raphael BB 4B #1</v>
      </c>
      <c r="N191" s="6"/>
      <c r="O191" s="6"/>
      <c r="P191" s="6"/>
      <c r="Q191" s="6">
        <f>INDEX([1]!tblSchedule[Home Game],MATCH(tblTeamSch[[#This Row],[Game Num]],[1]!tblSchedule[GameNum],0))</f>
        <v>1</v>
      </c>
      <c r="R191" s="7" t="e">
        <f>IF(COUNTIFS(tblTeamSch[Team],tblTeamSch[[#This Row],[Team]],#REF!,1)&gt;1,"Y","")</f>
        <v>#REF!</v>
      </c>
      <c r="S191" s="6">
        <f>INDEX([1]!tblLoc[Score],MATCH(INDEX([1]!tblOrg[Loc],MATCH(tblTeamSch[[#This Row],[Org]],[1]!tblOrg[Organization],0)),[1]!tblLoc[Loc],0))</f>
        <v>0</v>
      </c>
      <c r="T191" s="6" t="e">
        <f>INDEX([1]!tblLoc[Score],MATCH(INDEX([1]!tblOrg[Loc],MATCH(#REF!,[1]!tblOrg[Abbr],0)),[1]!tblLoc[Loc],0))</f>
        <v>#REF!</v>
      </c>
      <c r="U191" s="6">
        <f>IFERROR(INDEX([1]!tblLoc[Score],MATCH(INDEX([1]!tblOrg[Loc],MATCH(INDEX(FacList,MATCH(tblTeamSch[[#This Row],[Facility]],INDEX(FacList,,1),0),3),[1]!tblOrg[Org Num],0)),[1]!tblLoc[Loc],0)),"")</f>
        <v>0</v>
      </c>
      <c r="V191" s="6">
        <f>IF(OR(tblTeamSch[[#This Row],[Court]]="",tblTeamSch[[#This Row],[Home]]&gt;0),0,IF(tblTeamSch[[#This Row],[Court]]&lt;10,0,IF(tblTeamSch[[#This Row],[Home Court]]=10,0,10)))</f>
        <v>0</v>
      </c>
      <c r="W191" s="6" t="e">
        <f>COUNTIFS(tblTeamSch[Travel Score for Game],10,tblTeamSch[Home],0,#REF!,#REF!)</f>
        <v>#REF!</v>
      </c>
      <c r="X191" s="6" t="str">
        <f>IFERROR(INDEX(tblTeamSch[Overall Travel Score],MATCH(tblTeamSch[[#This Row],[Opponent]],tblTeamSch[Team],0)),"")</f>
        <v/>
      </c>
      <c r="Y191" s="6" cm="1">
        <f t="array" ref="Y191">IF(Y190="Num",1,IF(Y190="","",IF(Y190+1&gt;TotalNumRegGames*2,"",Y190+1)))</f>
        <v>190</v>
      </c>
    </row>
    <row r="192" spans="1:25" ht="13.35" customHeight="1" x14ac:dyDescent="0.3">
      <c r="A192" s="6" cm="1">
        <f t="array" ref="A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542</v>
      </c>
      <c r="B192" s="6" cm="1">
        <f t="array" ref="B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" s="6">
        <f>IFERROR(INDEX([1]!tblSchedule[Week Game Scheduled],MATCH(tblTeamSch[[#This Row],[Game Num]],[1]!tblSchedule[GameNum],0)),"")</f>
        <v>49</v>
      </c>
      <c r="D192" s="6">
        <f>IFERROR(INDEX([1]!tblSchedule[Round],MATCH(tblTeamSch[[#This Row],[Game Num]],[1]!tblSchedule[GameNum],0)),"")</f>
        <v>1</v>
      </c>
      <c r="E192" s="6">
        <f>IFERROR(INDEX([1]!tblSchedule[Rnd Sch],MATCH(tblTeamSch[[#This Row],[Game Num]],[1]!tblSchedule[GameNum],0)),"")</f>
        <v>1</v>
      </c>
      <c r="F192" s="6" t="str">
        <f>IFERROR(INDEX([1]!tblSchedule[DLC],MATCH(tblTeamSch[[#This Row],[Game Num]],[1]!tblSchedule[GameNum],0)),"")</f>
        <v>4B2AA</v>
      </c>
      <c r="G192" s="7" t="str">
        <f>IFERROR(INDEX([1]!tblSchedule[Facility],MATCH(tblTeamSch[[#This Row],[Game Num]],[1]!tblSchedule[GameNum],0)),"")</f>
        <v>Sacred Heart Model School Gym</v>
      </c>
      <c r="H192" s="8">
        <f>IFERROR(INDEX([1]!tblSchedule[Game Date],MATCH(tblTeamSch[[#This Row],[Game Num]],[1]!tblSchedule[GameNum],0)),"")</f>
        <v>45997</v>
      </c>
      <c r="I192" s="9">
        <f>IFERROR(INDEX([1]!tblSchedule[Game Time],MATCH(tblTeamSch[[#This Row],[Game Num]],[1]!tblSchedule[GameNum],0)),"")</f>
        <v>0.375</v>
      </c>
      <c r="J192" s="10" t="str">
        <f>IFERROR(INDEX([1]!tblTeams[Organization],MATCH(tblTeamSch[[#This Row],[Team]],[1]!tblTeams[Team],0)),"")</f>
        <v>Holy Trinity</v>
      </c>
      <c r="K192" s="10" t="str">
        <f>IFERROR(INDEX([1]!tblOrg[Abbr],MATCH(tblTeamSch[[#This Row],[Org]],[1]!tblOrg[Organization],0)),"")</f>
        <v>HT</v>
      </c>
      <c r="L192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2" s="10" t="str">
        <f>IFERROR(INDEX(IF(tblTeamSch[[#This Row],[1vs2]]=1,[1]!tblSchedule[Team 2 Name],[1]!tblSchedule[Team 1 Name]),MATCH(tblTeamSch[[#This Row],[Game Num]],[1]!tblSchedule[GameNum],0)),"")</f>
        <v>SHMS BB 4B#2</v>
      </c>
      <c r="N192" s="6"/>
      <c r="O192" s="6"/>
      <c r="P192" s="6"/>
      <c r="Q192" s="6">
        <f>INDEX([1]!tblSchedule[Home Game],MATCH(tblTeamSch[[#This Row],[Game Num]],[1]!tblSchedule[GameNum],0))</f>
        <v>1</v>
      </c>
      <c r="R192" s="7" t="e">
        <f>IF(COUNTIFS(tblTeamSch[Team],tblTeamSch[[#This Row],[Team]],#REF!,1)&gt;1,"Y","")</f>
        <v>#REF!</v>
      </c>
      <c r="S192" s="6">
        <f>INDEX([1]!tblLoc[Score],MATCH(INDEX([1]!tblOrg[Loc],MATCH(tblTeamSch[[#This Row],[Org]],[1]!tblOrg[Organization],0)),[1]!tblLoc[Loc],0))</f>
        <v>0</v>
      </c>
      <c r="T192" s="6" t="e">
        <f>INDEX([1]!tblLoc[Score],MATCH(INDEX([1]!tblOrg[Loc],MATCH(#REF!,[1]!tblOrg[Abbr],0)),[1]!tblLoc[Loc],0))</f>
        <v>#REF!</v>
      </c>
      <c r="U192" s="6">
        <f>IFERROR(INDEX([1]!tblLoc[Score],MATCH(INDEX([1]!tblOrg[Loc],MATCH(INDEX(FacList,MATCH(tblTeamSch[[#This Row],[Facility]],INDEX(FacList,,1),0),3),[1]!tblOrg[Org Num],0)),[1]!tblLoc[Loc],0)),"")</f>
        <v>0</v>
      </c>
      <c r="V192" s="6">
        <f>IF(OR(tblTeamSch[[#This Row],[Court]]="",tblTeamSch[[#This Row],[Home]]&gt;0),0,IF(tblTeamSch[[#This Row],[Court]]&lt;10,0,IF(tblTeamSch[[#This Row],[Home Court]]=10,0,10)))</f>
        <v>0</v>
      </c>
      <c r="W192" s="6" t="e">
        <f>COUNTIFS(tblTeamSch[Travel Score for Game],10,tblTeamSch[Home],0,#REF!,#REF!)</f>
        <v>#REF!</v>
      </c>
      <c r="X192" s="6" t="str">
        <f>IFERROR(INDEX(tblTeamSch[Overall Travel Score],MATCH(tblTeamSch[[#This Row],[Opponent]],tblTeamSch[Team],0)),"")</f>
        <v/>
      </c>
      <c r="Y192" s="6" cm="1">
        <f t="array" ref="Y192">IF(Y191="Num",1,IF(Y191="","",IF(Y191+1&gt;TotalNumRegGames*2,"",Y191+1)))</f>
        <v>191</v>
      </c>
    </row>
    <row r="193" spans="1:25" ht="13.35" customHeight="1" x14ac:dyDescent="0.3">
      <c r="A193" s="6" cm="1">
        <f t="array" ref="A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548</v>
      </c>
      <c r="B193" s="6" cm="1">
        <f t="array" ref="B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3" s="6">
        <f>IFERROR(INDEX([1]!tblSchedule[Week Game Scheduled],MATCH(tblTeamSch[[#This Row],[Game Num]],[1]!tblSchedule[GameNum],0)),"")</f>
        <v>50</v>
      </c>
      <c r="D193" s="6">
        <f>IFERROR(INDEX([1]!tblSchedule[Round],MATCH(tblTeamSch[[#This Row],[Game Num]],[1]!tblSchedule[GameNum],0)),"")</f>
        <v>2</v>
      </c>
      <c r="E193" s="6">
        <f>IFERROR(INDEX([1]!tblSchedule[Rnd Sch],MATCH(tblTeamSch[[#This Row],[Game Num]],[1]!tblSchedule[GameNum],0)),"")</f>
        <v>2</v>
      </c>
      <c r="F193" s="6" t="str">
        <f>IFERROR(INDEX([1]!tblSchedule[DLC],MATCH(tblTeamSch[[#This Row],[Game Num]],[1]!tblSchedule[GameNum],0)),"")</f>
        <v>4B2AA</v>
      </c>
      <c r="G193" s="7" t="str">
        <f>IFERROR(INDEX([1]!tblSchedule[Facility],MATCH(tblTeamSch[[#This Row],[Game Num]],[1]!tblSchedule[GameNum],0)),"")</f>
        <v>Holy Trinity Parish School</v>
      </c>
      <c r="H193" s="8">
        <f>IFERROR(INDEX([1]!tblSchedule[Game Date],MATCH(tblTeamSch[[#This Row],[Game Num]],[1]!tblSchedule[GameNum],0)),"")</f>
        <v>46004</v>
      </c>
      <c r="I193" s="9">
        <f>IFERROR(INDEX([1]!tblSchedule[Game Time],MATCH(tblTeamSch[[#This Row],[Game Num]],[1]!tblSchedule[GameNum],0)),"")</f>
        <v>0.41666666666666669</v>
      </c>
      <c r="J193" s="10" t="str">
        <f>IFERROR(INDEX([1]!tblTeams[Organization],MATCH(tblTeamSch[[#This Row],[Team]],[1]!tblTeams[Team],0)),"")</f>
        <v>Holy Trinity</v>
      </c>
      <c r="K193" s="10" t="str">
        <f>IFERROR(INDEX([1]!tblOrg[Abbr],MATCH(tblTeamSch[[#This Row],[Org]],[1]!tblOrg[Organization],0)),"")</f>
        <v>HT</v>
      </c>
      <c r="L193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3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193" s="6"/>
      <c r="O193" s="6"/>
      <c r="P193" s="6"/>
      <c r="Q193" s="6">
        <f>INDEX([1]!tblSchedule[Home Game],MATCH(tblTeamSch[[#This Row],[Game Num]],[1]!tblSchedule[GameNum],0))</f>
        <v>1</v>
      </c>
      <c r="R193" s="7" t="e">
        <f>IF(COUNTIFS(tblTeamSch[Team],tblTeamSch[[#This Row],[Team]],#REF!,1)&gt;1,"Y","")</f>
        <v>#REF!</v>
      </c>
      <c r="S193" s="6">
        <f>INDEX([1]!tblLoc[Score],MATCH(INDEX([1]!tblOrg[Loc],MATCH(tblTeamSch[[#This Row],[Org]],[1]!tblOrg[Organization],0)),[1]!tblLoc[Loc],0))</f>
        <v>0</v>
      </c>
      <c r="T193" s="6" t="e">
        <f>INDEX([1]!tblLoc[Score],MATCH(INDEX([1]!tblOrg[Loc],MATCH(#REF!,[1]!tblOrg[Abbr],0)),[1]!tblLoc[Loc],0))</f>
        <v>#REF!</v>
      </c>
      <c r="U193" s="6">
        <f>IFERROR(INDEX([1]!tblLoc[Score],MATCH(INDEX([1]!tblOrg[Loc],MATCH(INDEX(FacList,MATCH(tblTeamSch[[#This Row],[Facility]],INDEX(FacList,,1),0),3),[1]!tblOrg[Org Num],0)),[1]!tblLoc[Loc],0)),"")</f>
        <v>0</v>
      </c>
      <c r="V193" s="6">
        <f>IF(OR(tblTeamSch[[#This Row],[Court]]="",tblTeamSch[[#This Row],[Home]]&gt;0),0,IF(tblTeamSch[[#This Row],[Court]]&lt;10,0,IF(tblTeamSch[[#This Row],[Home Court]]=10,0,10)))</f>
        <v>0</v>
      </c>
      <c r="W193" s="6" t="e">
        <f>COUNTIFS(tblTeamSch[Travel Score for Game],10,tblTeamSch[Home],0,#REF!,#REF!)</f>
        <v>#REF!</v>
      </c>
      <c r="X193" s="6" t="str">
        <f>IFERROR(INDEX(tblTeamSch[Overall Travel Score],MATCH(tblTeamSch[[#This Row],[Opponent]],tblTeamSch[Team],0)),"")</f>
        <v/>
      </c>
      <c r="Y193" s="6" cm="1">
        <f t="array" ref="Y193">IF(Y192="Num",1,IF(Y192="","",IF(Y192+1&gt;TotalNumRegGames*2,"",Y192+1)))</f>
        <v>192</v>
      </c>
    </row>
    <row r="194" spans="1:25" ht="13.35" customHeight="1" x14ac:dyDescent="0.3">
      <c r="A194" s="6" cm="1">
        <f t="array" ref="A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554</v>
      </c>
      <c r="B194" s="6" cm="1">
        <f t="array" ref="B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4" s="6">
        <f>IFERROR(INDEX([1]!tblSchedule[Week Game Scheduled],MATCH(tblTeamSch[[#This Row],[Game Num]],[1]!tblSchedule[GameNum],0)),"")</f>
        <v>5</v>
      </c>
      <c r="D194" s="6">
        <f>IFERROR(INDEX([1]!tblSchedule[Round],MATCH(tblTeamSch[[#This Row],[Game Num]],[1]!tblSchedule[GameNum],0)),"")</f>
        <v>3</v>
      </c>
      <c r="E194" s="6">
        <f>IFERROR(INDEX([1]!tblSchedule[Rnd Sch],MATCH(tblTeamSch[[#This Row],[Game Num]],[1]!tblSchedule[GameNum],0)),"")</f>
        <v>3</v>
      </c>
      <c r="F194" s="6" t="str">
        <f>IFERROR(INDEX([1]!tblSchedule[DLC],MATCH(tblTeamSch[[#This Row],[Game Num]],[1]!tblSchedule[GameNum],0)),"")</f>
        <v>4B2AA</v>
      </c>
      <c r="G194" s="7" t="str">
        <f>IFERROR(INDEX([1]!tblSchedule[Facility],MATCH(tblTeamSch[[#This Row],[Game Num]],[1]!tblSchedule[GameNum],0)),"")</f>
        <v>St Mary Academy Gym</v>
      </c>
      <c r="H194" s="8">
        <f>IFERROR(INDEX([1]!tblSchedule[Game Date],MATCH(tblTeamSch[[#This Row],[Game Num]],[1]!tblSchedule[GameNum],0)),"")</f>
        <v>46025</v>
      </c>
      <c r="I194" s="9">
        <f>IFERROR(INDEX([1]!tblSchedule[Game Time],MATCH(tblTeamSch[[#This Row],[Game Num]],[1]!tblSchedule[GameNum],0)),"")</f>
        <v>0.5</v>
      </c>
      <c r="J194" s="10" t="str">
        <f>IFERROR(INDEX([1]!tblTeams[Organization],MATCH(tblTeamSch[[#This Row],[Team]],[1]!tblTeams[Team],0)),"")</f>
        <v>Holy Trinity</v>
      </c>
      <c r="K194" s="10" t="str">
        <f>IFERROR(INDEX([1]!tblOrg[Abbr],MATCH(tblTeamSch[[#This Row],[Org]],[1]!tblOrg[Organization],0)),"")</f>
        <v>HT</v>
      </c>
      <c r="L194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4" s="10" t="str">
        <f>IFERROR(INDEX(IF(tblTeamSch[[#This Row],[1vs2]]=1,[1]!tblSchedule[Team 2 Name],[1]!tblSchedule[Team 1 Name]),MATCH(tblTeamSch[[#This Row],[Game Num]],[1]!tblSchedule[GameNum],0)),"")</f>
        <v>St. Mary BB 4B - Blue</v>
      </c>
      <c r="N194" s="6"/>
      <c r="O194" s="6"/>
      <c r="P194" s="6"/>
      <c r="Q194" s="6">
        <f>INDEX([1]!tblSchedule[Home Game],MATCH(tblTeamSch[[#This Row],[Game Num]],[1]!tblSchedule[GameNum],0))</f>
        <v>1</v>
      </c>
      <c r="R194" s="7" t="e">
        <f>IF(COUNTIFS(tblTeamSch[Team],tblTeamSch[[#This Row],[Team]],#REF!,1)&gt;1,"Y","")</f>
        <v>#REF!</v>
      </c>
      <c r="S194" s="6">
        <f>INDEX([1]!tblLoc[Score],MATCH(INDEX([1]!tblOrg[Loc],MATCH(tblTeamSch[[#This Row],[Org]],[1]!tblOrg[Organization],0)),[1]!tblLoc[Loc],0))</f>
        <v>0</v>
      </c>
      <c r="T194" s="6" t="e">
        <f>INDEX([1]!tblLoc[Score],MATCH(INDEX([1]!tblOrg[Loc],MATCH(#REF!,[1]!tblOrg[Abbr],0)),[1]!tblLoc[Loc],0))</f>
        <v>#REF!</v>
      </c>
      <c r="U194" s="6">
        <f>IFERROR(INDEX([1]!tblLoc[Score],MATCH(INDEX([1]!tblOrg[Loc],MATCH(INDEX(FacList,MATCH(tblTeamSch[[#This Row],[Facility]],INDEX(FacList,,1),0),3),[1]!tblOrg[Org Num],0)),[1]!tblLoc[Loc],0)),"")</f>
        <v>4</v>
      </c>
      <c r="V194" s="6">
        <f>IF(OR(tblTeamSch[[#This Row],[Court]]="",tblTeamSch[[#This Row],[Home]]&gt;0),0,IF(tblTeamSch[[#This Row],[Court]]&lt;10,0,IF(tblTeamSch[[#This Row],[Home Court]]=10,0,10)))</f>
        <v>0</v>
      </c>
      <c r="W194" s="6" t="e">
        <f>COUNTIFS(tblTeamSch[Travel Score for Game],10,tblTeamSch[Home],0,#REF!,#REF!)</f>
        <v>#REF!</v>
      </c>
      <c r="X194" s="6" t="str">
        <f>IFERROR(INDEX(tblTeamSch[Overall Travel Score],MATCH(tblTeamSch[[#This Row],[Opponent]],tblTeamSch[Team],0)),"")</f>
        <v/>
      </c>
      <c r="Y194" s="6" cm="1">
        <f t="array" ref="Y194">IF(Y193="Num",1,IF(Y193="","",IF(Y193+1&gt;TotalNumRegGames*2,"",Y193+1)))</f>
        <v>193</v>
      </c>
    </row>
    <row r="195" spans="1:25" ht="13.35" customHeight="1" x14ac:dyDescent="0.3">
      <c r="A195" s="6" cm="1">
        <f t="array" ref="A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560</v>
      </c>
      <c r="B195" s="6" cm="1">
        <f t="array" ref="B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" s="6">
        <f>IFERROR(INDEX([1]!tblSchedule[Week Game Scheduled],MATCH(tblTeamSch[[#This Row],[Game Num]],[1]!tblSchedule[GameNum],0)),"")</f>
        <v>6</v>
      </c>
      <c r="D195" s="6">
        <f>IFERROR(INDEX([1]!tblSchedule[Round],MATCH(tblTeamSch[[#This Row],[Game Num]],[1]!tblSchedule[GameNum],0)),"")</f>
        <v>4</v>
      </c>
      <c r="E195" s="6">
        <f>IFERROR(INDEX([1]!tblSchedule[Rnd Sch],MATCH(tblTeamSch[[#This Row],[Game Num]],[1]!tblSchedule[GameNum],0)),"")</f>
        <v>4</v>
      </c>
      <c r="F195" s="6" t="str">
        <f>IFERROR(INDEX([1]!tblSchedule[DLC],MATCH(tblTeamSch[[#This Row],[Game Num]],[1]!tblSchedule[GameNum],0)),"")</f>
        <v>4B2AA</v>
      </c>
      <c r="G195" s="7" t="str">
        <f>IFERROR(INDEX([1]!tblSchedule[Facility],MATCH(tblTeamSch[[#This Row],[Game Num]],[1]!tblSchedule[GameNum],0)),"")</f>
        <v>Holy Spirit Gym</v>
      </c>
      <c r="H195" s="8">
        <f>IFERROR(INDEX([1]!tblSchedule[Game Date],MATCH(tblTeamSch[[#This Row],[Game Num]],[1]!tblSchedule[GameNum],0)),"")</f>
        <v>46032</v>
      </c>
      <c r="I195" s="9">
        <f>IFERROR(INDEX([1]!tblSchedule[Game Time],MATCH(tblTeamSch[[#This Row],[Game Num]],[1]!tblSchedule[GameNum],0)),"")</f>
        <v>0.54166666666666663</v>
      </c>
      <c r="J195" s="10" t="str">
        <f>IFERROR(INDEX([1]!tblTeams[Organization],MATCH(tblTeamSch[[#This Row],[Team]],[1]!tblTeams[Team],0)),"")</f>
        <v>Holy Trinity</v>
      </c>
      <c r="K195" s="10" t="str">
        <f>IFERROR(INDEX([1]!tblOrg[Abbr],MATCH(tblTeamSch[[#This Row],[Org]],[1]!tblOrg[Organization],0)),"")</f>
        <v>HT</v>
      </c>
      <c r="L195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5" s="10" t="str">
        <f>IFERROR(INDEX(IF(tblTeamSch[[#This Row],[1vs2]]=1,[1]!tblSchedule[Team 2 Name],[1]!tblSchedule[Team 1 Name]),MATCH(tblTeamSch[[#This Row],[Game Num]],[1]!tblSchedule[GameNum],0)),"")</f>
        <v>Holy Spirit BBB 4#2</v>
      </c>
      <c r="N195" s="6"/>
      <c r="O195" s="6"/>
      <c r="P195" s="6"/>
      <c r="Q195" s="6">
        <f>INDEX([1]!tblSchedule[Home Game],MATCH(tblTeamSch[[#This Row],[Game Num]],[1]!tblSchedule[GameNum],0))</f>
        <v>1</v>
      </c>
      <c r="R195" s="7" t="e">
        <f>IF(COUNTIFS(tblTeamSch[Team],tblTeamSch[[#This Row],[Team]],#REF!,1)&gt;1,"Y","")</f>
        <v>#REF!</v>
      </c>
      <c r="S195" s="6">
        <f>INDEX([1]!tblLoc[Score],MATCH(INDEX([1]!tblOrg[Loc],MATCH(tblTeamSch[[#This Row],[Org]],[1]!tblOrg[Organization],0)),[1]!tblLoc[Loc],0))</f>
        <v>0</v>
      </c>
      <c r="T195" s="6" t="e">
        <f>INDEX([1]!tblLoc[Score],MATCH(INDEX([1]!tblOrg[Loc],MATCH(#REF!,[1]!tblOrg[Abbr],0)),[1]!tblLoc[Loc],0))</f>
        <v>#REF!</v>
      </c>
      <c r="U195" s="6">
        <f>IFERROR(INDEX([1]!tblLoc[Score],MATCH(INDEX([1]!tblOrg[Loc],MATCH(INDEX(FacList,MATCH(tblTeamSch[[#This Row],[Facility]],INDEX(FacList,,1),0),3),[1]!tblOrg[Org Num],0)),[1]!tblLoc[Loc],0)),"")</f>
        <v>0</v>
      </c>
      <c r="V195" s="6">
        <f>IF(OR(tblTeamSch[[#This Row],[Court]]="",tblTeamSch[[#This Row],[Home]]&gt;0),0,IF(tblTeamSch[[#This Row],[Court]]&lt;10,0,IF(tblTeamSch[[#This Row],[Home Court]]=10,0,10)))</f>
        <v>0</v>
      </c>
      <c r="W195" s="6" t="e">
        <f>COUNTIFS(tblTeamSch[Travel Score for Game],10,tblTeamSch[Home],0,#REF!,#REF!)</f>
        <v>#REF!</v>
      </c>
      <c r="X195" s="6" t="str">
        <f>IFERROR(INDEX(tblTeamSch[Overall Travel Score],MATCH(tblTeamSch[[#This Row],[Opponent]],tblTeamSch[Team],0)),"")</f>
        <v/>
      </c>
      <c r="Y195" s="6" cm="1">
        <f t="array" ref="Y195">IF(Y194="Num",1,IF(Y194="","",IF(Y194+1&gt;TotalNumRegGames*2,"",Y194+1)))</f>
        <v>194</v>
      </c>
    </row>
    <row r="196" spans="1:25" ht="13.35" customHeight="1" x14ac:dyDescent="0.3">
      <c r="A196" s="6" cm="1">
        <f t="array" ref="A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584</v>
      </c>
      <c r="B196" s="6" cm="1">
        <f t="array" ref="B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" s="6">
        <f>IFERROR(INDEX([1]!tblSchedule[Week Game Scheduled],MATCH(tblTeamSch[[#This Row],[Game Num]],[1]!tblSchedule[GameNum],0)),"")</f>
        <v>7</v>
      </c>
      <c r="D196" s="6">
        <f>IFERROR(INDEX([1]!tblSchedule[Round],MATCH(tblTeamSch[[#This Row],[Game Num]],[1]!tblSchedule[GameNum],0)),"")</f>
        <v>8</v>
      </c>
      <c r="E196" s="6">
        <f>IFERROR(INDEX([1]!tblSchedule[Rnd Sch],MATCH(tblTeamSch[[#This Row],[Game Num]],[1]!tblSchedule[GameNum],0)),"")</f>
        <v>4</v>
      </c>
      <c r="F196" s="6" t="str">
        <f>IFERROR(INDEX([1]!tblSchedule[DLC],MATCH(tblTeamSch[[#This Row],[Game Num]],[1]!tblSchedule[GameNum],0)),"")</f>
        <v>4B2AA</v>
      </c>
      <c r="G196" s="7" t="str">
        <f>IFERROR(INDEX([1]!tblSchedule[Facility],MATCH(tblTeamSch[[#This Row],[Game Num]],[1]!tblSchedule[GameNum],0)),"")</f>
        <v>Ascension Gym</v>
      </c>
      <c r="H196" s="8">
        <f>IFERROR(INDEX([1]!tblSchedule[Game Date],MATCH(tblTeamSch[[#This Row],[Game Num]],[1]!tblSchedule[GameNum],0)),"")</f>
        <v>46033</v>
      </c>
      <c r="I196" s="9">
        <f>IFERROR(INDEX([1]!tblSchedule[Game Time],MATCH(tblTeamSch[[#This Row],[Game Num]],[1]!tblSchedule[GameNum],0)),"")</f>
        <v>0.625</v>
      </c>
      <c r="J196" s="10" t="str">
        <f>IFERROR(INDEX([1]!tblTeams[Organization],MATCH(tblTeamSch[[#This Row],[Team]],[1]!tblTeams[Team],0)),"")</f>
        <v>Holy Trinity</v>
      </c>
      <c r="K196" s="10" t="str">
        <f>IFERROR(INDEX([1]!tblOrg[Abbr],MATCH(tblTeamSch[[#This Row],[Org]],[1]!tblOrg[Organization],0)),"")</f>
        <v>HT</v>
      </c>
      <c r="L196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6" s="10" t="str">
        <f>IFERROR(INDEX(IF(tblTeamSch[[#This Row],[1vs2]]=1,[1]!tblSchedule[Team 2 Name],[1]!tblSchedule[Team 1 Name]),MATCH(tblTeamSch[[#This Row],[Game Num]],[1]!tblSchedule[GameNum],0)),"")</f>
        <v>St Patrick BB 4Boys #2</v>
      </c>
      <c r="N196" s="6"/>
      <c r="O196" s="6"/>
      <c r="P196" s="6"/>
      <c r="Q196" s="6">
        <f>INDEX([1]!tblSchedule[Home Game],MATCH(tblTeamSch[[#This Row],[Game Num]],[1]!tblSchedule[GameNum],0))</f>
        <v>0</v>
      </c>
      <c r="R196" s="7" t="e">
        <f>IF(COUNTIFS(tblTeamSch[Team],tblTeamSch[[#This Row],[Team]],#REF!,1)&gt;1,"Y","")</f>
        <v>#REF!</v>
      </c>
      <c r="S196" s="6">
        <f>INDEX([1]!tblLoc[Score],MATCH(INDEX([1]!tblOrg[Loc],MATCH(tblTeamSch[[#This Row],[Org]],[1]!tblOrg[Organization],0)),[1]!tblLoc[Loc],0))</f>
        <v>0</v>
      </c>
      <c r="T196" s="6" t="e">
        <f>INDEX([1]!tblLoc[Score],MATCH(INDEX([1]!tblOrg[Loc],MATCH(#REF!,[1]!tblOrg[Abbr],0)),[1]!tblLoc[Loc],0))</f>
        <v>#REF!</v>
      </c>
      <c r="U196" s="6">
        <f>IFERROR(INDEX([1]!tblLoc[Score],MATCH(INDEX([1]!tblOrg[Loc],MATCH(INDEX(FacList,MATCH(tblTeamSch[[#This Row],[Facility]],INDEX(FacList,,1),0),3),[1]!tblOrg[Org Num],0)),[1]!tblLoc[Loc],0)),"")</f>
        <v>0</v>
      </c>
      <c r="V196" s="6">
        <f>IF(OR(tblTeamSch[[#This Row],[Court]]="",tblTeamSch[[#This Row],[Home]]&gt;0),0,IF(tblTeamSch[[#This Row],[Court]]&lt;10,0,IF(tblTeamSch[[#This Row],[Home Court]]=10,0,10)))</f>
        <v>0</v>
      </c>
      <c r="W196" s="6" t="e">
        <f>COUNTIFS(tblTeamSch[Travel Score for Game],10,tblTeamSch[Home],0,#REF!,#REF!)</f>
        <v>#REF!</v>
      </c>
      <c r="X196" s="6" t="str">
        <f>IFERROR(INDEX(tblTeamSch[Overall Travel Score],MATCH(tblTeamSch[[#This Row],[Opponent]],tblTeamSch[Team],0)),"")</f>
        <v/>
      </c>
      <c r="Y196" s="6" cm="1">
        <f t="array" ref="Y196">IF(Y195="Num",1,IF(Y195="","",IF(Y195+1&gt;TotalNumRegGames*2,"",Y195+1)))</f>
        <v>195</v>
      </c>
    </row>
    <row r="197" spans="1:25" ht="13.35" customHeight="1" x14ac:dyDescent="0.3">
      <c r="A197" s="6" cm="1">
        <f t="array" ref="A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566</v>
      </c>
      <c r="B197" s="6" cm="1">
        <f t="array" ref="B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" s="6">
        <f>IFERROR(INDEX([1]!tblSchedule[Week Game Scheduled],MATCH(tblTeamSch[[#This Row],[Game Num]],[1]!tblSchedule[GameNum],0)),"")</f>
        <v>7</v>
      </c>
      <c r="D197" s="6">
        <f>IFERROR(INDEX([1]!tblSchedule[Round],MATCH(tblTeamSch[[#This Row],[Game Num]],[1]!tblSchedule[GameNum],0)),"")</f>
        <v>5</v>
      </c>
      <c r="E197" s="6">
        <f>IFERROR(INDEX([1]!tblSchedule[Rnd Sch],MATCH(tblTeamSch[[#This Row],[Game Num]],[1]!tblSchedule[GameNum],0)),"")</f>
        <v>5</v>
      </c>
      <c r="F197" s="6" t="str">
        <f>IFERROR(INDEX([1]!tblSchedule[DLC],MATCH(tblTeamSch[[#This Row],[Game Num]],[1]!tblSchedule[GameNum],0)),"")</f>
        <v>4B2AA</v>
      </c>
      <c r="G197" s="7" t="str">
        <f>IFERROR(INDEX([1]!tblSchedule[Facility],MATCH(tblTeamSch[[#This Row],[Game Num]],[1]!tblSchedule[GameNum],0)),"")</f>
        <v>Mary Queen of Peace</v>
      </c>
      <c r="H197" s="8">
        <f>IFERROR(INDEX([1]!tblSchedule[Game Date],MATCH(tblTeamSch[[#This Row],[Game Num]],[1]!tblSchedule[GameNum],0)),"")</f>
        <v>46039</v>
      </c>
      <c r="I197" s="9">
        <f>IFERROR(INDEX([1]!tblSchedule[Game Time],MATCH(tblTeamSch[[#This Row],[Game Num]],[1]!tblSchedule[GameNum],0)),"")</f>
        <v>0.375</v>
      </c>
      <c r="J197" s="10" t="str">
        <f>IFERROR(INDEX([1]!tblTeams[Organization],MATCH(tblTeamSch[[#This Row],[Team]],[1]!tblTeams[Team],0)),"")</f>
        <v>Holy Trinity</v>
      </c>
      <c r="K197" s="10" t="str">
        <f>IFERROR(INDEX([1]!tblOrg[Abbr],MATCH(tblTeamSch[[#This Row],[Org]],[1]!tblOrg[Organization],0)),"")</f>
        <v>HT</v>
      </c>
      <c r="L197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7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197" s="6"/>
      <c r="O197" s="6"/>
      <c r="P197" s="6"/>
      <c r="Q197" s="6">
        <f>INDEX([1]!tblSchedule[Home Game],MATCH(tblTeamSch[[#This Row],[Game Num]],[1]!tblSchedule[GameNum],0))</f>
        <v>1</v>
      </c>
      <c r="R197" s="7" t="e">
        <f>IF(COUNTIFS(tblTeamSch[Team],tblTeamSch[[#This Row],[Team]],#REF!,1)&gt;1,"Y","")</f>
        <v>#REF!</v>
      </c>
      <c r="S197" s="6">
        <f>INDEX([1]!tblLoc[Score],MATCH(INDEX([1]!tblOrg[Loc],MATCH(tblTeamSch[[#This Row],[Org]],[1]!tblOrg[Organization],0)),[1]!tblLoc[Loc],0))</f>
        <v>0</v>
      </c>
      <c r="T197" s="6" t="e">
        <f>INDEX([1]!tblLoc[Score],MATCH(INDEX([1]!tblOrg[Loc],MATCH(#REF!,[1]!tblOrg[Abbr],0)),[1]!tblLoc[Loc],0))</f>
        <v>#REF!</v>
      </c>
      <c r="U197" s="6">
        <f>IFERROR(INDEX([1]!tblLoc[Score],MATCH(INDEX([1]!tblOrg[Loc],MATCH(INDEX(FacList,MATCH(tblTeamSch[[#This Row],[Facility]],INDEX(FacList,,1),0),3),[1]!tblOrg[Org Num],0)),[1]!tblLoc[Loc],0)),"")</f>
        <v>10</v>
      </c>
      <c r="V197" s="6">
        <f>IF(OR(tblTeamSch[[#This Row],[Court]]="",tblTeamSch[[#This Row],[Home]]&gt;0),0,IF(tblTeamSch[[#This Row],[Court]]&lt;10,0,IF(tblTeamSch[[#This Row],[Home Court]]=10,0,10)))</f>
        <v>0</v>
      </c>
      <c r="W197" s="6" t="e">
        <f>COUNTIFS(tblTeamSch[Travel Score for Game],10,tblTeamSch[Home],0,#REF!,#REF!)</f>
        <v>#REF!</v>
      </c>
      <c r="X197" s="6" t="str">
        <f>IFERROR(INDEX(tblTeamSch[Overall Travel Score],MATCH(tblTeamSch[[#This Row],[Opponent]],tblTeamSch[Team],0)),"")</f>
        <v/>
      </c>
      <c r="Y197" s="6" cm="1">
        <f t="array" ref="Y197">IF(Y196="Num",1,IF(Y196="","",IF(Y196+1&gt;TotalNumRegGames*2,"",Y196+1)))</f>
        <v>196</v>
      </c>
    </row>
    <row r="198" spans="1:25" ht="13.35" customHeight="1" x14ac:dyDescent="0.3">
      <c r="A198" s="6" cm="1">
        <f t="array" ref="A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572</v>
      </c>
      <c r="B198" s="6" cm="1">
        <f t="array" ref="B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" s="6">
        <f>IFERROR(INDEX([1]!tblSchedule[Week Game Scheduled],MATCH(tblTeamSch[[#This Row],[Game Num]],[1]!tblSchedule[GameNum],0)),"")</f>
        <v>8</v>
      </c>
      <c r="D198" s="6">
        <f>IFERROR(INDEX([1]!tblSchedule[Round],MATCH(tblTeamSch[[#This Row],[Game Num]],[1]!tblSchedule[GameNum],0)),"")</f>
        <v>6</v>
      </c>
      <c r="E198" s="6">
        <f>IFERROR(INDEX([1]!tblSchedule[Rnd Sch],MATCH(tblTeamSch[[#This Row],[Game Num]],[1]!tblSchedule[GameNum],0)),"")</f>
        <v>6</v>
      </c>
      <c r="F198" s="6" t="str">
        <f>IFERROR(INDEX([1]!tblSchedule[DLC],MATCH(tblTeamSch[[#This Row],[Game Num]],[1]!tblSchedule[GameNum],0)),"")</f>
        <v>4B2AA</v>
      </c>
      <c r="G198" s="7" t="str">
        <f>IFERROR(INDEX([1]!tblSchedule[Facility],MATCH(tblTeamSch[[#This Row],[Game Num]],[1]!tblSchedule[GameNum],0)),"")</f>
        <v>St. Agnes Gym</v>
      </c>
      <c r="H198" s="8">
        <f>IFERROR(INDEX([1]!tblSchedule[Game Date],MATCH(tblTeamSch[[#This Row],[Game Num]],[1]!tblSchedule[GameNum],0)),"")</f>
        <v>46046</v>
      </c>
      <c r="I198" s="9">
        <f>IFERROR(INDEX([1]!tblSchedule[Game Time],MATCH(tblTeamSch[[#This Row],[Game Num]],[1]!tblSchedule[GameNum],0)),"")</f>
        <v>0.5</v>
      </c>
      <c r="J198" s="10" t="str">
        <f>IFERROR(INDEX([1]!tblTeams[Organization],MATCH(tblTeamSch[[#This Row],[Team]],[1]!tblTeams[Team],0)),"")</f>
        <v>Holy Trinity</v>
      </c>
      <c r="K198" s="10" t="str">
        <f>IFERROR(INDEX([1]!tblOrg[Abbr],MATCH(tblTeamSch[[#This Row],[Org]],[1]!tblOrg[Organization],0)),"")</f>
        <v>HT</v>
      </c>
      <c r="L198" s="10" t="str">
        <f>IFERROR(INDEX(IF(tblTeamSch[[#This Row],[1vs2]]=1,[1]!tblSchedule[Team 1 Name],[1]!tblSchedule[Team 2 Name]),MATCH(tblTeamSch[[#This Row],[Game Num]],[1]!tblSchedule[GameNum],0)),"")</f>
        <v>Holy Trinity BB 3/4B #2 Green</v>
      </c>
      <c r="M198" s="10" t="str">
        <f>IFERROR(INDEX(IF(tblTeamSch[[#This Row],[1vs2]]=1,[1]!tblSchedule[Team 2 Name],[1]!tblSchedule[Team 1 Name]),MATCH(tblTeamSch[[#This Row],[Game Num]],[1]!tblSchedule[GameNum],0)),"")</f>
        <v>St Agnes BB 4B#2</v>
      </c>
      <c r="N198" s="6"/>
      <c r="O198" s="6"/>
      <c r="P198" s="6"/>
      <c r="Q198" s="6">
        <f>INDEX([1]!tblSchedule[Home Game],MATCH(tblTeamSch[[#This Row],[Game Num]],[1]!tblSchedule[GameNum],0))</f>
        <v>1</v>
      </c>
      <c r="R198" s="7" t="e">
        <f>IF(COUNTIFS(tblTeamSch[Team],tblTeamSch[[#This Row],[Team]],#REF!,1)&gt;1,"Y","")</f>
        <v>#REF!</v>
      </c>
      <c r="S198" s="6">
        <f>INDEX([1]!tblLoc[Score],MATCH(INDEX([1]!tblOrg[Loc],MATCH(tblTeamSch[[#This Row],[Org]],[1]!tblOrg[Organization],0)),[1]!tblLoc[Loc],0))</f>
        <v>0</v>
      </c>
      <c r="T198" s="6" t="e">
        <f>INDEX([1]!tblLoc[Score],MATCH(INDEX([1]!tblOrg[Loc],MATCH(#REF!,[1]!tblOrg[Abbr],0)),[1]!tblLoc[Loc],0))</f>
        <v>#REF!</v>
      </c>
      <c r="U198" s="6">
        <f>IFERROR(INDEX([1]!tblLoc[Score],MATCH(INDEX([1]!tblOrg[Loc],MATCH(INDEX(FacList,MATCH(tblTeamSch[[#This Row],[Facility]],INDEX(FacList,,1),0),3),[1]!tblOrg[Org Num],0)),[1]!tblLoc[Loc],0)),"")</f>
        <v>0</v>
      </c>
      <c r="V198" s="6">
        <f>IF(OR(tblTeamSch[[#This Row],[Court]]="",tblTeamSch[[#This Row],[Home]]&gt;0),0,IF(tblTeamSch[[#This Row],[Court]]&lt;10,0,IF(tblTeamSch[[#This Row],[Home Court]]=10,0,10)))</f>
        <v>0</v>
      </c>
      <c r="W198" s="6" t="e">
        <f>COUNTIFS(tblTeamSch[Travel Score for Game],10,tblTeamSch[Home],0,#REF!,#REF!)</f>
        <v>#REF!</v>
      </c>
      <c r="X198" s="6" t="str">
        <f>IFERROR(INDEX(tblTeamSch[Overall Travel Score],MATCH(tblTeamSch[[#This Row],[Opponent]],tblTeamSch[Team],0)),"")</f>
        <v/>
      </c>
      <c r="Y198" s="6" cm="1">
        <f t="array" ref="Y198">IF(Y197="Num",1,IF(Y197="","",IF(Y197+1&gt;TotalNumRegGames*2,"",Y197+1)))</f>
        <v>197</v>
      </c>
    </row>
    <row r="199" spans="1:25" ht="13.35" customHeight="1" x14ac:dyDescent="0.3">
      <c r="A199" s="6" cm="1">
        <f t="array" ref="A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547</v>
      </c>
      <c r="B199" s="6" cm="1">
        <f t="array" ref="B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" s="6">
        <f>IFERROR(INDEX([1]!tblSchedule[Week Game Scheduled],MATCH(tblTeamSch[[#This Row],[Game Num]],[1]!tblSchedule[GameNum],0)),"")</f>
        <v>49</v>
      </c>
      <c r="D199" s="6">
        <f>IFERROR(INDEX([1]!tblSchedule[Round],MATCH(tblTeamSch[[#This Row],[Game Num]],[1]!tblSchedule[GameNum],0)),"")</f>
        <v>1</v>
      </c>
      <c r="E199" s="6">
        <f>IFERROR(INDEX([1]!tblSchedule[Rnd Sch],MATCH(tblTeamSch[[#This Row],[Game Num]],[1]!tblSchedule[GameNum],0)),"")</f>
        <v>1</v>
      </c>
      <c r="F199" s="6" t="str">
        <f>IFERROR(INDEX([1]!tblSchedule[DLC],MATCH(tblTeamSch[[#This Row],[Game Num]],[1]!tblSchedule[GameNum],0)),"")</f>
        <v>4B2AA</v>
      </c>
      <c r="G199" s="7" t="str">
        <f>IFERROR(INDEX([1]!tblSchedule[Facility],MATCH(tblTeamSch[[#This Row],[Game Num]],[1]!tblSchedule[GameNum],0)),"")</f>
        <v>Holy Trinity Parish School</v>
      </c>
      <c r="H199" s="8">
        <f>IFERROR(INDEX([1]!tblSchedule[Game Date],MATCH(tblTeamSch[[#This Row],[Game Num]],[1]!tblSchedule[GameNum],0)),"")</f>
        <v>45997</v>
      </c>
      <c r="I199" s="9">
        <f>IFERROR(INDEX([1]!tblSchedule[Game Time],MATCH(tblTeamSch[[#This Row],[Game Num]],[1]!tblSchedule[GameNum],0)),"")</f>
        <v>0.375</v>
      </c>
      <c r="J199" s="10" t="str">
        <f>IFERROR(INDEX([1]!tblTeams[Organization],MATCH(tblTeamSch[[#This Row],[Team]],[1]!tblTeams[Team],0)),"")</f>
        <v>Holy Trinity</v>
      </c>
      <c r="K199" s="10" t="str">
        <f>IFERROR(INDEX([1]!tblOrg[Abbr],MATCH(tblTeamSch[[#This Row],[Org]],[1]!tblOrg[Organization],0)),"")</f>
        <v>HT</v>
      </c>
      <c r="L199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199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199" s="6"/>
      <c r="O199" s="6"/>
      <c r="P199" s="6"/>
      <c r="Q199" s="6">
        <f>INDEX([1]!tblSchedule[Home Game],MATCH(tblTeamSch[[#This Row],[Game Num]],[1]!tblSchedule[GameNum],0))</f>
        <v>1</v>
      </c>
      <c r="R199" s="7" t="e">
        <f>IF(COUNTIFS(tblTeamSch[Team],tblTeamSch[[#This Row],[Team]],#REF!,1)&gt;1,"Y","")</f>
        <v>#REF!</v>
      </c>
      <c r="S199" s="6">
        <f>INDEX([1]!tblLoc[Score],MATCH(INDEX([1]!tblOrg[Loc],MATCH(tblTeamSch[[#This Row],[Org]],[1]!tblOrg[Organization],0)),[1]!tblLoc[Loc],0))</f>
        <v>0</v>
      </c>
      <c r="T199" s="6" t="e">
        <f>INDEX([1]!tblLoc[Score],MATCH(INDEX([1]!tblOrg[Loc],MATCH(#REF!,[1]!tblOrg[Abbr],0)),[1]!tblLoc[Loc],0))</f>
        <v>#REF!</v>
      </c>
      <c r="U199" s="6">
        <f>IFERROR(INDEX([1]!tblLoc[Score],MATCH(INDEX([1]!tblOrg[Loc],MATCH(INDEX(FacList,MATCH(tblTeamSch[[#This Row],[Facility]],INDEX(FacList,,1),0),3),[1]!tblOrg[Org Num],0)),[1]!tblLoc[Loc],0)),"")</f>
        <v>0</v>
      </c>
      <c r="V199" s="6">
        <f>IF(OR(tblTeamSch[[#This Row],[Court]]="",tblTeamSch[[#This Row],[Home]]&gt;0),0,IF(tblTeamSch[[#This Row],[Court]]&lt;10,0,IF(tblTeamSch[[#This Row],[Home Court]]=10,0,10)))</f>
        <v>0</v>
      </c>
      <c r="W199" s="6" t="e">
        <f>COUNTIFS(tblTeamSch[Travel Score for Game],10,tblTeamSch[Home],0,#REF!,#REF!)</f>
        <v>#REF!</v>
      </c>
      <c r="X199" s="6" t="str">
        <f>IFERROR(INDEX(tblTeamSch[Overall Travel Score],MATCH(tblTeamSch[[#This Row],[Opponent]],tblTeamSch[Team],0)),"")</f>
        <v/>
      </c>
      <c r="Y199" s="6" cm="1">
        <f t="array" ref="Y199">IF(Y198="Num",1,IF(Y198="","",IF(Y198+1&gt;TotalNumRegGames*2,"",Y198+1)))</f>
        <v>198</v>
      </c>
    </row>
    <row r="200" spans="1:25" ht="13.35" customHeight="1" x14ac:dyDescent="0.3">
      <c r="A200" s="6" cm="1">
        <f t="array" ref="A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551</v>
      </c>
      <c r="B200" s="6" cm="1">
        <f t="array" ref="B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" s="6">
        <f>IFERROR(INDEX([1]!tblSchedule[Week Game Scheduled],MATCH(tblTeamSch[[#This Row],[Game Num]],[1]!tblSchedule[GameNum],0)),"")</f>
        <v>50</v>
      </c>
      <c r="D200" s="6">
        <f>IFERROR(INDEX([1]!tblSchedule[Round],MATCH(tblTeamSch[[#This Row],[Game Num]],[1]!tblSchedule[GameNum],0)),"")</f>
        <v>2</v>
      </c>
      <c r="E200" s="6">
        <f>IFERROR(INDEX([1]!tblSchedule[Rnd Sch],MATCH(tblTeamSch[[#This Row],[Game Num]],[1]!tblSchedule[GameNum],0)),"")</f>
        <v>2</v>
      </c>
      <c r="F200" s="6" t="str">
        <f>IFERROR(INDEX([1]!tblSchedule[DLC],MATCH(tblTeamSch[[#This Row],[Game Num]],[1]!tblSchedule[GameNum],0)),"")</f>
        <v>4B2AA</v>
      </c>
      <c r="G200" s="7" t="str">
        <f>IFERROR(INDEX([1]!tblSchedule[Facility],MATCH(tblTeamSch[[#This Row],[Game Num]],[1]!tblSchedule[GameNum],0)),"")</f>
        <v>Holy Trinity Parish School</v>
      </c>
      <c r="H200" s="8">
        <f>IFERROR(INDEX([1]!tblSchedule[Game Date],MATCH(tblTeamSch[[#This Row],[Game Num]],[1]!tblSchedule[GameNum],0)),"")</f>
        <v>46004</v>
      </c>
      <c r="I200" s="9">
        <f>IFERROR(INDEX([1]!tblSchedule[Game Time],MATCH(tblTeamSch[[#This Row],[Game Num]],[1]!tblSchedule[GameNum],0)),"")</f>
        <v>0.45833333333333331</v>
      </c>
      <c r="J200" s="10" t="str">
        <f>IFERROR(INDEX([1]!tblTeams[Organization],MATCH(tblTeamSch[[#This Row],[Team]],[1]!tblTeams[Team],0)),"")</f>
        <v>Holy Trinity</v>
      </c>
      <c r="K200" s="10" t="str">
        <f>IFERROR(INDEX([1]!tblOrg[Abbr],MATCH(tblTeamSch[[#This Row],[Org]],[1]!tblOrg[Organization],0)),"")</f>
        <v>HT</v>
      </c>
      <c r="L200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0" s="10" t="str">
        <f>IFERROR(INDEX(IF(tblTeamSch[[#This Row],[1vs2]]=1,[1]!tblSchedule[Team 2 Name],[1]!tblSchedule[Team 1 Name]),MATCH(tblTeamSch[[#This Row],[Game Num]],[1]!tblSchedule[GameNum],0)),"")</f>
        <v>St Agnes BB 4B#2</v>
      </c>
      <c r="N200" s="6"/>
      <c r="O200" s="6"/>
      <c r="P200" s="6"/>
      <c r="Q200" s="6">
        <f>INDEX([1]!tblSchedule[Home Game],MATCH(tblTeamSch[[#This Row],[Game Num]],[1]!tblSchedule[GameNum],0))</f>
        <v>1</v>
      </c>
      <c r="R200" s="7" t="e">
        <f>IF(COUNTIFS(tblTeamSch[Team],tblTeamSch[[#This Row],[Team]],#REF!,1)&gt;1,"Y","")</f>
        <v>#REF!</v>
      </c>
      <c r="S200" s="6">
        <f>INDEX([1]!tblLoc[Score],MATCH(INDEX([1]!tblOrg[Loc],MATCH(tblTeamSch[[#This Row],[Org]],[1]!tblOrg[Organization],0)),[1]!tblLoc[Loc],0))</f>
        <v>0</v>
      </c>
      <c r="T200" s="6" t="e">
        <f>INDEX([1]!tblLoc[Score],MATCH(INDEX([1]!tblOrg[Loc],MATCH(#REF!,[1]!tblOrg[Abbr],0)),[1]!tblLoc[Loc],0))</f>
        <v>#REF!</v>
      </c>
      <c r="U200" s="6">
        <f>IFERROR(INDEX([1]!tblLoc[Score],MATCH(INDEX([1]!tblOrg[Loc],MATCH(INDEX(FacList,MATCH(tblTeamSch[[#This Row],[Facility]],INDEX(FacList,,1),0),3),[1]!tblOrg[Org Num],0)),[1]!tblLoc[Loc],0)),"")</f>
        <v>0</v>
      </c>
      <c r="V200" s="6">
        <f>IF(OR(tblTeamSch[[#This Row],[Court]]="",tblTeamSch[[#This Row],[Home]]&gt;0),0,IF(tblTeamSch[[#This Row],[Court]]&lt;10,0,IF(tblTeamSch[[#This Row],[Home Court]]=10,0,10)))</f>
        <v>0</v>
      </c>
      <c r="W200" s="6" t="e">
        <f>COUNTIFS(tblTeamSch[Travel Score for Game],10,tblTeamSch[Home],0,#REF!,#REF!)</f>
        <v>#REF!</v>
      </c>
      <c r="X200" s="6" t="str">
        <f>IFERROR(INDEX(tblTeamSch[Overall Travel Score],MATCH(tblTeamSch[[#This Row],[Opponent]],tblTeamSch[Team],0)),"")</f>
        <v/>
      </c>
      <c r="Y200" s="6" cm="1">
        <f t="array" ref="Y200">IF(Y199="Num",1,IF(Y199="","",IF(Y199+1&gt;TotalNumRegGames*2,"",Y199+1)))</f>
        <v>199</v>
      </c>
    </row>
    <row r="201" spans="1:25" ht="13.35" customHeight="1" x14ac:dyDescent="0.3">
      <c r="A201" s="6" cm="1">
        <f t="array" ref="A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558</v>
      </c>
      <c r="B201" s="6" cm="1">
        <f t="array" ref="B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" s="6">
        <f>IFERROR(INDEX([1]!tblSchedule[Week Game Scheduled],MATCH(tblTeamSch[[#This Row],[Game Num]],[1]!tblSchedule[GameNum],0)),"")</f>
        <v>5</v>
      </c>
      <c r="D201" s="6">
        <f>IFERROR(INDEX([1]!tblSchedule[Round],MATCH(tblTeamSch[[#This Row],[Game Num]],[1]!tblSchedule[GameNum],0)),"")</f>
        <v>3</v>
      </c>
      <c r="E201" s="6">
        <f>IFERROR(INDEX([1]!tblSchedule[Rnd Sch],MATCH(tblTeamSch[[#This Row],[Game Num]],[1]!tblSchedule[GameNum],0)),"")</f>
        <v>3</v>
      </c>
      <c r="F201" s="6" t="str">
        <f>IFERROR(INDEX([1]!tblSchedule[DLC],MATCH(tblTeamSch[[#This Row],[Game Num]],[1]!tblSchedule[GameNum],0)),"")</f>
        <v>4B2AA</v>
      </c>
      <c r="G201" s="7" t="str">
        <f>IFERROR(INDEX([1]!tblSchedule[Facility],MATCH(tblTeamSch[[#This Row],[Game Num]],[1]!tblSchedule[GameNum],0)),"")</f>
        <v>Mary Queen of Peace</v>
      </c>
      <c r="H201" s="8">
        <f>IFERROR(INDEX([1]!tblSchedule[Game Date],MATCH(tblTeamSch[[#This Row],[Game Num]],[1]!tblSchedule[GameNum],0)),"")</f>
        <v>46025</v>
      </c>
      <c r="I201" s="9">
        <f>IFERROR(INDEX([1]!tblSchedule[Game Time],MATCH(tblTeamSch[[#This Row],[Game Num]],[1]!tblSchedule[GameNum],0)),"")</f>
        <v>0.45833333333333331</v>
      </c>
      <c r="J201" s="10" t="str">
        <f>IFERROR(INDEX([1]!tblTeams[Organization],MATCH(tblTeamSch[[#This Row],[Team]],[1]!tblTeams[Team],0)),"")</f>
        <v>Holy Trinity</v>
      </c>
      <c r="K201" s="10" t="str">
        <f>IFERROR(INDEX([1]!tblOrg[Abbr],MATCH(tblTeamSch[[#This Row],[Org]],[1]!tblOrg[Organization],0)),"")</f>
        <v>HT</v>
      </c>
      <c r="L201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1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201" s="6"/>
      <c r="O201" s="6"/>
      <c r="P201" s="6"/>
      <c r="Q201" s="6">
        <f>INDEX([1]!tblSchedule[Home Game],MATCH(tblTeamSch[[#This Row],[Game Num]],[1]!tblSchedule[GameNum],0))</f>
        <v>1</v>
      </c>
      <c r="R201" s="7" t="e">
        <f>IF(COUNTIFS(tblTeamSch[Team],tblTeamSch[[#This Row],[Team]],#REF!,1)&gt;1,"Y","")</f>
        <v>#REF!</v>
      </c>
      <c r="S201" s="6">
        <f>INDEX([1]!tblLoc[Score],MATCH(INDEX([1]!tblOrg[Loc],MATCH(tblTeamSch[[#This Row],[Org]],[1]!tblOrg[Organization],0)),[1]!tblLoc[Loc],0))</f>
        <v>0</v>
      </c>
      <c r="T201" s="6" t="e">
        <f>INDEX([1]!tblLoc[Score],MATCH(INDEX([1]!tblOrg[Loc],MATCH(#REF!,[1]!tblOrg[Abbr],0)),[1]!tblLoc[Loc],0))</f>
        <v>#REF!</v>
      </c>
      <c r="U201" s="6">
        <f>IFERROR(INDEX([1]!tblLoc[Score],MATCH(INDEX([1]!tblOrg[Loc],MATCH(INDEX(FacList,MATCH(tblTeamSch[[#This Row],[Facility]],INDEX(FacList,,1),0),3),[1]!tblOrg[Org Num],0)),[1]!tblLoc[Loc],0)),"")</f>
        <v>10</v>
      </c>
      <c r="V201" s="6">
        <f>IF(OR(tblTeamSch[[#This Row],[Court]]="",tblTeamSch[[#This Row],[Home]]&gt;0),0,IF(tblTeamSch[[#This Row],[Court]]&lt;10,0,IF(tblTeamSch[[#This Row],[Home Court]]=10,0,10)))</f>
        <v>0</v>
      </c>
      <c r="W201" s="6" t="e">
        <f>COUNTIFS(tblTeamSch[Travel Score for Game],10,tblTeamSch[Home],0,#REF!,#REF!)</f>
        <v>#REF!</v>
      </c>
      <c r="X201" s="6" t="str">
        <f>IFERROR(INDEX(tblTeamSch[Overall Travel Score],MATCH(tblTeamSch[[#This Row],[Opponent]],tblTeamSch[Team],0)),"")</f>
        <v/>
      </c>
      <c r="Y201" s="6" cm="1">
        <f t="array" ref="Y201">IF(Y200="Num",1,IF(Y200="","",IF(Y200+1&gt;TotalNumRegGames*2,"",Y200+1)))</f>
        <v>200</v>
      </c>
    </row>
    <row r="202" spans="1:25" ht="13.35" customHeight="1" x14ac:dyDescent="0.3">
      <c r="A202" s="6" cm="1">
        <f t="array" ref="A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564</v>
      </c>
      <c r="B202" s="6" cm="1">
        <f t="array" ref="B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" s="6">
        <f>IFERROR(INDEX([1]!tblSchedule[Week Game Scheduled],MATCH(tblTeamSch[[#This Row],[Game Num]],[1]!tblSchedule[GameNum],0)),"")</f>
        <v>6</v>
      </c>
      <c r="D202" s="6">
        <f>IFERROR(INDEX([1]!tblSchedule[Round],MATCH(tblTeamSch[[#This Row],[Game Num]],[1]!tblSchedule[GameNum],0)),"")</f>
        <v>4</v>
      </c>
      <c r="E202" s="6">
        <f>IFERROR(INDEX([1]!tblSchedule[Rnd Sch],MATCH(tblTeamSch[[#This Row],[Game Num]],[1]!tblSchedule[GameNum],0)),"")</f>
        <v>4</v>
      </c>
      <c r="F202" s="6" t="str">
        <f>IFERROR(INDEX([1]!tblSchedule[DLC],MATCH(tblTeamSch[[#This Row],[Game Num]],[1]!tblSchedule[GameNum],0)),"")</f>
        <v>4B2AA</v>
      </c>
      <c r="G202" s="7" t="str">
        <f>IFERROR(INDEX([1]!tblSchedule[Facility],MATCH(tblTeamSch[[#This Row],[Game Num]],[1]!tblSchedule[GameNum],0)),"")</f>
        <v>St. Albert the Great Gym</v>
      </c>
      <c r="H202" s="8">
        <f>IFERROR(INDEX([1]!tblSchedule[Game Date],MATCH(tblTeamSch[[#This Row],[Game Num]],[1]!tblSchedule[GameNum],0)),"")</f>
        <v>46032</v>
      </c>
      <c r="I202" s="9">
        <f>IFERROR(INDEX([1]!tblSchedule[Game Time],MATCH(tblTeamSch[[#This Row],[Game Num]],[1]!tblSchedule[GameNum],0)),"")</f>
        <v>0.45833333333333331</v>
      </c>
      <c r="J202" s="10" t="str">
        <f>IFERROR(INDEX([1]!tblTeams[Organization],MATCH(tblTeamSch[[#This Row],[Team]],[1]!tblTeams[Team],0)),"")</f>
        <v>Holy Trinity</v>
      </c>
      <c r="K202" s="10" t="str">
        <f>IFERROR(INDEX([1]!tblOrg[Abbr],MATCH(tblTeamSch[[#This Row],[Org]],[1]!tblOrg[Organization],0)),"")</f>
        <v>HT</v>
      </c>
      <c r="L202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2" s="10" t="str">
        <f>IFERROR(INDEX(IF(tblTeamSch[[#This Row],[1vs2]]=1,[1]!tblSchedule[Team 2 Name],[1]!tblSchedule[Team 1 Name]),MATCH(tblTeamSch[[#This Row],[Game Num]],[1]!tblSchedule[GameNum],0)),"")</f>
        <v>St. Albert BB 4B#2</v>
      </c>
      <c r="N202" s="6"/>
      <c r="O202" s="6"/>
      <c r="P202" s="6"/>
      <c r="Q202" s="6">
        <f>INDEX([1]!tblSchedule[Home Game],MATCH(tblTeamSch[[#This Row],[Game Num]],[1]!tblSchedule[GameNum],0))</f>
        <v>1</v>
      </c>
      <c r="R202" s="7" t="e">
        <f>IF(COUNTIFS(tblTeamSch[Team],tblTeamSch[[#This Row],[Team]],#REF!,1)&gt;1,"Y","")</f>
        <v>#REF!</v>
      </c>
      <c r="S202" s="6">
        <f>INDEX([1]!tblLoc[Score],MATCH(INDEX([1]!tblOrg[Loc],MATCH(tblTeamSch[[#This Row],[Org]],[1]!tblOrg[Organization],0)),[1]!tblLoc[Loc],0))</f>
        <v>0</v>
      </c>
      <c r="T202" s="6" t="e">
        <f>INDEX([1]!tblLoc[Score],MATCH(INDEX([1]!tblOrg[Loc],MATCH(#REF!,[1]!tblOrg[Abbr],0)),[1]!tblLoc[Loc],0))</f>
        <v>#REF!</v>
      </c>
      <c r="U202" s="6">
        <f>IFERROR(INDEX([1]!tblLoc[Score],MATCH(INDEX([1]!tblOrg[Loc],MATCH(INDEX(FacList,MATCH(tblTeamSch[[#This Row],[Facility]],INDEX(FacList,,1),0),3),[1]!tblOrg[Org Num],0)),[1]!tblLoc[Loc],0)),"")</f>
        <v>0</v>
      </c>
      <c r="V202" s="6">
        <f>IF(OR(tblTeamSch[[#This Row],[Court]]="",tblTeamSch[[#This Row],[Home]]&gt;0),0,IF(tblTeamSch[[#This Row],[Court]]&lt;10,0,IF(tblTeamSch[[#This Row],[Home Court]]=10,0,10)))</f>
        <v>0</v>
      </c>
      <c r="W202" s="6" t="e">
        <f>COUNTIFS(tblTeamSch[Travel Score for Game],10,tblTeamSch[Home],0,#REF!,#REF!)</f>
        <v>#REF!</v>
      </c>
      <c r="X202" s="6" t="str">
        <f>IFERROR(INDEX(tblTeamSch[Overall Travel Score],MATCH(tblTeamSch[[#This Row],[Opponent]],tblTeamSch[Team],0)),"")</f>
        <v/>
      </c>
      <c r="Y202" s="6" cm="1">
        <f t="array" ref="Y202">IF(Y201="Num",1,IF(Y201="","",IF(Y201+1&gt;TotalNumRegGames*2,"",Y201+1)))</f>
        <v>201</v>
      </c>
    </row>
    <row r="203" spans="1:25" ht="13.35" customHeight="1" x14ac:dyDescent="0.3">
      <c r="A203" s="6" cm="1">
        <f t="array" ref="A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568</v>
      </c>
      <c r="B203" s="6" cm="1">
        <f t="array" ref="B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" s="6">
        <f>IFERROR(INDEX([1]!tblSchedule[Week Game Scheduled],MATCH(tblTeamSch[[#This Row],[Game Num]],[1]!tblSchedule[GameNum],0)),"")</f>
        <v>7</v>
      </c>
      <c r="D203" s="6">
        <f>IFERROR(INDEX([1]!tblSchedule[Round],MATCH(tblTeamSch[[#This Row],[Game Num]],[1]!tblSchedule[GameNum],0)),"")</f>
        <v>5</v>
      </c>
      <c r="E203" s="6">
        <f>IFERROR(INDEX([1]!tblSchedule[Rnd Sch],MATCH(tblTeamSch[[#This Row],[Game Num]],[1]!tblSchedule[GameNum],0)),"")</f>
        <v>5</v>
      </c>
      <c r="F203" s="6" t="str">
        <f>IFERROR(INDEX([1]!tblSchedule[DLC],MATCH(tblTeamSch[[#This Row],[Game Num]],[1]!tblSchedule[GameNum],0)),"")</f>
        <v>4B2AA</v>
      </c>
      <c r="G203" s="7" t="str">
        <f>IFERROR(INDEX([1]!tblSchedule[Facility],MATCH(tblTeamSch[[#This Row],[Game Num]],[1]!tblSchedule[GameNum],0)),"")</f>
        <v>Holy Trinity Parish School</v>
      </c>
      <c r="H203" s="8">
        <f>IFERROR(INDEX([1]!tblSchedule[Game Date],MATCH(tblTeamSch[[#This Row],[Game Num]],[1]!tblSchedule[GameNum],0)),"")</f>
        <v>46039</v>
      </c>
      <c r="I203" s="9">
        <f>IFERROR(INDEX([1]!tblSchedule[Game Time],MATCH(tblTeamSch[[#This Row],[Game Num]],[1]!tblSchedule[GameNum],0)),"")</f>
        <v>0.45833333333333331</v>
      </c>
      <c r="J203" s="10" t="str">
        <f>IFERROR(INDEX([1]!tblTeams[Organization],MATCH(tblTeamSch[[#This Row],[Team]],[1]!tblTeams[Team],0)),"")</f>
        <v>Holy Trinity</v>
      </c>
      <c r="K203" s="10" t="str">
        <f>IFERROR(INDEX([1]!tblOrg[Abbr],MATCH(tblTeamSch[[#This Row],[Org]],[1]!tblOrg[Organization],0)),"")</f>
        <v>HT</v>
      </c>
      <c r="L203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3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203" s="6"/>
      <c r="O203" s="6"/>
      <c r="P203" s="6"/>
      <c r="Q203" s="6">
        <f>INDEX([1]!tblSchedule[Home Game],MATCH(tblTeamSch[[#This Row],[Game Num]],[1]!tblSchedule[GameNum],0))</f>
        <v>1</v>
      </c>
      <c r="R203" s="7" t="e">
        <f>IF(COUNTIFS(tblTeamSch[Team],tblTeamSch[[#This Row],[Team]],#REF!,1)&gt;1,"Y","")</f>
        <v>#REF!</v>
      </c>
      <c r="S203" s="6">
        <f>INDEX([1]!tblLoc[Score],MATCH(INDEX([1]!tblOrg[Loc],MATCH(tblTeamSch[[#This Row],[Org]],[1]!tblOrg[Organization],0)),[1]!tblLoc[Loc],0))</f>
        <v>0</v>
      </c>
      <c r="T203" s="6" t="e">
        <f>INDEX([1]!tblLoc[Score],MATCH(INDEX([1]!tblOrg[Loc],MATCH(#REF!,[1]!tblOrg[Abbr],0)),[1]!tblLoc[Loc],0))</f>
        <v>#REF!</v>
      </c>
      <c r="U203" s="6">
        <f>IFERROR(INDEX([1]!tblLoc[Score],MATCH(INDEX([1]!tblOrg[Loc],MATCH(INDEX(FacList,MATCH(tblTeamSch[[#This Row],[Facility]],INDEX(FacList,,1),0),3),[1]!tblOrg[Org Num],0)),[1]!tblLoc[Loc],0)),"")</f>
        <v>0</v>
      </c>
      <c r="V203" s="6">
        <f>IF(OR(tblTeamSch[[#This Row],[Court]]="",tblTeamSch[[#This Row],[Home]]&gt;0),0,IF(tblTeamSch[[#This Row],[Court]]&lt;10,0,IF(tblTeamSch[[#This Row],[Home Court]]=10,0,10)))</f>
        <v>0</v>
      </c>
      <c r="W203" s="6" t="e">
        <f>COUNTIFS(tblTeamSch[Travel Score for Game],10,tblTeamSch[Home],0,#REF!,#REF!)</f>
        <v>#REF!</v>
      </c>
      <c r="X203" s="6" t="str">
        <f>IFERROR(INDEX(tblTeamSch[Overall Travel Score],MATCH(tblTeamSch[[#This Row],[Opponent]],tblTeamSch[Team],0)),"")</f>
        <v/>
      </c>
      <c r="Y203" s="6" cm="1">
        <f t="array" ref="Y203">IF(Y202="Num",1,IF(Y202="","",IF(Y202+1&gt;TotalNumRegGames*2,"",Y202+1)))</f>
        <v>202</v>
      </c>
    </row>
    <row r="204" spans="1:25" ht="13.35" customHeight="1" x14ac:dyDescent="0.3">
      <c r="A204" s="6" cm="1">
        <f t="array" ref="A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577</v>
      </c>
      <c r="B204" s="6" cm="1">
        <f t="array" ref="B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" s="6">
        <f>IFERROR(INDEX([1]!tblSchedule[Week Game Scheduled],MATCH(tblTeamSch[[#This Row],[Game Num]],[1]!tblSchedule[GameNum],0)),"")</f>
        <v>8</v>
      </c>
      <c r="D204" s="6">
        <f>IFERROR(INDEX([1]!tblSchedule[Round],MATCH(tblTeamSch[[#This Row],[Game Num]],[1]!tblSchedule[GameNum],0)),"")</f>
        <v>6</v>
      </c>
      <c r="E204" s="6">
        <f>IFERROR(INDEX([1]!tblSchedule[Rnd Sch],MATCH(tblTeamSch[[#This Row],[Game Num]],[1]!tblSchedule[GameNum],0)),"")</f>
        <v>6</v>
      </c>
      <c r="F204" s="6" t="str">
        <f>IFERROR(INDEX([1]!tblSchedule[DLC],MATCH(tblTeamSch[[#This Row],[Game Num]],[1]!tblSchedule[GameNum],0)),"")</f>
        <v>4B2AA</v>
      </c>
      <c r="G204" s="7" t="str">
        <f>IFERROR(INDEX([1]!tblSchedule[Facility],MATCH(tblTeamSch[[#This Row],[Game Num]],[1]!tblSchedule[GameNum],0)),"")</f>
        <v>St. Patrick's Celtic Center</v>
      </c>
      <c r="H204" s="8">
        <f>IFERROR(INDEX([1]!tblSchedule[Game Date],MATCH(tblTeamSch[[#This Row],[Game Num]],[1]!tblSchedule[GameNum],0)),"")</f>
        <v>46046</v>
      </c>
      <c r="I204" s="9">
        <f>IFERROR(INDEX([1]!tblSchedule[Game Time],MATCH(tblTeamSch[[#This Row],[Game Num]],[1]!tblSchedule[GameNum],0)),"")</f>
        <v>0.45833333333333331</v>
      </c>
      <c r="J204" s="10" t="str">
        <f>IFERROR(INDEX([1]!tblTeams[Organization],MATCH(tblTeamSch[[#This Row],[Team]],[1]!tblTeams[Team],0)),"")</f>
        <v>Holy Trinity</v>
      </c>
      <c r="K204" s="10" t="str">
        <f>IFERROR(INDEX([1]!tblOrg[Abbr],MATCH(tblTeamSch[[#This Row],[Org]],[1]!tblOrg[Organization],0)),"")</f>
        <v>HT</v>
      </c>
      <c r="L204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4" s="10" t="str">
        <f>IFERROR(INDEX(IF(tblTeamSch[[#This Row],[1vs2]]=1,[1]!tblSchedule[Team 2 Name],[1]!tblSchedule[Team 1 Name]),MATCH(tblTeamSch[[#This Row],[Game Num]],[1]!tblSchedule[GameNum],0)),"")</f>
        <v>St Patrick BB 4Boys #2</v>
      </c>
      <c r="N204" s="6"/>
      <c r="O204" s="6"/>
      <c r="P204" s="6"/>
      <c r="Q204" s="6">
        <f>INDEX([1]!tblSchedule[Home Game],MATCH(tblTeamSch[[#This Row],[Game Num]],[1]!tblSchedule[GameNum],0))</f>
        <v>1</v>
      </c>
      <c r="R204" s="7" t="e">
        <f>IF(COUNTIFS(tblTeamSch[Team],tblTeamSch[[#This Row],[Team]],#REF!,1)&gt;1,"Y","")</f>
        <v>#REF!</v>
      </c>
      <c r="S204" s="6">
        <f>INDEX([1]!tblLoc[Score],MATCH(INDEX([1]!tblOrg[Loc],MATCH(tblTeamSch[[#This Row],[Org]],[1]!tblOrg[Organization],0)),[1]!tblLoc[Loc],0))</f>
        <v>0</v>
      </c>
      <c r="T204" s="6" t="e">
        <f>INDEX([1]!tblLoc[Score],MATCH(INDEX([1]!tblOrg[Loc],MATCH(#REF!,[1]!tblOrg[Abbr],0)),[1]!tblLoc[Loc],0))</f>
        <v>#REF!</v>
      </c>
      <c r="U204" s="6">
        <f>IFERROR(INDEX([1]!tblLoc[Score],MATCH(INDEX([1]!tblOrg[Loc],MATCH(INDEX(FacList,MATCH(tblTeamSch[[#This Row],[Facility]],INDEX(FacList,,1),0),3),[1]!tblOrg[Org Num],0)),[1]!tblLoc[Loc],0)),"")</f>
        <v>4</v>
      </c>
      <c r="V204" s="6">
        <f>IF(OR(tblTeamSch[[#This Row],[Court]]="",tblTeamSch[[#This Row],[Home]]&gt;0),0,IF(tblTeamSch[[#This Row],[Court]]&lt;10,0,IF(tblTeamSch[[#This Row],[Home Court]]=10,0,10)))</f>
        <v>0</v>
      </c>
      <c r="W204" s="6" t="e">
        <f>COUNTIFS(tblTeamSch[Travel Score for Game],10,tblTeamSch[Home],0,#REF!,#REF!)</f>
        <v>#REF!</v>
      </c>
      <c r="X204" s="6" t="str">
        <f>IFERROR(INDEX(tblTeamSch[Overall Travel Score],MATCH(tblTeamSch[[#This Row],[Opponent]],tblTeamSch[Team],0)),"")</f>
        <v/>
      </c>
      <c r="Y204" s="6" cm="1">
        <f t="array" ref="Y204">IF(Y203="Num",1,IF(Y203="","",IF(Y203+1&gt;TotalNumRegGames*2,"",Y203+1)))</f>
        <v>203</v>
      </c>
    </row>
    <row r="205" spans="1:25" ht="13.35" customHeight="1" x14ac:dyDescent="0.3">
      <c r="A205" s="6" cm="1">
        <f t="array" ref="A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582</v>
      </c>
      <c r="B205" s="6" cm="1">
        <f t="array" ref="B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5" s="6">
        <f>IFERROR(INDEX([1]!tblSchedule[Week Game Scheduled],MATCH(tblTeamSch[[#This Row],[Game Num]],[1]!tblSchedule[GameNum],0)),"")</f>
        <v>9</v>
      </c>
      <c r="D205" s="6">
        <f>IFERROR(INDEX([1]!tblSchedule[Round],MATCH(tblTeamSch[[#This Row],[Game Num]],[1]!tblSchedule[GameNum],0)),"")</f>
        <v>7</v>
      </c>
      <c r="E205" s="6">
        <f>IFERROR(INDEX([1]!tblSchedule[Rnd Sch],MATCH(tblTeamSch[[#This Row],[Game Num]],[1]!tblSchedule[GameNum],0)),"")</f>
        <v>7</v>
      </c>
      <c r="F205" s="6" t="str">
        <f>IFERROR(INDEX([1]!tblSchedule[DLC],MATCH(tblTeamSch[[#This Row],[Game Num]],[1]!tblSchedule[GameNum],0)),"")</f>
        <v>4B2AA</v>
      </c>
      <c r="G205" s="7" t="str">
        <f>IFERROR(INDEX([1]!tblSchedule[Facility],MATCH(tblTeamSch[[#This Row],[Game Num]],[1]!tblSchedule[GameNum],0)),"")</f>
        <v>Mary Queen of Peace</v>
      </c>
      <c r="H205" s="8">
        <f>IFERROR(INDEX([1]!tblSchedule[Game Date],MATCH(tblTeamSch[[#This Row],[Game Num]],[1]!tblSchedule[GameNum],0)),"")</f>
        <v>46053</v>
      </c>
      <c r="I205" s="9">
        <f>IFERROR(INDEX([1]!tblSchedule[Game Time],MATCH(tblTeamSch[[#This Row],[Game Num]],[1]!tblSchedule[GameNum],0)),"")</f>
        <v>0.41666666666666669</v>
      </c>
      <c r="J205" s="10" t="str">
        <f>IFERROR(INDEX([1]!tblTeams[Organization],MATCH(tblTeamSch[[#This Row],[Team]],[1]!tblTeams[Team],0)),"")</f>
        <v>Holy Trinity</v>
      </c>
      <c r="K205" s="10" t="str">
        <f>IFERROR(INDEX([1]!tblOrg[Abbr],MATCH(tblTeamSch[[#This Row],[Org]],[1]!tblOrg[Organization],0)),"")</f>
        <v>HT</v>
      </c>
      <c r="L205" s="10" t="str">
        <f>IFERROR(INDEX(IF(tblTeamSch[[#This Row],[1vs2]]=1,[1]!tblSchedule[Team 1 Name],[1]!tblSchedule[Team 2 Name]),MATCH(tblTeamSch[[#This Row],[Game Num]],[1]!tblSchedule[GameNum],0)),"")</f>
        <v>Holy Trinity BB 3/4B #2 White</v>
      </c>
      <c r="M205" s="10" t="str">
        <f>IFERROR(INDEX(IF(tblTeamSch[[#This Row],[1vs2]]=1,[1]!tblSchedule[Team 2 Name],[1]!tblSchedule[Team 1 Name]),MATCH(tblTeamSch[[#This Row],[Game Num]],[1]!tblSchedule[GameNum],0)),"")</f>
        <v>St. Raphael BB 4B #2</v>
      </c>
      <c r="N205" s="6"/>
      <c r="O205" s="6"/>
      <c r="P205" s="6"/>
      <c r="Q205" s="6">
        <f>INDEX([1]!tblSchedule[Home Game],MATCH(tblTeamSch[[#This Row],[Game Num]],[1]!tblSchedule[GameNum],0))</f>
        <v>0</v>
      </c>
      <c r="R205" s="7" t="e">
        <f>IF(COUNTIFS(tblTeamSch[Team],tblTeamSch[[#This Row],[Team]],#REF!,1)&gt;1,"Y","")</f>
        <v>#REF!</v>
      </c>
      <c r="S205" s="6">
        <f>INDEX([1]!tblLoc[Score],MATCH(INDEX([1]!tblOrg[Loc],MATCH(tblTeamSch[[#This Row],[Org]],[1]!tblOrg[Organization],0)),[1]!tblLoc[Loc],0))</f>
        <v>0</v>
      </c>
      <c r="T205" s="6" t="e">
        <f>INDEX([1]!tblLoc[Score],MATCH(INDEX([1]!tblOrg[Loc],MATCH(#REF!,[1]!tblOrg[Abbr],0)),[1]!tblLoc[Loc],0))</f>
        <v>#REF!</v>
      </c>
      <c r="U205" s="6">
        <f>IFERROR(INDEX([1]!tblLoc[Score],MATCH(INDEX([1]!tblOrg[Loc],MATCH(INDEX(FacList,MATCH(tblTeamSch[[#This Row],[Facility]],INDEX(FacList,,1),0),3),[1]!tblOrg[Org Num],0)),[1]!tblLoc[Loc],0)),"")</f>
        <v>10</v>
      </c>
      <c r="V205" s="6">
        <f>IF(OR(tblTeamSch[[#This Row],[Court]]="",tblTeamSch[[#This Row],[Home]]&gt;0),0,IF(tblTeamSch[[#This Row],[Court]]&lt;10,0,IF(tblTeamSch[[#This Row],[Home Court]]=10,0,10)))</f>
        <v>10</v>
      </c>
      <c r="W205" s="6" t="e">
        <f>COUNTIFS(tblTeamSch[Travel Score for Game],10,tblTeamSch[Home],0,#REF!,#REF!)</f>
        <v>#REF!</v>
      </c>
      <c r="X205" s="6" t="str">
        <f>IFERROR(INDEX(tblTeamSch[Overall Travel Score],MATCH(tblTeamSch[[#This Row],[Opponent]],tblTeamSch[Team],0)),"")</f>
        <v/>
      </c>
      <c r="Y205" s="6" cm="1">
        <f t="array" ref="Y205">IF(Y204="Num",1,IF(Y204="","",IF(Y204+1&gt;TotalNumRegGames*2,"",Y204+1)))</f>
        <v>204</v>
      </c>
    </row>
    <row r="206" spans="1:25" ht="13.35" customHeight="1" x14ac:dyDescent="0.3">
      <c r="A206" s="6" cm="1">
        <f t="array" ref="A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643</v>
      </c>
      <c r="B206" s="6" cm="1">
        <f t="array" ref="B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6" s="6">
        <f>IFERROR(INDEX([1]!tblSchedule[Week Game Scheduled],MATCH(tblTeamSch[[#This Row],[Game Num]],[1]!tblSchedule[GameNum],0)),"")</f>
        <v>49</v>
      </c>
      <c r="D206" s="6">
        <f>IFERROR(INDEX([1]!tblSchedule[Round],MATCH(tblTeamSch[[#This Row],[Game Num]],[1]!tblSchedule[GameNum],0)),"")</f>
        <v>1</v>
      </c>
      <c r="E206" s="6">
        <f>IFERROR(INDEX([1]!tblSchedule[Rnd Sch],MATCH(tblTeamSch[[#This Row],[Game Num]],[1]!tblSchedule[GameNum],0)),"")</f>
        <v>1</v>
      </c>
      <c r="F206" s="6" t="str">
        <f>IFERROR(INDEX([1]!tblSchedule[DLC],MATCH(tblTeamSch[[#This Row],[Game Num]],[1]!tblSchedule[GameNum],0)),"")</f>
        <v>4B3</v>
      </c>
      <c r="G206" s="7" t="str">
        <f>IFERROR(INDEX([1]!tblSchedule[Facility],MATCH(tblTeamSch[[#This Row],[Game Num]],[1]!tblSchedule[GameNum],0)),"")</f>
        <v>Mary Queen of Peace</v>
      </c>
      <c r="H206" s="8">
        <f>IFERROR(INDEX([1]!tblSchedule[Game Date],MATCH(tblTeamSch[[#This Row],[Game Num]],[1]!tblSchedule[GameNum],0)),"")</f>
        <v>45997</v>
      </c>
      <c r="I206" s="9">
        <f>IFERROR(INDEX([1]!tblSchedule[Game Time],MATCH(tblTeamSch[[#This Row],[Game Num]],[1]!tblSchedule[GameNum],0)),"")</f>
        <v>0.54166666666666663</v>
      </c>
      <c r="J206" s="10" t="str">
        <f>IFERROR(INDEX([1]!tblTeams[Organization],MATCH(tblTeamSch[[#This Row],[Team]],[1]!tblTeams[Team],0)),"")</f>
        <v>Holy Trinity</v>
      </c>
      <c r="K206" s="10" t="str">
        <f>IFERROR(INDEX([1]!tblOrg[Abbr],MATCH(tblTeamSch[[#This Row],[Org]],[1]!tblOrg[Organization],0)),"")</f>
        <v>HT</v>
      </c>
      <c r="L206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06" s="10" t="str">
        <f>IFERROR(INDEX(IF(tblTeamSch[[#This Row],[1vs2]]=1,[1]!tblSchedule[Team 2 Name],[1]!tblSchedule[Team 1 Name]),MATCH(tblTeamSch[[#This Row],[Game Num]],[1]!tblSchedule[GameNum],0)),"")</f>
        <v>St. Albert BB 4B#3 Gold</v>
      </c>
      <c r="N206" s="6"/>
      <c r="O206" s="6"/>
      <c r="P206" s="6"/>
      <c r="Q206" s="6">
        <f>INDEX([1]!tblSchedule[Home Game],MATCH(tblTeamSch[[#This Row],[Game Num]],[1]!tblSchedule[GameNum],0))</f>
        <v>0</v>
      </c>
      <c r="R206" s="7" t="e">
        <f>IF(COUNTIFS(tblTeamSch[Team],tblTeamSch[[#This Row],[Team]],#REF!,1)&gt;1,"Y","")</f>
        <v>#REF!</v>
      </c>
      <c r="S206" s="6">
        <f>INDEX([1]!tblLoc[Score],MATCH(INDEX([1]!tblOrg[Loc],MATCH(tblTeamSch[[#This Row],[Org]],[1]!tblOrg[Organization],0)),[1]!tblLoc[Loc],0))</f>
        <v>0</v>
      </c>
      <c r="T206" s="6" t="e">
        <f>INDEX([1]!tblLoc[Score],MATCH(INDEX([1]!tblOrg[Loc],MATCH(#REF!,[1]!tblOrg[Abbr],0)),[1]!tblLoc[Loc],0))</f>
        <v>#REF!</v>
      </c>
      <c r="U206" s="6">
        <f>IFERROR(INDEX([1]!tblLoc[Score],MATCH(INDEX([1]!tblOrg[Loc],MATCH(INDEX(FacList,MATCH(tblTeamSch[[#This Row],[Facility]],INDEX(FacList,,1),0),3),[1]!tblOrg[Org Num],0)),[1]!tblLoc[Loc],0)),"")</f>
        <v>10</v>
      </c>
      <c r="V206" s="6">
        <f>IF(OR(tblTeamSch[[#This Row],[Court]]="",tblTeamSch[[#This Row],[Home]]&gt;0),0,IF(tblTeamSch[[#This Row],[Court]]&lt;10,0,IF(tblTeamSch[[#This Row],[Home Court]]=10,0,10)))</f>
        <v>10</v>
      </c>
      <c r="W206" s="6" t="e">
        <f>COUNTIFS(tblTeamSch[Travel Score for Game],10,tblTeamSch[Home],0,#REF!,#REF!)</f>
        <v>#REF!</v>
      </c>
      <c r="X206" s="6" t="str">
        <f>IFERROR(INDEX(tblTeamSch[Overall Travel Score],MATCH(tblTeamSch[[#This Row],[Opponent]],tblTeamSch[Team],0)),"")</f>
        <v/>
      </c>
      <c r="Y206" s="6" cm="1">
        <f t="array" ref="Y206">IF(Y205="Num",1,IF(Y205="","",IF(Y205+1&gt;TotalNumRegGames*2,"",Y205+1)))</f>
        <v>205</v>
      </c>
    </row>
    <row r="207" spans="1:25" ht="13.35" customHeight="1" x14ac:dyDescent="0.3">
      <c r="A207" s="6" cm="1">
        <f t="array" ref="A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658</v>
      </c>
      <c r="B207" s="6" cm="1">
        <f t="array" ref="B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" s="6">
        <f>IFERROR(INDEX([1]!tblSchedule[Week Game Scheduled],MATCH(tblTeamSch[[#This Row],[Game Num]],[1]!tblSchedule[GameNum],0)),"")</f>
        <v>50</v>
      </c>
      <c r="D207" s="6">
        <f>IFERROR(INDEX([1]!tblSchedule[Round],MATCH(tblTeamSch[[#This Row],[Game Num]],[1]!tblSchedule[GameNum],0)),"")</f>
        <v>2</v>
      </c>
      <c r="E207" s="6">
        <f>IFERROR(INDEX([1]!tblSchedule[Rnd Sch],MATCH(tblTeamSch[[#This Row],[Game Num]],[1]!tblSchedule[GameNum],0)),"")</f>
        <v>2</v>
      </c>
      <c r="F207" s="6" t="str">
        <f>IFERROR(INDEX([1]!tblSchedule[DLC],MATCH(tblTeamSch[[#This Row],[Game Num]],[1]!tblSchedule[GameNum],0)),"")</f>
        <v>4B3</v>
      </c>
      <c r="G207" s="7" t="str">
        <f>IFERROR(INDEX([1]!tblSchedule[Facility],MATCH(tblTeamSch[[#This Row],[Game Num]],[1]!tblSchedule[GameNum],0)),"")</f>
        <v>St. Michael Community Center</v>
      </c>
      <c r="H207" s="8">
        <f>IFERROR(INDEX([1]!tblSchedule[Game Date],MATCH(tblTeamSch[[#This Row],[Game Num]],[1]!tblSchedule[GameNum],0)),"")</f>
        <v>46004</v>
      </c>
      <c r="I207" s="9">
        <f>IFERROR(INDEX([1]!tblSchedule[Game Time],MATCH(tblTeamSch[[#This Row],[Game Num]],[1]!tblSchedule[GameNum],0)),"")</f>
        <v>0.54166666666666663</v>
      </c>
      <c r="J207" s="10" t="str">
        <f>IFERROR(INDEX([1]!tblTeams[Organization],MATCH(tblTeamSch[[#This Row],[Team]],[1]!tblTeams[Team],0)),"")</f>
        <v>Holy Trinity</v>
      </c>
      <c r="K207" s="10" t="str">
        <f>IFERROR(INDEX([1]!tblOrg[Abbr],MATCH(tblTeamSch[[#This Row],[Org]],[1]!tblOrg[Organization],0)),"")</f>
        <v>HT</v>
      </c>
      <c r="L207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07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207" s="6"/>
      <c r="O207" s="6"/>
      <c r="P207" s="6"/>
      <c r="Q207" s="6">
        <f>INDEX([1]!tblSchedule[Home Game],MATCH(tblTeamSch[[#This Row],[Game Num]],[1]!tblSchedule[GameNum],0))</f>
        <v>1</v>
      </c>
      <c r="R207" s="7" t="e">
        <f>IF(COUNTIFS(tblTeamSch[Team],tblTeamSch[[#This Row],[Team]],#REF!,1)&gt;1,"Y","")</f>
        <v>#REF!</v>
      </c>
      <c r="S207" s="6">
        <f>INDEX([1]!tblLoc[Score],MATCH(INDEX([1]!tblOrg[Loc],MATCH(tblTeamSch[[#This Row],[Org]],[1]!tblOrg[Organization],0)),[1]!tblLoc[Loc],0))</f>
        <v>0</v>
      </c>
      <c r="T207" s="6" t="e">
        <f>INDEX([1]!tblLoc[Score],MATCH(INDEX([1]!tblOrg[Loc],MATCH(#REF!,[1]!tblOrg[Abbr],0)),[1]!tblLoc[Loc],0))</f>
        <v>#REF!</v>
      </c>
      <c r="U207" s="6">
        <f>IFERROR(INDEX([1]!tblLoc[Score],MATCH(INDEX([1]!tblOrg[Loc],MATCH(INDEX(FacList,MATCH(tblTeamSch[[#This Row],[Facility]],INDEX(FacList,,1),0),3),[1]!tblOrg[Org Num],0)),[1]!tblLoc[Loc],0)),"")</f>
        <v>7</v>
      </c>
      <c r="V207" s="6">
        <f>IF(OR(tblTeamSch[[#This Row],[Court]]="",tblTeamSch[[#This Row],[Home]]&gt;0),0,IF(tblTeamSch[[#This Row],[Court]]&lt;10,0,IF(tblTeamSch[[#This Row],[Home Court]]=10,0,10)))</f>
        <v>0</v>
      </c>
      <c r="W207" s="6" t="e">
        <f>COUNTIFS(tblTeamSch[Travel Score for Game],10,tblTeamSch[Home],0,#REF!,#REF!)</f>
        <v>#REF!</v>
      </c>
      <c r="X207" s="6" t="str">
        <f>IFERROR(INDEX(tblTeamSch[Overall Travel Score],MATCH(tblTeamSch[[#This Row],[Opponent]],tblTeamSch[Team],0)),"")</f>
        <v/>
      </c>
      <c r="Y207" s="6" cm="1">
        <f t="array" ref="Y207">IF(Y206="Num",1,IF(Y206="","",IF(Y206+1&gt;TotalNumRegGames*2,"",Y206+1)))</f>
        <v>206</v>
      </c>
    </row>
    <row r="208" spans="1:25" ht="13.35" customHeight="1" x14ac:dyDescent="0.3">
      <c r="A208" s="6" cm="1">
        <f t="array" ref="A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672</v>
      </c>
      <c r="B208" s="6" cm="1">
        <f t="array" ref="B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" s="6">
        <f>IFERROR(INDEX([1]!tblSchedule[Week Game Scheduled],MATCH(tblTeamSch[[#This Row],[Game Num]],[1]!tblSchedule[GameNum],0)),"")</f>
        <v>5</v>
      </c>
      <c r="D208" s="6">
        <f>IFERROR(INDEX([1]!tblSchedule[Round],MATCH(tblTeamSch[[#This Row],[Game Num]],[1]!tblSchedule[GameNum],0)),"")</f>
        <v>3</v>
      </c>
      <c r="E208" s="6">
        <f>IFERROR(INDEX([1]!tblSchedule[Rnd Sch],MATCH(tblTeamSch[[#This Row],[Game Num]],[1]!tblSchedule[GameNum],0)),"")</f>
        <v>3</v>
      </c>
      <c r="F208" s="6" t="str">
        <f>IFERROR(INDEX([1]!tblSchedule[DLC],MATCH(tblTeamSch[[#This Row],[Game Num]],[1]!tblSchedule[GameNum],0)),"")</f>
        <v>4B3</v>
      </c>
      <c r="G208" s="7" t="str">
        <f>IFERROR(INDEX([1]!tblSchedule[Facility],MATCH(tblTeamSch[[#This Row],[Game Num]],[1]!tblSchedule[GameNum],0)),"")</f>
        <v>St. Margaret Mary PAC (smaller gym)</v>
      </c>
      <c r="H208" s="8">
        <f>IFERROR(INDEX([1]!tblSchedule[Game Date],MATCH(tblTeamSch[[#This Row],[Game Num]],[1]!tblSchedule[GameNum],0)),"")</f>
        <v>46025</v>
      </c>
      <c r="I208" s="9">
        <f>IFERROR(INDEX([1]!tblSchedule[Game Time],MATCH(tblTeamSch[[#This Row],[Game Num]],[1]!tblSchedule[GameNum],0)),"")</f>
        <v>0.52083333333333337</v>
      </c>
      <c r="J208" s="10" t="str">
        <f>IFERROR(INDEX([1]!tblTeams[Organization],MATCH(tblTeamSch[[#This Row],[Team]],[1]!tblTeams[Team],0)),"")</f>
        <v>Holy Trinity</v>
      </c>
      <c r="K208" s="10" t="str">
        <f>IFERROR(INDEX([1]!tblOrg[Abbr],MATCH(tblTeamSch[[#This Row],[Org]],[1]!tblOrg[Organization],0)),"")</f>
        <v>HT</v>
      </c>
      <c r="L208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08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208" s="6"/>
      <c r="O208" s="6"/>
      <c r="P208" s="6"/>
      <c r="Q208" s="6">
        <f>INDEX([1]!tblSchedule[Home Game],MATCH(tblTeamSch[[#This Row],[Game Num]],[1]!tblSchedule[GameNum],0))</f>
        <v>1</v>
      </c>
      <c r="R208" s="7" t="e">
        <f>IF(COUNTIFS(tblTeamSch[Team],tblTeamSch[[#This Row],[Team]],#REF!,1)&gt;1,"Y","")</f>
        <v>#REF!</v>
      </c>
      <c r="S208" s="6">
        <f>INDEX([1]!tblLoc[Score],MATCH(INDEX([1]!tblOrg[Loc],MATCH(tblTeamSch[[#This Row],[Org]],[1]!tblOrg[Organization],0)),[1]!tblLoc[Loc],0))</f>
        <v>0</v>
      </c>
      <c r="T208" s="6" t="e">
        <f>INDEX([1]!tblLoc[Score],MATCH(INDEX([1]!tblOrg[Loc],MATCH(#REF!,[1]!tblOrg[Abbr],0)),[1]!tblLoc[Loc],0))</f>
        <v>#REF!</v>
      </c>
      <c r="U208" s="6">
        <f>IFERROR(INDEX([1]!tblLoc[Score],MATCH(INDEX([1]!tblOrg[Loc],MATCH(INDEX(FacList,MATCH(tblTeamSch[[#This Row],[Facility]],INDEX(FacList,,1),0),3),[1]!tblOrg[Org Num],0)),[1]!tblLoc[Loc],0)),"")</f>
        <v>0</v>
      </c>
      <c r="V208" s="6">
        <f>IF(OR(tblTeamSch[[#This Row],[Court]]="",tblTeamSch[[#This Row],[Home]]&gt;0),0,IF(tblTeamSch[[#This Row],[Court]]&lt;10,0,IF(tblTeamSch[[#This Row],[Home Court]]=10,0,10)))</f>
        <v>0</v>
      </c>
      <c r="W208" s="6" t="e">
        <f>COUNTIFS(tblTeamSch[Travel Score for Game],10,tblTeamSch[Home],0,#REF!,#REF!)</f>
        <v>#REF!</v>
      </c>
      <c r="X208" s="6" t="str">
        <f>IFERROR(INDEX(tblTeamSch[Overall Travel Score],MATCH(tblTeamSch[[#This Row],[Opponent]],tblTeamSch[Team],0)),"")</f>
        <v/>
      </c>
      <c r="Y208" s="6" cm="1">
        <f t="array" ref="Y208">IF(Y207="Num",1,IF(Y207="","",IF(Y207+1&gt;TotalNumRegGames*2,"",Y207+1)))</f>
        <v>207</v>
      </c>
    </row>
    <row r="209" spans="1:25" ht="13.35" customHeight="1" x14ac:dyDescent="0.3">
      <c r="A209" s="6" cm="1">
        <f t="array" ref="A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684</v>
      </c>
      <c r="B209" s="6" cm="1">
        <f t="array" ref="B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9" s="6">
        <f>IFERROR(INDEX([1]!tblSchedule[Week Game Scheduled],MATCH(tblTeamSch[[#This Row],[Game Num]],[1]!tblSchedule[GameNum],0)),"")</f>
        <v>6</v>
      </c>
      <c r="D209" s="6">
        <f>IFERROR(INDEX([1]!tblSchedule[Round],MATCH(tblTeamSch[[#This Row],[Game Num]],[1]!tblSchedule[GameNum],0)),"")</f>
        <v>4</v>
      </c>
      <c r="E209" s="6">
        <f>IFERROR(INDEX([1]!tblSchedule[Rnd Sch],MATCH(tblTeamSch[[#This Row],[Game Num]],[1]!tblSchedule[GameNum],0)),"")</f>
        <v>4</v>
      </c>
      <c r="F209" s="6" t="str">
        <f>IFERROR(INDEX([1]!tblSchedule[DLC],MATCH(tblTeamSch[[#This Row],[Game Num]],[1]!tblSchedule[GameNum],0)),"")</f>
        <v>4B3</v>
      </c>
      <c r="G209" s="7" t="str">
        <f>IFERROR(INDEX([1]!tblSchedule[Facility],MATCH(tblTeamSch[[#This Row],[Game Num]],[1]!tblSchedule[GameNum],0)),"")</f>
        <v>Sacred Heart Model School Gym</v>
      </c>
      <c r="H209" s="8">
        <f>IFERROR(INDEX([1]!tblSchedule[Game Date],MATCH(tblTeamSch[[#This Row],[Game Num]],[1]!tblSchedule[GameNum],0)),"")</f>
        <v>46032</v>
      </c>
      <c r="I209" s="9">
        <f>IFERROR(INDEX([1]!tblSchedule[Game Time],MATCH(tblTeamSch[[#This Row],[Game Num]],[1]!tblSchedule[GameNum],0)),"")</f>
        <v>0.5</v>
      </c>
      <c r="J209" s="10" t="str">
        <f>IFERROR(INDEX([1]!tblTeams[Organization],MATCH(tblTeamSch[[#This Row],[Team]],[1]!tblTeams[Team],0)),"")</f>
        <v>Holy Trinity</v>
      </c>
      <c r="K209" s="10" t="str">
        <f>IFERROR(INDEX([1]!tblOrg[Abbr],MATCH(tblTeamSch[[#This Row],[Org]],[1]!tblOrg[Organization],0)),"")</f>
        <v>HT</v>
      </c>
      <c r="L209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09" s="10" t="str">
        <f>IFERROR(INDEX(IF(tblTeamSch[[#This Row],[1vs2]]=1,[1]!tblSchedule[Team 2 Name],[1]!tblSchedule[Team 1 Name]),MATCH(tblTeamSch[[#This Row],[Game Num]],[1]!tblSchedule[GameNum],0)),"")</f>
        <v>SHMS BB 4B#3</v>
      </c>
      <c r="N209" s="6"/>
      <c r="O209" s="6"/>
      <c r="P209" s="6"/>
      <c r="Q209" s="6">
        <f>INDEX([1]!tblSchedule[Home Game],MATCH(tblTeamSch[[#This Row],[Game Num]],[1]!tblSchedule[GameNum],0))</f>
        <v>1</v>
      </c>
      <c r="R209" s="7" t="e">
        <f>IF(COUNTIFS(tblTeamSch[Team],tblTeamSch[[#This Row],[Team]],#REF!,1)&gt;1,"Y","")</f>
        <v>#REF!</v>
      </c>
      <c r="S209" s="6">
        <f>INDEX([1]!tblLoc[Score],MATCH(INDEX([1]!tblOrg[Loc],MATCH(tblTeamSch[[#This Row],[Org]],[1]!tblOrg[Organization],0)),[1]!tblLoc[Loc],0))</f>
        <v>0</v>
      </c>
      <c r="T209" s="6" t="e">
        <f>INDEX([1]!tblLoc[Score],MATCH(INDEX([1]!tblOrg[Loc],MATCH(#REF!,[1]!tblOrg[Abbr],0)),[1]!tblLoc[Loc],0))</f>
        <v>#REF!</v>
      </c>
      <c r="U209" s="6">
        <f>IFERROR(INDEX([1]!tblLoc[Score],MATCH(INDEX([1]!tblOrg[Loc],MATCH(INDEX(FacList,MATCH(tblTeamSch[[#This Row],[Facility]],INDEX(FacList,,1),0),3),[1]!tblOrg[Org Num],0)),[1]!tblLoc[Loc],0)),"")</f>
        <v>0</v>
      </c>
      <c r="V209" s="6">
        <f>IF(OR(tblTeamSch[[#This Row],[Court]]="",tblTeamSch[[#This Row],[Home]]&gt;0),0,IF(tblTeamSch[[#This Row],[Court]]&lt;10,0,IF(tblTeamSch[[#This Row],[Home Court]]=10,0,10)))</f>
        <v>0</v>
      </c>
      <c r="W209" s="6" t="e">
        <f>COUNTIFS(tblTeamSch[Travel Score for Game],10,tblTeamSch[Home],0,#REF!,#REF!)</f>
        <v>#REF!</v>
      </c>
      <c r="X209" s="6" t="str">
        <f>IFERROR(INDEX(tblTeamSch[Overall Travel Score],MATCH(tblTeamSch[[#This Row],[Opponent]],tblTeamSch[Team],0)),"")</f>
        <v/>
      </c>
      <c r="Y209" s="6" cm="1">
        <f t="array" ref="Y209">IF(Y208="Num",1,IF(Y208="","",IF(Y208+1&gt;TotalNumRegGames*2,"",Y208+1)))</f>
        <v>208</v>
      </c>
    </row>
    <row r="210" spans="1:25" ht="13.35" customHeight="1" x14ac:dyDescent="0.3">
      <c r="A210" s="6" cm="1">
        <f t="array" ref="A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697</v>
      </c>
      <c r="B210" s="6" cm="1">
        <f t="array" ref="B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0" s="6">
        <f>IFERROR(INDEX([1]!tblSchedule[Week Game Scheduled],MATCH(tblTeamSch[[#This Row],[Game Num]],[1]!tblSchedule[GameNum],0)),"")</f>
        <v>7</v>
      </c>
      <c r="D210" s="6">
        <f>IFERROR(INDEX([1]!tblSchedule[Round],MATCH(tblTeamSch[[#This Row],[Game Num]],[1]!tblSchedule[GameNum],0)),"")</f>
        <v>5</v>
      </c>
      <c r="E210" s="6">
        <f>IFERROR(INDEX([1]!tblSchedule[Rnd Sch],MATCH(tblTeamSch[[#This Row],[Game Num]],[1]!tblSchedule[GameNum],0)),"")</f>
        <v>5</v>
      </c>
      <c r="F210" s="6" t="str">
        <f>IFERROR(INDEX([1]!tblSchedule[DLC],MATCH(tblTeamSch[[#This Row],[Game Num]],[1]!tblSchedule[GameNum],0)),"")</f>
        <v>4B3</v>
      </c>
      <c r="G210" s="7" t="str">
        <f>IFERROR(INDEX([1]!tblSchedule[Facility],MATCH(tblTeamSch[[#This Row],[Game Num]],[1]!tblSchedule[GameNum],0)),"")</f>
        <v>St Edward Gym</v>
      </c>
      <c r="H210" s="8">
        <f>IFERROR(INDEX([1]!tblSchedule[Game Date],MATCH(tblTeamSch[[#This Row],[Game Num]],[1]!tblSchedule[GameNum],0)),"")</f>
        <v>46039</v>
      </c>
      <c r="I210" s="9">
        <f>IFERROR(INDEX([1]!tblSchedule[Game Time],MATCH(tblTeamSch[[#This Row],[Game Num]],[1]!tblSchedule[GameNum],0)),"")</f>
        <v>0.5</v>
      </c>
      <c r="J210" s="10" t="str">
        <f>IFERROR(INDEX([1]!tblTeams[Organization],MATCH(tblTeamSch[[#This Row],[Team]],[1]!tblTeams[Team],0)),"")</f>
        <v>Holy Trinity</v>
      </c>
      <c r="K210" s="10" t="str">
        <f>IFERROR(INDEX([1]!tblOrg[Abbr],MATCH(tblTeamSch[[#This Row],[Org]],[1]!tblOrg[Organization],0)),"")</f>
        <v>HT</v>
      </c>
      <c r="L210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10" s="10" t="str">
        <f>IFERROR(INDEX(IF(tblTeamSch[[#This Row],[1vs2]]=1,[1]!tblSchedule[Team 2 Name],[1]!tblSchedule[Team 1 Name]),MATCH(tblTeamSch[[#This Row],[Game Num]],[1]!tblSchedule[GameNum],0)),"")</f>
        <v>St Edward Bball 4B3</v>
      </c>
      <c r="N210" s="6"/>
      <c r="O210" s="6"/>
      <c r="P210" s="6"/>
      <c r="Q210" s="6">
        <f>INDEX([1]!tblSchedule[Home Game],MATCH(tblTeamSch[[#This Row],[Game Num]],[1]!tblSchedule[GameNum],0))</f>
        <v>1</v>
      </c>
      <c r="R210" s="7" t="e">
        <f>IF(COUNTIFS(tblTeamSch[Team],tblTeamSch[[#This Row],[Team]],#REF!,1)&gt;1,"Y","")</f>
        <v>#REF!</v>
      </c>
      <c r="S210" s="6">
        <f>INDEX([1]!tblLoc[Score],MATCH(INDEX([1]!tblOrg[Loc],MATCH(tblTeamSch[[#This Row],[Org]],[1]!tblOrg[Organization],0)),[1]!tblLoc[Loc],0))</f>
        <v>0</v>
      </c>
      <c r="T210" s="6" t="e">
        <f>INDEX([1]!tblLoc[Score],MATCH(INDEX([1]!tblOrg[Loc],MATCH(#REF!,[1]!tblOrg[Abbr],0)),[1]!tblLoc[Loc],0))</f>
        <v>#REF!</v>
      </c>
      <c r="U210" s="6">
        <f>IFERROR(INDEX([1]!tblLoc[Score],MATCH(INDEX([1]!tblOrg[Loc],MATCH(INDEX(FacList,MATCH(tblTeamSch[[#This Row],[Facility]],INDEX(FacList,,1),0),3),[1]!tblOrg[Org Num],0)),[1]!tblLoc[Loc],0)),"")</f>
        <v>7</v>
      </c>
      <c r="V210" s="6">
        <f>IF(OR(tblTeamSch[[#This Row],[Court]]="",tblTeamSch[[#This Row],[Home]]&gt;0),0,IF(tblTeamSch[[#This Row],[Court]]&lt;10,0,IF(tblTeamSch[[#This Row],[Home Court]]=10,0,10)))</f>
        <v>0</v>
      </c>
      <c r="W210" s="6" t="e">
        <f>COUNTIFS(tblTeamSch[Travel Score for Game],10,tblTeamSch[Home],0,#REF!,#REF!)</f>
        <v>#REF!</v>
      </c>
      <c r="X210" s="6" t="str">
        <f>IFERROR(INDEX(tblTeamSch[Overall Travel Score],MATCH(tblTeamSch[[#This Row],[Opponent]],tblTeamSch[Team],0)),"")</f>
        <v/>
      </c>
      <c r="Y210" s="6" cm="1">
        <f t="array" ref="Y210">IF(Y209="Num",1,IF(Y209="","",IF(Y209+1&gt;TotalNumRegGames*2,"",Y209+1)))</f>
        <v>209</v>
      </c>
    </row>
    <row r="211" spans="1:25" ht="13.35" customHeight="1" x14ac:dyDescent="0.3">
      <c r="A211" s="6" cm="1">
        <f t="array" ref="A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714</v>
      </c>
      <c r="B211" s="6" cm="1">
        <f t="array" ref="B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1" s="6">
        <f>IFERROR(INDEX([1]!tblSchedule[Week Game Scheduled],MATCH(tblTeamSch[[#This Row],[Game Num]],[1]!tblSchedule[GameNum],0)),"")</f>
        <v>8</v>
      </c>
      <c r="D211" s="6">
        <f>IFERROR(INDEX([1]!tblSchedule[Round],MATCH(tblTeamSch[[#This Row],[Game Num]],[1]!tblSchedule[GameNum],0)),"")</f>
        <v>6</v>
      </c>
      <c r="E211" s="6">
        <f>IFERROR(INDEX([1]!tblSchedule[Rnd Sch],MATCH(tblTeamSch[[#This Row],[Game Num]],[1]!tblSchedule[GameNum],0)),"")</f>
        <v>6</v>
      </c>
      <c r="F211" s="6" t="str">
        <f>IFERROR(INDEX([1]!tblSchedule[DLC],MATCH(tblTeamSch[[#This Row],[Game Num]],[1]!tblSchedule[GameNum],0)),"")</f>
        <v>4B3</v>
      </c>
      <c r="G211" s="7" t="str">
        <f>IFERROR(INDEX([1]!tblSchedule[Facility],MATCH(tblTeamSch[[#This Row],[Game Num]],[1]!tblSchedule[GameNum],0)),"")</f>
        <v>St. Patrick's Celtic Center</v>
      </c>
      <c r="H211" s="8">
        <f>IFERROR(INDEX([1]!tblSchedule[Game Date],MATCH(tblTeamSch[[#This Row],[Game Num]],[1]!tblSchedule[GameNum],0)),"")</f>
        <v>46046</v>
      </c>
      <c r="I211" s="9">
        <f>IFERROR(INDEX([1]!tblSchedule[Game Time],MATCH(tblTeamSch[[#This Row],[Game Num]],[1]!tblSchedule[GameNum],0)),"")</f>
        <v>0.5</v>
      </c>
      <c r="J211" s="10" t="str">
        <f>IFERROR(INDEX([1]!tblTeams[Organization],MATCH(tblTeamSch[[#This Row],[Team]],[1]!tblTeams[Team],0)),"")</f>
        <v>Holy Trinity</v>
      </c>
      <c r="K211" s="10" t="str">
        <f>IFERROR(INDEX([1]!tblOrg[Abbr],MATCH(tblTeamSch[[#This Row],[Org]],[1]!tblOrg[Organization],0)),"")</f>
        <v>HT</v>
      </c>
      <c r="L211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11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211" s="6"/>
      <c r="O211" s="6"/>
      <c r="P211" s="6"/>
      <c r="Q211" s="6">
        <f>INDEX([1]!tblSchedule[Home Game],MATCH(tblTeamSch[[#This Row],[Game Num]],[1]!tblSchedule[GameNum],0))</f>
        <v>1</v>
      </c>
      <c r="R211" s="7" t="e">
        <f>IF(COUNTIFS(tblTeamSch[Team],tblTeamSch[[#This Row],[Team]],#REF!,1)&gt;1,"Y","")</f>
        <v>#REF!</v>
      </c>
      <c r="S211" s="6">
        <f>INDEX([1]!tblLoc[Score],MATCH(INDEX([1]!tblOrg[Loc],MATCH(tblTeamSch[[#This Row],[Org]],[1]!tblOrg[Organization],0)),[1]!tblLoc[Loc],0))</f>
        <v>0</v>
      </c>
      <c r="T211" s="6" t="e">
        <f>INDEX([1]!tblLoc[Score],MATCH(INDEX([1]!tblOrg[Loc],MATCH(#REF!,[1]!tblOrg[Abbr],0)),[1]!tblLoc[Loc],0))</f>
        <v>#REF!</v>
      </c>
      <c r="U211" s="6">
        <f>IFERROR(INDEX([1]!tblLoc[Score],MATCH(INDEX([1]!tblOrg[Loc],MATCH(INDEX(FacList,MATCH(tblTeamSch[[#This Row],[Facility]],INDEX(FacList,,1),0),3),[1]!tblOrg[Org Num],0)),[1]!tblLoc[Loc],0)),"")</f>
        <v>4</v>
      </c>
      <c r="V211" s="6">
        <f>IF(OR(tblTeamSch[[#This Row],[Court]]="",tblTeamSch[[#This Row],[Home]]&gt;0),0,IF(tblTeamSch[[#This Row],[Court]]&lt;10,0,IF(tblTeamSch[[#This Row],[Home Court]]=10,0,10)))</f>
        <v>0</v>
      </c>
      <c r="W211" s="6" t="e">
        <f>COUNTIFS(tblTeamSch[Travel Score for Game],10,tblTeamSch[Home],0,#REF!,#REF!)</f>
        <v>#REF!</v>
      </c>
      <c r="X211" s="6" t="str">
        <f>IFERROR(INDEX(tblTeamSch[Overall Travel Score],MATCH(tblTeamSch[[#This Row],[Opponent]],tblTeamSch[Team],0)),"")</f>
        <v/>
      </c>
      <c r="Y211" s="6" cm="1">
        <f t="array" ref="Y211">IF(Y210="Num",1,IF(Y210="","",IF(Y210+1&gt;TotalNumRegGames*2,"",Y210+1)))</f>
        <v>210</v>
      </c>
    </row>
    <row r="212" spans="1:25" ht="13.35" customHeight="1" x14ac:dyDescent="0.3">
      <c r="A212" s="6" cm="1">
        <f t="array" ref="A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727</v>
      </c>
      <c r="B212" s="6" cm="1">
        <f t="array" ref="B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" s="6">
        <f>IFERROR(INDEX([1]!tblSchedule[Week Game Scheduled],MATCH(tblTeamSch[[#This Row],[Game Num]],[1]!tblSchedule[GameNum],0)),"")</f>
        <v>9</v>
      </c>
      <c r="D212" s="6">
        <f>IFERROR(INDEX([1]!tblSchedule[Round],MATCH(tblTeamSch[[#This Row],[Game Num]],[1]!tblSchedule[GameNum],0)),"")</f>
        <v>7</v>
      </c>
      <c r="E212" s="6">
        <f>IFERROR(INDEX([1]!tblSchedule[Rnd Sch],MATCH(tblTeamSch[[#This Row],[Game Num]],[1]!tblSchedule[GameNum],0)),"")</f>
        <v>7</v>
      </c>
      <c r="F212" s="6" t="str">
        <f>IFERROR(INDEX([1]!tblSchedule[DLC],MATCH(tblTeamSch[[#This Row],[Game Num]],[1]!tblSchedule[GameNum],0)),"")</f>
        <v>4B3</v>
      </c>
      <c r="G212" s="7" t="str">
        <f>IFERROR(INDEX([1]!tblSchedule[Facility],MATCH(tblTeamSch[[#This Row],[Game Num]],[1]!tblSchedule[GameNum],0)),"")</f>
        <v>Holy Trinity Parish School</v>
      </c>
      <c r="H212" s="8">
        <f>IFERROR(INDEX([1]!tblSchedule[Game Date],MATCH(tblTeamSch[[#This Row],[Game Num]],[1]!tblSchedule[GameNum],0)),"")</f>
        <v>46053</v>
      </c>
      <c r="I212" s="9">
        <f>IFERROR(INDEX([1]!tblSchedule[Game Time],MATCH(tblTeamSch[[#This Row],[Game Num]],[1]!tblSchedule[GameNum],0)),"")</f>
        <v>0.5</v>
      </c>
      <c r="J212" s="10" t="str">
        <f>IFERROR(INDEX([1]!tblTeams[Organization],MATCH(tblTeamSch[[#This Row],[Team]],[1]!tblTeams[Team],0)),"")</f>
        <v>Holy Trinity</v>
      </c>
      <c r="K212" s="10" t="str">
        <f>IFERROR(INDEX([1]!tblOrg[Abbr],MATCH(tblTeamSch[[#This Row],[Org]],[1]!tblOrg[Organization],0)),"")</f>
        <v>HT</v>
      </c>
      <c r="L212" s="10" t="str">
        <f>IFERROR(INDEX(IF(tblTeamSch[[#This Row],[1vs2]]=1,[1]!tblSchedule[Team 1 Name],[1]!tblSchedule[Team 2 Name]),MATCH(tblTeamSch[[#This Row],[Game Num]],[1]!tblSchedule[GameNum],0)),"")</f>
        <v>Holy Trinity BB 3/4B #3 Blue</v>
      </c>
      <c r="M212" s="10" t="str">
        <f>IFERROR(INDEX(IF(tblTeamSch[[#This Row],[1vs2]]=1,[1]!tblSchedule[Team 2 Name],[1]!tblSchedule[Team 1 Name]),MATCH(tblTeamSch[[#This Row],[Game Num]],[1]!tblSchedule[GameNum],0)),"")</f>
        <v>St Bernard BB 4B#3</v>
      </c>
      <c r="N212" s="6"/>
      <c r="O212" s="6"/>
      <c r="P212" s="6"/>
      <c r="Q212" s="6">
        <f>INDEX([1]!tblSchedule[Home Game],MATCH(tblTeamSch[[#This Row],[Game Num]],[1]!tblSchedule[GameNum],0))</f>
        <v>1</v>
      </c>
      <c r="R212" s="7" t="e">
        <f>IF(COUNTIFS(tblTeamSch[Team],tblTeamSch[[#This Row],[Team]],#REF!,1)&gt;1,"Y","")</f>
        <v>#REF!</v>
      </c>
      <c r="S212" s="6">
        <f>INDEX([1]!tblLoc[Score],MATCH(INDEX([1]!tblOrg[Loc],MATCH(tblTeamSch[[#This Row],[Org]],[1]!tblOrg[Organization],0)),[1]!tblLoc[Loc],0))</f>
        <v>0</v>
      </c>
      <c r="T212" s="6" t="e">
        <f>INDEX([1]!tblLoc[Score],MATCH(INDEX([1]!tblOrg[Loc],MATCH(#REF!,[1]!tblOrg[Abbr],0)),[1]!tblLoc[Loc],0))</f>
        <v>#REF!</v>
      </c>
      <c r="U212" s="6">
        <f>IFERROR(INDEX([1]!tblLoc[Score],MATCH(INDEX([1]!tblOrg[Loc],MATCH(INDEX(FacList,MATCH(tblTeamSch[[#This Row],[Facility]],INDEX(FacList,,1),0),3),[1]!tblOrg[Org Num],0)),[1]!tblLoc[Loc],0)),"")</f>
        <v>0</v>
      </c>
      <c r="V212" s="6">
        <f>IF(OR(tblTeamSch[[#This Row],[Court]]="",tblTeamSch[[#This Row],[Home]]&gt;0),0,IF(tblTeamSch[[#This Row],[Court]]&lt;10,0,IF(tblTeamSch[[#This Row],[Home Court]]=10,0,10)))</f>
        <v>0</v>
      </c>
      <c r="W212" s="6" t="e">
        <f>COUNTIFS(tblTeamSch[Travel Score for Game],10,tblTeamSch[Home],0,#REF!,#REF!)</f>
        <v>#REF!</v>
      </c>
      <c r="X212" s="6" t="str">
        <f>IFERROR(INDEX(tblTeamSch[Overall Travel Score],MATCH(tblTeamSch[[#This Row],[Opponent]],tblTeamSch[Team],0)),"")</f>
        <v/>
      </c>
      <c r="Y212" s="6" cm="1">
        <f t="array" ref="Y212">IF(Y211="Num",1,IF(Y211="","",IF(Y211+1&gt;TotalNumRegGames*2,"",Y211+1)))</f>
        <v>211</v>
      </c>
    </row>
    <row r="213" spans="1:25" ht="13.35" customHeight="1" x14ac:dyDescent="0.3">
      <c r="A213" s="6" cm="1">
        <f t="array" ref="A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649</v>
      </c>
      <c r="B213" s="6" cm="1">
        <f t="array" ref="B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3" s="6">
        <f>IFERROR(INDEX([1]!tblSchedule[Week Game Scheduled],MATCH(tblTeamSch[[#This Row],[Game Num]],[1]!tblSchedule[GameNum],0)),"")</f>
        <v>49</v>
      </c>
      <c r="D213" s="6">
        <f>IFERROR(INDEX([1]!tblSchedule[Round],MATCH(tblTeamSch[[#This Row],[Game Num]],[1]!tblSchedule[GameNum],0)),"")</f>
        <v>1</v>
      </c>
      <c r="E213" s="6">
        <f>IFERROR(INDEX([1]!tblSchedule[Rnd Sch],MATCH(tblTeamSch[[#This Row],[Game Num]],[1]!tblSchedule[GameNum],0)),"")</f>
        <v>1</v>
      </c>
      <c r="F213" s="6" t="str">
        <f>IFERROR(INDEX([1]!tblSchedule[DLC],MATCH(tblTeamSch[[#This Row],[Game Num]],[1]!tblSchedule[GameNum],0)),"")</f>
        <v>4B3</v>
      </c>
      <c r="G213" s="7" t="str">
        <f>IFERROR(INDEX([1]!tblSchedule[Facility],MATCH(tblTeamSch[[#This Row],[Game Num]],[1]!tblSchedule[GameNum],0)),"")</f>
        <v>St. Nicholas Academy Gym</v>
      </c>
      <c r="H213" s="8">
        <f>IFERROR(INDEX([1]!tblSchedule[Game Date],MATCH(tblTeamSch[[#This Row],[Game Num]],[1]!tblSchedule[GameNum],0)),"")</f>
        <v>45997</v>
      </c>
      <c r="I213" s="9">
        <f>IFERROR(INDEX([1]!tblSchedule[Game Time],MATCH(tblTeamSch[[#This Row],[Game Num]],[1]!tblSchedule[GameNum],0)),"")</f>
        <v>0.58333333333333337</v>
      </c>
      <c r="J213" s="10" t="str">
        <f>IFERROR(INDEX([1]!tblTeams[Organization],MATCH(tblTeamSch[[#This Row],[Team]],[1]!tblTeams[Team],0)),"")</f>
        <v>Holy Trinity</v>
      </c>
      <c r="K213" s="10" t="str">
        <f>IFERROR(INDEX([1]!tblOrg[Abbr],MATCH(tblTeamSch[[#This Row],[Org]],[1]!tblOrg[Organization],0)),"")</f>
        <v>HT</v>
      </c>
      <c r="L213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3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213" s="6"/>
      <c r="O213" s="6"/>
      <c r="P213" s="6"/>
      <c r="Q213" s="6">
        <f>INDEX([1]!tblSchedule[Home Game],MATCH(tblTeamSch[[#This Row],[Game Num]],[1]!tblSchedule[GameNum],0))</f>
        <v>0</v>
      </c>
      <c r="R213" s="7" t="e">
        <f>IF(COUNTIFS(tblTeamSch[Team],tblTeamSch[[#This Row],[Team]],#REF!,1)&gt;1,"Y","")</f>
        <v>#REF!</v>
      </c>
      <c r="S213" s="6">
        <f>INDEX([1]!tblLoc[Score],MATCH(INDEX([1]!tblOrg[Loc],MATCH(tblTeamSch[[#This Row],[Org]],[1]!tblOrg[Organization],0)),[1]!tblLoc[Loc],0))</f>
        <v>0</v>
      </c>
      <c r="T213" s="6" t="e">
        <f>INDEX([1]!tblLoc[Score],MATCH(INDEX([1]!tblOrg[Loc],MATCH(#REF!,[1]!tblOrg[Abbr],0)),[1]!tblLoc[Loc],0))</f>
        <v>#REF!</v>
      </c>
      <c r="U213" s="6">
        <f>IFERROR(INDEX([1]!tblLoc[Score],MATCH(INDEX([1]!tblOrg[Loc],MATCH(INDEX(FacList,MATCH(tblTeamSch[[#This Row],[Facility]],INDEX(FacList,,1),0),3),[1]!tblOrg[Org Num],0)),[1]!tblLoc[Loc],0)),"")</f>
        <v>10</v>
      </c>
      <c r="V213" s="6">
        <f>IF(OR(tblTeamSch[[#This Row],[Court]]="",tblTeamSch[[#This Row],[Home]]&gt;0),0,IF(tblTeamSch[[#This Row],[Court]]&lt;10,0,IF(tblTeamSch[[#This Row],[Home Court]]=10,0,10)))</f>
        <v>10</v>
      </c>
      <c r="W213" s="6" t="e">
        <f>COUNTIFS(tblTeamSch[Travel Score for Game],10,tblTeamSch[Home],0,#REF!,#REF!)</f>
        <v>#REF!</v>
      </c>
      <c r="X213" s="6" t="str">
        <f>IFERROR(INDEX(tblTeamSch[Overall Travel Score],MATCH(tblTeamSch[[#This Row],[Opponent]],tblTeamSch[Team],0)),"")</f>
        <v/>
      </c>
      <c r="Y213" s="6" cm="1">
        <f t="array" ref="Y213">IF(Y212="Num",1,IF(Y212="","",IF(Y212+1&gt;TotalNumRegGames*2,"",Y212+1)))</f>
        <v>212</v>
      </c>
    </row>
    <row r="214" spans="1:25" ht="13.35" customHeight="1" x14ac:dyDescent="0.3">
      <c r="A214" s="6" cm="1">
        <f t="array" ref="A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664</v>
      </c>
      <c r="B214" s="6" cm="1">
        <f t="array" ref="B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" s="6">
        <f>IFERROR(INDEX([1]!tblSchedule[Week Game Scheduled],MATCH(tblTeamSch[[#This Row],[Game Num]],[1]!tblSchedule[GameNum],0)),"")</f>
        <v>50</v>
      </c>
      <c r="D214" s="6">
        <f>IFERROR(INDEX([1]!tblSchedule[Round],MATCH(tblTeamSch[[#This Row],[Game Num]],[1]!tblSchedule[GameNum],0)),"")</f>
        <v>2</v>
      </c>
      <c r="E214" s="6">
        <f>IFERROR(INDEX([1]!tblSchedule[Rnd Sch],MATCH(tblTeamSch[[#This Row],[Game Num]],[1]!tblSchedule[GameNum],0)),"")</f>
        <v>2</v>
      </c>
      <c r="F214" s="6" t="str">
        <f>IFERROR(INDEX([1]!tblSchedule[DLC],MATCH(tblTeamSch[[#This Row],[Game Num]],[1]!tblSchedule[GameNum],0)),"")</f>
        <v>4B3</v>
      </c>
      <c r="G214" s="7" t="str">
        <f>IFERROR(INDEX([1]!tblSchedule[Facility],MATCH(tblTeamSch[[#This Row],[Game Num]],[1]!tblSchedule[GameNum],0)),"")</f>
        <v>St. Margaret Mary PAC (smaller gym)</v>
      </c>
      <c r="H214" s="8">
        <f>IFERROR(INDEX([1]!tblSchedule[Game Date],MATCH(tblTeamSch[[#This Row],[Game Num]],[1]!tblSchedule[GameNum],0)),"")</f>
        <v>46004</v>
      </c>
      <c r="I214" s="9">
        <f>IFERROR(INDEX([1]!tblSchedule[Game Time],MATCH(tblTeamSch[[#This Row],[Game Num]],[1]!tblSchedule[GameNum],0)),"")</f>
        <v>0.60416666666666663</v>
      </c>
      <c r="J214" s="10" t="str">
        <f>IFERROR(INDEX([1]!tblTeams[Organization],MATCH(tblTeamSch[[#This Row],[Team]],[1]!tblTeams[Team],0)),"")</f>
        <v>Holy Trinity</v>
      </c>
      <c r="K214" s="10" t="str">
        <f>IFERROR(INDEX([1]!tblOrg[Abbr],MATCH(tblTeamSch[[#This Row],[Org]],[1]!tblOrg[Organization],0)),"")</f>
        <v>HT</v>
      </c>
      <c r="L214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4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214" s="6"/>
      <c r="O214" s="6"/>
      <c r="P214" s="6"/>
      <c r="Q214" s="6">
        <f>INDEX([1]!tblSchedule[Home Game],MATCH(tblTeamSch[[#This Row],[Game Num]],[1]!tblSchedule[GameNum],0))</f>
        <v>1</v>
      </c>
      <c r="R214" s="7" t="e">
        <f>IF(COUNTIFS(tblTeamSch[Team],tblTeamSch[[#This Row],[Team]],#REF!,1)&gt;1,"Y","")</f>
        <v>#REF!</v>
      </c>
      <c r="S214" s="6">
        <f>INDEX([1]!tblLoc[Score],MATCH(INDEX([1]!tblOrg[Loc],MATCH(tblTeamSch[[#This Row],[Org]],[1]!tblOrg[Organization],0)),[1]!tblLoc[Loc],0))</f>
        <v>0</v>
      </c>
      <c r="T214" s="6" t="e">
        <f>INDEX([1]!tblLoc[Score],MATCH(INDEX([1]!tblOrg[Loc],MATCH(#REF!,[1]!tblOrg[Abbr],0)),[1]!tblLoc[Loc],0))</f>
        <v>#REF!</v>
      </c>
      <c r="U214" s="6">
        <f>IFERROR(INDEX([1]!tblLoc[Score],MATCH(INDEX([1]!tblOrg[Loc],MATCH(INDEX(FacList,MATCH(tblTeamSch[[#This Row],[Facility]],INDEX(FacList,,1),0),3),[1]!tblOrg[Org Num],0)),[1]!tblLoc[Loc],0)),"")</f>
        <v>0</v>
      </c>
      <c r="V214" s="6">
        <f>IF(OR(tblTeamSch[[#This Row],[Court]]="",tblTeamSch[[#This Row],[Home]]&gt;0),0,IF(tblTeamSch[[#This Row],[Court]]&lt;10,0,IF(tblTeamSch[[#This Row],[Home Court]]=10,0,10)))</f>
        <v>0</v>
      </c>
      <c r="W214" s="6" t="e">
        <f>COUNTIFS(tblTeamSch[Travel Score for Game],10,tblTeamSch[Home],0,#REF!,#REF!)</f>
        <v>#REF!</v>
      </c>
      <c r="X214" s="6" t="str">
        <f>IFERROR(INDEX(tblTeamSch[Overall Travel Score],MATCH(tblTeamSch[[#This Row],[Opponent]],tblTeamSch[Team],0)),"")</f>
        <v/>
      </c>
      <c r="Y214" s="6" cm="1">
        <f t="array" ref="Y214">IF(Y213="Num",1,IF(Y213="","",IF(Y213+1&gt;TotalNumRegGames*2,"",Y213+1)))</f>
        <v>213</v>
      </c>
    </row>
    <row r="215" spans="1:25" ht="13.35" customHeight="1" x14ac:dyDescent="0.3">
      <c r="A215" s="6" cm="1">
        <f t="array" ref="A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676</v>
      </c>
      <c r="B215" s="6" cm="1">
        <f t="array" ref="B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5" s="6">
        <f>IFERROR(INDEX([1]!tblSchedule[Week Game Scheduled],MATCH(tblTeamSch[[#This Row],[Game Num]],[1]!tblSchedule[GameNum],0)),"")</f>
        <v>5</v>
      </c>
      <c r="D215" s="6">
        <f>IFERROR(INDEX([1]!tblSchedule[Round],MATCH(tblTeamSch[[#This Row],[Game Num]],[1]!tblSchedule[GameNum],0)),"")</f>
        <v>3</v>
      </c>
      <c r="E215" s="6">
        <f>IFERROR(INDEX([1]!tblSchedule[Rnd Sch],MATCH(tblTeamSch[[#This Row],[Game Num]],[1]!tblSchedule[GameNum],0)),"")</f>
        <v>3</v>
      </c>
      <c r="F215" s="6" t="str">
        <f>IFERROR(INDEX([1]!tblSchedule[DLC],MATCH(tblTeamSch[[#This Row],[Game Num]],[1]!tblSchedule[GameNum],0)),"")</f>
        <v>4B3</v>
      </c>
      <c r="G215" s="7" t="str">
        <f>IFERROR(INDEX([1]!tblSchedule[Facility],MATCH(tblTeamSch[[#This Row],[Game Num]],[1]!tblSchedule[GameNum],0)),"")</f>
        <v>Holy Trinity Parish School</v>
      </c>
      <c r="H215" s="8">
        <f>IFERROR(INDEX([1]!tblSchedule[Game Date],MATCH(tblTeamSch[[#This Row],[Game Num]],[1]!tblSchedule[GameNum],0)),"")</f>
        <v>46025</v>
      </c>
      <c r="I215" s="9">
        <f>IFERROR(INDEX([1]!tblSchedule[Game Time],MATCH(tblTeamSch[[#This Row],[Game Num]],[1]!tblSchedule[GameNum],0)),"")</f>
        <v>0.54166666666666663</v>
      </c>
      <c r="J215" s="10" t="str">
        <f>IFERROR(INDEX([1]!tblTeams[Organization],MATCH(tblTeamSch[[#This Row],[Team]],[1]!tblTeams[Team],0)),"")</f>
        <v>Holy Trinity</v>
      </c>
      <c r="K215" s="10" t="str">
        <f>IFERROR(INDEX([1]!tblOrg[Abbr],MATCH(tblTeamSch[[#This Row],[Org]],[1]!tblOrg[Organization],0)),"")</f>
        <v>HT</v>
      </c>
      <c r="L215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5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215" s="6"/>
      <c r="O215" s="6"/>
      <c r="P215" s="6"/>
      <c r="Q215" s="6">
        <f>INDEX([1]!tblSchedule[Home Game],MATCH(tblTeamSch[[#This Row],[Game Num]],[1]!tblSchedule[GameNum],0))</f>
        <v>1</v>
      </c>
      <c r="R215" s="7" t="e">
        <f>IF(COUNTIFS(tblTeamSch[Team],tblTeamSch[[#This Row],[Team]],#REF!,1)&gt;1,"Y","")</f>
        <v>#REF!</v>
      </c>
      <c r="S215" s="6">
        <f>INDEX([1]!tblLoc[Score],MATCH(INDEX([1]!tblOrg[Loc],MATCH(tblTeamSch[[#This Row],[Org]],[1]!tblOrg[Organization],0)),[1]!tblLoc[Loc],0))</f>
        <v>0</v>
      </c>
      <c r="T215" s="6" t="e">
        <f>INDEX([1]!tblLoc[Score],MATCH(INDEX([1]!tblOrg[Loc],MATCH(#REF!,[1]!tblOrg[Abbr],0)),[1]!tblLoc[Loc],0))</f>
        <v>#REF!</v>
      </c>
      <c r="U215" s="6">
        <f>IFERROR(INDEX([1]!tblLoc[Score],MATCH(INDEX([1]!tblOrg[Loc],MATCH(INDEX(FacList,MATCH(tblTeamSch[[#This Row],[Facility]],INDEX(FacList,,1),0),3),[1]!tblOrg[Org Num],0)),[1]!tblLoc[Loc],0)),"")</f>
        <v>0</v>
      </c>
      <c r="V215" s="6">
        <f>IF(OR(tblTeamSch[[#This Row],[Court]]="",tblTeamSch[[#This Row],[Home]]&gt;0),0,IF(tblTeamSch[[#This Row],[Court]]&lt;10,0,IF(tblTeamSch[[#This Row],[Home Court]]=10,0,10)))</f>
        <v>0</v>
      </c>
      <c r="W215" s="6" t="e">
        <f>COUNTIFS(tblTeamSch[Travel Score for Game],10,tblTeamSch[Home],0,#REF!,#REF!)</f>
        <v>#REF!</v>
      </c>
      <c r="X215" s="6" t="str">
        <f>IFERROR(INDEX(tblTeamSch[Overall Travel Score],MATCH(tblTeamSch[[#This Row],[Opponent]],tblTeamSch[Team],0)),"")</f>
        <v/>
      </c>
      <c r="Y215" s="6" cm="1">
        <f t="array" ref="Y215">IF(Y214="Num",1,IF(Y214="","",IF(Y214+1&gt;TotalNumRegGames*2,"",Y214+1)))</f>
        <v>214</v>
      </c>
    </row>
    <row r="216" spans="1:25" ht="13.35" customHeight="1" x14ac:dyDescent="0.3">
      <c r="A216" s="6" cm="1">
        <f t="array" ref="A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691</v>
      </c>
      <c r="B216" s="6" cm="1">
        <f t="array" ref="B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" s="6">
        <f>IFERROR(INDEX([1]!tblSchedule[Week Game Scheduled],MATCH(tblTeamSch[[#This Row],[Game Num]],[1]!tblSchedule[GameNum],0)),"")</f>
        <v>6</v>
      </c>
      <c r="D216" s="6">
        <f>IFERROR(INDEX([1]!tblSchedule[Round],MATCH(tblTeamSch[[#This Row],[Game Num]],[1]!tblSchedule[GameNum],0)),"")</f>
        <v>4</v>
      </c>
      <c r="E216" s="6">
        <f>IFERROR(INDEX([1]!tblSchedule[Rnd Sch],MATCH(tblTeamSch[[#This Row],[Game Num]],[1]!tblSchedule[GameNum],0)),"")</f>
        <v>4</v>
      </c>
      <c r="F216" s="6" t="str">
        <f>IFERROR(INDEX([1]!tblSchedule[DLC],MATCH(tblTeamSch[[#This Row],[Game Num]],[1]!tblSchedule[GameNum],0)),"")</f>
        <v>4B3</v>
      </c>
      <c r="G216" s="7" t="str">
        <f>IFERROR(INDEX([1]!tblSchedule[Facility],MATCH(tblTeamSch[[#This Row],[Game Num]],[1]!tblSchedule[GameNum],0)),"")</f>
        <v>Holy Trinity Parish School</v>
      </c>
      <c r="H216" s="8">
        <f>IFERROR(INDEX([1]!tblSchedule[Game Date],MATCH(tblTeamSch[[#This Row],[Game Num]],[1]!tblSchedule[GameNum],0)),"")</f>
        <v>46032</v>
      </c>
      <c r="I216" s="9">
        <f>IFERROR(INDEX([1]!tblSchedule[Game Time],MATCH(tblTeamSch[[#This Row],[Game Num]],[1]!tblSchedule[GameNum],0)),"")</f>
        <v>0.54166666666666663</v>
      </c>
      <c r="J216" s="10" t="str">
        <f>IFERROR(INDEX([1]!tblTeams[Organization],MATCH(tblTeamSch[[#This Row],[Team]],[1]!tblTeams[Team],0)),"")</f>
        <v>Holy Trinity</v>
      </c>
      <c r="K216" s="10" t="str">
        <f>IFERROR(INDEX([1]!tblOrg[Abbr],MATCH(tblTeamSch[[#This Row],[Org]],[1]!tblOrg[Organization],0)),"")</f>
        <v>HT</v>
      </c>
      <c r="L216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6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216" s="6"/>
      <c r="O216" s="6"/>
      <c r="P216" s="6"/>
      <c r="Q216" s="6">
        <f>INDEX([1]!tblSchedule[Home Game],MATCH(tblTeamSch[[#This Row],[Game Num]],[1]!tblSchedule[GameNum],0))</f>
        <v>1</v>
      </c>
      <c r="R216" s="7" t="e">
        <f>IF(COUNTIFS(tblTeamSch[Team],tblTeamSch[[#This Row],[Team]],#REF!,1)&gt;1,"Y","")</f>
        <v>#REF!</v>
      </c>
      <c r="S216" s="6">
        <f>INDEX([1]!tblLoc[Score],MATCH(INDEX([1]!tblOrg[Loc],MATCH(tblTeamSch[[#This Row],[Org]],[1]!tblOrg[Organization],0)),[1]!tblLoc[Loc],0))</f>
        <v>0</v>
      </c>
      <c r="T216" s="6" t="e">
        <f>INDEX([1]!tblLoc[Score],MATCH(INDEX([1]!tblOrg[Loc],MATCH(#REF!,[1]!tblOrg[Abbr],0)),[1]!tblLoc[Loc],0))</f>
        <v>#REF!</v>
      </c>
      <c r="U216" s="6">
        <f>IFERROR(INDEX([1]!tblLoc[Score],MATCH(INDEX([1]!tblOrg[Loc],MATCH(INDEX(FacList,MATCH(tblTeamSch[[#This Row],[Facility]],INDEX(FacList,,1),0),3),[1]!tblOrg[Org Num],0)),[1]!tblLoc[Loc],0)),"")</f>
        <v>0</v>
      </c>
      <c r="V216" s="6">
        <f>IF(OR(tblTeamSch[[#This Row],[Court]]="",tblTeamSch[[#This Row],[Home]]&gt;0),0,IF(tblTeamSch[[#This Row],[Court]]&lt;10,0,IF(tblTeamSch[[#This Row],[Home Court]]=10,0,10)))</f>
        <v>0</v>
      </c>
      <c r="W216" s="6" t="e">
        <f>COUNTIFS(tblTeamSch[Travel Score for Game],10,tblTeamSch[Home],0,#REF!,#REF!)</f>
        <v>#REF!</v>
      </c>
      <c r="X216" s="6" t="str">
        <f>IFERROR(INDEX(tblTeamSch[Overall Travel Score],MATCH(tblTeamSch[[#This Row],[Opponent]],tblTeamSch[Team],0)),"")</f>
        <v/>
      </c>
      <c r="Y216" s="6" cm="1">
        <f t="array" ref="Y216">IF(Y215="Num",1,IF(Y215="","",IF(Y215+1&gt;TotalNumRegGames*2,"",Y215+1)))</f>
        <v>215</v>
      </c>
    </row>
    <row r="217" spans="1:25" ht="13.35" customHeight="1" x14ac:dyDescent="0.3">
      <c r="A217" s="6" cm="1">
        <f t="array" ref="A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696</v>
      </c>
      <c r="B217" s="6" cm="1">
        <f t="array" ref="B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" s="6">
        <f>IFERROR(INDEX([1]!tblSchedule[Week Game Scheduled],MATCH(tblTeamSch[[#This Row],[Game Num]],[1]!tblSchedule[GameNum],0)),"")</f>
        <v>7</v>
      </c>
      <c r="D217" s="6">
        <f>IFERROR(INDEX([1]!tblSchedule[Round],MATCH(tblTeamSch[[#This Row],[Game Num]],[1]!tblSchedule[GameNum],0)),"")</f>
        <v>5</v>
      </c>
      <c r="E217" s="6">
        <f>IFERROR(INDEX([1]!tblSchedule[Rnd Sch],MATCH(tblTeamSch[[#This Row],[Game Num]],[1]!tblSchedule[GameNum],0)),"")</f>
        <v>5</v>
      </c>
      <c r="F217" s="6" t="str">
        <f>IFERROR(INDEX([1]!tblSchedule[DLC],MATCH(tblTeamSch[[#This Row],[Game Num]],[1]!tblSchedule[GameNum],0)),"")</f>
        <v>4B3</v>
      </c>
      <c r="G217" s="7" t="str">
        <f>IFERROR(INDEX([1]!tblSchedule[Facility],MATCH(tblTeamSch[[#This Row],[Game Num]],[1]!tblSchedule[GameNum],0)),"")</f>
        <v>St Mary Academy Gym</v>
      </c>
      <c r="H217" s="8">
        <f>IFERROR(INDEX([1]!tblSchedule[Game Date],MATCH(tblTeamSch[[#This Row],[Game Num]],[1]!tblSchedule[GameNum],0)),"")</f>
        <v>46039</v>
      </c>
      <c r="I217" s="9">
        <f>IFERROR(INDEX([1]!tblSchedule[Game Time],MATCH(tblTeamSch[[#This Row],[Game Num]],[1]!tblSchedule[GameNum],0)),"")</f>
        <v>0.45833333333333331</v>
      </c>
      <c r="J217" s="10" t="str">
        <f>IFERROR(INDEX([1]!tblTeams[Organization],MATCH(tblTeamSch[[#This Row],[Team]],[1]!tblTeams[Team],0)),"")</f>
        <v>Holy Trinity</v>
      </c>
      <c r="K217" s="10" t="str">
        <f>IFERROR(INDEX([1]!tblOrg[Abbr],MATCH(tblTeamSch[[#This Row],[Org]],[1]!tblOrg[Organization],0)),"")</f>
        <v>HT</v>
      </c>
      <c r="L217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7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217" s="6"/>
      <c r="O217" s="6"/>
      <c r="P217" s="6"/>
      <c r="Q217" s="6">
        <f>INDEX([1]!tblSchedule[Home Game],MATCH(tblTeamSch[[#This Row],[Game Num]],[1]!tblSchedule[GameNum],0))</f>
        <v>0</v>
      </c>
      <c r="R217" s="7" t="e">
        <f>IF(COUNTIFS(tblTeamSch[Team],tblTeamSch[[#This Row],[Team]],#REF!,1)&gt;1,"Y","")</f>
        <v>#REF!</v>
      </c>
      <c r="S217" s="6">
        <f>INDEX([1]!tblLoc[Score],MATCH(INDEX([1]!tblOrg[Loc],MATCH(tblTeamSch[[#This Row],[Org]],[1]!tblOrg[Organization],0)),[1]!tblLoc[Loc],0))</f>
        <v>0</v>
      </c>
      <c r="T217" s="6" t="e">
        <f>INDEX([1]!tblLoc[Score],MATCH(INDEX([1]!tblOrg[Loc],MATCH(#REF!,[1]!tblOrg[Abbr],0)),[1]!tblLoc[Loc],0))</f>
        <v>#REF!</v>
      </c>
      <c r="U217" s="6">
        <f>IFERROR(INDEX([1]!tblLoc[Score],MATCH(INDEX([1]!tblOrg[Loc],MATCH(INDEX(FacList,MATCH(tblTeamSch[[#This Row],[Facility]],INDEX(FacList,,1),0),3),[1]!tblOrg[Org Num],0)),[1]!tblLoc[Loc],0)),"")</f>
        <v>4</v>
      </c>
      <c r="V217" s="6">
        <f>IF(OR(tblTeamSch[[#This Row],[Court]]="",tblTeamSch[[#This Row],[Home]]&gt;0),0,IF(tblTeamSch[[#This Row],[Court]]&lt;10,0,IF(tblTeamSch[[#This Row],[Home Court]]=10,0,10)))</f>
        <v>0</v>
      </c>
      <c r="W217" s="6" t="e">
        <f>COUNTIFS(tblTeamSch[Travel Score for Game],10,tblTeamSch[Home],0,#REF!,#REF!)</f>
        <v>#REF!</v>
      </c>
      <c r="X217" s="6" t="str">
        <f>IFERROR(INDEX(tblTeamSch[Overall Travel Score],MATCH(tblTeamSch[[#This Row],[Opponent]],tblTeamSch[Team],0)),"")</f>
        <v/>
      </c>
      <c r="Y217" s="6" cm="1">
        <f t="array" ref="Y217">IF(Y216="Num",1,IF(Y216="","",IF(Y216+1&gt;TotalNumRegGames*2,"",Y216+1)))</f>
        <v>216</v>
      </c>
    </row>
    <row r="218" spans="1:25" ht="13.35" customHeight="1" x14ac:dyDescent="0.3">
      <c r="A218" s="6" cm="1">
        <f t="array" ref="A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718</v>
      </c>
      <c r="B218" s="6" cm="1">
        <f t="array" ref="B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" s="6">
        <f>IFERROR(INDEX([1]!tblSchedule[Week Game Scheduled],MATCH(tblTeamSch[[#This Row],[Game Num]],[1]!tblSchedule[GameNum],0)),"")</f>
        <v>8</v>
      </c>
      <c r="D218" s="6">
        <f>IFERROR(INDEX([1]!tblSchedule[Round],MATCH(tblTeamSch[[#This Row],[Game Num]],[1]!tblSchedule[GameNum],0)),"")</f>
        <v>6</v>
      </c>
      <c r="E218" s="6">
        <f>IFERROR(INDEX([1]!tblSchedule[Rnd Sch],MATCH(tblTeamSch[[#This Row],[Game Num]],[1]!tblSchedule[GameNum],0)),"")</f>
        <v>6</v>
      </c>
      <c r="F218" s="6" t="str">
        <f>IFERROR(INDEX([1]!tblSchedule[DLC],MATCH(tblTeamSch[[#This Row],[Game Num]],[1]!tblSchedule[GameNum],0)),"")</f>
        <v>4B3</v>
      </c>
      <c r="G218" s="7" t="str">
        <f>IFERROR(INDEX([1]!tblSchedule[Facility],MATCH(tblTeamSch[[#This Row],[Game Num]],[1]!tblSchedule[GameNum],0)),"")</f>
        <v>Saint Bernard Parish Hall</v>
      </c>
      <c r="H218" s="8">
        <f>IFERROR(INDEX([1]!tblSchedule[Game Date],MATCH(tblTeamSch[[#This Row],[Game Num]],[1]!tblSchedule[GameNum],0)),"")</f>
        <v>46046</v>
      </c>
      <c r="I218" s="9">
        <f>IFERROR(INDEX([1]!tblSchedule[Game Time],MATCH(tblTeamSch[[#This Row],[Game Num]],[1]!tblSchedule[GameNum],0)),"")</f>
        <v>0.41666666666666669</v>
      </c>
      <c r="J218" s="10" t="str">
        <f>IFERROR(INDEX([1]!tblTeams[Organization],MATCH(tblTeamSch[[#This Row],[Team]],[1]!tblTeams[Team],0)),"")</f>
        <v>Holy Trinity</v>
      </c>
      <c r="K218" s="10" t="str">
        <f>IFERROR(INDEX([1]!tblOrg[Abbr],MATCH(tblTeamSch[[#This Row],[Org]],[1]!tblOrg[Organization],0)),"")</f>
        <v>HT</v>
      </c>
      <c r="L218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8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218" s="6"/>
      <c r="O218" s="6"/>
      <c r="P218" s="6"/>
      <c r="Q218" s="6">
        <f>INDEX([1]!tblSchedule[Home Game],MATCH(tblTeamSch[[#This Row],[Game Num]],[1]!tblSchedule[GameNum],0))</f>
        <v>0</v>
      </c>
      <c r="R218" s="7" t="e">
        <f>IF(COUNTIFS(tblTeamSch[Team],tblTeamSch[[#This Row],[Team]],#REF!,1)&gt;1,"Y","")</f>
        <v>#REF!</v>
      </c>
      <c r="S218" s="6">
        <f>INDEX([1]!tblLoc[Score],MATCH(INDEX([1]!tblOrg[Loc],MATCH(tblTeamSch[[#This Row],[Org]],[1]!tblOrg[Organization],0)),[1]!tblLoc[Loc],0))</f>
        <v>0</v>
      </c>
      <c r="T218" s="6" t="e">
        <f>INDEX([1]!tblLoc[Score],MATCH(INDEX([1]!tblOrg[Loc],MATCH(#REF!,[1]!tblOrg[Abbr],0)),[1]!tblLoc[Loc],0))</f>
        <v>#REF!</v>
      </c>
      <c r="U218" s="6">
        <f>IFERROR(INDEX([1]!tblLoc[Score],MATCH(INDEX([1]!tblOrg[Loc],MATCH(INDEX(FacList,MATCH(tblTeamSch[[#This Row],[Facility]],INDEX(FacList,,1),0),3),[1]!tblOrg[Org Num],0)),[1]!tblLoc[Loc],0)),"")</f>
        <v>7</v>
      </c>
      <c r="V218" s="6">
        <f>IF(OR(tblTeamSch[[#This Row],[Court]]="",tblTeamSch[[#This Row],[Home]]&gt;0),0,IF(tblTeamSch[[#This Row],[Court]]&lt;10,0,IF(tblTeamSch[[#This Row],[Home Court]]=10,0,10)))</f>
        <v>0</v>
      </c>
      <c r="W218" s="6" t="e">
        <f>COUNTIFS(tblTeamSch[Travel Score for Game],10,tblTeamSch[Home],0,#REF!,#REF!)</f>
        <v>#REF!</v>
      </c>
      <c r="X218" s="6" t="str">
        <f>IFERROR(INDEX(tblTeamSch[Overall Travel Score],MATCH(tblTeamSch[[#This Row],[Opponent]],tblTeamSch[Team],0)),"")</f>
        <v/>
      </c>
      <c r="Y218" s="6" cm="1">
        <f t="array" ref="Y218">IF(Y217="Num",1,IF(Y217="","",IF(Y217+1&gt;TotalNumRegGames*2,"",Y217+1)))</f>
        <v>217</v>
      </c>
    </row>
    <row r="219" spans="1:25" ht="13.35" customHeight="1" x14ac:dyDescent="0.3">
      <c r="A219" s="6" cm="1">
        <f t="array" ref="A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731</v>
      </c>
      <c r="B219" s="6" cm="1">
        <f t="array" ref="B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" s="6">
        <f>IFERROR(INDEX([1]!tblSchedule[Week Game Scheduled],MATCH(tblTeamSch[[#This Row],[Game Num]],[1]!tblSchedule[GameNum],0)),"")</f>
        <v>9</v>
      </c>
      <c r="D219" s="6">
        <f>IFERROR(INDEX([1]!tblSchedule[Round],MATCH(tblTeamSch[[#This Row],[Game Num]],[1]!tblSchedule[GameNum],0)),"")</f>
        <v>7</v>
      </c>
      <c r="E219" s="6">
        <f>IFERROR(INDEX([1]!tblSchedule[Rnd Sch],MATCH(tblTeamSch[[#This Row],[Game Num]],[1]!tblSchedule[GameNum],0)),"")</f>
        <v>7</v>
      </c>
      <c r="F219" s="6" t="str">
        <f>IFERROR(INDEX([1]!tblSchedule[DLC],MATCH(tblTeamSch[[#This Row],[Game Num]],[1]!tblSchedule[GameNum],0)),"")</f>
        <v>4B3</v>
      </c>
      <c r="G219" s="7" t="str">
        <f>IFERROR(INDEX([1]!tblSchedule[Facility],MATCH(tblTeamSch[[#This Row],[Game Num]],[1]!tblSchedule[GameNum],0)),"")</f>
        <v>Holy Spirit Gym</v>
      </c>
      <c r="H219" s="8">
        <f>IFERROR(INDEX([1]!tblSchedule[Game Date],MATCH(tblTeamSch[[#This Row],[Game Num]],[1]!tblSchedule[GameNum],0)),"")</f>
        <v>46053</v>
      </c>
      <c r="I219" s="9">
        <f>IFERROR(INDEX([1]!tblSchedule[Game Time],MATCH(tblTeamSch[[#This Row],[Game Num]],[1]!tblSchedule[GameNum],0)),"")</f>
        <v>0.54166666666666663</v>
      </c>
      <c r="J219" s="10" t="str">
        <f>IFERROR(INDEX([1]!tblTeams[Organization],MATCH(tblTeamSch[[#This Row],[Team]],[1]!tblTeams[Team],0)),"")</f>
        <v>Holy Trinity</v>
      </c>
      <c r="K219" s="10" t="str">
        <f>IFERROR(INDEX([1]!tblOrg[Abbr],MATCH(tblTeamSch[[#This Row],[Org]],[1]!tblOrg[Organization],0)),"")</f>
        <v>HT</v>
      </c>
      <c r="L219" s="10" t="str">
        <f>IFERROR(INDEX(IF(tblTeamSch[[#This Row],[1vs2]]=1,[1]!tblSchedule[Team 1 Name],[1]!tblSchedule[Team 2 Name]),MATCH(tblTeamSch[[#This Row],[Game Num]],[1]!tblSchedule[GameNum],0)),"")</f>
        <v>Holy Trinity BB 3/4B #3 Orange</v>
      </c>
      <c r="M219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219" s="6"/>
      <c r="O219" s="6"/>
      <c r="P219" s="6"/>
      <c r="Q219" s="6">
        <f>INDEX([1]!tblSchedule[Home Game],MATCH(tblTeamSch[[#This Row],[Game Num]],[1]!tblSchedule[GameNum],0))</f>
        <v>1</v>
      </c>
      <c r="R219" s="7" t="e">
        <f>IF(COUNTIFS(tblTeamSch[Team],tblTeamSch[[#This Row],[Team]],#REF!,1)&gt;1,"Y","")</f>
        <v>#REF!</v>
      </c>
      <c r="S219" s="6">
        <f>INDEX([1]!tblLoc[Score],MATCH(INDEX([1]!tblOrg[Loc],MATCH(tblTeamSch[[#This Row],[Org]],[1]!tblOrg[Organization],0)),[1]!tblLoc[Loc],0))</f>
        <v>0</v>
      </c>
      <c r="T219" s="6" t="e">
        <f>INDEX([1]!tblLoc[Score],MATCH(INDEX([1]!tblOrg[Loc],MATCH(#REF!,[1]!tblOrg[Abbr],0)),[1]!tblLoc[Loc],0))</f>
        <v>#REF!</v>
      </c>
      <c r="U219" s="6">
        <f>IFERROR(INDEX([1]!tblLoc[Score],MATCH(INDEX([1]!tblOrg[Loc],MATCH(INDEX(FacList,MATCH(tblTeamSch[[#This Row],[Facility]],INDEX(FacList,,1),0),3),[1]!tblOrg[Org Num],0)),[1]!tblLoc[Loc],0)),"")</f>
        <v>0</v>
      </c>
      <c r="V219" s="6">
        <f>IF(OR(tblTeamSch[[#This Row],[Court]]="",tblTeamSch[[#This Row],[Home]]&gt;0),0,IF(tblTeamSch[[#This Row],[Court]]&lt;10,0,IF(tblTeamSch[[#This Row],[Home Court]]=10,0,10)))</f>
        <v>0</v>
      </c>
      <c r="W219" s="6" t="e">
        <f>COUNTIFS(tblTeamSch[Travel Score for Game],10,tblTeamSch[Home],0,#REF!,#REF!)</f>
        <v>#REF!</v>
      </c>
      <c r="X219" s="6" t="str">
        <f>IFERROR(INDEX(tblTeamSch[Overall Travel Score],MATCH(tblTeamSch[[#This Row],[Opponent]],tblTeamSch[Team],0)),"")</f>
        <v/>
      </c>
      <c r="Y219" s="6" cm="1">
        <f t="array" ref="Y219">IF(Y218="Num",1,IF(Y218="","",IF(Y218+1&gt;TotalNumRegGames*2,"",Y218+1)))</f>
        <v>218</v>
      </c>
    </row>
    <row r="220" spans="1:25" ht="13.35" customHeight="1" x14ac:dyDescent="0.3">
      <c r="A220" s="6" cm="1">
        <f t="array" ref="A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647</v>
      </c>
      <c r="B220" s="6" cm="1">
        <f t="array" ref="B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0" s="6">
        <f>IFERROR(INDEX([1]!tblSchedule[Week Game Scheduled],MATCH(tblTeamSch[[#This Row],[Game Num]],[1]!tblSchedule[GameNum],0)),"")</f>
        <v>49</v>
      </c>
      <c r="D220" s="6">
        <f>IFERROR(INDEX([1]!tblSchedule[Round],MATCH(tblTeamSch[[#This Row],[Game Num]],[1]!tblSchedule[GameNum],0)),"")</f>
        <v>1</v>
      </c>
      <c r="E220" s="6">
        <f>IFERROR(INDEX([1]!tblSchedule[Rnd Sch],MATCH(tblTeamSch[[#This Row],[Game Num]],[1]!tblSchedule[GameNum],0)),"")</f>
        <v>1</v>
      </c>
      <c r="F220" s="6" t="str">
        <f>IFERROR(INDEX([1]!tblSchedule[DLC],MATCH(tblTeamSch[[#This Row],[Game Num]],[1]!tblSchedule[GameNum],0)),"")</f>
        <v>4B3</v>
      </c>
      <c r="G220" s="7" t="str">
        <f>IFERROR(INDEX([1]!tblSchedule[Facility],MATCH(tblTeamSch[[#This Row],[Game Num]],[1]!tblSchedule[GameNum],0)),"")</f>
        <v>St. Stephen Martyr Gym</v>
      </c>
      <c r="H220" s="8">
        <f>IFERROR(INDEX([1]!tblSchedule[Game Date],MATCH(tblTeamSch[[#This Row],[Game Num]],[1]!tblSchedule[GameNum],0)),"")</f>
        <v>45997</v>
      </c>
      <c r="I220" s="9">
        <f>IFERROR(INDEX([1]!tblSchedule[Game Time],MATCH(tblTeamSch[[#This Row],[Game Num]],[1]!tblSchedule[GameNum],0)),"")</f>
        <v>0.54166666666666663</v>
      </c>
      <c r="J220" s="10" t="str">
        <f>IFERROR(INDEX([1]!tblTeams[Organization],MATCH(tblTeamSch[[#This Row],[Team]],[1]!tblTeams[Team],0)),"")</f>
        <v>Holy Trinity</v>
      </c>
      <c r="K220" s="10" t="str">
        <f>IFERROR(INDEX([1]!tblOrg[Abbr],MATCH(tblTeamSch[[#This Row],[Org]],[1]!tblOrg[Organization],0)),"")</f>
        <v>HT</v>
      </c>
      <c r="L220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0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220" s="6"/>
      <c r="O220" s="6"/>
      <c r="P220" s="6"/>
      <c r="Q220" s="6">
        <f>INDEX([1]!tblSchedule[Home Game],MATCH(tblTeamSch[[#This Row],[Game Num]],[1]!tblSchedule[GameNum],0))</f>
        <v>0</v>
      </c>
      <c r="R220" s="7" t="e">
        <f>IF(COUNTIFS(tblTeamSch[Team],tblTeamSch[[#This Row],[Team]],#REF!,1)&gt;1,"Y","")</f>
        <v>#REF!</v>
      </c>
      <c r="S220" s="6">
        <f>INDEX([1]!tblLoc[Score],MATCH(INDEX([1]!tblOrg[Loc],MATCH(tblTeamSch[[#This Row],[Org]],[1]!tblOrg[Organization],0)),[1]!tblLoc[Loc],0))</f>
        <v>0</v>
      </c>
      <c r="T220" s="6" t="e">
        <f>INDEX([1]!tblLoc[Score],MATCH(INDEX([1]!tblOrg[Loc],MATCH(#REF!,[1]!tblOrg[Abbr],0)),[1]!tblLoc[Loc],0))</f>
        <v>#REF!</v>
      </c>
      <c r="U220" s="6">
        <f>IFERROR(INDEX([1]!tblLoc[Score],MATCH(INDEX([1]!tblOrg[Loc],MATCH(INDEX(FacList,MATCH(tblTeamSch[[#This Row],[Facility]],INDEX(FacList,,1),0),3),[1]!tblOrg[Org Num],0)),[1]!tblLoc[Loc],0)),"")</f>
        <v>0</v>
      </c>
      <c r="V220" s="6">
        <f>IF(OR(tblTeamSch[[#This Row],[Court]]="",tblTeamSch[[#This Row],[Home]]&gt;0),0,IF(tblTeamSch[[#This Row],[Court]]&lt;10,0,IF(tblTeamSch[[#This Row],[Home Court]]=10,0,10)))</f>
        <v>0</v>
      </c>
      <c r="W220" s="6" t="e">
        <f>COUNTIFS(tblTeamSch[Travel Score for Game],10,tblTeamSch[Home],0,#REF!,#REF!)</f>
        <v>#REF!</v>
      </c>
      <c r="X220" s="6" t="str">
        <f>IFERROR(INDEX(tblTeamSch[Overall Travel Score],MATCH(tblTeamSch[[#This Row],[Opponent]],tblTeamSch[Team],0)),"")</f>
        <v/>
      </c>
      <c r="Y220" s="6" cm="1">
        <f t="array" ref="Y220">IF(Y219="Num",1,IF(Y219="","",IF(Y219+1&gt;TotalNumRegGames*2,"",Y219+1)))</f>
        <v>219</v>
      </c>
    </row>
    <row r="221" spans="1:25" ht="13.35" customHeight="1" x14ac:dyDescent="0.3">
      <c r="A221" s="6" cm="1">
        <f t="array" ref="A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661</v>
      </c>
      <c r="B221" s="6" cm="1">
        <f t="array" ref="B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" s="6">
        <f>IFERROR(INDEX([1]!tblSchedule[Week Game Scheduled],MATCH(tblTeamSch[[#This Row],[Game Num]],[1]!tblSchedule[GameNum],0)),"")</f>
        <v>50</v>
      </c>
      <c r="D221" s="6">
        <f>IFERROR(INDEX([1]!tblSchedule[Round],MATCH(tblTeamSch[[#This Row],[Game Num]],[1]!tblSchedule[GameNum],0)),"")</f>
        <v>2</v>
      </c>
      <c r="E221" s="6">
        <f>IFERROR(INDEX([1]!tblSchedule[Rnd Sch],MATCH(tblTeamSch[[#This Row],[Game Num]],[1]!tblSchedule[GameNum],0)),"")</f>
        <v>2</v>
      </c>
      <c r="F221" s="6" t="str">
        <f>IFERROR(INDEX([1]!tblSchedule[DLC],MATCH(tblTeamSch[[#This Row],[Game Num]],[1]!tblSchedule[GameNum],0)),"")</f>
        <v>4B3</v>
      </c>
      <c r="G221" s="7" t="str">
        <f>IFERROR(INDEX([1]!tblSchedule[Facility],MATCH(tblTeamSch[[#This Row],[Game Num]],[1]!tblSchedule[GameNum],0)),"")</f>
        <v>St. Michael Community Center</v>
      </c>
      <c r="H221" s="8">
        <f>IFERROR(INDEX([1]!tblSchedule[Game Date],MATCH(tblTeamSch[[#This Row],[Game Num]],[1]!tblSchedule[GameNum],0)),"")</f>
        <v>46004</v>
      </c>
      <c r="I221" s="9">
        <f>IFERROR(INDEX([1]!tblSchedule[Game Time],MATCH(tblTeamSch[[#This Row],[Game Num]],[1]!tblSchedule[GameNum],0)),"")</f>
        <v>0.58333333333333337</v>
      </c>
      <c r="J221" s="10" t="str">
        <f>IFERROR(INDEX([1]!tblTeams[Organization],MATCH(tblTeamSch[[#This Row],[Team]],[1]!tblTeams[Team],0)),"")</f>
        <v>Holy Trinity</v>
      </c>
      <c r="K221" s="10" t="str">
        <f>IFERROR(INDEX([1]!tblOrg[Abbr],MATCH(tblTeamSch[[#This Row],[Org]],[1]!tblOrg[Organization],0)),"")</f>
        <v>HT</v>
      </c>
      <c r="L221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1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221" s="6"/>
      <c r="O221" s="6"/>
      <c r="P221" s="6"/>
      <c r="Q221" s="6">
        <f>INDEX([1]!tblSchedule[Home Game],MATCH(tblTeamSch[[#This Row],[Game Num]],[1]!tblSchedule[GameNum],0))</f>
        <v>1</v>
      </c>
      <c r="R221" s="7" t="e">
        <f>IF(COUNTIFS(tblTeamSch[Team],tblTeamSch[[#This Row],[Team]],#REF!,1)&gt;1,"Y","")</f>
        <v>#REF!</v>
      </c>
      <c r="S221" s="6">
        <f>INDEX([1]!tblLoc[Score],MATCH(INDEX([1]!tblOrg[Loc],MATCH(tblTeamSch[[#This Row],[Org]],[1]!tblOrg[Organization],0)),[1]!tblLoc[Loc],0))</f>
        <v>0</v>
      </c>
      <c r="T221" s="6" t="e">
        <f>INDEX([1]!tblLoc[Score],MATCH(INDEX([1]!tblOrg[Loc],MATCH(#REF!,[1]!tblOrg[Abbr],0)),[1]!tblLoc[Loc],0))</f>
        <v>#REF!</v>
      </c>
      <c r="U221" s="6">
        <f>IFERROR(INDEX([1]!tblLoc[Score],MATCH(INDEX([1]!tblOrg[Loc],MATCH(INDEX(FacList,MATCH(tblTeamSch[[#This Row],[Facility]],INDEX(FacList,,1),0),3),[1]!tblOrg[Org Num],0)),[1]!tblLoc[Loc],0)),"")</f>
        <v>7</v>
      </c>
      <c r="V221" s="6">
        <f>IF(OR(tblTeamSch[[#This Row],[Court]]="",tblTeamSch[[#This Row],[Home]]&gt;0),0,IF(tblTeamSch[[#This Row],[Court]]&lt;10,0,IF(tblTeamSch[[#This Row],[Home Court]]=10,0,10)))</f>
        <v>0</v>
      </c>
      <c r="W221" s="6" t="e">
        <f>COUNTIFS(tblTeamSch[Travel Score for Game],10,tblTeamSch[Home],0,#REF!,#REF!)</f>
        <v>#REF!</v>
      </c>
      <c r="X221" s="6" t="str">
        <f>IFERROR(INDEX(tblTeamSch[Overall Travel Score],MATCH(tblTeamSch[[#This Row],[Opponent]],tblTeamSch[Team],0)),"")</f>
        <v/>
      </c>
      <c r="Y221" s="6" cm="1">
        <f t="array" ref="Y221">IF(Y220="Num",1,IF(Y220="","",IF(Y220+1&gt;TotalNumRegGames*2,"",Y220+1)))</f>
        <v>220</v>
      </c>
    </row>
    <row r="222" spans="1:25" ht="13.35" customHeight="1" x14ac:dyDescent="0.3">
      <c r="A222" s="6" cm="1">
        <f t="array" ref="A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688</v>
      </c>
      <c r="B222" s="6" cm="1">
        <f t="array" ref="B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2" s="6">
        <f>IFERROR(INDEX([1]!tblSchedule[Week Game Scheduled],MATCH(tblTeamSch[[#This Row],[Game Num]],[1]!tblSchedule[GameNum],0)),"")</f>
        <v>6</v>
      </c>
      <c r="D222" s="6">
        <f>IFERROR(INDEX([1]!tblSchedule[Round],MATCH(tblTeamSch[[#This Row],[Game Num]],[1]!tblSchedule[GameNum],0)),"")</f>
        <v>4</v>
      </c>
      <c r="E222" s="6">
        <f>IFERROR(INDEX([1]!tblSchedule[Rnd Sch],MATCH(tblTeamSch[[#This Row],[Game Num]],[1]!tblSchedule[GameNum],0)),"")</f>
        <v>4</v>
      </c>
      <c r="F222" s="6" t="str">
        <f>IFERROR(INDEX([1]!tblSchedule[DLC],MATCH(tblTeamSch[[#This Row],[Game Num]],[1]!tblSchedule[GameNum],0)),"")</f>
        <v>4B3</v>
      </c>
      <c r="G222" s="7" t="str">
        <f>IFERROR(INDEX([1]!tblSchedule[Facility],MATCH(tblTeamSch[[#This Row],[Game Num]],[1]!tblSchedule[GameNum],0)),"")</f>
        <v>Holy Trinity Parish School</v>
      </c>
      <c r="H222" s="8">
        <f>IFERROR(INDEX([1]!tblSchedule[Game Date],MATCH(tblTeamSch[[#This Row],[Game Num]],[1]!tblSchedule[GameNum],0)),"")</f>
        <v>46032</v>
      </c>
      <c r="I222" s="9">
        <f>IFERROR(INDEX([1]!tblSchedule[Game Time],MATCH(tblTeamSch[[#This Row],[Game Num]],[1]!tblSchedule[GameNum],0)),"")</f>
        <v>0.5</v>
      </c>
      <c r="J222" s="10" t="str">
        <f>IFERROR(INDEX([1]!tblTeams[Organization],MATCH(tblTeamSch[[#This Row],[Team]],[1]!tblTeams[Team],0)),"")</f>
        <v>Holy Trinity</v>
      </c>
      <c r="K222" s="10" t="str">
        <f>IFERROR(INDEX([1]!tblOrg[Abbr],MATCH(tblTeamSch[[#This Row],[Org]],[1]!tblOrg[Organization],0)),"")</f>
        <v>HT</v>
      </c>
      <c r="L222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2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222" s="6"/>
      <c r="O222" s="6"/>
      <c r="P222" s="6"/>
      <c r="Q222" s="6">
        <f>INDEX([1]!tblSchedule[Home Game],MATCH(tblTeamSch[[#This Row],[Game Num]],[1]!tblSchedule[GameNum],0))</f>
        <v>1</v>
      </c>
      <c r="R222" s="7" t="e">
        <f>IF(COUNTIFS(tblTeamSch[Team],tblTeamSch[[#This Row],[Team]],#REF!,1)&gt;1,"Y","")</f>
        <v>#REF!</v>
      </c>
      <c r="S222" s="6">
        <f>INDEX([1]!tblLoc[Score],MATCH(INDEX([1]!tblOrg[Loc],MATCH(tblTeamSch[[#This Row],[Org]],[1]!tblOrg[Organization],0)),[1]!tblLoc[Loc],0))</f>
        <v>0</v>
      </c>
      <c r="T222" s="6" t="e">
        <f>INDEX([1]!tblLoc[Score],MATCH(INDEX([1]!tblOrg[Loc],MATCH(#REF!,[1]!tblOrg[Abbr],0)),[1]!tblLoc[Loc],0))</f>
        <v>#REF!</v>
      </c>
      <c r="U222" s="6">
        <f>IFERROR(INDEX([1]!tblLoc[Score],MATCH(INDEX([1]!tblOrg[Loc],MATCH(INDEX(FacList,MATCH(tblTeamSch[[#This Row],[Facility]],INDEX(FacList,,1),0),3),[1]!tblOrg[Org Num],0)),[1]!tblLoc[Loc],0)),"")</f>
        <v>0</v>
      </c>
      <c r="V222" s="6">
        <f>IF(OR(tblTeamSch[[#This Row],[Court]]="",tblTeamSch[[#This Row],[Home]]&gt;0),0,IF(tblTeamSch[[#This Row],[Court]]&lt;10,0,IF(tblTeamSch[[#This Row],[Home Court]]=10,0,10)))</f>
        <v>0</v>
      </c>
      <c r="W222" s="6" t="e">
        <f>COUNTIFS(tblTeamSch[Travel Score for Game],10,tblTeamSch[Home],0,#REF!,#REF!)</f>
        <v>#REF!</v>
      </c>
      <c r="X222" s="6" t="str">
        <f>IFERROR(INDEX(tblTeamSch[Overall Travel Score],MATCH(tblTeamSch[[#This Row],[Opponent]],tblTeamSch[Team],0)),"")</f>
        <v/>
      </c>
      <c r="Y222" s="6" cm="1">
        <f t="array" ref="Y222">IF(Y221="Num",1,IF(Y221="","",IF(Y221+1&gt;TotalNumRegGames*2,"",Y221+1)))</f>
        <v>221</v>
      </c>
    </row>
    <row r="223" spans="1:25" ht="13.35" customHeight="1" x14ac:dyDescent="0.3">
      <c r="A223" s="6" cm="1">
        <f t="array" ref="A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705</v>
      </c>
      <c r="B223" s="6" cm="1">
        <f t="array" ref="B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" s="6">
        <f>IFERROR(INDEX([1]!tblSchedule[Week Game Scheduled],MATCH(tblTeamSch[[#This Row],[Game Num]],[1]!tblSchedule[GameNum],0)),"")</f>
        <v>7</v>
      </c>
      <c r="D223" s="6">
        <f>IFERROR(INDEX([1]!tblSchedule[Round],MATCH(tblTeamSch[[#This Row],[Game Num]],[1]!tblSchedule[GameNum],0)),"")</f>
        <v>5</v>
      </c>
      <c r="E223" s="6">
        <f>IFERROR(INDEX([1]!tblSchedule[Rnd Sch],MATCH(tblTeamSch[[#This Row],[Game Num]],[1]!tblSchedule[GameNum],0)),"")</f>
        <v>5</v>
      </c>
      <c r="F223" s="6" t="str">
        <f>IFERROR(INDEX([1]!tblSchedule[DLC],MATCH(tblTeamSch[[#This Row],[Game Num]],[1]!tblSchedule[GameNum],0)),"")</f>
        <v>4B3</v>
      </c>
      <c r="G223" s="7" t="str">
        <f>IFERROR(INDEX([1]!tblSchedule[Facility],MATCH(tblTeamSch[[#This Row],[Game Num]],[1]!tblSchedule[GameNum],0)),"")</f>
        <v>Holy Spirit Gym</v>
      </c>
      <c r="H223" s="8">
        <f>IFERROR(INDEX([1]!tblSchedule[Game Date],MATCH(tblTeamSch[[#This Row],[Game Num]],[1]!tblSchedule[GameNum],0)),"")</f>
        <v>46039</v>
      </c>
      <c r="I223" s="9">
        <f>IFERROR(INDEX([1]!tblSchedule[Game Time],MATCH(tblTeamSch[[#This Row],[Game Num]],[1]!tblSchedule[GameNum],0)),"")</f>
        <v>0.58333333333333337</v>
      </c>
      <c r="J223" s="10" t="str">
        <f>IFERROR(INDEX([1]!tblTeams[Organization],MATCH(tblTeamSch[[#This Row],[Team]],[1]!tblTeams[Team],0)),"")</f>
        <v>Holy Trinity</v>
      </c>
      <c r="K223" s="10" t="str">
        <f>IFERROR(INDEX([1]!tblOrg[Abbr],MATCH(tblTeamSch[[#This Row],[Org]],[1]!tblOrg[Organization],0)),"")</f>
        <v>HT</v>
      </c>
      <c r="L223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3" s="10" t="str">
        <f>IFERROR(INDEX(IF(tblTeamSch[[#This Row],[1vs2]]=1,[1]!tblSchedule[Team 2 Name],[1]!tblSchedule[Team 1 Name]),MATCH(tblTeamSch[[#This Row],[Game Num]],[1]!tblSchedule[GameNum],0)),"")</f>
        <v>Holy Spirit BBB 4#3 Red</v>
      </c>
      <c r="N223" s="6"/>
      <c r="O223" s="6"/>
      <c r="P223" s="6"/>
      <c r="Q223" s="6">
        <f>INDEX([1]!tblSchedule[Home Game],MATCH(tblTeamSch[[#This Row],[Game Num]],[1]!tblSchedule[GameNum],0))</f>
        <v>1</v>
      </c>
      <c r="R223" s="7" t="e">
        <f>IF(COUNTIFS(tblTeamSch[Team],tblTeamSch[[#This Row],[Team]],#REF!,1)&gt;1,"Y","")</f>
        <v>#REF!</v>
      </c>
      <c r="S223" s="6">
        <f>INDEX([1]!tblLoc[Score],MATCH(INDEX([1]!tblOrg[Loc],MATCH(tblTeamSch[[#This Row],[Org]],[1]!tblOrg[Organization],0)),[1]!tblLoc[Loc],0))</f>
        <v>0</v>
      </c>
      <c r="T223" s="6" t="e">
        <f>INDEX([1]!tblLoc[Score],MATCH(INDEX([1]!tblOrg[Loc],MATCH(#REF!,[1]!tblOrg[Abbr],0)),[1]!tblLoc[Loc],0))</f>
        <v>#REF!</v>
      </c>
      <c r="U223" s="6">
        <f>IFERROR(INDEX([1]!tblLoc[Score],MATCH(INDEX([1]!tblOrg[Loc],MATCH(INDEX(FacList,MATCH(tblTeamSch[[#This Row],[Facility]],INDEX(FacList,,1),0),3),[1]!tblOrg[Org Num],0)),[1]!tblLoc[Loc],0)),"")</f>
        <v>0</v>
      </c>
      <c r="V223" s="6">
        <f>IF(OR(tblTeamSch[[#This Row],[Court]]="",tblTeamSch[[#This Row],[Home]]&gt;0),0,IF(tblTeamSch[[#This Row],[Court]]&lt;10,0,IF(tblTeamSch[[#This Row],[Home Court]]=10,0,10)))</f>
        <v>0</v>
      </c>
      <c r="W223" s="6" t="e">
        <f>COUNTIFS(tblTeamSch[Travel Score for Game],10,tblTeamSch[Home],0,#REF!,#REF!)</f>
        <v>#REF!</v>
      </c>
      <c r="X223" s="6" t="str">
        <f>IFERROR(INDEX(tblTeamSch[Overall Travel Score],MATCH(tblTeamSch[[#This Row],[Opponent]],tblTeamSch[Team],0)),"")</f>
        <v/>
      </c>
      <c r="Y223" s="6" cm="1">
        <f t="array" ref="Y223">IF(Y222="Num",1,IF(Y222="","",IF(Y222+1&gt;TotalNumRegGames*2,"",Y222+1)))</f>
        <v>222</v>
      </c>
    </row>
    <row r="224" spans="1:25" ht="13.35" customHeight="1" x14ac:dyDescent="0.3">
      <c r="A224" s="6" cm="1">
        <f t="array" ref="A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719</v>
      </c>
      <c r="B224" s="6" cm="1">
        <f t="array" ref="B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" s="6">
        <f>IFERROR(INDEX([1]!tblSchedule[Week Game Scheduled],MATCH(tblTeamSch[[#This Row],[Game Num]],[1]!tblSchedule[GameNum],0)),"")</f>
        <v>8</v>
      </c>
      <c r="D224" s="6">
        <f>IFERROR(INDEX([1]!tblSchedule[Round],MATCH(tblTeamSch[[#This Row],[Game Num]],[1]!tblSchedule[GameNum],0)),"")</f>
        <v>6</v>
      </c>
      <c r="E224" s="6">
        <f>IFERROR(INDEX([1]!tblSchedule[Rnd Sch],MATCH(tblTeamSch[[#This Row],[Game Num]],[1]!tblSchedule[GameNum],0)),"")</f>
        <v>6</v>
      </c>
      <c r="F224" s="6" t="str">
        <f>IFERROR(INDEX([1]!tblSchedule[DLC],MATCH(tblTeamSch[[#This Row],[Game Num]],[1]!tblSchedule[GameNum],0)),"")</f>
        <v>4B3</v>
      </c>
      <c r="G224" s="7" t="str">
        <f>IFERROR(INDEX([1]!tblSchedule[Facility],MATCH(tblTeamSch[[#This Row],[Game Num]],[1]!tblSchedule[GameNum],0)),"")</f>
        <v>St. Margaret Mary PAC (smaller gym)</v>
      </c>
      <c r="H224" s="8">
        <f>IFERROR(INDEX([1]!tblSchedule[Game Date],MATCH(tblTeamSch[[#This Row],[Game Num]],[1]!tblSchedule[GameNum],0)),"")</f>
        <v>46046</v>
      </c>
      <c r="I224" s="9">
        <f>IFERROR(INDEX([1]!tblSchedule[Game Time],MATCH(tblTeamSch[[#This Row],[Game Num]],[1]!tblSchedule[GameNum],0)),"")</f>
        <v>0.52083333333333337</v>
      </c>
      <c r="J224" s="10" t="str">
        <f>IFERROR(INDEX([1]!tblTeams[Organization],MATCH(tblTeamSch[[#This Row],[Team]],[1]!tblTeams[Team],0)),"")</f>
        <v>Holy Trinity</v>
      </c>
      <c r="K224" s="10" t="str">
        <f>IFERROR(INDEX([1]!tblOrg[Abbr],MATCH(tblTeamSch[[#This Row],[Org]],[1]!tblOrg[Organization],0)),"")</f>
        <v>HT</v>
      </c>
      <c r="L224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4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224" s="6"/>
      <c r="O224" s="6"/>
      <c r="P224" s="6"/>
      <c r="Q224" s="6">
        <f>INDEX([1]!tblSchedule[Home Game],MATCH(tblTeamSch[[#This Row],[Game Num]],[1]!tblSchedule[GameNum],0))</f>
        <v>1</v>
      </c>
      <c r="R224" s="7" t="e">
        <f>IF(COUNTIFS(tblTeamSch[Team],tblTeamSch[[#This Row],[Team]],#REF!,1)&gt;1,"Y","")</f>
        <v>#REF!</v>
      </c>
      <c r="S224" s="6">
        <f>INDEX([1]!tblLoc[Score],MATCH(INDEX([1]!tblOrg[Loc],MATCH(tblTeamSch[[#This Row],[Org]],[1]!tblOrg[Organization],0)),[1]!tblLoc[Loc],0))</f>
        <v>0</v>
      </c>
      <c r="T224" s="6" t="e">
        <f>INDEX([1]!tblLoc[Score],MATCH(INDEX([1]!tblOrg[Loc],MATCH(#REF!,[1]!tblOrg[Abbr],0)),[1]!tblLoc[Loc],0))</f>
        <v>#REF!</v>
      </c>
      <c r="U224" s="6">
        <f>IFERROR(INDEX([1]!tblLoc[Score],MATCH(INDEX([1]!tblOrg[Loc],MATCH(INDEX(FacList,MATCH(tblTeamSch[[#This Row],[Facility]],INDEX(FacList,,1),0),3),[1]!tblOrg[Org Num],0)),[1]!tblLoc[Loc],0)),"")</f>
        <v>0</v>
      </c>
      <c r="V224" s="6">
        <f>IF(OR(tblTeamSch[[#This Row],[Court]]="",tblTeamSch[[#This Row],[Home]]&gt;0),0,IF(tblTeamSch[[#This Row],[Court]]&lt;10,0,IF(tblTeamSch[[#This Row],[Home Court]]=10,0,10)))</f>
        <v>0</v>
      </c>
      <c r="W224" s="6" t="e">
        <f>COUNTIFS(tblTeamSch[Travel Score for Game],10,tblTeamSch[Home],0,#REF!,#REF!)</f>
        <v>#REF!</v>
      </c>
      <c r="X224" s="6" t="str">
        <f>IFERROR(INDEX(tblTeamSch[Overall Travel Score],MATCH(tblTeamSch[[#This Row],[Opponent]],tblTeamSch[Team],0)),"")</f>
        <v/>
      </c>
      <c r="Y224" s="6" cm="1">
        <f t="array" ref="Y224">IF(Y223="Num",1,IF(Y223="","",IF(Y223+1&gt;TotalNumRegGames*2,"",Y223+1)))</f>
        <v>223</v>
      </c>
    </row>
    <row r="225" spans="1:25" ht="13.35" customHeight="1" x14ac:dyDescent="0.3">
      <c r="A225" s="6" cm="1">
        <f t="array" ref="A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737</v>
      </c>
      <c r="B225" s="6" cm="1">
        <f t="array" ref="B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5" s="6">
        <f>IFERROR(INDEX([1]!tblSchedule[Week Game Scheduled],MATCH(tblTeamSch[[#This Row],[Game Num]],[1]!tblSchedule[GameNum],0)),"")</f>
        <v>9</v>
      </c>
      <c r="D225" s="6">
        <f>IFERROR(INDEX([1]!tblSchedule[Round],MATCH(tblTeamSch[[#This Row],[Game Num]],[1]!tblSchedule[GameNum],0)),"")</f>
        <v>8</v>
      </c>
      <c r="E225" s="6">
        <f>IFERROR(INDEX([1]!tblSchedule[Rnd Sch],MATCH(tblTeamSch[[#This Row],[Game Num]],[1]!tblSchedule[GameNum],0)),"")</f>
        <v>6</v>
      </c>
      <c r="F225" s="6" t="str">
        <f>IFERROR(INDEX([1]!tblSchedule[DLC],MATCH(tblTeamSch[[#This Row],[Game Num]],[1]!tblSchedule[GameNum],0)),"")</f>
        <v>4B3</v>
      </c>
      <c r="G225" s="7" t="str">
        <f>IFERROR(INDEX([1]!tblSchedule[Facility],MATCH(tblTeamSch[[#This Row],[Game Num]],[1]!tblSchedule[GameNum],0)),"")</f>
        <v>St. Agnes Gym</v>
      </c>
      <c r="H225" s="8">
        <f>IFERROR(INDEX([1]!tblSchedule[Game Date],MATCH(tblTeamSch[[#This Row],[Game Num]],[1]!tblSchedule[GameNum],0)),"")</f>
        <v>46047</v>
      </c>
      <c r="I225" s="9">
        <f>IFERROR(INDEX([1]!tblSchedule[Game Time],MATCH(tblTeamSch[[#This Row],[Game Num]],[1]!tblSchedule[GameNum],0)),"")</f>
        <v>0.625</v>
      </c>
      <c r="J225" s="10" t="str">
        <f>IFERROR(INDEX([1]!tblTeams[Organization],MATCH(tblTeamSch[[#This Row],[Team]],[1]!tblTeams[Team],0)),"")</f>
        <v>Holy Trinity</v>
      </c>
      <c r="K225" s="10" t="str">
        <f>IFERROR(INDEX([1]!tblOrg[Abbr],MATCH(tblTeamSch[[#This Row],[Org]],[1]!tblOrg[Organization],0)),"")</f>
        <v>HT</v>
      </c>
      <c r="L225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5" s="10" t="str">
        <f>IFERROR(INDEX(IF(tblTeamSch[[#This Row],[1vs2]]=1,[1]!tblSchedule[Team 2 Name],[1]!tblSchedule[Team 1 Name]),MATCH(tblTeamSch[[#This Row],[Game Num]],[1]!tblSchedule[GameNum],0)),"")</f>
        <v>St Agnes BB 4B#3</v>
      </c>
      <c r="N225" s="6"/>
      <c r="O225" s="6"/>
      <c r="P225" s="6"/>
      <c r="Q225" s="6">
        <f>INDEX([1]!tblSchedule[Home Game],MATCH(tblTeamSch[[#This Row],[Game Num]],[1]!tblSchedule[GameNum],0))</f>
        <v>1</v>
      </c>
      <c r="R225" s="7" t="e">
        <f>IF(COUNTIFS(tblTeamSch[Team],tblTeamSch[[#This Row],[Team]],#REF!,1)&gt;1,"Y","")</f>
        <v>#REF!</v>
      </c>
      <c r="S225" s="6">
        <f>INDEX([1]!tblLoc[Score],MATCH(INDEX([1]!tblOrg[Loc],MATCH(tblTeamSch[[#This Row],[Org]],[1]!tblOrg[Organization],0)),[1]!tblLoc[Loc],0))</f>
        <v>0</v>
      </c>
      <c r="T225" s="6" t="e">
        <f>INDEX([1]!tblLoc[Score],MATCH(INDEX([1]!tblOrg[Loc],MATCH(#REF!,[1]!tblOrg[Abbr],0)),[1]!tblLoc[Loc],0))</f>
        <v>#REF!</v>
      </c>
      <c r="U225" s="6">
        <f>IFERROR(INDEX([1]!tblLoc[Score],MATCH(INDEX([1]!tblOrg[Loc],MATCH(INDEX(FacList,MATCH(tblTeamSch[[#This Row],[Facility]],INDEX(FacList,,1),0),3),[1]!tblOrg[Org Num],0)),[1]!tblLoc[Loc],0)),"")</f>
        <v>0</v>
      </c>
      <c r="V225" s="6">
        <f>IF(OR(tblTeamSch[[#This Row],[Court]]="",tblTeamSch[[#This Row],[Home]]&gt;0),0,IF(tblTeamSch[[#This Row],[Court]]&lt;10,0,IF(tblTeamSch[[#This Row],[Home Court]]=10,0,10)))</f>
        <v>0</v>
      </c>
      <c r="W225" s="6" t="e">
        <f>COUNTIFS(tblTeamSch[Travel Score for Game],10,tblTeamSch[Home],0,#REF!,#REF!)</f>
        <v>#REF!</v>
      </c>
      <c r="X225" s="6" t="str">
        <f>IFERROR(INDEX(tblTeamSch[Overall Travel Score],MATCH(tblTeamSch[[#This Row],[Opponent]],tblTeamSch[Team],0)),"")</f>
        <v/>
      </c>
      <c r="Y225" s="6" cm="1">
        <f t="array" ref="Y225">IF(Y224="Num",1,IF(Y224="","",IF(Y224+1&gt;TotalNumRegGames*2,"",Y224+1)))</f>
        <v>224</v>
      </c>
    </row>
    <row r="226" spans="1:25" ht="13.35" customHeight="1" x14ac:dyDescent="0.3">
      <c r="A226" s="6" cm="1">
        <f t="array" ref="A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733</v>
      </c>
      <c r="B226" s="6" cm="1">
        <f t="array" ref="B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" s="6">
        <f>IFERROR(INDEX([1]!tblSchedule[Week Game Scheduled],MATCH(tblTeamSch[[#This Row],[Game Num]],[1]!tblSchedule[GameNum],0)),"")</f>
        <v>9</v>
      </c>
      <c r="D226" s="6">
        <f>IFERROR(INDEX([1]!tblSchedule[Round],MATCH(tblTeamSch[[#This Row],[Game Num]],[1]!tblSchedule[GameNum],0)),"")</f>
        <v>7</v>
      </c>
      <c r="E226" s="6">
        <f>IFERROR(INDEX([1]!tblSchedule[Rnd Sch],MATCH(tblTeamSch[[#This Row],[Game Num]],[1]!tblSchedule[GameNum],0)),"")</f>
        <v>7</v>
      </c>
      <c r="F226" s="6" t="str">
        <f>IFERROR(INDEX([1]!tblSchedule[DLC],MATCH(tblTeamSch[[#This Row],[Game Num]],[1]!tblSchedule[GameNum],0)),"")</f>
        <v>4B3</v>
      </c>
      <c r="G226" s="7" t="str">
        <f>IFERROR(INDEX([1]!tblSchedule[Facility],MATCH(tblTeamSch[[#This Row],[Game Num]],[1]!tblSchedule[GameNum],0)),"")</f>
        <v>St Francis of Assisi</v>
      </c>
      <c r="H226" s="8">
        <f>IFERROR(INDEX([1]!tblSchedule[Game Date],MATCH(tblTeamSch[[#This Row],[Game Num]],[1]!tblSchedule[GameNum],0)),"")</f>
        <v>46053</v>
      </c>
      <c r="I226" s="9">
        <f>IFERROR(INDEX([1]!tblSchedule[Game Time],MATCH(tblTeamSch[[#This Row],[Game Num]],[1]!tblSchedule[GameNum],0)),"")</f>
        <v>0.5</v>
      </c>
      <c r="J226" s="10" t="str">
        <f>IFERROR(INDEX([1]!tblTeams[Organization],MATCH(tblTeamSch[[#This Row],[Team]],[1]!tblTeams[Team],0)),"")</f>
        <v>Holy Trinity</v>
      </c>
      <c r="K226" s="10" t="str">
        <f>IFERROR(INDEX([1]!tblOrg[Abbr],MATCH(tblTeamSch[[#This Row],[Org]],[1]!tblOrg[Organization],0)),"")</f>
        <v>HT</v>
      </c>
      <c r="L226" s="10" t="str">
        <f>IFERROR(INDEX(IF(tblTeamSch[[#This Row],[1vs2]]=1,[1]!tblSchedule[Team 1 Name],[1]!tblSchedule[Team 2 Name]),MATCH(tblTeamSch[[#This Row],[Game Num]],[1]!tblSchedule[GameNum],0)),"")</f>
        <v>Holy Trinity BB 3/4B #3 Purple</v>
      </c>
      <c r="M226" s="10" t="str">
        <f>IFERROR(INDEX(IF(tblTeamSch[[#This Row],[1vs2]]=1,[1]!tblSchedule[Team 2 Name],[1]!tblSchedule[Team 1 Name]),MATCH(tblTeamSch[[#This Row],[Game Num]],[1]!tblSchedule[GameNum],0)),"")</f>
        <v>St. Albert BB 4B#3 Gold</v>
      </c>
      <c r="N226" s="6"/>
      <c r="O226" s="6"/>
      <c r="P226" s="6"/>
      <c r="Q226" s="6">
        <f>INDEX([1]!tblSchedule[Home Game],MATCH(tblTeamSch[[#This Row],[Game Num]],[1]!tblSchedule[GameNum],0))</f>
        <v>0</v>
      </c>
      <c r="R226" s="7" t="e">
        <f>IF(COUNTIFS(tblTeamSch[Team],tblTeamSch[[#This Row],[Team]],#REF!,1)&gt;1,"Y","")</f>
        <v>#REF!</v>
      </c>
      <c r="S226" s="6">
        <f>INDEX([1]!tblLoc[Score],MATCH(INDEX([1]!tblOrg[Loc],MATCH(tblTeamSch[[#This Row],[Org]],[1]!tblOrg[Organization],0)),[1]!tblLoc[Loc],0))</f>
        <v>0</v>
      </c>
      <c r="T226" s="6" t="e">
        <f>INDEX([1]!tblLoc[Score],MATCH(INDEX([1]!tblOrg[Loc],MATCH(#REF!,[1]!tblOrg[Abbr],0)),[1]!tblLoc[Loc],0))</f>
        <v>#REF!</v>
      </c>
      <c r="U226" s="6">
        <f>IFERROR(INDEX([1]!tblLoc[Score],MATCH(INDEX([1]!tblOrg[Loc],MATCH(INDEX(FacList,MATCH(tblTeamSch[[#This Row],[Facility]],INDEX(FacList,,1),0),3),[1]!tblOrg[Org Num],0)),[1]!tblLoc[Loc],0)),"")</f>
        <v>0</v>
      </c>
      <c r="V226" s="6">
        <f>IF(OR(tblTeamSch[[#This Row],[Court]]="",tblTeamSch[[#This Row],[Home]]&gt;0),0,IF(tblTeamSch[[#This Row],[Court]]&lt;10,0,IF(tblTeamSch[[#This Row],[Home Court]]=10,0,10)))</f>
        <v>0</v>
      </c>
      <c r="W226" s="6" t="e">
        <f>COUNTIFS(tblTeamSch[Travel Score for Game],10,tblTeamSch[Home],0,#REF!,#REF!)</f>
        <v>#REF!</v>
      </c>
      <c r="X226" s="6" t="str">
        <f>IFERROR(INDEX(tblTeamSch[Overall Travel Score],MATCH(tblTeamSch[[#This Row],[Opponent]],tblTeamSch[Team],0)),"")</f>
        <v/>
      </c>
      <c r="Y226" s="6" cm="1">
        <f t="array" ref="Y226">IF(Y225="Num",1,IF(Y225="","",IF(Y225+1&gt;TotalNumRegGames*2,"",Y225+1)))</f>
        <v>225</v>
      </c>
    </row>
    <row r="227" spans="1:25" ht="13.35" customHeight="1" x14ac:dyDescent="0.3">
      <c r="A227" s="6" cm="1">
        <f t="array" ref="A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637</v>
      </c>
      <c r="B227" s="6" cm="1">
        <f t="array" ref="B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" s="6">
        <f>IFERROR(INDEX([1]!tblSchedule[Week Game Scheduled],MATCH(tblTeamSch[[#This Row],[Game Num]],[1]!tblSchedule[GameNum],0)),"")</f>
        <v>49</v>
      </c>
      <c r="D227" s="6">
        <f>IFERROR(INDEX([1]!tblSchedule[Round],MATCH(tblTeamSch[[#This Row],[Game Num]],[1]!tblSchedule[GameNum],0)),"")</f>
        <v>1</v>
      </c>
      <c r="E227" s="6">
        <f>IFERROR(INDEX([1]!tblSchedule[Rnd Sch],MATCH(tblTeamSch[[#This Row],[Game Num]],[1]!tblSchedule[GameNum],0)),"")</f>
        <v>1</v>
      </c>
      <c r="F227" s="6" t="str">
        <f>IFERROR(INDEX([1]!tblSchedule[DLC],MATCH(tblTeamSch[[#This Row],[Game Num]],[1]!tblSchedule[GameNum],0)),"")</f>
        <v>4B3</v>
      </c>
      <c r="G227" s="7" t="str">
        <f>IFERROR(INDEX([1]!tblSchedule[Facility],MATCH(tblTeamSch[[#This Row],[Game Num]],[1]!tblSchedule[GameNum],0)),"")</f>
        <v>St. Nicholas Academy Gym</v>
      </c>
      <c r="H227" s="8">
        <f>IFERROR(INDEX([1]!tblSchedule[Game Date],MATCH(tblTeamSch[[#This Row],[Game Num]],[1]!tblSchedule[GameNum],0)),"")</f>
        <v>45997</v>
      </c>
      <c r="I227" s="9">
        <f>IFERROR(INDEX([1]!tblSchedule[Game Time],MATCH(tblTeamSch[[#This Row],[Game Num]],[1]!tblSchedule[GameNum],0)),"")</f>
        <v>0.54166666666666663</v>
      </c>
      <c r="J227" s="10" t="str">
        <f>IFERROR(INDEX([1]!tblTeams[Organization],MATCH(tblTeamSch[[#This Row],[Team]],[1]!tblTeams[Team],0)),"")</f>
        <v>Holy Trinity</v>
      </c>
      <c r="K227" s="10" t="str">
        <f>IFERROR(INDEX([1]!tblOrg[Abbr],MATCH(tblTeamSch[[#This Row],[Org]],[1]!tblOrg[Organization],0)),"")</f>
        <v>HT</v>
      </c>
      <c r="L227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27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227" s="6"/>
      <c r="O227" s="6"/>
      <c r="P227" s="6"/>
      <c r="Q227" s="6">
        <f>INDEX([1]!tblSchedule[Home Game],MATCH(tblTeamSch[[#This Row],[Game Num]],[1]!tblSchedule[GameNum],0))</f>
        <v>0</v>
      </c>
      <c r="R227" s="7" t="e">
        <f>IF(COUNTIFS(tblTeamSch[Team],tblTeamSch[[#This Row],[Team]],#REF!,1)&gt;1,"Y","")</f>
        <v>#REF!</v>
      </c>
      <c r="S227" s="6">
        <f>INDEX([1]!tblLoc[Score],MATCH(INDEX([1]!tblOrg[Loc],MATCH(tblTeamSch[[#This Row],[Org]],[1]!tblOrg[Organization],0)),[1]!tblLoc[Loc],0))</f>
        <v>0</v>
      </c>
      <c r="T227" s="6" t="e">
        <f>INDEX([1]!tblLoc[Score],MATCH(INDEX([1]!tblOrg[Loc],MATCH(#REF!,[1]!tblOrg[Abbr],0)),[1]!tblLoc[Loc],0))</f>
        <v>#REF!</v>
      </c>
      <c r="U227" s="6">
        <f>IFERROR(INDEX([1]!tblLoc[Score],MATCH(INDEX([1]!tblOrg[Loc],MATCH(INDEX(FacList,MATCH(tblTeamSch[[#This Row],[Facility]],INDEX(FacList,,1),0),3),[1]!tblOrg[Org Num],0)),[1]!tblLoc[Loc],0)),"")</f>
        <v>10</v>
      </c>
      <c r="V227" s="6">
        <f>IF(OR(tblTeamSch[[#This Row],[Court]]="",tblTeamSch[[#This Row],[Home]]&gt;0),0,IF(tblTeamSch[[#This Row],[Court]]&lt;10,0,IF(tblTeamSch[[#This Row],[Home Court]]=10,0,10)))</f>
        <v>10</v>
      </c>
      <c r="W227" s="6" t="e">
        <f>COUNTIFS(tblTeamSch[Travel Score for Game],10,tblTeamSch[Home],0,#REF!,#REF!)</f>
        <v>#REF!</v>
      </c>
      <c r="X227" s="6" t="str">
        <f>IFERROR(INDEX(tblTeamSch[Overall Travel Score],MATCH(tblTeamSch[[#This Row],[Opponent]],tblTeamSch[Team],0)),"")</f>
        <v/>
      </c>
      <c r="Y227" s="6" cm="1">
        <f t="array" ref="Y227">IF(Y226="Num",1,IF(Y226="","",IF(Y226+1&gt;TotalNumRegGames*2,"",Y226+1)))</f>
        <v>226</v>
      </c>
    </row>
    <row r="228" spans="1:25" ht="13.35" customHeight="1" x14ac:dyDescent="0.3">
      <c r="A228" s="6" cm="1">
        <f t="array" ref="A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651</v>
      </c>
      <c r="B228" s="6" cm="1">
        <f t="array" ref="B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" s="6">
        <f>IFERROR(INDEX([1]!tblSchedule[Week Game Scheduled],MATCH(tblTeamSch[[#This Row],[Game Num]],[1]!tblSchedule[GameNum],0)),"")</f>
        <v>50</v>
      </c>
      <c r="D228" s="6">
        <f>IFERROR(INDEX([1]!tblSchedule[Round],MATCH(tblTeamSch[[#This Row],[Game Num]],[1]!tblSchedule[GameNum],0)),"")</f>
        <v>2</v>
      </c>
      <c r="E228" s="6">
        <f>IFERROR(INDEX([1]!tblSchedule[Rnd Sch],MATCH(tblTeamSch[[#This Row],[Game Num]],[1]!tblSchedule[GameNum],0)),"")</f>
        <v>2</v>
      </c>
      <c r="F228" s="6" t="str">
        <f>IFERROR(INDEX([1]!tblSchedule[DLC],MATCH(tblTeamSch[[#This Row],[Game Num]],[1]!tblSchedule[GameNum],0)),"")</f>
        <v>4B3</v>
      </c>
      <c r="G228" s="7" t="str">
        <f>IFERROR(INDEX([1]!tblSchedule[Facility],MATCH(tblTeamSch[[#This Row],[Game Num]],[1]!tblSchedule[GameNum],0)),"")</f>
        <v>St. Margaret Mary PAC (smaller gym)</v>
      </c>
      <c r="H228" s="8">
        <f>IFERROR(INDEX([1]!tblSchedule[Game Date],MATCH(tblTeamSch[[#This Row],[Game Num]],[1]!tblSchedule[GameNum],0)),"")</f>
        <v>46004</v>
      </c>
      <c r="I228" s="9">
        <f>IFERROR(INDEX([1]!tblSchedule[Game Time],MATCH(tblTeamSch[[#This Row],[Game Num]],[1]!tblSchedule[GameNum],0)),"")</f>
        <v>0.52083333333333337</v>
      </c>
      <c r="J228" s="10" t="str">
        <f>IFERROR(INDEX([1]!tblTeams[Organization],MATCH(tblTeamSch[[#This Row],[Team]],[1]!tblTeams[Team],0)),"")</f>
        <v>Holy Trinity</v>
      </c>
      <c r="K228" s="10" t="str">
        <f>IFERROR(INDEX([1]!tblOrg[Abbr],MATCH(tblTeamSch[[#This Row],[Org]],[1]!tblOrg[Organization],0)),"")</f>
        <v>HT</v>
      </c>
      <c r="L228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28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228" s="6"/>
      <c r="O228" s="6"/>
      <c r="P228" s="6"/>
      <c r="Q228" s="6">
        <f>INDEX([1]!tblSchedule[Home Game],MATCH(tblTeamSch[[#This Row],[Game Num]],[1]!tblSchedule[GameNum],0))</f>
        <v>0</v>
      </c>
      <c r="R228" s="7" t="e">
        <f>IF(COUNTIFS(tblTeamSch[Team],tblTeamSch[[#This Row],[Team]],#REF!,1)&gt;1,"Y","")</f>
        <v>#REF!</v>
      </c>
      <c r="S228" s="6">
        <f>INDEX([1]!tblLoc[Score],MATCH(INDEX([1]!tblOrg[Loc],MATCH(tblTeamSch[[#This Row],[Org]],[1]!tblOrg[Organization],0)),[1]!tblLoc[Loc],0))</f>
        <v>0</v>
      </c>
      <c r="T228" s="6" t="e">
        <f>INDEX([1]!tblLoc[Score],MATCH(INDEX([1]!tblOrg[Loc],MATCH(#REF!,[1]!tblOrg[Abbr],0)),[1]!tblLoc[Loc],0))</f>
        <v>#REF!</v>
      </c>
      <c r="U228" s="6">
        <f>IFERROR(INDEX([1]!tblLoc[Score],MATCH(INDEX([1]!tblOrg[Loc],MATCH(INDEX(FacList,MATCH(tblTeamSch[[#This Row],[Facility]],INDEX(FacList,,1),0),3),[1]!tblOrg[Org Num],0)),[1]!tblLoc[Loc],0)),"")</f>
        <v>0</v>
      </c>
      <c r="V228" s="6">
        <f>IF(OR(tblTeamSch[[#This Row],[Court]]="",tblTeamSch[[#This Row],[Home]]&gt;0),0,IF(tblTeamSch[[#This Row],[Court]]&lt;10,0,IF(tblTeamSch[[#This Row],[Home Court]]=10,0,10)))</f>
        <v>0</v>
      </c>
      <c r="W228" s="6" t="e">
        <f>COUNTIFS(tblTeamSch[Travel Score for Game],10,tblTeamSch[Home],0,#REF!,#REF!)</f>
        <v>#REF!</v>
      </c>
      <c r="X228" s="6" t="str">
        <f>IFERROR(INDEX(tblTeamSch[Overall Travel Score],MATCH(tblTeamSch[[#This Row],[Opponent]],tblTeamSch[Team],0)),"")</f>
        <v/>
      </c>
      <c r="Y228" s="6" cm="1">
        <f t="array" ref="Y228">IF(Y227="Num",1,IF(Y227="","",IF(Y227+1&gt;TotalNumRegGames*2,"",Y227+1)))</f>
        <v>227</v>
      </c>
    </row>
    <row r="229" spans="1:25" ht="13.35" customHeight="1" x14ac:dyDescent="0.3">
      <c r="A229" s="6" cm="1">
        <f t="array" ref="A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665</v>
      </c>
      <c r="B229" s="6" cm="1">
        <f t="array" ref="B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" s="6">
        <f>IFERROR(INDEX([1]!tblSchedule[Week Game Scheduled],MATCH(tblTeamSch[[#This Row],[Game Num]],[1]!tblSchedule[GameNum],0)),"")</f>
        <v>5</v>
      </c>
      <c r="D229" s="6">
        <f>IFERROR(INDEX([1]!tblSchedule[Round],MATCH(tblTeamSch[[#This Row],[Game Num]],[1]!tblSchedule[GameNum],0)),"")</f>
        <v>3</v>
      </c>
      <c r="E229" s="6">
        <f>IFERROR(INDEX([1]!tblSchedule[Rnd Sch],MATCH(tblTeamSch[[#This Row],[Game Num]],[1]!tblSchedule[GameNum],0)),"")</f>
        <v>3</v>
      </c>
      <c r="F229" s="6" t="str">
        <f>IFERROR(INDEX([1]!tblSchedule[DLC],MATCH(tblTeamSch[[#This Row],[Game Num]],[1]!tblSchedule[GameNum],0)),"")</f>
        <v>4B3</v>
      </c>
      <c r="G229" s="7" t="str">
        <f>IFERROR(INDEX([1]!tblSchedule[Facility],MATCH(tblTeamSch[[#This Row],[Game Num]],[1]!tblSchedule[GameNum],0)),"")</f>
        <v>Holy Trinity Parish School</v>
      </c>
      <c r="H229" s="8">
        <f>IFERROR(INDEX([1]!tblSchedule[Game Date],MATCH(tblTeamSch[[#This Row],[Game Num]],[1]!tblSchedule[GameNum],0)),"")</f>
        <v>46025</v>
      </c>
      <c r="I229" s="9">
        <f>IFERROR(INDEX([1]!tblSchedule[Game Time],MATCH(tblTeamSch[[#This Row],[Game Num]],[1]!tblSchedule[GameNum],0)),"")</f>
        <v>0.5</v>
      </c>
      <c r="J229" s="10" t="str">
        <f>IFERROR(INDEX([1]!tblTeams[Organization],MATCH(tblTeamSch[[#This Row],[Team]],[1]!tblTeams[Team],0)),"")</f>
        <v>Holy Trinity</v>
      </c>
      <c r="K229" s="10" t="str">
        <f>IFERROR(INDEX([1]!tblOrg[Abbr],MATCH(tblTeamSch[[#This Row],[Org]],[1]!tblOrg[Organization],0)),"")</f>
        <v>HT</v>
      </c>
      <c r="L229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29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229" s="6"/>
      <c r="O229" s="6"/>
      <c r="P229" s="6"/>
      <c r="Q229" s="6">
        <f>INDEX([1]!tblSchedule[Home Game],MATCH(tblTeamSch[[#This Row],[Game Num]],[1]!tblSchedule[GameNum],0))</f>
        <v>1</v>
      </c>
      <c r="R229" s="7" t="e">
        <f>IF(COUNTIFS(tblTeamSch[Team],tblTeamSch[[#This Row],[Team]],#REF!,1)&gt;1,"Y","")</f>
        <v>#REF!</v>
      </c>
      <c r="S229" s="6">
        <f>INDEX([1]!tblLoc[Score],MATCH(INDEX([1]!tblOrg[Loc],MATCH(tblTeamSch[[#This Row],[Org]],[1]!tblOrg[Organization],0)),[1]!tblLoc[Loc],0))</f>
        <v>0</v>
      </c>
      <c r="T229" s="6" t="e">
        <f>INDEX([1]!tblLoc[Score],MATCH(INDEX([1]!tblOrg[Loc],MATCH(#REF!,[1]!tblOrg[Abbr],0)),[1]!tblLoc[Loc],0))</f>
        <v>#REF!</v>
      </c>
      <c r="U229" s="6">
        <f>IFERROR(INDEX([1]!tblLoc[Score],MATCH(INDEX([1]!tblOrg[Loc],MATCH(INDEX(FacList,MATCH(tblTeamSch[[#This Row],[Facility]],INDEX(FacList,,1),0),3),[1]!tblOrg[Org Num],0)),[1]!tblLoc[Loc],0)),"")</f>
        <v>0</v>
      </c>
      <c r="V229" s="6">
        <f>IF(OR(tblTeamSch[[#This Row],[Court]]="",tblTeamSch[[#This Row],[Home]]&gt;0),0,IF(tblTeamSch[[#This Row],[Court]]&lt;10,0,IF(tblTeamSch[[#This Row],[Home Court]]=10,0,10)))</f>
        <v>0</v>
      </c>
      <c r="W229" s="6" t="e">
        <f>COUNTIFS(tblTeamSch[Travel Score for Game],10,tblTeamSch[Home],0,#REF!,#REF!)</f>
        <v>#REF!</v>
      </c>
      <c r="X229" s="6" t="str">
        <f>IFERROR(INDEX(tblTeamSch[Overall Travel Score],MATCH(tblTeamSch[[#This Row],[Opponent]],tblTeamSch[Team],0)),"")</f>
        <v/>
      </c>
      <c r="Y229" s="6" cm="1">
        <f t="array" ref="Y229">IF(Y228="Num",1,IF(Y228="","",IF(Y228+1&gt;TotalNumRegGames*2,"",Y228+1)))</f>
        <v>228</v>
      </c>
    </row>
    <row r="230" spans="1:25" ht="13.35" customHeight="1" x14ac:dyDescent="0.3">
      <c r="A230" s="6" cm="1">
        <f t="array" ref="A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679</v>
      </c>
      <c r="B230" s="6" cm="1">
        <f t="array" ref="B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0" s="6">
        <f>IFERROR(INDEX([1]!tblSchedule[Week Game Scheduled],MATCH(tblTeamSch[[#This Row],[Game Num]],[1]!tblSchedule[GameNum],0)),"")</f>
        <v>6</v>
      </c>
      <c r="D230" s="6">
        <f>IFERROR(INDEX([1]!tblSchedule[Round],MATCH(tblTeamSch[[#This Row],[Game Num]],[1]!tblSchedule[GameNum],0)),"")</f>
        <v>4</v>
      </c>
      <c r="E230" s="6">
        <f>IFERROR(INDEX([1]!tblSchedule[Rnd Sch],MATCH(tblTeamSch[[#This Row],[Game Num]],[1]!tblSchedule[GameNum],0)),"")</f>
        <v>4</v>
      </c>
      <c r="F230" s="6" t="str">
        <f>IFERROR(INDEX([1]!tblSchedule[DLC],MATCH(tblTeamSch[[#This Row],[Game Num]],[1]!tblSchedule[GameNum],0)),"")</f>
        <v>4B3</v>
      </c>
      <c r="G230" s="7" t="str">
        <f>IFERROR(INDEX([1]!tblSchedule[Facility],MATCH(tblTeamSch[[#This Row],[Game Num]],[1]!tblSchedule[GameNum],0)),"")</f>
        <v>Mary Queen of Peace</v>
      </c>
      <c r="H230" s="8">
        <f>IFERROR(INDEX([1]!tblSchedule[Game Date],MATCH(tblTeamSch[[#This Row],[Game Num]],[1]!tblSchedule[GameNum],0)),"")</f>
        <v>46032</v>
      </c>
      <c r="I230" s="9">
        <f>IFERROR(INDEX([1]!tblSchedule[Game Time],MATCH(tblTeamSch[[#This Row],[Game Num]],[1]!tblSchedule[GameNum],0)),"")</f>
        <v>0.41666666666666669</v>
      </c>
      <c r="J230" s="10" t="str">
        <f>IFERROR(INDEX([1]!tblTeams[Organization],MATCH(tblTeamSch[[#This Row],[Team]],[1]!tblTeams[Team],0)),"")</f>
        <v>Holy Trinity</v>
      </c>
      <c r="K230" s="10" t="str">
        <f>IFERROR(INDEX([1]!tblOrg[Abbr],MATCH(tblTeamSch[[#This Row],[Org]],[1]!tblOrg[Organization],0)),"")</f>
        <v>HT</v>
      </c>
      <c r="L230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30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230" s="6"/>
      <c r="O230" s="6"/>
      <c r="P230" s="6"/>
      <c r="Q230" s="6">
        <f>INDEX([1]!tblSchedule[Home Game],MATCH(tblTeamSch[[#This Row],[Game Num]],[1]!tblSchedule[GameNum],0))</f>
        <v>1</v>
      </c>
      <c r="R230" s="7" t="e">
        <f>IF(COUNTIFS(tblTeamSch[Team],tblTeamSch[[#This Row],[Team]],#REF!,1)&gt;1,"Y","")</f>
        <v>#REF!</v>
      </c>
      <c r="S230" s="6">
        <f>INDEX([1]!tblLoc[Score],MATCH(INDEX([1]!tblOrg[Loc],MATCH(tblTeamSch[[#This Row],[Org]],[1]!tblOrg[Organization],0)),[1]!tblLoc[Loc],0))</f>
        <v>0</v>
      </c>
      <c r="T230" s="6" t="e">
        <f>INDEX([1]!tblLoc[Score],MATCH(INDEX([1]!tblOrg[Loc],MATCH(#REF!,[1]!tblOrg[Abbr],0)),[1]!tblLoc[Loc],0))</f>
        <v>#REF!</v>
      </c>
      <c r="U230" s="6">
        <f>IFERROR(INDEX([1]!tblLoc[Score],MATCH(INDEX([1]!tblOrg[Loc],MATCH(INDEX(FacList,MATCH(tblTeamSch[[#This Row],[Facility]],INDEX(FacList,,1),0),3),[1]!tblOrg[Org Num],0)),[1]!tblLoc[Loc],0)),"")</f>
        <v>10</v>
      </c>
      <c r="V230" s="6">
        <f>IF(OR(tblTeamSch[[#This Row],[Court]]="",tblTeamSch[[#This Row],[Home]]&gt;0),0,IF(tblTeamSch[[#This Row],[Court]]&lt;10,0,IF(tblTeamSch[[#This Row],[Home Court]]=10,0,10)))</f>
        <v>0</v>
      </c>
      <c r="W230" s="6" t="e">
        <f>COUNTIFS(tblTeamSch[Travel Score for Game],10,tblTeamSch[Home],0,#REF!,#REF!)</f>
        <v>#REF!</v>
      </c>
      <c r="X230" s="6" t="str">
        <f>IFERROR(INDEX(tblTeamSch[Overall Travel Score],MATCH(tblTeamSch[[#This Row],[Opponent]],tblTeamSch[Team],0)),"")</f>
        <v/>
      </c>
      <c r="Y230" s="6" cm="1">
        <f t="array" ref="Y230">IF(Y229="Num",1,IF(Y229="","",IF(Y229+1&gt;TotalNumRegGames*2,"",Y229+1)))</f>
        <v>229</v>
      </c>
    </row>
    <row r="231" spans="1:25" ht="13.35" customHeight="1" x14ac:dyDescent="0.3">
      <c r="A231" s="6" cm="1">
        <f t="array" ref="A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693</v>
      </c>
      <c r="B231" s="6" cm="1">
        <f t="array" ref="B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1" s="6">
        <f>IFERROR(INDEX([1]!tblSchedule[Week Game Scheduled],MATCH(tblTeamSch[[#This Row],[Game Num]],[1]!tblSchedule[GameNum],0)),"")</f>
        <v>7</v>
      </c>
      <c r="D231" s="6">
        <f>IFERROR(INDEX([1]!tblSchedule[Round],MATCH(tblTeamSch[[#This Row],[Game Num]],[1]!tblSchedule[GameNum],0)),"")</f>
        <v>5</v>
      </c>
      <c r="E231" s="6">
        <f>IFERROR(INDEX([1]!tblSchedule[Rnd Sch],MATCH(tblTeamSch[[#This Row],[Game Num]],[1]!tblSchedule[GameNum],0)),"")</f>
        <v>5</v>
      </c>
      <c r="F231" s="6" t="str">
        <f>IFERROR(INDEX([1]!tblSchedule[DLC],MATCH(tblTeamSch[[#This Row],[Game Num]],[1]!tblSchedule[GameNum],0)),"")</f>
        <v>4B3</v>
      </c>
      <c r="G231" s="7" t="str">
        <f>IFERROR(INDEX([1]!tblSchedule[Facility],MATCH(tblTeamSch[[#This Row],[Game Num]],[1]!tblSchedule[GameNum],0)),"")</f>
        <v>St. Athanasius Hornets Nest (gym)</v>
      </c>
      <c r="H231" s="8">
        <f>IFERROR(INDEX([1]!tblSchedule[Game Date],MATCH(tblTeamSch[[#This Row],[Game Num]],[1]!tblSchedule[GameNum],0)),"")</f>
        <v>46039</v>
      </c>
      <c r="I231" s="9">
        <f>IFERROR(INDEX([1]!tblSchedule[Game Time],MATCH(tblTeamSch[[#This Row],[Game Num]],[1]!tblSchedule[GameNum],0)),"")</f>
        <v>0.41666666666666669</v>
      </c>
      <c r="J231" s="10" t="str">
        <f>IFERROR(INDEX([1]!tblTeams[Organization],MATCH(tblTeamSch[[#This Row],[Team]],[1]!tblTeams[Team],0)),"")</f>
        <v>Holy Trinity</v>
      </c>
      <c r="K231" s="10" t="str">
        <f>IFERROR(INDEX([1]!tblOrg[Abbr],MATCH(tblTeamSch[[#This Row],[Org]],[1]!tblOrg[Organization],0)),"")</f>
        <v>HT</v>
      </c>
      <c r="L231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31" s="10" t="str">
        <f>IFERROR(INDEX(IF(tblTeamSch[[#This Row],[1vs2]]=1,[1]!tblSchedule[Team 2 Name],[1]!tblSchedule[Team 1 Name]),MATCH(tblTeamSch[[#This Row],[Game Num]],[1]!tblSchedule[GameNum],0)),"")</f>
        <v>St. Albert BB 4B#3 Blue</v>
      </c>
      <c r="N231" s="6"/>
      <c r="O231" s="6"/>
      <c r="P231" s="6"/>
      <c r="Q231" s="6">
        <f>INDEX([1]!tblSchedule[Home Game],MATCH(tblTeamSch[[#This Row],[Game Num]],[1]!tblSchedule[GameNum],0))</f>
        <v>0</v>
      </c>
      <c r="R231" s="7" t="e">
        <f>IF(COUNTIFS(tblTeamSch[Team],tblTeamSch[[#This Row],[Team]],#REF!,1)&gt;1,"Y","")</f>
        <v>#REF!</v>
      </c>
      <c r="S231" s="6">
        <f>INDEX([1]!tblLoc[Score],MATCH(INDEX([1]!tblOrg[Loc],MATCH(tblTeamSch[[#This Row],[Org]],[1]!tblOrg[Organization],0)),[1]!tblLoc[Loc],0))</f>
        <v>0</v>
      </c>
      <c r="T231" s="6" t="e">
        <f>INDEX([1]!tblLoc[Score],MATCH(INDEX([1]!tblOrg[Loc],MATCH(#REF!,[1]!tblOrg[Abbr],0)),[1]!tblLoc[Loc],0))</f>
        <v>#REF!</v>
      </c>
      <c r="U231" s="6">
        <f>IFERROR(INDEX([1]!tblLoc[Score],MATCH(INDEX([1]!tblOrg[Loc],MATCH(INDEX(FacList,MATCH(tblTeamSch[[#This Row],[Facility]],INDEX(FacList,,1),0),3),[1]!tblOrg[Org Num],0)),[1]!tblLoc[Loc],0)),"")</f>
        <v>7</v>
      </c>
      <c r="V231" s="6">
        <f>IF(OR(tblTeamSch[[#This Row],[Court]]="",tblTeamSch[[#This Row],[Home]]&gt;0),0,IF(tblTeamSch[[#This Row],[Court]]&lt;10,0,IF(tblTeamSch[[#This Row],[Home Court]]=10,0,10)))</f>
        <v>0</v>
      </c>
      <c r="W231" s="6" t="e">
        <f>COUNTIFS(tblTeamSch[Travel Score for Game],10,tblTeamSch[Home],0,#REF!,#REF!)</f>
        <v>#REF!</v>
      </c>
      <c r="X231" s="6" t="str">
        <f>IFERROR(INDEX(tblTeamSch[Overall Travel Score],MATCH(tblTeamSch[[#This Row],[Opponent]],tblTeamSch[Team],0)),"")</f>
        <v/>
      </c>
      <c r="Y231" s="6" cm="1">
        <f t="array" ref="Y231">IF(Y230="Num",1,IF(Y230="","",IF(Y230+1&gt;TotalNumRegGames*2,"",Y230+1)))</f>
        <v>230</v>
      </c>
    </row>
    <row r="232" spans="1:25" ht="13.35" customHeight="1" x14ac:dyDescent="0.3">
      <c r="A232" s="6" cm="1">
        <f t="array" ref="A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707</v>
      </c>
      <c r="B232" s="6" cm="1">
        <f t="array" ref="B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2" s="6">
        <f>IFERROR(INDEX([1]!tblSchedule[Week Game Scheduled],MATCH(tblTeamSch[[#This Row],[Game Num]],[1]!tblSchedule[GameNum],0)),"")</f>
        <v>8</v>
      </c>
      <c r="D232" s="6">
        <f>IFERROR(INDEX([1]!tblSchedule[Round],MATCH(tblTeamSch[[#This Row],[Game Num]],[1]!tblSchedule[GameNum],0)),"")</f>
        <v>6</v>
      </c>
      <c r="E232" s="6">
        <f>IFERROR(INDEX([1]!tblSchedule[Rnd Sch],MATCH(tblTeamSch[[#This Row],[Game Num]],[1]!tblSchedule[GameNum],0)),"")</f>
        <v>6</v>
      </c>
      <c r="F232" s="6" t="str">
        <f>IFERROR(INDEX([1]!tblSchedule[DLC],MATCH(tblTeamSch[[#This Row],[Game Num]],[1]!tblSchedule[GameNum],0)),"")</f>
        <v>4B3</v>
      </c>
      <c r="G232" s="7" t="str">
        <f>IFERROR(INDEX([1]!tblSchedule[Facility],MATCH(tblTeamSch[[#This Row],[Game Num]],[1]!tblSchedule[GameNum],0)),"")</f>
        <v>Sacred Heart Model School Gym</v>
      </c>
      <c r="H232" s="8">
        <f>IFERROR(INDEX([1]!tblSchedule[Game Date],MATCH(tblTeamSch[[#This Row],[Game Num]],[1]!tblSchedule[GameNum],0)),"")</f>
        <v>46046</v>
      </c>
      <c r="I232" s="9">
        <f>IFERROR(INDEX([1]!tblSchedule[Game Time],MATCH(tblTeamSch[[#This Row],[Game Num]],[1]!tblSchedule[GameNum],0)),"")</f>
        <v>0.45833333333333331</v>
      </c>
      <c r="J232" s="10" t="str">
        <f>IFERROR(INDEX([1]!tblTeams[Organization],MATCH(tblTeamSch[[#This Row],[Team]],[1]!tblTeams[Team],0)),"")</f>
        <v>Holy Trinity</v>
      </c>
      <c r="K232" s="10" t="str">
        <f>IFERROR(INDEX([1]!tblOrg[Abbr],MATCH(tblTeamSch[[#This Row],[Org]],[1]!tblOrg[Organization],0)),"")</f>
        <v>HT</v>
      </c>
      <c r="L232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32" s="10" t="str">
        <f>IFERROR(INDEX(IF(tblTeamSch[[#This Row],[1vs2]]=1,[1]!tblSchedule[Team 2 Name],[1]!tblSchedule[Team 1 Name]),MATCH(tblTeamSch[[#This Row],[Game Num]],[1]!tblSchedule[GameNum],0)),"")</f>
        <v>Holy Spirit BBB 4#3 Red</v>
      </c>
      <c r="N232" s="6"/>
      <c r="O232" s="6"/>
      <c r="P232" s="6"/>
      <c r="Q232" s="6">
        <f>INDEX([1]!tblSchedule[Home Game],MATCH(tblTeamSch[[#This Row],[Game Num]],[1]!tblSchedule[GameNum],0))</f>
        <v>0</v>
      </c>
      <c r="R232" s="7" t="e">
        <f>IF(COUNTIFS(tblTeamSch[Team],tblTeamSch[[#This Row],[Team]],#REF!,1)&gt;1,"Y","")</f>
        <v>#REF!</v>
      </c>
      <c r="S232" s="6">
        <f>INDEX([1]!tblLoc[Score],MATCH(INDEX([1]!tblOrg[Loc],MATCH(tblTeamSch[[#This Row],[Org]],[1]!tblOrg[Organization],0)),[1]!tblLoc[Loc],0))</f>
        <v>0</v>
      </c>
      <c r="T232" s="6" t="e">
        <f>INDEX([1]!tblLoc[Score],MATCH(INDEX([1]!tblOrg[Loc],MATCH(#REF!,[1]!tblOrg[Abbr],0)),[1]!tblLoc[Loc],0))</f>
        <v>#REF!</v>
      </c>
      <c r="U232" s="6">
        <f>IFERROR(INDEX([1]!tblLoc[Score],MATCH(INDEX([1]!tblOrg[Loc],MATCH(INDEX(FacList,MATCH(tblTeamSch[[#This Row],[Facility]],INDEX(FacList,,1),0),3),[1]!tblOrg[Org Num],0)),[1]!tblLoc[Loc],0)),"")</f>
        <v>0</v>
      </c>
      <c r="V232" s="6">
        <f>IF(OR(tblTeamSch[[#This Row],[Court]]="",tblTeamSch[[#This Row],[Home]]&gt;0),0,IF(tblTeamSch[[#This Row],[Court]]&lt;10,0,IF(tblTeamSch[[#This Row],[Home Court]]=10,0,10)))</f>
        <v>0</v>
      </c>
      <c r="W232" s="6" t="e">
        <f>COUNTIFS(tblTeamSch[Travel Score for Game],10,tblTeamSch[Home],0,#REF!,#REF!)</f>
        <v>#REF!</v>
      </c>
      <c r="X232" s="6" t="str">
        <f>IFERROR(INDEX(tblTeamSch[Overall Travel Score],MATCH(tblTeamSch[[#This Row],[Opponent]],tblTeamSch[Team],0)),"")</f>
        <v/>
      </c>
      <c r="Y232" s="6" cm="1">
        <f t="array" ref="Y232">IF(Y231="Num",1,IF(Y231="","",IF(Y231+1&gt;TotalNumRegGames*2,"",Y231+1)))</f>
        <v>231</v>
      </c>
    </row>
    <row r="233" spans="1:25" ht="13.35" customHeight="1" x14ac:dyDescent="0.3">
      <c r="A233" s="6" cm="1">
        <f t="array" ref="A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721</v>
      </c>
      <c r="B233" s="6" cm="1">
        <f t="array" ref="B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" s="6">
        <f>IFERROR(INDEX([1]!tblSchedule[Week Game Scheduled],MATCH(tblTeamSch[[#This Row],[Game Num]],[1]!tblSchedule[GameNum],0)),"")</f>
        <v>9</v>
      </c>
      <c r="D233" s="6">
        <f>IFERROR(INDEX([1]!tblSchedule[Round],MATCH(tblTeamSch[[#This Row],[Game Num]],[1]!tblSchedule[GameNum],0)),"")</f>
        <v>7</v>
      </c>
      <c r="E233" s="6">
        <f>IFERROR(INDEX([1]!tblSchedule[Rnd Sch],MATCH(tblTeamSch[[#This Row],[Game Num]],[1]!tblSchedule[GameNum],0)),"")</f>
        <v>7</v>
      </c>
      <c r="F233" s="6" t="str">
        <f>IFERROR(INDEX([1]!tblSchedule[DLC],MATCH(tblTeamSch[[#This Row],[Game Num]],[1]!tblSchedule[GameNum],0)),"")</f>
        <v>4B3</v>
      </c>
      <c r="G233" s="7" t="str">
        <f>IFERROR(INDEX([1]!tblSchedule[Facility],MATCH(tblTeamSch[[#This Row],[Game Num]],[1]!tblSchedule[GameNum],0)),"")</f>
        <v>St. Margaret Mary PAC (smaller gym)</v>
      </c>
      <c r="H233" s="8">
        <f>IFERROR(INDEX([1]!tblSchedule[Game Date],MATCH(tblTeamSch[[#This Row],[Game Num]],[1]!tblSchedule[GameNum],0)),"")</f>
        <v>46053</v>
      </c>
      <c r="I233" s="9">
        <f>IFERROR(INDEX([1]!tblSchedule[Game Time],MATCH(tblTeamSch[[#This Row],[Game Num]],[1]!tblSchedule[GameNum],0)),"")</f>
        <v>0.47916666666666669</v>
      </c>
      <c r="J233" s="10" t="str">
        <f>IFERROR(INDEX([1]!tblTeams[Organization],MATCH(tblTeamSch[[#This Row],[Team]],[1]!tblTeams[Team],0)),"")</f>
        <v>Holy Trinity</v>
      </c>
      <c r="K233" s="10" t="str">
        <f>IFERROR(INDEX([1]!tblOrg[Abbr],MATCH(tblTeamSch[[#This Row],[Org]],[1]!tblOrg[Organization],0)),"")</f>
        <v>HT</v>
      </c>
      <c r="L233" s="10" t="str">
        <f>IFERROR(INDEX(IF(tblTeamSch[[#This Row],[1vs2]]=1,[1]!tblSchedule[Team 1 Name],[1]!tblSchedule[Team 2 Name]),MATCH(tblTeamSch[[#This Row],[Game Num]],[1]!tblSchedule[GameNum],0)),"")</f>
        <v>Holy Trinity BB 3/4B #3 Red</v>
      </c>
      <c r="M233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233" s="6"/>
      <c r="O233" s="6"/>
      <c r="P233" s="6"/>
      <c r="Q233" s="6">
        <f>INDEX([1]!tblSchedule[Home Game],MATCH(tblTeamSch[[#This Row],[Game Num]],[1]!tblSchedule[GameNum],0))</f>
        <v>0</v>
      </c>
      <c r="R233" s="7" t="e">
        <f>IF(COUNTIFS(tblTeamSch[Team],tblTeamSch[[#This Row],[Team]],#REF!,1)&gt;1,"Y","")</f>
        <v>#REF!</v>
      </c>
      <c r="S233" s="6">
        <f>INDEX([1]!tblLoc[Score],MATCH(INDEX([1]!tblOrg[Loc],MATCH(tblTeamSch[[#This Row],[Org]],[1]!tblOrg[Organization],0)),[1]!tblLoc[Loc],0))</f>
        <v>0</v>
      </c>
      <c r="T233" s="6" t="e">
        <f>INDEX([1]!tblLoc[Score],MATCH(INDEX([1]!tblOrg[Loc],MATCH(#REF!,[1]!tblOrg[Abbr],0)),[1]!tblLoc[Loc],0))</f>
        <v>#REF!</v>
      </c>
      <c r="U233" s="6">
        <f>IFERROR(INDEX([1]!tblLoc[Score],MATCH(INDEX([1]!tblOrg[Loc],MATCH(INDEX(FacList,MATCH(tblTeamSch[[#This Row],[Facility]],INDEX(FacList,,1),0),3),[1]!tblOrg[Org Num],0)),[1]!tblLoc[Loc],0)),"")</f>
        <v>0</v>
      </c>
      <c r="V233" s="6">
        <f>IF(OR(tblTeamSch[[#This Row],[Court]]="",tblTeamSch[[#This Row],[Home]]&gt;0),0,IF(tblTeamSch[[#This Row],[Court]]&lt;10,0,IF(tblTeamSch[[#This Row],[Home Court]]=10,0,10)))</f>
        <v>0</v>
      </c>
      <c r="W233" s="6" t="e">
        <f>COUNTIFS(tblTeamSch[Travel Score for Game],10,tblTeamSch[Home],0,#REF!,#REF!)</f>
        <v>#REF!</v>
      </c>
      <c r="X233" s="6" t="str">
        <f>IFERROR(INDEX(tblTeamSch[Overall Travel Score],MATCH(tblTeamSch[[#This Row],[Opponent]],tblTeamSch[Team],0)),"")</f>
        <v/>
      </c>
      <c r="Y233" s="6" cm="1">
        <f t="array" ref="Y233">IF(Y232="Num",1,IF(Y232="","",IF(Y232+1&gt;TotalNumRegGames*2,"",Y232+1)))</f>
        <v>232</v>
      </c>
    </row>
    <row r="234" spans="1:25" ht="13.35" customHeight="1" x14ac:dyDescent="0.3">
      <c r="A234" s="6" cm="1">
        <f t="array" ref="A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650</v>
      </c>
      <c r="B234" s="6" cm="1">
        <f t="array" ref="B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" s="6">
        <f>IFERROR(INDEX([1]!tblSchedule[Week Game Scheduled],MATCH(tblTeamSch[[#This Row],[Game Num]],[1]!tblSchedule[GameNum],0)),"")</f>
        <v>49</v>
      </c>
      <c r="D234" s="6">
        <f>IFERROR(INDEX([1]!tblSchedule[Round],MATCH(tblTeamSch[[#This Row],[Game Num]],[1]!tblSchedule[GameNum],0)),"")</f>
        <v>1</v>
      </c>
      <c r="E234" s="6">
        <f>IFERROR(INDEX([1]!tblSchedule[Rnd Sch],MATCH(tblTeamSch[[#This Row],[Game Num]],[1]!tblSchedule[GameNum],0)),"")</f>
        <v>1</v>
      </c>
      <c r="F234" s="6" t="str">
        <f>IFERROR(INDEX([1]!tblSchedule[DLC],MATCH(tblTeamSch[[#This Row],[Game Num]],[1]!tblSchedule[GameNum],0)),"")</f>
        <v>4B3</v>
      </c>
      <c r="G234" s="7" t="str">
        <f>IFERROR(INDEX([1]!tblSchedule[Facility],MATCH(tblTeamSch[[#This Row],[Game Num]],[1]!tblSchedule[GameNum],0)),"")</f>
        <v>Holy Trinity Parish School</v>
      </c>
      <c r="H234" s="8">
        <f>IFERROR(INDEX([1]!tblSchedule[Game Date],MATCH(tblTeamSch[[#This Row],[Game Num]],[1]!tblSchedule[GameNum],0)),"")</f>
        <v>45997</v>
      </c>
      <c r="I234" s="9">
        <f>IFERROR(INDEX([1]!tblSchedule[Game Time],MATCH(tblTeamSch[[#This Row],[Game Num]],[1]!tblSchedule[GameNum],0)),"")</f>
        <v>0.41666666666666669</v>
      </c>
      <c r="J234" s="10" t="str">
        <f>IFERROR(INDEX([1]!tblTeams[Organization],MATCH(tblTeamSch[[#This Row],[Team]],[1]!tblTeams[Team],0)),"")</f>
        <v>Holy Trinity</v>
      </c>
      <c r="K234" s="10" t="str">
        <f>IFERROR(INDEX([1]!tblOrg[Abbr],MATCH(tblTeamSch[[#This Row],[Org]],[1]!tblOrg[Organization],0)),"")</f>
        <v>HT</v>
      </c>
      <c r="L234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4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234" s="6"/>
      <c r="O234" s="6"/>
      <c r="P234" s="6"/>
      <c r="Q234" s="6">
        <f>INDEX([1]!tblSchedule[Home Game],MATCH(tblTeamSch[[#This Row],[Game Num]],[1]!tblSchedule[GameNum],0))</f>
        <v>1</v>
      </c>
      <c r="R234" s="7" t="e">
        <f>IF(COUNTIFS(tblTeamSch[Team],tblTeamSch[[#This Row],[Team]],#REF!,1)&gt;1,"Y","")</f>
        <v>#REF!</v>
      </c>
      <c r="S234" s="6">
        <f>INDEX([1]!tblLoc[Score],MATCH(INDEX([1]!tblOrg[Loc],MATCH(tblTeamSch[[#This Row],[Org]],[1]!tblOrg[Organization],0)),[1]!tblLoc[Loc],0))</f>
        <v>0</v>
      </c>
      <c r="T234" s="6" t="e">
        <f>INDEX([1]!tblLoc[Score],MATCH(INDEX([1]!tblOrg[Loc],MATCH(#REF!,[1]!tblOrg[Abbr],0)),[1]!tblLoc[Loc],0))</f>
        <v>#REF!</v>
      </c>
      <c r="U234" s="6">
        <f>IFERROR(INDEX([1]!tblLoc[Score],MATCH(INDEX([1]!tblOrg[Loc],MATCH(INDEX(FacList,MATCH(tblTeamSch[[#This Row],[Facility]],INDEX(FacList,,1),0),3),[1]!tblOrg[Org Num],0)),[1]!tblLoc[Loc],0)),"")</f>
        <v>0</v>
      </c>
      <c r="V234" s="6">
        <f>IF(OR(tblTeamSch[[#This Row],[Court]]="",tblTeamSch[[#This Row],[Home]]&gt;0),0,IF(tblTeamSch[[#This Row],[Court]]&lt;10,0,IF(tblTeamSch[[#This Row],[Home Court]]=10,0,10)))</f>
        <v>0</v>
      </c>
      <c r="W234" s="6" t="e">
        <f>COUNTIFS(tblTeamSch[Travel Score for Game],10,tblTeamSch[Home],0,#REF!,#REF!)</f>
        <v>#REF!</v>
      </c>
      <c r="X234" s="6" t="str">
        <f>IFERROR(INDEX(tblTeamSch[Overall Travel Score],MATCH(tblTeamSch[[#This Row],[Opponent]],tblTeamSch[Team],0)),"")</f>
        <v/>
      </c>
      <c r="Y234" s="6" cm="1">
        <f t="array" ref="Y234">IF(Y233="Num",1,IF(Y233="","",IF(Y233+1&gt;TotalNumRegGames*2,"",Y233+1)))</f>
        <v>233</v>
      </c>
    </row>
    <row r="235" spans="1:25" ht="13.35" customHeight="1" x14ac:dyDescent="0.3">
      <c r="A235" s="6" cm="1">
        <f t="array" ref="A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662</v>
      </c>
      <c r="B235" s="6" cm="1">
        <f t="array" ref="B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" s="6">
        <f>IFERROR(INDEX([1]!tblSchedule[Week Game Scheduled],MATCH(tblTeamSch[[#This Row],[Game Num]],[1]!tblSchedule[GameNum],0)),"")</f>
        <v>50</v>
      </c>
      <c r="D235" s="6">
        <f>IFERROR(INDEX([1]!tblSchedule[Round],MATCH(tblTeamSch[[#This Row],[Game Num]],[1]!tblSchedule[GameNum],0)),"")</f>
        <v>2</v>
      </c>
      <c r="E235" s="6">
        <f>IFERROR(INDEX([1]!tblSchedule[Rnd Sch],MATCH(tblTeamSch[[#This Row],[Game Num]],[1]!tblSchedule[GameNum],0)),"")</f>
        <v>2</v>
      </c>
      <c r="F235" s="6" t="str">
        <f>IFERROR(INDEX([1]!tblSchedule[DLC],MATCH(tblTeamSch[[#This Row],[Game Num]],[1]!tblSchedule[GameNum],0)),"")</f>
        <v>4B3</v>
      </c>
      <c r="G235" s="7" t="str">
        <f>IFERROR(INDEX([1]!tblSchedule[Facility],MATCH(tblTeamSch[[#This Row],[Game Num]],[1]!tblSchedule[GameNum],0)),"")</f>
        <v>Holy Trinity Parish School</v>
      </c>
      <c r="H235" s="8">
        <f>IFERROR(INDEX([1]!tblSchedule[Game Date],MATCH(tblTeamSch[[#This Row],[Game Num]],[1]!tblSchedule[GameNum],0)),"")</f>
        <v>46004</v>
      </c>
      <c r="I235" s="9">
        <f>IFERROR(INDEX([1]!tblSchedule[Game Time],MATCH(tblTeamSch[[#This Row],[Game Num]],[1]!tblSchedule[GameNum],0)),"")</f>
        <v>0.5</v>
      </c>
      <c r="J235" s="10" t="str">
        <f>IFERROR(INDEX([1]!tblTeams[Organization],MATCH(tblTeamSch[[#This Row],[Team]],[1]!tblTeams[Team],0)),"")</f>
        <v>Holy Trinity</v>
      </c>
      <c r="K235" s="10" t="str">
        <f>IFERROR(INDEX([1]!tblOrg[Abbr],MATCH(tblTeamSch[[#This Row],[Org]],[1]!tblOrg[Organization],0)),"")</f>
        <v>HT</v>
      </c>
      <c r="L235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5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235" s="6"/>
      <c r="O235" s="6"/>
      <c r="P235" s="6"/>
      <c r="Q235" s="6">
        <f>INDEX([1]!tblSchedule[Home Game],MATCH(tblTeamSch[[#This Row],[Game Num]],[1]!tblSchedule[GameNum],0))</f>
        <v>1</v>
      </c>
      <c r="R235" s="7" t="e">
        <f>IF(COUNTIFS(tblTeamSch[Team],tblTeamSch[[#This Row],[Team]],#REF!,1)&gt;1,"Y","")</f>
        <v>#REF!</v>
      </c>
      <c r="S235" s="6">
        <f>INDEX([1]!tblLoc[Score],MATCH(INDEX([1]!tblOrg[Loc],MATCH(tblTeamSch[[#This Row],[Org]],[1]!tblOrg[Organization],0)),[1]!tblLoc[Loc],0))</f>
        <v>0</v>
      </c>
      <c r="T235" s="6" t="e">
        <f>INDEX([1]!tblLoc[Score],MATCH(INDEX([1]!tblOrg[Loc],MATCH(#REF!,[1]!tblOrg[Abbr],0)),[1]!tblLoc[Loc],0))</f>
        <v>#REF!</v>
      </c>
      <c r="U235" s="6">
        <f>IFERROR(INDEX([1]!tblLoc[Score],MATCH(INDEX([1]!tblOrg[Loc],MATCH(INDEX(FacList,MATCH(tblTeamSch[[#This Row],[Facility]],INDEX(FacList,,1),0),3),[1]!tblOrg[Org Num],0)),[1]!tblLoc[Loc],0)),"")</f>
        <v>0</v>
      </c>
      <c r="V235" s="6">
        <f>IF(OR(tblTeamSch[[#This Row],[Court]]="",tblTeamSch[[#This Row],[Home]]&gt;0),0,IF(tblTeamSch[[#This Row],[Court]]&lt;10,0,IF(tblTeamSch[[#This Row],[Home Court]]=10,0,10)))</f>
        <v>0</v>
      </c>
      <c r="W235" s="6" t="e">
        <f>COUNTIFS(tblTeamSch[Travel Score for Game],10,tblTeamSch[Home],0,#REF!,#REF!)</f>
        <v>#REF!</v>
      </c>
      <c r="X235" s="6" t="str">
        <f>IFERROR(INDEX(tblTeamSch[Overall Travel Score],MATCH(tblTeamSch[[#This Row],[Opponent]],tblTeamSch[Team],0)),"")</f>
        <v/>
      </c>
      <c r="Y235" s="6" cm="1">
        <f t="array" ref="Y235">IF(Y234="Num",1,IF(Y234="","",IF(Y234+1&gt;TotalNumRegGames*2,"",Y234+1)))</f>
        <v>234</v>
      </c>
    </row>
    <row r="236" spans="1:25" ht="13.35" customHeight="1" x14ac:dyDescent="0.3">
      <c r="A236" s="6" cm="1">
        <f t="array" ref="A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677</v>
      </c>
      <c r="B236" s="6" cm="1">
        <f t="array" ref="B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6" s="6">
        <f>IFERROR(INDEX([1]!tblSchedule[Week Game Scheduled],MATCH(tblTeamSch[[#This Row],[Game Num]],[1]!tblSchedule[GameNum],0)),"")</f>
        <v>5</v>
      </c>
      <c r="D236" s="6">
        <f>IFERROR(INDEX([1]!tblSchedule[Round],MATCH(tblTeamSch[[#This Row],[Game Num]],[1]!tblSchedule[GameNum],0)),"")</f>
        <v>3</v>
      </c>
      <c r="E236" s="6">
        <f>IFERROR(INDEX([1]!tblSchedule[Rnd Sch],MATCH(tblTeamSch[[#This Row],[Game Num]],[1]!tblSchedule[GameNum],0)),"")</f>
        <v>3</v>
      </c>
      <c r="F236" s="6" t="str">
        <f>IFERROR(INDEX([1]!tblSchedule[DLC],MATCH(tblTeamSch[[#This Row],[Game Num]],[1]!tblSchedule[GameNum],0)),"")</f>
        <v>4B3</v>
      </c>
      <c r="G236" s="7" t="str">
        <f>IFERROR(INDEX([1]!tblSchedule[Facility],MATCH(tblTeamSch[[#This Row],[Game Num]],[1]!tblSchedule[GameNum],0)),"")</f>
        <v>St. Albert the Great Gym</v>
      </c>
      <c r="H236" s="8">
        <f>IFERROR(INDEX([1]!tblSchedule[Game Date],MATCH(tblTeamSch[[#This Row],[Game Num]],[1]!tblSchedule[GameNum],0)),"")</f>
        <v>46025</v>
      </c>
      <c r="I236" s="9">
        <f>IFERROR(INDEX([1]!tblSchedule[Game Time],MATCH(tblTeamSch[[#This Row],[Game Num]],[1]!tblSchedule[GameNum],0)),"")</f>
        <v>0.5</v>
      </c>
      <c r="J236" s="10" t="str">
        <f>IFERROR(INDEX([1]!tblTeams[Organization],MATCH(tblTeamSch[[#This Row],[Team]],[1]!tblTeams[Team],0)),"")</f>
        <v>Holy Trinity</v>
      </c>
      <c r="K236" s="10" t="str">
        <f>IFERROR(INDEX([1]!tblOrg[Abbr],MATCH(tblTeamSch[[#This Row],[Org]],[1]!tblOrg[Organization],0)),"")</f>
        <v>HT</v>
      </c>
      <c r="L236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6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236" s="6"/>
      <c r="O236" s="6"/>
      <c r="P236" s="6"/>
      <c r="Q236" s="6">
        <f>INDEX([1]!tblSchedule[Home Game],MATCH(tblTeamSch[[#This Row],[Game Num]],[1]!tblSchedule[GameNum],0))</f>
        <v>1</v>
      </c>
      <c r="R236" s="7" t="e">
        <f>IF(COUNTIFS(tblTeamSch[Team],tblTeamSch[[#This Row],[Team]],#REF!,1)&gt;1,"Y","")</f>
        <v>#REF!</v>
      </c>
      <c r="S236" s="6">
        <f>INDEX([1]!tblLoc[Score],MATCH(INDEX([1]!tblOrg[Loc],MATCH(tblTeamSch[[#This Row],[Org]],[1]!tblOrg[Organization],0)),[1]!tblLoc[Loc],0))</f>
        <v>0</v>
      </c>
      <c r="T236" s="6" t="e">
        <f>INDEX([1]!tblLoc[Score],MATCH(INDEX([1]!tblOrg[Loc],MATCH(#REF!,[1]!tblOrg[Abbr],0)),[1]!tblLoc[Loc],0))</f>
        <v>#REF!</v>
      </c>
      <c r="U236" s="6">
        <f>IFERROR(INDEX([1]!tblLoc[Score],MATCH(INDEX([1]!tblOrg[Loc],MATCH(INDEX(FacList,MATCH(tblTeamSch[[#This Row],[Facility]],INDEX(FacList,,1),0),3),[1]!tblOrg[Org Num],0)),[1]!tblLoc[Loc],0)),"")</f>
        <v>0</v>
      </c>
      <c r="V236" s="6">
        <f>IF(OR(tblTeamSch[[#This Row],[Court]]="",tblTeamSch[[#This Row],[Home]]&gt;0),0,IF(tblTeamSch[[#This Row],[Court]]&lt;10,0,IF(tblTeamSch[[#This Row],[Home Court]]=10,0,10)))</f>
        <v>0</v>
      </c>
      <c r="W236" s="6" t="e">
        <f>COUNTIFS(tblTeamSch[Travel Score for Game],10,tblTeamSch[Home],0,#REF!,#REF!)</f>
        <v>#REF!</v>
      </c>
      <c r="X236" s="6" t="str">
        <f>IFERROR(INDEX(tblTeamSch[Overall Travel Score],MATCH(tblTeamSch[[#This Row],[Opponent]],tblTeamSch[Team],0)),"")</f>
        <v/>
      </c>
      <c r="Y236" s="6" cm="1">
        <f t="array" ref="Y236">IF(Y235="Num",1,IF(Y235="","",IF(Y235+1&gt;TotalNumRegGames*2,"",Y235+1)))</f>
        <v>235</v>
      </c>
    </row>
    <row r="237" spans="1:25" ht="13.35" customHeight="1" x14ac:dyDescent="0.3">
      <c r="A237" s="6" cm="1">
        <f t="array" ref="A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685</v>
      </c>
      <c r="B237" s="6" cm="1">
        <f t="array" ref="B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7" s="6">
        <f>IFERROR(INDEX([1]!tblSchedule[Week Game Scheduled],MATCH(tblTeamSch[[#This Row],[Game Num]],[1]!tblSchedule[GameNum],0)),"")</f>
        <v>6</v>
      </c>
      <c r="D237" s="6">
        <f>IFERROR(INDEX([1]!tblSchedule[Round],MATCH(tblTeamSch[[#This Row],[Game Num]],[1]!tblSchedule[GameNum],0)),"")</f>
        <v>4</v>
      </c>
      <c r="E237" s="6">
        <f>IFERROR(INDEX([1]!tblSchedule[Rnd Sch],MATCH(tblTeamSch[[#This Row],[Game Num]],[1]!tblSchedule[GameNum],0)),"")</f>
        <v>4</v>
      </c>
      <c r="F237" s="6" t="str">
        <f>IFERROR(INDEX([1]!tblSchedule[DLC],MATCH(tblTeamSch[[#This Row],[Game Num]],[1]!tblSchedule[GameNum],0)),"")</f>
        <v>4B3</v>
      </c>
      <c r="G237" s="7" t="str">
        <f>IFERROR(INDEX([1]!tblSchedule[Facility],MATCH(tblTeamSch[[#This Row],[Game Num]],[1]!tblSchedule[GameNum],0)),"")</f>
        <v>Saint Bernard Parish Hall</v>
      </c>
      <c r="H237" s="8">
        <f>IFERROR(INDEX([1]!tblSchedule[Game Date],MATCH(tblTeamSch[[#This Row],[Game Num]],[1]!tblSchedule[GameNum],0)),"")</f>
        <v>46032</v>
      </c>
      <c r="I237" s="9">
        <f>IFERROR(INDEX([1]!tblSchedule[Game Time],MATCH(tblTeamSch[[#This Row],[Game Num]],[1]!tblSchedule[GameNum],0)),"")</f>
        <v>0.5</v>
      </c>
      <c r="J237" s="10" t="str">
        <f>IFERROR(INDEX([1]!tblTeams[Organization],MATCH(tblTeamSch[[#This Row],[Team]],[1]!tblTeams[Team],0)),"")</f>
        <v>Holy Trinity</v>
      </c>
      <c r="K237" s="10" t="str">
        <f>IFERROR(INDEX([1]!tblOrg[Abbr],MATCH(tblTeamSch[[#This Row],[Org]],[1]!tblOrg[Organization],0)),"")</f>
        <v>HT</v>
      </c>
      <c r="L237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7" s="10" t="str">
        <f>IFERROR(INDEX(IF(tblTeamSch[[#This Row],[1vs2]]=1,[1]!tblSchedule[Team 2 Name],[1]!tblSchedule[Team 1 Name]),MATCH(tblTeamSch[[#This Row],[Game Num]],[1]!tblSchedule[GameNum],0)),"")</f>
        <v>St Bernard BB 4B#3</v>
      </c>
      <c r="N237" s="6"/>
      <c r="O237" s="6"/>
      <c r="P237" s="6"/>
      <c r="Q237" s="6">
        <f>INDEX([1]!tblSchedule[Home Game],MATCH(tblTeamSch[[#This Row],[Game Num]],[1]!tblSchedule[GameNum],0))</f>
        <v>1</v>
      </c>
      <c r="R237" s="7" t="e">
        <f>IF(COUNTIFS(tblTeamSch[Team],tblTeamSch[[#This Row],[Team]],#REF!,1)&gt;1,"Y","")</f>
        <v>#REF!</v>
      </c>
      <c r="S237" s="6">
        <f>INDEX([1]!tblLoc[Score],MATCH(INDEX([1]!tblOrg[Loc],MATCH(tblTeamSch[[#This Row],[Org]],[1]!tblOrg[Organization],0)),[1]!tblLoc[Loc],0))</f>
        <v>0</v>
      </c>
      <c r="T237" s="6" t="e">
        <f>INDEX([1]!tblLoc[Score],MATCH(INDEX([1]!tblOrg[Loc],MATCH(#REF!,[1]!tblOrg[Abbr],0)),[1]!tblLoc[Loc],0))</f>
        <v>#REF!</v>
      </c>
      <c r="U237" s="6">
        <f>IFERROR(INDEX([1]!tblLoc[Score],MATCH(INDEX([1]!tblOrg[Loc],MATCH(INDEX(FacList,MATCH(tblTeamSch[[#This Row],[Facility]],INDEX(FacList,,1),0),3),[1]!tblOrg[Org Num],0)),[1]!tblLoc[Loc],0)),"")</f>
        <v>7</v>
      </c>
      <c r="V237" s="6">
        <f>IF(OR(tblTeamSch[[#This Row],[Court]]="",tblTeamSch[[#This Row],[Home]]&gt;0),0,IF(tblTeamSch[[#This Row],[Court]]&lt;10,0,IF(tblTeamSch[[#This Row],[Home Court]]=10,0,10)))</f>
        <v>0</v>
      </c>
      <c r="W237" s="6" t="e">
        <f>COUNTIFS(tblTeamSch[Travel Score for Game],10,tblTeamSch[Home],0,#REF!,#REF!)</f>
        <v>#REF!</v>
      </c>
      <c r="X237" s="6" t="str">
        <f>IFERROR(INDEX(tblTeamSch[Overall Travel Score],MATCH(tblTeamSch[[#This Row],[Opponent]],tblTeamSch[Team],0)),"")</f>
        <v/>
      </c>
      <c r="Y237" s="6" cm="1">
        <f t="array" ref="Y237">IF(Y236="Num",1,IF(Y236="","",IF(Y236+1&gt;TotalNumRegGames*2,"",Y236+1)))</f>
        <v>236</v>
      </c>
    </row>
    <row r="238" spans="1:25" ht="13.35" customHeight="1" x14ac:dyDescent="0.3">
      <c r="A238" s="6" cm="1">
        <f t="array" ref="A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703</v>
      </c>
      <c r="B238" s="6" cm="1">
        <f t="array" ref="B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8" s="6">
        <f>IFERROR(INDEX([1]!tblSchedule[Week Game Scheduled],MATCH(tblTeamSch[[#This Row],[Game Num]],[1]!tblSchedule[GameNum],0)),"")</f>
        <v>7</v>
      </c>
      <c r="D238" s="6">
        <f>IFERROR(INDEX([1]!tblSchedule[Round],MATCH(tblTeamSch[[#This Row],[Game Num]],[1]!tblSchedule[GameNum],0)),"")</f>
        <v>5</v>
      </c>
      <c r="E238" s="6">
        <f>IFERROR(INDEX([1]!tblSchedule[Rnd Sch],MATCH(tblTeamSch[[#This Row],[Game Num]],[1]!tblSchedule[GameNum],0)),"")</f>
        <v>5</v>
      </c>
      <c r="F238" s="6" t="str">
        <f>IFERROR(INDEX([1]!tblSchedule[DLC],MATCH(tblTeamSch[[#This Row],[Game Num]],[1]!tblSchedule[GameNum],0)),"")</f>
        <v>4B3</v>
      </c>
      <c r="G238" s="7" t="str">
        <f>IFERROR(INDEX([1]!tblSchedule[Facility],MATCH(tblTeamSch[[#This Row],[Game Num]],[1]!tblSchedule[GameNum],0)),"")</f>
        <v>Holy Trinity Parish School</v>
      </c>
      <c r="H238" s="8">
        <f>IFERROR(INDEX([1]!tblSchedule[Game Date],MATCH(tblTeamSch[[#This Row],[Game Num]],[1]!tblSchedule[GameNum],0)),"")</f>
        <v>46039</v>
      </c>
      <c r="I238" s="9">
        <f>IFERROR(INDEX([1]!tblSchedule[Game Time],MATCH(tblTeamSch[[#This Row],[Game Num]],[1]!tblSchedule[GameNum],0)),"")</f>
        <v>0.5</v>
      </c>
      <c r="J238" s="10" t="str">
        <f>IFERROR(INDEX([1]!tblTeams[Organization],MATCH(tblTeamSch[[#This Row],[Team]],[1]!tblTeams[Team],0)),"")</f>
        <v>Holy Trinity</v>
      </c>
      <c r="K238" s="10" t="str">
        <f>IFERROR(INDEX([1]!tblOrg[Abbr],MATCH(tblTeamSch[[#This Row],[Org]],[1]!tblOrg[Organization],0)),"")</f>
        <v>HT</v>
      </c>
      <c r="L238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8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238" s="6"/>
      <c r="O238" s="6"/>
      <c r="P238" s="6"/>
      <c r="Q238" s="6">
        <f>INDEX([1]!tblSchedule[Home Game],MATCH(tblTeamSch[[#This Row],[Game Num]],[1]!tblSchedule[GameNum],0))</f>
        <v>1</v>
      </c>
      <c r="R238" s="7" t="e">
        <f>IF(COUNTIFS(tblTeamSch[Team],tblTeamSch[[#This Row],[Team]],#REF!,1)&gt;1,"Y","")</f>
        <v>#REF!</v>
      </c>
      <c r="S238" s="6">
        <f>INDEX([1]!tblLoc[Score],MATCH(INDEX([1]!tblOrg[Loc],MATCH(tblTeamSch[[#This Row],[Org]],[1]!tblOrg[Organization],0)),[1]!tblLoc[Loc],0))</f>
        <v>0</v>
      </c>
      <c r="T238" s="6" t="e">
        <f>INDEX([1]!tblLoc[Score],MATCH(INDEX([1]!tblOrg[Loc],MATCH(#REF!,[1]!tblOrg[Abbr],0)),[1]!tblLoc[Loc],0))</f>
        <v>#REF!</v>
      </c>
      <c r="U238" s="6">
        <f>IFERROR(INDEX([1]!tblLoc[Score],MATCH(INDEX([1]!tblOrg[Loc],MATCH(INDEX(FacList,MATCH(tblTeamSch[[#This Row],[Facility]],INDEX(FacList,,1),0),3),[1]!tblOrg[Org Num],0)),[1]!tblLoc[Loc],0)),"")</f>
        <v>0</v>
      </c>
      <c r="V238" s="6">
        <f>IF(OR(tblTeamSch[[#This Row],[Court]]="",tblTeamSch[[#This Row],[Home]]&gt;0),0,IF(tblTeamSch[[#This Row],[Court]]&lt;10,0,IF(tblTeamSch[[#This Row],[Home Court]]=10,0,10)))</f>
        <v>0</v>
      </c>
      <c r="W238" s="6" t="e">
        <f>COUNTIFS(tblTeamSch[Travel Score for Game],10,tblTeamSch[Home],0,#REF!,#REF!)</f>
        <v>#REF!</v>
      </c>
      <c r="X238" s="6" t="str">
        <f>IFERROR(INDEX(tblTeamSch[Overall Travel Score],MATCH(tblTeamSch[[#This Row],[Opponent]],tblTeamSch[Team],0)),"")</f>
        <v/>
      </c>
      <c r="Y238" s="6" cm="1">
        <f t="array" ref="Y238">IF(Y237="Num",1,IF(Y237="","",IF(Y237+1&gt;TotalNumRegGames*2,"",Y237+1)))</f>
        <v>237</v>
      </c>
    </row>
    <row r="239" spans="1:25" ht="13.35" customHeight="1" x14ac:dyDescent="0.3">
      <c r="A239" s="6" cm="1">
        <f t="array" ref="A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720</v>
      </c>
      <c r="B239" s="6" cm="1">
        <f t="array" ref="B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9" s="6">
        <f>IFERROR(INDEX([1]!tblSchedule[Week Game Scheduled],MATCH(tblTeamSch[[#This Row],[Game Num]],[1]!tblSchedule[GameNum],0)),"")</f>
        <v>8</v>
      </c>
      <c r="D239" s="6">
        <f>IFERROR(INDEX([1]!tblSchedule[Round],MATCH(tblTeamSch[[#This Row],[Game Num]],[1]!tblSchedule[GameNum],0)),"")</f>
        <v>6</v>
      </c>
      <c r="E239" s="6">
        <f>IFERROR(INDEX([1]!tblSchedule[Rnd Sch],MATCH(tblTeamSch[[#This Row],[Game Num]],[1]!tblSchedule[GameNum],0)),"")</f>
        <v>6</v>
      </c>
      <c r="F239" s="6" t="str">
        <f>IFERROR(INDEX([1]!tblSchedule[DLC],MATCH(tblTeamSch[[#This Row],[Game Num]],[1]!tblSchedule[GameNum],0)),"")</f>
        <v>4B3</v>
      </c>
      <c r="G239" s="7" t="str">
        <f>IFERROR(INDEX([1]!tblSchedule[Facility],MATCH(tblTeamSch[[#This Row],[Game Num]],[1]!tblSchedule[GameNum],0)),"")</f>
        <v>Holy Trinity Parish School</v>
      </c>
      <c r="H239" s="8">
        <f>IFERROR(INDEX([1]!tblSchedule[Game Date],MATCH(tblTeamSch[[#This Row],[Game Num]],[1]!tblSchedule[GameNum],0)),"")</f>
        <v>46046</v>
      </c>
      <c r="I239" s="9">
        <f>IFERROR(INDEX([1]!tblSchedule[Game Time],MATCH(tblTeamSch[[#This Row],[Game Num]],[1]!tblSchedule[GameNum],0)),"")</f>
        <v>0.45833333333333331</v>
      </c>
      <c r="J239" s="10" t="str">
        <f>IFERROR(INDEX([1]!tblTeams[Organization],MATCH(tblTeamSch[[#This Row],[Team]],[1]!tblTeams[Team],0)),"")</f>
        <v>Holy Trinity</v>
      </c>
      <c r="K239" s="10" t="str">
        <f>IFERROR(INDEX([1]!tblOrg[Abbr],MATCH(tblTeamSch[[#This Row],[Org]],[1]!tblOrg[Organization],0)),"")</f>
        <v>HT</v>
      </c>
      <c r="L239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39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239" s="6"/>
      <c r="O239" s="6"/>
      <c r="P239" s="6"/>
      <c r="Q239" s="6">
        <f>INDEX([1]!tblSchedule[Home Game],MATCH(tblTeamSch[[#This Row],[Game Num]],[1]!tblSchedule[GameNum],0))</f>
        <v>1</v>
      </c>
      <c r="R239" s="7" t="e">
        <f>IF(COUNTIFS(tblTeamSch[Team],tblTeamSch[[#This Row],[Team]],#REF!,1)&gt;1,"Y","")</f>
        <v>#REF!</v>
      </c>
      <c r="S239" s="6">
        <f>INDEX([1]!tblLoc[Score],MATCH(INDEX([1]!tblOrg[Loc],MATCH(tblTeamSch[[#This Row],[Org]],[1]!tblOrg[Organization],0)),[1]!tblLoc[Loc],0))</f>
        <v>0</v>
      </c>
      <c r="T239" s="6" t="e">
        <f>INDEX([1]!tblLoc[Score],MATCH(INDEX([1]!tblOrg[Loc],MATCH(#REF!,[1]!tblOrg[Abbr],0)),[1]!tblLoc[Loc],0))</f>
        <v>#REF!</v>
      </c>
      <c r="U239" s="6">
        <f>IFERROR(INDEX([1]!tblLoc[Score],MATCH(INDEX([1]!tblOrg[Loc],MATCH(INDEX(FacList,MATCH(tblTeamSch[[#This Row],[Facility]],INDEX(FacList,,1),0),3),[1]!tblOrg[Org Num],0)),[1]!tblLoc[Loc],0)),"")</f>
        <v>0</v>
      </c>
      <c r="V239" s="6">
        <f>IF(OR(tblTeamSch[[#This Row],[Court]]="",tblTeamSch[[#This Row],[Home]]&gt;0),0,IF(tblTeamSch[[#This Row],[Court]]&lt;10,0,IF(tblTeamSch[[#This Row],[Home Court]]=10,0,10)))</f>
        <v>0</v>
      </c>
      <c r="W239" s="6" t="e">
        <f>COUNTIFS(tblTeamSch[Travel Score for Game],10,tblTeamSch[Home],0,#REF!,#REF!)</f>
        <v>#REF!</v>
      </c>
      <c r="X239" s="6" t="str">
        <f>IFERROR(INDEX(tblTeamSch[Overall Travel Score],MATCH(tblTeamSch[[#This Row],[Opponent]],tblTeamSch[Team],0)),"")</f>
        <v/>
      </c>
      <c r="Y239" s="6" cm="1">
        <f t="array" ref="Y239">IF(Y238="Num",1,IF(Y238="","",IF(Y238+1&gt;TotalNumRegGames*2,"",Y238+1)))</f>
        <v>238</v>
      </c>
    </row>
    <row r="240" spans="1:25" ht="13.35" customHeight="1" x14ac:dyDescent="0.3">
      <c r="A240" s="6" cm="1">
        <f t="array" ref="A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728</v>
      </c>
      <c r="B240" s="6" cm="1">
        <f t="array" ref="B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0" s="6">
        <f>IFERROR(INDEX([1]!tblSchedule[Week Game Scheduled],MATCH(tblTeamSch[[#This Row],[Game Num]],[1]!tblSchedule[GameNum],0)),"")</f>
        <v>9</v>
      </c>
      <c r="D240" s="6">
        <f>IFERROR(INDEX([1]!tblSchedule[Round],MATCH(tblTeamSch[[#This Row],[Game Num]],[1]!tblSchedule[GameNum],0)),"")</f>
        <v>7</v>
      </c>
      <c r="E240" s="6">
        <f>IFERROR(INDEX([1]!tblSchedule[Rnd Sch],MATCH(tblTeamSch[[#This Row],[Game Num]],[1]!tblSchedule[GameNum],0)),"")</f>
        <v>7</v>
      </c>
      <c r="F240" s="6" t="str">
        <f>IFERROR(INDEX([1]!tblSchedule[DLC],MATCH(tblTeamSch[[#This Row],[Game Num]],[1]!tblSchedule[GameNum],0)),"")</f>
        <v>4B3</v>
      </c>
      <c r="G240" s="7" t="str">
        <f>IFERROR(INDEX([1]!tblSchedule[Facility],MATCH(tblTeamSch[[#This Row],[Game Num]],[1]!tblSchedule[GameNum],0)),"")</f>
        <v>Holy Trinity Parish School</v>
      </c>
      <c r="H240" s="8">
        <f>IFERROR(INDEX([1]!tblSchedule[Game Date],MATCH(tblTeamSch[[#This Row],[Game Num]],[1]!tblSchedule[GameNum],0)),"")</f>
        <v>46053</v>
      </c>
      <c r="I240" s="9">
        <f>IFERROR(INDEX([1]!tblSchedule[Game Time],MATCH(tblTeamSch[[#This Row],[Game Num]],[1]!tblSchedule[GameNum],0)),"")</f>
        <v>0.54166666666666663</v>
      </c>
      <c r="J240" s="10" t="str">
        <f>IFERROR(INDEX([1]!tblTeams[Organization],MATCH(tblTeamSch[[#This Row],[Team]],[1]!tblTeams[Team],0)),"")</f>
        <v>Holy Trinity</v>
      </c>
      <c r="K240" s="10" t="str">
        <f>IFERROR(INDEX([1]!tblOrg[Abbr],MATCH(tblTeamSch[[#This Row],[Org]],[1]!tblOrg[Organization],0)),"")</f>
        <v>HT</v>
      </c>
      <c r="L240" s="10" t="str">
        <f>IFERROR(INDEX(IF(tblTeamSch[[#This Row],[1vs2]]=1,[1]!tblSchedule[Team 1 Name],[1]!tblSchedule[Team 2 Name]),MATCH(tblTeamSch[[#This Row],[Game Num]],[1]!tblSchedule[GameNum],0)),"")</f>
        <v>Holy Trinity BB 3/4B #3 Yellow</v>
      </c>
      <c r="M240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240" s="6"/>
      <c r="O240" s="6"/>
      <c r="P240" s="6"/>
      <c r="Q240" s="6">
        <f>INDEX([1]!tblSchedule[Home Game],MATCH(tblTeamSch[[#This Row],[Game Num]],[1]!tblSchedule[GameNum],0))</f>
        <v>1</v>
      </c>
      <c r="R240" s="7" t="e">
        <f>IF(COUNTIFS(tblTeamSch[Team],tblTeamSch[[#This Row],[Team]],#REF!,1)&gt;1,"Y","")</f>
        <v>#REF!</v>
      </c>
      <c r="S240" s="6">
        <f>INDEX([1]!tblLoc[Score],MATCH(INDEX([1]!tblOrg[Loc],MATCH(tblTeamSch[[#This Row],[Org]],[1]!tblOrg[Organization],0)),[1]!tblLoc[Loc],0))</f>
        <v>0</v>
      </c>
      <c r="T240" s="6" t="e">
        <f>INDEX([1]!tblLoc[Score],MATCH(INDEX([1]!tblOrg[Loc],MATCH(#REF!,[1]!tblOrg[Abbr],0)),[1]!tblLoc[Loc],0))</f>
        <v>#REF!</v>
      </c>
      <c r="U240" s="6">
        <f>IFERROR(INDEX([1]!tblLoc[Score],MATCH(INDEX([1]!tblOrg[Loc],MATCH(INDEX(FacList,MATCH(tblTeamSch[[#This Row],[Facility]],INDEX(FacList,,1),0),3),[1]!tblOrg[Org Num],0)),[1]!tblLoc[Loc],0)),"")</f>
        <v>0</v>
      </c>
      <c r="V240" s="6">
        <f>IF(OR(tblTeamSch[[#This Row],[Court]]="",tblTeamSch[[#This Row],[Home]]&gt;0),0,IF(tblTeamSch[[#This Row],[Court]]&lt;10,0,IF(tblTeamSch[[#This Row],[Home Court]]=10,0,10)))</f>
        <v>0</v>
      </c>
      <c r="W240" s="6" t="e">
        <f>COUNTIFS(tblTeamSch[Travel Score for Game],10,tblTeamSch[Home],0,#REF!,#REF!)</f>
        <v>#REF!</v>
      </c>
      <c r="X240" s="6" t="str">
        <f>IFERROR(INDEX(tblTeamSch[Overall Travel Score],MATCH(tblTeamSch[[#This Row],[Opponent]],tblTeamSch[Team],0)),"")</f>
        <v/>
      </c>
      <c r="Y240" s="6" cm="1">
        <f t="array" ref="Y240">IF(Y239="Num",1,IF(Y239="","",IF(Y239+1&gt;TotalNumRegGames*2,"",Y239+1)))</f>
        <v>239</v>
      </c>
    </row>
    <row r="241" spans="1:25" ht="13.35" customHeight="1" x14ac:dyDescent="0.3">
      <c r="A241" s="6" cm="1">
        <f t="array" ref="A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1008</v>
      </c>
      <c r="B241" s="6" cm="1">
        <f t="array" ref="B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1" s="6">
        <f>IFERROR(INDEX([1]!tblSchedule[Week Game Scheduled],MATCH(tblTeamSch[[#This Row],[Game Num]],[1]!tblSchedule[GameNum],0)),"")</f>
        <v>49</v>
      </c>
      <c r="D241" s="6">
        <f>IFERROR(INDEX([1]!tblSchedule[Round],MATCH(tblTeamSch[[#This Row],[Game Num]],[1]!tblSchedule[GameNum],0)),"")</f>
        <v>1</v>
      </c>
      <c r="E241" s="6">
        <f>IFERROR(INDEX([1]!tblSchedule[Rnd Sch],MATCH(tblTeamSch[[#This Row],[Game Num]],[1]!tblSchedule[GameNum],0)),"")</f>
        <v>1</v>
      </c>
      <c r="F241" s="6" t="str">
        <f>IFERROR(INDEX([1]!tblSchedule[DLC],MATCH(tblTeamSch[[#This Row],[Game Num]],[1]!tblSchedule[GameNum],0)),"")</f>
        <v>4G1AA</v>
      </c>
      <c r="G241" s="7" t="str">
        <f>IFERROR(INDEX([1]!tblSchedule[Facility],MATCH(tblTeamSch[[#This Row],[Game Num]],[1]!tblSchedule[GameNum],0)),"")</f>
        <v>Holy Trinity Parish School</v>
      </c>
      <c r="H241" s="8">
        <f>IFERROR(INDEX([1]!tblSchedule[Game Date],MATCH(tblTeamSch[[#This Row],[Game Num]],[1]!tblSchedule[GameNum],0)),"")</f>
        <v>45997</v>
      </c>
      <c r="I241" s="9">
        <f>IFERROR(INDEX([1]!tblSchedule[Game Time],MATCH(tblTeamSch[[#This Row],[Game Num]],[1]!tblSchedule[GameNum],0)),"")</f>
        <v>0.45833333333333331</v>
      </c>
      <c r="J241" s="10" t="str">
        <f>IFERROR(INDEX([1]!tblTeams[Organization],MATCH(tblTeamSch[[#This Row],[Team]],[1]!tblTeams[Team],0)),"")</f>
        <v>Holy Trinity</v>
      </c>
      <c r="K241" s="10" t="str">
        <f>IFERROR(INDEX([1]!tblOrg[Abbr],MATCH(tblTeamSch[[#This Row],[Org]],[1]!tblOrg[Organization],0)),"")</f>
        <v>HT</v>
      </c>
      <c r="L241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1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241" s="6"/>
      <c r="O241" s="6"/>
      <c r="P241" s="6"/>
      <c r="Q241" s="6">
        <f>INDEX([1]!tblSchedule[Home Game],MATCH(tblTeamSch[[#This Row],[Game Num]],[1]!tblSchedule[GameNum],0))</f>
        <v>1</v>
      </c>
      <c r="R241" s="7" t="e">
        <f>IF(COUNTIFS(tblTeamSch[Team],tblTeamSch[[#This Row],[Team]],#REF!,1)&gt;1,"Y","")</f>
        <v>#REF!</v>
      </c>
      <c r="S241" s="6">
        <f>INDEX([1]!tblLoc[Score],MATCH(INDEX([1]!tblOrg[Loc],MATCH(tblTeamSch[[#This Row],[Org]],[1]!tblOrg[Organization],0)),[1]!tblLoc[Loc],0))</f>
        <v>0</v>
      </c>
      <c r="T241" s="6" t="e">
        <f>INDEX([1]!tblLoc[Score],MATCH(INDEX([1]!tblOrg[Loc],MATCH(#REF!,[1]!tblOrg[Abbr],0)),[1]!tblLoc[Loc],0))</f>
        <v>#REF!</v>
      </c>
      <c r="U241" s="6">
        <f>IFERROR(INDEX([1]!tblLoc[Score],MATCH(INDEX([1]!tblOrg[Loc],MATCH(INDEX(FacList,MATCH(tblTeamSch[[#This Row],[Facility]],INDEX(FacList,,1),0),3),[1]!tblOrg[Org Num],0)),[1]!tblLoc[Loc],0)),"")</f>
        <v>0</v>
      </c>
      <c r="V241" s="6">
        <f>IF(OR(tblTeamSch[[#This Row],[Court]]="",tblTeamSch[[#This Row],[Home]]&gt;0),0,IF(tblTeamSch[[#This Row],[Court]]&lt;10,0,IF(tblTeamSch[[#This Row],[Home Court]]=10,0,10)))</f>
        <v>0</v>
      </c>
      <c r="W241" s="6" t="e">
        <f>COUNTIFS(tblTeamSch[Travel Score for Game],10,tblTeamSch[Home],0,#REF!,#REF!)</f>
        <v>#REF!</v>
      </c>
      <c r="X241" s="6" t="str">
        <f>IFERROR(INDEX(tblTeamSch[Overall Travel Score],MATCH(tblTeamSch[[#This Row],[Opponent]],tblTeamSch[Team],0)),"")</f>
        <v/>
      </c>
      <c r="Y241" s="6" cm="1">
        <f t="array" ref="Y241">IF(Y240="Num",1,IF(Y240="","",IF(Y240+1&gt;TotalNumRegGames*2,"",Y240+1)))</f>
        <v>240</v>
      </c>
    </row>
    <row r="242" spans="1:25" ht="13.35" customHeight="1" x14ac:dyDescent="0.3">
      <c r="A242" s="6" cm="1">
        <f t="array" ref="A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1012</v>
      </c>
      <c r="B242" s="6" cm="1">
        <f t="array" ref="B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2" s="6">
        <f>IFERROR(INDEX([1]!tblSchedule[Week Game Scheduled],MATCH(tblTeamSch[[#This Row],[Game Num]],[1]!tblSchedule[GameNum],0)),"")</f>
        <v>50</v>
      </c>
      <c r="D242" s="6">
        <f>IFERROR(INDEX([1]!tblSchedule[Round],MATCH(tblTeamSch[[#This Row],[Game Num]],[1]!tblSchedule[GameNum],0)),"")</f>
        <v>2</v>
      </c>
      <c r="E242" s="6">
        <f>IFERROR(INDEX([1]!tblSchedule[Rnd Sch],MATCH(tblTeamSch[[#This Row],[Game Num]],[1]!tblSchedule[GameNum],0)),"")</f>
        <v>2</v>
      </c>
      <c r="F242" s="6" t="str">
        <f>IFERROR(INDEX([1]!tblSchedule[DLC],MATCH(tblTeamSch[[#This Row],[Game Num]],[1]!tblSchedule[GameNum],0)),"")</f>
        <v>4G1AA</v>
      </c>
      <c r="G242" s="7" t="str">
        <f>IFERROR(INDEX([1]!tblSchedule[Facility],MATCH(tblTeamSch[[#This Row],[Game Num]],[1]!tblSchedule[GameNum],0)),"")</f>
        <v>St. Agnes Gym</v>
      </c>
      <c r="H242" s="8">
        <f>IFERROR(INDEX([1]!tblSchedule[Game Date],MATCH(tblTeamSch[[#This Row],[Game Num]],[1]!tblSchedule[GameNum],0)),"")</f>
        <v>46004</v>
      </c>
      <c r="I242" s="9">
        <f>IFERROR(INDEX([1]!tblSchedule[Game Time],MATCH(tblTeamSch[[#This Row],[Game Num]],[1]!tblSchedule[GameNum],0)),"")</f>
        <v>0.54166666666666663</v>
      </c>
      <c r="J242" s="10" t="str">
        <f>IFERROR(INDEX([1]!tblTeams[Organization],MATCH(tblTeamSch[[#This Row],[Team]],[1]!tblTeams[Team],0)),"")</f>
        <v>Holy Trinity</v>
      </c>
      <c r="K242" s="10" t="str">
        <f>IFERROR(INDEX([1]!tblOrg[Abbr],MATCH(tblTeamSch[[#This Row],[Org]],[1]!tblOrg[Organization],0)),"")</f>
        <v>HT</v>
      </c>
      <c r="L242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2" s="10" t="str">
        <f>IFERROR(INDEX(IF(tblTeamSch[[#This Row],[1vs2]]=1,[1]!tblSchedule[Team 2 Name],[1]!tblSchedule[Team 1 Name]),MATCH(tblTeamSch[[#This Row],[Game Num]],[1]!tblSchedule[GameNum],0)),"")</f>
        <v>St Agnes BB 4G#1</v>
      </c>
      <c r="N242" s="6"/>
      <c r="O242" s="6"/>
      <c r="P242" s="6"/>
      <c r="Q242" s="6">
        <f>INDEX([1]!tblSchedule[Home Game],MATCH(tblTeamSch[[#This Row],[Game Num]],[1]!tblSchedule[GameNum],0))</f>
        <v>1</v>
      </c>
      <c r="R242" s="7" t="e">
        <f>IF(COUNTIFS(tblTeamSch[Team],tblTeamSch[[#This Row],[Team]],#REF!,1)&gt;1,"Y","")</f>
        <v>#REF!</v>
      </c>
      <c r="S242" s="6">
        <f>INDEX([1]!tblLoc[Score],MATCH(INDEX([1]!tblOrg[Loc],MATCH(tblTeamSch[[#This Row],[Org]],[1]!tblOrg[Organization],0)),[1]!tblLoc[Loc],0))</f>
        <v>0</v>
      </c>
      <c r="T242" s="6" t="e">
        <f>INDEX([1]!tblLoc[Score],MATCH(INDEX([1]!tblOrg[Loc],MATCH(#REF!,[1]!tblOrg[Abbr],0)),[1]!tblLoc[Loc],0))</f>
        <v>#REF!</v>
      </c>
      <c r="U242" s="6">
        <f>IFERROR(INDEX([1]!tblLoc[Score],MATCH(INDEX([1]!tblOrg[Loc],MATCH(INDEX(FacList,MATCH(tblTeamSch[[#This Row],[Facility]],INDEX(FacList,,1),0),3),[1]!tblOrg[Org Num],0)),[1]!tblLoc[Loc],0)),"")</f>
        <v>0</v>
      </c>
      <c r="V242" s="6">
        <f>IF(OR(tblTeamSch[[#This Row],[Court]]="",tblTeamSch[[#This Row],[Home]]&gt;0),0,IF(tblTeamSch[[#This Row],[Court]]&lt;10,0,IF(tblTeamSch[[#This Row],[Home Court]]=10,0,10)))</f>
        <v>0</v>
      </c>
      <c r="W242" s="6" t="e">
        <f>COUNTIFS(tblTeamSch[Travel Score for Game],10,tblTeamSch[Home],0,#REF!,#REF!)</f>
        <v>#REF!</v>
      </c>
      <c r="X242" s="6" t="str">
        <f>IFERROR(INDEX(tblTeamSch[Overall Travel Score],MATCH(tblTeamSch[[#This Row],[Opponent]],tblTeamSch[Team],0)),"")</f>
        <v/>
      </c>
      <c r="Y242" s="6" cm="1">
        <f t="array" ref="Y242">IF(Y241="Num",1,IF(Y241="","",IF(Y241+1&gt;TotalNumRegGames*2,"",Y241+1)))</f>
        <v>241</v>
      </c>
    </row>
    <row r="243" spans="1:25" ht="13.35" customHeight="1" x14ac:dyDescent="0.3">
      <c r="A243" s="6" cm="1">
        <f t="array" ref="A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1019</v>
      </c>
      <c r="B243" s="6" cm="1">
        <f t="array" ref="B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3" s="6">
        <f>IFERROR(INDEX([1]!tblSchedule[Week Game Scheduled],MATCH(tblTeamSch[[#This Row],[Game Num]],[1]!tblSchedule[GameNum],0)),"")</f>
        <v>5</v>
      </c>
      <c r="D243" s="6">
        <f>IFERROR(INDEX([1]!tblSchedule[Round],MATCH(tblTeamSch[[#This Row],[Game Num]],[1]!tblSchedule[GameNum],0)),"")</f>
        <v>3</v>
      </c>
      <c r="E243" s="6">
        <f>IFERROR(INDEX([1]!tblSchedule[Rnd Sch],MATCH(tblTeamSch[[#This Row],[Game Num]],[1]!tblSchedule[GameNum],0)),"")</f>
        <v>3</v>
      </c>
      <c r="F243" s="6" t="str">
        <f>IFERROR(INDEX([1]!tblSchedule[DLC],MATCH(tblTeamSch[[#This Row],[Game Num]],[1]!tblSchedule[GameNum],0)),"")</f>
        <v>4G1AA</v>
      </c>
      <c r="G243" s="7" t="str">
        <f>IFERROR(INDEX([1]!tblSchedule[Facility],MATCH(tblTeamSch[[#This Row],[Game Num]],[1]!tblSchedule[GameNum],0)),"")</f>
        <v>St. Albert the Great Gym</v>
      </c>
      <c r="H243" s="8">
        <f>IFERROR(INDEX([1]!tblSchedule[Game Date],MATCH(tblTeamSch[[#This Row],[Game Num]],[1]!tblSchedule[GameNum],0)),"")</f>
        <v>46025</v>
      </c>
      <c r="I243" s="9">
        <f>IFERROR(INDEX([1]!tblSchedule[Game Time],MATCH(tblTeamSch[[#This Row],[Game Num]],[1]!tblSchedule[GameNum],0)),"")</f>
        <v>0.54166666666666663</v>
      </c>
      <c r="J243" s="10" t="str">
        <f>IFERROR(INDEX([1]!tblTeams[Organization],MATCH(tblTeamSch[[#This Row],[Team]],[1]!tblTeams[Team],0)),"")</f>
        <v>Holy Trinity</v>
      </c>
      <c r="K243" s="10" t="str">
        <f>IFERROR(INDEX([1]!tblOrg[Abbr],MATCH(tblTeamSch[[#This Row],[Org]],[1]!tblOrg[Organization],0)),"")</f>
        <v>HT</v>
      </c>
      <c r="L243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3" s="10" t="str">
        <f>IFERROR(INDEX(IF(tblTeamSch[[#This Row],[1vs2]]=1,[1]!tblSchedule[Team 2 Name],[1]!tblSchedule[Team 1 Name]),MATCH(tblTeamSch[[#This Row],[Game Num]],[1]!tblSchedule[GameNum],0)),"")</f>
        <v>St. Albert GBB 3/4 #1</v>
      </c>
      <c r="N243" s="6"/>
      <c r="O243" s="6"/>
      <c r="P243" s="6"/>
      <c r="Q243" s="6">
        <f>INDEX([1]!tblSchedule[Home Game],MATCH(tblTeamSch[[#This Row],[Game Num]],[1]!tblSchedule[GameNum],0))</f>
        <v>1</v>
      </c>
      <c r="R243" s="7" t="e">
        <f>IF(COUNTIFS(tblTeamSch[Team],tblTeamSch[[#This Row],[Team]],#REF!,1)&gt;1,"Y","")</f>
        <v>#REF!</v>
      </c>
      <c r="S243" s="6">
        <f>INDEX([1]!tblLoc[Score],MATCH(INDEX([1]!tblOrg[Loc],MATCH(tblTeamSch[[#This Row],[Org]],[1]!tblOrg[Organization],0)),[1]!tblLoc[Loc],0))</f>
        <v>0</v>
      </c>
      <c r="T243" s="6" t="e">
        <f>INDEX([1]!tblLoc[Score],MATCH(INDEX([1]!tblOrg[Loc],MATCH(#REF!,[1]!tblOrg[Abbr],0)),[1]!tblLoc[Loc],0))</f>
        <v>#REF!</v>
      </c>
      <c r="U243" s="6">
        <f>IFERROR(INDEX([1]!tblLoc[Score],MATCH(INDEX([1]!tblOrg[Loc],MATCH(INDEX(FacList,MATCH(tblTeamSch[[#This Row],[Facility]],INDEX(FacList,,1),0),3),[1]!tblOrg[Org Num],0)),[1]!tblLoc[Loc],0)),"")</f>
        <v>0</v>
      </c>
      <c r="V243" s="6">
        <f>IF(OR(tblTeamSch[[#This Row],[Court]]="",tblTeamSch[[#This Row],[Home]]&gt;0),0,IF(tblTeamSch[[#This Row],[Court]]&lt;10,0,IF(tblTeamSch[[#This Row],[Home Court]]=10,0,10)))</f>
        <v>0</v>
      </c>
      <c r="W243" s="6" t="e">
        <f>COUNTIFS(tblTeamSch[Travel Score for Game],10,tblTeamSch[Home],0,#REF!,#REF!)</f>
        <v>#REF!</v>
      </c>
      <c r="X243" s="6" t="str">
        <f>IFERROR(INDEX(tblTeamSch[Overall Travel Score],MATCH(tblTeamSch[[#This Row],[Opponent]],tblTeamSch[Team],0)),"")</f>
        <v/>
      </c>
      <c r="Y243" s="6" cm="1">
        <f t="array" ref="Y243">IF(Y242="Num",1,IF(Y242="","",IF(Y242+1&gt;TotalNumRegGames*2,"",Y242+1)))</f>
        <v>242</v>
      </c>
    </row>
    <row r="244" spans="1:25" ht="13.35" customHeight="1" x14ac:dyDescent="0.3">
      <c r="A244" s="6" cm="1">
        <f t="array" ref="A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1025</v>
      </c>
      <c r="B244" s="6" cm="1">
        <f t="array" ref="B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4" s="6">
        <f>IFERROR(INDEX([1]!tblSchedule[Week Game Scheduled],MATCH(tblTeamSch[[#This Row],[Game Num]],[1]!tblSchedule[GameNum],0)),"")</f>
        <v>6</v>
      </c>
      <c r="D244" s="6">
        <f>IFERROR(INDEX([1]!tblSchedule[Round],MATCH(tblTeamSch[[#This Row],[Game Num]],[1]!tblSchedule[GameNum],0)),"")</f>
        <v>4</v>
      </c>
      <c r="E244" s="6">
        <f>IFERROR(INDEX([1]!tblSchedule[Rnd Sch],MATCH(tblTeamSch[[#This Row],[Game Num]],[1]!tblSchedule[GameNum],0)),"")</f>
        <v>4</v>
      </c>
      <c r="F244" s="6" t="str">
        <f>IFERROR(INDEX([1]!tblSchedule[DLC],MATCH(tblTeamSch[[#This Row],[Game Num]],[1]!tblSchedule[GameNum],0)),"")</f>
        <v>4G1AA</v>
      </c>
      <c r="G244" s="7" t="str">
        <f>IFERROR(INDEX([1]!tblSchedule[Facility],MATCH(tblTeamSch[[#This Row],[Game Num]],[1]!tblSchedule[GameNum],0)),"")</f>
        <v>St Lawrence</v>
      </c>
      <c r="H244" s="8">
        <f>IFERROR(INDEX([1]!tblSchedule[Game Date],MATCH(tblTeamSch[[#This Row],[Game Num]],[1]!tblSchedule[GameNum],0)),"")</f>
        <v>46032</v>
      </c>
      <c r="I244" s="9">
        <f>IFERROR(INDEX([1]!tblSchedule[Game Time],MATCH(tblTeamSch[[#This Row],[Game Num]],[1]!tblSchedule[GameNum],0)),"")</f>
        <v>0.5</v>
      </c>
      <c r="J244" s="10" t="str">
        <f>IFERROR(INDEX([1]!tblTeams[Organization],MATCH(tblTeamSch[[#This Row],[Team]],[1]!tblTeams[Team],0)),"")</f>
        <v>Holy Trinity</v>
      </c>
      <c r="K244" s="10" t="str">
        <f>IFERROR(INDEX([1]!tblOrg[Abbr],MATCH(tblTeamSch[[#This Row],[Org]],[1]!tblOrg[Organization],0)),"")</f>
        <v>HT</v>
      </c>
      <c r="L244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4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244" s="6"/>
      <c r="O244" s="6"/>
      <c r="P244" s="6"/>
      <c r="Q244" s="6">
        <f>INDEX([1]!tblSchedule[Home Game],MATCH(tblTeamSch[[#This Row],[Game Num]],[1]!tblSchedule[GameNum],0))</f>
        <v>1</v>
      </c>
      <c r="R244" s="7" t="e">
        <f>IF(COUNTIFS(tblTeamSch[Team],tblTeamSch[[#This Row],[Team]],#REF!,1)&gt;1,"Y","")</f>
        <v>#REF!</v>
      </c>
      <c r="S244" s="6">
        <f>INDEX([1]!tblLoc[Score],MATCH(INDEX([1]!tblOrg[Loc],MATCH(tblTeamSch[[#This Row],[Org]],[1]!tblOrg[Organization],0)),[1]!tblLoc[Loc],0))</f>
        <v>0</v>
      </c>
      <c r="T244" s="6" t="e">
        <f>INDEX([1]!tblLoc[Score],MATCH(INDEX([1]!tblOrg[Loc],MATCH(#REF!,[1]!tblOrg[Abbr],0)),[1]!tblLoc[Loc],0))</f>
        <v>#REF!</v>
      </c>
      <c r="U244" s="6">
        <f>IFERROR(INDEX([1]!tblLoc[Score],MATCH(INDEX([1]!tblOrg[Loc],MATCH(INDEX(FacList,MATCH(tblTeamSch[[#This Row],[Facility]],INDEX(FacList,,1),0),3),[1]!tblOrg[Org Num],0)),[1]!tblLoc[Loc],0)),"")</f>
        <v>10</v>
      </c>
      <c r="V244" s="6">
        <f>IF(OR(tblTeamSch[[#This Row],[Court]]="",tblTeamSch[[#This Row],[Home]]&gt;0),0,IF(tblTeamSch[[#This Row],[Court]]&lt;10,0,IF(tblTeamSch[[#This Row],[Home Court]]=10,0,10)))</f>
        <v>0</v>
      </c>
      <c r="W244" s="6" t="e">
        <f>COUNTIFS(tblTeamSch[Travel Score for Game],10,tblTeamSch[Home],0,#REF!,#REF!)</f>
        <v>#REF!</v>
      </c>
      <c r="X244" s="6" t="str">
        <f>IFERROR(INDEX(tblTeamSch[Overall Travel Score],MATCH(tblTeamSch[[#This Row],[Opponent]],tblTeamSch[Team],0)),"")</f>
        <v/>
      </c>
      <c r="Y244" s="6" cm="1">
        <f t="array" ref="Y244">IF(Y243="Num",1,IF(Y243="","",IF(Y243+1&gt;TotalNumRegGames*2,"",Y243+1)))</f>
        <v>243</v>
      </c>
    </row>
    <row r="245" spans="1:25" ht="13.35" customHeight="1" x14ac:dyDescent="0.3">
      <c r="A245" s="6" cm="1">
        <f t="array" ref="A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1032</v>
      </c>
      <c r="B245" s="6" cm="1">
        <f t="array" ref="B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5" s="6">
        <f>IFERROR(INDEX([1]!tblSchedule[Week Game Scheduled],MATCH(tblTeamSch[[#This Row],[Game Num]],[1]!tblSchedule[GameNum],0)),"")</f>
        <v>7</v>
      </c>
      <c r="D245" s="6">
        <f>IFERROR(INDEX([1]!tblSchedule[Round],MATCH(tblTeamSch[[#This Row],[Game Num]],[1]!tblSchedule[GameNum],0)),"")</f>
        <v>5</v>
      </c>
      <c r="E245" s="6">
        <f>IFERROR(INDEX([1]!tblSchedule[Rnd Sch],MATCH(tblTeamSch[[#This Row],[Game Num]],[1]!tblSchedule[GameNum],0)),"")</f>
        <v>5</v>
      </c>
      <c r="F245" s="6" t="str">
        <f>IFERROR(INDEX([1]!tblSchedule[DLC],MATCH(tblTeamSch[[#This Row],[Game Num]],[1]!tblSchedule[GameNum],0)),"")</f>
        <v>4G1AA</v>
      </c>
      <c r="G245" s="7" t="str">
        <f>IFERROR(INDEX([1]!tblSchedule[Facility],MATCH(tblTeamSch[[#This Row],[Game Num]],[1]!tblSchedule[GameNum],0)),"")</f>
        <v>Holy Trinity Parish School</v>
      </c>
      <c r="H245" s="8">
        <f>IFERROR(INDEX([1]!tblSchedule[Game Date],MATCH(tblTeamSch[[#This Row],[Game Num]],[1]!tblSchedule[GameNum],0)),"")</f>
        <v>46039</v>
      </c>
      <c r="I245" s="9">
        <f>IFERROR(INDEX([1]!tblSchedule[Game Time],MATCH(tblTeamSch[[#This Row],[Game Num]],[1]!tblSchedule[GameNum],0)),"")</f>
        <v>0.54166666666666663</v>
      </c>
      <c r="J245" s="10" t="str">
        <f>IFERROR(INDEX([1]!tblTeams[Organization],MATCH(tblTeamSch[[#This Row],[Team]],[1]!tblTeams[Team],0)),"")</f>
        <v>Holy Trinity</v>
      </c>
      <c r="K245" s="10" t="str">
        <f>IFERROR(INDEX([1]!tblOrg[Abbr],MATCH(tblTeamSch[[#This Row],[Org]],[1]!tblOrg[Organization],0)),"")</f>
        <v>HT</v>
      </c>
      <c r="L245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5" s="10" t="str">
        <f>IFERROR(INDEX(IF(tblTeamSch[[#This Row],[1vs2]]=1,[1]!tblSchedule[Team 2 Name],[1]!tblSchedule[Team 1 Name]),MATCH(tblTeamSch[[#This Row],[Game Num]],[1]!tblSchedule[GameNum],0)),"")</f>
        <v>St Patrick BB 4G#1</v>
      </c>
      <c r="N245" s="6"/>
      <c r="O245" s="6"/>
      <c r="P245" s="6"/>
      <c r="Q245" s="6">
        <f>INDEX([1]!tblSchedule[Home Game],MATCH(tblTeamSch[[#This Row],[Game Num]],[1]!tblSchedule[GameNum],0))</f>
        <v>1</v>
      </c>
      <c r="R245" s="7" t="e">
        <f>IF(COUNTIFS(tblTeamSch[Team],tblTeamSch[[#This Row],[Team]],#REF!,1)&gt;1,"Y","")</f>
        <v>#REF!</v>
      </c>
      <c r="S245" s="6">
        <f>INDEX([1]!tblLoc[Score],MATCH(INDEX([1]!tblOrg[Loc],MATCH(tblTeamSch[[#This Row],[Org]],[1]!tblOrg[Organization],0)),[1]!tblLoc[Loc],0))</f>
        <v>0</v>
      </c>
      <c r="T245" s="6" t="e">
        <f>INDEX([1]!tblLoc[Score],MATCH(INDEX([1]!tblOrg[Loc],MATCH(#REF!,[1]!tblOrg[Abbr],0)),[1]!tblLoc[Loc],0))</f>
        <v>#REF!</v>
      </c>
      <c r="U245" s="6">
        <f>IFERROR(INDEX([1]!tblLoc[Score],MATCH(INDEX([1]!tblOrg[Loc],MATCH(INDEX(FacList,MATCH(tblTeamSch[[#This Row],[Facility]],INDEX(FacList,,1),0),3),[1]!tblOrg[Org Num],0)),[1]!tblLoc[Loc],0)),"")</f>
        <v>0</v>
      </c>
      <c r="V245" s="6">
        <f>IF(OR(tblTeamSch[[#This Row],[Court]]="",tblTeamSch[[#This Row],[Home]]&gt;0),0,IF(tblTeamSch[[#This Row],[Court]]&lt;10,0,IF(tblTeamSch[[#This Row],[Home Court]]=10,0,10)))</f>
        <v>0</v>
      </c>
      <c r="W245" s="6" t="e">
        <f>COUNTIFS(tblTeamSch[Travel Score for Game],10,tblTeamSch[Home],0,#REF!,#REF!)</f>
        <v>#REF!</v>
      </c>
      <c r="X245" s="6" t="str">
        <f>IFERROR(INDEX(tblTeamSch[Overall Travel Score],MATCH(tblTeamSch[[#This Row],[Opponent]],tblTeamSch[Team],0)),"")</f>
        <v/>
      </c>
      <c r="Y245" s="6" cm="1">
        <f t="array" ref="Y245">IF(Y244="Num",1,IF(Y244="","",IF(Y244+1&gt;TotalNumRegGames*2,"",Y244+1)))</f>
        <v>244</v>
      </c>
    </row>
    <row r="246" spans="1:25" ht="13.35" customHeight="1" x14ac:dyDescent="0.3">
      <c r="A246" s="6" cm="1">
        <f t="array" ref="A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1035</v>
      </c>
      <c r="B246" s="6" cm="1">
        <f t="array" ref="B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6" s="6">
        <f>IFERROR(INDEX([1]!tblSchedule[Week Game Scheduled],MATCH(tblTeamSch[[#This Row],[Game Num]],[1]!tblSchedule[GameNum],0)),"")</f>
        <v>8</v>
      </c>
      <c r="D246" s="6">
        <f>IFERROR(INDEX([1]!tblSchedule[Round],MATCH(tblTeamSch[[#This Row],[Game Num]],[1]!tblSchedule[GameNum],0)),"")</f>
        <v>6</v>
      </c>
      <c r="E246" s="6">
        <f>IFERROR(INDEX([1]!tblSchedule[Rnd Sch],MATCH(tblTeamSch[[#This Row],[Game Num]],[1]!tblSchedule[GameNum],0)),"")</f>
        <v>6</v>
      </c>
      <c r="F246" s="6" t="str">
        <f>IFERROR(INDEX([1]!tblSchedule[DLC],MATCH(tblTeamSch[[#This Row],[Game Num]],[1]!tblSchedule[GameNum],0)),"")</f>
        <v>4G1AA</v>
      </c>
      <c r="G246" s="7" t="str">
        <f>IFERROR(INDEX([1]!tblSchedule[Facility],MATCH(tblTeamSch[[#This Row],[Game Num]],[1]!tblSchedule[GameNum],0)),"")</f>
        <v>Holy Trinity Parish School</v>
      </c>
      <c r="H246" s="8">
        <f>IFERROR(INDEX([1]!tblSchedule[Game Date],MATCH(tblTeamSch[[#This Row],[Game Num]],[1]!tblSchedule[GameNum],0)),"")</f>
        <v>46046</v>
      </c>
      <c r="I246" s="9">
        <f>IFERROR(INDEX([1]!tblSchedule[Game Time],MATCH(tblTeamSch[[#This Row],[Game Num]],[1]!tblSchedule[GameNum],0)),"")</f>
        <v>0.5</v>
      </c>
      <c r="J246" s="10" t="str">
        <f>IFERROR(INDEX([1]!tblTeams[Organization],MATCH(tblTeamSch[[#This Row],[Team]],[1]!tblTeams[Team],0)),"")</f>
        <v>Holy Trinity</v>
      </c>
      <c r="K246" s="10" t="str">
        <f>IFERROR(INDEX([1]!tblOrg[Abbr],MATCH(tblTeamSch[[#This Row],[Org]],[1]!tblOrg[Organization],0)),"")</f>
        <v>HT</v>
      </c>
      <c r="L246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6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246" s="6"/>
      <c r="O246" s="6"/>
      <c r="P246" s="6"/>
      <c r="Q246" s="6">
        <f>INDEX([1]!tblSchedule[Home Game],MATCH(tblTeamSch[[#This Row],[Game Num]],[1]!tblSchedule[GameNum],0))</f>
        <v>1</v>
      </c>
      <c r="R246" s="7" t="e">
        <f>IF(COUNTIFS(tblTeamSch[Team],tblTeamSch[[#This Row],[Team]],#REF!,1)&gt;1,"Y","")</f>
        <v>#REF!</v>
      </c>
      <c r="S246" s="6">
        <f>INDEX([1]!tblLoc[Score],MATCH(INDEX([1]!tblOrg[Loc],MATCH(tblTeamSch[[#This Row],[Org]],[1]!tblOrg[Organization],0)),[1]!tblLoc[Loc],0))</f>
        <v>0</v>
      </c>
      <c r="T246" s="6" t="e">
        <f>INDEX([1]!tblLoc[Score],MATCH(INDEX([1]!tblOrg[Loc],MATCH(#REF!,[1]!tblOrg[Abbr],0)),[1]!tblLoc[Loc],0))</f>
        <v>#REF!</v>
      </c>
      <c r="U246" s="6">
        <f>IFERROR(INDEX([1]!tblLoc[Score],MATCH(INDEX([1]!tblOrg[Loc],MATCH(INDEX(FacList,MATCH(tblTeamSch[[#This Row],[Facility]],INDEX(FacList,,1),0),3),[1]!tblOrg[Org Num],0)),[1]!tblLoc[Loc],0)),"")</f>
        <v>0</v>
      </c>
      <c r="V246" s="6">
        <f>IF(OR(tblTeamSch[[#This Row],[Court]]="",tblTeamSch[[#This Row],[Home]]&gt;0),0,IF(tblTeamSch[[#This Row],[Court]]&lt;10,0,IF(tblTeamSch[[#This Row],[Home Court]]=10,0,10)))</f>
        <v>0</v>
      </c>
      <c r="W246" s="6" t="e">
        <f>COUNTIFS(tblTeamSch[Travel Score for Game],10,tblTeamSch[Home],0,#REF!,#REF!)</f>
        <v>#REF!</v>
      </c>
      <c r="X246" s="6" t="str">
        <f>IFERROR(INDEX(tblTeamSch[Overall Travel Score],MATCH(tblTeamSch[[#This Row],[Opponent]],tblTeamSch[Team],0)),"")</f>
        <v/>
      </c>
      <c r="Y246" s="6" cm="1">
        <f t="array" ref="Y246">IF(Y245="Num",1,IF(Y245="","",IF(Y245+1&gt;TotalNumRegGames*2,"",Y245+1)))</f>
        <v>245</v>
      </c>
    </row>
    <row r="247" spans="1:25" ht="13.35" customHeight="1" x14ac:dyDescent="0.3">
      <c r="A247" s="6" cm="1">
        <f t="array" ref="A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1043</v>
      </c>
      <c r="B247" s="6" cm="1">
        <f t="array" ref="B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7" s="6">
        <f>IFERROR(INDEX([1]!tblSchedule[Week Game Scheduled],MATCH(tblTeamSch[[#This Row],[Game Num]],[1]!tblSchedule[GameNum],0)),"")</f>
        <v>9</v>
      </c>
      <c r="D247" s="6">
        <f>IFERROR(INDEX([1]!tblSchedule[Round],MATCH(tblTeamSch[[#This Row],[Game Num]],[1]!tblSchedule[GameNum],0)),"")</f>
        <v>7</v>
      </c>
      <c r="E247" s="6">
        <f>IFERROR(INDEX([1]!tblSchedule[Rnd Sch],MATCH(tblTeamSch[[#This Row],[Game Num]],[1]!tblSchedule[GameNum],0)),"")</f>
        <v>7</v>
      </c>
      <c r="F247" s="6" t="str">
        <f>IFERROR(INDEX([1]!tblSchedule[DLC],MATCH(tblTeamSch[[#This Row],[Game Num]],[1]!tblSchedule[GameNum],0)),"")</f>
        <v>4G1AA</v>
      </c>
      <c r="G247" s="7" t="str">
        <f>IFERROR(INDEX([1]!tblSchedule[Facility],MATCH(tblTeamSch[[#This Row],[Game Num]],[1]!tblSchedule[GameNum],0)),"")</f>
        <v>St. Margaret Mary PAC (smaller gym)</v>
      </c>
      <c r="H247" s="8">
        <f>IFERROR(INDEX([1]!tblSchedule[Game Date],MATCH(tblTeamSch[[#This Row],[Game Num]],[1]!tblSchedule[GameNum],0)),"")</f>
        <v>46053</v>
      </c>
      <c r="I247" s="9">
        <f>IFERROR(INDEX([1]!tblSchedule[Game Time],MATCH(tblTeamSch[[#This Row],[Game Num]],[1]!tblSchedule[GameNum],0)),"")</f>
        <v>0.52083333333333337</v>
      </c>
      <c r="J247" s="10" t="str">
        <f>IFERROR(INDEX([1]!tblTeams[Organization],MATCH(tblTeamSch[[#This Row],[Team]],[1]!tblTeams[Team],0)),"")</f>
        <v>Holy Trinity</v>
      </c>
      <c r="K247" s="10" t="str">
        <f>IFERROR(INDEX([1]!tblOrg[Abbr],MATCH(tblTeamSch[[#This Row],[Org]],[1]!tblOrg[Organization],0)),"")</f>
        <v>HT</v>
      </c>
      <c r="L247" s="10" t="str">
        <f>IFERROR(INDEX(IF(tblTeamSch[[#This Row],[1vs2]]=1,[1]!tblSchedule[Team 1 Name],[1]!tblSchedule[Team 2 Name]),MATCH(tblTeamSch[[#This Row],[Game Num]],[1]!tblSchedule[GameNum],0)),"")</f>
        <v>Holy Trinity BB 3/4G #1</v>
      </c>
      <c r="M247" s="10" t="str">
        <f>IFERROR(INDEX(IF(tblTeamSch[[#This Row],[1vs2]]=1,[1]!tblSchedule[Team 2 Name],[1]!tblSchedule[Team 1 Name]),MATCH(tblTeamSch[[#This Row],[Game Num]],[1]!tblSchedule[GameNum],0)),"")</f>
        <v>St. Raphael BB 4G #1</v>
      </c>
      <c r="N247" s="6"/>
      <c r="O247" s="6"/>
      <c r="P247" s="6"/>
      <c r="Q247" s="6">
        <f>INDEX([1]!tblSchedule[Home Game],MATCH(tblTeamSch[[#This Row],[Game Num]],[1]!tblSchedule[GameNum],0))</f>
        <v>0</v>
      </c>
      <c r="R247" s="7" t="e">
        <f>IF(COUNTIFS(tblTeamSch[Team],tblTeamSch[[#This Row],[Team]],#REF!,1)&gt;1,"Y","")</f>
        <v>#REF!</v>
      </c>
      <c r="S247" s="6">
        <f>INDEX([1]!tblLoc[Score],MATCH(INDEX([1]!tblOrg[Loc],MATCH(tblTeamSch[[#This Row],[Org]],[1]!tblOrg[Organization],0)),[1]!tblLoc[Loc],0))</f>
        <v>0</v>
      </c>
      <c r="T247" s="6" t="e">
        <f>INDEX([1]!tblLoc[Score],MATCH(INDEX([1]!tblOrg[Loc],MATCH(#REF!,[1]!tblOrg[Abbr],0)),[1]!tblLoc[Loc],0))</f>
        <v>#REF!</v>
      </c>
      <c r="U247" s="6">
        <f>IFERROR(INDEX([1]!tblLoc[Score],MATCH(INDEX([1]!tblOrg[Loc],MATCH(INDEX(FacList,MATCH(tblTeamSch[[#This Row],[Facility]],INDEX(FacList,,1),0),3),[1]!tblOrg[Org Num],0)),[1]!tblLoc[Loc],0)),"")</f>
        <v>0</v>
      </c>
      <c r="V247" s="6">
        <f>IF(OR(tblTeamSch[[#This Row],[Court]]="",tblTeamSch[[#This Row],[Home]]&gt;0),0,IF(tblTeamSch[[#This Row],[Court]]&lt;10,0,IF(tblTeamSch[[#This Row],[Home Court]]=10,0,10)))</f>
        <v>0</v>
      </c>
      <c r="W247" s="6" t="e">
        <f>COUNTIFS(tblTeamSch[Travel Score for Game],10,tblTeamSch[Home],0,#REF!,#REF!)</f>
        <v>#REF!</v>
      </c>
      <c r="X247" s="6" t="str">
        <f>IFERROR(INDEX(tblTeamSch[Overall Travel Score],MATCH(tblTeamSch[[#This Row],[Opponent]],tblTeamSch[Team],0)),"")</f>
        <v/>
      </c>
      <c r="Y247" s="6" cm="1">
        <f t="array" ref="Y247">IF(Y246="Num",1,IF(Y246="","",IF(Y246+1&gt;TotalNumRegGames*2,"",Y246+1)))</f>
        <v>246</v>
      </c>
    </row>
    <row r="248" spans="1:25" ht="13.35" customHeight="1" x14ac:dyDescent="0.3">
      <c r="A248" s="6" cm="1">
        <f t="array" ref="A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1085</v>
      </c>
      <c r="B248" s="6" cm="1">
        <f t="array" ref="B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8" s="6">
        <f>IFERROR(INDEX([1]!tblSchedule[Week Game Scheduled],MATCH(tblTeamSch[[#This Row],[Game Num]],[1]!tblSchedule[GameNum],0)),"")</f>
        <v>49</v>
      </c>
      <c r="D248" s="6">
        <f>IFERROR(INDEX([1]!tblSchedule[Round],MATCH(tblTeamSch[[#This Row],[Game Num]],[1]!tblSchedule[GameNum],0)),"")</f>
        <v>1</v>
      </c>
      <c r="E248" s="6">
        <f>IFERROR(INDEX([1]!tblSchedule[Rnd Sch],MATCH(tblTeamSch[[#This Row],[Game Num]],[1]!tblSchedule[GameNum],0)),"")</f>
        <v>1</v>
      </c>
      <c r="F248" s="6" t="str">
        <f>IFERROR(INDEX([1]!tblSchedule[DLC],MATCH(tblTeamSch[[#This Row],[Game Num]],[1]!tblSchedule[GameNum],0)),"")</f>
        <v>4G2AA</v>
      </c>
      <c r="G248" s="7" t="str">
        <f>IFERROR(INDEX([1]!tblSchedule[Facility],MATCH(tblTeamSch[[#This Row],[Game Num]],[1]!tblSchedule[GameNum],0)),"")</f>
        <v>Holy Trinity Parish School</v>
      </c>
      <c r="H248" s="8">
        <f>IFERROR(INDEX([1]!tblSchedule[Game Date],MATCH(tblTeamSch[[#This Row],[Game Num]],[1]!tblSchedule[GameNum],0)),"")</f>
        <v>45997</v>
      </c>
      <c r="I248" s="9">
        <f>IFERROR(INDEX([1]!tblSchedule[Game Time],MATCH(tblTeamSch[[#This Row],[Game Num]],[1]!tblSchedule[GameNum],0)),"")</f>
        <v>0.5</v>
      </c>
      <c r="J248" s="10" t="str">
        <f>IFERROR(INDEX([1]!tblTeams[Organization],MATCH(tblTeamSch[[#This Row],[Team]],[1]!tblTeams[Team],0)),"")</f>
        <v>Holy Trinity</v>
      </c>
      <c r="K248" s="10" t="str">
        <f>IFERROR(INDEX([1]!tblOrg[Abbr],MATCH(tblTeamSch[[#This Row],[Org]],[1]!tblOrg[Organization],0)),"")</f>
        <v>HT</v>
      </c>
      <c r="L248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48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248" s="6"/>
      <c r="O248" s="6"/>
      <c r="P248" s="6"/>
      <c r="Q248" s="6">
        <f>INDEX([1]!tblSchedule[Home Game],MATCH(tblTeamSch[[#This Row],[Game Num]],[1]!tblSchedule[GameNum],0))</f>
        <v>1</v>
      </c>
      <c r="R248" s="7" t="e">
        <f>IF(COUNTIFS(tblTeamSch[Team],tblTeamSch[[#This Row],[Team]],#REF!,1)&gt;1,"Y","")</f>
        <v>#REF!</v>
      </c>
      <c r="S248" s="6">
        <f>INDEX([1]!tblLoc[Score],MATCH(INDEX([1]!tblOrg[Loc],MATCH(tblTeamSch[[#This Row],[Org]],[1]!tblOrg[Organization],0)),[1]!tblLoc[Loc],0))</f>
        <v>0</v>
      </c>
      <c r="T248" s="6" t="e">
        <f>INDEX([1]!tblLoc[Score],MATCH(INDEX([1]!tblOrg[Loc],MATCH(#REF!,[1]!tblOrg[Abbr],0)),[1]!tblLoc[Loc],0))</f>
        <v>#REF!</v>
      </c>
      <c r="U248" s="6">
        <f>IFERROR(INDEX([1]!tblLoc[Score],MATCH(INDEX([1]!tblOrg[Loc],MATCH(INDEX(FacList,MATCH(tblTeamSch[[#This Row],[Facility]],INDEX(FacList,,1),0),3),[1]!tblOrg[Org Num],0)),[1]!tblLoc[Loc],0)),"")</f>
        <v>0</v>
      </c>
      <c r="V248" s="6">
        <f>IF(OR(tblTeamSch[[#This Row],[Court]]="",tblTeamSch[[#This Row],[Home]]&gt;0),0,IF(tblTeamSch[[#This Row],[Court]]&lt;10,0,IF(tblTeamSch[[#This Row],[Home Court]]=10,0,10)))</f>
        <v>0</v>
      </c>
      <c r="W248" s="6" t="e">
        <f>COUNTIFS(tblTeamSch[Travel Score for Game],10,tblTeamSch[Home],0,#REF!,#REF!)</f>
        <v>#REF!</v>
      </c>
      <c r="X248" s="6" t="str">
        <f>IFERROR(INDEX(tblTeamSch[Overall Travel Score],MATCH(tblTeamSch[[#This Row],[Opponent]],tblTeamSch[Team],0)),"")</f>
        <v/>
      </c>
      <c r="Y248" s="6" cm="1">
        <f t="array" ref="Y248">IF(Y247="Num",1,IF(Y247="","",IF(Y247+1&gt;TotalNumRegGames*2,"",Y247+1)))</f>
        <v>247</v>
      </c>
    </row>
    <row r="249" spans="1:25" ht="13.35" customHeight="1" x14ac:dyDescent="0.3">
      <c r="A249" s="6" cm="1">
        <f t="array" ref="A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1089</v>
      </c>
      <c r="B249" s="6" cm="1">
        <f t="array" ref="B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49" s="6">
        <f>IFERROR(INDEX([1]!tblSchedule[Week Game Scheduled],MATCH(tblTeamSch[[#This Row],[Game Num]],[1]!tblSchedule[GameNum],0)),"")</f>
        <v>50</v>
      </c>
      <c r="D249" s="6">
        <f>IFERROR(INDEX([1]!tblSchedule[Round],MATCH(tblTeamSch[[#This Row],[Game Num]],[1]!tblSchedule[GameNum],0)),"")</f>
        <v>2</v>
      </c>
      <c r="E249" s="6">
        <f>IFERROR(INDEX([1]!tblSchedule[Rnd Sch],MATCH(tblTeamSch[[#This Row],[Game Num]],[1]!tblSchedule[GameNum],0)),"")</f>
        <v>2</v>
      </c>
      <c r="F249" s="6" t="str">
        <f>IFERROR(INDEX([1]!tblSchedule[DLC],MATCH(tblTeamSch[[#This Row],[Game Num]],[1]!tblSchedule[GameNum],0)),"")</f>
        <v>4G2AA</v>
      </c>
      <c r="G249" s="7" t="str">
        <f>IFERROR(INDEX([1]!tblSchedule[Facility],MATCH(tblTeamSch[[#This Row],[Game Num]],[1]!tblSchedule[GameNum],0)),"")</f>
        <v>Holy Trinity Parish School</v>
      </c>
      <c r="H249" s="8">
        <f>IFERROR(INDEX([1]!tblSchedule[Game Date],MATCH(tblTeamSch[[#This Row],[Game Num]],[1]!tblSchedule[GameNum],0)),"")</f>
        <v>46004</v>
      </c>
      <c r="I249" s="9">
        <f>IFERROR(INDEX([1]!tblSchedule[Game Time],MATCH(tblTeamSch[[#This Row],[Game Num]],[1]!tblSchedule[GameNum],0)),"")</f>
        <v>0.54166666666666663</v>
      </c>
      <c r="J249" s="10" t="str">
        <f>IFERROR(INDEX([1]!tblTeams[Organization],MATCH(tblTeamSch[[#This Row],[Team]],[1]!tblTeams[Team],0)),"")</f>
        <v>Holy Trinity</v>
      </c>
      <c r="K249" s="10" t="str">
        <f>IFERROR(INDEX([1]!tblOrg[Abbr],MATCH(tblTeamSch[[#This Row],[Org]],[1]!tblOrg[Organization],0)),"")</f>
        <v>HT</v>
      </c>
      <c r="L249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49" s="10" t="str">
        <f>IFERROR(INDEX(IF(tblTeamSch[[#This Row],[1vs2]]=1,[1]!tblSchedule[Team 2 Name],[1]!tblSchedule[Team 1 Name]),MATCH(tblTeamSch[[#This Row],[Game Num]],[1]!tblSchedule[GameNum],0)),"")</f>
        <v>St Agnes BB 4G#2</v>
      </c>
      <c r="N249" s="6"/>
      <c r="O249" s="6"/>
      <c r="P249" s="6"/>
      <c r="Q249" s="6">
        <f>INDEX([1]!tblSchedule[Home Game],MATCH(tblTeamSch[[#This Row],[Game Num]],[1]!tblSchedule[GameNum],0))</f>
        <v>1</v>
      </c>
      <c r="R249" s="7" t="e">
        <f>IF(COUNTIFS(tblTeamSch[Team],tblTeamSch[[#This Row],[Team]],#REF!,1)&gt;1,"Y","")</f>
        <v>#REF!</v>
      </c>
      <c r="S249" s="6">
        <f>INDEX([1]!tblLoc[Score],MATCH(INDEX([1]!tblOrg[Loc],MATCH(tblTeamSch[[#This Row],[Org]],[1]!tblOrg[Organization],0)),[1]!tblLoc[Loc],0))</f>
        <v>0</v>
      </c>
      <c r="T249" s="6" t="e">
        <f>INDEX([1]!tblLoc[Score],MATCH(INDEX([1]!tblOrg[Loc],MATCH(#REF!,[1]!tblOrg[Abbr],0)),[1]!tblLoc[Loc],0))</f>
        <v>#REF!</v>
      </c>
      <c r="U249" s="6">
        <f>IFERROR(INDEX([1]!tblLoc[Score],MATCH(INDEX([1]!tblOrg[Loc],MATCH(INDEX(FacList,MATCH(tblTeamSch[[#This Row],[Facility]],INDEX(FacList,,1),0),3),[1]!tblOrg[Org Num],0)),[1]!tblLoc[Loc],0)),"")</f>
        <v>0</v>
      </c>
      <c r="V249" s="6">
        <f>IF(OR(tblTeamSch[[#This Row],[Court]]="",tblTeamSch[[#This Row],[Home]]&gt;0),0,IF(tblTeamSch[[#This Row],[Court]]&lt;10,0,IF(tblTeamSch[[#This Row],[Home Court]]=10,0,10)))</f>
        <v>0</v>
      </c>
      <c r="W249" s="6" t="e">
        <f>COUNTIFS(tblTeamSch[Travel Score for Game],10,tblTeamSch[Home],0,#REF!,#REF!)</f>
        <v>#REF!</v>
      </c>
      <c r="X249" s="6" t="str">
        <f>IFERROR(INDEX(tblTeamSch[Overall Travel Score],MATCH(tblTeamSch[[#This Row],[Opponent]],tblTeamSch[Team],0)),"")</f>
        <v/>
      </c>
      <c r="Y249" s="6" cm="1">
        <f t="array" ref="Y249">IF(Y248="Num",1,IF(Y248="","",IF(Y248+1&gt;TotalNumRegGames*2,"",Y248+1)))</f>
        <v>248</v>
      </c>
    </row>
    <row r="250" spans="1:25" ht="13.35" customHeight="1" x14ac:dyDescent="0.3">
      <c r="A250" s="6" cm="1">
        <f t="array" ref="A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1096</v>
      </c>
      <c r="B250" s="6" cm="1">
        <f t="array" ref="B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0" s="6">
        <f>IFERROR(INDEX([1]!tblSchedule[Week Game Scheduled],MATCH(tblTeamSch[[#This Row],[Game Num]],[1]!tblSchedule[GameNum],0)),"")</f>
        <v>5</v>
      </c>
      <c r="D250" s="6">
        <f>IFERROR(INDEX([1]!tblSchedule[Round],MATCH(tblTeamSch[[#This Row],[Game Num]],[1]!tblSchedule[GameNum],0)),"")</f>
        <v>3</v>
      </c>
      <c r="E250" s="6">
        <f>IFERROR(INDEX([1]!tblSchedule[Rnd Sch],MATCH(tblTeamSch[[#This Row],[Game Num]],[1]!tblSchedule[GameNum],0)),"")</f>
        <v>3</v>
      </c>
      <c r="F250" s="6" t="str">
        <f>IFERROR(INDEX([1]!tblSchedule[DLC],MATCH(tblTeamSch[[#This Row],[Game Num]],[1]!tblSchedule[GameNum],0)),"")</f>
        <v>4G2AA</v>
      </c>
      <c r="G250" s="7" t="str">
        <f>IFERROR(INDEX([1]!tblSchedule[Facility],MATCH(tblTeamSch[[#This Row],[Game Num]],[1]!tblSchedule[GameNum],0)),"")</f>
        <v>St. Albert the Great Gym</v>
      </c>
      <c r="H250" s="8">
        <f>IFERROR(INDEX([1]!tblSchedule[Game Date],MATCH(tblTeamSch[[#This Row],[Game Num]],[1]!tblSchedule[GameNum],0)),"")</f>
        <v>46025</v>
      </c>
      <c r="I250" s="9">
        <f>IFERROR(INDEX([1]!tblSchedule[Game Time],MATCH(tblTeamSch[[#This Row],[Game Num]],[1]!tblSchedule[GameNum],0)),"")</f>
        <v>0.58333333333333337</v>
      </c>
      <c r="J250" s="10" t="str">
        <f>IFERROR(INDEX([1]!tblTeams[Organization],MATCH(tblTeamSch[[#This Row],[Team]],[1]!tblTeams[Team],0)),"")</f>
        <v>Holy Trinity</v>
      </c>
      <c r="K250" s="10" t="str">
        <f>IFERROR(INDEX([1]!tblOrg[Abbr],MATCH(tblTeamSch[[#This Row],[Org]],[1]!tblOrg[Organization],0)),"")</f>
        <v>HT</v>
      </c>
      <c r="L250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50" s="10" t="str">
        <f>IFERROR(INDEX(IF(tblTeamSch[[#This Row],[1vs2]]=1,[1]!tblSchedule[Team 2 Name],[1]!tblSchedule[Team 1 Name]),MATCH(tblTeamSch[[#This Row],[Game Num]],[1]!tblSchedule[GameNum],0)),"")</f>
        <v>St. Albert GBB 3/4 #2</v>
      </c>
      <c r="N250" s="6"/>
      <c r="O250" s="6"/>
      <c r="P250" s="6"/>
      <c r="Q250" s="6">
        <f>INDEX([1]!tblSchedule[Home Game],MATCH(tblTeamSch[[#This Row],[Game Num]],[1]!tblSchedule[GameNum],0))</f>
        <v>1</v>
      </c>
      <c r="R250" s="7" t="e">
        <f>IF(COUNTIFS(tblTeamSch[Team],tblTeamSch[[#This Row],[Team]],#REF!,1)&gt;1,"Y","")</f>
        <v>#REF!</v>
      </c>
      <c r="S250" s="6">
        <f>INDEX([1]!tblLoc[Score],MATCH(INDEX([1]!tblOrg[Loc],MATCH(tblTeamSch[[#This Row],[Org]],[1]!tblOrg[Organization],0)),[1]!tblLoc[Loc],0))</f>
        <v>0</v>
      </c>
      <c r="T250" s="6" t="e">
        <f>INDEX([1]!tblLoc[Score],MATCH(INDEX([1]!tblOrg[Loc],MATCH(#REF!,[1]!tblOrg[Abbr],0)),[1]!tblLoc[Loc],0))</f>
        <v>#REF!</v>
      </c>
      <c r="U250" s="6">
        <f>IFERROR(INDEX([1]!tblLoc[Score],MATCH(INDEX([1]!tblOrg[Loc],MATCH(INDEX(FacList,MATCH(tblTeamSch[[#This Row],[Facility]],INDEX(FacList,,1),0),3),[1]!tblOrg[Org Num],0)),[1]!tblLoc[Loc],0)),"")</f>
        <v>0</v>
      </c>
      <c r="V250" s="6">
        <f>IF(OR(tblTeamSch[[#This Row],[Court]]="",tblTeamSch[[#This Row],[Home]]&gt;0),0,IF(tblTeamSch[[#This Row],[Court]]&lt;10,0,IF(tblTeamSch[[#This Row],[Home Court]]=10,0,10)))</f>
        <v>0</v>
      </c>
      <c r="W250" s="6" t="e">
        <f>COUNTIFS(tblTeamSch[Travel Score for Game],10,tblTeamSch[Home],0,#REF!,#REF!)</f>
        <v>#REF!</v>
      </c>
      <c r="X250" s="6" t="str">
        <f>IFERROR(INDEX(tblTeamSch[Overall Travel Score],MATCH(tblTeamSch[[#This Row],[Opponent]],tblTeamSch[Team],0)),"")</f>
        <v/>
      </c>
      <c r="Y250" s="6" cm="1">
        <f t="array" ref="Y250">IF(Y249="Num",1,IF(Y249="","",IF(Y249+1&gt;TotalNumRegGames*2,"",Y249+1)))</f>
        <v>249</v>
      </c>
    </row>
    <row r="251" spans="1:25" ht="13.35" customHeight="1" x14ac:dyDescent="0.3">
      <c r="A251" s="6" cm="1">
        <f t="array" ref="A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1102</v>
      </c>
      <c r="B251" s="6" cm="1">
        <f t="array" ref="B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1" s="6">
        <f>IFERROR(INDEX([1]!tblSchedule[Week Game Scheduled],MATCH(tblTeamSch[[#This Row],[Game Num]],[1]!tblSchedule[GameNum],0)),"")</f>
        <v>6</v>
      </c>
      <c r="D251" s="6">
        <f>IFERROR(INDEX([1]!tblSchedule[Round],MATCH(tblTeamSch[[#This Row],[Game Num]],[1]!tblSchedule[GameNum],0)),"")</f>
        <v>4</v>
      </c>
      <c r="E251" s="6">
        <f>IFERROR(INDEX([1]!tblSchedule[Rnd Sch],MATCH(tblTeamSch[[#This Row],[Game Num]],[1]!tblSchedule[GameNum],0)),"")</f>
        <v>4</v>
      </c>
      <c r="F251" s="6" t="str">
        <f>IFERROR(INDEX([1]!tblSchedule[DLC],MATCH(tblTeamSch[[#This Row],[Game Num]],[1]!tblSchedule[GameNum],0)),"")</f>
        <v>4G2AA</v>
      </c>
      <c r="G251" s="7" t="str">
        <f>IFERROR(INDEX([1]!tblSchedule[Facility],MATCH(tblTeamSch[[#This Row],[Game Num]],[1]!tblSchedule[GameNum],0)),"")</f>
        <v>St Lawrence</v>
      </c>
      <c r="H251" s="8">
        <f>IFERROR(INDEX([1]!tblSchedule[Game Date],MATCH(tblTeamSch[[#This Row],[Game Num]],[1]!tblSchedule[GameNum],0)),"")</f>
        <v>46032</v>
      </c>
      <c r="I251" s="9">
        <f>IFERROR(INDEX([1]!tblSchedule[Game Time],MATCH(tblTeamSch[[#This Row],[Game Num]],[1]!tblSchedule[GameNum],0)),"")</f>
        <v>0.45833333333333331</v>
      </c>
      <c r="J251" s="10" t="str">
        <f>IFERROR(INDEX([1]!tblTeams[Organization],MATCH(tblTeamSch[[#This Row],[Team]],[1]!tblTeams[Team],0)),"")</f>
        <v>Holy Trinity</v>
      </c>
      <c r="K251" s="10" t="str">
        <f>IFERROR(INDEX([1]!tblOrg[Abbr],MATCH(tblTeamSch[[#This Row],[Org]],[1]!tblOrg[Organization],0)),"")</f>
        <v>HT</v>
      </c>
      <c r="L251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51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251" s="6"/>
      <c r="O251" s="6"/>
      <c r="P251" s="6"/>
      <c r="Q251" s="6">
        <f>INDEX([1]!tblSchedule[Home Game],MATCH(tblTeamSch[[#This Row],[Game Num]],[1]!tblSchedule[GameNum],0))</f>
        <v>1</v>
      </c>
      <c r="R251" s="7" t="e">
        <f>IF(COUNTIFS(tblTeamSch[Team],tblTeamSch[[#This Row],[Team]],#REF!,1)&gt;1,"Y","")</f>
        <v>#REF!</v>
      </c>
      <c r="S251" s="6">
        <f>INDEX([1]!tblLoc[Score],MATCH(INDEX([1]!tblOrg[Loc],MATCH(tblTeamSch[[#This Row],[Org]],[1]!tblOrg[Organization],0)),[1]!tblLoc[Loc],0))</f>
        <v>0</v>
      </c>
      <c r="T251" s="6" t="e">
        <f>INDEX([1]!tblLoc[Score],MATCH(INDEX([1]!tblOrg[Loc],MATCH(#REF!,[1]!tblOrg[Abbr],0)),[1]!tblLoc[Loc],0))</f>
        <v>#REF!</v>
      </c>
      <c r="U251" s="6">
        <f>IFERROR(INDEX([1]!tblLoc[Score],MATCH(INDEX([1]!tblOrg[Loc],MATCH(INDEX(FacList,MATCH(tblTeamSch[[#This Row],[Facility]],INDEX(FacList,,1),0),3),[1]!tblOrg[Org Num],0)),[1]!tblLoc[Loc],0)),"")</f>
        <v>10</v>
      </c>
      <c r="V251" s="6">
        <f>IF(OR(tblTeamSch[[#This Row],[Court]]="",tblTeamSch[[#This Row],[Home]]&gt;0),0,IF(tblTeamSch[[#This Row],[Court]]&lt;10,0,IF(tblTeamSch[[#This Row],[Home Court]]=10,0,10)))</f>
        <v>0</v>
      </c>
      <c r="W251" s="6" t="e">
        <f>COUNTIFS(tblTeamSch[Travel Score for Game],10,tblTeamSch[Home],0,#REF!,#REF!)</f>
        <v>#REF!</v>
      </c>
      <c r="X251" s="6" t="str">
        <f>IFERROR(INDEX(tblTeamSch[Overall Travel Score],MATCH(tblTeamSch[[#This Row],[Opponent]],tblTeamSch[Team],0)),"")</f>
        <v/>
      </c>
      <c r="Y251" s="6" cm="1">
        <f t="array" ref="Y251">IF(Y250="Num",1,IF(Y250="","",IF(Y250+1&gt;TotalNumRegGames*2,"",Y250+1)))</f>
        <v>250</v>
      </c>
    </row>
    <row r="252" spans="1:25" ht="13.35" customHeight="1" x14ac:dyDescent="0.3">
      <c r="A252" s="6" cm="1">
        <f t="array" ref="A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1109</v>
      </c>
      <c r="B252" s="6" cm="1">
        <f t="array" ref="B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2" s="6">
        <f>IFERROR(INDEX([1]!tblSchedule[Week Game Scheduled],MATCH(tblTeamSch[[#This Row],[Game Num]],[1]!tblSchedule[GameNum],0)),"")</f>
        <v>7</v>
      </c>
      <c r="D252" s="6">
        <f>IFERROR(INDEX([1]!tblSchedule[Round],MATCH(tblTeamSch[[#This Row],[Game Num]],[1]!tblSchedule[GameNum],0)),"")</f>
        <v>5</v>
      </c>
      <c r="E252" s="6">
        <f>IFERROR(INDEX([1]!tblSchedule[Rnd Sch],MATCH(tblTeamSch[[#This Row],[Game Num]],[1]!tblSchedule[GameNum],0)),"")</f>
        <v>5</v>
      </c>
      <c r="F252" s="6" t="str">
        <f>IFERROR(INDEX([1]!tblSchedule[DLC],MATCH(tblTeamSch[[#This Row],[Game Num]],[1]!tblSchedule[GameNum],0)),"")</f>
        <v>4G2AA</v>
      </c>
      <c r="G252" s="7" t="str">
        <f>IFERROR(INDEX([1]!tblSchedule[Facility],MATCH(tblTeamSch[[#This Row],[Game Num]],[1]!tblSchedule[GameNum],0)),"")</f>
        <v>St. Patrick's Celtic Center</v>
      </c>
      <c r="H252" s="8">
        <f>IFERROR(INDEX([1]!tblSchedule[Game Date],MATCH(tblTeamSch[[#This Row],[Game Num]],[1]!tblSchedule[GameNum],0)),"")</f>
        <v>46039</v>
      </c>
      <c r="I252" s="9">
        <f>IFERROR(INDEX([1]!tblSchedule[Game Time],MATCH(tblTeamSch[[#This Row],[Game Num]],[1]!tblSchedule[GameNum],0)),"")</f>
        <v>0.58333333333333337</v>
      </c>
      <c r="J252" s="10" t="str">
        <f>IFERROR(INDEX([1]!tblTeams[Organization],MATCH(tblTeamSch[[#This Row],[Team]],[1]!tblTeams[Team],0)),"")</f>
        <v>Holy Trinity</v>
      </c>
      <c r="K252" s="10" t="str">
        <f>IFERROR(INDEX([1]!tblOrg[Abbr],MATCH(tblTeamSch[[#This Row],[Org]],[1]!tblOrg[Organization],0)),"")</f>
        <v>HT</v>
      </c>
      <c r="L252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52" s="10" t="str">
        <f>IFERROR(INDEX(IF(tblTeamSch[[#This Row],[1vs2]]=1,[1]!tblSchedule[Team 2 Name],[1]!tblSchedule[Team 1 Name]),MATCH(tblTeamSch[[#This Row],[Game Num]],[1]!tblSchedule[GameNum],0)),"")</f>
        <v>St Patrick BB 4G#2</v>
      </c>
      <c r="N252" s="6"/>
      <c r="O252" s="6"/>
      <c r="P252" s="6"/>
      <c r="Q252" s="6">
        <f>INDEX([1]!tblSchedule[Home Game],MATCH(tblTeamSch[[#This Row],[Game Num]],[1]!tblSchedule[GameNum],0))</f>
        <v>1</v>
      </c>
      <c r="R252" s="7" t="e">
        <f>IF(COUNTIFS(tblTeamSch[Team],tblTeamSch[[#This Row],[Team]],#REF!,1)&gt;1,"Y","")</f>
        <v>#REF!</v>
      </c>
      <c r="S252" s="6">
        <f>INDEX([1]!tblLoc[Score],MATCH(INDEX([1]!tblOrg[Loc],MATCH(tblTeamSch[[#This Row],[Org]],[1]!tblOrg[Organization],0)),[1]!tblLoc[Loc],0))</f>
        <v>0</v>
      </c>
      <c r="T252" s="6" t="e">
        <f>INDEX([1]!tblLoc[Score],MATCH(INDEX([1]!tblOrg[Loc],MATCH(#REF!,[1]!tblOrg[Abbr],0)),[1]!tblLoc[Loc],0))</f>
        <v>#REF!</v>
      </c>
      <c r="U252" s="6">
        <f>IFERROR(INDEX([1]!tblLoc[Score],MATCH(INDEX([1]!tblOrg[Loc],MATCH(INDEX(FacList,MATCH(tblTeamSch[[#This Row],[Facility]],INDEX(FacList,,1),0),3),[1]!tblOrg[Org Num],0)),[1]!tblLoc[Loc],0)),"")</f>
        <v>4</v>
      </c>
      <c r="V252" s="6">
        <f>IF(OR(tblTeamSch[[#This Row],[Court]]="",tblTeamSch[[#This Row],[Home]]&gt;0),0,IF(tblTeamSch[[#This Row],[Court]]&lt;10,0,IF(tblTeamSch[[#This Row],[Home Court]]=10,0,10)))</f>
        <v>0</v>
      </c>
      <c r="W252" s="6" t="e">
        <f>COUNTIFS(tblTeamSch[Travel Score for Game],10,tblTeamSch[Home],0,#REF!,#REF!)</f>
        <v>#REF!</v>
      </c>
      <c r="X252" s="6" t="str">
        <f>IFERROR(INDEX(tblTeamSch[Overall Travel Score],MATCH(tblTeamSch[[#This Row],[Opponent]],tblTeamSch[Team],0)),"")</f>
        <v/>
      </c>
      <c r="Y252" s="6" cm="1">
        <f t="array" ref="Y252">IF(Y251="Num",1,IF(Y251="","",IF(Y251+1&gt;TotalNumRegGames*2,"",Y251+1)))</f>
        <v>251</v>
      </c>
    </row>
    <row r="253" spans="1:25" ht="13.35" customHeight="1" x14ac:dyDescent="0.3">
      <c r="A253" s="6" cm="1">
        <f t="array" ref="A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1112</v>
      </c>
      <c r="B253" s="6" cm="1">
        <f t="array" ref="B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3" s="6">
        <f>IFERROR(INDEX([1]!tblSchedule[Week Game Scheduled],MATCH(tblTeamSch[[#This Row],[Game Num]],[1]!tblSchedule[GameNum],0)),"")</f>
        <v>8</v>
      </c>
      <c r="D253" s="6">
        <f>IFERROR(INDEX([1]!tblSchedule[Round],MATCH(tblTeamSch[[#This Row],[Game Num]],[1]!tblSchedule[GameNum],0)),"")</f>
        <v>6</v>
      </c>
      <c r="E253" s="6">
        <f>IFERROR(INDEX([1]!tblSchedule[Rnd Sch],MATCH(tblTeamSch[[#This Row],[Game Num]],[1]!tblSchedule[GameNum],0)),"")</f>
        <v>6</v>
      </c>
      <c r="F253" s="6" t="str">
        <f>IFERROR(INDEX([1]!tblSchedule[DLC],MATCH(tblTeamSch[[#This Row],[Game Num]],[1]!tblSchedule[GameNum],0)),"")</f>
        <v>4G2AA</v>
      </c>
      <c r="G253" s="7" t="str">
        <f>IFERROR(INDEX([1]!tblSchedule[Facility],MATCH(tblTeamSch[[#This Row],[Game Num]],[1]!tblSchedule[GameNum],0)),"")</f>
        <v>Holy Trinity Parish School</v>
      </c>
      <c r="H253" s="8">
        <f>IFERROR(INDEX([1]!tblSchedule[Game Date],MATCH(tblTeamSch[[#This Row],[Game Num]],[1]!tblSchedule[GameNum],0)),"")</f>
        <v>46046</v>
      </c>
      <c r="I253" s="9">
        <f>IFERROR(INDEX([1]!tblSchedule[Game Time],MATCH(tblTeamSch[[#This Row],[Game Num]],[1]!tblSchedule[GameNum],0)),"")</f>
        <v>0.54166666666666663</v>
      </c>
      <c r="J253" s="10" t="str">
        <f>IFERROR(INDEX([1]!tblTeams[Organization],MATCH(tblTeamSch[[#This Row],[Team]],[1]!tblTeams[Team],0)),"")</f>
        <v>Holy Trinity</v>
      </c>
      <c r="K253" s="10" t="str">
        <f>IFERROR(INDEX([1]!tblOrg[Abbr],MATCH(tblTeamSch[[#This Row],[Org]],[1]!tblOrg[Organization],0)),"")</f>
        <v>HT</v>
      </c>
      <c r="L253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53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253" s="6"/>
      <c r="O253" s="6"/>
      <c r="P253" s="6"/>
      <c r="Q253" s="6">
        <f>INDEX([1]!tblSchedule[Home Game],MATCH(tblTeamSch[[#This Row],[Game Num]],[1]!tblSchedule[GameNum],0))</f>
        <v>1</v>
      </c>
      <c r="R253" s="7" t="e">
        <f>IF(COUNTIFS(tblTeamSch[Team],tblTeamSch[[#This Row],[Team]],#REF!,1)&gt;1,"Y","")</f>
        <v>#REF!</v>
      </c>
      <c r="S253" s="6">
        <f>INDEX([1]!tblLoc[Score],MATCH(INDEX([1]!tblOrg[Loc],MATCH(tblTeamSch[[#This Row],[Org]],[1]!tblOrg[Organization],0)),[1]!tblLoc[Loc],0))</f>
        <v>0</v>
      </c>
      <c r="T253" s="6" t="e">
        <f>INDEX([1]!tblLoc[Score],MATCH(INDEX([1]!tblOrg[Loc],MATCH(#REF!,[1]!tblOrg[Abbr],0)),[1]!tblLoc[Loc],0))</f>
        <v>#REF!</v>
      </c>
      <c r="U253" s="6">
        <f>IFERROR(INDEX([1]!tblLoc[Score],MATCH(INDEX([1]!tblOrg[Loc],MATCH(INDEX(FacList,MATCH(tblTeamSch[[#This Row],[Facility]],INDEX(FacList,,1),0),3),[1]!tblOrg[Org Num],0)),[1]!tblLoc[Loc],0)),"")</f>
        <v>0</v>
      </c>
      <c r="V253" s="6">
        <f>IF(OR(tblTeamSch[[#This Row],[Court]]="",tblTeamSch[[#This Row],[Home]]&gt;0),0,IF(tblTeamSch[[#This Row],[Court]]&lt;10,0,IF(tblTeamSch[[#This Row],[Home Court]]=10,0,10)))</f>
        <v>0</v>
      </c>
      <c r="W253" s="6" t="e">
        <f>COUNTIFS(tblTeamSch[Travel Score for Game],10,tblTeamSch[Home],0,#REF!,#REF!)</f>
        <v>#REF!</v>
      </c>
      <c r="X253" s="6" t="str">
        <f>IFERROR(INDEX(tblTeamSch[Overall Travel Score],MATCH(tblTeamSch[[#This Row],[Opponent]],tblTeamSch[Team],0)),"")</f>
        <v/>
      </c>
      <c r="Y253" s="6" cm="1">
        <f t="array" ref="Y253">IF(Y252="Num",1,IF(Y252="","",IF(Y252+1&gt;TotalNumRegGames*2,"",Y252+1)))</f>
        <v>252</v>
      </c>
    </row>
    <row r="254" spans="1:25" ht="13.35" customHeight="1" x14ac:dyDescent="0.3">
      <c r="A254" s="6" cm="1">
        <f t="array" ref="A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1120</v>
      </c>
      <c r="B254" s="6" cm="1">
        <f t="array" ref="B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54" s="6">
        <f>IFERROR(INDEX([1]!tblSchedule[Week Game Scheduled],MATCH(tblTeamSch[[#This Row],[Game Num]],[1]!tblSchedule[GameNum],0)),"")</f>
        <v>9</v>
      </c>
      <c r="D254" s="6">
        <f>IFERROR(INDEX([1]!tblSchedule[Round],MATCH(tblTeamSch[[#This Row],[Game Num]],[1]!tblSchedule[GameNum],0)),"")</f>
        <v>7</v>
      </c>
      <c r="E254" s="6">
        <f>IFERROR(INDEX([1]!tblSchedule[Rnd Sch],MATCH(tblTeamSch[[#This Row],[Game Num]],[1]!tblSchedule[GameNum],0)),"")</f>
        <v>7</v>
      </c>
      <c r="F254" s="6" t="str">
        <f>IFERROR(INDEX([1]!tblSchedule[DLC],MATCH(tblTeamSch[[#This Row],[Game Num]],[1]!tblSchedule[GameNum],0)),"")</f>
        <v>4G2AA</v>
      </c>
      <c r="G254" s="7" t="str">
        <f>IFERROR(INDEX([1]!tblSchedule[Facility],MATCH(tblTeamSch[[#This Row],[Game Num]],[1]!tblSchedule[GameNum],0)),"")</f>
        <v>ST. RAPHAEL GYMNASIUM</v>
      </c>
      <c r="H254" s="8">
        <f>IFERROR(INDEX([1]!tblSchedule[Game Date],MATCH(tblTeamSch[[#This Row],[Game Num]],[1]!tblSchedule[GameNum],0)),"")</f>
        <v>46053</v>
      </c>
      <c r="I254" s="9">
        <f>IFERROR(INDEX([1]!tblSchedule[Game Time],MATCH(tblTeamSch[[#This Row],[Game Num]],[1]!tblSchedule[GameNum],0)),"")</f>
        <v>0.5</v>
      </c>
      <c r="J254" s="10" t="str">
        <f>IFERROR(INDEX([1]!tblTeams[Organization],MATCH(tblTeamSch[[#This Row],[Team]],[1]!tblTeams[Team],0)),"")</f>
        <v>Holy Trinity</v>
      </c>
      <c r="K254" s="10" t="str">
        <f>IFERROR(INDEX([1]!tblOrg[Abbr],MATCH(tblTeamSch[[#This Row],[Org]],[1]!tblOrg[Organization],0)),"")</f>
        <v>HT</v>
      </c>
      <c r="L254" s="10" t="str">
        <f>IFERROR(INDEX(IF(tblTeamSch[[#This Row],[1vs2]]=1,[1]!tblSchedule[Team 1 Name],[1]!tblSchedule[Team 2 Name]),MATCH(tblTeamSch[[#This Row],[Game Num]],[1]!tblSchedule[GameNum],0)),"")</f>
        <v>Holy Trinity BB 3/4G #2</v>
      </c>
      <c r="M254" s="10" t="str">
        <f>IFERROR(INDEX(IF(tblTeamSch[[#This Row],[1vs2]]=1,[1]!tblSchedule[Team 2 Name],[1]!tblSchedule[Team 1 Name]),MATCH(tblTeamSch[[#This Row],[Game Num]],[1]!tblSchedule[GameNum],0)),"")</f>
        <v>St. Raphael BB 4G #2</v>
      </c>
      <c r="N254" s="6"/>
      <c r="O254" s="6"/>
      <c r="P254" s="6"/>
      <c r="Q254" s="6">
        <f>INDEX([1]!tblSchedule[Home Game],MATCH(tblTeamSch[[#This Row],[Game Num]],[1]!tblSchedule[GameNum],0))</f>
        <v>1</v>
      </c>
      <c r="R254" s="7" t="e">
        <f>IF(COUNTIFS(tblTeamSch[Team],tblTeamSch[[#This Row],[Team]],#REF!,1)&gt;1,"Y","")</f>
        <v>#REF!</v>
      </c>
      <c r="S254" s="6">
        <f>INDEX([1]!tblLoc[Score],MATCH(INDEX([1]!tblOrg[Loc],MATCH(tblTeamSch[[#This Row],[Org]],[1]!tblOrg[Organization],0)),[1]!tblLoc[Loc],0))</f>
        <v>0</v>
      </c>
      <c r="T254" s="6" t="e">
        <f>INDEX([1]!tblLoc[Score],MATCH(INDEX([1]!tblOrg[Loc],MATCH(#REF!,[1]!tblOrg[Abbr],0)),[1]!tblLoc[Loc],0))</f>
        <v>#REF!</v>
      </c>
      <c r="U254" s="6">
        <f>IFERROR(INDEX([1]!tblLoc[Score],MATCH(INDEX([1]!tblOrg[Loc],MATCH(INDEX(FacList,MATCH(tblTeamSch[[#This Row],[Facility]],INDEX(FacList,,1),0),3),[1]!tblOrg[Org Num],0)),[1]!tblLoc[Loc],0)),"")</f>
        <v>0</v>
      </c>
      <c r="V254" s="6">
        <f>IF(OR(tblTeamSch[[#This Row],[Court]]="",tblTeamSch[[#This Row],[Home]]&gt;0),0,IF(tblTeamSch[[#This Row],[Court]]&lt;10,0,IF(tblTeamSch[[#This Row],[Home Court]]=10,0,10)))</f>
        <v>0</v>
      </c>
      <c r="W254" s="6" t="e">
        <f>COUNTIFS(tblTeamSch[Travel Score for Game],10,tblTeamSch[Home],0,#REF!,#REF!)</f>
        <v>#REF!</v>
      </c>
      <c r="X254" s="6" t="str">
        <f>IFERROR(INDEX(tblTeamSch[Overall Travel Score],MATCH(tblTeamSch[[#This Row],[Opponent]],tblTeamSch[Team],0)),"")</f>
        <v/>
      </c>
      <c r="Y254" s="6" cm="1">
        <f t="array" ref="Y254">IF(Y253="Num",1,IF(Y253="","",IF(Y253+1&gt;TotalNumRegGames*2,"",Y253+1)))</f>
        <v>253</v>
      </c>
    </row>
    <row r="255" spans="1:25" ht="13.35" customHeight="1" x14ac:dyDescent="0.3">
      <c r="A255" s="6" cm="1">
        <f t="array" ref="A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1147</v>
      </c>
      <c r="B255" s="6" cm="1">
        <f t="array" ref="B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55" s="6">
        <f>IFERROR(INDEX([1]!tblSchedule[Week Game Scheduled],MATCH(tblTeamSch[[#This Row],[Game Num]],[1]!tblSchedule[GameNum],0)),"")</f>
        <v>49</v>
      </c>
      <c r="D255" s="6">
        <f>IFERROR(INDEX([1]!tblSchedule[Round],MATCH(tblTeamSch[[#This Row],[Game Num]],[1]!tblSchedule[GameNum],0)),"")</f>
        <v>1</v>
      </c>
      <c r="E255" s="6">
        <f>IFERROR(INDEX([1]!tblSchedule[Rnd Sch],MATCH(tblTeamSch[[#This Row],[Game Num]],[1]!tblSchedule[GameNum],0)),"")</f>
        <v>1</v>
      </c>
      <c r="F255" s="6" t="str">
        <f>IFERROR(INDEX([1]!tblSchedule[DLC],MATCH(tblTeamSch[[#This Row],[Game Num]],[1]!tblSchedule[GameNum],0)),"")</f>
        <v>4G3</v>
      </c>
      <c r="G255" s="7" t="str">
        <f>IFERROR(INDEX([1]!tblSchedule[Facility],MATCH(tblTeamSch[[#This Row],[Game Num]],[1]!tblSchedule[GameNum],0)),"")</f>
        <v>Holy Trinity Parish School</v>
      </c>
      <c r="H255" s="8">
        <f>IFERROR(INDEX([1]!tblSchedule[Game Date],MATCH(tblTeamSch[[#This Row],[Game Num]],[1]!tblSchedule[GameNum],0)),"")</f>
        <v>45997</v>
      </c>
      <c r="I255" s="9">
        <f>IFERROR(INDEX([1]!tblSchedule[Game Time],MATCH(tblTeamSch[[#This Row],[Game Num]],[1]!tblSchedule[GameNum],0)),"")</f>
        <v>0.54166666666666663</v>
      </c>
      <c r="J255" s="10" t="str">
        <f>IFERROR(INDEX([1]!tblTeams[Organization],MATCH(tblTeamSch[[#This Row],[Team]],[1]!tblTeams[Team],0)),"")</f>
        <v>Holy Trinity</v>
      </c>
      <c r="K255" s="10" t="str">
        <f>IFERROR(INDEX([1]!tblOrg[Abbr],MATCH(tblTeamSch[[#This Row],[Org]],[1]!tblOrg[Organization],0)),"")</f>
        <v>HT</v>
      </c>
      <c r="L255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55" s="10" t="str">
        <f>IFERROR(INDEX(IF(tblTeamSch[[#This Row],[1vs2]]=1,[1]!tblSchedule[Team 2 Name],[1]!tblSchedule[Team 1 Name]),MATCH(tblTeamSch[[#This Row],[Game Num]],[1]!tblSchedule[GameNum],0)),"")</f>
        <v>St. Albert BB 4G#3 Gold</v>
      </c>
      <c r="N255" s="6"/>
      <c r="O255" s="6"/>
      <c r="P255" s="6"/>
      <c r="Q255" s="6">
        <f>INDEX([1]!tblSchedule[Home Game],MATCH(tblTeamSch[[#This Row],[Game Num]],[1]!tblSchedule[GameNum],0))</f>
        <v>1</v>
      </c>
      <c r="R255" s="7" t="e">
        <f>IF(COUNTIFS(tblTeamSch[Team],tblTeamSch[[#This Row],[Team]],#REF!,1)&gt;1,"Y","")</f>
        <v>#REF!</v>
      </c>
      <c r="S255" s="6">
        <f>INDEX([1]!tblLoc[Score],MATCH(INDEX([1]!tblOrg[Loc],MATCH(tblTeamSch[[#This Row],[Org]],[1]!tblOrg[Organization],0)),[1]!tblLoc[Loc],0))</f>
        <v>0</v>
      </c>
      <c r="T255" s="6" t="e">
        <f>INDEX([1]!tblLoc[Score],MATCH(INDEX([1]!tblOrg[Loc],MATCH(#REF!,[1]!tblOrg[Abbr],0)),[1]!tblLoc[Loc],0))</f>
        <v>#REF!</v>
      </c>
      <c r="U255" s="6">
        <f>IFERROR(INDEX([1]!tblLoc[Score],MATCH(INDEX([1]!tblOrg[Loc],MATCH(INDEX(FacList,MATCH(tblTeamSch[[#This Row],[Facility]],INDEX(FacList,,1),0),3),[1]!tblOrg[Org Num],0)),[1]!tblLoc[Loc],0)),"")</f>
        <v>0</v>
      </c>
      <c r="V255" s="6">
        <f>IF(OR(tblTeamSch[[#This Row],[Court]]="",tblTeamSch[[#This Row],[Home]]&gt;0),0,IF(tblTeamSch[[#This Row],[Court]]&lt;10,0,IF(tblTeamSch[[#This Row],[Home Court]]=10,0,10)))</f>
        <v>0</v>
      </c>
      <c r="W255" s="6" t="e">
        <f>COUNTIFS(tblTeamSch[Travel Score for Game],10,tblTeamSch[Home],0,#REF!,#REF!)</f>
        <v>#REF!</v>
      </c>
      <c r="X255" s="6" t="str">
        <f>IFERROR(INDEX(tblTeamSch[Overall Travel Score],MATCH(tblTeamSch[[#This Row],[Opponent]],tblTeamSch[Team],0)),"")</f>
        <v/>
      </c>
      <c r="Y255" s="6" cm="1">
        <f t="array" ref="Y255">IF(Y254="Num",1,IF(Y254="","",IF(Y254+1&gt;TotalNumRegGames*2,"",Y254+1)))</f>
        <v>254</v>
      </c>
    </row>
    <row r="256" spans="1:25" ht="13.35" customHeight="1" x14ac:dyDescent="0.3">
      <c r="A256" s="6" cm="1">
        <f t="array" ref="A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1153</v>
      </c>
      <c r="B256" s="6" cm="1">
        <f t="array" ref="B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56" s="6">
        <f>IFERROR(INDEX([1]!tblSchedule[Week Game Scheduled],MATCH(tblTeamSch[[#This Row],[Game Num]],[1]!tblSchedule[GameNum],0)),"")</f>
        <v>50</v>
      </c>
      <c r="D256" s="6">
        <f>IFERROR(INDEX([1]!tblSchedule[Round],MATCH(tblTeamSch[[#This Row],[Game Num]],[1]!tblSchedule[GameNum],0)),"")</f>
        <v>2</v>
      </c>
      <c r="E256" s="6">
        <f>IFERROR(INDEX([1]!tblSchedule[Rnd Sch],MATCH(tblTeamSch[[#This Row],[Game Num]],[1]!tblSchedule[GameNum],0)),"")</f>
        <v>2</v>
      </c>
      <c r="F256" s="6" t="str">
        <f>IFERROR(INDEX([1]!tblSchedule[DLC],MATCH(tblTeamSch[[#This Row],[Game Num]],[1]!tblSchedule[GameNum],0)),"")</f>
        <v>4G3</v>
      </c>
      <c r="G256" s="7" t="str">
        <f>IFERROR(INDEX([1]!tblSchedule[Facility],MATCH(tblTeamSch[[#This Row],[Game Num]],[1]!tblSchedule[GameNum],0)),"")</f>
        <v>St. Nicholas Academy Gym</v>
      </c>
      <c r="H256" s="8">
        <f>IFERROR(INDEX([1]!tblSchedule[Game Date],MATCH(tblTeamSch[[#This Row],[Game Num]],[1]!tblSchedule[GameNum],0)),"")</f>
        <v>46004</v>
      </c>
      <c r="I256" s="9">
        <f>IFERROR(INDEX([1]!tblSchedule[Game Time],MATCH(tblTeamSch[[#This Row],[Game Num]],[1]!tblSchedule[GameNum],0)),"")</f>
        <v>0.54166666666666663</v>
      </c>
      <c r="J256" s="10" t="str">
        <f>IFERROR(INDEX([1]!tblTeams[Organization],MATCH(tblTeamSch[[#This Row],[Team]],[1]!tblTeams[Team],0)),"")</f>
        <v>Holy Trinity</v>
      </c>
      <c r="K256" s="10" t="str">
        <f>IFERROR(INDEX([1]!tblOrg[Abbr],MATCH(tblTeamSch[[#This Row],[Org]],[1]!tblOrg[Organization],0)),"")</f>
        <v>HT</v>
      </c>
      <c r="L256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56" s="10" t="str">
        <f>IFERROR(INDEX(IF(tblTeamSch[[#This Row],[1vs2]]=1,[1]!tblSchedule[Team 2 Name],[1]!tblSchedule[Team 1 Name]),MATCH(tblTeamSch[[#This Row],[Game Num]],[1]!tblSchedule[GameNum],0)),"")</f>
        <v>SHMS BB 4G#3</v>
      </c>
      <c r="N256" s="6"/>
      <c r="O256" s="6"/>
      <c r="P256" s="6"/>
      <c r="Q256" s="6">
        <f>INDEX([1]!tblSchedule[Home Game],MATCH(tblTeamSch[[#This Row],[Game Num]],[1]!tblSchedule[GameNum],0))</f>
        <v>0</v>
      </c>
      <c r="R256" s="7" t="e">
        <f>IF(COUNTIFS(tblTeamSch[Team],tblTeamSch[[#This Row],[Team]],#REF!,1)&gt;1,"Y","")</f>
        <v>#REF!</v>
      </c>
      <c r="S256" s="6">
        <f>INDEX([1]!tblLoc[Score],MATCH(INDEX([1]!tblOrg[Loc],MATCH(tblTeamSch[[#This Row],[Org]],[1]!tblOrg[Organization],0)),[1]!tblLoc[Loc],0))</f>
        <v>0</v>
      </c>
      <c r="T256" s="6" t="e">
        <f>INDEX([1]!tblLoc[Score],MATCH(INDEX([1]!tblOrg[Loc],MATCH(#REF!,[1]!tblOrg[Abbr],0)),[1]!tblLoc[Loc],0))</f>
        <v>#REF!</v>
      </c>
      <c r="U256" s="6">
        <f>IFERROR(INDEX([1]!tblLoc[Score],MATCH(INDEX([1]!tblOrg[Loc],MATCH(INDEX(FacList,MATCH(tblTeamSch[[#This Row],[Facility]],INDEX(FacList,,1),0),3),[1]!tblOrg[Org Num],0)),[1]!tblLoc[Loc],0)),"")</f>
        <v>10</v>
      </c>
      <c r="V256" s="6">
        <f>IF(OR(tblTeamSch[[#This Row],[Court]]="",tblTeamSch[[#This Row],[Home]]&gt;0),0,IF(tblTeamSch[[#This Row],[Court]]&lt;10,0,IF(tblTeamSch[[#This Row],[Home Court]]=10,0,10)))</f>
        <v>10</v>
      </c>
      <c r="W256" s="6" t="e">
        <f>COUNTIFS(tblTeamSch[Travel Score for Game],10,tblTeamSch[Home],0,#REF!,#REF!)</f>
        <v>#REF!</v>
      </c>
      <c r="X256" s="6" t="str">
        <f>IFERROR(INDEX(tblTeamSch[Overall Travel Score],MATCH(tblTeamSch[[#This Row],[Opponent]],tblTeamSch[Team],0)),"")</f>
        <v/>
      </c>
      <c r="Y256" s="6" cm="1">
        <f t="array" ref="Y256">IF(Y255="Num",1,IF(Y255="","",IF(Y255+1&gt;TotalNumRegGames*2,"",Y255+1)))</f>
        <v>255</v>
      </c>
    </row>
    <row r="257" spans="1:25" ht="13.35" customHeight="1" x14ac:dyDescent="0.3">
      <c r="A257" s="6" cm="1">
        <f t="array" ref="A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1159</v>
      </c>
      <c r="B257" s="6" cm="1">
        <f t="array" ref="B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57" s="6">
        <f>IFERROR(INDEX([1]!tblSchedule[Week Game Scheduled],MATCH(tblTeamSch[[#This Row],[Game Num]],[1]!tblSchedule[GameNum],0)),"")</f>
        <v>5</v>
      </c>
      <c r="D257" s="6">
        <f>IFERROR(INDEX([1]!tblSchedule[Round],MATCH(tblTeamSch[[#This Row],[Game Num]],[1]!tblSchedule[GameNum],0)),"")</f>
        <v>3</v>
      </c>
      <c r="E257" s="6">
        <f>IFERROR(INDEX([1]!tblSchedule[Rnd Sch],MATCH(tblTeamSch[[#This Row],[Game Num]],[1]!tblSchedule[GameNum],0)),"")</f>
        <v>3</v>
      </c>
      <c r="F257" s="6" t="str">
        <f>IFERROR(INDEX([1]!tblSchedule[DLC],MATCH(tblTeamSch[[#This Row],[Game Num]],[1]!tblSchedule[GameNum],0)),"")</f>
        <v>4G3</v>
      </c>
      <c r="G257" s="7" t="str">
        <f>IFERROR(INDEX([1]!tblSchedule[Facility],MATCH(tblTeamSch[[#This Row],[Game Num]],[1]!tblSchedule[GameNum],0)),"")</f>
        <v>Holy Trinity Parish School</v>
      </c>
      <c r="H257" s="8">
        <f>IFERROR(INDEX([1]!tblSchedule[Game Date],MATCH(tblTeamSch[[#This Row],[Game Num]],[1]!tblSchedule[GameNum],0)),"")</f>
        <v>46025</v>
      </c>
      <c r="I257" s="9">
        <f>IFERROR(INDEX([1]!tblSchedule[Game Time],MATCH(tblTeamSch[[#This Row],[Game Num]],[1]!tblSchedule[GameNum],0)),"")</f>
        <v>0.58333333333333337</v>
      </c>
      <c r="J257" s="10" t="str">
        <f>IFERROR(INDEX([1]!tblTeams[Organization],MATCH(tblTeamSch[[#This Row],[Team]],[1]!tblTeams[Team],0)),"")</f>
        <v>Holy Trinity</v>
      </c>
      <c r="K257" s="10" t="str">
        <f>IFERROR(INDEX([1]!tblOrg[Abbr],MATCH(tblTeamSch[[#This Row],[Org]],[1]!tblOrg[Organization],0)),"")</f>
        <v>HT</v>
      </c>
      <c r="L257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57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257" s="6"/>
      <c r="O257" s="6"/>
      <c r="P257" s="6"/>
      <c r="Q257" s="6">
        <f>INDEX([1]!tblSchedule[Home Game],MATCH(tblTeamSch[[#This Row],[Game Num]],[1]!tblSchedule[GameNum],0))</f>
        <v>1</v>
      </c>
      <c r="R257" s="7" t="e">
        <f>IF(COUNTIFS(tblTeamSch[Team],tblTeamSch[[#This Row],[Team]],#REF!,1)&gt;1,"Y","")</f>
        <v>#REF!</v>
      </c>
      <c r="S257" s="6">
        <f>INDEX([1]!tblLoc[Score],MATCH(INDEX([1]!tblOrg[Loc],MATCH(tblTeamSch[[#This Row],[Org]],[1]!tblOrg[Organization],0)),[1]!tblLoc[Loc],0))</f>
        <v>0</v>
      </c>
      <c r="T257" s="6" t="e">
        <f>INDEX([1]!tblLoc[Score],MATCH(INDEX([1]!tblOrg[Loc],MATCH(#REF!,[1]!tblOrg[Abbr],0)),[1]!tblLoc[Loc],0))</f>
        <v>#REF!</v>
      </c>
      <c r="U257" s="6">
        <f>IFERROR(INDEX([1]!tblLoc[Score],MATCH(INDEX([1]!tblOrg[Loc],MATCH(INDEX(FacList,MATCH(tblTeamSch[[#This Row],[Facility]],INDEX(FacList,,1),0),3),[1]!tblOrg[Org Num],0)),[1]!tblLoc[Loc],0)),"")</f>
        <v>0</v>
      </c>
      <c r="V257" s="6">
        <f>IF(OR(tblTeamSch[[#This Row],[Court]]="",tblTeamSch[[#This Row],[Home]]&gt;0),0,IF(tblTeamSch[[#This Row],[Court]]&lt;10,0,IF(tblTeamSch[[#This Row],[Home Court]]=10,0,10)))</f>
        <v>0</v>
      </c>
      <c r="W257" s="6" t="e">
        <f>COUNTIFS(tblTeamSch[Travel Score for Game],10,tblTeamSch[Home],0,#REF!,#REF!)</f>
        <v>#REF!</v>
      </c>
      <c r="X257" s="6" t="str">
        <f>IFERROR(INDEX(tblTeamSch[Overall Travel Score],MATCH(tblTeamSch[[#This Row],[Opponent]],tblTeamSch[Team],0)),"")</f>
        <v/>
      </c>
      <c r="Y257" s="6" cm="1">
        <f t="array" ref="Y257">IF(Y256="Num",1,IF(Y256="","",IF(Y256+1&gt;TotalNumRegGames*2,"",Y256+1)))</f>
        <v>256</v>
      </c>
    </row>
    <row r="258" spans="1:25" ht="13.35" customHeight="1" x14ac:dyDescent="0.3">
      <c r="A258" s="6" cm="1">
        <f t="array" ref="A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1165</v>
      </c>
      <c r="B258" s="6" cm="1">
        <f t="array" ref="B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58" s="6">
        <f>IFERROR(INDEX([1]!tblSchedule[Week Game Scheduled],MATCH(tblTeamSch[[#This Row],[Game Num]],[1]!tblSchedule[GameNum],0)),"")</f>
        <v>6</v>
      </c>
      <c r="D258" s="6">
        <f>IFERROR(INDEX([1]!tblSchedule[Round],MATCH(tblTeamSch[[#This Row],[Game Num]],[1]!tblSchedule[GameNum],0)),"")</f>
        <v>4</v>
      </c>
      <c r="E258" s="6">
        <f>IFERROR(INDEX([1]!tblSchedule[Rnd Sch],MATCH(tblTeamSch[[#This Row],[Game Num]],[1]!tblSchedule[GameNum],0)),"")</f>
        <v>4</v>
      </c>
      <c r="F258" s="6" t="str">
        <f>IFERROR(INDEX([1]!tblSchedule[DLC],MATCH(tblTeamSch[[#This Row],[Game Num]],[1]!tblSchedule[GameNum],0)),"")</f>
        <v>4G3</v>
      </c>
      <c r="G258" s="7" t="str">
        <f>IFERROR(INDEX([1]!tblSchedule[Facility],MATCH(tblTeamSch[[#This Row],[Game Num]],[1]!tblSchedule[GameNum],0)),"")</f>
        <v>Holy Trinity Parish School</v>
      </c>
      <c r="H258" s="8">
        <f>IFERROR(INDEX([1]!tblSchedule[Game Date],MATCH(tblTeamSch[[#This Row],[Game Num]],[1]!tblSchedule[GameNum],0)),"")</f>
        <v>46032</v>
      </c>
      <c r="I258" s="9">
        <f>IFERROR(INDEX([1]!tblSchedule[Game Time],MATCH(tblTeamSch[[#This Row],[Game Num]],[1]!tblSchedule[GameNum],0)),"")</f>
        <v>0.58333333333333337</v>
      </c>
      <c r="J258" s="10" t="str">
        <f>IFERROR(INDEX([1]!tblTeams[Organization],MATCH(tblTeamSch[[#This Row],[Team]],[1]!tblTeams[Team],0)),"")</f>
        <v>Holy Trinity</v>
      </c>
      <c r="K258" s="10" t="str">
        <f>IFERROR(INDEX([1]!tblOrg[Abbr],MATCH(tblTeamSch[[#This Row],[Org]],[1]!tblOrg[Organization],0)),"")</f>
        <v>HT</v>
      </c>
      <c r="L258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58" s="10" t="str">
        <f>IFERROR(INDEX(IF(tblTeamSch[[#This Row],[1vs2]]=1,[1]!tblSchedule[Team 2 Name],[1]!tblSchedule[Team 1 Name]),MATCH(tblTeamSch[[#This Row],[Game Num]],[1]!tblSchedule[GameNum],0)),"")</f>
        <v>Holy Spirit GBB 4#3</v>
      </c>
      <c r="N258" s="6"/>
      <c r="O258" s="6"/>
      <c r="P258" s="6"/>
      <c r="Q258" s="6">
        <f>INDEX([1]!tblSchedule[Home Game],MATCH(tblTeamSch[[#This Row],[Game Num]],[1]!tblSchedule[GameNum],0))</f>
        <v>1</v>
      </c>
      <c r="R258" s="7" t="e">
        <f>IF(COUNTIFS(tblTeamSch[Team],tblTeamSch[[#This Row],[Team]],#REF!,1)&gt;1,"Y","")</f>
        <v>#REF!</v>
      </c>
      <c r="S258" s="6">
        <f>INDEX([1]!tblLoc[Score],MATCH(INDEX([1]!tblOrg[Loc],MATCH(tblTeamSch[[#This Row],[Org]],[1]!tblOrg[Organization],0)),[1]!tblLoc[Loc],0))</f>
        <v>0</v>
      </c>
      <c r="T258" s="6" t="e">
        <f>INDEX([1]!tblLoc[Score],MATCH(INDEX([1]!tblOrg[Loc],MATCH(#REF!,[1]!tblOrg[Abbr],0)),[1]!tblLoc[Loc],0))</f>
        <v>#REF!</v>
      </c>
      <c r="U258" s="6">
        <f>IFERROR(INDEX([1]!tblLoc[Score],MATCH(INDEX([1]!tblOrg[Loc],MATCH(INDEX(FacList,MATCH(tblTeamSch[[#This Row],[Facility]],INDEX(FacList,,1),0),3),[1]!tblOrg[Org Num],0)),[1]!tblLoc[Loc],0)),"")</f>
        <v>0</v>
      </c>
      <c r="V258" s="6">
        <f>IF(OR(tblTeamSch[[#This Row],[Court]]="",tblTeamSch[[#This Row],[Home]]&gt;0),0,IF(tblTeamSch[[#This Row],[Court]]&lt;10,0,IF(tblTeamSch[[#This Row],[Home Court]]=10,0,10)))</f>
        <v>0</v>
      </c>
      <c r="W258" s="6" t="e">
        <f>COUNTIFS(tblTeamSch[Travel Score for Game],10,tblTeamSch[Home],0,#REF!,#REF!)</f>
        <v>#REF!</v>
      </c>
      <c r="X258" s="6" t="str">
        <f>IFERROR(INDEX(tblTeamSch[Overall Travel Score],MATCH(tblTeamSch[[#This Row],[Opponent]],tblTeamSch[Team],0)),"")</f>
        <v/>
      </c>
      <c r="Y258" s="6" cm="1">
        <f t="array" ref="Y258">IF(Y257="Num",1,IF(Y257="","",IF(Y257+1&gt;TotalNumRegGames*2,"",Y257+1)))</f>
        <v>257</v>
      </c>
    </row>
    <row r="259" spans="1:25" ht="13.35" customHeight="1" x14ac:dyDescent="0.3">
      <c r="A259" s="6" cm="1">
        <f t="array" ref="A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1189</v>
      </c>
      <c r="B259" s="6" cm="1">
        <f t="array" ref="B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59" s="6">
        <f>IFERROR(INDEX([1]!tblSchedule[Week Game Scheduled],MATCH(tblTeamSch[[#This Row],[Game Num]],[1]!tblSchedule[GameNum],0)),"")</f>
        <v>7</v>
      </c>
      <c r="D259" s="6">
        <f>IFERROR(INDEX([1]!tblSchedule[Round],MATCH(tblTeamSch[[#This Row],[Game Num]],[1]!tblSchedule[GameNum],0)),"")</f>
        <v>8</v>
      </c>
      <c r="E259" s="6">
        <f>IFERROR(INDEX([1]!tblSchedule[Rnd Sch],MATCH(tblTeamSch[[#This Row],[Game Num]],[1]!tblSchedule[GameNum],0)),"")</f>
        <v>4</v>
      </c>
      <c r="F259" s="6" t="str">
        <f>IFERROR(INDEX([1]!tblSchedule[DLC],MATCH(tblTeamSch[[#This Row],[Game Num]],[1]!tblSchedule[GameNum],0)),"")</f>
        <v>4G3</v>
      </c>
      <c r="G259" s="7" t="str">
        <f>IFERROR(INDEX([1]!tblSchedule[Facility],MATCH(tblTeamSch[[#This Row],[Game Num]],[1]!tblSchedule[GameNum],0)),"")</f>
        <v>St. Stephen Martyr Gym</v>
      </c>
      <c r="H259" s="8">
        <f>IFERROR(INDEX([1]!tblSchedule[Game Date],MATCH(tblTeamSch[[#This Row],[Game Num]],[1]!tblSchedule[GameNum],0)),"")</f>
        <v>46033</v>
      </c>
      <c r="I259" s="9">
        <f>IFERROR(INDEX([1]!tblSchedule[Game Time],MATCH(tblTeamSch[[#This Row],[Game Num]],[1]!tblSchedule[GameNum],0)),"")</f>
        <v>0.66666666666666663</v>
      </c>
      <c r="J259" s="10" t="str">
        <f>IFERROR(INDEX([1]!tblTeams[Organization],MATCH(tblTeamSch[[#This Row],[Team]],[1]!tblTeams[Team],0)),"")</f>
        <v>Holy Trinity</v>
      </c>
      <c r="K259" s="10" t="str">
        <f>IFERROR(INDEX([1]!tblOrg[Abbr],MATCH(tblTeamSch[[#This Row],[Org]],[1]!tblOrg[Organization],0)),"")</f>
        <v>HT</v>
      </c>
      <c r="L259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59" s="10" t="str">
        <f>IFERROR(INDEX(IF(tblTeamSch[[#This Row],[1vs2]]=1,[1]!tblSchedule[Team 2 Name],[1]!tblSchedule[Team 1 Name]),MATCH(tblTeamSch[[#This Row],[Game Num]],[1]!tblSchedule[GameNum],0)),"")</f>
        <v>St Patrick BB 4G#3</v>
      </c>
      <c r="N259" s="6"/>
      <c r="O259" s="6"/>
      <c r="P259" s="6"/>
      <c r="Q259" s="6">
        <f>INDEX([1]!tblSchedule[Home Game],MATCH(tblTeamSch[[#This Row],[Game Num]],[1]!tblSchedule[GameNum],0))</f>
        <v>0</v>
      </c>
      <c r="R259" s="7" t="e">
        <f>IF(COUNTIFS(tblTeamSch[Team],tblTeamSch[[#This Row],[Team]],#REF!,1)&gt;1,"Y","")</f>
        <v>#REF!</v>
      </c>
      <c r="S259" s="6">
        <f>INDEX([1]!tblLoc[Score],MATCH(INDEX([1]!tblOrg[Loc],MATCH(tblTeamSch[[#This Row],[Org]],[1]!tblOrg[Organization],0)),[1]!tblLoc[Loc],0))</f>
        <v>0</v>
      </c>
      <c r="T259" s="6" t="e">
        <f>INDEX([1]!tblLoc[Score],MATCH(INDEX([1]!tblOrg[Loc],MATCH(#REF!,[1]!tblOrg[Abbr],0)),[1]!tblLoc[Loc],0))</f>
        <v>#REF!</v>
      </c>
      <c r="U259" s="6">
        <f>IFERROR(INDEX([1]!tblLoc[Score],MATCH(INDEX([1]!tblOrg[Loc],MATCH(INDEX(FacList,MATCH(tblTeamSch[[#This Row],[Facility]],INDEX(FacList,,1),0),3),[1]!tblOrg[Org Num],0)),[1]!tblLoc[Loc],0)),"")</f>
        <v>0</v>
      </c>
      <c r="V259" s="6">
        <f>IF(OR(tblTeamSch[[#This Row],[Court]]="",tblTeamSch[[#This Row],[Home]]&gt;0),0,IF(tblTeamSch[[#This Row],[Court]]&lt;10,0,IF(tblTeamSch[[#This Row],[Home Court]]=10,0,10)))</f>
        <v>0</v>
      </c>
      <c r="W259" s="6" t="e">
        <f>COUNTIFS(tblTeamSch[Travel Score for Game],10,tblTeamSch[Home],0,#REF!,#REF!)</f>
        <v>#REF!</v>
      </c>
      <c r="X259" s="6" t="str">
        <f>IFERROR(INDEX(tblTeamSch[Overall Travel Score],MATCH(tblTeamSch[[#This Row],[Opponent]],tblTeamSch[Team],0)),"")</f>
        <v/>
      </c>
      <c r="Y259" s="6" cm="1">
        <f t="array" ref="Y259">IF(Y258="Num",1,IF(Y258="","",IF(Y258+1&gt;TotalNumRegGames*2,"",Y258+1)))</f>
        <v>258</v>
      </c>
    </row>
    <row r="260" spans="1:25" ht="13.35" customHeight="1" x14ac:dyDescent="0.3">
      <c r="A260" s="6" cm="1">
        <f t="array" ref="A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1171</v>
      </c>
      <c r="B260" s="6" cm="1">
        <f t="array" ref="B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60" s="6">
        <f>IFERROR(INDEX([1]!tblSchedule[Week Game Scheduled],MATCH(tblTeamSch[[#This Row],[Game Num]],[1]!tblSchedule[GameNum],0)),"")</f>
        <v>7</v>
      </c>
      <c r="D260" s="6">
        <f>IFERROR(INDEX([1]!tblSchedule[Round],MATCH(tblTeamSch[[#This Row],[Game Num]],[1]!tblSchedule[GameNum],0)),"")</f>
        <v>5</v>
      </c>
      <c r="E260" s="6">
        <f>IFERROR(INDEX([1]!tblSchedule[Rnd Sch],MATCH(tblTeamSch[[#This Row],[Game Num]],[1]!tblSchedule[GameNum],0)),"")</f>
        <v>5</v>
      </c>
      <c r="F260" s="6" t="str">
        <f>IFERROR(INDEX([1]!tblSchedule[DLC],MATCH(tblTeamSch[[#This Row],[Game Num]],[1]!tblSchedule[GameNum],0)),"")</f>
        <v>4G3</v>
      </c>
      <c r="G260" s="7" t="str">
        <f>IFERROR(INDEX([1]!tblSchedule[Facility],MATCH(tblTeamSch[[#This Row],[Game Num]],[1]!tblSchedule[GameNum],0)),"")</f>
        <v>St. Margaret Mary PAC (smaller gym)</v>
      </c>
      <c r="H260" s="8">
        <f>IFERROR(INDEX([1]!tblSchedule[Game Date],MATCH(tblTeamSch[[#This Row],[Game Num]],[1]!tblSchedule[GameNum],0)),"")</f>
        <v>46039</v>
      </c>
      <c r="I260" s="9">
        <f>IFERROR(INDEX([1]!tblSchedule[Game Time],MATCH(tblTeamSch[[#This Row],[Game Num]],[1]!tblSchedule[GameNum],0)),"")</f>
        <v>0.60416666666666663</v>
      </c>
      <c r="J260" s="10" t="str">
        <f>IFERROR(INDEX([1]!tblTeams[Organization],MATCH(tblTeamSch[[#This Row],[Team]],[1]!tblTeams[Team],0)),"")</f>
        <v>Holy Trinity</v>
      </c>
      <c r="K260" s="10" t="str">
        <f>IFERROR(INDEX([1]!tblOrg[Abbr],MATCH(tblTeamSch[[#This Row],[Org]],[1]!tblOrg[Organization],0)),"")</f>
        <v>HT</v>
      </c>
      <c r="L260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60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260" s="6"/>
      <c r="O260" s="6"/>
      <c r="P260" s="6"/>
      <c r="Q260" s="6">
        <f>INDEX([1]!tblSchedule[Home Game],MATCH(tblTeamSch[[#This Row],[Game Num]],[1]!tblSchedule[GameNum],0))</f>
        <v>1</v>
      </c>
      <c r="R260" s="7" t="e">
        <f>IF(COUNTIFS(tblTeamSch[Team],tblTeamSch[[#This Row],[Team]],#REF!,1)&gt;1,"Y","")</f>
        <v>#REF!</v>
      </c>
      <c r="S260" s="6">
        <f>INDEX([1]!tblLoc[Score],MATCH(INDEX([1]!tblOrg[Loc],MATCH(tblTeamSch[[#This Row],[Org]],[1]!tblOrg[Organization],0)),[1]!tblLoc[Loc],0))</f>
        <v>0</v>
      </c>
      <c r="T260" s="6" t="e">
        <f>INDEX([1]!tblLoc[Score],MATCH(INDEX([1]!tblOrg[Loc],MATCH(#REF!,[1]!tblOrg[Abbr],0)),[1]!tblLoc[Loc],0))</f>
        <v>#REF!</v>
      </c>
      <c r="U260" s="6">
        <f>IFERROR(INDEX([1]!tblLoc[Score],MATCH(INDEX([1]!tblOrg[Loc],MATCH(INDEX(FacList,MATCH(tblTeamSch[[#This Row],[Facility]],INDEX(FacList,,1),0),3),[1]!tblOrg[Org Num],0)),[1]!tblLoc[Loc],0)),"")</f>
        <v>0</v>
      </c>
      <c r="V260" s="6">
        <f>IF(OR(tblTeamSch[[#This Row],[Court]]="",tblTeamSch[[#This Row],[Home]]&gt;0),0,IF(tblTeamSch[[#This Row],[Court]]&lt;10,0,IF(tblTeamSch[[#This Row],[Home Court]]=10,0,10)))</f>
        <v>0</v>
      </c>
      <c r="W260" s="6" t="e">
        <f>COUNTIFS(tblTeamSch[Travel Score for Game],10,tblTeamSch[Home],0,#REF!,#REF!)</f>
        <v>#REF!</v>
      </c>
      <c r="X260" s="6" t="str">
        <f>IFERROR(INDEX(tblTeamSch[Overall Travel Score],MATCH(tblTeamSch[[#This Row],[Opponent]],tblTeamSch[Team],0)),"")</f>
        <v/>
      </c>
      <c r="Y260" s="6" cm="1">
        <f t="array" ref="Y260">IF(Y259="Num",1,IF(Y259="","",IF(Y259+1&gt;TotalNumRegGames*2,"",Y259+1)))</f>
        <v>259</v>
      </c>
    </row>
    <row r="261" spans="1:25" ht="13.35" customHeight="1" x14ac:dyDescent="0.3">
      <c r="A261" s="6" cm="1">
        <f t="array" ref="A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1177</v>
      </c>
      <c r="B261" s="6" cm="1">
        <f t="array" ref="B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61" s="6">
        <f>IFERROR(INDEX([1]!tblSchedule[Week Game Scheduled],MATCH(tblTeamSch[[#This Row],[Game Num]],[1]!tblSchedule[GameNum],0)),"")</f>
        <v>8</v>
      </c>
      <c r="D261" s="6">
        <f>IFERROR(INDEX([1]!tblSchedule[Round],MATCH(tblTeamSch[[#This Row],[Game Num]],[1]!tblSchedule[GameNum],0)),"")</f>
        <v>6</v>
      </c>
      <c r="E261" s="6">
        <f>IFERROR(INDEX([1]!tblSchedule[Rnd Sch],MATCH(tblTeamSch[[#This Row],[Game Num]],[1]!tblSchedule[GameNum],0)),"")</f>
        <v>6</v>
      </c>
      <c r="F261" s="6" t="str">
        <f>IFERROR(INDEX([1]!tblSchedule[DLC],MATCH(tblTeamSch[[#This Row],[Game Num]],[1]!tblSchedule[GameNum],0)),"")</f>
        <v>4G3</v>
      </c>
      <c r="G261" s="7" t="str">
        <f>IFERROR(INDEX([1]!tblSchedule[Facility],MATCH(tblTeamSch[[#This Row],[Game Num]],[1]!tblSchedule[GameNum],0)),"")</f>
        <v>St. Agnes Gym</v>
      </c>
      <c r="H261" s="8">
        <f>IFERROR(INDEX([1]!tblSchedule[Game Date],MATCH(tblTeamSch[[#This Row],[Game Num]],[1]!tblSchedule[GameNum],0)),"")</f>
        <v>46046</v>
      </c>
      <c r="I261" s="9">
        <f>IFERROR(INDEX([1]!tblSchedule[Game Time],MATCH(tblTeamSch[[#This Row],[Game Num]],[1]!tblSchedule[GameNum],0)),"")</f>
        <v>0.625</v>
      </c>
      <c r="J261" s="10" t="str">
        <f>IFERROR(INDEX([1]!tblTeams[Organization],MATCH(tblTeamSch[[#This Row],[Team]],[1]!tblTeams[Team],0)),"")</f>
        <v>Holy Trinity</v>
      </c>
      <c r="K261" s="10" t="str">
        <f>IFERROR(INDEX([1]!tblOrg[Abbr],MATCH(tblTeamSch[[#This Row],[Org]],[1]!tblOrg[Organization],0)),"")</f>
        <v>HT</v>
      </c>
      <c r="L261" s="10" t="str">
        <f>IFERROR(INDEX(IF(tblTeamSch[[#This Row],[1vs2]]=1,[1]!tblSchedule[Team 1 Name],[1]!tblSchedule[Team 2 Name]),MATCH(tblTeamSch[[#This Row],[Game Num]],[1]!tblSchedule[GameNum],0)),"")</f>
        <v>Holy Trinity BB 3/4G Green</v>
      </c>
      <c r="M261" s="10" t="str">
        <f>IFERROR(INDEX(IF(tblTeamSch[[#This Row],[1vs2]]=1,[1]!tblSchedule[Team 2 Name],[1]!tblSchedule[Team 1 Name]),MATCH(tblTeamSch[[#This Row],[Game Num]],[1]!tblSchedule[GameNum],0)),"")</f>
        <v>St Agnes BB 4G#3</v>
      </c>
      <c r="N261" s="6"/>
      <c r="O261" s="6"/>
      <c r="P261" s="6"/>
      <c r="Q261" s="6">
        <f>INDEX([1]!tblSchedule[Home Game],MATCH(tblTeamSch[[#This Row],[Game Num]],[1]!tblSchedule[GameNum],0))</f>
        <v>1</v>
      </c>
      <c r="R261" s="7" t="e">
        <f>IF(COUNTIFS(tblTeamSch[Team],tblTeamSch[[#This Row],[Team]],#REF!,1)&gt;1,"Y","")</f>
        <v>#REF!</v>
      </c>
      <c r="S261" s="6">
        <f>INDEX([1]!tblLoc[Score],MATCH(INDEX([1]!tblOrg[Loc],MATCH(tblTeamSch[[#This Row],[Org]],[1]!tblOrg[Organization],0)),[1]!tblLoc[Loc],0))</f>
        <v>0</v>
      </c>
      <c r="T261" s="6" t="e">
        <f>INDEX([1]!tblLoc[Score],MATCH(INDEX([1]!tblOrg[Loc],MATCH(#REF!,[1]!tblOrg[Abbr],0)),[1]!tblLoc[Loc],0))</f>
        <v>#REF!</v>
      </c>
      <c r="U261" s="6">
        <f>IFERROR(INDEX([1]!tblLoc[Score],MATCH(INDEX([1]!tblOrg[Loc],MATCH(INDEX(FacList,MATCH(tblTeamSch[[#This Row],[Facility]],INDEX(FacList,,1),0),3),[1]!tblOrg[Org Num],0)),[1]!tblLoc[Loc],0)),"")</f>
        <v>0</v>
      </c>
      <c r="V261" s="6">
        <f>IF(OR(tblTeamSch[[#This Row],[Court]]="",tblTeamSch[[#This Row],[Home]]&gt;0),0,IF(tblTeamSch[[#This Row],[Court]]&lt;10,0,IF(tblTeamSch[[#This Row],[Home Court]]=10,0,10)))</f>
        <v>0</v>
      </c>
      <c r="W261" s="6" t="e">
        <f>COUNTIFS(tblTeamSch[Travel Score for Game],10,tblTeamSch[Home],0,#REF!,#REF!)</f>
        <v>#REF!</v>
      </c>
      <c r="X261" s="6" t="str">
        <f>IFERROR(INDEX(tblTeamSch[Overall Travel Score],MATCH(tblTeamSch[[#This Row],[Opponent]],tblTeamSch[Team],0)),"")</f>
        <v/>
      </c>
      <c r="Y261" s="6" cm="1">
        <f t="array" ref="Y261">IF(Y260="Num",1,IF(Y260="","",IF(Y260+1&gt;TotalNumRegGames*2,"",Y260+1)))</f>
        <v>260</v>
      </c>
    </row>
    <row r="262" spans="1:25" ht="13.35" customHeight="1" x14ac:dyDescent="0.3">
      <c r="A262" s="6" cm="1">
        <f t="array" ref="A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1152</v>
      </c>
      <c r="B262" s="6" cm="1">
        <f t="array" ref="B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2" s="6">
        <f>IFERROR(INDEX([1]!tblSchedule[Week Game Scheduled],MATCH(tblTeamSch[[#This Row],[Game Num]],[1]!tblSchedule[GameNum],0)),"")</f>
        <v>49</v>
      </c>
      <c r="D262" s="6">
        <f>IFERROR(INDEX([1]!tblSchedule[Round],MATCH(tblTeamSch[[#This Row],[Game Num]],[1]!tblSchedule[GameNum],0)),"")</f>
        <v>1</v>
      </c>
      <c r="E262" s="6">
        <f>IFERROR(INDEX([1]!tblSchedule[Rnd Sch],MATCH(tblTeamSch[[#This Row],[Game Num]],[1]!tblSchedule[GameNum],0)),"")</f>
        <v>1</v>
      </c>
      <c r="F262" s="6" t="str">
        <f>IFERROR(INDEX([1]!tblSchedule[DLC],MATCH(tblTeamSch[[#This Row],[Game Num]],[1]!tblSchedule[GameNum],0)),"")</f>
        <v>4G3</v>
      </c>
      <c r="G262" s="7" t="str">
        <f>IFERROR(INDEX([1]!tblSchedule[Facility],MATCH(tblTeamSch[[#This Row],[Game Num]],[1]!tblSchedule[GameNum],0)),"")</f>
        <v>Mary Queen of Peace</v>
      </c>
      <c r="H262" s="8">
        <f>IFERROR(INDEX([1]!tblSchedule[Game Date],MATCH(tblTeamSch[[#This Row],[Game Num]],[1]!tblSchedule[GameNum],0)),"")</f>
        <v>45997</v>
      </c>
      <c r="I262" s="9">
        <f>IFERROR(INDEX([1]!tblSchedule[Game Time],MATCH(tblTeamSch[[#This Row],[Game Num]],[1]!tblSchedule[GameNum],0)),"")</f>
        <v>0.58333333333333337</v>
      </c>
      <c r="J262" s="10" t="str">
        <f>IFERROR(INDEX([1]!tblTeams[Organization],MATCH(tblTeamSch[[#This Row],[Team]],[1]!tblTeams[Team],0)),"")</f>
        <v>Holy Trinity</v>
      </c>
      <c r="K262" s="10" t="str">
        <f>IFERROR(INDEX([1]!tblOrg[Abbr],MATCH(tblTeamSch[[#This Row],[Org]],[1]!tblOrg[Organization],0)),"")</f>
        <v>HT</v>
      </c>
      <c r="L262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2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262" s="6"/>
      <c r="O262" s="6"/>
      <c r="P262" s="6"/>
      <c r="Q262" s="6">
        <f>INDEX([1]!tblSchedule[Home Game],MATCH(tblTeamSch[[#This Row],[Game Num]],[1]!tblSchedule[GameNum],0))</f>
        <v>1</v>
      </c>
      <c r="R262" s="7" t="e">
        <f>IF(COUNTIFS(tblTeamSch[Team],tblTeamSch[[#This Row],[Team]],#REF!,1)&gt;1,"Y","")</f>
        <v>#REF!</v>
      </c>
      <c r="S262" s="6">
        <f>INDEX([1]!tblLoc[Score],MATCH(INDEX([1]!tblOrg[Loc],MATCH(tblTeamSch[[#This Row],[Org]],[1]!tblOrg[Organization],0)),[1]!tblLoc[Loc],0))</f>
        <v>0</v>
      </c>
      <c r="T262" s="6" t="e">
        <f>INDEX([1]!tblLoc[Score],MATCH(INDEX([1]!tblOrg[Loc],MATCH(#REF!,[1]!tblOrg[Abbr],0)),[1]!tblLoc[Loc],0))</f>
        <v>#REF!</v>
      </c>
      <c r="U262" s="6">
        <f>IFERROR(INDEX([1]!tblLoc[Score],MATCH(INDEX([1]!tblOrg[Loc],MATCH(INDEX(FacList,MATCH(tblTeamSch[[#This Row],[Facility]],INDEX(FacList,,1),0),3),[1]!tblOrg[Org Num],0)),[1]!tblLoc[Loc],0)),"")</f>
        <v>10</v>
      </c>
      <c r="V262" s="6">
        <f>IF(OR(tblTeamSch[[#This Row],[Court]]="",tblTeamSch[[#This Row],[Home]]&gt;0),0,IF(tblTeamSch[[#This Row],[Court]]&lt;10,0,IF(tblTeamSch[[#This Row],[Home Court]]=10,0,10)))</f>
        <v>0</v>
      </c>
      <c r="W262" s="6" t="e">
        <f>COUNTIFS(tblTeamSch[Travel Score for Game],10,tblTeamSch[Home],0,#REF!,#REF!)</f>
        <v>#REF!</v>
      </c>
      <c r="X262" s="6" t="str">
        <f>IFERROR(INDEX(tblTeamSch[Overall Travel Score],MATCH(tblTeamSch[[#This Row],[Opponent]],tblTeamSch[Team],0)),"")</f>
        <v/>
      </c>
      <c r="Y262" s="6" cm="1">
        <f t="array" ref="Y262">IF(Y261="Num",1,IF(Y261="","",IF(Y261+1&gt;TotalNumRegGames*2,"",Y261+1)))</f>
        <v>261</v>
      </c>
    </row>
    <row r="263" spans="1:25" ht="13.35" customHeight="1" x14ac:dyDescent="0.3">
      <c r="A263" s="6" cm="1">
        <f t="array" ref="A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1156</v>
      </c>
      <c r="B263" s="6" cm="1">
        <f t="array" ref="B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3" s="6">
        <f>IFERROR(INDEX([1]!tblSchedule[Week Game Scheduled],MATCH(tblTeamSch[[#This Row],[Game Num]],[1]!tblSchedule[GameNum],0)),"")</f>
        <v>50</v>
      </c>
      <c r="D263" s="6">
        <f>IFERROR(INDEX([1]!tblSchedule[Round],MATCH(tblTeamSch[[#This Row],[Game Num]],[1]!tblSchedule[GameNum],0)),"")</f>
        <v>2</v>
      </c>
      <c r="E263" s="6">
        <f>IFERROR(INDEX([1]!tblSchedule[Rnd Sch],MATCH(tblTeamSch[[#This Row],[Game Num]],[1]!tblSchedule[GameNum],0)),"")</f>
        <v>2</v>
      </c>
      <c r="F263" s="6" t="str">
        <f>IFERROR(INDEX([1]!tblSchedule[DLC],MATCH(tblTeamSch[[#This Row],[Game Num]],[1]!tblSchedule[GameNum],0)),"")</f>
        <v>4G3</v>
      </c>
      <c r="G263" s="7" t="str">
        <f>IFERROR(INDEX([1]!tblSchedule[Facility],MATCH(tblTeamSch[[#This Row],[Game Num]],[1]!tblSchedule[GameNum],0)),"")</f>
        <v>St. Agnes Gym</v>
      </c>
      <c r="H263" s="8">
        <f>IFERROR(INDEX([1]!tblSchedule[Game Date],MATCH(tblTeamSch[[#This Row],[Game Num]],[1]!tblSchedule[GameNum],0)),"")</f>
        <v>46004</v>
      </c>
      <c r="I263" s="9">
        <f>IFERROR(INDEX([1]!tblSchedule[Game Time],MATCH(tblTeamSch[[#This Row],[Game Num]],[1]!tblSchedule[GameNum],0)),"")</f>
        <v>0.58333333333333337</v>
      </c>
      <c r="J263" s="10" t="str">
        <f>IFERROR(INDEX([1]!tblTeams[Organization],MATCH(tblTeamSch[[#This Row],[Team]],[1]!tblTeams[Team],0)),"")</f>
        <v>Holy Trinity</v>
      </c>
      <c r="K263" s="10" t="str">
        <f>IFERROR(INDEX([1]!tblOrg[Abbr],MATCH(tblTeamSch[[#This Row],[Org]],[1]!tblOrg[Organization],0)),"")</f>
        <v>HT</v>
      </c>
      <c r="L263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3" s="10" t="str">
        <f>IFERROR(INDEX(IF(tblTeamSch[[#This Row],[1vs2]]=1,[1]!tblSchedule[Team 2 Name],[1]!tblSchedule[Team 1 Name]),MATCH(tblTeamSch[[#This Row],[Game Num]],[1]!tblSchedule[GameNum],0)),"")</f>
        <v>St Agnes BB 4G#3</v>
      </c>
      <c r="N263" s="6"/>
      <c r="O263" s="6"/>
      <c r="P263" s="6"/>
      <c r="Q263" s="6">
        <f>INDEX([1]!tblSchedule[Home Game],MATCH(tblTeamSch[[#This Row],[Game Num]],[1]!tblSchedule[GameNum],0))</f>
        <v>1</v>
      </c>
      <c r="R263" s="7" t="e">
        <f>IF(COUNTIFS(tblTeamSch[Team],tblTeamSch[[#This Row],[Team]],#REF!,1)&gt;1,"Y","")</f>
        <v>#REF!</v>
      </c>
      <c r="S263" s="6">
        <f>INDEX([1]!tblLoc[Score],MATCH(INDEX([1]!tblOrg[Loc],MATCH(tblTeamSch[[#This Row],[Org]],[1]!tblOrg[Organization],0)),[1]!tblLoc[Loc],0))</f>
        <v>0</v>
      </c>
      <c r="T263" s="6" t="e">
        <f>INDEX([1]!tblLoc[Score],MATCH(INDEX([1]!tblOrg[Loc],MATCH(#REF!,[1]!tblOrg[Abbr],0)),[1]!tblLoc[Loc],0))</f>
        <v>#REF!</v>
      </c>
      <c r="U263" s="6">
        <f>IFERROR(INDEX([1]!tblLoc[Score],MATCH(INDEX([1]!tblOrg[Loc],MATCH(INDEX(FacList,MATCH(tblTeamSch[[#This Row],[Facility]],INDEX(FacList,,1),0),3),[1]!tblOrg[Org Num],0)),[1]!tblLoc[Loc],0)),"")</f>
        <v>0</v>
      </c>
      <c r="V263" s="6">
        <f>IF(OR(tblTeamSch[[#This Row],[Court]]="",tblTeamSch[[#This Row],[Home]]&gt;0),0,IF(tblTeamSch[[#This Row],[Court]]&lt;10,0,IF(tblTeamSch[[#This Row],[Home Court]]=10,0,10)))</f>
        <v>0</v>
      </c>
      <c r="W263" s="6" t="e">
        <f>COUNTIFS(tblTeamSch[Travel Score for Game],10,tblTeamSch[Home],0,#REF!,#REF!)</f>
        <v>#REF!</v>
      </c>
      <c r="X263" s="6" t="str">
        <f>IFERROR(INDEX(tblTeamSch[Overall Travel Score],MATCH(tblTeamSch[[#This Row],[Opponent]],tblTeamSch[Team],0)),"")</f>
        <v/>
      </c>
      <c r="Y263" s="6" cm="1">
        <f t="array" ref="Y263">IF(Y262="Num",1,IF(Y262="","",IF(Y262+1&gt;TotalNumRegGames*2,"",Y262+1)))</f>
        <v>262</v>
      </c>
    </row>
    <row r="264" spans="1:25" ht="13.35" customHeight="1" x14ac:dyDescent="0.3">
      <c r="A264" s="6" cm="1">
        <f t="array" ref="A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1163</v>
      </c>
      <c r="B264" s="6" cm="1">
        <f t="array" ref="B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4" s="6">
        <f>IFERROR(INDEX([1]!tblSchedule[Week Game Scheduled],MATCH(tblTeamSch[[#This Row],[Game Num]],[1]!tblSchedule[GameNum],0)),"")</f>
        <v>5</v>
      </c>
      <c r="D264" s="6">
        <f>IFERROR(INDEX([1]!tblSchedule[Round],MATCH(tblTeamSch[[#This Row],[Game Num]],[1]!tblSchedule[GameNum],0)),"")</f>
        <v>3</v>
      </c>
      <c r="E264" s="6">
        <f>IFERROR(INDEX([1]!tblSchedule[Rnd Sch],MATCH(tblTeamSch[[#This Row],[Game Num]],[1]!tblSchedule[GameNum],0)),"")</f>
        <v>3</v>
      </c>
      <c r="F264" s="6" t="str">
        <f>IFERROR(INDEX([1]!tblSchedule[DLC],MATCH(tblTeamSch[[#This Row],[Game Num]],[1]!tblSchedule[GameNum],0)),"")</f>
        <v>4G3</v>
      </c>
      <c r="G264" s="7" t="str">
        <f>IFERROR(INDEX([1]!tblSchedule[Facility],MATCH(tblTeamSch[[#This Row],[Game Num]],[1]!tblSchedule[GameNum],0)),"")</f>
        <v>St. Margaret Mary PAC (smaller gym)</v>
      </c>
      <c r="H264" s="8">
        <f>IFERROR(INDEX([1]!tblSchedule[Game Date],MATCH(tblTeamSch[[#This Row],[Game Num]],[1]!tblSchedule[GameNum],0)),"")</f>
        <v>46025</v>
      </c>
      <c r="I264" s="9">
        <f>IFERROR(INDEX([1]!tblSchedule[Game Time],MATCH(tblTeamSch[[#This Row],[Game Num]],[1]!tblSchedule[GameNum],0)),"")</f>
        <v>0.5625</v>
      </c>
      <c r="J264" s="10" t="str">
        <f>IFERROR(INDEX([1]!tblTeams[Organization],MATCH(tblTeamSch[[#This Row],[Team]],[1]!tblTeams[Team],0)),"")</f>
        <v>Holy Trinity</v>
      </c>
      <c r="K264" s="10" t="str">
        <f>IFERROR(INDEX([1]!tblOrg[Abbr],MATCH(tblTeamSch[[#This Row],[Org]],[1]!tblOrg[Organization],0)),"")</f>
        <v>HT</v>
      </c>
      <c r="L264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4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264" s="6"/>
      <c r="O264" s="6"/>
      <c r="P264" s="6"/>
      <c r="Q264" s="6">
        <f>INDEX([1]!tblSchedule[Home Game],MATCH(tblTeamSch[[#This Row],[Game Num]],[1]!tblSchedule[GameNum],0))</f>
        <v>1</v>
      </c>
      <c r="R264" s="7" t="e">
        <f>IF(COUNTIFS(tblTeamSch[Team],tblTeamSch[[#This Row],[Team]],#REF!,1)&gt;1,"Y","")</f>
        <v>#REF!</v>
      </c>
      <c r="S264" s="6">
        <f>INDEX([1]!tblLoc[Score],MATCH(INDEX([1]!tblOrg[Loc],MATCH(tblTeamSch[[#This Row],[Org]],[1]!tblOrg[Organization],0)),[1]!tblLoc[Loc],0))</f>
        <v>0</v>
      </c>
      <c r="T264" s="6" t="e">
        <f>INDEX([1]!tblLoc[Score],MATCH(INDEX([1]!tblOrg[Loc],MATCH(#REF!,[1]!tblOrg[Abbr],0)),[1]!tblLoc[Loc],0))</f>
        <v>#REF!</v>
      </c>
      <c r="U264" s="6">
        <f>IFERROR(INDEX([1]!tblLoc[Score],MATCH(INDEX([1]!tblOrg[Loc],MATCH(INDEX(FacList,MATCH(tblTeamSch[[#This Row],[Facility]],INDEX(FacList,,1),0),3),[1]!tblOrg[Org Num],0)),[1]!tblLoc[Loc],0)),"")</f>
        <v>0</v>
      </c>
      <c r="V264" s="6">
        <f>IF(OR(tblTeamSch[[#This Row],[Court]]="",tblTeamSch[[#This Row],[Home]]&gt;0),0,IF(tblTeamSch[[#This Row],[Court]]&lt;10,0,IF(tblTeamSch[[#This Row],[Home Court]]=10,0,10)))</f>
        <v>0</v>
      </c>
      <c r="W264" s="6" t="e">
        <f>COUNTIFS(tblTeamSch[Travel Score for Game],10,tblTeamSch[Home],0,#REF!,#REF!)</f>
        <v>#REF!</v>
      </c>
      <c r="X264" s="6" t="str">
        <f>IFERROR(INDEX(tblTeamSch[Overall Travel Score],MATCH(tblTeamSch[[#This Row],[Opponent]],tblTeamSch[Team],0)),"")</f>
        <v/>
      </c>
      <c r="Y264" s="6" cm="1">
        <f t="array" ref="Y264">IF(Y263="Num",1,IF(Y263="","",IF(Y263+1&gt;TotalNumRegGames*2,"",Y263+1)))</f>
        <v>263</v>
      </c>
    </row>
    <row r="265" spans="1:25" ht="13.35" customHeight="1" x14ac:dyDescent="0.3">
      <c r="A265" s="6" cm="1">
        <f t="array" ref="A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1169</v>
      </c>
      <c r="B265" s="6" cm="1">
        <f t="array" ref="B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5" s="6">
        <f>IFERROR(INDEX([1]!tblSchedule[Week Game Scheduled],MATCH(tblTeamSch[[#This Row],[Game Num]],[1]!tblSchedule[GameNum],0)),"")</f>
        <v>6</v>
      </c>
      <c r="D265" s="6">
        <f>IFERROR(INDEX([1]!tblSchedule[Round],MATCH(tblTeamSch[[#This Row],[Game Num]],[1]!tblSchedule[GameNum],0)),"")</f>
        <v>4</v>
      </c>
      <c r="E265" s="6">
        <f>IFERROR(INDEX([1]!tblSchedule[Rnd Sch],MATCH(tblTeamSch[[#This Row],[Game Num]],[1]!tblSchedule[GameNum],0)),"")</f>
        <v>4</v>
      </c>
      <c r="F265" s="6" t="str">
        <f>IFERROR(INDEX([1]!tblSchedule[DLC],MATCH(tblTeamSch[[#This Row],[Game Num]],[1]!tblSchedule[GameNum],0)),"")</f>
        <v>4G3</v>
      </c>
      <c r="G265" s="7" t="str">
        <f>IFERROR(INDEX([1]!tblSchedule[Facility],MATCH(tblTeamSch[[#This Row],[Game Num]],[1]!tblSchedule[GameNum],0)),"")</f>
        <v>St. Albert the Great Gym</v>
      </c>
      <c r="H265" s="8">
        <f>IFERROR(INDEX([1]!tblSchedule[Game Date],MATCH(tblTeamSch[[#This Row],[Game Num]],[1]!tblSchedule[GameNum],0)),"")</f>
        <v>46032</v>
      </c>
      <c r="I265" s="9">
        <f>IFERROR(INDEX([1]!tblSchedule[Game Time],MATCH(tblTeamSch[[#This Row],[Game Num]],[1]!tblSchedule[GameNum],0)),"")</f>
        <v>0.58333333333333337</v>
      </c>
      <c r="J265" s="10" t="str">
        <f>IFERROR(INDEX([1]!tblTeams[Organization],MATCH(tblTeamSch[[#This Row],[Team]],[1]!tblTeams[Team],0)),"")</f>
        <v>Holy Trinity</v>
      </c>
      <c r="K265" s="10" t="str">
        <f>IFERROR(INDEX([1]!tblOrg[Abbr],MATCH(tblTeamSch[[#This Row],[Org]],[1]!tblOrg[Organization],0)),"")</f>
        <v>HT</v>
      </c>
      <c r="L265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5" s="10" t="str">
        <f>IFERROR(INDEX(IF(tblTeamSch[[#This Row],[1vs2]]=1,[1]!tblSchedule[Team 2 Name],[1]!tblSchedule[Team 1 Name]),MATCH(tblTeamSch[[#This Row],[Game Num]],[1]!tblSchedule[GameNum],0)),"")</f>
        <v>St. Albert BB 4G#3 Blue</v>
      </c>
      <c r="N265" s="6"/>
      <c r="O265" s="6"/>
      <c r="P265" s="6"/>
      <c r="Q265" s="6">
        <f>INDEX([1]!tblSchedule[Home Game],MATCH(tblTeamSch[[#This Row],[Game Num]],[1]!tblSchedule[GameNum],0))</f>
        <v>1</v>
      </c>
      <c r="R265" s="7" t="e">
        <f>IF(COUNTIFS(tblTeamSch[Team],tblTeamSch[[#This Row],[Team]],#REF!,1)&gt;1,"Y","")</f>
        <v>#REF!</v>
      </c>
      <c r="S265" s="6">
        <f>INDEX([1]!tblLoc[Score],MATCH(INDEX([1]!tblOrg[Loc],MATCH(tblTeamSch[[#This Row],[Org]],[1]!tblOrg[Organization],0)),[1]!tblLoc[Loc],0))</f>
        <v>0</v>
      </c>
      <c r="T265" s="6" t="e">
        <f>INDEX([1]!tblLoc[Score],MATCH(INDEX([1]!tblOrg[Loc],MATCH(#REF!,[1]!tblOrg[Abbr],0)),[1]!tblLoc[Loc],0))</f>
        <v>#REF!</v>
      </c>
      <c r="U265" s="6">
        <f>IFERROR(INDEX([1]!tblLoc[Score],MATCH(INDEX([1]!tblOrg[Loc],MATCH(INDEX(FacList,MATCH(tblTeamSch[[#This Row],[Facility]],INDEX(FacList,,1),0),3),[1]!tblOrg[Org Num],0)),[1]!tblLoc[Loc],0)),"")</f>
        <v>0</v>
      </c>
      <c r="V265" s="6">
        <f>IF(OR(tblTeamSch[[#This Row],[Court]]="",tblTeamSch[[#This Row],[Home]]&gt;0),0,IF(tblTeamSch[[#This Row],[Court]]&lt;10,0,IF(tblTeamSch[[#This Row],[Home Court]]=10,0,10)))</f>
        <v>0</v>
      </c>
      <c r="W265" s="6" t="e">
        <f>COUNTIFS(tblTeamSch[Travel Score for Game],10,tblTeamSch[Home],0,#REF!,#REF!)</f>
        <v>#REF!</v>
      </c>
      <c r="X265" s="6" t="str">
        <f>IFERROR(INDEX(tblTeamSch[Overall Travel Score],MATCH(tblTeamSch[[#This Row],[Opponent]],tblTeamSch[Team],0)),"")</f>
        <v/>
      </c>
      <c r="Y265" s="6" cm="1">
        <f t="array" ref="Y265">IF(Y264="Num",1,IF(Y264="","",IF(Y264+1&gt;TotalNumRegGames*2,"",Y264+1)))</f>
        <v>264</v>
      </c>
    </row>
    <row r="266" spans="1:25" ht="13.35" customHeight="1" x14ac:dyDescent="0.3">
      <c r="A266" s="6" cm="1">
        <f t="array" ref="A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1173</v>
      </c>
      <c r="B266" s="6" cm="1">
        <f t="array" ref="B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6" s="6">
        <f>IFERROR(INDEX([1]!tblSchedule[Week Game Scheduled],MATCH(tblTeamSch[[#This Row],[Game Num]],[1]!tblSchedule[GameNum],0)),"")</f>
        <v>7</v>
      </c>
      <c r="D266" s="6">
        <f>IFERROR(INDEX([1]!tblSchedule[Round],MATCH(tblTeamSch[[#This Row],[Game Num]],[1]!tblSchedule[GameNum],0)),"")</f>
        <v>5</v>
      </c>
      <c r="E266" s="6">
        <f>IFERROR(INDEX([1]!tblSchedule[Rnd Sch],MATCH(tblTeamSch[[#This Row],[Game Num]],[1]!tblSchedule[GameNum],0)),"")</f>
        <v>5</v>
      </c>
      <c r="F266" s="6" t="str">
        <f>IFERROR(INDEX([1]!tblSchedule[DLC],MATCH(tblTeamSch[[#This Row],[Game Num]],[1]!tblSchedule[GameNum],0)),"")</f>
        <v>4G3</v>
      </c>
      <c r="G266" s="7" t="str">
        <f>IFERROR(INDEX([1]!tblSchedule[Facility],MATCH(tblTeamSch[[#This Row],[Game Num]],[1]!tblSchedule[GameNum],0)),"")</f>
        <v>Sacred Heart Model School Gym</v>
      </c>
      <c r="H266" s="8">
        <f>IFERROR(INDEX([1]!tblSchedule[Game Date],MATCH(tblTeamSch[[#This Row],[Game Num]],[1]!tblSchedule[GameNum],0)),"")</f>
        <v>46039</v>
      </c>
      <c r="I266" s="9">
        <f>IFERROR(INDEX([1]!tblSchedule[Game Time],MATCH(tblTeamSch[[#This Row],[Game Num]],[1]!tblSchedule[GameNum],0)),"")</f>
        <v>0.5</v>
      </c>
      <c r="J266" s="10" t="str">
        <f>IFERROR(INDEX([1]!tblTeams[Organization],MATCH(tblTeamSch[[#This Row],[Team]],[1]!tblTeams[Team],0)),"")</f>
        <v>Holy Trinity</v>
      </c>
      <c r="K266" s="10" t="str">
        <f>IFERROR(INDEX([1]!tblOrg[Abbr],MATCH(tblTeamSch[[#This Row],[Org]],[1]!tblOrg[Organization],0)),"")</f>
        <v>HT</v>
      </c>
      <c r="L266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6" s="10" t="str">
        <f>IFERROR(INDEX(IF(tblTeamSch[[#This Row],[1vs2]]=1,[1]!tblSchedule[Team 2 Name],[1]!tblSchedule[Team 1 Name]),MATCH(tblTeamSch[[#This Row],[Game Num]],[1]!tblSchedule[GameNum],0)),"")</f>
        <v>SHMS BB 4G#3</v>
      </c>
      <c r="N266" s="6"/>
      <c r="O266" s="6"/>
      <c r="P266" s="6"/>
      <c r="Q266" s="6">
        <f>INDEX([1]!tblSchedule[Home Game],MATCH(tblTeamSch[[#This Row],[Game Num]],[1]!tblSchedule[GameNum],0))</f>
        <v>1</v>
      </c>
      <c r="R266" s="7" t="e">
        <f>IF(COUNTIFS(tblTeamSch[Team],tblTeamSch[[#This Row],[Team]],#REF!,1)&gt;1,"Y","")</f>
        <v>#REF!</v>
      </c>
      <c r="S266" s="6">
        <f>INDEX([1]!tblLoc[Score],MATCH(INDEX([1]!tblOrg[Loc],MATCH(tblTeamSch[[#This Row],[Org]],[1]!tblOrg[Organization],0)),[1]!tblLoc[Loc],0))</f>
        <v>0</v>
      </c>
      <c r="T266" s="6" t="e">
        <f>INDEX([1]!tblLoc[Score],MATCH(INDEX([1]!tblOrg[Loc],MATCH(#REF!,[1]!tblOrg[Abbr],0)),[1]!tblLoc[Loc],0))</f>
        <v>#REF!</v>
      </c>
      <c r="U266" s="6">
        <f>IFERROR(INDEX([1]!tblLoc[Score],MATCH(INDEX([1]!tblOrg[Loc],MATCH(INDEX(FacList,MATCH(tblTeamSch[[#This Row],[Facility]],INDEX(FacList,,1),0),3),[1]!tblOrg[Org Num],0)),[1]!tblLoc[Loc],0)),"")</f>
        <v>0</v>
      </c>
      <c r="V266" s="6">
        <f>IF(OR(tblTeamSch[[#This Row],[Court]]="",tblTeamSch[[#This Row],[Home]]&gt;0),0,IF(tblTeamSch[[#This Row],[Court]]&lt;10,0,IF(tblTeamSch[[#This Row],[Home Court]]=10,0,10)))</f>
        <v>0</v>
      </c>
      <c r="W266" s="6" t="e">
        <f>COUNTIFS(tblTeamSch[Travel Score for Game],10,tblTeamSch[Home],0,#REF!,#REF!)</f>
        <v>#REF!</v>
      </c>
      <c r="X266" s="6" t="str">
        <f>IFERROR(INDEX(tblTeamSch[Overall Travel Score],MATCH(tblTeamSch[[#This Row],[Opponent]],tblTeamSch[Team],0)),"")</f>
        <v/>
      </c>
      <c r="Y266" s="6" cm="1">
        <f t="array" ref="Y266">IF(Y265="Num",1,IF(Y265="","",IF(Y265+1&gt;TotalNumRegGames*2,"",Y265+1)))</f>
        <v>265</v>
      </c>
    </row>
    <row r="267" spans="1:25" ht="13.35" customHeight="1" x14ac:dyDescent="0.3">
      <c r="A267" s="6" cm="1">
        <f t="array" ref="A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1182</v>
      </c>
      <c r="B267" s="6" cm="1">
        <f t="array" ref="B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7" s="6">
        <f>IFERROR(INDEX([1]!tblSchedule[Week Game Scheduled],MATCH(tblTeamSch[[#This Row],[Game Num]],[1]!tblSchedule[GameNum],0)),"")</f>
        <v>8</v>
      </c>
      <c r="D267" s="6">
        <f>IFERROR(INDEX([1]!tblSchedule[Round],MATCH(tblTeamSch[[#This Row],[Game Num]],[1]!tblSchedule[GameNum],0)),"")</f>
        <v>6</v>
      </c>
      <c r="E267" s="6">
        <f>IFERROR(INDEX([1]!tblSchedule[Rnd Sch],MATCH(tblTeamSch[[#This Row],[Game Num]],[1]!tblSchedule[GameNum],0)),"")</f>
        <v>6</v>
      </c>
      <c r="F267" s="6" t="str">
        <f>IFERROR(INDEX([1]!tblSchedule[DLC],MATCH(tblTeamSch[[#This Row],[Game Num]],[1]!tblSchedule[GameNum],0)),"")</f>
        <v>4G3</v>
      </c>
      <c r="G267" s="7" t="str">
        <f>IFERROR(INDEX([1]!tblSchedule[Facility],MATCH(tblTeamSch[[#This Row],[Game Num]],[1]!tblSchedule[GameNum],0)),"")</f>
        <v>St. Patrick's Celtic Center</v>
      </c>
      <c r="H267" s="8">
        <f>IFERROR(INDEX([1]!tblSchedule[Game Date],MATCH(tblTeamSch[[#This Row],[Game Num]],[1]!tblSchedule[GameNum],0)),"")</f>
        <v>46046</v>
      </c>
      <c r="I267" s="9">
        <f>IFERROR(INDEX([1]!tblSchedule[Game Time],MATCH(tblTeamSch[[#This Row],[Game Num]],[1]!tblSchedule[GameNum],0)),"")</f>
        <v>0.625</v>
      </c>
      <c r="J267" s="10" t="str">
        <f>IFERROR(INDEX([1]!tblTeams[Organization],MATCH(tblTeamSch[[#This Row],[Team]],[1]!tblTeams[Team],0)),"")</f>
        <v>Holy Trinity</v>
      </c>
      <c r="K267" s="10" t="str">
        <f>IFERROR(INDEX([1]!tblOrg[Abbr],MATCH(tblTeamSch[[#This Row],[Org]],[1]!tblOrg[Organization],0)),"")</f>
        <v>HT</v>
      </c>
      <c r="L267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7" s="10" t="str">
        <f>IFERROR(INDEX(IF(tblTeamSch[[#This Row],[1vs2]]=1,[1]!tblSchedule[Team 2 Name],[1]!tblSchedule[Team 1 Name]),MATCH(tblTeamSch[[#This Row],[Game Num]],[1]!tblSchedule[GameNum],0)),"")</f>
        <v>St Patrick BB 4G#3</v>
      </c>
      <c r="N267" s="6"/>
      <c r="O267" s="6"/>
      <c r="P267" s="6"/>
      <c r="Q267" s="6">
        <f>INDEX([1]!tblSchedule[Home Game],MATCH(tblTeamSch[[#This Row],[Game Num]],[1]!tblSchedule[GameNum],0))</f>
        <v>1</v>
      </c>
      <c r="R267" s="7" t="e">
        <f>IF(COUNTIFS(tblTeamSch[Team],tblTeamSch[[#This Row],[Team]],#REF!,1)&gt;1,"Y","")</f>
        <v>#REF!</v>
      </c>
      <c r="S267" s="6">
        <f>INDEX([1]!tblLoc[Score],MATCH(INDEX([1]!tblOrg[Loc],MATCH(tblTeamSch[[#This Row],[Org]],[1]!tblOrg[Organization],0)),[1]!tblLoc[Loc],0))</f>
        <v>0</v>
      </c>
      <c r="T267" s="6" t="e">
        <f>INDEX([1]!tblLoc[Score],MATCH(INDEX([1]!tblOrg[Loc],MATCH(#REF!,[1]!tblOrg[Abbr],0)),[1]!tblLoc[Loc],0))</f>
        <v>#REF!</v>
      </c>
      <c r="U267" s="6">
        <f>IFERROR(INDEX([1]!tblLoc[Score],MATCH(INDEX([1]!tblOrg[Loc],MATCH(INDEX(FacList,MATCH(tblTeamSch[[#This Row],[Facility]],INDEX(FacList,,1),0),3),[1]!tblOrg[Org Num],0)),[1]!tblLoc[Loc],0)),"")</f>
        <v>4</v>
      </c>
      <c r="V267" s="6">
        <f>IF(OR(tblTeamSch[[#This Row],[Court]]="",tblTeamSch[[#This Row],[Home]]&gt;0),0,IF(tblTeamSch[[#This Row],[Court]]&lt;10,0,IF(tblTeamSch[[#This Row],[Home Court]]=10,0,10)))</f>
        <v>0</v>
      </c>
      <c r="W267" s="6" t="e">
        <f>COUNTIFS(tblTeamSch[Travel Score for Game],10,tblTeamSch[Home],0,#REF!,#REF!)</f>
        <v>#REF!</v>
      </c>
      <c r="X267" s="6" t="str">
        <f>IFERROR(INDEX(tblTeamSch[Overall Travel Score],MATCH(tblTeamSch[[#This Row],[Opponent]],tblTeamSch[Team],0)),"")</f>
        <v/>
      </c>
      <c r="Y267" s="6" cm="1">
        <f t="array" ref="Y267">IF(Y266="Num",1,IF(Y266="","",IF(Y266+1&gt;TotalNumRegGames*2,"",Y266+1)))</f>
        <v>266</v>
      </c>
    </row>
    <row r="268" spans="1:25" ht="13.35" customHeight="1" x14ac:dyDescent="0.3">
      <c r="A268" s="6" cm="1">
        <f t="array" ref="A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1187</v>
      </c>
      <c r="B268" s="6" cm="1">
        <f t="array" ref="B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68" s="6">
        <f>IFERROR(INDEX([1]!tblSchedule[Week Game Scheduled],MATCH(tblTeamSch[[#This Row],[Game Num]],[1]!tblSchedule[GameNum],0)),"")</f>
        <v>9</v>
      </c>
      <c r="D268" s="6">
        <f>IFERROR(INDEX([1]!tblSchedule[Round],MATCH(tblTeamSch[[#This Row],[Game Num]],[1]!tblSchedule[GameNum],0)),"")</f>
        <v>7</v>
      </c>
      <c r="E268" s="6">
        <f>IFERROR(INDEX([1]!tblSchedule[Rnd Sch],MATCH(tblTeamSch[[#This Row],[Game Num]],[1]!tblSchedule[GameNum],0)),"")</f>
        <v>7</v>
      </c>
      <c r="F268" s="6" t="str">
        <f>IFERROR(INDEX([1]!tblSchedule[DLC],MATCH(tblTeamSch[[#This Row],[Game Num]],[1]!tblSchedule[GameNum],0)),"")</f>
        <v>4G3</v>
      </c>
      <c r="G268" s="7" t="str">
        <f>IFERROR(INDEX([1]!tblSchedule[Facility],MATCH(tblTeamSch[[#This Row],[Game Num]],[1]!tblSchedule[GameNum],0)),"")</f>
        <v>Holy Trinity Parish School</v>
      </c>
      <c r="H268" s="8">
        <f>IFERROR(INDEX([1]!tblSchedule[Game Date],MATCH(tblTeamSch[[#This Row],[Game Num]],[1]!tblSchedule[GameNum],0)),"")</f>
        <v>46053</v>
      </c>
      <c r="I268" s="9">
        <f>IFERROR(INDEX([1]!tblSchedule[Game Time],MATCH(tblTeamSch[[#This Row],[Game Num]],[1]!tblSchedule[GameNum],0)),"")</f>
        <v>0.58333333333333337</v>
      </c>
      <c r="J268" s="10" t="str">
        <f>IFERROR(INDEX([1]!tblTeams[Organization],MATCH(tblTeamSch[[#This Row],[Team]],[1]!tblTeams[Team],0)),"")</f>
        <v>Holy Trinity</v>
      </c>
      <c r="K268" s="10" t="str">
        <f>IFERROR(INDEX([1]!tblOrg[Abbr],MATCH(tblTeamSch[[#This Row],[Org]],[1]!tblOrg[Organization],0)),"")</f>
        <v>HT</v>
      </c>
      <c r="L268" s="10" t="str">
        <f>IFERROR(INDEX(IF(tblTeamSch[[#This Row],[1vs2]]=1,[1]!tblSchedule[Team 1 Name],[1]!tblSchedule[Team 2 Name]),MATCH(tblTeamSch[[#This Row],[Game Num]],[1]!tblSchedule[GameNum],0)),"")</f>
        <v>Holy Trinity BB 3/4G Red</v>
      </c>
      <c r="M268" s="10" t="str">
        <f>IFERROR(INDEX(IF(tblTeamSch[[#This Row],[1vs2]]=1,[1]!tblSchedule[Team 2 Name],[1]!tblSchedule[Team 1 Name]),MATCH(tblTeamSch[[#This Row],[Game Num]],[1]!tblSchedule[GameNum],0)),"")</f>
        <v>St. Raphael BB 4G #3</v>
      </c>
      <c r="N268" s="6"/>
      <c r="O268" s="6"/>
      <c r="P268" s="6"/>
      <c r="Q268" s="6">
        <f>INDEX([1]!tblSchedule[Home Game],MATCH(tblTeamSch[[#This Row],[Game Num]],[1]!tblSchedule[GameNum],0))</f>
        <v>1</v>
      </c>
      <c r="R268" s="7" t="e">
        <f>IF(COUNTIFS(tblTeamSch[Team],tblTeamSch[[#This Row],[Team]],#REF!,1)&gt;1,"Y","")</f>
        <v>#REF!</v>
      </c>
      <c r="S268" s="6">
        <f>INDEX([1]!tblLoc[Score],MATCH(INDEX([1]!tblOrg[Loc],MATCH(tblTeamSch[[#This Row],[Org]],[1]!tblOrg[Organization],0)),[1]!tblLoc[Loc],0))</f>
        <v>0</v>
      </c>
      <c r="T268" s="6" t="e">
        <f>INDEX([1]!tblLoc[Score],MATCH(INDEX([1]!tblOrg[Loc],MATCH(#REF!,[1]!tblOrg[Abbr],0)),[1]!tblLoc[Loc],0))</f>
        <v>#REF!</v>
      </c>
      <c r="U268" s="6">
        <f>IFERROR(INDEX([1]!tblLoc[Score],MATCH(INDEX([1]!tblOrg[Loc],MATCH(INDEX(FacList,MATCH(tblTeamSch[[#This Row],[Facility]],INDEX(FacList,,1),0),3),[1]!tblOrg[Org Num],0)),[1]!tblLoc[Loc],0)),"")</f>
        <v>0</v>
      </c>
      <c r="V268" s="6">
        <f>IF(OR(tblTeamSch[[#This Row],[Court]]="",tblTeamSch[[#This Row],[Home]]&gt;0),0,IF(tblTeamSch[[#This Row],[Court]]&lt;10,0,IF(tblTeamSch[[#This Row],[Home Court]]=10,0,10)))</f>
        <v>0</v>
      </c>
      <c r="W268" s="6" t="e">
        <f>COUNTIFS(tblTeamSch[Travel Score for Game],10,tblTeamSch[Home],0,#REF!,#REF!)</f>
        <v>#REF!</v>
      </c>
      <c r="X268" s="6" t="str">
        <f>IFERROR(INDEX(tblTeamSch[Overall Travel Score],MATCH(tblTeamSch[[#This Row],[Opponent]],tblTeamSch[Team],0)),"")</f>
        <v/>
      </c>
      <c r="Y268" s="6" cm="1">
        <f t="array" ref="Y268">IF(Y267="Num",1,IF(Y267="","",IF(Y267+1&gt;TotalNumRegGames*2,"",Y267+1)))</f>
        <v>267</v>
      </c>
    </row>
    <row r="269" spans="1:25" ht="13.35" customHeight="1" x14ac:dyDescent="0.3">
      <c r="A269" s="6" cm="1">
        <f t="array" ref="A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1151</v>
      </c>
      <c r="B269" s="6" cm="1">
        <f t="array" ref="B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69" s="6">
        <f>IFERROR(INDEX([1]!tblSchedule[Week Game Scheduled],MATCH(tblTeamSch[[#This Row],[Game Num]],[1]!tblSchedule[GameNum],0)),"")</f>
        <v>49</v>
      </c>
      <c r="D269" s="6">
        <f>IFERROR(INDEX([1]!tblSchedule[Round],MATCH(tblTeamSch[[#This Row],[Game Num]],[1]!tblSchedule[GameNum],0)),"")</f>
        <v>1</v>
      </c>
      <c r="E269" s="6">
        <f>IFERROR(INDEX([1]!tblSchedule[Rnd Sch],MATCH(tblTeamSch[[#This Row],[Game Num]],[1]!tblSchedule[GameNum],0)),"")</f>
        <v>1</v>
      </c>
      <c r="F269" s="6" t="str">
        <f>IFERROR(INDEX([1]!tblSchedule[DLC],MATCH(tblTeamSch[[#This Row],[Game Num]],[1]!tblSchedule[GameNum],0)),"")</f>
        <v>4G3</v>
      </c>
      <c r="G269" s="7" t="str">
        <f>IFERROR(INDEX([1]!tblSchedule[Facility],MATCH(tblTeamSch[[#This Row],[Game Num]],[1]!tblSchedule[GameNum],0)),"")</f>
        <v>Holy Trinity Parish School</v>
      </c>
      <c r="H269" s="8">
        <f>IFERROR(INDEX([1]!tblSchedule[Game Date],MATCH(tblTeamSch[[#This Row],[Game Num]],[1]!tblSchedule[GameNum],0)),"")</f>
        <v>45997</v>
      </c>
      <c r="I269" s="9">
        <f>IFERROR(INDEX([1]!tblSchedule[Game Time],MATCH(tblTeamSch[[#This Row],[Game Num]],[1]!tblSchedule[GameNum],0)),"")</f>
        <v>0.58333333333333337</v>
      </c>
      <c r="J269" s="10" t="str">
        <f>IFERROR(INDEX([1]!tblTeams[Organization],MATCH(tblTeamSch[[#This Row],[Team]],[1]!tblTeams[Team],0)),"")</f>
        <v>Holy Trinity</v>
      </c>
      <c r="K269" s="10" t="str">
        <f>IFERROR(INDEX([1]!tblOrg[Abbr],MATCH(tblTeamSch[[#This Row],[Org]],[1]!tblOrg[Organization],0)),"")</f>
        <v>HT</v>
      </c>
      <c r="L269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69" s="10" t="str">
        <f>IFERROR(INDEX(IF(tblTeamSch[[#This Row],[1vs2]]=1,[1]!tblSchedule[Team 2 Name],[1]!tblSchedule[Team 1 Name]),MATCH(tblTeamSch[[#This Row],[Game Num]],[1]!tblSchedule[GameNum],0)),"")</f>
        <v>St. Albert BB 4G#3 Blue</v>
      </c>
      <c r="N269" s="6"/>
      <c r="O269" s="6"/>
      <c r="P269" s="6"/>
      <c r="Q269" s="6">
        <f>INDEX([1]!tblSchedule[Home Game],MATCH(tblTeamSch[[#This Row],[Game Num]],[1]!tblSchedule[GameNum],0))</f>
        <v>1</v>
      </c>
      <c r="R269" s="7" t="e">
        <f>IF(COUNTIFS(tblTeamSch[Team],tblTeamSch[[#This Row],[Team]],#REF!,1)&gt;1,"Y","")</f>
        <v>#REF!</v>
      </c>
      <c r="S269" s="6">
        <f>INDEX([1]!tblLoc[Score],MATCH(INDEX([1]!tblOrg[Loc],MATCH(tblTeamSch[[#This Row],[Org]],[1]!tblOrg[Organization],0)),[1]!tblLoc[Loc],0))</f>
        <v>0</v>
      </c>
      <c r="T269" s="6" t="e">
        <f>INDEX([1]!tblLoc[Score],MATCH(INDEX([1]!tblOrg[Loc],MATCH(#REF!,[1]!tblOrg[Abbr],0)),[1]!tblLoc[Loc],0))</f>
        <v>#REF!</v>
      </c>
      <c r="U269" s="6">
        <f>IFERROR(INDEX([1]!tblLoc[Score],MATCH(INDEX([1]!tblOrg[Loc],MATCH(INDEX(FacList,MATCH(tblTeamSch[[#This Row],[Facility]],INDEX(FacList,,1),0),3),[1]!tblOrg[Org Num],0)),[1]!tblLoc[Loc],0)),"")</f>
        <v>0</v>
      </c>
      <c r="V269" s="6">
        <f>IF(OR(tblTeamSch[[#This Row],[Court]]="",tblTeamSch[[#This Row],[Home]]&gt;0),0,IF(tblTeamSch[[#This Row],[Court]]&lt;10,0,IF(tblTeamSch[[#This Row],[Home Court]]=10,0,10)))</f>
        <v>0</v>
      </c>
      <c r="W269" s="6" t="e">
        <f>COUNTIFS(tblTeamSch[Travel Score for Game],10,tblTeamSch[Home],0,#REF!,#REF!)</f>
        <v>#REF!</v>
      </c>
      <c r="X269" s="6" t="str">
        <f>IFERROR(INDEX(tblTeamSch[Overall Travel Score],MATCH(tblTeamSch[[#This Row],[Opponent]],tblTeamSch[Team],0)),"")</f>
        <v/>
      </c>
      <c r="Y269" s="6" cm="1">
        <f t="array" ref="Y269">IF(Y268="Num",1,IF(Y268="","",IF(Y268+1&gt;TotalNumRegGames*2,"",Y268+1)))</f>
        <v>268</v>
      </c>
    </row>
    <row r="270" spans="1:25" ht="13.35" customHeight="1" x14ac:dyDescent="0.3">
      <c r="A270" s="6" cm="1">
        <f t="array" ref="A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1157</v>
      </c>
      <c r="B270" s="6" cm="1">
        <f t="array" ref="B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0" s="6">
        <f>IFERROR(INDEX([1]!tblSchedule[Week Game Scheduled],MATCH(tblTeamSch[[#This Row],[Game Num]],[1]!tblSchedule[GameNum],0)),"")</f>
        <v>50</v>
      </c>
      <c r="D270" s="6">
        <f>IFERROR(INDEX([1]!tblSchedule[Round],MATCH(tblTeamSch[[#This Row],[Game Num]],[1]!tblSchedule[GameNum],0)),"")</f>
        <v>2</v>
      </c>
      <c r="E270" s="6">
        <f>IFERROR(INDEX([1]!tblSchedule[Rnd Sch],MATCH(tblTeamSch[[#This Row],[Game Num]],[1]!tblSchedule[GameNum],0)),"")</f>
        <v>2</v>
      </c>
      <c r="F270" s="6" t="str">
        <f>IFERROR(INDEX([1]!tblSchedule[DLC],MATCH(tblTeamSch[[#This Row],[Game Num]],[1]!tblSchedule[GameNum],0)),"")</f>
        <v>4G3</v>
      </c>
      <c r="G270" s="7" t="str">
        <f>IFERROR(INDEX([1]!tblSchedule[Facility],MATCH(tblTeamSch[[#This Row],[Game Num]],[1]!tblSchedule[GameNum],0)),"")</f>
        <v>Holy Trinity Parish School</v>
      </c>
      <c r="H270" s="8">
        <f>IFERROR(INDEX([1]!tblSchedule[Game Date],MATCH(tblTeamSch[[#This Row],[Game Num]],[1]!tblSchedule[GameNum],0)),"")</f>
        <v>46004</v>
      </c>
      <c r="I270" s="9">
        <f>IFERROR(INDEX([1]!tblSchedule[Game Time],MATCH(tblTeamSch[[#This Row],[Game Num]],[1]!tblSchedule[GameNum],0)),"")</f>
        <v>0.58333333333333337</v>
      </c>
      <c r="J270" s="10" t="str">
        <f>IFERROR(INDEX([1]!tblTeams[Organization],MATCH(tblTeamSch[[#This Row],[Team]],[1]!tblTeams[Team],0)),"")</f>
        <v>Holy Trinity</v>
      </c>
      <c r="K270" s="10" t="str">
        <f>IFERROR(INDEX([1]!tblOrg[Abbr],MATCH(tblTeamSch[[#This Row],[Org]],[1]!tblOrg[Organization],0)),"")</f>
        <v>HT</v>
      </c>
      <c r="L270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0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270" s="6"/>
      <c r="O270" s="6"/>
      <c r="P270" s="6"/>
      <c r="Q270" s="6">
        <f>INDEX([1]!tblSchedule[Home Game],MATCH(tblTeamSch[[#This Row],[Game Num]],[1]!tblSchedule[GameNum],0))</f>
        <v>1</v>
      </c>
      <c r="R270" s="7" t="e">
        <f>IF(COUNTIFS(tblTeamSch[Team],tblTeamSch[[#This Row],[Team]],#REF!,1)&gt;1,"Y","")</f>
        <v>#REF!</v>
      </c>
      <c r="S270" s="6">
        <f>INDEX([1]!tblLoc[Score],MATCH(INDEX([1]!tblOrg[Loc],MATCH(tblTeamSch[[#This Row],[Org]],[1]!tblOrg[Organization],0)),[1]!tblLoc[Loc],0))</f>
        <v>0</v>
      </c>
      <c r="T270" s="6" t="e">
        <f>INDEX([1]!tblLoc[Score],MATCH(INDEX([1]!tblOrg[Loc],MATCH(#REF!,[1]!tblOrg[Abbr],0)),[1]!tblLoc[Loc],0))</f>
        <v>#REF!</v>
      </c>
      <c r="U270" s="6">
        <f>IFERROR(INDEX([1]!tblLoc[Score],MATCH(INDEX([1]!tblOrg[Loc],MATCH(INDEX(FacList,MATCH(tblTeamSch[[#This Row],[Facility]],INDEX(FacList,,1),0),3),[1]!tblOrg[Org Num],0)),[1]!tblLoc[Loc],0)),"")</f>
        <v>0</v>
      </c>
      <c r="V270" s="6">
        <f>IF(OR(tblTeamSch[[#This Row],[Court]]="",tblTeamSch[[#This Row],[Home]]&gt;0),0,IF(tblTeamSch[[#This Row],[Court]]&lt;10,0,IF(tblTeamSch[[#This Row],[Home Court]]=10,0,10)))</f>
        <v>0</v>
      </c>
      <c r="W270" s="6" t="e">
        <f>COUNTIFS(tblTeamSch[Travel Score for Game],10,tblTeamSch[Home],0,#REF!,#REF!)</f>
        <v>#REF!</v>
      </c>
      <c r="X270" s="6" t="str">
        <f>IFERROR(INDEX(tblTeamSch[Overall Travel Score],MATCH(tblTeamSch[[#This Row],[Opponent]],tblTeamSch[Team],0)),"")</f>
        <v/>
      </c>
      <c r="Y270" s="6" cm="1">
        <f t="array" ref="Y270">IF(Y269="Num",1,IF(Y269="","",IF(Y269+1&gt;TotalNumRegGames*2,"",Y269+1)))</f>
        <v>269</v>
      </c>
    </row>
    <row r="271" spans="1:25" ht="13.35" customHeight="1" x14ac:dyDescent="0.3">
      <c r="A271" s="6" cm="1">
        <f t="array" ref="A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1164</v>
      </c>
      <c r="B271" s="6" cm="1">
        <f t="array" ref="B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71" s="6">
        <f>IFERROR(INDEX([1]!tblSchedule[Week Game Scheduled],MATCH(tblTeamSch[[#This Row],[Game Num]],[1]!tblSchedule[GameNum],0)),"")</f>
        <v>5</v>
      </c>
      <c r="D271" s="6">
        <f>IFERROR(INDEX([1]!tblSchedule[Round],MATCH(tblTeamSch[[#This Row],[Game Num]],[1]!tblSchedule[GameNum],0)),"")</f>
        <v>3</v>
      </c>
      <c r="E271" s="6">
        <f>IFERROR(INDEX([1]!tblSchedule[Rnd Sch],MATCH(tblTeamSch[[#This Row],[Game Num]],[1]!tblSchedule[GameNum],0)),"")</f>
        <v>3</v>
      </c>
      <c r="F271" s="6" t="str">
        <f>IFERROR(INDEX([1]!tblSchedule[DLC],MATCH(tblTeamSch[[#This Row],[Game Num]],[1]!tblSchedule[GameNum],0)),"")</f>
        <v>4G3</v>
      </c>
      <c r="G271" s="7" t="str">
        <f>IFERROR(INDEX([1]!tblSchedule[Facility],MATCH(tblTeamSch[[#This Row],[Game Num]],[1]!tblSchedule[GameNum],0)),"")</f>
        <v>Mary Queen of Peace</v>
      </c>
      <c r="H271" s="8">
        <f>IFERROR(INDEX([1]!tblSchedule[Game Date],MATCH(tblTeamSch[[#This Row],[Game Num]],[1]!tblSchedule[GameNum],0)),"")</f>
        <v>46025</v>
      </c>
      <c r="I271" s="9">
        <f>IFERROR(INDEX([1]!tblSchedule[Game Time],MATCH(tblTeamSch[[#This Row],[Game Num]],[1]!tblSchedule[GameNum],0)),"")</f>
        <v>0.5</v>
      </c>
      <c r="J271" s="10" t="str">
        <f>IFERROR(INDEX([1]!tblTeams[Organization],MATCH(tblTeamSch[[#This Row],[Team]],[1]!tblTeams[Team],0)),"")</f>
        <v>Holy Trinity</v>
      </c>
      <c r="K271" s="10" t="str">
        <f>IFERROR(INDEX([1]!tblOrg[Abbr],MATCH(tblTeamSch[[#This Row],[Org]],[1]!tblOrg[Organization],0)),"")</f>
        <v>HT</v>
      </c>
      <c r="L271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1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271" s="6"/>
      <c r="O271" s="6"/>
      <c r="P271" s="6"/>
      <c r="Q271" s="6">
        <f>INDEX([1]!tblSchedule[Home Game],MATCH(tblTeamSch[[#This Row],[Game Num]],[1]!tblSchedule[GameNum],0))</f>
        <v>1</v>
      </c>
      <c r="R271" s="7" t="e">
        <f>IF(COUNTIFS(tblTeamSch[Team],tblTeamSch[[#This Row],[Team]],#REF!,1)&gt;1,"Y","")</f>
        <v>#REF!</v>
      </c>
      <c r="S271" s="6">
        <f>INDEX([1]!tblLoc[Score],MATCH(INDEX([1]!tblOrg[Loc],MATCH(tblTeamSch[[#This Row],[Org]],[1]!tblOrg[Organization],0)),[1]!tblLoc[Loc],0))</f>
        <v>0</v>
      </c>
      <c r="T271" s="6" t="e">
        <f>INDEX([1]!tblLoc[Score],MATCH(INDEX([1]!tblOrg[Loc],MATCH(#REF!,[1]!tblOrg[Abbr],0)),[1]!tblLoc[Loc],0))</f>
        <v>#REF!</v>
      </c>
      <c r="U271" s="6">
        <f>IFERROR(INDEX([1]!tblLoc[Score],MATCH(INDEX([1]!tblOrg[Loc],MATCH(INDEX(FacList,MATCH(tblTeamSch[[#This Row],[Facility]],INDEX(FacList,,1),0),3),[1]!tblOrg[Org Num],0)),[1]!tblLoc[Loc],0)),"")</f>
        <v>10</v>
      </c>
      <c r="V271" s="6">
        <f>IF(OR(tblTeamSch[[#This Row],[Court]]="",tblTeamSch[[#This Row],[Home]]&gt;0),0,IF(tblTeamSch[[#This Row],[Court]]&lt;10,0,IF(tblTeamSch[[#This Row],[Home Court]]=10,0,10)))</f>
        <v>0</v>
      </c>
      <c r="W271" s="6" t="e">
        <f>COUNTIFS(tblTeamSch[Travel Score for Game],10,tblTeamSch[Home],0,#REF!,#REF!)</f>
        <v>#REF!</v>
      </c>
      <c r="X271" s="6" t="str">
        <f>IFERROR(INDEX(tblTeamSch[Overall Travel Score],MATCH(tblTeamSch[[#This Row],[Opponent]],tblTeamSch[Team],0)),"")</f>
        <v/>
      </c>
      <c r="Y271" s="6" cm="1">
        <f t="array" ref="Y271">IF(Y270="Num",1,IF(Y270="","",IF(Y270+1&gt;TotalNumRegGames*2,"",Y270+1)))</f>
        <v>270</v>
      </c>
    </row>
    <row r="272" spans="1:25" ht="13.35" customHeight="1" x14ac:dyDescent="0.3">
      <c r="A272" s="6" cm="1">
        <f t="array" ref="A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1168</v>
      </c>
      <c r="B272" s="6" cm="1">
        <f t="array" ref="B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2" s="6">
        <f>IFERROR(INDEX([1]!tblSchedule[Week Game Scheduled],MATCH(tblTeamSch[[#This Row],[Game Num]],[1]!tblSchedule[GameNum],0)),"")</f>
        <v>6</v>
      </c>
      <c r="D272" s="6">
        <f>IFERROR(INDEX([1]!tblSchedule[Round],MATCH(tblTeamSch[[#This Row],[Game Num]],[1]!tblSchedule[GameNum],0)),"")</f>
        <v>4</v>
      </c>
      <c r="E272" s="6">
        <f>IFERROR(INDEX([1]!tblSchedule[Rnd Sch],MATCH(tblTeamSch[[#This Row],[Game Num]],[1]!tblSchedule[GameNum],0)),"")</f>
        <v>4</v>
      </c>
      <c r="F272" s="6" t="str">
        <f>IFERROR(INDEX([1]!tblSchedule[DLC],MATCH(tblTeamSch[[#This Row],[Game Num]],[1]!tblSchedule[GameNum],0)),"")</f>
        <v>4G3</v>
      </c>
      <c r="G272" s="7" t="str">
        <f>IFERROR(INDEX([1]!tblSchedule[Facility],MATCH(tblTeamSch[[#This Row],[Game Num]],[1]!tblSchedule[GameNum],0)),"")</f>
        <v>St. Agnes Gym</v>
      </c>
      <c r="H272" s="8">
        <f>IFERROR(INDEX([1]!tblSchedule[Game Date],MATCH(tblTeamSch[[#This Row],[Game Num]],[1]!tblSchedule[GameNum],0)),"")</f>
        <v>46032</v>
      </c>
      <c r="I272" s="9">
        <f>IFERROR(INDEX([1]!tblSchedule[Game Time],MATCH(tblTeamSch[[#This Row],[Game Num]],[1]!tblSchedule[GameNum],0)),"")</f>
        <v>0.58333333333333337</v>
      </c>
      <c r="J272" s="10" t="str">
        <f>IFERROR(INDEX([1]!tblTeams[Organization],MATCH(tblTeamSch[[#This Row],[Team]],[1]!tblTeams[Team],0)),"")</f>
        <v>Holy Trinity</v>
      </c>
      <c r="K272" s="10" t="str">
        <f>IFERROR(INDEX([1]!tblOrg[Abbr],MATCH(tblTeamSch[[#This Row],[Org]],[1]!tblOrg[Organization],0)),"")</f>
        <v>HT</v>
      </c>
      <c r="L272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2" s="10" t="str">
        <f>IFERROR(INDEX(IF(tblTeamSch[[#This Row],[1vs2]]=1,[1]!tblSchedule[Team 2 Name],[1]!tblSchedule[Team 1 Name]),MATCH(tblTeamSch[[#This Row],[Game Num]],[1]!tblSchedule[GameNum],0)),"")</f>
        <v>St Agnes BB 4G#3</v>
      </c>
      <c r="N272" s="6"/>
      <c r="O272" s="6"/>
      <c r="P272" s="6"/>
      <c r="Q272" s="6">
        <f>INDEX([1]!tblSchedule[Home Game],MATCH(tblTeamSch[[#This Row],[Game Num]],[1]!tblSchedule[GameNum],0))</f>
        <v>1</v>
      </c>
      <c r="R272" s="7" t="e">
        <f>IF(COUNTIFS(tblTeamSch[Team],tblTeamSch[[#This Row],[Team]],#REF!,1)&gt;1,"Y","")</f>
        <v>#REF!</v>
      </c>
      <c r="S272" s="6">
        <f>INDEX([1]!tblLoc[Score],MATCH(INDEX([1]!tblOrg[Loc],MATCH(tblTeamSch[[#This Row],[Org]],[1]!tblOrg[Organization],0)),[1]!tblLoc[Loc],0))</f>
        <v>0</v>
      </c>
      <c r="T272" s="6" t="e">
        <f>INDEX([1]!tblLoc[Score],MATCH(INDEX([1]!tblOrg[Loc],MATCH(#REF!,[1]!tblOrg[Abbr],0)),[1]!tblLoc[Loc],0))</f>
        <v>#REF!</v>
      </c>
      <c r="U272" s="6">
        <f>IFERROR(INDEX([1]!tblLoc[Score],MATCH(INDEX([1]!tblOrg[Loc],MATCH(INDEX(FacList,MATCH(tblTeamSch[[#This Row],[Facility]],INDEX(FacList,,1),0),3),[1]!tblOrg[Org Num],0)),[1]!tblLoc[Loc],0)),"")</f>
        <v>0</v>
      </c>
      <c r="V272" s="6">
        <f>IF(OR(tblTeamSch[[#This Row],[Court]]="",tblTeamSch[[#This Row],[Home]]&gt;0),0,IF(tblTeamSch[[#This Row],[Court]]&lt;10,0,IF(tblTeamSch[[#This Row],[Home Court]]=10,0,10)))</f>
        <v>0</v>
      </c>
      <c r="W272" s="6" t="e">
        <f>COUNTIFS(tblTeamSch[Travel Score for Game],10,tblTeamSch[Home],0,#REF!,#REF!)</f>
        <v>#REF!</v>
      </c>
      <c r="X272" s="6" t="str">
        <f>IFERROR(INDEX(tblTeamSch[Overall Travel Score],MATCH(tblTeamSch[[#This Row],[Opponent]],tblTeamSch[Team],0)),"")</f>
        <v/>
      </c>
      <c r="Y272" s="6" cm="1">
        <f t="array" ref="Y272">IF(Y271="Num",1,IF(Y271="","",IF(Y271+1&gt;TotalNumRegGames*2,"",Y271+1)))</f>
        <v>271</v>
      </c>
    </row>
    <row r="273" spans="1:25" ht="13.35" customHeight="1" x14ac:dyDescent="0.3">
      <c r="A273" s="6" cm="1">
        <f t="array" ref="A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1174</v>
      </c>
      <c r="B273" s="6" cm="1">
        <f t="array" ref="B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3" s="6">
        <f>IFERROR(INDEX([1]!tblSchedule[Week Game Scheduled],MATCH(tblTeamSch[[#This Row],[Game Num]],[1]!tblSchedule[GameNum],0)),"")</f>
        <v>7</v>
      </c>
      <c r="D273" s="6">
        <f>IFERROR(INDEX([1]!tblSchedule[Round],MATCH(tblTeamSch[[#This Row],[Game Num]],[1]!tblSchedule[GameNum],0)),"")</f>
        <v>5</v>
      </c>
      <c r="E273" s="6">
        <f>IFERROR(INDEX([1]!tblSchedule[Rnd Sch],MATCH(tblTeamSch[[#This Row],[Game Num]],[1]!tblSchedule[GameNum],0)),"")</f>
        <v>5</v>
      </c>
      <c r="F273" s="6" t="str">
        <f>IFERROR(INDEX([1]!tblSchedule[DLC],MATCH(tblTeamSch[[#This Row],[Game Num]],[1]!tblSchedule[GameNum],0)),"")</f>
        <v>4G3</v>
      </c>
      <c r="G273" s="7" t="str">
        <f>IFERROR(INDEX([1]!tblSchedule[Facility],MATCH(tblTeamSch[[#This Row],[Game Num]],[1]!tblSchedule[GameNum],0)),"")</f>
        <v>Holy Trinity Parish School</v>
      </c>
      <c r="H273" s="8">
        <f>IFERROR(INDEX([1]!tblSchedule[Game Date],MATCH(tblTeamSch[[#This Row],[Game Num]],[1]!tblSchedule[GameNum],0)),"")</f>
        <v>46039</v>
      </c>
      <c r="I273" s="9">
        <f>IFERROR(INDEX([1]!tblSchedule[Game Time],MATCH(tblTeamSch[[#This Row],[Game Num]],[1]!tblSchedule[GameNum],0)),"")</f>
        <v>0.58333333333333337</v>
      </c>
      <c r="J273" s="10" t="str">
        <f>IFERROR(INDEX([1]!tblTeams[Organization],MATCH(tblTeamSch[[#This Row],[Team]],[1]!tblTeams[Team],0)),"")</f>
        <v>Holy Trinity</v>
      </c>
      <c r="K273" s="10" t="str">
        <f>IFERROR(INDEX([1]!tblOrg[Abbr],MATCH(tblTeamSch[[#This Row],[Org]],[1]!tblOrg[Organization],0)),"")</f>
        <v>HT</v>
      </c>
      <c r="L273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3" s="10" t="str">
        <f>IFERROR(INDEX(IF(tblTeamSch[[#This Row],[1vs2]]=1,[1]!tblSchedule[Team 2 Name],[1]!tblSchedule[Team 1 Name]),MATCH(tblTeamSch[[#This Row],[Game Num]],[1]!tblSchedule[GameNum],0)),"")</f>
        <v>Holy Spirit GBB 4#3</v>
      </c>
      <c r="N273" s="6"/>
      <c r="O273" s="6"/>
      <c r="P273" s="6"/>
      <c r="Q273" s="6">
        <f>INDEX([1]!tblSchedule[Home Game],MATCH(tblTeamSch[[#This Row],[Game Num]],[1]!tblSchedule[GameNum],0))</f>
        <v>1</v>
      </c>
      <c r="R273" s="7" t="e">
        <f>IF(COUNTIFS(tblTeamSch[Team],tblTeamSch[[#This Row],[Team]],#REF!,1)&gt;1,"Y","")</f>
        <v>#REF!</v>
      </c>
      <c r="S273" s="6">
        <f>INDEX([1]!tblLoc[Score],MATCH(INDEX([1]!tblOrg[Loc],MATCH(tblTeamSch[[#This Row],[Org]],[1]!tblOrg[Organization],0)),[1]!tblLoc[Loc],0))</f>
        <v>0</v>
      </c>
      <c r="T273" s="6" t="e">
        <f>INDEX([1]!tblLoc[Score],MATCH(INDEX([1]!tblOrg[Loc],MATCH(#REF!,[1]!tblOrg[Abbr],0)),[1]!tblLoc[Loc],0))</f>
        <v>#REF!</v>
      </c>
      <c r="U273" s="6">
        <f>IFERROR(INDEX([1]!tblLoc[Score],MATCH(INDEX([1]!tblOrg[Loc],MATCH(INDEX(FacList,MATCH(tblTeamSch[[#This Row],[Facility]],INDEX(FacList,,1),0),3),[1]!tblOrg[Org Num],0)),[1]!tblLoc[Loc],0)),"")</f>
        <v>0</v>
      </c>
      <c r="V273" s="6">
        <f>IF(OR(tblTeamSch[[#This Row],[Court]]="",tblTeamSch[[#This Row],[Home]]&gt;0),0,IF(tblTeamSch[[#This Row],[Court]]&lt;10,0,IF(tblTeamSch[[#This Row],[Home Court]]=10,0,10)))</f>
        <v>0</v>
      </c>
      <c r="W273" s="6" t="e">
        <f>COUNTIFS(tblTeamSch[Travel Score for Game],10,tblTeamSch[Home],0,#REF!,#REF!)</f>
        <v>#REF!</v>
      </c>
      <c r="X273" s="6" t="str">
        <f>IFERROR(INDEX(tblTeamSch[Overall Travel Score],MATCH(tblTeamSch[[#This Row],[Opponent]],tblTeamSch[Team],0)),"")</f>
        <v/>
      </c>
      <c r="Y273" s="6" cm="1">
        <f t="array" ref="Y273">IF(Y272="Num",1,IF(Y272="","",IF(Y272+1&gt;TotalNumRegGames*2,"",Y272+1)))</f>
        <v>272</v>
      </c>
    </row>
    <row r="274" spans="1:25" ht="13.35" customHeight="1" x14ac:dyDescent="0.3">
      <c r="A274" s="6" cm="1">
        <f t="array" ref="A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1179</v>
      </c>
      <c r="B274" s="6" cm="1">
        <f t="array" ref="B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4" s="6">
        <f>IFERROR(INDEX([1]!tblSchedule[Week Game Scheduled],MATCH(tblTeamSch[[#This Row],[Game Num]],[1]!tblSchedule[GameNum],0)),"")</f>
        <v>8</v>
      </c>
      <c r="D274" s="6">
        <f>IFERROR(INDEX([1]!tblSchedule[Round],MATCH(tblTeamSch[[#This Row],[Game Num]],[1]!tblSchedule[GameNum],0)),"")</f>
        <v>6</v>
      </c>
      <c r="E274" s="6">
        <f>IFERROR(INDEX([1]!tblSchedule[Rnd Sch],MATCH(tblTeamSch[[#This Row],[Game Num]],[1]!tblSchedule[GameNum],0)),"")</f>
        <v>6</v>
      </c>
      <c r="F274" s="6" t="str">
        <f>IFERROR(INDEX([1]!tblSchedule[DLC],MATCH(tblTeamSch[[#This Row],[Game Num]],[1]!tblSchedule[GameNum],0)),"")</f>
        <v>4G3</v>
      </c>
      <c r="G274" s="7" t="str">
        <f>IFERROR(INDEX([1]!tblSchedule[Facility],MATCH(tblTeamSch[[#This Row],[Game Num]],[1]!tblSchedule[GameNum],0)),"")</f>
        <v>Holy Trinity Parish School</v>
      </c>
      <c r="H274" s="8">
        <f>IFERROR(INDEX([1]!tblSchedule[Game Date],MATCH(tblTeamSch[[#This Row],[Game Num]],[1]!tblSchedule[GameNum],0)),"")</f>
        <v>46046</v>
      </c>
      <c r="I274" s="9">
        <f>IFERROR(INDEX([1]!tblSchedule[Game Time],MATCH(tblTeamSch[[#This Row],[Game Num]],[1]!tblSchedule[GameNum],0)),"")</f>
        <v>0.58333333333333337</v>
      </c>
      <c r="J274" s="10" t="str">
        <f>IFERROR(INDEX([1]!tblTeams[Organization],MATCH(tblTeamSch[[#This Row],[Team]],[1]!tblTeams[Team],0)),"")</f>
        <v>Holy Trinity</v>
      </c>
      <c r="K274" s="10" t="str">
        <f>IFERROR(INDEX([1]!tblOrg[Abbr],MATCH(tblTeamSch[[#This Row],[Org]],[1]!tblOrg[Organization],0)),"")</f>
        <v>HT</v>
      </c>
      <c r="L274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4" s="10" t="str">
        <f>IFERROR(INDEX(IF(tblTeamSch[[#This Row],[1vs2]]=1,[1]!tblSchedule[Team 2 Name],[1]!tblSchedule[Team 1 Name]),MATCH(tblTeamSch[[#This Row],[Game Num]],[1]!tblSchedule[GameNum],0)),"")</f>
        <v>SHMS BB 4G#3</v>
      </c>
      <c r="N274" s="6"/>
      <c r="O274" s="6"/>
      <c r="P274" s="6"/>
      <c r="Q274" s="6">
        <f>INDEX([1]!tblSchedule[Home Game],MATCH(tblTeamSch[[#This Row],[Game Num]],[1]!tblSchedule[GameNum],0))</f>
        <v>1</v>
      </c>
      <c r="R274" s="7" t="e">
        <f>IF(COUNTIFS(tblTeamSch[Team],tblTeamSch[[#This Row],[Team]],#REF!,1)&gt;1,"Y","")</f>
        <v>#REF!</v>
      </c>
      <c r="S274" s="6">
        <f>INDEX([1]!tblLoc[Score],MATCH(INDEX([1]!tblOrg[Loc],MATCH(tblTeamSch[[#This Row],[Org]],[1]!tblOrg[Organization],0)),[1]!tblLoc[Loc],0))</f>
        <v>0</v>
      </c>
      <c r="T274" s="6" t="e">
        <f>INDEX([1]!tblLoc[Score],MATCH(INDEX([1]!tblOrg[Loc],MATCH(#REF!,[1]!tblOrg[Abbr],0)),[1]!tblLoc[Loc],0))</f>
        <v>#REF!</v>
      </c>
      <c r="U274" s="6">
        <f>IFERROR(INDEX([1]!tblLoc[Score],MATCH(INDEX([1]!tblOrg[Loc],MATCH(INDEX(FacList,MATCH(tblTeamSch[[#This Row],[Facility]],INDEX(FacList,,1),0),3),[1]!tblOrg[Org Num],0)),[1]!tblLoc[Loc],0)),"")</f>
        <v>0</v>
      </c>
      <c r="V274" s="6">
        <f>IF(OR(tblTeamSch[[#This Row],[Court]]="",tblTeamSch[[#This Row],[Home]]&gt;0),0,IF(tblTeamSch[[#This Row],[Court]]&lt;10,0,IF(tblTeamSch[[#This Row],[Home Court]]=10,0,10)))</f>
        <v>0</v>
      </c>
      <c r="W274" s="6" t="e">
        <f>COUNTIFS(tblTeamSch[Travel Score for Game],10,tblTeamSch[Home],0,#REF!,#REF!)</f>
        <v>#REF!</v>
      </c>
      <c r="X274" s="6" t="str">
        <f>IFERROR(INDEX(tblTeamSch[Overall Travel Score],MATCH(tblTeamSch[[#This Row],[Opponent]],tblTeamSch[Team],0)),"")</f>
        <v/>
      </c>
      <c r="Y274" s="6" cm="1">
        <f t="array" ref="Y274">IF(Y273="Num",1,IF(Y273="","",IF(Y273+1&gt;TotalNumRegGames*2,"",Y273+1)))</f>
        <v>273</v>
      </c>
    </row>
    <row r="275" spans="1:25" ht="13.35" customHeight="1" x14ac:dyDescent="0.3">
      <c r="A275" s="6" cm="1">
        <f t="array" ref="A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1184</v>
      </c>
      <c r="B275" s="6" cm="1">
        <f t="array" ref="B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5" s="6">
        <f>IFERROR(INDEX([1]!tblSchedule[Week Game Scheduled],MATCH(tblTeamSch[[#This Row],[Game Num]],[1]!tblSchedule[GameNum],0)),"")</f>
        <v>9</v>
      </c>
      <c r="D275" s="6">
        <f>IFERROR(INDEX([1]!tblSchedule[Round],MATCH(tblTeamSch[[#This Row],[Game Num]],[1]!tblSchedule[GameNum],0)),"")</f>
        <v>7</v>
      </c>
      <c r="E275" s="6">
        <f>IFERROR(INDEX([1]!tblSchedule[Rnd Sch],MATCH(tblTeamSch[[#This Row],[Game Num]],[1]!tblSchedule[GameNum],0)),"")</f>
        <v>7</v>
      </c>
      <c r="F275" s="6" t="str">
        <f>IFERROR(INDEX([1]!tblSchedule[DLC],MATCH(tblTeamSch[[#This Row],[Game Num]],[1]!tblSchedule[GameNum],0)),"")</f>
        <v>4G3</v>
      </c>
      <c r="G275" s="7" t="str">
        <f>IFERROR(INDEX([1]!tblSchedule[Facility],MATCH(tblTeamSch[[#This Row],[Game Num]],[1]!tblSchedule[GameNum],0)),"")</f>
        <v>Mary Queen of Peace</v>
      </c>
      <c r="H275" s="8">
        <f>IFERROR(INDEX([1]!tblSchedule[Game Date],MATCH(tblTeamSch[[#This Row],[Game Num]],[1]!tblSchedule[GameNum],0)),"")</f>
        <v>46053</v>
      </c>
      <c r="I275" s="9">
        <f>IFERROR(INDEX([1]!tblSchedule[Game Time],MATCH(tblTeamSch[[#This Row],[Game Num]],[1]!tblSchedule[GameNum],0)),"")</f>
        <v>0.54166666666666663</v>
      </c>
      <c r="J275" s="10" t="str">
        <f>IFERROR(INDEX([1]!tblTeams[Organization],MATCH(tblTeamSch[[#This Row],[Team]],[1]!tblTeams[Team],0)),"")</f>
        <v>Holy Trinity</v>
      </c>
      <c r="K275" s="10" t="str">
        <f>IFERROR(INDEX([1]!tblOrg[Abbr],MATCH(tblTeamSch[[#This Row],[Org]],[1]!tblOrg[Organization],0)),"")</f>
        <v>HT</v>
      </c>
      <c r="L275" s="10" t="str">
        <f>IFERROR(INDEX(IF(tblTeamSch[[#This Row],[1vs2]]=1,[1]!tblSchedule[Team 1 Name],[1]!tblSchedule[Team 2 Name]),MATCH(tblTeamSch[[#This Row],[Game Num]],[1]!tblSchedule[GameNum],0)),"")</f>
        <v>Holy Trinity BB 3/4G White</v>
      </c>
      <c r="M275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275" s="6"/>
      <c r="O275" s="6"/>
      <c r="P275" s="6"/>
      <c r="Q275" s="6">
        <f>INDEX([1]!tblSchedule[Home Game],MATCH(tblTeamSch[[#This Row],[Game Num]],[1]!tblSchedule[GameNum],0))</f>
        <v>1</v>
      </c>
      <c r="R275" s="7" t="e">
        <f>IF(COUNTIFS(tblTeamSch[Team],tblTeamSch[[#This Row],[Team]],#REF!,1)&gt;1,"Y","")</f>
        <v>#REF!</v>
      </c>
      <c r="S275" s="6">
        <f>INDEX([1]!tblLoc[Score],MATCH(INDEX([1]!tblOrg[Loc],MATCH(tblTeamSch[[#This Row],[Org]],[1]!tblOrg[Organization],0)),[1]!tblLoc[Loc],0))</f>
        <v>0</v>
      </c>
      <c r="T275" s="6" t="e">
        <f>INDEX([1]!tblLoc[Score],MATCH(INDEX([1]!tblOrg[Loc],MATCH(#REF!,[1]!tblOrg[Abbr],0)),[1]!tblLoc[Loc],0))</f>
        <v>#REF!</v>
      </c>
      <c r="U275" s="6">
        <f>IFERROR(INDEX([1]!tblLoc[Score],MATCH(INDEX([1]!tblOrg[Loc],MATCH(INDEX(FacList,MATCH(tblTeamSch[[#This Row],[Facility]],INDEX(FacList,,1),0),3),[1]!tblOrg[Org Num],0)),[1]!tblLoc[Loc],0)),"")</f>
        <v>10</v>
      </c>
      <c r="V275" s="6">
        <f>IF(OR(tblTeamSch[[#This Row],[Court]]="",tblTeamSch[[#This Row],[Home]]&gt;0),0,IF(tblTeamSch[[#This Row],[Court]]&lt;10,0,IF(tblTeamSch[[#This Row],[Home Court]]=10,0,10)))</f>
        <v>0</v>
      </c>
      <c r="W275" s="6" t="e">
        <f>COUNTIFS(tblTeamSch[Travel Score for Game],10,tblTeamSch[Home],0,#REF!,#REF!)</f>
        <v>#REF!</v>
      </c>
      <c r="X275" s="6" t="str">
        <f>IFERROR(INDEX(tblTeamSch[Overall Travel Score],MATCH(tblTeamSch[[#This Row],[Opponent]],tblTeamSch[Team],0)),"")</f>
        <v/>
      </c>
      <c r="Y275" s="6" cm="1">
        <f t="array" ref="Y275">IF(Y274="Num",1,IF(Y274="","",IF(Y274+1&gt;TotalNumRegGames*2,"",Y274+1)))</f>
        <v>274</v>
      </c>
    </row>
    <row r="276" spans="1:25" ht="13.35" customHeight="1" x14ac:dyDescent="0.3">
      <c r="A276" s="6" cm="1">
        <f t="array" ref="A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224</v>
      </c>
      <c r="B276" s="6" cm="1">
        <f t="array" ref="B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6" s="6">
        <f>IFERROR(INDEX([1]!tblSchedule[Week Game Scheduled],MATCH(tblTeamSch[[#This Row],[Game Num]],[1]!tblSchedule[GameNum],0)),"")</f>
        <v>50</v>
      </c>
      <c r="D276" s="6">
        <f>IFERROR(INDEX([1]!tblSchedule[Round],MATCH(tblTeamSch[[#This Row],[Game Num]],[1]!tblSchedule[GameNum],0)),"")</f>
        <v>1</v>
      </c>
      <c r="E276" s="6">
        <f>IFERROR(INDEX([1]!tblSchedule[Rnd Sch],MATCH(tblTeamSch[[#This Row],[Game Num]],[1]!tblSchedule[GameNum],0)),"")</f>
        <v>1</v>
      </c>
      <c r="F276" s="6" t="str">
        <f>IFERROR(INDEX([1]!tblSchedule[DLC],MATCH(tblTeamSch[[#This Row],[Game Num]],[1]!tblSchedule[GameNum],0)),"")</f>
        <v>6B1AA</v>
      </c>
      <c r="G276" s="7" t="str">
        <f>IFERROR(INDEX([1]!tblSchedule[Facility],MATCH(tblTeamSch[[#This Row],[Game Num]],[1]!tblSchedule[GameNum],0)),"")</f>
        <v>St. Stephen Martyr Gym</v>
      </c>
      <c r="H276" s="8">
        <f>IFERROR(INDEX([1]!tblSchedule[Game Date],MATCH(tblTeamSch[[#This Row],[Game Num]],[1]!tblSchedule[GameNum],0)),"")</f>
        <v>45998</v>
      </c>
      <c r="I276" s="9">
        <f>IFERROR(INDEX([1]!tblSchedule[Game Time],MATCH(tblTeamSch[[#This Row],[Game Num]],[1]!tblSchedule[GameNum],0)),"")</f>
        <v>0.54166666666666663</v>
      </c>
      <c r="J276" s="10" t="str">
        <f>IFERROR(INDEX([1]!tblTeams[Organization],MATCH(tblTeamSch[[#This Row],[Team]],[1]!tblTeams[Team],0)),"")</f>
        <v>Holy Trinity</v>
      </c>
      <c r="K276" s="10" t="str">
        <f>IFERROR(INDEX([1]!tblOrg[Abbr],MATCH(tblTeamSch[[#This Row],[Org]],[1]!tblOrg[Organization],0)),"")</f>
        <v>HT</v>
      </c>
      <c r="L276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76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276" s="6" t="str" cm="1">
        <f t="array" ref="N2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7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76" s="6" t="str">
        <f>IFERROR(INDEX(#REF!,MATCH(tblTeamSch[[#This Row],[Team]],[1]!tblTeams[Team],0)),"")</f>
        <v/>
      </c>
      <c r="Q276" s="6">
        <f>INDEX([1]!tblSchedule[Home Game],MATCH(tblTeamSch[[#This Row],[Game Num]],[1]!tblSchedule[GameNum],0))</f>
        <v>0</v>
      </c>
      <c r="R276" s="7" t="e">
        <f>IF(COUNTIFS(tblTeamSch[Team],tblTeamSch[[#This Row],[Team]],#REF!,1)&gt;1,"Y","")</f>
        <v>#REF!</v>
      </c>
      <c r="S276" s="6">
        <f>INDEX([1]!tblLoc[Score],MATCH(INDEX([1]!tblOrg[Loc],MATCH(tblTeamSch[[#This Row],[Org]],[1]!tblOrg[Organization],0)),[1]!tblLoc[Loc],0))</f>
        <v>0</v>
      </c>
      <c r="T276" s="6" t="e">
        <f>INDEX([1]!tblLoc[Score],MATCH(INDEX([1]!tblOrg[Loc],MATCH(#REF!,[1]!tblOrg[Abbr],0)),[1]!tblLoc[Loc],0))</f>
        <v>#REF!</v>
      </c>
      <c r="U276" s="6">
        <f>IFERROR(INDEX([1]!tblLoc[Score],MATCH(INDEX([1]!tblOrg[Loc],MATCH(INDEX(FacList,MATCH(tblTeamSch[[#This Row],[Facility]],INDEX(FacList,,1),0),3),[1]!tblOrg[Org Num],0)),[1]!tblLoc[Loc],0)),"")</f>
        <v>0</v>
      </c>
      <c r="V276" s="6">
        <f>IF(OR(tblTeamSch[[#This Row],[Court]]="",tblTeamSch[[#This Row],[Home]]&gt;0),0,IF(tblTeamSch[[#This Row],[Court]]&lt;10,0,IF(tblTeamSch[[#This Row],[Home Court]]=10,0,10)))</f>
        <v>0</v>
      </c>
      <c r="W276" s="6" t="e">
        <f>COUNTIFS(tblTeamSch[Travel Score for Game],10,tblTeamSch[Home],0,#REF!,#REF!)</f>
        <v>#REF!</v>
      </c>
      <c r="X276" s="6" t="str">
        <f>IFERROR(INDEX(tblTeamSch[Overall Travel Score],MATCH(tblTeamSch[[#This Row],[Opponent]],tblTeamSch[Team],0)),"")</f>
        <v/>
      </c>
      <c r="Y276" s="6" cm="1">
        <f t="array" ref="Y276">IF(Y275="Num",1,IF(Y275="","",IF(Y275+1&gt;TotalNumRegGames*2,"",Y275+1)))</f>
        <v>275</v>
      </c>
    </row>
    <row r="277" spans="1:25" ht="13.35" customHeight="1" x14ac:dyDescent="0.3">
      <c r="A277" s="6" cm="1">
        <f t="array" ref="A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228</v>
      </c>
      <c r="B277" s="6" cm="1">
        <f t="array" ref="B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7" s="6">
        <f>IFERROR(INDEX([1]!tblSchedule[Week Game Scheduled],MATCH(tblTeamSch[[#This Row],[Game Num]],[1]!tblSchedule[GameNum],0)),"")</f>
        <v>50</v>
      </c>
      <c r="D277" s="6">
        <f>IFERROR(INDEX([1]!tblSchedule[Round],MATCH(tblTeamSch[[#This Row],[Game Num]],[1]!tblSchedule[GameNum],0)),"")</f>
        <v>2</v>
      </c>
      <c r="E277" s="6">
        <f>IFERROR(INDEX([1]!tblSchedule[Rnd Sch],MATCH(tblTeamSch[[#This Row],[Game Num]],[1]!tblSchedule[GameNum],0)),"")</f>
        <v>2</v>
      </c>
      <c r="F277" s="6" t="str">
        <f>IFERROR(INDEX([1]!tblSchedule[DLC],MATCH(tblTeamSch[[#This Row],[Game Num]],[1]!tblSchedule[GameNum],0)),"")</f>
        <v>6B1AA</v>
      </c>
      <c r="G277" s="7" t="str">
        <f>IFERROR(INDEX([1]!tblSchedule[Facility],MATCH(tblTeamSch[[#This Row],[Game Num]],[1]!tblSchedule[GameNum],0)),"")</f>
        <v>St. Patrick's Celtic Center</v>
      </c>
      <c r="H277" s="8">
        <f>IFERROR(INDEX([1]!tblSchedule[Game Date],MATCH(tblTeamSch[[#This Row],[Game Num]],[1]!tblSchedule[GameNum],0)),"")</f>
        <v>46004</v>
      </c>
      <c r="I277" s="9">
        <f>IFERROR(INDEX([1]!tblSchedule[Game Time],MATCH(tblTeamSch[[#This Row],[Game Num]],[1]!tblSchedule[GameNum],0)),"")</f>
        <v>0.41666666666666669</v>
      </c>
      <c r="J277" s="10" t="str">
        <f>IFERROR(INDEX([1]!tblTeams[Organization],MATCH(tblTeamSch[[#This Row],[Team]],[1]!tblTeams[Team],0)),"")</f>
        <v>Holy Trinity</v>
      </c>
      <c r="K277" s="10" t="str">
        <f>IFERROR(INDEX([1]!tblOrg[Abbr],MATCH(tblTeamSch[[#This Row],[Org]],[1]!tblOrg[Organization],0)),"")</f>
        <v>HT</v>
      </c>
      <c r="L277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77" s="10" t="str">
        <f>IFERROR(INDEX(IF(tblTeamSch[[#This Row],[1vs2]]=1,[1]!tblSchedule[Team 2 Name],[1]!tblSchedule[Team 1 Name]),MATCH(tblTeamSch[[#This Row],[Game Num]],[1]!tblSchedule[GameNum],0)),"")</f>
        <v>St Patrick BB 6Boys #1</v>
      </c>
      <c r="N277" s="6" t="str" cm="1">
        <f t="array" ref="N2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7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77" s="6" t="str">
        <f>IFERROR(INDEX(#REF!,MATCH(tblTeamSch[[#This Row],[Team]],[1]!tblTeams[Team],0)),"")</f>
        <v/>
      </c>
      <c r="Q277" s="6">
        <f>INDEX([1]!tblSchedule[Home Game],MATCH(tblTeamSch[[#This Row],[Game Num]],[1]!tblSchedule[GameNum],0))</f>
        <v>1</v>
      </c>
      <c r="R277" s="7" t="e">
        <f>IF(COUNTIFS(tblTeamSch[Team],tblTeamSch[[#This Row],[Team]],#REF!,1)&gt;1,"Y","")</f>
        <v>#REF!</v>
      </c>
      <c r="S277" s="6">
        <f>INDEX([1]!tblLoc[Score],MATCH(INDEX([1]!tblOrg[Loc],MATCH(tblTeamSch[[#This Row],[Org]],[1]!tblOrg[Organization],0)),[1]!tblLoc[Loc],0))</f>
        <v>0</v>
      </c>
      <c r="T277" s="6" t="e">
        <f>INDEX([1]!tblLoc[Score],MATCH(INDEX([1]!tblOrg[Loc],MATCH(#REF!,[1]!tblOrg[Abbr],0)),[1]!tblLoc[Loc],0))</f>
        <v>#REF!</v>
      </c>
      <c r="U277" s="6">
        <f>IFERROR(INDEX([1]!tblLoc[Score],MATCH(INDEX([1]!tblOrg[Loc],MATCH(INDEX(FacList,MATCH(tblTeamSch[[#This Row],[Facility]],INDEX(FacList,,1),0),3),[1]!tblOrg[Org Num],0)),[1]!tblLoc[Loc],0)),"")</f>
        <v>4</v>
      </c>
      <c r="V277" s="6">
        <f>IF(OR(tblTeamSch[[#This Row],[Court]]="",tblTeamSch[[#This Row],[Home]]&gt;0),0,IF(tblTeamSch[[#This Row],[Court]]&lt;10,0,IF(tblTeamSch[[#This Row],[Home Court]]=10,0,10)))</f>
        <v>0</v>
      </c>
      <c r="W277" s="6" t="e">
        <f>COUNTIFS(tblTeamSch[Travel Score for Game],10,tblTeamSch[Home],0,#REF!,#REF!)</f>
        <v>#REF!</v>
      </c>
      <c r="X277" s="6" t="str">
        <f>IFERROR(INDEX(tblTeamSch[Overall Travel Score],MATCH(tblTeamSch[[#This Row],[Opponent]],tblTeamSch[Team],0)),"")</f>
        <v/>
      </c>
      <c r="Y277" s="6" cm="1">
        <f t="array" ref="Y277">IF(Y276="Num",1,IF(Y276="","",IF(Y276+1&gt;TotalNumRegGames*2,"",Y276+1)))</f>
        <v>276</v>
      </c>
    </row>
    <row r="278" spans="1:25" ht="13.35" customHeight="1" x14ac:dyDescent="0.3">
      <c r="A278" s="6" cm="1">
        <f t="array" ref="A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235</v>
      </c>
      <c r="B278" s="6" cm="1">
        <f t="array" ref="B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8" s="6">
        <f>IFERROR(INDEX([1]!tblSchedule[Week Game Scheduled],MATCH(tblTeamSch[[#This Row],[Game Num]],[1]!tblSchedule[GameNum],0)),"")</f>
        <v>6</v>
      </c>
      <c r="D278" s="6">
        <f>IFERROR(INDEX([1]!tblSchedule[Round],MATCH(tblTeamSch[[#This Row],[Game Num]],[1]!tblSchedule[GameNum],0)),"")</f>
        <v>3</v>
      </c>
      <c r="E278" s="6">
        <f>IFERROR(INDEX([1]!tblSchedule[Rnd Sch],MATCH(tblTeamSch[[#This Row],[Game Num]],[1]!tblSchedule[GameNum],0)),"")</f>
        <v>3</v>
      </c>
      <c r="F278" s="6" t="str">
        <f>IFERROR(INDEX([1]!tblSchedule[DLC],MATCH(tblTeamSch[[#This Row],[Game Num]],[1]!tblSchedule[GameNum],0)),"")</f>
        <v>6B1AA</v>
      </c>
      <c r="G278" s="7" t="str">
        <f>IFERROR(INDEX([1]!tblSchedule[Facility],MATCH(tblTeamSch[[#This Row],[Game Num]],[1]!tblSchedule[GameNum],0)),"")</f>
        <v>Holy Trinity Parish School</v>
      </c>
      <c r="H278" s="8">
        <f>IFERROR(INDEX([1]!tblSchedule[Game Date],MATCH(tblTeamSch[[#This Row],[Game Num]],[1]!tblSchedule[GameNum],0)),"")</f>
        <v>46026</v>
      </c>
      <c r="I278" s="9">
        <f>IFERROR(INDEX([1]!tblSchedule[Game Time],MATCH(tblTeamSch[[#This Row],[Game Num]],[1]!tblSchedule[GameNum],0)),"")</f>
        <v>0.58333333333333337</v>
      </c>
      <c r="J278" s="10" t="str">
        <f>IFERROR(INDEX([1]!tblTeams[Organization],MATCH(tblTeamSch[[#This Row],[Team]],[1]!tblTeams[Team],0)),"")</f>
        <v>Holy Trinity</v>
      </c>
      <c r="K278" s="10" t="str">
        <f>IFERROR(INDEX([1]!tblOrg[Abbr],MATCH(tblTeamSch[[#This Row],[Org]],[1]!tblOrg[Organization],0)),"")</f>
        <v>HT</v>
      </c>
      <c r="L278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78" s="10" t="str">
        <f>IFERROR(INDEX(IF(tblTeamSch[[#This Row],[1vs2]]=1,[1]!tblSchedule[Team 2 Name],[1]!tblSchedule[Team 1 Name]),MATCH(tblTeamSch[[#This Row],[Game Num]],[1]!tblSchedule[GameNum],0)),"")</f>
        <v>St. Albert BB 6B #1</v>
      </c>
      <c r="N278" s="6" t="str" cm="1">
        <f t="array" ref="N2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7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78" s="6" t="str">
        <f>IFERROR(INDEX(#REF!,MATCH(tblTeamSch[[#This Row],[Team]],[1]!tblTeams[Team],0)),"")</f>
        <v/>
      </c>
      <c r="Q278" s="6">
        <f>INDEX([1]!tblSchedule[Home Game],MATCH(tblTeamSch[[#This Row],[Game Num]],[1]!tblSchedule[GameNum],0))</f>
        <v>1</v>
      </c>
      <c r="R278" s="7" t="e">
        <f>IF(COUNTIFS(tblTeamSch[Team],tblTeamSch[[#This Row],[Team]],#REF!,1)&gt;1,"Y","")</f>
        <v>#REF!</v>
      </c>
      <c r="S278" s="6">
        <f>INDEX([1]!tblLoc[Score],MATCH(INDEX([1]!tblOrg[Loc],MATCH(tblTeamSch[[#This Row],[Org]],[1]!tblOrg[Organization],0)),[1]!tblLoc[Loc],0))</f>
        <v>0</v>
      </c>
      <c r="T278" s="6" t="e">
        <f>INDEX([1]!tblLoc[Score],MATCH(INDEX([1]!tblOrg[Loc],MATCH(#REF!,[1]!tblOrg[Abbr],0)),[1]!tblLoc[Loc],0))</f>
        <v>#REF!</v>
      </c>
      <c r="U278" s="6">
        <f>IFERROR(INDEX([1]!tblLoc[Score],MATCH(INDEX([1]!tblOrg[Loc],MATCH(INDEX(FacList,MATCH(tblTeamSch[[#This Row],[Facility]],INDEX(FacList,,1),0),3),[1]!tblOrg[Org Num],0)),[1]!tblLoc[Loc],0)),"")</f>
        <v>0</v>
      </c>
      <c r="V278" s="6">
        <f>IF(OR(tblTeamSch[[#This Row],[Court]]="",tblTeamSch[[#This Row],[Home]]&gt;0),0,IF(tblTeamSch[[#This Row],[Court]]&lt;10,0,IF(tblTeamSch[[#This Row],[Home Court]]=10,0,10)))</f>
        <v>0</v>
      </c>
      <c r="W278" s="6" t="e">
        <f>COUNTIFS(tblTeamSch[Travel Score for Game],10,tblTeamSch[Home],0,#REF!,#REF!)</f>
        <v>#REF!</v>
      </c>
      <c r="X278" s="6" t="str">
        <f>IFERROR(INDEX(tblTeamSch[Overall Travel Score],MATCH(tblTeamSch[[#This Row],[Opponent]],tblTeamSch[Team],0)),"")</f>
        <v/>
      </c>
      <c r="Y278" s="6" cm="1">
        <f t="array" ref="Y278">IF(Y277="Num",1,IF(Y277="","",IF(Y277+1&gt;TotalNumRegGames*2,"",Y277+1)))</f>
        <v>277</v>
      </c>
    </row>
    <row r="279" spans="1:25" ht="13.35" customHeight="1" x14ac:dyDescent="0.3">
      <c r="A279" s="6" cm="1">
        <f t="array" ref="A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241</v>
      </c>
      <c r="B279" s="6" cm="1">
        <f t="array" ref="B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79" s="6">
        <f>IFERROR(INDEX([1]!tblSchedule[Week Game Scheduled],MATCH(tblTeamSch[[#This Row],[Game Num]],[1]!tblSchedule[GameNum],0)),"")</f>
        <v>7</v>
      </c>
      <c r="D279" s="6">
        <f>IFERROR(INDEX([1]!tblSchedule[Round],MATCH(tblTeamSch[[#This Row],[Game Num]],[1]!tblSchedule[GameNum],0)),"")</f>
        <v>4</v>
      </c>
      <c r="E279" s="6">
        <f>IFERROR(INDEX([1]!tblSchedule[Rnd Sch],MATCH(tblTeamSch[[#This Row],[Game Num]],[1]!tblSchedule[GameNum],0)),"")</f>
        <v>4</v>
      </c>
      <c r="F279" s="6" t="str">
        <f>IFERROR(INDEX([1]!tblSchedule[DLC],MATCH(tblTeamSch[[#This Row],[Game Num]],[1]!tblSchedule[GameNum],0)),"")</f>
        <v>6B1AA</v>
      </c>
      <c r="G279" s="7" t="str">
        <f>IFERROR(INDEX([1]!tblSchedule[Facility],MATCH(tblTeamSch[[#This Row],[Game Num]],[1]!tblSchedule[GameNum],0)),"")</f>
        <v>St Lawrence</v>
      </c>
      <c r="H279" s="8">
        <f>IFERROR(INDEX([1]!tblSchedule[Game Date],MATCH(tblTeamSch[[#This Row],[Game Num]],[1]!tblSchedule[GameNum],0)),"")</f>
        <v>46033</v>
      </c>
      <c r="I279" s="9">
        <f>IFERROR(INDEX([1]!tblSchedule[Game Time],MATCH(tblTeamSch[[#This Row],[Game Num]],[1]!tblSchedule[GameNum],0)),"")</f>
        <v>0.66666666666666663</v>
      </c>
      <c r="J279" s="10" t="str">
        <f>IFERROR(INDEX([1]!tblTeams[Organization],MATCH(tblTeamSch[[#This Row],[Team]],[1]!tblTeams[Team],0)),"")</f>
        <v>Holy Trinity</v>
      </c>
      <c r="K279" s="10" t="str">
        <f>IFERROR(INDEX([1]!tblOrg[Abbr],MATCH(tblTeamSch[[#This Row],[Org]],[1]!tblOrg[Organization],0)),"")</f>
        <v>HT</v>
      </c>
      <c r="L279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79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279" s="6" t="str" cm="1">
        <f t="array" ref="N2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7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79" s="6" t="str">
        <f>IFERROR(INDEX(#REF!,MATCH(tblTeamSch[[#This Row],[Team]],[1]!tblTeams[Team],0)),"")</f>
        <v/>
      </c>
      <c r="Q279" s="6">
        <f>INDEX([1]!tblSchedule[Home Game],MATCH(tblTeamSch[[#This Row],[Game Num]],[1]!tblSchedule[GameNum],0))</f>
        <v>1</v>
      </c>
      <c r="R279" s="7" t="e">
        <f>IF(COUNTIFS(tblTeamSch[Team],tblTeamSch[[#This Row],[Team]],#REF!,1)&gt;1,"Y","")</f>
        <v>#REF!</v>
      </c>
      <c r="S279" s="6">
        <f>INDEX([1]!tblLoc[Score],MATCH(INDEX([1]!tblOrg[Loc],MATCH(tblTeamSch[[#This Row],[Org]],[1]!tblOrg[Organization],0)),[1]!tblLoc[Loc],0))</f>
        <v>0</v>
      </c>
      <c r="T279" s="6" t="e">
        <f>INDEX([1]!tblLoc[Score],MATCH(INDEX([1]!tblOrg[Loc],MATCH(#REF!,[1]!tblOrg[Abbr],0)),[1]!tblLoc[Loc],0))</f>
        <v>#REF!</v>
      </c>
      <c r="U279" s="6">
        <f>IFERROR(INDEX([1]!tblLoc[Score],MATCH(INDEX([1]!tblOrg[Loc],MATCH(INDEX(FacList,MATCH(tblTeamSch[[#This Row],[Facility]],INDEX(FacList,,1),0),3),[1]!tblOrg[Org Num],0)),[1]!tblLoc[Loc],0)),"")</f>
        <v>10</v>
      </c>
      <c r="V279" s="6">
        <f>IF(OR(tblTeamSch[[#This Row],[Court]]="",tblTeamSch[[#This Row],[Home]]&gt;0),0,IF(tblTeamSch[[#This Row],[Court]]&lt;10,0,IF(tblTeamSch[[#This Row],[Home Court]]=10,0,10)))</f>
        <v>0</v>
      </c>
      <c r="W279" s="6" t="e">
        <f>COUNTIFS(tblTeamSch[Travel Score for Game],10,tblTeamSch[Home],0,#REF!,#REF!)</f>
        <v>#REF!</v>
      </c>
      <c r="X279" s="6" t="str">
        <f>IFERROR(INDEX(tblTeamSch[Overall Travel Score],MATCH(tblTeamSch[[#This Row],[Opponent]],tblTeamSch[Team],0)),"")</f>
        <v/>
      </c>
      <c r="Y279" s="6" cm="1">
        <f t="array" ref="Y279">IF(Y278="Num",1,IF(Y278="","",IF(Y278+1&gt;TotalNumRegGames*2,"",Y278+1)))</f>
        <v>278</v>
      </c>
    </row>
    <row r="280" spans="1:25" ht="13.35" customHeight="1" x14ac:dyDescent="0.3">
      <c r="A280" s="6" cm="1">
        <f t="array" ref="A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248</v>
      </c>
      <c r="B280" s="6" cm="1">
        <f t="array" ref="B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0" s="6">
        <f>IFERROR(INDEX([1]!tblSchedule[Week Game Scheduled],MATCH(tblTeamSch[[#This Row],[Game Num]],[1]!tblSchedule[GameNum],0)),"")</f>
        <v>8</v>
      </c>
      <c r="D280" s="6">
        <f>IFERROR(INDEX([1]!tblSchedule[Round],MATCH(tblTeamSch[[#This Row],[Game Num]],[1]!tblSchedule[GameNum],0)),"")</f>
        <v>5</v>
      </c>
      <c r="E280" s="6">
        <f>IFERROR(INDEX([1]!tblSchedule[Rnd Sch],MATCH(tblTeamSch[[#This Row],[Game Num]],[1]!tblSchedule[GameNum],0)),"")</f>
        <v>5</v>
      </c>
      <c r="F280" s="6" t="str">
        <f>IFERROR(INDEX([1]!tblSchedule[DLC],MATCH(tblTeamSch[[#This Row],[Game Num]],[1]!tblSchedule[GameNum],0)),"")</f>
        <v>6B1AA</v>
      </c>
      <c r="G280" s="7" t="str">
        <f>IFERROR(INDEX([1]!tblSchedule[Facility],MATCH(tblTeamSch[[#This Row],[Game Num]],[1]!tblSchedule[GameNum],0)),"")</f>
        <v>St Edward Gym</v>
      </c>
      <c r="H280" s="8">
        <f>IFERROR(INDEX([1]!tblSchedule[Game Date],MATCH(tblTeamSch[[#This Row],[Game Num]],[1]!tblSchedule[GameNum],0)),"")</f>
        <v>46040</v>
      </c>
      <c r="I280" s="9">
        <f>IFERROR(INDEX([1]!tblSchedule[Game Time],MATCH(tblTeamSch[[#This Row],[Game Num]],[1]!tblSchedule[GameNum],0)),"")</f>
        <v>0.54166666666666663</v>
      </c>
      <c r="J280" s="10" t="str">
        <f>IFERROR(INDEX([1]!tblTeams[Organization],MATCH(tblTeamSch[[#This Row],[Team]],[1]!tblTeams[Team],0)),"")</f>
        <v>Holy Trinity</v>
      </c>
      <c r="K280" s="10" t="str">
        <f>IFERROR(INDEX([1]!tblOrg[Abbr],MATCH(tblTeamSch[[#This Row],[Org]],[1]!tblOrg[Organization],0)),"")</f>
        <v>HT</v>
      </c>
      <c r="L280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80" s="10" t="str">
        <f>IFERROR(INDEX(IF(tblTeamSch[[#This Row],[1vs2]]=1,[1]!tblSchedule[Team 2 Name],[1]!tblSchedule[Team 1 Name]),MATCH(tblTeamSch[[#This Row],[Game Num]],[1]!tblSchedule[GameNum],0)),"")</f>
        <v>St Agnes BB 6B#1</v>
      </c>
      <c r="N280" s="6" t="str" cm="1">
        <f t="array" ref="N2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80" s="6" t="str">
        <f>IFERROR(INDEX(#REF!,MATCH(tblTeamSch[[#This Row],[Team]],[1]!tblTeams[Team],0)),"")</f>
        <v/>
      </c>
      <c r="Q280" s="6">
        <f>INDEX([1]!tblSchedule[Home Game],MATCH(tblTeamSch[[#This Row],[Game Num]],[1]!tblSchedule[GameNum],0))</f>
        <v>0</v>
      </c>
      <c r="R280" s="7" t="e">
        <f>IF(COUNTIFS(tblTeamSch[Team],tblTeamSch[[#This Row],[Team]],#REF!,1)&gt;1,"Y","")</f>
        <v>#REF!</v>
      </c>
      <c r="S280" s="6">
        <f>INDEX([1]!tblLoc[Score],MATCH(INDEX([1]!tblOrg[Loc],MATCH(tblTeamSch[[#This Row],[Org]],[1]!tblOrg[Organization],0)),[1]!tblLoc[Loc],0))</f>
        <v>0</v>
      </c>
      <c r="T280" s="6" t="e">
        <f>INDEX([1]!tblLoc[Score],MATCH(INDEX([1]!tblOrg[Loc],MATCH(#REF!,[1]!tblOrg[Abbr],0)),[1]!tblLoc[Loc],0))</f>
        <v>#REF!</v>
      </c>
      <c r="U280" s="6">
        <f>IFERROR(INDEX([1]!tblLoc[Score],MATCH(INDEX([1]!tblOrg[Loc],MATCH(INDEX(FacList,MATCH(tblTeamSch[[#This Row],[Facility]],INDEX(FacList,,1),0),3),[1]!tblOrg[Org Num],0)),[1]!tblLoc[Loc],0)),"")</f>
        <v>7</v>
      </c>
      <c r="V280" s="6">
        <f>IF(OR(tblTeamSch[[#This Row],[Court]]="",tblTeamSch[[#This Row],[Home]]&gt;0),0,IF(tblTeamSch[[#This Row],[Court]]&lt;10,0,IF(tblTeamSch[[#This Row],[Home Court]]=10,0,10)))</f>
        <v>0</v>
      </c>
      <c r="W280" s="6" t="e">
        <f>COUNTIFS(tblTeamSch[Travel Score for Game],10,tblTeamSch[Home],0,#REF!,#REF!)</f>
        <v>#REF!</v>
      </c>
      <c r="X280" s="6" t="str">
        <f>IFERROR(INDEX(tblTeamSch[Overall Travel Score],MATCH(tblTeamSch[[#This Row],[Opponent]],tblTeamSch[Team],0)),"")</f>
        <v/>
      </c>
      <c r="Y280" s="6" cm="1">
        <f t="array" ref="Y280">IF(Y279="Num",1,IF(Y279="","",IF(Y279+1&gt;TotalNumRegGames*2,"",Y279+1)))</f>
        <v>279</v>
      </c>
    </row>
    <row r="281" spans="1:25" ht="13.35" customHeight="1" x14ac:dyDescent="0.3">
      <c r="A281" s="6" cm="1">
        <f t="array" ref="A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251</v>
      </c>
      <c r="B281" s="6" cm="1">
        <f t="array" ref="B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1" s="6">
        <f>IFERROR(INDEX([1]!tblSchedule[Week Game Scheduled],MATCH(tblTeamSch[[#This Row],[Game Num]],[1]!tblSchedule[GameNum],0)),"")</f>
        <v>9</v>
      </c>
      <c r="D281" s="6">
        <f>IFERROR(INDEX([1]!tblSchedule[Round],MATCH(tblTeamSch[[#This Row],[Game Num]],[1]!tblSchedule[GameNum],0)),"")</f>
        <v>6</v>
      </c>
      <c r="E281" s="6">
        <f>IFERROR(INDEX([1]!tblSchedule[Rnd Sch],MATCH(tblTeamSch[[#This Row],[Game Num]],[1]!tblSchedule[GameNum],0)),"")</f>
        <v>6</v>
      </c>
      <c r="F281" s="6" t="str">
        <f>IFERROR(INDEX([1]!tblSchedule[DLC],MATCH(tblTeamSch[[#This Row],[Game Num]],[1]!tblSchedule[GameNum],0)),"")</f>
        <v>6B1AA</v>
      </c>
      <c r="G281" s="7" t="str">
        <f>IFERROR(INDEX([1]!tblSchedule[Facility],MATCH(tblTeamSch[[#This Row],[Game Num]],[1]!tblSchedule[GameNum],0)),"")</f>
        <v>Holy Trinity Parish School</v>
      </c>
      <c r="H281" s="8">
        <f>IFERROR(INDEX([1]!tblSchedule[Game Date],MATCH(tblTeamSch[[#This Row],[Game Num]],[1]!tblSchedule[GameNum],0)),"")</f>
        <v>46047</v>
      </c>
      <c r="I281" s="9">
        <f>IFERROR(INDEX([1]!tblSchedule[Game Time],MATCH(tblTeamSch[[#This Row],[Game Num]],[1]!tblSchedule[GameNum],0)),"")</f>
        <v>0.625</v>
      </c>
      <c r="J281" s="10" t="str">
        <f>IFERROR(INDEX([1]!tblTeams[Organization],MATCH(tblTeamSch[[#This Row],[Team]],[1]!tblTeams[Team],0)),"")</f>
        <v>Holy Trinity</v>
      </c>
      <c r="K281" s="10" t="str">
        <f>IFERROR(INDEX([1]!tblOrg[Abbr],MATCH(tblTeamSch[[#This Row],[Org]],[1]!tblOrg[Organization],0)),"")</f>
        <v>HT</v>
      </c>
      <c r="L281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81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281" s="6" t="str" cm="1">
        <f t="array" ref="N2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81" s="6" t="str">
        <f>IFERROR(INDEX(#REF!,MATCH(tblTeamSch[[#This Row],[Team]],[1]!tblTeams[Team],0)),"")</f>
        <v/>
      </c>
      <c r="Q281" s="6">
        <f>INDEX([1]!tblSchedule[Home Game],MATCH(tblTeamSch[[#This Row],[Game Num]],[1]!tblSchedule[GameNum],0))</f>
        <v>1</v>
      </c>
      <c r="R281" s="7" t="e">
        <f>IF(COUNTIFS(tblTeamSch[Team],tblTeamSch[[#This Row],[Team]],#REF!,1)&gt;1,"Y","")</f>
        <v>#REF!</v>
      </c>
      <c r="S281" s="6">
        <f>INDEX([1]!tblLoc[Score],MATCH(INDEX([1]!tblOrg[Loc],MATCH(tblTeamSch[[#This Row],[Org]],[1]!tblOrg[Organization],0)),[1]!tblLoc[Loc],0))</f>
        <v>0</v>
      </c>
      <c r="T281" s="6" t="e">
        <f>INDEX([1]!tblLoc[Score],MATCH(INDEX([1]!tblOrg[Loc],MATCH(#REF!,[1]!tblOrg[Abbr],0)),[1]!tblLoc[Loc],0))</f>
        <v>#REF!</v>
      </c>
      <c r="U281" s="6">
        <f>IFERROR(INDEX([1]!tblLoc[Score],MATCH(INDEX([1]!tblOrg[Loc],MATCH(INDEX(FacList,MATCH(tblTeamSch[[#This Row],[Facility]],INDEX(FacList,,1),0),3),[1]!tblOrg[Org Num],0)),[1]!tblLoc[Loc],0)),"")</f>
        <v>0</v>
      </c>
      <c r="V281" s="6">
        <f>IF(OR(tblTeamSch[[#This Row],[Court]]="",tblTeamSch[[#This Row],[Home]]&gt;0),0,IF(tblTeamSch[[#This Row],[Court]]&lt;10,0,IF(tblTeamSch[[#This Row],[Home Court]]=10,0,10)))</f>
        <v>0</v>
      </c>
      <c r="W281" s="6" t="e">
        <f>COUNTIFS(tblTeamSch[Travel Score for Game],10,tblTeamSch[Home],0,#REF!,#REF!)</f>
        <v>#REF!</v>
      </c>
      <c r="X281" s="6" t="str">
        <f>IFERROR(INDEX(tblTeamSch[Overall Travel Score],MATCH(tblTeamSch[[#This Row],[Opponent]],tblTeamSch[Team],0)),"")</f>
        <v/>
      </c>
      <c r="Y281" s="6" cm="1">
        <f t="array" ref="Y281">IF(Y280="Num",1,IF(Y280="","",IF(Y280+1&gt;TotalNumRegGames*2,"",Y280+1)))</f>
        <v>280</v>
      </c>
    </row>
    <row r="282" spans="1:25" ht="13.35" customHeight="1" x14ac:dyDescent="0.3">
      <c r="A282" s="6" cm="1">
        <f t="array" ref="A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259</v>
      </c>
      <c r="B282" s="6" cm="1">
        <f t="array" ref="B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2" s="6">
        <f>IFERROR(INDEX([1]!tblSchedule[Week Game Scheduled],MATCH(tblTeamSch[[#This Row],[Game Num]],[1]!tblSchedule[GameNum],0)),"")</f>
        <v>10</v>
      </c>
      <c r="D282" s="6">
        <f>IFERROR(INDEX([1]!tblSchedule[Round],MATCH(tblTeamSch[[#This Row],[Game Num]],[1]!tblSchedule[GameNum],0)),"")</f>
        <v>7</v>
      </c>
      <c r="E282" s="6">
        <f>IFERROR(INDEX([1]!tblSchedule[Rnd Sch],MATCH(tblTeamSch[[#This Row],[Game Num]],[1]!tblSchedule[GameNum],0)),"")</f>
        <v>7</v>
      </c>
      <c r="F282" s="6" t="str">
        <f>IFERROR(INDEX([1]!tblSchedule[DLC],MATCH(tblTeamSch[[#This Row],[Game Num]],[1]!tblSchedule[GameNum],0)),"")</f>
        <v>6B1AA</v>
      </c>
      <c r="G282" s="7" t="str">
        <f>IFERROR(INDEX([1]!tblSchedule[Facility],MATCH(tblTeamSch[[#This Row],[Game Num]],[1]!tblSchedule[GameNum],0)),"")</f>
        <v>St. John Paul II Community Center (Gym)</v>
      </c>
      <c r="H282" s="8">
        <f>IFERROR(INDEX([1]!tblSchedule[Game Date],MATCH(tblTeamSch[[#This Row],[Game Num]],[1]!tblSchedule[GameNum],0)),"")</f>
        <v>46054</v>
      </c>
      <c r="I282" s="9">
        <f>IFERROR(INDEX([1]!tblSchedule[Game Time],MATCH(tblTeamSch[[#This Row],[Game Num]],[1]!tblSchedule[GameNum],0)),"")</f>
        <v>0.58333333333333337</v>
      </c>
      <c r="J282" s="10" t="str">
        <f>IFERROR(INDEX([1]!tblTeams[Organization],MATCH(tblTeamSch[[#This Row],[Team]],[1]!tblTeams[Team],0)),"")</f>
        <v>Holy Trinity</v>
      </c>
      <c r="K282" s="10" t="str">
        <f>IFERROR(INDEX([1]!tblOrg[Abbr],MATCH(tblTeamSch[[#This Row],[Org]],[1]!tblOrg[Organization],0)),"")</f>
        <v>HT</v>
      </c>
      <c r="L282" s="10" t="str">
        <f>IFERROR(INDEX(IF(tblTeamSch[[#This Row],[1vs2]]=1,[1]!tblSchedule[Team 1 Name],[1]!tblSchedule[Team 2 Name]),MATCH(tblTeamSch[[#This Row],[Game Num]],[1]!tblSchedule[GameNum],0)),"")</f>
        <v>Holy Trinity BB 5/6B #1</v>
      </c>
      <c r="M282" s="10" t="str">
        <f>IFERROR(INDEX(IF(tblTeamSch[[#This Row],[1vs2]]=1,[1]!tblSchedule[Team 2 Name],[1]!tblSchedule[Team 1 Name]),MATCH(tblTeamSch[[#This Row],[Game Num]],[1]!tblSchedule[GameNum],0)),"")</f>
        <v>St. Raphael BB 6B #1</v>
      </c>
      <c r="N282" s="6" t="str" cm="1">
        <f t="array" ref="N2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82" s="6" t="str">
        <f>IFERROR(INDEX(#REF!,MATCH(tblTeamSch[[#This Row],[Team]],[1]!tblTeams[Team],0)),"")</f>
        <v/>
      </c>
      <c r="Q282" s="6">
        <f>INDEX([1]!tblSchedule[Home Game],MATCH(tblTeamSch[[#This Row],[Game Num]],[1]!tblSchedule[GameNum],0))</f>
        <v>0</v>
      </c>
      <c r="R282" s="7" t="e">
        <f>IF(COUNTIFS(tblTeamSch[Team],tblTeamSch[[#This Row],[Team]],#REF!,1)&gt;1,"Y","")</f>
        <v>#REF!</v>
      </c>
      <c r="S282" s="6">
        <f>INDEX([1]!tblLoc[Score],MATCH(INDEX([1]!tblOrg[Loc],MATCH(tblTeamSch[[#This Row],[Org]],[1]!tblOrg[Organization],0)),[1]!tblLoc[Loc],0))</f>
        <v>0</v>
      </c>
      <c r="T282" s="6" t="e">
        <f>INDEX([1]!tblLoc[Score],MATCH(INDEX([1]!tblOrg[Loc],MATCH(#REF!,[1]!tblOrg[Abbr],0)),[1]!tblLoc[Loc],0))</f>
        <v>#REF!</v>
      </c>
      <c r="U282" s="6">
        <f>IFERROR(INDEX([1]!tblLoc[Score],MATCH(INDEX([1]!tblOrg[Loc],MATCH(INDEX(FacList,MATCH(tblTeamSch[[#This Row],[Facility]],INDEX(FacList,,1),0),3),[1]!tblOrg[Org Num],0)),[1]!tblLoc[Loc],0)),"")</f>
        <v>0</v>
      </c>
      <c r="V282" s="6">
        <f>IF(OR(tblTeamSch[[#This Row],[Court]]="",tblTeamSch[[#This Row],[Home]]&gt;0),0,IF(tblTeamSch[[#This Row],[Court]]&lt;10,0,IF(tblTeamSch[[#This Row],[Home Court]]=10,0,10)))</f>
        <v>0</v>
      </c>
      <c r="W282" s="6" t="e">
        <f>COUNTIFS(tblTeamSch[Travel Score for Game],10,tblTeamSch[Home],0,#REF!,#REF!)</f>
        <v>#REF!</v>
      </c>
      <c r="X282" s="6" t="str">
        <f>IFERROR(INDEX(tblTeamSch[Overall Travel Score],MATCH(tblTeamSch[[#This Row],[Opponent]],tblTeamSch[Team],0)),"")</f>
        <v/>
      </c>
      <c r="Y282" s="6" cm="1">
        <f t="array" ref="Y282">IF(Y281="Num",1,IF(Y281="","",IF(Y281+1&gt;TotalNumRegGames*2,"",Y281+1)))</f>
        <v>281</v>
      </c>
    </row>
    <row r="283" spans="1:25" ht="13.35" customHeight="1" x14ac:dyDescent="0.3">
      <c r="A283" s="6" cm="1">
        <f t="array" ref="A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312</v>
      </c>
      <c r="B283" s="6" cm="1">
        <f t="array" ref="B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3" s="6">
        <f>IFERROR(INDEX([1]!tblSchedule[Week Game Scheduled],MATCH(tblTeamSch[[#This Row],[Game Num]],[1]!tblSchedule[GameNum],0)),"")</f>
        <v>50</v>
      </c>
      <c r="D283" s="6">
        <f>IFERROR(INDEX([1]!tblSchedule[Round],MATCH(tblTeamSch[[#This Row],[Game Num]],[1]!tblSchedule[GameNum],0)),"")</f>
        <v>2</v>
      </c>
      <c r="E283" s="6">
        <f>IFERROR(INDEX([1]!tblSchedule[Rnd Sch],MATCH(tblTeamSch[[#This Row],[Game Num]],[1]!tblSchedule[GameNum],0)),"")</f>
        <v>2</v>
      </c>
      <c r="F283" s="6" t="str">
        <f>IFERROR(INDEX([1]!tblSchedule[DLC],MATCH(tblTeamSch[[#This Row],[Game Num]],[1]!tblSchedule[GameNum],0)),"")</f>
        <v>6B2AA</v>
      </c>
      <c r="G283" s="7" t="str">
        <f>IFERROR(INDEX([1]!tblSchedule[Facility],MATCH(tblTeamSch[[#This Row],[Game Num]],[1]!tblSchedule[GameNum],0)),"")</f>
        <v>St. Margaret Mary Gym</v>
      </c>
      <c r="H283" s="8">
        <f>IFERROR(INDEX([1]!tblSchedule[Game Date],MATCH(tblTeamSch[[#This Row],[Game Num]],[1]!tblSchedule[GameNum],0)),"")</f>
        <v>46004</v>
      </c>
      <c r="I283" s="9">
        <f>IFERROR(INDEX([1]!tblSchedule[Game Time],MATCH(tblTeamSch[[#This Row],[Game Num]],[1]!tblSchedule[GameNum],0)),"")</f>
        <v>0.375</v>
      </c>
      <c r="J283" s="10" t="str">
        <f>IFERROR(INDEX([1]!tblTeams[Organization],MATCH(tblTeamSch[[#This Row],[Team]],[1]!tblTeams[Team],0)),"")</f>
        <v>Holy Trinity</v>
      </c>
      <c r="K283" s="10" t="str">
        <f>IFERROR(INDEX([1]!tblOrg[Abbr],MATCH(tblTeamSch[[#This Row],[Org]],[1]!tblOrg[Organization],0)),"")</f>
        <v>HT</v>
      </c>
      <c r="L283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3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283" s="6" t="str" cm="1">
        <f t="array" ref="N2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3" s="6" t="str">
        <f>IFERROR(INDEX(#REF!,MATCH(tblTeamSch[[#This Row],[Team]],[1]!tblTeams[Team],0)),"")</f>
        <v/>
      </c>
      <c r="Q283" s="6">
        <f>INDEX([1]!tblSchedule[Home Game],MATCH(tblTeamSch[[#This Row],[Game Num]],[1]!tblSchedule[GameNum],0))</f>
        <v>1</v>
      </c>
      <c r="R283" s="7" t="e">
        <f>IF(COUNTIFS(tblTeamSch[Team],tblTeamSch[[#This Row],[Team]],#REF!,1)&gt;1,"Y","")</f>
        <v>#REF!</v>
      </c>
      <c r="S283" s="6">
        <f>INDEX([1]!tblLoc[Score],MATCH(INDEX([1]!tblOrg[Loc],MATCH(tblTeamSch[[#This Row],[Org]],[1]!tblOrg[Organization],0)),[1]!tblLoc[Loc],0))</f>
        <v>0</v>
      </c>
      <c r="T283" s="6" t="e">
        <f>INDEX([1]!tblLoc[Score],MATCH(INDEX([1]!tblOrg[Loc],MATCH(#REF!,[1]!tblOrg[Abbr],0)),[1]!tblLoc[Loc],0))</f>
        <v>#REF!</v>
      </c>
      <c r="U283" s="6">
        <f>IFERROR(INDEX([1]!tblLoc[Score],MATCH(INDEX([1]!tblOrg[Loc],MATCH(INDEX(FacList,MATCH(tblTeamSch[[#This Row],[Facility]],INDEX(FacList,,1),0),3),[1]!tblOrg[Org Num],0)),[1]!tblLoc[Loc],0)),"")</f>
        <v>0</v>
      </c>
      <c r="V283" s="6">
        <f>IF(OR(tblTeamSch[[#This Row],[Court]]="",tblTeamSch[[#This Row],[Home]]&gt;0),0,IF(tblTeamSch[[#This Row],[Court]]&lt;10,0,IF(tblTeamSch[[#This Row],[Home Court]]=10,0,10)))</f>
        <v>0</v>
      </c>
      <c r="W283" s="6" t="e">
        <f>COUNTIFS(tblTeamSch[Travel Score for Game],10,tblTeamSch[Home],0,#REF!,#REF!)</f>
        <v>#REF!</v>
      </c>
      <c r="X283" s="6" t="str">
        <f>IFERROR(INDEX(tblTeamSch[Overall Travel Score],MATCH(tblTeamSch[[#This Row],[Opponent]],tblTeamSch[Team],0)),"")</f>
        <v/>
      </c>
      <c r="Y283" s="6" cm="1">
        <f t="array" ref="Y283">IF(Y282="Num",1,IF(Y282="","",IF(Y282+1&gt;TotalNumRegGames*2,"",Y282+1)))</f>
        <v>282</v>
      </c>
    </row>
    <row r="284" spans="1:25" ht="13.35" customHeight="1" x14ac:dyDescent="0.3">
      <c r="A284" s="6" cm="1">
        <f t="array" ref="A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317</v>
      </c>
      <c r="B284" s="6" cm="1">
        <f t="array" ref="B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4" s="6">
        <f>IFERROR(INDEX([1]!tblSchedule[Week Game Scheduled],MATCH(tblTeamSch[[#This Row],[Game Num]],[1]!tblSchedule[GameNum],0)),"")</f>
        <v>5</v>
      </c>
      <c r="D284" s="6">
        <f>IFERROR(INDEX([1]!tblSchedule[Round],MATCH(tblTeamSch[[#This Row],[Game Num]],[1]!tblSchedule[GameNum],0)),"")</f>
        <v>3</v>
      </c>
      <c r="E284" s="6">
        <f>IFERROR(INDEX([1]!tblSchedule[Rnd Sch],MATCH(tblTeamSch[[#This Row],[Game Num]],[1]!tblSchedule[GameNum],0)),"")</f>
        <v>3</v>
      </c>
      <c r="F284" s="6" t="str">
        <f>IFERROR(INDEX([1]!tblSchedule[DLC],MATCH(tblTeamSch[[#This Row],[Game Num]],[1]!tblSchedule[GameNum],0)),"")</f>
        <v>6B2AA</v>
      </c>
      <c r="G284" s="7" t="str">
        <f>IFERROR(INDEX([1]!tblSchedule[Facility],MATCH(tblTeamSch[[#This Row],[Game Num]],[1]!tblSchedule[GameNum],0)),"")</f>
        <v>Holy Trinity Parish School</v>
      </c>
      <c r="H284" s="8">
        <f>IFERROR(INDEX([1]!tblSchedule[Game Date],MATCH(tblTeamSch[[#This Row],[Game Num]],[1]!tblSchedule[GameNum],0)),"")</f>
        <v>46025</v>
      </c>
      <c r="I284" s="9">
        <f>IFERROR(INDEX([1]!tblSchedule[Game Time],MATCH(tblTeamSch[[#This Row],[Game Num]],[1]!tblSchedule[GameNum],0)),"")</f>
        <v>0.375</v>
      </c>
      <c r="J284" s="10" t="str">
        <f>IFERROR(INDEX([1]!tblTeams[Organization],MATCH(tblTeamSch[[#This Row],[Team]],[1]!tblTeams[Team],0)),"")</f>
        <v>Holy Trinity</v>
      </c>
      <c r="K284" s="10" t="str">
        <f>IFERROR(INDEX([1]!tblOrg[Abbr],MATCH(tblTeamSch[[#This Row],[Org]],[1]!tblOrg[Organization],0)),"")</f>
        <v>HT</v>
      </c>
      <c r="L284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4" s="10" t="str">
        <f>IFERROR(INDEX(IF(tblTeamSch[[#This Row],[1vs2]]=1,[1]!tblSchedule[Team 2 Name],[1]!tblSchedule[Team 1 Name]),MATCH(tblTeamSch[[#This Row],[Game Num]],[1]!tblSchedule[GameNum],0)),"")</f>
        <v>St Albert BB 6B #2</v>
      </c>
      <c r="N284" s="6" t="str" cm="1">
        <f t="array" ref="N2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4" s="6" t="str">
        <f>IFERROR(INDEX(#REF!,MATCH(tblTeamSch[[#This Row],[Team]],[1]!tblTeams[Team],0)),"")</f>
        <v/>
      </c>
      <c r="Q284" s="6">
        <f>INDEX([1]!tblSchedule[Home Game],MATCH(tblTeamSch[[#This Row],[Game Num]],[1]!tblSchedule[GameNum],0))</f>
        <v>1</v>
      </c>
      <c r="R284" s="7" t="e">
        <f>IF(COUNTIFS(tblTeamSch[Team],tblTeamSch[[#This Row],[Team]],#REF!,1)&gt;1,"Y","")</f>
        <v>#REF!</v>
      </c>
      <c r="S284" s="6">
        <f>INDEX([1]!tblLoc[Score],MATCH(INDEX([1]!tblOrg[Loc],MATCH(tblTeamSch[[#This Row],[Org]],[1]!tblOrg[Organization],0)),[1]!tblLoc[Loc],0))</f>
        <v>0</v>
      </c>
      <c r="T284" s="6" t="e">
        <f>INDEX([1]!tblLoc[Score],MATCH(INDEX([1]!tblOrg[Loc],MATCH(#REF!,[1]!tblOrg[Abbr],0)),[1]!tblLoc[Loc],0))</f>
        <v>#REF!</v>
      </c>
      <c r="U284" s="6">
        <f>IFERROR(INDEX([1]!tblLoc[Score],MATCH(INDEX([1]!tblOrg[Loc],MATCH(INDEX(FacList,MATCH(tblTeamSch[[#This Row],[Facility]],INDEX(FacList,,1),0),3),[1]!tblOrg[Org Num],0)),[1]!tblLoc[Loc],0)),"")</f>
        <v>0</v>
      </c>
      <c r="V284" s="6">
        <f>IF(OR(tblTeamSch[[#This Row],[Court]]="",tblTeamSch[[#This Row],[Home]]&gt;0),0,IF(tblTeamSch[[#This Row],[Court]]&lt;10,0,IF(tblTeamSch[[#This Row],[Home Court]]=10,0,10)))</f>
        <v>0</v>
      </c>
      <c r="W284" s="6" t="e">
        <f>COUNTIFS(tblTeamSch[Travel Score for Game],10,tblTeamSch[Home],0,#REF!,#REF!)</f>
        <v>#REF!</v>
      </c>
      <c r="X284" s="6" t="str">
        <f>IFERROR(INDEX(tblTeamSch[Overall Travel Score],MATCH(tblTeamSch[[#This Row],[Opponent]],tblTeamSch[Team],0)),"")</f>
        <v/>
      </c>
      <c r="Y284" s="6" cm="1">
        <f t="array" ref="Y284">IF(Y283="Num",1,IF(Y283="","",IF(Y283+1&gt;TotalNumRegGames*2,"",Y283+1)))</f>
        <v>283</v>
      </c>
    </row>
    <row r="285" spans="1:25" ht="13.35" customHeight="1" x14ac:dyDescent="0.3">
      <c r="A285" s="6" cm="1">
        <f t="array" ref="A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321</v>
      </c>
      <c r="B285" s="6" cm="1">
        <f t="array" ref="B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5" s="6">
        <f>IFERROR(INDEX([1]!tblSchedule[Week Game Scheduled],MATCH(tblTeamSch[[#This Row],[Game Num]],[1]!tblSchedule[GameNum],0)),"")</f>
        <v>6</v>
      </c>
      <c r="D285" s="6">
        <f>IFERROR(INDEX([1]!tblSchedule[Round],MATCH(tblTeamSch[[#This Row],[Game Num]],[1]!tblSchedule[GameNum],0)),"")</f>
        <v>4</v>
      </c>
      <c r="E285" s="6">
        <f>IFERROR(INDEX([1]!tblSchedule[Rnd Sch],MATCH(tblTeamSch[[#This Row],[Game Num]],[1]!tblSchedule[GameNum],0)),"")</f>
        <v>4</v>
      </c>
      <c r="F285" s="6" t="str">
        <f>IFERROR(INDEX([1]!tblSchedule[DLC],MATCH(tblTeamSch[[#This Row],[Game Num]],[1]!tblSchedule[GameNum],0)),"")</f>
        <v>6B2AA</v>
      </c>
      <c r="G285" s="7" t="str">
        <f>IFERROR(INDEX([1]!tblSchedule[Facility],MATCH(tblTeamSch[[#This Row],[Game Num]],[1]!tblSchedule[GameNum],0)),"")</f>
        <v>ST. RAPHAEL GYMNASIUM</v>
      </c>
      <c r="H285" s="8">
        <f>IFERROR(INDEX([1]!tblSchedule[Game Date],MATCH(tblTeamSch[[#This Row],[Game Num]],[1]!tblSchedule[GameNum],0)),"")</f>
        <v>46032</v>
      </c>
      <c r="I285" s="9">
        <f>IFERROR(INDEX([1]!tblSchedule[Game Time],MATCH(tblTeamSch[[#This Row],[Game Num]],[1]!tblSchedule[GameNum],0)),"")</f>
        <v>0.41666666666666669</v>
      </c>
      <c r="J285" s="10" t="str">
        <f>IFERROR(INDEX([1]!tblTeams[Organization],MATCH(tblTeamSch[[#This Row],[Team]],[1]!tblTeams[Team],0)),"")</f>
        <v>Holy Trinity</v>
      </c>
      <c r="K285" s="10" t="str">
        <f>IFERROR(INDEX([1]!tblOrg[Abbr],MATCH(tblTeamSch[[#This Row],[Org]],[1]!tblOrg[Organization],0)),"")</f>
        <v>HT</v>
      </c>
      <c r="L285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5" s="10" t="str">
        <f>IFERROR(INDEX(IF(tblTeamSch[[#This Row],[1vs2]]=1,[1]!tblSchedule[Team 2 Name],[1]!tblSchedule[Team 1 Name]),MATCH(tblTeamSch[[#This Row],[Game Num]],[1]!tblSchedule[GameNum],0)),"")</f>
        <v>St. Raphael BB 6B #2</v>
      </c>
      <c r="N285" s="6" t="str" cm="1">
        <f t="array" ref="N2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5" s="6" t="str">
        <f>IFERROR(INDEX(#REF!,MATCH(tblTeamSch[[#This Row],[Team]],[1]!tblTeams[Team],0)),"")</f>
        <v/>
      </c>
      <c r="Q285" s="6">
        <f>INDEX([1]!tblSchedule[Home Game],MATCH(tblTeamSch[[#This Row],[Game Num]],[1]!tblSchedule[GameNum],0))</f>
        <v>1</v>
      </c>
      <c r="R285" s="7" t="e">
        <f>IF(COUNTIFS(tblTeamSch[Team],tblTeamSch[[#This Row],[Team]],#REF!,1)&gt;1,"Y","")</f>
        <v>#REF!</v>
      </c>
      <c r="S285" s="6">
        <f>INDEX([1]!tblLoc[Score],MATCH(INDEX([1]!tblOrg[Loc],MATCH(tblTeamSch[[#This Row],[Org]],[1]!tblOrg[Organization],0)),[1]!tblLoc[Loc],0))</f>
        <v>0</v>
      </c>
      <c r="T285" s="6" t="e">
        <f>INDEX([1]!tblLoc[Score],MATCH(INDEX([1]!tblOrg[Loc],MATCH(#REF!,[1]!tblOrg[Abbr],0)),[1]!tblLoc[Loc],0))</f>
        <v>#REF!</v>
      </c>
      <c r="U285" s="6">
        <f>IFERROR(INDEX([1]!tblLoc[Score],MATCH(INDEX([1]!tblOrg[Loc],MATCH(INDEX(FacList,MATCH(tblTeamSch[[#This Row],[Facility]],INDEX(FacList,,1),0),3),[1]!tblOrg[Org Num],0)),[1]!tblLoc[Loc],0)),"")</f>
        <v>0</v>
      </c>
      <c r="V285" s="6">
        <f>IF(OR(tblTeamSch[[#This Row],[Court]]="",tblTeamSch[[#This Row],[Home]]&gt;0),0,IF(tblTeamSch[[#This Row],[Court]]&lt;10,0,IF(tblTeamSch[[#This Row],[Home Court]]=10,0,10)))</f>
        <v>0</v>
      </c>
      <c r="W285" s="6" t="e">
        <f>COUNTIFS(tblTeamSch[Travel Score for Game],10,tblTeamSch[Home],0,#REF!,#REF!)</f>
        <v>#REF!</v>
      </c>
      <c r="X285" s="6" t="str">
        <f>IFERROR(INDEX(tblTeamSch[Overall Travel Score],MATCH(tblTeamSch[[#This Row],[Opponent]],tblTeamSch[Team],0)),"")</f>
        <v/>
      </c>
      <c r="Y285" s="6" cm="1">
        <f t="array" ref="Y285">IF(Y284="Num",1,IF(Y284="","",IF(Y284+1&gt;TotalNumRegGames*2,"",Y284+1)))</f>
        <v>284</v>
      </c>
    </row>
    <row r="286" spans="1:25" ht="13.35" customHeight="1" x14ac:dyDescent="0.3">
      <c r="A286" s="6" cm="1">
        <f t="array" ref="A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325</v>
      </c>
      <c r="B286" s="6" cm="1">
        <f t="array" ref="B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6" s="6">
        <f>IFERROR(INDEX([1]!tblSchedule[Week Game Scheduled],MATCH(tblTeamSch[[#This Row],[Game Num]],[1]!tblSchedule[GameNum],0)),"")</f>
        <v>7</v>
      </c>
      <c r="D286" s="6">
        <f>IFERROR(INDEX([1]!tblSchedule[Round],MATCH(tblTeamSch[[#This Row],[Game Num]],[1]!tblSchedule[GameNum],0)),"")</f>
        <v>5</v>
      </c>
      <c r="E286" s="6">
        <f>IFERROR(INDEX([1]!tblSchedule[Rnd Sch],MATCH(tblTeamSch[[#This Row],[Game Num]],[1]!tblSchedule[GameNum],0)),"")</f>
        <v>5</v>
      </c>
      <c r="F286" s="6" t="str">
        <f>IFERROR(INDEX([1]!tblSchedule[DLC],MATCH(tblTeamSch[[#This Row],[Game Num]],[1]!tblSchedule[GameNum],0)),"")</f>
        <v>6B2AA</v>
      </c>
      <c r="G286" s="7" t="str">
        <f>IFERROR(INDEX([1]!tblSchedule[Facility],MATCH(tblTeamSch[[#This Row],[Game Num]],[1]!tblSchedule[GameNum],0)),"")</f>
        <v>Holy Trinity Parish School</v>
      </c>
      <c r="H286" s="8">
        <f>IFERROR(INDEX([1]!tblSchedule[Game Date],MATCH(tblTeamSch[[#This Row],[Game Num]],[1]!tblSchedule[GameNum],0)),"")</f>
        <v>46039</v>
      </c>
      <c r="I286" s="9">
        <f>IFERROR(INDEX([1]!tblSchedule[Game Time],MATCH(tblTeamSch[[#This Row],[Game Num]],[1]!tblSchedule[GameNum],0)),"")</f>
        <v>0.375</v>
      </c>
      <c r="J286" s="10" t="str">
        <f>IFERROR(INDEX([1]!tblTeams[Organization],MATCH(tblTeamSch[[#This Row],[Team]],[1]!tblTeams[Team],0)),"")</f>
        <v>Holy Trinity</v>
      </c>
      <c r="K286" s="10" t="str">
        <f>IFERROR(INDEX([1]!tblOrg[Abbr],MATCH(tblTeamSch[[#This Row],[Org]],[1]!tblOrg[Organization],0)),"")</f>
        <v>HT</v>
      </c>
      <c r="L286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6" s="10" t="str">
        <f>IFERROR(INDEX(IF(tblTeamSch[[#This Row],[1vs2]]=1,[1]!tblSchedule[Team 2 Name],[1]!tblSchedule[Team 1 Name]),MATCH(tblTeamSch[[#This Row],[Game Num]],[1]!tblSchedule[GameNum],0)),"")</f>
        <v>Holy Spirit BBB 6#2</v>
      </c>
      <c r="N286" s="6" t="str" cm="1">
        <f t="array" ref="N2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6" s="6" t="str">
        <f>IFERROR(INDEX(#REF!,MATCH(tblTeamSch[[#This Row],[Team]],[1]!tblTeams[Team],0)),"")</f>
        <v/>
      </c>
      <c r="Q286" s="6">
        <f>INDEX([1]!tblSchedule[Home Game],MATCH(tblTeamSch[[#This Row],[Game Num]],[1]!tblSchedule[GameNum],0))</f>
        <v>1</v>
      </c>
      <c r="R286" s="7" t="e">
        <f>IF(COUNTIFS(tblTeamSch[Team],tblTeamSch[[#This Row],[Team]],#REF!,1)&gt;1,"Y","")</f>
        <v>#REF!</v>
      </c>
      <c r="S286" s="6">
        <f>INDEX([1]!tblLoc[Score],MATCH(INDEX([1]!tblOrg[Loc],MATCH(tblTeamSch[[#This Row],[Org]],[1]!tblOrg[Organization],0)),[1]!tblLoc[Loc],0))</f>
        <v>0</v>
      </c>
      <c r="T286" s="6" t="e">
        <f>INDEX([1]!tblLoc[Score],MATCH(INDEX([1]!tblOrg[Loc],MATCH(#REF!,[1]!tblOrg[Abbr],0)),[1]!tblLoc[Loc],0))</f>
        <v>#REF!</v>
      </c>
      <c r="U286" s="6">
        <f>IFERROR(INDEX([1]!tblLoc[Score],MATCH(INDEX([1]!tblOrg[Loc],MATCH(INDEX(FacList,MATCH(tblTeamSch[[#This Row],[Facility]],INDEX(FacList,,1),0),3),[1]!tblOrg[Org Num],0)),[1]!tblLoc[Loc],0)),"")</f>
        <v>0</v>
      </c>
      <c r="V286" s="6">
        <f>IF(OR(tblTeamSch[[#This Row],[Court]]="",tblTeamSch[[#This Row],[Home]]&gt;0),0,IF(tblTeamSch[[#This Row],[Court]]&lt;10,0,IF(tblTeamSch[[#This Row],[Home Court]]=10,0,10)))</f>
        <v>0</v>
      </c>
      <c r="W286" s="6" t="e">
        <f>COUNTIFS(tblTeamSch[Travel Score for Game],10,tblTeamSch[Home],0,#REF!,#REF!)</f>
        <v>#REF!</v>
      </c>
      <c r="X286" s="6" t="str">
        <f>IFERROR(INDEX(tblTeamSch[Overall Travel Score],MATCH(tblTeamSch[[#This Row],[Opponent]],tblTeamSch[Team],0)),"")</f>
        <v/>
      </c>
      <c r="Y286" s="6" cm="1">
        <f t="array" ref="Y286">IF(Y285="Num",1,IF(Y285="","",IF(Y285+1&gt;TotalNumRegGames*2,"",Y285+1)))</f>
        <v>285</v>
      </c>
    </row>
    <row r="287" spans="1:25" ht="13.35" customHeight="1" x14ac:dyDescent="0.3">
      <c r="A287" s="6" cm="1">
        <f t="array" ref="A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332</v>
      </c>
      <c r="B287" s="6" cm="1">
        <f t="array" ref="B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7" s="6">
        <f>IFERROR(INDEX([1]!tblSchedule[Week Game Scheduled],MATCH(tblTeamSch[[#This Row],[Game Num]],[1]!tblSchedule[GameNum],0)),"")</f>
        <v>8</v>
      </c>
      <c r="D287" s="6">
        <f>IFERROR(INDEX([1]!tblSchedule[Round],MATCH(tblTeamSch[[#This Row],[Game Num]],[1]!tblSchedule[GameNum],0)),"")</f>
        <v>6</v>
      </c>
      <c r="E287" s="6">
        <f>IFERROR(INDEX([1]!tblSchedule[Rnd Sch],MATCH(tblTeamSch[[#This Row],[Game Num]],[1]!tblSchedule[GameNum],0)),"")</f>
        <v>6</v>
      </c>
      <c r="F287" s="6" t="str">
        <f>IFERROR(INDEX([1]!tblSchedule[DLC],MATCH(tblTeamSch[[#This Row],[Game Num]],[1]!tblSchedule[GameNum],0)),"")</f>
        <v>6B2AA</v>
      </c>
      <c r="G287" s="7" t="str">
        <f>IFERROR(INDEX([1]!tblSchedule[Facility],MATCH(tblTeamSch[[#This Row],[Game Num]],[1]!tblSchedule[GameNum],0)),"")</f>
        <v>Sacred Heart Model School Gym</v>
      </c>
      <c r="H287" s="8">
        <f>IFERROR(INDEX([1]!tblSchedule[Game Date],MATCH(tblTeamSch[[#This Row],[Game Num]],[1]!tblSchedule[GameNum],0)),"")</f>
        <v>46046</v>
      </c>
      <c r="I287" s="9">
        <f>IFERROR(INDEX([1]!tblSchedule[Game Time],MATCH(tblTeamSch[[#This Row],[Game Num]],[1]!tblSchedule[GameNum],0)),"")</f>
        <v>0.375</v>
      </c>
      <c r="J287" s="10" t="str">
        <f>IFERROR(INDEX([1]!tblTeams[Organization],MATCH(tblTeamSch[[#This Row],[Team]],[1]!tblTeams[Team],0)),"")</f>
        <v>Holy Trinity</v>
      </c>
      <c r="K287" s="10" t="str">
        <f>IFERROR(INDEX([1]!tblOrg[Abbr],MATCH(tblTeamSch[[#This Row],[Org]],[1]!tblOrg[Organization],0)),"")</f>
        <v>HT</v>
      </c>
      <c r="L287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7" s="10" t="str">
        <f>IFERROR(INDEX(IF(tblTeamSch[[#This Row],[1vs2]]=1,[1]!tblSchedule[Team 2 Name],[1]!tblSchedule[Team 1 Name]),MATCH(tblTeamSch[[#This Row],[Game Num]],[1]!tblSchedule[GameNum],0)),"")</f>
        <v>St Patrick BB 6Boys #2</v>
      </c>
      <c r="N287" s="6" t="str" cm="1">
        <f t="array" ref="N2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7" s="6" t="str">
        <f>IFERROR(INDEX(#REF!,MATCH(tblTeamSch[[#This Row],[Team]],[1]!tblTeams[Team],0)),"")</f>
        <v/>
      </c>
      <c r="Q287" s="6">
        <f>INDEX([1]!tblSchedule[Home Game],MATCH(tblTeamSch[[#This Row],[Game Num]],[1]!tblSchedule[GameNum],0))</f>
        <v>0</v>
      </c>
      <c r="R287" s="7" t="e">
        <f>IF(COUNTIFS(tblTeamSch[Team],tblTeamSch[[#This Row],[Team]],#REF!,1)&gt;1,"Y","")</f>
        <v>#REF!</v>
      </c>
      <c r="S287" s="6">
        <f>INDEX([1]!tblLoc[Score],MATCH(INDEX([1]!tblOrg[Loc],MATCH(tblTeamSch[[#This Row],[Org]],[1]!tblOrg[Organization],0)),[1]!tblLoc[Loc],0))</f>
        <v>0</v>
      </c>
      <c r="T287" s="6" t="e">
        <f>INDEX([1]!tblLoc[Score],MATCH(INDEX([1]!tblOrg[Loc],MATCH(#REF!,[1]!tblOrg[Abbr],0)),[1]!tblLoc[Loc],0))</f>
        <v>#REF!</v>
      </c>
      <c r="U287" s="6">
        <f>IFERROR(INDEX([1]!tblLoc[Score],MATCH(INDEX([1]!tblOrg[Loc],MATCH(INDEX(FacList,MATCH(tblTeamSch[[#This Row],[Facility]],INDEX(FacList,,1),0),3),[1]!tblOrg[Org Num],0)),[1]!tblLoc[Loc],0)),"")</f>
        <v>0</v>
      </c>
      <c r="V287" s="6">
        <f>IF(OR(tblTeamSch[[#This Row],[Court]]="",tblTeamSch[[#This Row],[Home]]&gt;0),0,IF(tblTeamSch[[#This Row],[Court]]&lt;10,0,IF(tblTeamSch[[#This Row],[Home Court]]=10,0,10)))</f>
        <v>0</v>
      </c>
      <c r="W287" s="6" t="e">
        <f>COUNTIFS(tblTeamSch[Travel Score for Game],10,tblTeamSch[Home],0,#REF!,#REF!)</f>
        <v>#REF!</v>
      </c>
      <c r="X287" s="6" t="str">
        <f>IFERROR(INDEX(tblTeamSch[Overall Travel Score],MATCH(tblTeamSch[[#This Row],[Opponent]],tblTeamSch[Team],0)),"")</f>
        <v/>
      </c>
      <c r="Y287" s="6" cm="1">
        <f t="array" ref="Y287">IF(Y286="Num",1,IF(Y286="","",IF(Y286+1&gt;TotalNumRegGames*2,"",Y286+1)))</f>
        <v>286</v>
      </c>
    </row>
    <row r="288" spans="1:25" ht="13.35" customHeight="1" x14ac:dyDescent="0.3">
      <c r="A288" s="6" cm="1">
        <f t="array" ref="A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341</v>
      </c>
      <c r="B288" s="6" cm="1">
        <f t="array" ref="B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88" s="6">
        <f>IFERROR(INDEX([1]!tblSchedule[Week Game Scheduled],MATCH(tblTeamSch[[#This Row],[Game Num]],[1]!tblSchedule[GameNum],0)),"")</f>
        <v>9</v>
      </c>
      <c r="D288" s="6">
        <f>IFERROR(INDEX([1]!tblSchedule[Round],MATCH(tblTeamSch[[#This Row],[Game Num]],[1]!tblSchedule[GameNum],0)),"")</f>
        <v>8</v>
      </c>
      <c r="E288" s="6">
        <f>IFERROR(INDEX([1]!tblSchedule[Rnd Sch],MATCH(tblTeamSch[[#This Row],[Game Num]],[1]!tblSchedule[GameNum],0)),"")</f>
        <v>6</v>
      </c>
      <c r="F288" s="6" t="str">
        <f>IFERROR(INDEX([1]!tblSchedule[DLC],MATCH(tblTeamSch[[#This Row],[Game Num]],[1]!tblSchedule[GameNum],0)),"")</f>
        <v>6B2AA</v>
      </c>
      <c r="G288" s="7" t="str">
        <f>IFERROR(INDEX([1]!tblSchedule[Facility],MATCH(tblTeamSch[[#This Row],[Game Num]],[1]!tblSchedule[GameNum],0)),"")</f>
        <v>Holy Trinity Parish School</v>
      </c>
      <c r="H288" s="8">
        <f>IFERROR(INDEX([1]!tblSchedule[Game Date],MATCH(tblTeamSch[[#This Row],[Game Num]],[1]!tblSchedule[GameNum],0)),"")</f>
        <v>46047</v>
      </c>
      <c r="I288" s="9">
        <f>IFERROR(INDEX([1]!tblSchedule[Game Time],MATCH(tblTeamSch[[#This Row],[Game Num]],[1]!tblSchedule[GameNum],0)),"")</f>
        <v>0.66666666666666663</v>
      </c>
      <c r="J288" s="10" t="str">
        <f>IFERROR(INDEX([1]!tblTeams[Organization],MATCH(tblTeamSch[[#This Row],[Team]],[1]!tblTeams[Team],0)),"")</f>
        <v>Holy Trinity</v>
      </c>
      <c r="K288" s="10" t="str">
        <f>IFERROR(INDEX([1]!tblOrg[Abbr],MATCH(tblTeamSch[[#This Row],[Org]],[1]!tblOrg[Organization],0)),"")</f>
        <v>HT</v>
      </c>
      <c r="L288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8" s="10" t="str">
        <f>IFERROR(INDEX(IF(tblTeamSch[[#This Row],[1vs2]]=1,[1]!tblSchedule[Team 2 Name],[1]!tblSchedule[Team 1 Name]),MATCH(tblTeamSch[[#This Row],[Game Num]],[1]!tblSchedule[GameNum],0)),"")</f>
        <v>St Agnes BB 6B#2</v>
      </c>
      <c r="N288" s="6" t="str" cm="1">
        <f t="array" ref="N2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8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88" s="6" t="str">
        <f>IFERROR(INDEX(#REF!,MATCH(tblTeamSch[[#This Row],[Team]],[1]!tblTeams[Team],0)),"")</f>
        <v/>
      </c>
      <c r="Q288" s="6">
        <f>INDEX([1]!tblSchedule[Home Game],MATCH(tblTeamSch[[#This Row],[Game Num]],[1]!tblSchedule[GameNum],0))</f>
        <v>1</v>
      </c>
      <c r="R288" s="7" t="e">
        <f>IF(COUNTIFS(tblTeamSch[Team],tblTeamSch[[#This Row],[Team]],#REF!,1)&gt;1,"Y","")</f>
        <v>#REF!</v>
      </c>
      <c r="S288" s="6">
        <f>INDEX([1]!tblLoc[Score],MATCH(INDEX([1]!tblOrg[Loc],MATCH(tblTeamSch[[#This Row],[Org]],[1]!tblOrg[Organization],0)),[1]!tblLoc[Loc],0))</f>
        <v>0</v>
      </c>
      <c r="T288" s="6" t="e">
        <f>INDEX([1]!tblLoc[Score],MATCH(INDEX([1]!tblOrg[Loc],MATCH(#REF!,[1]!tblOrg[Abbr],0)),[1]!tblLoc[Loc],0))</f>
        <v>#REF!</v>
      </c>
      <c r="U288" s="6">
        <f>IFERROR(INDEX([1]!tblLoc[Score],MATCH(INDEX([1]!tblOrg[Loc],MATCH(INDEX(FacList,MATCH(tblTeamSch[[#This Row],[Facility]],INDEX(FacList,,1),0),3),[1]!tblOrg[Org Num],0)),[1]!tblLoc[Loc],0)),"")</f>
        <v>0</v>
      </c>
      <c r="V288" s="6">
        <f>IF(OR(tblTeamSch[[#This Row],[Court]]="",tblTeamSch[[#This Row],[Home]]&gt;0),0,IF(tblTeamSch[[#This Row],[Court]]&lt;10,0,IF(tblTeamSch[[#This Row],[Home Court]]=10,0,10)))</f>
        <v>0</v>
      </c>
      <c r="W288" s="6" t="e">
        <f>COUNTIFS(tblTeamSch[Travel Score for Game],10,tblTeamSch[Home],0,#REF!,#REF!)</f>
        <v>#REF!</v>
      </c>
      <c r="X288" s="6" t="str">
        <f>IFERROR(INDEX(tblTeamSch[Overall Travel Score],MATCH(tblTeamSch[[#This Row],[Opponent]],tblTeamSch[Team],0)),"")</f>
        <v/>
      </c>
      <c r="Y288" s="6" cm="1">
        <f t="array" ref="Y288">IF(Y287="Num",1,IF(Y287="","",IF(Y287+1&gt;TotalNumRegGames*2,"",Y287+1)))</f>
        <v>287</v>
      </c>
    </row>
    <row r="289" spans="1:25" ht="13.35" customHeight="1" x14ac:dyDescent="0.3">
      <c r="A289" s="6" cm="1">
        <f t="array" ref="A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334</v>
      </c>
      <c r="B289" s="6" cm="1">
        <f t="array" ref="B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89" s="6">
        <f>IFERROR(INDEX([1]!tblSchedule[Week Game Scheduled],MATCH(tblTeamSch[[#This Row],[Game Num]],[1]!tblSchedule[GameNum],0)),"")</f>
        <v>9</v>
      </c>
      <c r="D289" s="6">
        <f>IFERROR(INDEX([1]!tblSchedule[Round],MATCH(tblTeamSch[[#This Row],[Game Num]],[1]!tblSchedule[GameNum],0)),"")</f>
        <v>7</v>
      </c>
      <c r="E289" s="6">
        <f>IFERROR(INDEX([1]!tblSchedule[Rnd Sch],MATCH(tblTeamSch[[#This Row],[Game Num]],[1]!tblSchedule[GameNum],0)),"")</f>
        <v>7</v>
      </c>
      <c r="F289" s="6" t="str">
        <f>IFERROR(INDEX([1]!tblSchedule[DLC],MATCH(tblTeamSch[[#This Row],[Game Num]],[1]!tblSchedule[GameNum],0)),"")</f>
        <v>6B2AA</v>
      </c>
      <c r="G289" s="7" t="str">
        <f>IFERROR(INDEX([1]!tblSchedule[Facility],MATCH(tblTeamSch[[#This Row],[Game Num]],[1]!tblSchedule[GameNum],0)),"")</f>
        <v>Holy Spirit Gym</v>
      </c>
      <c r="H289" s="8">
        <f>IFERROR(INDEX([1]!tblSchedule[Game Date],MATCH(tblTeamSch[[#This Row],[Game Num]],[1]!tblSchedule[GameNum],0)),"")</f>
        <v>46053</v>
      </c>
      <c r="I289" s="9">
        <f>IFERROR(INDEX([1]!tblSchedule[Game Time],MATCH(tblTeamSch[[#This Row],[Game Num]],[1]!tblSchedule[GameNum],0)),"")</f>
        <v>0.375</v>
      </c>
      <c r="J289" s="10" t="str">
        <f>IFERROR(INDEX([1]!tblTeams[Organization],MATCH(tblTeamSch[[#This Row],[Team]],[1]!tblTeams[Team],0)),"")</f>
        <v>Holy Trinity</v>
      </c>
      <c r="K289" s="10" t="str">
        <f>IFERROR(INDEX([1]!tblOrg[Abbr],MATCH(tblTeamSch[[#This Row],[Org]],[1]!tblOrg[Organization],0)),"")</f>
        <v>HT</v>
      </c>
      <c r="L289" s="10" t="str">
        <f>IFERROR(INDEX(IF(tblTeamSch[[#This Row],[1vs2]]=1,[1]!tblSchedule[Team 1 Name],[1]!tblSchedule[Team 2 Name]),MATCH(tblTeamSch[[#This Row],[Game Num]],[1]!tblSchedule[GameNum],0)),"")</f>
        <v>Holy Trinity BB 5/6B #2</v>
      </c>
      <c r="M289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289" s="6" t="str" cm="1">
        <f t="array" ref="N2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8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89" s="6" t="str">
        <f>IFERROR(INDEX(#REF!,MATCH(tblTeamSch[[#This Row],[Team]],[1]!tblTeams[Team],0)),"")</f>
        <v/>
      </c>
      <c r="Q289" s="6">
        <f>INDEX([1]!tblSchedule[Home Game],MATCH(tblTeamSch[[#This Row],[Game Num]],[1]!tblSchedule[GameNum],0))</f>
        <v>0</v>
      </c>
      <c r="R289" s="7" t="e">
        <f>IF(COUNTIFS(tblTeamSch[Team],tblTeamSch[[#This Row],[Team]],#REF!,1)&gt;1,"Y","")</f>
        <v>#REF!</v>
      </c>
      <c r="S289" s="6">
        <f>INDEX([1]!tblLoc[Score],MATCH(INDEX([1]!tblOrg[Loc],MATCH(tblTeamSch[[#This Row],[Org]],[1]!tblOrg[Organization],0)),[1]!tblLoc[Loc],0))</f>
        <v>0</v>
      </c>
      <c r="T289" s="6" t="e">
        <f>INDEX([1]!tblLoc[Score],MATCH(INDEX([1]!tblOrg[Loc],MATCH(#REF!,[1]!tblOrg[Abbr],0)),[1]!tblLoc[Loc],0))</f>
        <v>#REF!</v>
      </c>
      <c r="U289" s="6">
        <f>IFERROR(INDEX([1]!tblLoc[Score],MATCH(INDEX([1]!tblOrg[Loc],MATCH(INDEX(FacList,MATCH(tblTeamSch[[#This Row],[Facility]],INDEX(FacList,,1),0),3),[1]!tblOrg[Org Num],0)),[1]!tblLoc[Loc],0)),"")</f>
        <v>0</v>
      </c>
      <c r="V289" s="6">
        <f>IF(OR(tblTeamSch[[#This Row],[Court]]="",tblTeamSch[[#This Row],[Home]]&gt;0),0,IF(tblTeamSch[[#This Row],[Court]]&lt;10,0,IF(tblTeamSch[[#This Row],[Home Court]]=10,0,10)))</f>
        <v>0</v>
      </c>
      <c r="W289" s="6" t="e">
        <f>COUNTIFS(tblTeamSch[Travel Score for Game],10,tblTeamSch[Home],0,#REF!,#REF!)</f>
        <v>#REF!</v>
      </c>
      <c r="X289" s="6" t="str">
        <f>IFERROR(INDEX(tblTeamSch[Overall Travel Score],MATCH(tblTeamSch[[#This Row],[Opponent]],tblTeamSch[Team],0)),"")</f>
        <v/>
      </c>
      <c r="Y289" s="6" cm="1">
        <f t="array" ref="Y289">IF(Y288="Num",1,IF(Y288="","",IF(Y288+1&gt;TotalNumRegGames*2,"",Y288+1)))</f>
        <v>288</v>
      </c>
    </row>
    <row r="290" spans="1:25" ht="13.35" customHeight="1" x14ac:dyDescent="0.3">
      <c r="A290" s="6" cm="1">
        <f t="array" ref="A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379</v>
      </c>
      <c r="B290" s="6" cm="1">
        <f t="array" ref="B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90" s="6">
        <f>IFERROR(INDEX([1]!tblSchedule[Week Game Scheduled],MATCH(tblTeamSch[[#This Row],[Game Num]],[1]!tblSchedule[GameNum],0)),"")</f>
        <v>50</v>
      </c>
      <c r="D290" s="6">
        <f>IFERROR(INDEX([1]!tblSchedule[Round],MATCH(tblTeamSch[[#This Row],[Game Num]],[1]!tblSchedule[GameNum],0)),"")</f>
        <v>1</v>
      </c>
      <c r="E290" s="6">
        <f>IFERROR(INDEX([1]!tblSchedule[Rnd Sch],MATCH(tblTeamSch[[#This Row],[Game Num]],[1]!tblSchedule[GameNum],0)),"")</f>
        <v>1</v>
      </c>
      <c r="F290" s="6" t="str">
        <f>IFERROR(INDEX([1]!tblSchedule[DLC],MATCH(tblTeamSch[[#This Row],[Game Num]],[1]!tblSchedule[GameNum],0)),"")</f>
        <v>6B3</v>
      </c>
      <c r="G290" s="7" t="str">
        <f>IFERROR(INDEX([1]!tblSchedule[Facility],MATCH(tblTeamSch[[#This Row],[Game Num]],[1]!tblSchedule[GameNum],0)),"")</f>
        <v>Holy Spirit Gym</v>
      </c>
      <c r="H290" s="8">
        <f>IFERROR(INDEX([1]!tblSchedule[Game Date],MATCH(tblTeamSch[[#This Row],[Game Num]],[1]!tblSchedule[GameNum],0)),"")</f>
        <v>45998</v>
      </c>
      <c r="I290" s="9">
        <f>IFERROR(INDEX([1]!tblSchedule[Game Time],MATCH(tblTeamSch[[#This Row],[Game Num]],[1]!tblSchedule[GameNum],0)),"")</f>
        <v>0.625</v>
      </c>
      <c r="J290" s="10" t="str">
        <f>IFERROR(INDEX([1]!tblTeams[Organization],MATCH(tblTeamSch[[#This Row],[Team]],[1]!tblTeams[Team],0)),"")</f>
        <v>Holy Trinity</v>
      </c>
      <c r="K290" s="10" t="str">
        <f>IFERROR(INDEX([1]!tblOrg[Abbr],MATCH(tblTeamSch[[#This Row],[Org]],[1]!tblOrg[Organization],0)),"")</f>
        <v>HT</v>
      </c>
      <c r="L290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0" s="10" t="str">
        <f>IFERROR(INDEX(IF(tblTeamSch[[#This Row],[1vs2]]=1,[1]!tblSchedule[Team 2 Name],[1]!tblSchedule[Team 1 Name]),MATCH(tblTeamSch[[#This Row],[Game Num]],[1]!tblSchedule[GameNum],0)),"")</f>
        <v>Holy Spirit BBB 6#3</v>
      </c>
      <c r="N290" s="6" t="str" cm="1">
        <f t="array" ref="N2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0" s="6" t="str">
        <f>IFERROR(INDEX(#REF!,MATCH(tblTeamSch[[#This Row],[Team]],[1]!tblTeams[Team],0)),"")</f>
        <v/>
      </c>
      <c r="Q290" s="6">
        <f>INDEX([1]!tblSchedule[Home Game],MATCH(tblTeamSch[[#This Row],[Game Num]],[1]!tblSchedule[GameNum],0))</f>
        <v>1</v>
      </c>
      <c r="R290" s="7" t="e">
        <f>IF(COUNTIFS(tblTeamSch[Team],tblTeamSch[[#This Row],[Team]],#REF!,1)&gt;1,"Y","")</f>
        <v>#REF!</v>
      </c>
      <c r="S290" s="6">
        <f>INDEX([1]!tblLoc[Score],MATCH(INDEX([1]!tblOrg[Loc],MATCH(tblTeamSch[[#This Row],[Org]],[1]!tblOrg[Organization],0)),[1]!tblLoc[Loc],0))</f>
        <v>0</v>
      </c>
      <c r="T290" s="6" t="e">
        <f>INDEX([1]!tblLoc[Score],MATCH(INDEX([1]!tblOrg[Loc],MATCH(#REF!,[1]!tblOrg[Abbr],0)),[1]!tblLoc[Loc],0))</f>
        <v>#REF!</v>
      </c>
      <c r="U290" s="6">
        <f>IFERROR(INDEX([1]!tblLoc[Score],MATCH(INDEX([1]!tblOrg[Loc],MATCH(INDEX(FacList,MATCH(tblTeamSch[[#This Row],[Facility]],INDEX(FacList,,1),0),3),[1]!tblOrg[Org Num],0)),[1]!tblLoc[Loc],0)),"")</f>
        <v>0</v>
      </c>
      <c r="V290" s="6">
        <f>IF(OR(tblTeamSch[[#This Row],[Court]]="",tblTeamSch[[#This Row],[Home]]&gt;0),0,IF(tblTeamSch[[#This Row],[Court]]&lt;10,0,IF(tblTeamSch[[#This Row],[Home Court]]=10,0,10)))</f>
        <v>0</v>
      </c>
      <c r="W290" s="6" t="e">
        <f>COUNTIFS(tblTeamSch[Travel Score for Game],10,tblTeamSch[Home],0,#REF!,#REF!)</f>
        <v>#REF!</v>
      </c>
      <c r="X290" s="6" t="str">
        <f>IFERROR(INDEX(tblTeamSch[Overall Travel Score],MATCH(tblTeamSch[[#This Row],[Opponent]],tblTeamSch[Team],0)),"")</f>
        <v/>
      </c>
      <c r="Y290" s="6" cm="1">
        <f t="array" ref="Y290">IF(Y289="Num",1,IF(Y289="","",IF(Y289+1&gt;TotalNumRegGames*2,"",Y289+1)))</f>
        <v>289</v>
      </c>
    </row>
    <row r="291" spans="1:25" ht="13.35" customHeight="1" x14ac:dyDescent="0.3">
      <c r="A291" s="6" cm="1">
        <f t="array" ref="A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391</v>
      </c>
      <c r="B291" s="6" cm="1">
        <f t="array" ref="B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1" s="6">
        <f>IFERROR(INDEX([1]!tblSchedule[Week Game Scheduled],MATCH(tblTeamSch[[#This Row],[Game Num]],[1]!tblSchedule[GameNum],0)),"")</f>
        <v>50</v>
      </c>
      <c r="D291" s="6">
        <f>IFERROR(INDEX([1]!tblSchedule[Round],MATCH(tblTeamSch[[#This Row],[Game Num]],[1]!tblSchedule[GameNum],0)),"")</f>
        <v>2</v>
      </c>
      <c r="E291" s="6">
        <f>IFERROR(INDEX([1]!tblSchedule[Rnd Sch],MATCH(tblTeamSch[[#This Row],[Game Num]],[1]!tblSchedule[GameNum],0)),"")</f>
        <v>2</v>
      </c>
      <c r="F291" s="6" t="str">
        <f>IFERROR(INDEX([1]!tblSchedule[DLC],MATCH(tblTeamSch[[#This Row],[Game Num]],[1]!tblSchedule[GameNum],0)),"")</f>
        <v>6B3</v>
      </c>
      <c r="G291" s="7" t="str">
        <f>IFERROR(INDEX([1]!tblSchedule[Facility],MATCH(tblTeamSch[[#This Row],[Game Num]],[1]!tblSchedule[GameNum],0)),"")</f>
        <v>St. Athanasius Hornets Nest (gym)</v>
      </c>
      <c r="H291" s="8">
        <f>IFERROR(INDEX([1]!tblSchedule[Game Date],MATCH(tblTeamSch[[#This Row],[Game Num]],[1]!tblSchedule[GameNum],0)),"")</f>
        <v>46004</v>
      </c>
      <c r="I291" s="9">
        <f>IFERROR(INDEX([1]!tblSchedule[Game Time],MATCH(tblTeamSch[[#This Row],[Game Num]],[1]!tblSchedule[GameNum],0)),"")</f>
        <v>0.5</v>
      </c>
      <c r="J291" s="10" t="str">
        <f>IFERROR(INDEX([1]!tblTeams[Organization],MATCH(tblTeamSch[[#This Row],[Team]],[1]!tblTeams[Team],0)),"")</f>
        <v>Holy Trinity</v>
      </c>
      <c r="K291" s="10" t="str">
        <f>IFERROR(INDEX([1]!tblOrg[Abbr],MATCH(tblTeamSch[[#This Row],[Org]],[1]!tblOrg[Organization],0)),"")</f>
        <v>HT</v>
      </c>
      <c r="L291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1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291" s="6" t="str" cm="1">
        <f t="array" ref="N2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91" s="6" t="str">
        <f>IFERROR(INDEX(#REF!,MATCH(tblTeamSch[[#This Row],[Team]],[1]!tblTeams[Team],0)),"")</f>
        <v/>
      </c>
      <c r="Q291" s="6">
        <f>INDEX([1]!tblSchedule[Home Game],MATCH(tblTeamSch[[#This Row],[Game Num]],[1]!tblSchedule[GameNum],0))</f>
        <v>0</v>
      </c>
      <c r="R291" s="7" t="e">
        <f>IF(COUNTIFS(tblTeamSch[Team],tblTeamSch[[#This Row],[Team]],#REF!,1)&gt;1,"Y","")</f>
        <v>#REF!</v>
      </c>
      <c r="S291" s="6">
        <f>INDEX([1]!tblLoc[Score],MATCH(INDEX([1]!tblOrg[Loc],MATCH(tblTeamSch[[#This Row],[Org]],[1]!tblOrg[Organization],0)),[1]!tblLoc[Loc],0))</f>
        <v>0</v>
      </c>
      <c r="T291" s="6" t="e">
        <f>INDEX([1]!tblLoc[Score],MATCH(INDEX([1]!tblOrg[Loc],MATCH(#REF!,[1]!tblOrg[Abbr],0)),[1]!tblLoc[Loc],0))</f>
        <v>#REF!</v>
      </c>
      <c r="U291" s="6">
        <f>IFERROR(INDEX([1]!tblLoc[Score],MATCH(INDEX([1]!tblOrg[Loc],MATCH(INDEX(FacList,MATCH(tblTeamSch[[#This Row],[Facility]],INDEX(FacList,,1),0),3),[1]!tblOrg[Org Num],0)),[1]!tblLoc[Loc],0)),"")</f>
        <v>7</v>
      </c>
      <c r="V291" s="6">
        <f>IF(OR(tblTeamSch[[#This Row],[Court]]="",tblTeamSch[[#This Row],[Home]]&gt;0),0,IF(tblTeamSch[[#This Row],[Court]]&lt;10,0,IF(tblTeamSch[[#This Row],[Home Court]]=10,0,10)))</f>
        <v>0</v>
      </c>
      <c r="W291" s="6" t="e">
        <f>COUNTIFS(tblTeamSch[Travel Score for Game],10,tblTeamSch[Home],0,#REF!,#REF!)</f>
        <v>#REF!</v>
      </c>
      <c r="X291" s="6" t="str">
        <f>IFERROR(INDEX(tblTeamSch[Overall Travel Score],MATCH(tblTeamSch[[#This Row],[Opponent]],tblTeamSch[Team],0)),"")</f>
        <v/>
      </c>
      <c r="Y291" s="6" cm="1">
        <f t="array" ref="Y291">IF(Y290="Num",1,IF(Y290="","",IF(Y290+1&gt;TotalNumRegGames*2,"",Y290+1)))</f>
        <v>290</v>
      </c>
    </row>
    <row r="292" spans="1:25" ht="13.35" customHeight="1" x14ac:dyDescent="0.3">
      <c r="A292" s="6" cm="1">
        <f t="array" ref="A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402</v>
      </c>
      <c r="B292" s="6" cm="1">
        <f t="array" ref="B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92" s="6">
        <f>IFERROR(INDEX([1]!tblSchedule[Week Game Scheduled],MATCH(tblTeamSch[[#This Row],[Game Num]],[1]!tblSchedule[GameNum],0)),"")</f>
        <v>6</v>
      </c>
      <c r="D292" s="6">
        <f>IFERROR(INDEX([1]!tblSchedule[Round],MATCH(tblTeamSch[[#This Row],[Game Num]],[1]!tblSchedule[GameNum],0)),"")</f>
        <v>3</v>
      </c>
      <c r="E292" s="6">
        <f>IFERROR(INDEX([1]!tblSchedule[Rnd Sch],MATCH(tblTeamSch[[#This Row],[Game Num]],[1]!tblSchedule[GameNum],0)),"")</f>
        <v>3</v>
      </c>
      <c r="F292" s="6" t="str">
        <f>IFERROR(INDEX([1]!tblSchedule[DLC],MATCH(tblTeamSch[[#This Row],[Game Num]],[1]!tblSchedule[GameNum],0)),"")</f>
        <v>6B3</v>
      </c>
      <c r="G292" s="7" t="str">
        <f>IFERROR(INDEX([1]!tblSchedule[Facility],MATCH(tblTeamSch[[#This Row],[Game Num]],[1]!tblSchedule[GameNum],0)),"")</f>
        <v>Saint Andrew Academy Gym</v>
      </c>
      <c r="H292" s="8">
        <f>IFERROR(INDEX([1]!tblSchedule[Game Date],MATCH(tblTeamSch[[#This Row],[Game Num]],[1]!tblSchedule[GameNum],0)),"")</f>
        <v>46026</v>
      </c>
      <c r="I292" s="9">
        <f>IFERROR(INDEX([1]!tblSchedule[Game Time],MATCH(tblTeamSch[[#This Row],[Game Num]],[1]!tblSchedule[GameNum],0)),"")</f>
        <v>0.625</v>
      </c>
      <c r="J292" s="10" t="str">
        <f>IFERROR(INDEX([1]!tblTeams[Organization],MATCH(tblTeamSch[[#This Row],[Team]],[1]!tblTeams[Team],0)),"")</f>
        <v>Holy Trinity</v>
      </c>
      <c r="K292" s="10" t="str">
        <f>IFERROR(INDEX([1]!tblOrg[Abbr],MATCH(tblTeamSch[[#This Row],[Org]],[1]!tblOrg[Organization],0)),"")</f>
        <v>HT</v>
      </c>
      <c r="L292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2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292" s="6" t="str" cm="1">
        <f t="array" ref="N2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2" s="6" t="str">
        <f>IFERROR(INDEX(#REF!,MATCH(tblTeamSch[[#This Row],[Team]],[1]!tblTeams[Team],0)),"")</f>
        <v/>
      </c>
      <c r="Q292" s="6">
        <f>INDEX([1]!tblSchedule[Home Game],MATCH(tblTeamSch[[#This Row],[Game Num]],[1]!tblSchedule[GameNum],0))</f>
        <v>0</v>
      </c>
      <c r="R292" s="7" t="e">
        <f>IF(COUNTIFS(tblTeamSch[Team],tblTeamSch[[#This Row],[Team]],#REF!,1)&gt;1,"Y","")</f>
        <v>#REF!</v>
      </c>
      <c r="S292" s="6">
        <f>INDEX([1]!tblLoc[Score],MATCH(INDEX([1]!tblOrg[Loc],MATCH(tblTeamSch[[#This Row],[Org]],[1]!tblOrg[Organization],0)),[1]!tblLoc[Loc],0))</f>
        <v>0</v>
      </c>
      <c r="T292" s="6" t="e">
        <f>INDEX([1]!tblLoc[Score],MATCH(INDEX([1]!tblOrg[Loc],MATCH(#REF!,[1]!tblOrg[Abbr],0)),[1]!tblLoc[Loc],0))</f>
        <v>#REF!</v>
      </c>
      <c r="U292" s="6">
        <f>IFERROR(INDEX([1]!tblLoc[Score],MATCH(INDEX([1]!tblOrg[Loc],MATCH(INDEX(FacList,MATCH(tblTeamSch[[#This Row],[Facility]],INDEX(FacList,,1),0),3),[1]!tblOrg[Org Num],0)),[1]!tblLoc[Loc],0)),"")</f>
        <v>10</v>
      </c>
      <c r="V292" s="6">
        <f>IF(OR(tblTeamSch[[#This Row],[Court]]="",tblTeamSch[[#This Row],[Home]]&gt;0),0,IF(tblTeamSch[[#This Row],[Court]]&lt;10,0,IF(tblTeamSch[[#This Row],[Home Court]]=10,0,10)))</f>
        <v>10</v>
      </c>
      <c r="W292" s="6" t="e">
        <f>COUNTIFS(tblTeamSch[Travel Score for Game],10,tblTeamSch[Home],0,#REF!,#REF!)</f>
        <v>#REF!</v>
      </c>
      <c r="X292" s="6" t="str">
        <f>IFERROR(INDEX(tblTeamSch[Overall Travel Score],MATCH(tblTeamSch[[#This Row],[Opponent]],tblTeamSch[Team],0)),"")</f>
        <v/>
      </c>
      <c r="Y292" s="6" cm="1">
        <f t="array" ref="Y292">IF(Y291="Num",1,IF(Y291="","",IF(Y291+1&gt;TotalNumRegGames*2,"",Y291+1)))</f>
        <v>291</v>
      </c>
    </row>
    <row r="293" spans="1:25" ht="13.35" customHeight="1" x14ac:dyDescent="0.3">
      <c r="A293" s="6" cm="1">
        <f t="array" ref="A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416</v>
      </c>
      <c r="B293" s="6" cm="1">
        <f t="array" ref="B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3" s="6">
        <f>IFERROR(INDEX([1]!tblSchedule[Week Game Scheduled],MATCH(tblTeamSch[[#This Row],[Game Num]],[1]!tblSchedule[GameNum],0)),"")</f>
        <v>7</v>
      </c>
      <c r="D293" s="6">
        <f>IFERROR(INDEX([1]!tblSchedule[Round],MATCH(tblTeamSch[[#This Row],[Game Num]],[1]!tblSchedule[GameNum],0)),"")</f>
        <v>4</v>
      </c>
      <c r="E293" s="6">
        <f>IFERROR(INDEX([1]!tblSchedule[Rnd Sch],MATCH(tblTeamSch[[#This Row],[Game Num]],[1]!tblSchedule[GameNum],0)),"")</f>
        <v>4</v>
      </c>
      <c r="F293" s="6" t="str">
        <f>IFERROR(INDEX([1]!tblSchedule[DLC],MATCH(tblTeamSch[[#This Row],[Game Num]],[1]!tblSchedule[GameNum],0)),"")</f>
        <v>6B3</v>
      </c>
      <c r="G293" s="7" t="str">
        <f>IFERROR(INDEX([1]!tblSchedule[Facility],MATCH(tblTeamSch[[#This Row],[Game Num]],[1]!tblSchedule[GameNum],0)),"")</f>
        <v>Holy Trinity Parish School</v>
      </c>
      <c r="H293" s="8">
        <f>IFERROR(INDEX([1]!tblSchedule[Game Date],MATCH(tblTeamSch[[#This Row],[Game Num]],[1]!tblSchedule[GameNum],0)),"")</f>
        <v>46033</v>
      </c>
      <c r="I293" s="9">
        <f>IFERROR(INDEX([1]!tblSchedule[Game Time],MATCH(tblTeamSch[[#This Row],[Game Num]],[1]!tblSchedule[GameNum],0)),"")</f>
        <v>0.66666666666666663</v>
      </c>
      <c r="J293" s="10" t="str">
        <f>IFERROR(INDEX([1]!tblTeams[Organization],MATCH(tblTeamSch[[#This Row],[Team]],[1]!tblTeams[Team],0)),"")</f>
        <v>Holy Trinity</v>
      </c>
      <c r="K293" s="10" t="str">
        <f>IFERROR(INDEX([1]!tblOrg[Abbr],MATCH(tblTeamSch[[#This Row],[Org]],[1]!tblOrg[Organization],0)),"")</f>
        <v>HT</v>
      </c>
      <c r="L293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3" s="10" t="str">
        <f>IFERROR(INDEX(IF(tblTeamSch[[#This Row],[1vs2]]=1,[1]!tblSchedule[Team 2 Name],[1]!tblSchedule[Team 1 Name]),MATCH(tblTeamSch[[#This Row],[Game Num]],[1]!tblSchedule[GameNum],0)),"")</f>
        <v>St Agnes BB 6B#4</v>
      </c>
      <c r="N293" s="6" t="str" cm="1">
        <f t="array" ref="N2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3" s="6" t="str">
        <f>IFERROR(INDEX(#REF!,MATCH(tblTeamSch[[#This Row],[Team]],[1]!tblTeams[Team],0)),"")</f>
        <v/>
      </c>
      <c r="Q293" s="6">
        <f>INDEX([1]!tblSchedule[Home Game],MATCH(tblTeamSch[[#This Row],[Game Num]],[1]!tblSchedule[GameNum],0))</f>
        <v>1</v>
      </c>
      <c r="R293" s="7" t="e">
        <f>IF(COUNTIFS(tblTeamSch[Team],tblTeamSch[[#This Row],[Team]],#REF!,1)&gt;1,"Y","")</f>
        <v>#REF!</v>
      </c>
      <c r="S293" s="6">
        <f>INDEX([1]!tblLoc[Score],MATCH(INDEX([1]!tblOrg[Loc],MATCH(tblTeamSch[[#This Row],[Org]],[1]!tblOrg[Organization],0)),[1]!tblLoc[Loc],0))</f>
        <v>0</v>
      </c>
      <c r="T293" s="6" t="e">
        <f>INDEX([1]!tblLoc[Score],MATCH(INDEX([1]!tblOrg[Loc],MATCH(#REF!,[1]!tblOrg[Abbr],0)),[1]!tblLoc[Loc],0))</f>
        <v>#REF!</v>
      </c>
      <c r="U293" s="6">
        <f>IFERROR(INDEX([1]!tblLoc[Score],MATCH(INDEX([1]!tblOrg[Loc],MATCH(INDEX(FacList,MATCH(tblTeamSch[[#This Row],[Facility]],INDEX(FacList,,1),0),3),[1]!tblOrg[Org Num],0)),[1]!tblLoc[Loc],0)),"")</f>
        <v>0</v>
      </c>
      <c r="V293" s="6">
        <f>IF(OR(tblTeamSch[[#This Row],[Court]]="",tblTeamSch[[#This Row],[Home]]&gt;0),0,IF(tblTeamSch[[#This Row],[Court]]&lt;10,0,IF(tblTeamSch[[#This Row],[Home Court]]=10,0,10)))</f>
        <v>0</v>
      </c>
      <c r="W293" s="6" t="e">
        <f>COUNTIFS(tblTeamSch[Travel Score for Game],10,tblTeamSch[Home],0,#REF!,#REF!)</f>
        <v>#REF!</v>
      </c>
      <c r="X293" s="6" t="str">
        <f>IFERROR(INDEX(tblTeamSch[Overall Travel Score],MATCH(tblTeamSch[[#This Row],[Opponent]],tblTeamSch[Team],0)),"")</f>
        <v/>
      </c>
      <c r="Y293" s="6" cm="1">
        <f t="array" ref="Y293">IF(Y292="Num",1,IF(Y292="","",IF(Y292+1&gt;TotalNumRegGames*2,"",Y292+1)))</f>
        <v>292</v>
      </c>
    </row>
    <row r="294" spans="1:25" ht="13.35" customHeight="1" x14ac:dyDescent="0.3">
      <c r="A294" s="6" cm="1">
        <f t="array" ref="A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428</v>
      </c>
      <c r="B294" s="6" cm="1">
        <f t="array" ref="B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4" s="6">
        <f>IFERROR(INDEX([1]!tblSchedule[Week Game Scheduled],MATCH(tblTeamSch[[#This Row],[Game Num]],[1]!tblSchedule[GameNum],0)),"")</f>
        <v>8</v>
      </c>
      <c r="D294" s="6">
        <f>IFERROR(INDEX([1]!tblSchedule[Round],MATCH(tblTeamSch[[#This Row],[Game Num]],[1]!tblSchedule[GameNum],0)),"")</f>
        <v>5</v>
      </c>
      <c r="E294" s="6">
        <f>IFERROR(INDEX([1]!tblSchedule[Rnd Sch],MATCH(tblTeamSch[[#This Row],[Game Num]],[1]!tblSchedule[GameNum],0)),"")</f>
        <v>5</v>
      </c>
      <c r="F294" s="6" t="str">
        <f>IFERROR(INDEX([1]!tblSchedule[DLC],MATCH(tblTeamSch[[#This Row],[Game Num]],[1]!tblSchedule[GameNum],0)),"")</f>
        <v>6B3</v>
      </c>
      <c r="G294" s="7" t="str">
        <f>IFERROR(INDEX([1]!tblSchedule[Facility],MATCH(tblTeamSch[[#This Row],[Game Num]],[1]!tblSchedule[GameNum],0)),"")</f>
        <v>St. Margaret Mary PAC (smaller gym)</v>
      </c>
      <c r="H294" s="8">
        <f>IFERROR(INDEX([1]!tblSchedule[Game Date],MATCH(tblTeamSch[[#This Row],[Game Num]],[1]!tblSchedule[GameNum],0)),"")</f>
        <v>46040</v>
      </c>
      <c r="I294" s="9">
        <f>IFERROR(INDEX([1]!tblSchedule[Game Time],MATCH(tblTeamSch[[#This Row],[Game Num]],[1]!tblSchedule[GameNum],0)),"")</f>
        <v>0.64583333333333337</v>
      </c>
      <c r="J294" s="10" t="str">
        <f>IFERROR(INDEX([1]!tblTeams[Organization],MATCH(tblTeamSch[[#This Row],[Team]],[1]!tblTeams[Team],0)),"")</f>
        <v>Holy Trinity</v>
      </c>
      <c r="K294" s="10" t="str">
        <f>IFERROR(INDEX([1]!tblOrg[Abbr],MATCH(tblTeamSch[[#This Row],[Org]],[1]!tblOrg[Organization],0)),"")</f>
        <v>HT</v>
      </c>
      <c r="L294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4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294" s="6" t="str" cm="1">
        <f t="array" ref="N2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4" s="6" t="str">
        <f>IFERROR(INDEX(#REF!,MATCH(tblTeamSch[[#This Row],[Team]],[1]!tblTeams[Team],0)),"")</f>
        <v/>
      </c>
      <c r="Q294" s="6">
        <f>INDEX([1]!tblSchedule[Home Game],MATCH(tblTeamSch[[#This Row],[Game Num]],[1]!tblSchedule[GameNum],0))</f>
        <v>1</v>
      </c>
      <c r="R294" s="7" t="e">
        <f>IF(COUNTIFS(tblTeamSch[Team],tblTeamSch[[#This Row],[Team]],#REF!,1)&gt;1,"Y","")</f>
        <v>#REF!</v>
      </c>
      <c r="S294" s="6">
        <f>INDEX([1]!tblLoc[Score],MATCH(INDEX([1]!tblOrg[Loc],MATCH(tblTeamSch[[#This Row],[Org]],[1]!tblOrg[Organization],0)),[1]!tblLoc[Loc],0))</f>
        <v>0</v>
      </c>
      <c r="T294" s="6" t="e">
        <f>INDEX([1]!tblLoc[Score],MATCH(INDEX([1]!tblOrg[Loc],MATCH(#REF!,[1]!tblOrg[Abbr],0)),[1]!tblLoc[Loc],0))</f>
        <v>#REF!</v>
      </c>
      <c r="U294" s="6">
        <f>IFERROR(INDEX([1]!tblLoc[Score],MATCH(INDEX([1]!tblOrg[Loc],MATCH(INDEX(FacList,MATCH(tblTeamSch[[#This Row],[Facility]],INDEX(FacList,,1),0),3),[1]!tblOrg[Org Num],0)),[1]!tblLoc[Loc],0)),"")</f>
        <v>0</v>
      </c>
      <c r="V294" s="6">
        <f>IF(OR(tblTeamSch[[#This Row],[Court]]="",tblTeamSch[[#This Row],[Home]]&gt;0),0,IF(tblTeamSch[[#This Row],[Court]]&lt;10,0,IF(tblTeamSch[[#This Row],[Home Court]]=10,0,10)))</f>
        <v>0</v>
      </c>
      <c r="W294" s="6" t="e">
        <f>COUNTIFS(tblTeamSch[Travel Score for Game],10,tblTeamSch[Home],0,#REF!,#REF!)</f>
        <v>#REF!</v>
      </c>
      <c r="X294" s="6" t="str">
        <f>IFERROR(INDEX(tblTeamSch[Overall Travel Score],MATCH(tblTeamSch[[#This Row],[Opponent]],tblTeamSch[Team],0)),"")</f>
        <v/>
      </c>
      <c r="Y294" s="6" cm="1">
        <f t="array" ref="Y294">IF(Y293="Num",1,IF(Y293="","",IF(Y293+1&gt;TotalNumRegGames*2,"",Y293+1)))</f>
        <v>293</v>
      </c>
    </row>
    <row r="295" spans="1:25" ht="13.35" customHeight="1" x14ac:dyDescent="0.3">
      <c r="A295" s="6" cm="1">
        <f t="array" ref="A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440</v>
      </c>
      <c r="B295" s="6" cm="1">
        <f t="array" ref="B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5" s="6">
        <f>IFERROR(INDEX([1]!tblSchedule[Week Game Scheduled],MATCH(tblTeamSch[[#This Row],[Game Num]],[1]!tblSchedule[GameNum],0)),"")</f>
        <v>9</v>
      </c>
      <c r="D295" s="6">
        <f>IFERROR(INDEX([1]!tblSchedule[Round],MATCH(tblTeamSch[[#This Row],[Game Num]],[1]!tblSchedule[GameNum],0)),"")</f>
        <v>6</v>
      </c>
      <c r="E295" s="6">
        <f>IFERROR(INDEX([1]!tblSchedule[Rnd Sch],MATCH(tblTeamSch[[#This Row],[Game Num]],[1]!tblSchedule[GameNum],0)),"")</f>
        <v>6</v>
      </c>
      <c r="F295" s="6" t="str">
        <f>IFERROR(INDEX([1]!tblSchedule[DLC],MATCH(tblTeamSch[[#This Row],[Game Num]],[1]!tblSchedule[GameNum],0)),"")</f>
        <v>6B3</v>
      </c>
      <c r="G295" s="7" t="str">
        <f>IFERROR(INDEX([1]!tblSchedule[Facility],MATCH(tblTeamSch[[#This Row],[Game Num]],[1]!tblSchedule[GameNum],0)),"")</f>
        <v>St. Margaret Mary PAC (smaller gym)</v>
      </c>
      <c r="H295" s="8">
        <f>IFERROR(INDEX([1]!tblSchedule[Game Date],MATCH(tblTeamSch[[#This Row],[Game Num]],[1]!tblSchedule[GameNum],0)),"")</f>
        <v>46047</v>
      </c>
      <c r="I295" s="9">
        <f>IFERROR(INDEX([1]!tblSchedule[Game Time],MATCH(tblTeamSch[[#This Row],[Game Num]],[1]!tblSchedule[GameNum],0)),"")</f>
        <v>0.64583333333333337</v>
      </c>
      <c r="J295" s="10" t="str">
        <f>IFERROR(INDEX([1]!tblTeams[Organization],MATCH(tblTeamSch[[#This Row],[Team]],[1]!tblTeams[Team],0)),"")</f>
        <v>Holy Trinity</v>
      </c>
      <c r="K295" s="10" t="str">
        <f>IFERROR(INDEX([1]!tblOrg[Abbr],MATCH(tblTeamSch[[#This Row],[Org]],[1]!tblOrg[Organization],0)),"")</f>
        <v>HT</v>
      </c>
      <c r="L295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5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295" s="6" t="str" cm="1">
        <f t="array" ref="N2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5" s="6" t="str">
        <f>IFERROR(INDEX(#REF!,MATCH(tblTeamSch[[#This Row],[Team]],[1]!tblTeams[Team],0)),"")</f>
        <v/>
      </c>
      <c r="Q295" s="6">
        <f>INDEX([1]!tblSchedule[Home Game],MATCH(tblTeamSch[[#This Row],[Game Num]],[1]!tblSchedule[GameNum],0))</f>
        <v>1</v>
      </c>
      <c r="R295" s="7" t="e">
        <f>IF(COUNTIFS(tblTeamSch[Team],tblTeamSch[[#This Row],[Team]],#REF!,1)&gt;1,"Y","")</f>
        <v>#REF!</v>
      </c>
      <c r="S295" s="6">
        <f>INDEX([1]!tblLoc[Score],MATCH(INDEX([1]!tblOrg[Loc],MATCH(tblTeamSch[[#This Row],[Org]],[1]!tblOrg[Organization],0)),[1]!tblLoc[Loc],0))</f>
        <v>0</v>
      </c>
      <c r="T295" s="6" t="e">
        <f>INDEX([1]!tblLoc[Score],MATCH(INDEX([1]!tblOrg[Loc],MATCH(#REF!,[1]!tblOrg[Abbr],0)),[1]!tblLoc[Loc],0))</f>
        <v>#REF!</v>
      </c>
      <c r="U295" s="6">
        <f>IFERROR(INDEX([1]!tblLoc[Score],MATCH(INDEX([1]!tblOrg[Loc],MATCH(INDEX(FacList,MATCH(tblTeamSch[[#This Row],[Facility]],INDEX(FacList,,1),0),3),[1]!tblOrg[Org Num],0)),[1]!tblLoc[Loc],0)),"")</f>
        <v>0</v>
      </c>
      <c r="V295" s="6">
        <f>IF(OR(tblTeamSch[[#This Row],[Court]]="",tblTeamSch[[#This Row],[Home]]&gt;0),0,IF(tblTeamSch[[#This Row],[Court]]&lt;10,0,IF(tblTeamSch[[#This Row],[Home Court]]=10,0,10)))</f>
        <v>0</v>
      </c>
      <c r="W295" s="6" t="e">
        <f>COUNTIFS(tblTeamSch[Travel Score for Game],10,tblTeamSch[Home],0,#REF!,#REF!)</f>
        <v>#REF!</v>
      </c>
      <c r="X295" s="6" t="str">
        <f>IFERROR(INDEX(tblTeamSch[Overall Travel Score],MATCH(tblTeamSch[[#This Row],[Opponent]],tblTeamSch[Team],0)),"")</f>
        <v/>
      </c>
      <c r="Y295" s="6" cm="1">
        <f t="array" ref="Y295">IF(Y294="Num",1,IF(Y294="","",IF(Y294+1&gt;TotalNumRegGames*2,"",Y294+1)))</f>
        <v>294</v>
      </c>
    </row>
    <row r="296" spans="1:25" ht="13.35" customHeight="1" x14ac:dyDescent="0.3">
      <c r="A296" s="6" cm="1">
        <f t="array" ref="A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452</v>
      </c>
      <c r="B296" s="6" cm="1">
        <f t="array" ref="B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6" s="6">
        <f>IFERROR(INDEX([1]!tblSchedule[Week Game Scheduled],MATCH(tblTeamSch[[#This Row],[Game Num]],[1]!tblSchedule[GameNum],0)),"")</f>
        <v>10</v>
      </c>
      <c r="D296" s="6">
        <f>IFERROR(INDEX([1]!tblSchedule[Round],MATCH(tblTeamSch[[#This Row],[Game Num]],[1]!tblSchedule[GameNum],0)),"")</f>
        <v>7</v>
      </c>
      <c r="E296" s="6">
        <f>IFERROR(INDEX([1]!tblSchedule[Rnd Sch],MATCH(tblTeamSch[[#This Row],[Game Num]],[1]!tblSchedule[GameNum],0)),"")</f>
        <v>7</v>
      </c>
      <c r="F296" s="6" t="str">
        <f>IFERROR(INDEX([1]!tblSchedule[DLC],MATCH(tblTeamSch[[#This Row],[Game Num]],[1]!tblSchedule[GameNum],0)),"")</f>
        <v>6B3</v>
      </c>
      <c r="G296" s="7" t="str">
        <f>IFERROR(INDEX([1]!tblSchedule[Facility],MATCH(tblTeamSch[[#This Row],[Game Num]],[1]!tblSchedule[GameNum],0)),"")</f>
        <v>St. Margaret Mary PAC (smaller gym)</v>
      </c>
      <c r="H296" s="8">
        <f>IFERROR(INDEX([1]!tblSchedule[Game Date],MATCH(tblTeamSch[[#This Row],[Game Num]],[1]!tblSchedule[GameNum],0)),"")</f>
        <v>46054</v>
      </c>
      <c r="I296" s="9">
        <f>IFERROR(INDEX([1]!tblSchedule[Game Time],MATCH(tblTeamSch[[#This Row],[Game Num]],[1]!tblSchedule[GameNum],0)),"")</f>
        <v>0.60416666666666663</v>
      </c>
      <c r="J296" s="10" t="str">
        <f>IFERROR(INDEX([1]!tblTeams[Organization],MATCH(tblTeamSch[[#This Row],[Team]],[1]!tblTeams[Team],0)),"")</f>
        <v>Holy Trinity</v>
      </c>
      <c r="K296" s="10" t="str">
        <f>IFERROR(INDEX([1]!tblOrg[Abbr],MATCH(tblTeamSch[[#This Row],[Org]],[1]!tblOrg[Organization],0)),"")</f>
        <v>HT</v>
      </c>
      <c r="L296" s="10" t="str">
        <f>IFERROR(INDEX(IF(tblTeamSch[[#This Row],[1vs2]]=1,[1]!tblSchedule[Team 1 Name],[1]!tblSchedule[Team 2 Name]),MATCH(tblTeamSch[[#This Row],[Game Num]],[1]!tblSchedule[GameNum],0)),"")</f>
        <v>Holy Trinity BB 5/6B #3 Blue</v>
      </c>
      <c r="M296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296" s="6" t="str" cm="1">
        <f t="array" ref="N2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9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96" s="6" t="str">
        <f>IFERROR(INDEX(#REF!,MATCH(tblTeamSch[[#This Row],[Team]],[1]!tblTeams[Team],0)),"")</f>
        <v/>
      </c>
      <c r="Q296" s="6">
        <f>INDEX([1]!tblSchedule[Home Game],MATCH(tblTeamSch[[#This Row],[Game Num]],[1]!tblSchedule[GameNum],0))</f>
        <v>0</v>
      </c>
      <c r="R296" s="7" t="e">
        <f>IF(COUNTIFS(tblTeamSch[Team],tblTeamSch[[#This Row],[Team]],#REF!,1)&gt;1,"Y","")</f>
        <v>#REF!</v>
      </c>
      <c r="S296" s="6">
        <f>INDEX([1]!tblLoc[Score],MATCH(INDEX([1]!tblOrg[Loc],MATCH(tblTeamSch[[#This Row],[Org]],[1]!tblOrg[Organization],0)),[1]!tblLoc[Loc],0))</f>
        <v>0</v>
      </c>
      <c r="T296" s="6" t="e">
        <f>INDEX([1]!tblLoc[Score],MATCH(INDEX([1]!tblOrg[Loc],MATCH(#REF!,[1]!tblOrg[Abbr],0)),[1]!tblLoc[Loc],0))</f>
        <v>#REF!</v>
      </c>
      <c r="U296" s="6">
        <f>IFERROR(INDEX([1]!tblLoc[Score],MATCH(INDEX([1]!tblOrg[Loc],MATCH(INDEX(FacList,MATCH(tblTeamSch[[#This Row],[Facility]],INDEX(FacList,,1),0),3),[1]!tblOrg[Org Num],0)),[1]!tblLoc[Loc],0)),"")</f>
        <v>0</v>
      </c>
      <c r="V296" s="6">
        <f>IF(OR(tblTeamSch[[#This Row],[Court]]="",tblTeamSch[[#This Row],[Home]]&gt;0),0,IF(tblTeamSch[[#This Row],[Court]]&lt;10,0,IF(tblTeamSch[[#This Row],[Home Court]]=10,0,10)))</f>
        <v>0</v>
      </c>
      <c r="W296" s="6" t="e">
        <f>COUNTIFS(tblTeamSch[Travel Score for Game],10,tblTeamSch[Home],0,#REF!,#REF!)</f>
        <v>#REF!</v>
      </c>
      <c r="X296" s="6" t="str">
        <f>IFERROR(INDEX(tblTeamSch[Overall Travel Score],MATCH(tblTeamSch[[#This Row],[Opponent]],tblTeamSch[Team],0)),"")</f>
        <v/>
      </c>
      <c r="Y296" s="6" cm="1">
        <f t="array" ref="Y296">IF(Y295="Num",1,IF(Y295="","",IF(Y295+1&gt;TotalNumRegGames*2,"",Y295+1)))</f>
        <v>295</v>
      </c>
    </row>
    <row r="297" spans="1:25" ht="13.35" customHeight="1" x14ac:dyDescent="0.3">
      <c r="A297" s="6" cm="1">
        <f t="array" ref="A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370</v>
      </c>
      <c r="B297" s="6" cm="1">
        <f t="array" ref="B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7" s="6">
        <f>IFERROR(INDEX([1]!tblSchedule[Week Game Scheduled],MATCH(tblTeamSch[[#This Row],[Game Num]],[1]!tblSchedule[GameNum],0)),"")</f>
        <v>50</v>
      </c>
      <c r="D297" s="6">
        <f>IFERROR(INDEX([1]!tblSchedule[Round],MATCH(tblTeamSch[[#This Row],[Game Num]],[1]!tblSchedule[GameNum],0)),"")</f>
        <v>1</v>
      </c>
      <c r="E297" s="6">
        <f>IFERROR(INDEX([1]!tblSchedule[Rnd Sch],MATCH(tblTeamSch[[#This Row],[Game Num]],[1]!tblSchedule[GameNum],0)),"")</f>
        <v>1</v>
      </c>
      <c r="F297" s="6" t="str">
        <f>IFERROR(INDEX([1]!tblSchedule[DLC],MATCH(tblTeamSch[[#This Row],[Game Num]],[1]!tblSchedule[GameNum],0)),"")</f>
        <v>6B3</v>
      </c>
      <c r="G297" s="7" t="str">
        <f>IFERROR(INDEX([1]!tblSchedule[Facility],MATCH(tblTeamSch[[#This Row],[Game Num]],[1]!tblSchedule[GameNum],0)),"")</f>
        <v>Holy Trinity Parish School</v>
      </c>
      <c r="H297" s="8">
        <f>IFERROR(INDEX([1]!tblSchedule[Game Date],MATCH(tblTeamSch[[#This Row],[Game Num]],[1]!tblSchedule[GameNum],0)),"")</f>
        <v>45998</v>
      </c>
      <c r="I297" s="9">
        <f>IFERROR(INDEX([1]!tblSchedule[Game Time],MATCH(tblTeamSch[[#This Row],[Game Num]],[1]!tblSchedule[GameNum],0)),"")</f>
        <v>0.625</v>
      </c>
      <c r="J297" s="10" t="str">
        <f>IFERROR(INDEX([1]!tblTeams[Organization],MATCH(tblTeamSch[[#This Row],[Team]],[1]!tblTeams[Team],0)),"")</f>
        <v>Holy Trinity</v>
      </c>
      <c r="K297" s="10" t="str">
        <f>IFERROR(INDEX([1]!tblOrg[Abbr],MATCH(tblTeamSch[[#This Row],[Org]],[1]!tblOrg[Organization],0)),"")</f>
        <v>HT</v>
      </c>
      <c r="L297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297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297" s="6"/>
      <c r="O297" s="6"/>
      <c r="P297" s="6"/>
      <c r="Q297" s="6">
        <f>INDEX([1]!tblSchedule[Home Game],MATCH(tblTeamSch[[#This Row],[Game Num]],[1]!tblSchedule[GameNum],0))</f>
        <v>1</v>
      </c>
      <c r="R297" s="7" t="e">
        <f>IF(COUNTIFS(tblTeamSch[Team],tblTeamSch[[#This Row],[Team]],#REF!,1)&gt;1,"Y","")</f>
        <v>#REF!</v>
      </c>
      <c r="S297" s="6">
        <f>INDEX([1]!tblLoc[Score],MATCH(INDEX([1]!tblOrg[Loc],MATCH(tblTeamSch[[#This Row],[Org]],[1]!tblOrg[Organization],0)),[1]!tblLoc[Loc],0))</f>
        <v>0</v>
      </c>
      <c r="T297" s="6" t="e">
        <f>INDEX([1]!tblLoc[Score],MATCH(INDEX([1]!tblOrg[Loc],MATCH(#REF!,[1]!tblOrg[Abbr],0)),[1]!tblLoc[Loc],0))</f>
        <v>#REF!</v>
      </c>
      <c r="U297" s="6">
        <f>IFERROR(INDEX([1]!tblLoc[Score],MATCH(INDEX([1]!tblOrg[Loc],MATCH(INDEX(FacList,MATCH(tblTeamSch[[#This Row],[Facility]],INDEX(FacList,,1),0),3),[1]!tblOrg[Org Num],0)),[1]!tblLoc[Loc],0)),"")</f>
        <v>0</v>
      </c>
      <c r="V297" s="6">
        <f>IF(OR(tblTeamSch[[#This Row],[Court]]="",tblTeamSch[[#This Row],[Home]]&gt;0),0,IF(tblTeamSch[[#This Row],[Court]]&lt;10,0,IF(tblTeamSch[[#This Row],[Home Court]]=10,0,10)))</f>
        <v>0</v>
      </c>
      <c r="W297" s="6" t="e">
        <f>COUNTIFS(tblTeamSch[Travel Score for Game],10,tblTeamSch[Home],0,#REF!,#REF!)</f>
        <v>#REF!</v>
      </c>
      <c r="X297" s="6" t="str">
        <f>IFERROR(INDEX(tblTeamSch[Overall Travel Score],MATCH(tblTeamSch[[#This Row],[Opponent]],tblTeamSch[Team],0)),"")</f>
        <v/>
      </c>
      <c r="Y297" s="6" cm="1">
        <f t="array" ref="Y297">IF(Y296="Num",1,IF(Y296="","",IF(Y296+1&gt;TotalNumRegGames*2,"",Y296+1)))</f>
        <v>296</v>
      </c>
    </row>
    <row r="298" spans="1:25" ht="13.35" customHeight="1" x14ac:dyDescent="0.3">
      <c r="A298" s="6" cm="1">
        <f t="array" ref="A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382</v>
      </c>
      <c r="B298" s="6" cm="1">
        <f t="array" ref="B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8" s="6">
        <f>IFERROR(INDEX([1]!tblSchedule[Week Game Scheduled],MATCH(tblTeamSch[[#This Row],[Game Num]],[1]!tblSchedule[GameNum],0)),"")</f>
        <v>50</v>
      </c>
      <c r="D298" s="6">
        <f>IFERROR(INDEX([1]!tblSchedule[Round],MATCH(tblTeamSch[[#This Row],[Game Num]],[1]!tblSchedule[GameNum],0)),"")</f>
        <v>2</v>
      </c>
      <c r="E298" s="6">
        <f>IFERROR(INDEX([1]!tblSchedule[Rnd Sch],MATCH(tblTeamSch[[#This Row],[Game Num]],[1]!tblSchedule[GameNum],0)),"")</f>
        <v>2</v>
      </c>
      <c r="F298" s="6" t="str">
        <f>IFERROR(INDEX([1]!tblSchedule[DLC],MATCH(tblTeamSch[[#This Row],[Game Num]],[1]!tblSchedule[GameNum],0)),"")</f>
        <v>6B3</v>
      </c>
      <c r="G298" s="7" t="str">
        <f>IFERROR(INDEX([1]!tblSchedule[Facility],MATCH(tblTeamSch[[#This Row],[Game Num]],[1]!tblSchedule[GameNum],0)),"")</f>
        <v>St. Rita Gym</v>
      </c>
      <c r="H298" s="8">
        <f>IFERROR(INDEX([1]!tblSchedule[Game Date],MATCH(tblTeamSch[[#This Row],[Game Num]],[1]!tblSchedule[GameNum],0)),"")</f>
        <v>46004</v>
      </c>
      <c r="I298" s="9">
        <f>IFERROR(INDEX([1]!tblSchedule[Game Time],MATCH(tblTeamSch[[#This Row],[Game Num]],[1]!tblSchedule[GameNum],0)),"")</f>
        <v>0.45833333333333331</v>
      </c>
      <c r="J298" s="10" t="str">
        <f>IFERROR(INDEX([1]!tblTeams[Organization],MATCH(tblTeamSch[[#This Row],[Team]],[1]!tblTeams[Team],0)),"")</f>
        <v>Holy Trinity</v>
      </c>
      <c r="K298" s="10" t="str">
        <f>IFERROR(INDEX([1]!tblOrg[Abbr],MATCH(tblTeamSch[[#This Row],[Org]],[1]!tblOrg[Organization],0)),"")</f>
        <v>HT</v>
      </c>
      <c r="L298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298" s="10" t="str">
        <f>IFERROR(INDEX(IF(tblTeamSch[[#This Row],[1vs2]]=1,[1]!tblSchedule[Team 2 Name],[1]!tblSchedule[Team 1 Name]),MATCH(tblTeamSch[[#This Row],[Game Num]],[1]!tblSchedule[GameNum],0)),"")</f>
        <v>St Agnes BB 6B#3</v>
      </c>
      <c r="N298" s="6"/>
      <c r="O298" s="6"/>
      <c r="P298" s="6"/>
      <c r="Q298" s="6">
        <f>INDEX([1]!tblSchedule[Home Game],MATCH(tblTeamSch[[#This Row],[Game Num]],[1]!tblSchedule[GameNum],0))</f>
        <v>0</v>
      </c>
      <c r="R298" s="7" t="e">
        <f>IF(COUNTIFS(tblTeamSch[Team],tblTeamSch[[#This Row],[Team]],#REF!,1)&gt;1,"Y","")</f>
        <v>#REF!</v>
      </c>
      <c r="S298" s="6">
        <f>INDEX([1]!tblLoc[Score],MATCH(INDEX([1]!tblOrg[Loc],MATCH(tblTeamSch[[#This Row],[Org]],[1]!tblOrg[Organization],0)),[1]!tblLoc[Loc],0))</f>
        <v>0</v>
      </c>
      <c r="T298" s="6" t="e">
        <f>INDEX([1]!tblLoc[Score],MATCH(INDEX([1]!tblOrg[Loc],MATCH(#REF!,[1]!tblOrg[Abbr],0)),[1]!tblLoc[Loc],0))</f>
        <v>#REF!</v>
      </c>
      <c r="U298" s="6">
        <f>IFERROR(INDEX([1]!tblLoc[Score],MATCH(INDEX([1]!tblOrg[Loc],MATCH(INDEX(FacList,MATCH(tblTeamSch[[#This Row],[Facility]],INDEX(FacList,,1),0),3),[1]!tblOrg[Org Num],0)),[1]!tblLoc[Loc],0)),"")</f>
        <v>7</v>
      </c>
      <c r="V298" s="6">
        <f>IF(OR(tblTeamSch[[#This Row],[Court]]="",tblTeamSch[[#This Row],[Home]]&gt;0),0,IF(tblTeamSch[[#This Row],[Court]]&lt;10,0,IF(tblTeamSch[[#This Row],[Home Court]]=10,0,10)))</f>
        <v>0</v>
      </c>
      <c r="W298" s="6" t="e">
        <f>COUNTIFS(tblTeamSch[Travel Score for Game],10,tblTeamSch[Home],0,#REF!,#REF!)</f>
        <v>#REF!</v>
      </c>
      <c r="X298" s="6" t="str">
        <f>IFERROR(INDEX(tblTeamSch[Overall Travel Score],MATCH(tblTeamSch[[#This Row],[Opponent]],tblTeamSch[Team],0)),"")</f>
        <v/>
      </c>
      <c r="Y298" s="6" cm="1">
        <f t="array" ref="Y298">IF(Y297="Num",1,IF(Y297="","",IF(Y297+1&gt;TotalNumRegGames*2,"",Y297+1)))</f>
        <v>297</v>
      </c>
    </row>
    <row r="299" spans="1:25" ht="13.35" customHeight="1" x14ac:dyDescent="0.3">
      <c r="A299" s="6" cm="1">
        <f t="array" ref="A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394</v>
      </c>
      <c r="B299" s="6" cm="1">
        <f t="array" ref="B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99" s="6">
        <f>IFERROR(INDEX([1]!tblSchedule[Week Game Scheduled],MATCH(tblTeamSch[[#This Row],[Game Num]],[1]!tblSchedule[GameNum],0)),"")</f>
        <v>6</v>
      </c>
      <c r="D299" s="6">
        <f>IFERROR(INDEX([1]!tblSchedule[Round],MATCH(tblTeamSch[[#This Row],[Game Num]],[1]!tblSchedule[GameNum],0)),"")</f>
        <v>3</v>
      </c>
      <c r="E299" s="6">
        <f>IFERROR(INDEX([1]!tblSchedule[Rnd Sch],MATCH(tblTeamSch[[#This Row],[Game Num]],[1]!tblSchedule[GameNum],0)),"")</f>
        <v>3</v>
      </c>
      <c r="F299" s="6" t="str">
        <f>IFERROR(INDEX([1]!tblSchedule[DLC],MATCH(tblTeamSch[[#This Row],[Game Num]],[1]!tblSchedule[GameNum],0)),"")</f>
        <v>6B3</v>
      </c>
      <c r="G299" s="7" t="str">
        <f>IFERROR(INDEX([1]!tblSchedule[Facility],MATCH(tblTeamSch[[#This Row],[Game Num]],[1]!tblSchedule[GameNum],0)),"")</f>
        <v>Holy Trinity Parish School</v>
      </c>
      <c r="H299" s="8">
        <f>IFERROR(INDEX([1]!tblSchedule[Game Date],MATCH(tblTeamSch[[#This Row],[Game Num]],[1]!tblSchedule[GameNum],0)),"")</f>
        <v>46026</v>
      </c>
      <c r="I299" s="9">
        <f>IFERROR(INDEX([1]!tblSchedule[Game Time],MATCH(tblTeamSch[[#This Row],[Game Num]],[1]!tblSchedule[GameNum],0)),"")</f>
        <v>0.625</v>
      </c>
      <c r="J299" s="10" t="str">
        <f>IFERROR(INDEX([1]!tblTeams[Organization],MATCH(tblTeamSch[[#This Row],[Team]],[1]!tblTeams[Team],0)),"")</f>
        <v>Holy Trinity</v>
      </c>
      <c r="K299" s="10" t="str">
        <f>IFERROR(INDEX([1]!tblOrg[Abbr],MATCH(tblTeamSch[[#This Row],[Org]],[1]!tblOrg[Organization],0)),"")</f>
        <v>HT</v>
      </c>
      <c r="L299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299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299" s="6"/>
      <c r="O299" s="6"/>
      <c r="P299" s="6"/>
      <c r="Q299" s="6">
        <f>INDEX([1]!tblSchedule[Home Game],MATCH(tblTeamSch[[#This Row],[Game Num]],[1]!tblSchedule[GameNum],0))</f>
        <v>1</v>
      </c>
      <c r="R299" s="7" t="e">
        <f>IF(COUNTIFS(tblTeamSch[Team],tblTeamSch[[#This Row],[Team]],#REF!,1)&gt;1,"Y","")</f>
        <v>#REF!</v>
      </c>
      <c r="S299" s="6">
        <f>INDEX([1]!tblLoc[Score],MATCH(INDEX([1]!tblOrg[Loc],MATCH(tblTeamSch[[#This Row],[Org]],[1]!tblOrg[Organization],0)),[1]!tblLoc[Loc],0))</f>
        <v>0</v>
      </c>
      <c r="T299" s="6" t="e">
        <f>INDEX([1]!tblLoc[Score],MATCH(INDEX([1]!tblOrg[Loc],MATCH(#REF!,[1]!tblOrg[Abbr],0)),[1]!tblLoc[Loc],0))</f>
        <v>#REF!</v>
      </c>
      <c r="U299" s="6">
        <f>IFERROR(INDEX([1]!tblLoc[Score],MATCH(INDEX([1]!tblOrg[Loc],MATCH(INDEX(FacList,MATCH(tblTeamSch[[#This Row],[Facility]],INDEX(FacList,,1),0),3),[1]!tblOrg[Org Num],0)),[1]!tblLoc[Loc],0)),"")</f>
        <v>0</v>
      </c>
      <c r="V299" s="6">
        <f>IF(OR(tblTeamSch[[#This Row],[Court]]="",tblTeamSch[[#This Row],[Home]]&gt;0),0,IF(tblTeamSch[[#This Row],[Court]]&lt;10,0,IF(tblTeamSch[[#This Row],[Home Court]]=10,0,10)))</f>
        <v>0</v>
      </c>
      <c r="W299" s="6" t="e">
        <f>COUNTIFS(tblTeamSch[Travel Score for Game],10,tblTeamSch[Home],0,#REF!,#REF!)</f>
        <v>#REF!</v>
      </c>
      <c r="X299" s="6" t="str">
        <f>IFERROR(INDEX(tblTeamSch[Overall Travel Score],MATCH(tblTeamSch[[#This Row],[Opponent]],tblTeamSch[Team],0)),"")</f>
        <v/>
      </c>
      <c r="Y299" s="6" cm="1">
        <f t="array" ref="Y299">IF(Y298="Num",1,IF(Y298="","",IF(Y298+1&gt;TotalNumRegGames*2,"",Y298+1)))</f>
        <v>298</v>
      </c>
    </row>
    <row r="300" spans="1:25" ht="13.35" customHeight="1" x14ac:dyDescent="0.3">
      <c r="A300" s="6" cm="1">
        <f t="array" ref="A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406</v>
      </c>
      <c r="B300" s="6" cm="1">
        <f t="array" ref="B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00" s="6">
        <f>IFERROR(INDEX([1]!tblSchedule[Week Game Scheduled],MATCH(tblTeamSch[[#This Row],[Game Num]],[1]!tblSchedule[GameNum],0)),"")</f>
        <v>7</v>
      </c>
      <c r="D300" s="6">
        <f>IFERROR(INDEX([1]!tblSchedule[Round],MATCH(tblTeamSch[[#This Row],[Game Num]],[1]!tblSchedule[GameNum],0)),"")</f>
        <v>4</v>
      </c>
      <c r="E300" s="6">
        <f>IFERROR(INDEX([1]!tblSchedule[Rnd Sch],MATCH(tblTeamSch[[#This Row],[Game Num]],[1]!tblSchedule[GameNum],0)),"")</f>
        <v>4</v>
      </c>
      <c r="F300" s="6" t="str">
        <f>IFERROR(INDEX([1]!tblSchedule[DLC],MATCH(tblTeamSch[[#This Row],[Game Num]],[1]!tblSchedule[GameNum],0)),"")</f>
        <v>6B3</v>
      </c>
      <c r="G300" s="7" t="str">
        <f>IFERROR(INDEX([1]!tblSchedule[Facility],MATCH(tblTeamSch[[#This Row],[Game Num]],[1]!tblSchedule[GameNum],0)),"")</f>
        <v>St. Margaret Mary PAC (smaller gym)</v>
      </c>
      <c r="H300" s="8">
        <f>IFERROR(INDEX([1]!tblSchedule[Game Date],MATCH(tblTeamSch[[#This Row],[Game Num]],[1]!tblSchedule[GameNum],0)),"")</f>
        <v>46033</v>
      </c>
      <c r="I300" s="9">
        <f>IFERROR(INDEX([1]!tblSchedule[Game Time],MATCH(tblTeamSch[[#This Row],[Game Num]],[1]!tblSchedule[GameNum],0)),"")</f>
        <v>0.5625</v>
      </c>
      <c r="J300" s="10" t="str">
        <f>IFERROR(INDEX([1]!tblTeams[Organization],MATCH(tblTeamSch[[#This Row],[Team]],[1]!tblTeams[Team],0)),"")</f>
        <v>Holy Trinity</v>
      </c>
      <c r="K300" s="10" t="str">
        <f>IFERROR(INDEX([1]!tblOrg[Abbr],MATCH(tblTeamSch[[#This Row],[Org]],[1]!tblOrg[Organization],0)),"")</f>
        <v>HT</v>
      </c>
      <c r="L300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300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300" s="6"/>
      <c r="O300" s="6"/>
      <c r="P300" s="6"/>
      <c r="Q300" s="6">
        <f>INDEX([1]!tblSchedule[Home Game],MATCH(tblTeamSch[[#This Row],[Game Num]],[1]!tblSchedule[GameNum],0))</f>
        <v>1</v>
      </c>
      <c r="R300" s="7" t="e">
        <f>IF(COUNTIFS(tblTeamSch[Team],tblTeamSch[[#This Row],[Team]],#REF!,1)&gt;1,"Y","")</f>
        <v>#REF!</v>
      </c>
      <c r="S300" s="6">
        <f>INDEX([1]!tblLoc[Score],MATCH(INDEX([1]!tblOrg[Loc],MATCH(tblTeamSch[[#This Row],[Org]],[1]!tblOrg[Organization],0)),[1]!tblLoc[Loc],0))</f>
        <v>0</v>
      </c>
      <c r="T300" s="6" t="e">
        <f>INDEX([1]!tblLoc[Score],MATCH(INDEX([1]!tblOrg[Loc],MATCH(#REF!,[1]!tblOrg[Abbr],0)),[1]!tblLoc[Loc],0))</f>
        <v>#REF!</v>
      </c>
      <c r="U300" s="6">
        <f>IFERROR(INDEX([1]!tblLoc[Score],MATCH(INDEX([1]!tblOrg[Loc],MATCH(INDEX(FacList,MATCH(tblTeamSch[[#This Row],[Facility]],INDEX(FacList,,1),0),3),[1]!tblOrg[Org Num],0)),[1]!tblLoc[Loc],0)),"")</f>
        <v>0</v>
      </c>
      <c r="V300" s="6">
        <f>IF(OR(tblTeamSch[[#This Row],[Court]]="",tblTeamSch[[#This Row],[Home]]&gt;0),0,IF(tblTeamSch[[#This Row],[Court]]&lt;10,0,IF(tblTeamSch[[#This Row],[Home Court]]=10,0,10)))</f>
        <v>0</v>
      </c>
      <c r="W300" s="6" t="e">
        <f>COUNTIFS(tblTeamSch[Travel Score for Game],10,tblTeamSch[Home],0,#REF!,#REF!)</f>
        <v>#REF!</v>
      </c>
      <c r="X300" s="6" t="str">
        <f>IFERROR(INDEX(tblTeamSch[Overall Travel Score],MATCH(tblTeamSch[[#This Row],[Opponent]],tblTeamSch[Team],0)),"")</f>
        <v/>
      </c>
      <c r="Y300" s="6" cm="1">
        <f t="array" ref="Y300">IF(Y299="Num",1,IF(Y299="","",IF(Y299+1&gt;TotalNumRegGames*2,"",Y299+1)))</f>
        <v>299</v>
      </c>
    </row>
    <row r="301" spans="1:25" ht="13.35" customHeight="1" x14ac:dyDescent="0.3">
      <c r="A301" s="6" cm="1">
        <f t="array" ref="A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418</v>
      </c>
      <c r="B301" s="6" cm="1">
        <f t="array" ref="B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01" s="6">
        <f>IFERROR(INDEX([1]!tblSchedule[Week Game Scheduled],MATCH(tblTeamSch[[#This Row],[Game Num]],[1]!tblSchedule[GameNum],0)),"")</f>
        <v>8</v>
      </c>
      <c r="D301" s="6">
        <f>IFERROR(INDEX([1]!tblSchedule[Round],MATCH(tblTeamSch[[#This Row],[Game Num]],[1]!tblSchedule[GameNum],0)),"")</f>
        <v>5</v>
      </c>
      <c r="E301" s="6">
        <f>IFERROR(INDEX([1]!tblSchedule[Rnd Sch],MATCH(tblTeamSch[[#This Row],[Game Num]],[1]!tblSchedule[GameNum],0)),"")</f>
        <v>5</v>
      </c>
      <c r="F301" s="6" t="str">
        <f>IFERROR(INDEX([1]!tblSchedule[DLC],MATCH(tblTeamSch[[#This Row],[Game Num]],[1]!tblSchedule[GameNum],0)),"")</f>
        <v>6B3</v>
      </c>
      <c r="G301" s="7" t="str">
        <f>IFERROR(INDEX([1]!tblSchedule[Facility],MATCH(tblTeamSch[[#This Row],[Game Num]],[1]!tblSchedule[GameNum],0)),"")</f>
        <v>St. Margaret Mary PAC (smaller gym)</v>
      </c>
      <c r="H301" s="8">
        <f>IFERROR(INDEX([1]!tblSchedule[Game Date],MATCH(tblTeamSch[[#This Row],[Game Num]],[1]!tblSchedule[GameNum],0)),"")</f>
        <v>46040</v>
      </c>
      <c r="I301" s="9">
        <f>IFERROR(INDEX([1]!tblSchedule[Game Time],MATCH(tblTeamSch[[#This Row],[Game Num]],[1]!tblSchedule[GameNum],0)),"")</f>
        <v>0.5625</v>
      </c>
      <c r="J301" s="10" t="str">
        <f>IFERROR(INDEX([1]!tblTeams[Organization],MATCH(tblTeamSch[[#This Row],[Team]],[1]!tblTeams[Team],0)),"")</f>
        <v>Holy Trinity</v>
      </c>
      <c r="K301" s="10" t="str">
        <f>IFERROR(INDEX([1]!tblOrg[Abbr],MATCH(tblTeamSch[[#This Row],[Org]],[1]!tblOrg[Organization],0)),"")</f>
        <v>HT</v>
      </c>
      <c r="L301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301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301" s="6"/>
      <c r="O301" s="6"/>
      <c r="P301" s="6"/>
      <c r="Q301" s="6">
        <f>INDEX([1]!tblSchedule[Home Game],MATCH(tblTeamSch[[#This Row],[Game Num]],[1]!tblSchedule[GameNum],0))</f>
        <v>0</v>
      </c>
      <c r="R301" s="7" t="e">
        <f>IF(COUNTIFS(tblTeamSch[Team],tblTeamSch[[#This Row],[Team]],#REF!,1)&gt;1,"Y","")</f>
        <v>#REF!</v>
      </c>
      <c r="S301" s="6">
        <f>INDEX([1]!tblLoc[Score],MATCH(INDEX([1]!tblOrg[Loc],MATCH(tblTeamSch[[#This Row],[Org]],[1]!tblOrg[Organization],0)),[1]!tblLoc[Loc],0))</f>
        <v>0</v>
      </c>
      <c r="T301" s="6" t="e">
        <f>INDEX([1]!tblLoc[Score],MATCH(INDEX([1]!tblOrg[Loc],MATCH(#REF!,[1]!tblOrg[Abbr],0)),[1]!tblLoc[Loc],0))</f>
        <v>#REF!</v>
      </c>
      <c r="U301" s="6">
        <f>IFERROR(INDEX([1]!tblLoc[Score],MATCH(INDEX([1]!tblOrg[Loc],MATCH(INDEX(FacList,MATCH(tblTeamSch[[#This Row],[Facility]],INDEX(FacList,,1),0),3),[1]!tblOrg[Org Num],0)),[1]!tblLoc[Loc],0)),"")</f>
        <v>0</v>
      </c>
      <c r="V301" s="6">
        <f>IF(OR(tblTeamSch[[#This Row],[Court]]="",tblTeamSch[[#This Row],[Home]]&gt;0),0,IF(tblTeamSch[[#This Row],[Court]]&lt;10,0,IF(tblTeamSch[[#This Row],[Home Court]]=10,0,10)))</f>
        <v>0</v>
      </c>
      <c r="W301" s="6" t="e">
        <f>COUNTIFS(tblTeamSch[Travel Score for Game],10,tblTeamSch[Home],0,#REF!,#REF!)</f>
        <v>#REF!</v>
      </c>
      <c r="X301" s="6" t="str">
        <f>IFERROR(INDEX(tblTeamSch[Overall Travel Score],MATCH(tblTeamSch[[#This Row],[Opponent]],tblTeamSch[Team],0)),"")</f>
        <v/>
      </c>
      <c r="Y301" s="6" cm="1">
        <f t="array" ref="Y301">IF(Y300="Num",1,IF(Y300="","",IF(Y300+1&gt;TotalNumRegGames*2,"",Y300+1)))</f>
        <v>300</v>
      </c>
    </row>
    <row r="302" spans="1:25" ht="13.35" customHeight="1" x14ac:dyDescent="0.3">
      <c r="A302" s="6" cm="1">
        <f t="array" ref="A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430</v>
      </c>
      <c r="B302" s="6" cm="1">
        <f t="array" ref="B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02" s="6">
        <f>IFERROR(INDEX([1]!tblSchedule[Week Game Scheduled],MATCH(tblTeamSch[[#This Row],[Game Num]],[1]!tblSchedule[GameNum],0)),"")</f>
        <v>9</v>
      </c>
      <c r="D302" s="6">
        <f>IFERROR(INDEX([1]!tblSchedule[Round],MATCH(tblTeamSch[[#This Row],[Game Num]],[1]!tblSchedule[GameNum],0)),"")</f>
        <v>6</v>
      </c>
      <c r="E302" s="6">
        <f>IFERROR(INDEX([1]!tblSchedule[Rnd Sch],MATCH(tblTeamSch[[#This Row],[Game Num]],[1]!tblSchedule[GameNum],0)),"")</f>
        <v>6</v>
      </c>
      <c r="F302" s="6" t="str">
        <f>IFERROR(INDEX([1]!tblSchedule[DLC],MATCH(tblTeamSch[[#This Row],[Game Num]],[1]!tblSchedule[GameNum],0)),"")</f>
        <v>6B3</v>
      </c>
      <c r="G302" s="7" t="str">
        <f>IFERROR(INDEX([1]!tblSchedule[Facility],MATCH(tblTeamSch[[#This Row],[Game Num]],[1]!tblSchedule[GameNum],0)),"")</f>
        <v>Ascension Gym</v>
      </c>
      <c r="H302" s="8">
        <f>IFERROR(INDEX([1]!tblSchedule[Game Date],MATCH(tblTeamSch[[#This Row],[Game Num]],[1]!tblSchedule[GameNum],0)),"")</f>
        <v>46047</v>
      </c>
      <c r="I302" s="9">
        <f>IFERROR(INDEX([1]!tblSchedule[Game Time],MATCH(tblTeamSch[[#This Row],[Game Num]],[1]!tblSchedule[GameNum],0)),"")</f>
        <v>0.58333333333333337</v>
      </c>
      <c r="J302" s="10" t="str">
        <f>IFERROR(INDEX([1]!tblTeams[Organization],MATCH(tblTeamSch[[#This Row],[Team]],[1]!tblTeams[Team],0)),"")</f>
        <v>Holy Trinity</v>
      </c>
      <c r="K302" s="10" t="str">
        <f>IFERROR(INDEX([1]!tblOrg[Abbr],MATCH(tblTeamSch[[#This Row],[Org]],[1]!tblOrg[Organization],0)),"")</f>
        <v>HT</v>
      </c>
      <c r="L302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302" s="10" t="str">
        <f>IFERROR(INDEX(IF(tblTeamSch[[#This Row],[1vs2]]=1,[1]!tblSchedule[Team 2 Name],[1]!tblSchedule[Team 1 Name]),MATCH(tblTeamSch[[#This Row],[Game Num]],[1]!tblSchedule[GameNum],0)),"")</f>
        <v>St. Mary BB 6B - White</v>
      </c>
      <c r="N302" s="6"/>
      <c r="O302" s="6"/>
      <c r="P302" s="6"/>
      <c r="Q302" s="6">
        <f>INDEX([1]!tblSchedule[Home Game],MATCH(tblTeamSch[[#This Row],[Game Num]],[1]!tblSchedule[GameNum],0))</f>
        <v>0</v>
      </c>
      <c r="R302" s="7" t="e">
        <f>IF(COUNTIFS(tblTeamSch[Team],tblTeamSch[[#This Row],[Team]],#REF!,1)&gt;1,"Y","")</f>
        <v>#REF!</v>
      </c>
      <c r="S302" s="6">
        <f>INDEX([1]!tblLoc[Score],MATCH(INDEX([1]!tblOrg[Loc],MATCH(tblTeamSch[[#This Row],[Org]],[1]!tblOrg[Organization],0)),[1]!tblLoc[Loc],0))</f>
        <v>0</v>
      </c>
      <c r="T302" s="6" t="e">
        <f>INDEX([1]!tblLoc[Score],MATCH(INDEX([1]!tblOrg[Loc],MATCH(#REF!,[1]!tblOrg[Abbr],0)),[1]!tblLoc[Loc],0))</f>
        <v>#REF!</v>
      </c>
      <c r="U302" s="6">
        <f>IFERROR(INDEX([1]!tblLoc[Score],MATCH(INDEX([1]!tblOrg[Loc],MATCH(INDEX(FacList,MATCH(tblTeamSch[[#This Row],[Facility]],INDEX(FacList,,1),0),3),[1]!tblOrg[Org Num],0)),[1]!tblLoc[Loc],0)),"")</f>
        <v>0</v>
      </c>
      <c r="V302" s="6">
        <f>IF(OR(tblTeamSch[[#This Row],[Court]]="",tblTeamSch[[#This Row],[Home]]&gt;0),0,IF(tblTeamSch[[#This Row],[Court]]&lt;10,0,IF(tblTeamSch[[#This Row],[Home Court]]=10,0,10)))</f>
        <v>0</v>
      </c>
      <c r="W302" s="6" t="e">
        <f>COUNTIFS(tblTeamSch[Travel Score for Game],10,tblTeamSch[Home],0,#REF!,#REF!)</f>
        <v>#REF!</v>
      </c>
      <c r="X302" s="6" t="str">
        <f>IFERROR(INDEX(tblTeamSch[Overall Travel Score],MATCH(tblTeamSch[[#This Row],[Opponent]],tblTeamSch[Team],0)),"")</f>
        <v/>
      </c>
      <c r="Y302" s="6" cm="1">
        <f t="array" ref="Y302">IF(Y301="Num",1,IF(Y301="","",IF(Y301+1&gt;TotalNumRegGames*2,"",Y301+1)))</f>
        <v>301</v>
      </c>
    </row>
    <row r="303" spans="1:25" ht="13.35" customHeight="1" x14ac:dyDescent="0.3">
      <c r="A303" s="6" cm="1">
        <f t="array" ref="A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442</v>
      </c>
      <c r="B303" s="6" cm="1">
        <f t="array" ref="B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03" s="6">
        <f>IFERROR(INDEX([1]!tblSchedule[Week Game Scheduled],MATCH(tblTeamSch[[#This Row],[Game Num]],[1]!tblSchedule[GameNum],0)),"")</f>
        <v>10</v>
      </c>
      <c r="D303" s="6">
        <f>IFERROR(INDEX([1]!tblSchedule[Round],MATCH(tblTeamSch[[#This Row],[Game Num]],[1]!tblSchedule[GameNum],0)),"")</f>
        <v>7</v>
      </c>
      <c r="E303" s="6">
        <f>IFERROR(INDEX([1]!tblSchedule[Rnd Sch],MATCH(tblTeamSch[[#This Row],[Game Num]],[1]!tblSchedule[GameNum],0)),"")</f>
        <v>7</v>
      </c>
      <c r="F303" s="6" t="str">
        <f>IFERROR(INDEX([1]!tblSchedule[DLC],MATCH(tblTeamSch[[#This Row],[Game Num]],[1]!tblSchedule[GameNum],0)),"")</f>
        <v>6B3</v>
      </c>
      <c r="G303" s="7" t="str">
        <f>IFERROR(INDEX([1]!tblSchedule[Facility],MATCH(tblTeamSch[[#This Row],[Game Num]],[1]!tblSchedule[GameNum],0)),"")</f>
        <v>Mary Queen of Peace</v>
      </c>
      <c r="H303" s="8">
        <f>IFERROR(INDEX([1]!tblSchedule[Game Date],MATCH(tblTeamSch[[#This Row],[Game Num]],[1]!tblSchedule[GameNum],0)),"")</f>
        <v>46054</v>
      </c>
      <c r="I303" s="9">
        <f>IFERROR(INDEX([1]!tblSchedule[Game Time],MATCH(tblTeamSch[[#This Row],[Game Num]],[1]!tblSchedule[GameNum],0)),"")</f>
        <v>0.625</v>
      </c>
      <c r="J303" s="10" t="str">
        <f>IFERROR(INDEX([1]!tblTeams[Organization],MATCH(tblTeamSch[[#This Row],[Team]],[1]!tblTeams[Team],0)),"")</f>
        <v>Holy Trinity</v>
      </c>
      <c r="K303" s="10" t="str">
        <f>IFERROR(INDEX([1]!tblOrg[Abbr],MATCH(tblTeamSch[[#This Row],[Org]],[1]!tblOrg[Organization],0)),"")</f>
        <v>HT</v>
      </c>
      <c r="L303" s="10" t="str">
        <f>IFERROR(INDEX(IF(tblTeamSch[[#This Row],[1vs2]]=1,[1]!tblSchedule[Team 1 Name],[1]!tblSchedule[Team 2 Name]),MATCH(tblTeamSch[[#This Row],[Game Num]],[1]!tblSchedule[GameNum],0)),"")</f>
        <v>Holy Trinity BB 5/6B #3 Green</v>
      </c>
      <c r="M303" s="10" t="str">
        <f>IFERROR(INDEX(IF(tblTeamSch[[#This Row],[1vs2]]=1,[1]!tblSchedule[Team 2 Name],[1]!tblSchedule[Team 1 Name]),MATCH(tblTeamSch[[#This Row],[Game Num]],[1]!tblSchedule[GameNum],0)),"")</f>
        <v>St Bernard BB 6B#3</v>
      </c>
      <c r="N303" s="6"/>
      <c r="O303" s="6"/>
      <c r="P303" s="6"/>
      <c r="Q303" s="6">
        <f>INDEX([1]!tblSchedule[Home Game],MATCH(tblTeamSch[[#This Row],[Game Num]],[1]!tblSchedule[GameNum],0))</f>
        <v>0</v>
      </c>
      <c r="R303" s="7" t="e">
        <f>IF(COUNTIFS(tblTeamSch[Team],tblTeamSch[[#This Row],[Team]],#REF!,1)&gt;1,"Y","")</f>
        <v>#REF!</v>
      </c>
      <c r="S303" s="6">
        <f>INDEX([1]!tblLoc[Score],MATCH(INDEX([1]!tblOrg[Loc],MATCH(tblTeamSch[[#This Row],[Org]],[1]!tblOrg[Organization],0)),[1]!tblLoc[Loc],0))</f>
        <v>0</v>
      </c>
      <c r="T303" s="6" t="e">
        <f>INDEX([1]!tblLoc[Score],MATCH(INDEX([1]!tblOrg[Loc],MATCH(#REF!,[1]!tblOrg[Abbr],0)),[1]!tblLoc[Loc],0))</f>
        <v>#REF!</v>
      </c>
      <c r="U303" s="6">
        <f>IFERROR(INDEX([1]!tblLoc[Score],MATCH(INDEX([1]!tblOrg[Loc],MATCH(INDEX(FacList,MATCH(tblTeamSch[[#This Row],[Facility]],INDEX(FacList,,1),0),3),[1]!tblOrg[Org Num],0)),[1]!tblLoc[Loc],0)),"")</f>
        <v>10</v>
      </c>
      <c r="V303" s="6">
        <f>IF(OR(tblTeamSch[[#This Row],[Court]]="",tblTeamSch[[#This Row],[Home]]&gt;0),0,IF(tblTeamSch[[#This Row],[Court]]&lt;10,0,IF(tblTeamSch[[#This Row],[Home Court]]=10,0,10)))</f>
        <v>10</v>
      </c>
      <c r="W303" s="6" t="e">
        <f>COUNTIFS(tblTeamSch[Travel Score for Game],10,tblTeamSch[Home],0,#REF!,#REF!)</f>
        <v>#REF!</v>
      </c>
      <c r="X303" s="6" t="str">
        <f>IFERROR(INDEX(tblTeamSch[Overall Travel Score],MATCH(tblTeamSch[[#This Row],[Opponent]],tblTeamSch[Team],0)),"")</f>
        <v/>
      </c>
      <c r="Y303" s="6" cm="1">
        <f t="array" ref="Y303">IF(Y302="Num",1,IF(Y302="","",IF(Y302+1&gt;TotalNumRegGames*2,"",Y302+1)))</f>
        <v>302</v>
      </c>
    </row>
    <row r="304" spans="1:25" ht="13.35" customHeight="1" x14ac:dyDescent="0.3">
      <c r="A304" s="6" cm="1">
        <f t="array" ref="A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380</v>
      </c>
      <c r="B304" s="6" cm="1">
        <f t="array" ref="B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4" s="6">
        <f>IFERROR(INDEX([1]!tblSchedule[Week Game Scheduled],MATCH(tblTeamSch[[#This Row],[Game Num]],[1]!tblSchedule[GameNum],0)),"")</f>
        <v>50</v>
      </c>
      <c r="D304" s="6">
        <f>IFERROR(INDEX([1]!tblSchedule[Round],MATCH(tblTeamSch[[#This Row],[Game Num]],[1]!tblSchedule[GameNum],0)),"")</f>
        <v>1</v>
      </c>
      <c r="E304" s="6">
        <f>IFERROR(INDEX([1]!tblSchedule[Rnd Sch],MATCH(tblTeamSch[[#This Row],[Game Num]],[1]!tblSchedule[GameNum],0)),"")</f>
        <v>1</v>
      </c>
      <c r="F304" s="6" t="str">
        <f>IFERROR(INDEX([1]!tblSchedule[DLC],MATCH(tblTeamSch[[#This Row],[Game Num]],[1]!tblSchedule[GameNum],0)),"")</f>
        <v>6B3</v>
      </c>
      <c r="G304" s="7" t="str">
        <f>IFERROR(INDEX([1]!tblSchedule[Facility],MATCH(tblTeamSch[[#This Row],[Game Num]],[1]!tblSchedule[GameNum],0)),"")</f>
        <v>St. Stephen Martyr Gym</v>
      </c>
      <c r="H304" s="8">
        <f>IFERROR(INDEX([1]!tblSchedule[Game Date],MATCH(tblTeamSch[[#This Row],[Game Num]],[1]!tblSchedule[GameNum],0)),"")</f>
        <v>45998</v>
      </c>
      <c r="I304" s="9">
        <f>IFERROR(INDEX([1]!tblSchedule[Game Time],MATCH(tblTeamSch[[#This Row],[Game Num]],[1]!tblSchedule[GameNum],0)),"")</f>
        <v>0.66666666666666663</v>
      </c>
      <c r="J304" s="10" t="str">
        <f>IFERROR(INDEX([1]!tblTeams[Organization],MATCH(tblTeamSch[[#This Row],[Team]],[1]!tblTeams[Team],0)),"")</f>
        <v>Holy Trinity</v>
      </c>
      <c r="K304" s="10" t="str">
        <f>IFERROR(INDEX([1]!tblOrg[Abbr],MATCH(tblTeamSch[[#This Row],[Org]],[1]!tblOrg[Organization],0)),"")</f>
        <v>HT</v>
      </c>
      <c r="L304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4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304" s="6"/>
      <c r="O304" s="6"/>
      <c r="P304" s="6"/>
      <c r="Q304" s="6">
        <f>INDEX([1]!tblSchedule[Home Game],MATCH(tblTeamSch[[#This Row],[Game Num]],[1]!tblSchedule[GameNum],0))</f>
        <v>0</v>
      </c>
      <c r="R304" s="7" t="e">
        <f>IF(COUNTIFS(tblTeamSch[Team],tblTeamSch[[#This Row],[Team]],#REF!,1)&gt;1,"Y","")</f>
        <v>#REF!</v>
      </c>
      <c r="S304" s="6">
        <f>INDEX([1]!tblLoc[Score],MATCH(INDEX([1]!tblOrg[Loc],MATCH(tblTeamSch[[#This Row],[Org]],[1]!tblOrg[Organization],0)),[1]!tblLoc[Loc],0))</f>
        <v>0</v>
      </c>
      <c r="T304" s="6" t="e">
        <f>INDEX([1]!tblLoc[Score],MATCH(INDEX([1]!tblOrg[Loc],MATCH(#REF!,[1]!tblOrg[Abbr],0)),[1]!tblLoc[Loc],0))</f>
        <v>#REF!</v>
      </c>
      <c r="U304" s="6">
        <f>IFERROR(INDEX([1]!tblLoc[Score],MATCH(INDEX([1]!tblOrg[Loc],MATCH(INDEX(FacList,MATCH(tblTeamSch[[#This Row],[Facility]],INDEX(FacList,,1),0),3),[1]!tblOrg[Org Num],0)),[1]!tblLoc[Loc],0)),"")</f>
        <v>0</v>
      </c>
      <c r="V304" s="6">
        <f>IF(OR(tblTeamSch[[#This Row],[Court]]="",tblTeamSch[[#This Row],[Home]]&gt;0),0,IF(tblTeamSch[[#This Row],[Court]]&lt;10,0,IF(tblTeamSch[[#This Row],[Home Court]]=10,0,10)))</f>
        <v>0</v>
      </c>
      <c r="W304" s="6" t="e">
        <f>COUNTIFS(tblTeamSch[Travel Score for Game],10,tblTeamSch[Home],0,#REF!,#REF!)</f>
        <v>#REF!</v>
      </c>
      <c r="X304" s="6" t="str">
        <f>IFERROR(INDEX(tblTeamSch[Overall Travel Score],MATCH(tblTeamSch[[#This Row],[Opponent]],tblTeamSch[Team],0)),"")</f>
        <v/>
      </c>
      <c r="Y304" s="6" cm="1">
        <f t="array" ref="Y304">IF(Y303="Num",1,IF(Y303="","",IF(Y303+1&gt;TotalNumRegGames*2,"",Y303+1)))</f>
        <v>303</v>
      </c>
    </row>
    <row r="305" spans="1:25" ht="13.35" customHeight="1" x14ac:dyDescent="0.3">
      <c r="A305" s="6" cm="1">
        <f t="array" ref="A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387</v>
      </c>
      <c r="B305" s="6" cm="1">
        <f t="array" ref="B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5" s="6">
        <f>IFERROR(INDEX([1]!tblSchedule[Week Game Scheduled],MATCH(tblTeamSch[[#This Row],[Game Num]],[1]!tblSchedule[GameNum],0)),"")</f>
        <v>50</v>
      </c>
      <c r="D305" s="6">
        <f>IFERROR(INDEX([1]!tblSchedule[Round],MATCH(tblTeamSch[[#This Row],[Game Num]],[1]!tblSchedule[GameNum],0)),"")</f>
        <v>2</v>
      </c>
      <c r="E305" s="6">
        <f>IFERROR(INDEX([1]!tblSchedule[Rnd Sch],MATCH(tblTeamSch[[#This Row],[Game Num]],[1]!tblSchedule[GameNum],0)),"")</f>
        <v>2</v>
      </c>
      <c r="F305" s="6" t="str">
        <f>IFERROR(INDEX([1]!tblSchedule[DLC],MATCH(tblTeamSch[[#This Row],[Game Num]],[1]!tblSchedule[GameNum],0)),"")</f>
        <v>6B3</v>
      </c>
      <c r="G305" s="7" t="str">
        <f>IFERROR(INDEX([1]!tblSchedule[Facility],MATCH(tblTeamSch[[#This Row],[Game Num]],[1]!tblSchedule[GameNum],0)),"")</f>
        <v>Saint Andrew Academy Gym</v>
      </c>
      <c r="H305" s="8">
        <f>IFERROR(INDEX([1]!tblSchedule[Game Date],MATCH(tblTeamSch[[#This Row],[Game Num]],[1]!tblSchedule[GameNum],0)),"")</f>
        <v>46004</v>
      </c>
      <c r="I305" s="9">
        <f>IFERROR(INDEX([1]!tblSchedule[Game Time],MATCH(tblTeamSch[[#This Row],[Game Num]],[1]!tblSchedule[GameNum],0)),"")</f>
        <v>0.45833333333333331</v>
      </c>
      <c r="J305" s="10" t="str">
        <f>IFERROR(INDEX([1]!tblTeams[Organization],MATCH(tblTeamSch[[#This Row],[Team]],[1]!tblTeams[Team],0)),"")</f>
        <v>Holy Trinity</v>
      </c>
      <c r="K305" s="10" t="str">
        <f>IFERROR(INDEX([1]!tblOrg[Abbr],MATCH(tblTeamSch[[#This Row],[Org]],[1]!tblOrg[Organization],0)),"")</f>
        <v>HT</v>
      </c>
      <c r="L305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5" s="10" t="str">
        <f>IFERROR(INDEX(IF(tblTeamSch[[#This Row],[1vs2]]=1,[1]!tblSchedule[Team 2 Name],[1]!tblSchedule[Team 1 Name]),MATCH(tblTeamSch[[#This Row],[Game Num]],[1]!tblSchedule[GameNum],0)),"")</f>
        <v>St. Raphael BB 6B #3</v>
      </c>
      <c r="N305" s="6"/>
      <c r="O305" s="6"/>
      <c r="P305" s="6"/>
      <c r="Q305" s="6">
        <f>INDEX([1]!tblSchedule[Home Game],MATCH(tblTeamSch[[#This Row],[Game Num]],[1]!tblSchedule[GameNum],0))</f>
        <v>0</v>
      </c>
      <c r="R305" s="7" t="e">
        <f>IF(COUNTIFS(tblTeamSch[Team],tblTeamSch[[#This Row],[Team]],#REF!,1)&gt;1,"Y","")</f>
        <v>#REF!</v>
      </c>
      <c r="S305" s="6">
        <f>INDEX([1]!tblLoc[Score],MATCH(INDEX([1]!tblOrg[Loc],MATCH(tblTeamSch[[#This Row],[Org]],[1]!tblOrg[Organization],0)),[1]!tblLoc[Loc],0))</f>
        <v>0</v>
      </c>
      <c r="T305" s="6" t="e">
        <f>INDEX([1]!tblLoc[Score],MATCH(INDEX([1]!tblOrg[Loc],MATCH(#REF!,[1]!tblOrg[Abbr],0)),[1]!tblLoc[Loc],0))</f>
        <v>#REF!</v>
      </c>
      <c r="U305" s="6">
        <f>IFERROR(INDEX([1]!tblLoc[Score],MATCH(INDEX([1]!tblOrg[Loc],MATCH(INDEX(FacList,MATCH(tblTeamSch[[#This Row],[Facility]],INDEX(FacList,,1),0),3),[1]!tblOrg[Org Num],0)),[1]!tblLoc[Loc],0)),"")</f>
        <v>10</v>
      </c>
      <c r="V305" s="6">
        <f>IF(OR(tblTeamSch[[#This Row],[Court]]="",tblTeamSch[[#This Row],[Home]]&gt;0),0,IF(tblTeamSch[[#This Row],[Court]]&lt;10,0,IF(tblTeamSch[[#This Row],[Home Court]]=10,0,10)))</f>
        <v>10</v>
      </c>
      <c r="W305" s="6" t="e">
        <f>COUNTIFS(tblTeamSch[Travel Score for Game],10,tblTeamSch[Home],0,#REF!,#REF!)</f>
        <v>#REF!</v>
      </c>
      <c r="X305" s="6" t="str">
        <f>IFERROR(INDEX(tblTeamSch[Overall Travel Score],MATCH(tblTeamSch[[#This Row],[Opponent]],tblTeamSch[Team],0)),"")</f>
        <v/>
      </c>
      <c r="Y305" s="6" cm="1">
        <f t="array" ref="Y305">IF(Y304="Num",1,IF(Y304="","",IF(Y304+1&gt;TotalNumRegGames*2,"",Y304+1)))</f>
        <v>304</v>
      </c>
    </row>
    <row r="306" spans="1:25" ht="13.35" customHeight="1" x14ac:dyDescent="0.3">
      <c r="A306" s="6" cm="1">
        <f t="array" ref="A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405</v>
      </c>
      <c r="B306" s="6" cm="1">
        <f t="array" ref="B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6" s="6">
        <f>IFERROR(INDEX([1]!tblSchedule[Week Game Scheduled],MATCH(tblTeamSch[[#This Row],[Game Num]],[1]!tblSchedule[GameNum],0)),"")</f>
        <v>6</v>
      </c>
      <c r="D306" s="6">
        <f>IFERROR(INDEX([1]!tblSchedule[Round],MATCH(tblTeamSch[[#This Row],[Game Num]],[1]!tblSchedule[GameNum],0)),"")</f>
        <v>3</v>
      </c>
      <c r="E306" s="6">
        <f>IFERROR(INDEX([1]!tblSchedule[Rnd Sch],MATCH(tblTeamSch[[#This Row],[Game Num]],[1]!tblSchedule[GameNum],0)),"")</f>
        <v>3</v>
      </c>
      <c r="F306" s="6" t="str">
        <f>IFERROR(INDEX([1]!tblSchedule[DLC],MATCH(tblTeamSch[[#This Row],[Game Num]],[1]!tblSchedule[GameNum],0)),"")</f>
        <v>6B3</v>
      </c>
      <c r="G306" s="7" t="str">
        <f>IFERROR(INDEX([1]!tblSchedule[Facility],MATCH(tblTeamSch[[#This Row],[Game Num]],[1]!tblSchedule[GameNum],0)),"")</f>
        <v>Holy Trinity Parish School</v>
      </c>
      <c r="H306" s="8">
        <f>IFERROR(INDEX([1]!tblSchedule[Game Date],MATCH(tblTeamSch[[#This Row],[Game Num]],[1]!tblSchedule[GameNum],0)),"")</f>
        <v>46026</v>
      </c>
      <c r="I306" s="9">
        <f>IFERROR(INDEX([1]!tblSchedule[Game Time],MATCH(tblTeamSch[[#This Row],[Game Num]],[1]!tblSchedule[GameNum],0)),"")</f>
        <v>0.66666666666666663</v>
      </c>
      <c r="J306" s="10" t="str">
        <f>IFERROR(INDEX([1]!tblTeams[Organization],MATCH(tblTeamSch[[#This Row],[Team]],[1]!tblTeams[Team],0)),"")</f>
        <v>Holy Trinity</v>
      </c>
      <c r="K306" s="10" t="str">
        <f>IFERROR(INDEX([1]!tblOrg[Abbr],MATCH(tblTeamSch[[#This Row],[Org]],[1]!tblOrg[Organization],0)),"")</f>
        <v>HT</v>
      </c>
      <c r="L306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6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306" s="6"/>
      <c r="O306" s="6"/>
      <c r="P306" s="6"/>
      <c r="Q306" s="6">
        <f>INDEX([1]!tblSchedule[Home Game],MATCH(tblTeamSch[[#This Row],[Game Num]],[1]!tblSchedule[GameNum],0))</f>
        <v>1</v>
      </c>
      <c r="R306" s="7" t="e">
        <f>IF(COUNTIFS(tblTeamSch[Team],tblTeamSch[[#This Row],[Team]],#REF!,1)&gt;1,"Y","")</f>
        <v>#REF!</v>
      </c>
      <c r="S306" s="6">
        <f>INDEX([1]!tblLoc[Score],MATCH(INDEX([1]!tblOrg[Loc],MATCH(tblTeamSch[[#This Row],[Org]],[1]!tblOrg[Organization],0)),[1]!tblLoc[Loc],0))</f>
        <v>0</v>
      </c>
      <c r="T306" s="6" t="e">
        <f>INDEX([1]!tblLoc[Score],MATCH(INDEX([1]!tblOrg[Loc],MATCH(#REF!,[1]!tblOrg[Abbr],0)),[1]!tblLoc[Loc],0))</f>
        <v>#REF!</v>
      </c>
      <c r="U306" s="6">
        <f>IFERROR(INDEX([1]!tblLoc[Score],MATCH(INDEX([1]!tblOrg[Loc],MATCH(INDEX(FacList,MATCH(tblTeamSch[[#This Row],[Facility]],INDEX(FacList,,1),0),3),[1]!tblOrg[Org Num],0)),[1]!tblLoc[Loc],0)),"")</f>
        <v>0</v>
      </c>
      <c r="V306" s="6">
        <f>IF(OR(tblTeamSch[[#This Row],[Court]]="",tblTeamSch[[#This Row],[Home]]&gt;0),0,IF(tblTeamSch[[#This Row],[Court]]&lt;10,0,IF(tblTeamSch[[#This Row],[Home Court]]=10,0,10)))</f>
        <v>0</v>
      </c>
      <c r="W306" s="6" t="e">
        <f>COUNTIFS(tblTeamSch[Travel Score for Game],10,tblTeamSch[Home],0,#REF!,#REF!)</f>
        <v>#REF!</v>
      </c>
      <c r="X306" s="6" t="str">
        <f>IFERROR(INDEX(tblTeamSch[Overall Travel Score],MATCH(tblTeamSch[[#This Row],[Opponent]],tblTeamSch[Team],0)),"")</f>
        <v/>
      </c>
      <c r="Y306" s="6" cm="1">
        <f t="array" ref="Y306">IF(Y305="Num",1,IF(Y305="","",IF(Y305+1&gt;TotalNumRegGames*2,"",Y305+1)))</f>
        <v>305</v>
      </c>
    </row>
    <row r="307" spans="1:25" ht="13.35" customHeight="1" x14ac:dyDescent="0.3">
      <c r="A307" s="6" cm="1">
        <f t="array" ref="A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417</v>
      </c>
      <c r="B307" s="6" cm="1">
        <f t="array" ref="B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7" s="6">
        <f>IFERROR(INDEX([1]!tblSchedule[Week Game Scheduled],MATCH(tblTeamSch[[#This Row],[Game Num]],[1]!tblSchedule[GameNum],0)),"")</f>
        <v>7</v>
      </c>
      <c r="D307" s="6">
        <f>IFERROR(INDEX([1]!tblSchedule[Round],MATCH(tblTeamSch[[#This Row],[Game Num]],[1]!tblSchedule[GameNum],0)),"")</f>
        <v>4</v>
      </c>
      <c r="E307" s="6">
        <f>IFERROR(INDEX([1]!tblSchedule[Rnd Sch],MATCH(tblTeamSch[[#This Row],[Game Num]],[1]!tblSchedule[GameNum],0)),"")</f>
        <v>4</v>
      </c>
      <c r="F307" s="6" t="str">
        <f>IFERROR(INDEX([1]!tblSchedule[DLC],MATCH(tblTeamSch[[#This Row],[Game Num]],[1]!tblSchedule[GameNum],0)),"")</f>
        <v>6B3</v>
      </c>
      <c r="G307" s="7" t="str">
        <f>IFERROR(INDEX([1]!tblSchedule[Facility],MATCH(tblTeamSch[[#This Row],[Game Num]],[1]!tblSchedule[GameNum],0)),"")</f>
        <v>Mary Queen of Peace</v>
      </c>
      <c r="H307" s="8">
        <f>IFERROR(INDEX([1]!tblSchedule[Game Date],MATCH(tblTeamSch[[#This Row],[Game Num]],[1]!tblSchedule[GameNum],0)),"")</f>
        <v>46033</v>
      </c>
      <c r="I307" s="9">
        <f>IFERROR(INDEX([1]!tblSchedule[Game Time],MATCH(tblTeamSch[[#This Row],[Game Num]],[1]!tblSchedule[GameNum],0)),"")</f>
        <v>0.66666666666666663</v>
      </c>
      <c r="J307" s="10" t="str">
        <f>IFERROR(INDEX([1]!tblTeams[Organization],MATCH(tblTeamSch[[#This Row],[Team]],[1]!tblTeams[Team],0)),"")</f>
        <v>Holy Trinity</v>
      </c>
      <c r="K307" s="10" t="str">
        <f>IFERROR(INDEX([1]!tblOrg[Abbr],MATCH(tblTeamSch[[#This Row],[Org]],[1]!tblOrg[Organization],0)),"")</f>
        <v>HT</v>
      </c>
      <c r="L307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7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307" s="6"/>
      <c r="O307" s="6"/>
      <c r="P307" s="6"/>
      <c r="Q307" s="6">
        <f>INDEX([1]!tblSchedule[Home Game],MATCH(tblTeamSch[[#This Row],[Game Num]],[1]!tblSchedule[GameNum],0))</f>
        <v>0</v>
      </c>
      <c r="R307" s="7" t="e">
        <f>IF(COUNTIFS(tblTeamSch[Team],tblTeamSch[[#This Row],[Team]],#REF!,1)&gt;1,"Y","")</f>
        <v>#REF!</v>
      </c>
      <c r="S307" s="6">
        <f>INDEX([1]!tblLoc[Score],MATCH(INDEX([1]!tblOrg[Loc],MATCH(tblTeamSch[[#This Row],[Org]],[1]!tblOrg[Organization],0)),[1]!tblLoc[Loc],0))</f>
        <v>0</v>
      </c>
      <c r="T307" s="6" t="e">
        <f>INDEX([1]!tblLoc[Score],MATCH(INDEX([1]!tblOrg[Loc],MATCH(#REF!,[1]!tblOrg[Abbr],0)),[1]!tblLoc[Loc],0))</f>
        <v>#REF!</v>
      </c>
      <c r="U307" s="6">
        <f>IFERROR(INDEX([1]!tblLoc[Score],MATCH(INDEX([1]!tblOrg[Loc],MATCH(INDEX(FacList,MATCH(tblTeamSch[[#This Row],[Facility]],INDEX(FacList,,1),0),3),[1]!tblOrg[Org Num],0)),[1]!tblLoc[Loc],0)),"")</f>
        <v>10</v>
      </c>
      <c r="V307" s="6">
        <f>IF(OR(tblTeamSch[[#This Row],[Court]]="",tblTeamSch[[#This Row],[Home]]&gt;0),0,IF(tblTeamSch[[#This Row],[Court]]&lt;10,0,IF(tblTeamSch[[#This Row],[Home Court]]=10,0,10)))</f>
        <v>10</v>
      </c>
      <c r="W307" s="6" t="e">
        <f>COUNTIFS(tblTeamSch[Travel Score for Game],10,tblTeamSch[Home],0,#REF!,#REF!)</f>
        <v>#REF!</v>
      </c>
      <c r="X307" s="6" t="str">
        <f>IFERROR(INDEX(tblTeamSch[Overall Travel Score],MATCH(tblTeamSch[[#This Row],[Opponent]],tblTeamSch[Team],0)),"")</f>
        <v/>
      </c>
      <c r="Y307" s="6" cm="1">
        <f t="array" ref="Y307">IF(Y306="Num",1,IF(Y306="","",IF(Y306+1&gt;TotalNumRegGames*2,"",Y306+1)))</f>
        <v>306</v>
      </c>
    </row>
    <row r="308" spans="1:25" ht="13.35" customHeight="1" x14ac:dyDescent="0.3">
      <c r="A308" s="6" cm="1">
        <f t="array" ref="A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419</v>
      </c>
      <c r="B308" s="6" cm="1">
        <f t="array" ref="B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8" s="6">
        <f>IFERROR(INDEX([1]!tblSchedule[Week Game Scheduled],MATCH(tblTeamSch[[#This Row],[Game Num]],[1]!tblSchedule[GameNum],0)),"")</f>
        <v>8</v>
      </c>
      <c r="D308" s="6">
        <f>IFERROR(INDEX([1]!tblSchedule[Round],MATCH(tblTeamSch[[#This Row],[Game Num]],[1]!tblSchedule[GameNum],0)),"")</f>
        <v>5</v>
      </c>
      <c r="E308" s="6">
        <f>IFERROR(INDEX([1]!tblSchedule[Rnd Sch],MATCH(tblTeamSch[[#This Row],[Game Num]],[1]!tblSchedule[GameNum],0)),"")</f>
        <v>5</v>
      </c>
      <c r="F308" s="6" t="str">
        <f>IFERROR(INDEX([1]!tblSchedule[DLC],MATCH(tblTeamSch[[#This Row],[Game Num]],[1]!tblSchedule[GameNum],0)),"")</f>
        <v>6B3</v>
      </c>
      <c r="G308" s="7" t="str">
        <f>IFERROR(INDEX([1]!tblSchedule[Facility],MATCH(tblTeamSch[[#This Row],[Game Num]],[1]!tblSchedule[GameNum],0)),"")</f>
        <v>Saint Bernard Parish Hall</v>
      </c>
      <c r="H308" s="8">
        <f>IFERROR(INDEX([1]!tblSchedule[Game Date],MATCH(tblTeamSch[[#This Row],[Game Num]],[1]!tblSchedule[GameNum],0)),"")</f>
        <v>46040</v>
      </c>
      <c r="I308" s="9">
        <f>IFERROR(INDEX([1]!tblSchedule[Game Time],MATCH(tblTeamSch[[#This Row],[Game Num]],[1]!tblSchedule[GameNum],0)),"")</f>
        <v>0.54166666666666663</v>
      </c>
      <c r="J308" s="10" t="str">
        <f>IFERROR(INDEX([1]!tblTeams[Organization],MATCH(tblTeamSch[[#This Row],[Team]],[1]!tblTeams[Team],0)),"")</f>
        <v>Holy Trinity</v>
      </c>
      <c r="K308" s="10" t="str">
        <f>IFERROR(INDEX([1]!tblOrg[Abbr],MATCH(tblTeamSch[[#This Row],[Org]],[1]!tblOrg[Organization],0)),"")</f>
        <v>HT</v>
      </c>
      <c r="L308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8" s="10" t="str">
        <f>IFERROR(INDEX(IF(tblTeamSch[[#This Row],[1vs2]]=1,[1]!tblSchedule[Team 2 Name],[1]!tblSchedule[Team 1 Name]),MATCH(tblTeamSch[[#This Row],[Game Num]],[1]!tblSchedule[GameNum],0)),"")</f>
        <v>St Agnes BB 6B#3</v>
      </c>
      <c r="N308" s="6"/>
      <c r="O308" s="6"/>
      <c r="P308" s="6"/>
      <c r="Q308" s="6">
        <f>INDEX([1]!tblSchedule[Home Game],MATCH(tblTeamSch[[#This Row],[Game Num]],[1]!tblSchedule[GameNum],0))</f>
        <v>0</v>
      </c>
      <c r="R308" s="7" t="e">
        <f>IF(COUNTIFS(tblTeamSch[Team],tblTeamSch[[#This Row],[Team]],#REF!,1)&gt;1,"Y","")</f>
        <v>#REF!</v>
      </c>
      <c r="S308" s="6">
        <f>INDEX([1]!tblLoc[Score],MATCH(INDEX([1]!tblOrg[Loc],MATCH(tblTeamSch[[#This Row],[Org]],[1]!tblOrg[Organization],0)),[1]!tblLoc[Loc],0))</f>
        <v>0</v>
      </c>
      <c r="T308" s="6" t="e">
        <f>INDEX([1]!tblLoc[Score],MATCH(INDEX([1]!tblOrg[Loc],MATCH(#REF!,[1]!tblOrg[Abbr],0)),[1]!tblLoc[Loc],0))</f>
        <v>#REF!</v>
      </c>
      <c r="U308" s="6">
        <f>IFERROR(INDEX([1]!tblLoc[Score],MATCH(INDEX([1]!tblOrg[Loc],MATCH(INDEX(FacList,MATCH(tblTeamSch[[#This Row],[Facility]],INDEX(FacList,,1),0),3),[1]!tblOrg[Org Num],0)),[1]!tblLoc[Loc],0)),"")</f>
        <v>7</v>
      </c>
      <c r="V308" s="6">
        <f>IF(OR(tblTeamSch[[#This Row],[Court]]="",tblTeamSch[[#This Row],[Home]]&gt;0),0,IF(tblTeamSch[[#This Row],[Court]]&lt;10,0,IF(tblTeamSch[[#This Row],[Home Court]]=10,0,10)))</f>
        <v>0</v>
      </c>
      <c r="W308" s="6" t="e">
        <f>COUNTIFS(tblTeamSch[Travel Score for Game],10,tblTeamSch[Home],0,#REF!,#REF!)</f>
        <v>#REF!</v>
      </c>
      <c r="X308" s="6" t="str">
        <f>IFERROR(INDEX(tblTeamSch[Overall Travel Score],MATCH(tblTeamSch[[#This Row],[Opponent]],tblTeamSch[Team],0)),"")</f>
        <v/>
      </c>
      <c r="Y308" s="6" cm="1">
        <f t="array" ref="Y308">IF(Y307="Num",1,IF(Y307="","",IF(Y307+1&gt;TotalNumRegGames*2,"",Y307+1)))</f>
        <v>307</v>
      </c>
    </row>
    <row r="309" spans="1:25" ht="13.35" customHeight="1" x14ac:dyDescent="0.3">
      <c r="A309" s="6" cm="1">
        <f t="array" ref="A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439</v>
      </c>
      <c r="B309" s="6" cm="1">
        <f t="array" ref="B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09" s="6">
        <f>IFERROR(INDEX([1]!tblSchedule[Week Game Scheduled],MATCH(tblTeamSch[[#This Row],[Game Num]],[1]!tblSchedule[GameNum],0)),"")</f>
        <v>9</v>
      </c>
      <c r="D309" s="6">
        <f>IFERROR(INDEX([1]!tblSchedule[Round],MATCH(tblTeamSch[[#This Row],[Game Num]],[1]!tblSchedule[GameNum],0)),"")</f>
        <v>6</v>
      </c>
      <c r="E309" s="6">
        <f>IFERROR(INDEX([1]!tblSchedule[Rnd Sch],MATCH(tblTeamSch[[#This Row],[Game Num]],[1]!tblSchedule[GameNum],0)),"")</f>
        <v>6</v>
      </c>
      <c r="F309" s="6" t="str">
        <f>IFERROR(INDEX([1]!tblSchedule[DLC],MATCH(tblTeamSch[[#This Row],[Game Num]],[1]!tblSchedule[GameNum],0)),"")</f>
        <v>6B3</v>
      </c>
      <c r="G309" s="7" t="str">
        <f>IFERROR(INDEX([1]!tblSchedule[Facility],MATCH(tblTeamSch[[#This Row],[Game Num]],[1]!tblSchedule[GameNum],0)),"")</f>
        <v>Holy Spirit Gym</v>
      </c>
      <c r="H309" s="8">
        <f>IFERROR(INDEX([1]!tblSchedule[Game Date],MATCH(tblTeamSch[[#This Row],[Game Num]],[1]!tblSchedule[GameNum],0)),"")</f>
        <v>46047</v>
      </c>
      <c r="I309" s="9">
        <f>IFERROR(INDEX([1]!tblSchedule[Game Time],MATCH(tblTeamSch[[#This Row],[Game Num]],[1]!tblSchedule[GameNum],0)),"")</f>
        <v>0.625</v>
      </c>
      <c r="J309" s="10" t="str">
        <f>IFERROR(INDEX([1]!tblTeams[Organization],MATCH(tblTeamSch[[#This Row],[Team]],[1]!tblTeams[Team],0)),"")</f>
        <v>Holy Trinity</v>
      </c>
      <c r="K309" s="10" t="str">
        <f>IFERROR(INDEX([1]!tblOrg[Abbr],MATCH(tblTeamSch[[#This Row],[Org]],[1]!tblOrg[Organization],0)),"")</f>
        <v>HT</v>
      </c>
      <c r="L309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09" s="10" t="str">
        <f>IFERROR(INDEX(IF(tblTeamSch[[#This Row],[1vs2]]=1,[1]!tblSchedule[Team 2 Name],[1]!tblSchedule[Team 1 Name]),MATCH(tblTeamSch[[#This Row],[Game Num]],[1]!tblSchedule[GameNum],0)),"")</f>
        <v>Holy Spirit BBB 6#3</v>
      </c>
      <c r="N309" s="6"/>
      <c r="O309" s="6"/>
      <c r="P309" s="6"/>
      <c r="Q309" s="6">
        <f>INDEX([1]!tblSchedule[Home Game],MATCH(tblTeamSch[[#This Row],[Game Num]],[1]!tblSchedule[GameNum],0))</f>
        <v>1</v>
      </c>
      <c r="R309" s="7" t="e">
        <f>IF(COUNTIFS(tblTeamSch[Team],tblTeamSch[[#This Row],[Team]],#REF!,1)&gt;1,"Y","")</f>
        <v>#REF!</v>
      </c>
      <c r="S309" s="6">
        <f>INDEX([1]!tblLoc[Score],MATCH(INDEX([1]!tblOrg[Loc],MATCH(tblTeamSch[[#This Row],[Org]],[1]!tblOrg[Organization],0)),[1]!tblLoc[Loc],0))</f>
        <v>0</v>
      </c>
      <c r="T309" s="6" t="e">
        <f>INDEX([1]!tblLoc[Score],MATCH(INDEX([1]!tblOrg[Loc],MATCH(#REF!,[1]!tblOrg[Abbr],0)),[1]!tblLoc[Loc],0))</f>
        <v>#REF!</v>
      </c>
      <c r="U309" s="6">
        <f>IFERROR(INDEX([1]!tblLoc[Score],MATCH(INDEX([1]!tblOrg[Loc],MATCH(INDEX(FacList,MATCH(tblTeamSch[[#This Row],[Facility]],INDEX(FacList,,1),0),3),[1]!tblOrg[Org Num],0)),[1]!tblLoc[Loc],0)),"")</f>
        <v>0</v>
      </c>
      <c r="V309" s="6">
        <f>IF(OR(tblTeamSch[[#This Row],[Court]]="",tblTeamSch[[#This Row],[Home]]&gt;0),0,IF(tblTeamSch[[#This Row],[Court]]&lt;10,0,IF(tblTeamSch[[#This Row],[Home Court]]=10,0,10)))</f>
        <v>0</v>
      </c>
      <c r="W309" s="6" t="e">
        <f>COUNTIFS(tblTeamSch[Travel Score for Game],10,tblTeamSch[Home],0,#REF!,#REF!)</f>
        <v>#REF!</v>
      </c>
      <c r="X309" s="6" t="str">
        <f>IFERROR(INDEX(tblTeamSch[Overall Travel Score],MATCH(tblTeamSch[[#This Row],[Opponent]],tblTeamSch[Team],0)),"")</f>
        <v/>
      </c>
      <c r="Y309" s="6" cm="1">
        <f t="array" ref="Y309">IF(Y308="Num",1,IF(Y308="","",IF(Y308+1&gt;TotalNumRegGames*2,"",Y308+1)))</f>
        <v>308</v>
      </c>
    </row>
    <row r="310" spans="1:25" ht="13.35" customHeight="1" x14ac:dyDescent="0.3">
      <c r="A310" s="6" cm="1">
        <f t="array" ref="A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447</v>
      </c>
      <c r="B310" s="6" cm="1">
        <f t="array" ref="B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0" s="6">
        <f>IFERROR(INDEX([1]!tblSchedule[Week Game Scheduled],MATCH(tblTeamSch[[#This Row],[Game Num]],[1]!tblSchedule[GameNum],0)),"")</f>
        <v>10</v>
      </c>
      <c r="D310" s="6">
        <f>IFERROR(INDEX([1]!tblSchedule[Round],MATCH(tblTeamSch[[#This Row],[Game Num]],[1]!tblSchedule[GameNum],0)),"")</f>
        <v>7</v>
      </c>
      <c r="E310" s="6">
        <f>IFERROR(INDEX([1]!tblSchedule[Rnd Sch],MATCH(tblTeamSch[[#This Row],[Game Num]],[1]!tblSchedule[GameNum],0)),"")</f>
        <v>7</v>
      </c>
      <c r="F310" s="6" t="str">
        <f>IFERROR(INDEX([1]!tblSchedule[DLC],MATCH(tblTeamSch[[#This Row],[Game Num]],[1]!tblSchedule[GameNum],0)),"")</f>
        <v>6B3</v>
      </c>
      <c r="G310" s="7" t="str">
        <f>IFERROR(INDEX([1]!tblSchedule[Facility],MATCH(tblTeamSch[[#This Row],[Game Num]],[1]!tblSchedule[GameNum],0)),"")</f>
        <v>Holy Trinity Parish School</v>
      </c>
      <c r="H310" s="8">
        <f>IFERROR(INDEX([1]!tblSchedule[Game Date],MATCH(tblTeamSch[[#This Row],[Game Num]],[1]!tblSchedule[GameNum],0)),"")</f>
        <v>46054</v>
      </c>
      <c r="I310" s="9">
        <f>IFERROR(INDEX([1]!tblSchedule[Game Time],MATCH(tblTeamSch[[#This Row],[Game Num]],[1]!tblSchedule[GameNum],0)),"")</f>
        <v>0.625</v>
      </c>
      <c r="J310" s="10" t="str">
        <f>IFERROR(INDEX([1]!tblTeams[Organization],MATCH(tblTeamSch[[#This Row],[Team]],[1]!tblTeams[Team],0)),"")</f>
        <v>Holy Trinity</v>
      </c>
      <c r="K310" s="10" t="str">
        <f>IFERROR(INDEX([1]!tblOrg[Abbr],MATCH(tblTeamSch[[#This Row],[Org]],[1]!tblOrg[Organization],0)),"")</f>
        <v>HT</v>
      </c>
      <c r="L310" s="10" t="str">
        <f>IFERROR(INDEX(IF(tblTeamSch[[#This Row],[1vs2]]=1,[1]!tblSchedule[Team 1 Name],[1]!tblSchedule[Team 2 Name]),MATCH(tblTeamSch[[#This Row],[Game Num]],[1]!tblSchedule[GameNum],0)),"")</f>
        <v>Holy Trinity BB 5/6B #3 Orange</v>
      </c>
      <c r="M310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310" s="6"/>
      <c r="O310" s="6"/>
      <c r="P310" s="6"/>
      <c r="Q310" s="6">
        <f>INDEX([1]!tblSchedule[Home Game],MATCH(tblTeamSch[[#This Row],[Game Num]],[1]!tblSchedule[GameNum],0))</f>
        <v>1</v>
      </c>
      <c r="R310" s="7" t="e">
        <f>IF(COUNTIFS(tblTeamSch[Team],tblTeamSch[[#This Row],[Team]],#REF!,1)&gt;1,"Y","")</f>
        <v>#REF!</v>
      </c>
      <c r="S310" s="6">
        <f>INDEX([1]!tblLoc[Score],MATCH(INDEX([1]!tblOrg[Loc],MATCH(tblTeamSch[[#This Row],[Org]],[1]!tblOrg[Organization],0)),[1]!tblLoc[Loc],0))</f>
        <v>0</v>
      </c>
      <c r="T310" s="6" t="e">
        <f>INDEX([1]!tblLoc[Score],MATCH(INDEX([1]!tblOrg[Loc],MATCH(#REF!,[1]!tblOrg[Abbr],0)),[1]!tblLoc[Loc],0))</f>
        <v>#REF!</v>
      </c>
      <c r="U310" s="6">
        <f>IFERROR(INDEX([1]!tblLoc[Score],MATCH(INDEX([1]!tblOrg[Loc],MATCH(INDEX(FacList,MATCH(tblTeamSch[[#This Row],[Facility]],INDEX(FacList,,1),0),3),[1]!tblOrg[Org Num],0)),[1]!tblLoc[Loc],0)),"")</f>
        <v>0</v>
      </c>
      <c r="V310" s="6">
        <f>IF(OR(tblTeamSch[[#This Row],[Court]]="",tblTeamSch[[#This Row],[Home]]&gt;0),0,IF(tblTeamSch[[#This Row],[Court]]&lt;10,0,IF(tblTeamSch[[#This Row],[Home Court]]=10,0,10)))</f>
        <v>0</v>
      </c>
      <c r="W310" s="6" t="e">
        <f>COUNTIFS(tblTeamSch[Travel Score for Game],10,tblTeamSch[Home],0,#REF!,#REF!)</f>
        <v>#REF!</v>
      </c>
      <c r="X310" s="6" t="str">
        <f>IFERROR(INDEX(tblTeamSch[Overall Travel Score],MATCH(tblTeamSch[[#This Row],[Opponent]],tblTeamSch[Team],0)),"")</f>
        <v/>
      </c>
      <c r="Y310" s="6" cm="1">
        <f t="array" ref="Y310">IF(Y309="Num",1,IF(Y309="","",IF(Y309+1&gt;TotalNumRegGames*2,"",Y309+1)))</f>
        <v>309</v>
      </c>
    </row>
    <row r="311" spans="1:25" ht="13.35" customHeight="1" x14ac:dyDescent="0.3">
      <c r="A311" s="6" cm="1">
        <f t="array" ref="A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376</v>
      </c>
      <c r="B311" s="6" cm="1">
        <f t="array" ref="B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11" s="6">
        <f>IFERROR(INDEX([1]!tblSchedule[Week Game Scheduled],MATCH(tblTeamSch[[#This Row],[Game Num]],[1]!tblSchedule[GameNum],0)),"")</f>
        <v>50</v>
      </c>
      <c r="D311" s="6">
        <f>IFERROR(INDEX([1]!tblSchedule[Round],MATCH(tblTeamSch[[#This Row],[Game Num]],[1]!tblSchedule[GameNum],0)),"")</f>
        <v>1</v>
      </c>
      <c r="E311" s="6">
        <f>IFERROR(INDEX([1]!tblSchedule[Rnd Sch],MATCH(tblTeamSch[[#This Row],[Game Num]],[1]!tblSchedule[GameNum],0)),"")</f>
        <v>1</v>
      </c>
      <c r="F311" s="6" t="str">
        <f>IFERROR(INDEX([1]!tblSchedule[DLC],MATCH(tblTeamSch[[#This Row],[Game Num]],[1]!tblSchedule[GameNum],0)),"")</f>
        <v>6B3</v>
      </c>
      <c r="G311" s="7" t="str">
        <f>IFERROR(INDEX([1]!tblSchedule[Facility],MATCH(tblTeamSch[[#This Row],[Game Num]],[1]!tblSchedule[GameNum],0)),"")</f>
        <v>Holy Trinity Parish School</v>
      </c>
      <c r="H311" s="8">
        <f>IFERROR(INDEX([1]!tblSchedule[Game Date],MATCH(tblTeamSch[[#This Row],[Game Num]],[1]!tblSchedule[GameNum],0)),"")</f>
        <v>45998</v>
      </c>
      <c r="I311" s="9">
        <f>IFERROR(INDEX([1]!tblSchedule[Game Time],MATCH(tblTeamSch[[#This Row],[Game Num]],[1]!tblSchedule[GameNum],0)),"")</f>
        <v>0.66666666666666663</v>
      </c>
      <c r="J311" s="10" t="str">
        <f>IFERROR(INDEX([1]!tblTeams[Organization],MATCH(tblTeamSch[[#This Row],[Team]],[1]!tblTeams[Team],0)),"")</f>
        <v>Holy Trinity</v>
      </c>
      <c r="K311" s="10" t="str">
        <f>IFERROR(INDEX([1]!tblOrg[Abbr],MATCH(tblTeamSch[[#This Row],[Org]],[1]!tblOrg[Organization],0)),"")</f>
        <v>HT</v>
      </c>
      <c r="L311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1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311" s="6"/>
      <c r="O311" s="6"/>
      <c r="P311" s="6"/>
      <c r="Q311" s="6">
        <f>INDEX([1]!tblSchedule[Home Game],MATCH(tblTeamSch[[#This Row],[Game Num]],[1]!tblSchedule[GameNum],0))</f>
        <v>1</v>
      </c>
      <c r="R311" s="7" t="e">
        <f>IF(COUNTIFS(tblTeamSch[Team],tblTeamSch[[#This Row],[Team]],#REF!,1)&gt;1,"Y","")</f>
        <v>#REF!</v>
      </c>
      <c r="S311" s="6">
        <f>INDEX([1]!tblLoc[Score],MATCH(INDEX([1]!tblOrg[Loc],MATCH(tblTeamSch[[#This Row],[Org]],[1]!tblOrg[Organization],0)),[1]!tblLoc[Loc],0))</f>
        <v>0</v>
      </c>
      <c r="T311" s="6" t="e">
        <f>INDEX([1]!tblLoc[Score],MATCH(INDEX([1]!tblOrg[Loc],MATCH(#REF!,[1]!tblOrg[Abbr],0)),[1]!tblLoc[Loc],0))</f>
        <v>#REF!</v>
      </c>
      <c r="U311" s="6">
        <f>IFERROR(INDEX([1]!tblLoc[Score],MATCH(INDEX([1]!tblOrg[Loc],MATCH(INDEX(FacList,MATCH(tblTeamSch[[#This Row],[Facility]],INDEX(FacList,,1),0),3),[1]!tblOrg[Org Num],0)),[1]!tblLoc[Loc],0)),"")</f>
        <v>0</v>
      </c>
      <c r="V311" s="6">
        <f>IF(OR(tblTeamSch[[#This Row],[Court]]="",tblTeamSch[[#This Row],[Home]]&gt;0),0,IF(tblTeamSch[[#This Row],[Court]]&lt;10,0,IF(tblTeamSch[[#This Row],[Home Court]]=10,0,10)))</f>
        <v>0</v>
      </c>
      <c r="W311" s="6" t="e">
        <f>COUNTIFS(tblTeamSch[Travel Score for Game],10,tblTeamSch[Home],0,#REF!,#REF!)</f>
        <v>#REF!</v>
      </c>
      <c r="X311" s="6" t="str">
        <f>IFERROR(INDEX(tblTeamSch[Overall Travel Score],MATCH(tblTeamSch[[#This Row],[Opponent]],tblTeamSch[Team],0)),"")</f>
        <v/>
      </c>
      <c r="Y311" s="6" cm="1">
        <f t="array" ref="Y311">IF(Y310="Num",1,IF(Y310="","",IF(Y310+1&gt;TotalNumRegGames*2,"",Y310+1)))</f>
        <v>310</v>
      </c>
    </row>
    <row r="312" spans="1:25" ht="13.35" customHeight="1" x14ac:dyDescent="0.3">
      <c r="A312" s="6" cm="1">
        <f t="array" ref="A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388</v>
      </c>
      <c r="B312" s="6" cm="1">
        <f t="array" ref="B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12" s="6">
        <f>IFERROR(INDEX([1]!tblSchedule[Week Game Scheduled],MATCH(tblTeamSch[[#This Row],[Game Num]],[1]!tblSchedule[GameNum],0)),"")</f>
        <v>50</v>
      </c>
      <c r="D312" s="6">
        <f>IFERROR(INDEX([1]!tblSchedule[Round],MATCH(tblTeamSch[[#This Row],[Game Num]],[1]!tblSchedule[GameNum],0)),"")</f>
        <v>2</v>
      </c>
      <c r="E312" s="6">
        <f>IFERROR(INDEX([1]!tblSchedule[Rnd Sch],MATCH(tblTeamSch[[#This Row],[Game Num]],[1]!tblSchedule[GameNum],0)),"")</f>
        <v>2</v>
      </c>
      <c r="F312" s="6" t="str">
        <f>IFERROR(INDEX([1]!tblSchedule[DLC],MATCH(tblTeamSch[[#This Row],[Game Num]],[1]!tblSchedule[GameNum],0)),"")</f>
        <v>6B3</v>
      </c>
      <c r="G312" s="7" t="str">
        <f>IFERROR(INDEX([1]!tblSchedule[Facility],MATCH(tblTeamSch[[#This Row],[Game Num]],[1]!tblSchedule[GameNum],0)),"")</f>
        <v>St. Agnes Gym</v>
      </c>
      <c r="H312" s="8">
        <f>IFERROR(INDEX([1]!tblSchedule[Game Date],MATCH(tblTeamSch[[#This Row],[Game Num]],[1]!tblSchedule[GameNum],0)),"")</f>
        <v>46004</v>
      </c>
      <c r="I312" s="9">
        <f>IFERROR(INDEX([1]!tblSchedule[Game Time],MATCH(tblTeamSch[[#This Row],[Game Num]],[1]!tblSchedule[GameNum],0)),"")</f>
        <v>0.41666666666666669</v>
      </c>
      <c r="J312" s="10" t="str">
        <f>IFERROR(INDEX([1]!tblTeams[Organization],MATCH(tblTeamSch[[#This Row],[Team]],[1]!tblTeams[Team],0)),"")</f>
        <v>Holy Trinity</v>
      </c>
      <c r="K312" s="10" t="str">
        <f>IFERROR(INDEX([1]!tblOrg[Abbr],MATCH(tblTeamSch[[#This Row],[Org]],[1]!tblOrg[Organization],0)),"")</f>
        <v>HT</v>
      </c>
      <c r="L312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2" s="10" t="str">
        <f>IFERROR(INDEX(IF(tblTeamSch[[#This Row],[1vs2]]=1,[1]!tblSchedule[Team 2 Name],[1]!tblSchedule[Team 1 Name]),MATCH(tblTeamSch[[#This Row],[Game Num]],[1]!tblSchedule[GameNum],0)),"")</f>
        <v>St Agnes BB 6B#4</v>
      </c>
      <c r="N312" s="6"/>
      <c r="O312" s="6"/>
      <c r="P312" s="6"/>
      <c r="Q312" s="6">
        <f>INDEX([1]!tblSchedule[Home Game],MATCH(tblTeamSch[[#This Row],[Game Num]],[1]!tblSchedule[GameNum],0))</f>
        <v>1</v>
      </c>
      <c r="R312" s="7" t="e">
        <f>IF(COUNTIFS(tblTeamSch[Team],tblTeamSch[[#This Row],[Team]],#REF!,1)&gt;1,"Y","")</f>
        <v>#REF!</v>
      </c>
      <c r="S312" s="6">
        <f>INDEX([1]!tblLoc[Score],MATCH(INDEX([1]!tblOrg[Loc],MATCH(tblTeamSch[[#This Row],[Org]],[1]!tblOrg[Organization],0)),[1]!tblLoc[Loc],0))</f>
        <v>0</v>
      </c>
      <c r="T312" s="6" t="e">
        <f>INDEX([1]!tblLoc[Score],MATCH(INDEX([1]!tblOrg[Loc],MATCH(#REF!,[1]!tblOrg[Abbr],0)),[1]!tblLoc[Loc],0))</f>
        <v>#REF!</v>
      </c>
      <c r="U312" s="6">
        <f>IFERROR(INDEX([1]!tblLoc[Score],MATCH(INDEX([1]!tblOrg[Loc],MATCH(INDEX(FacList,MATCH(tblTeamSch[[#This Row],[Facility]],INDEX(FacList,,1),0),3),[1]!tblOrg[Org Num],0)),[1]!tblLoc[Loc],0)),"")</f>
        <v>0</v>
      </c>
      <c r="V312" s="6">
        <f>IF(OR(tblTeamSch[[#This Row],[Court]]="",tblTeamSch[[#This Row],[Home]]&gt;0),0,IF(tblTeamSch[[#This Row],[Court]]&lt;10,0,IF(tblTeamSch[[#This Row],[Home Court]]=10,0,10)))</f>
        <v>0</v>
      </c>
      <c r="W312" s="6" t="e">
        <f>COUNTIFS(tblTeamSch[Travel Score for Game],10,tblTeamSch[Home],0,#REF!,#REF!)</f>
        <v>#REF!</v>
      </c>
      <c r="X312" s="6" t="str">
        <f>IFERROR(INDEX(tblTeamSch[Overall Travel Score],MATCH(tblTeamSch[[#This Row],[Opponent]],tblTeamSch[Team],0)),"")</f>
        <v/>
      </c>
      <c r="Y312" s="6" cm="1">
        <f t="array" ref="Y312">IF(Y311="Num",1,IF(Y311="","",IF(Y311+1&gt;TotalNumRegGames*2,"",Y311+1)))</f>
        <v>311</v>
      </c>
    </row>
    <row r="313" spans="1:25" ht="13.35" customHeight="1" x14ac:dyDescent="0.3">
      <c r="A313" s="6" cm="1">
        <f t="array" ref="A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400</v>
      </c>
      <c r="B313" s="6" cm="1">
        <f t="array" ref="B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13" s="6">
        <f>IFERROR(INDEX([1]!tblSchedule[Week Game Scheduled],MATCH(tblTeamSch[[#This Row],[Game Num]],[1]!tblSchedule[GameNum],0)),"")</f>
        <v>6</v>
      </c>
      <c r="D313" s="6">
        <f>IFERROR(INDEX([1]!tblSchedule[Round],MATCH(tblTeamSch[[#This Row],[Game Num]],[1]!tblSchedule[GameNum],0)),"")</f>
        <v>3</v>
      </c>
      <c r="E313" s="6">
        <f>IFERROR(INDEX([1]!tblSchedule[Rnd Sch],MATCH(tblTeamSch[[#This Row],[Game Num]],[1]!tblSchedule[GameNum],0)),"")</f>
        <v>3</v>
      </c>
      <c r="F313" s="6" t="str">
        <f>IFERROR(INDEX([1]!tblSchedule[DLC],MATCH(tblTeamSch[[#This Row],[Game Num]],[1]!tblSchedule[GameNum],0)),"")</f>
        <v>6B3</v>
      </c>
      <c r="G313" s="7" t="str">
        <f>IFERROR(INDEX([1]!tblSchedule[Facility],MATCH(tblTeamSch[[#This Row],[Game Num]],[1]!tblSchedule[GameNum],0)),"")</f>
        <v>St Lawrence</v>
      </c>
      <c r="H313" s="8">
        <f>IFERROR(INDEX([1]!tblSchedule[Game Date],MATCH(tblTeamSch[[#This Row],[Game Num]],[1]!tblSchedule[GameNum],0)),"")</f>
        <v>46026</v>
      </c>
      <c r="I313" s="9">
        <f>IFERROR(INDEX([1]!tblSchedule[Game Time],MATCH(tblTeamSch[[#This Row],[Game Num]],[1]!tblSchedule[GameNum],0)),"")</f>
        <v>0.66666666666666663</v>
      </c>
      <c r="J313" s="10" t="str">
        <f>IFERROR(INDEX([1]!tblTeams[Organization],MATCH(tblTeamSch[[#This Row],[Team]],[1]!tblTeams[Team],0)),"")</f>
        <v>Holy Trinity</v>
      </c>
      <c r="K313" s="10" t="str">
        <f>IFERROR(INDEX([1]!tblOrg[Abbr],MATCH(tblTeamSch[[#This Row],[Org]],[1]!tblOrg[Organization],0)),"")</f>
        <v>HT</v>
      </c>
      <c r="L313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3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313" s="6"/>
      <c r="O313" s="6"/>
      <c r="P313" s="6"/>
      <c r="Q313" s="6">
        <f>INDEX([1]!tblSchedule[Home Game],MATCH(tblTeamSch[[#This Row],[Game Num]],[1]!tblSchedule[GameNum],0))</f>
        <v>0</v>
      </c>
      <c r="R313" s="7" t="e">
        <f>IF(COUNTIFS(tblTeamSch[Team],tblTeamSch[[#This Row],[Team]],#REF!,1)&gt;1,"Y","")</f>
        <v>#REF!</v>
      </c>
      <c r="S313" s="6">
        <f>INDEX([1]!tblLoc[Score],MATCH(INDEX([1]!tblOrg[Loc],MATCH(tblTeamSch[[#This Row],[Org]],[1]!tblOrg[Organization],0)),[1]!tblLoc[Loc],0))</f>
        <v>0</v>
      </c>
      <c r="T313" s="6" t="e">
        <f>INDEX([1]!tblLoc[Score],MATCH(INDEX([1]!tblOrg[Loc],MATCH(#REF!,[1]!tblOrg[Abbr],0)),[1]!tblLoc[Loc],0))</f>
        <v>#REF!</v>
      </c>
      <c r="U313" s="6">
        <f>IFERROR(INDEX([1]!tblLoc[Score],MATCH(INDEX([1]!tblOrg[Loc],MATCH(INDEX(FacList,MATCH(tblTeamSch[[#This Row],[Facility]],INDEX(FacList,,1),0),3),[1]!tblOrg[Org Num],0)),[1]!tblLoc[Loc],0)),"")</f>
        <v>10</v>
      </c>
      <c r="V313" s="6">
        <f>IF(OR(tblTeamSch[[#This Row],[Court]]="",tblTeamSch[[#This Row],[Home]]&gt;0),0,IF(tblTeamSch[[#This Row],[Court]]&lt;10,0,IF(tblTeamSch[[#This Row],[Home Court]]=10,0,10)))</f>
        <v>10</v>
      </c>
      <c r="W313" s="6" t="e">
        <f>COUNTIFS(tblTeamSch[Travel Score for Game],10,tblTeamSch[Home],0,#REF!,#REF!)</f>
        <v>#REF!</v>
      </c>
      <c r="X313" s="6" t="str">
        <f>IFERROR(INDEX(tblTeamSch[Overall Travel Score],MATCH(tblTeamSch[[#This Row],[Opponent]],tblTeamSch[Team],0)),"")</f>
        <v/>
      </c>
      <c r="Y313" s="6" cm="1">
        <f t="array" ref="Y313">IF(Y312="Num",1,IF(Y312="","",IF(Y312+1&gt;TotalNumRegGames*2,"",Y312+1)))</f>
        <v>312</v>
      </c>
    </row>
    <row r="314" spans="1:25" ht="13.35" customHeight="1" x14ac:dyDescent="0.3">
      <c r="A314" s="6" cm="1">
        <f t="array" ref="A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410</v>
      </c>
      <c r="B314" s="6" cm="1">
        <f t="array" ref="B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4" s="6">
        <f>IFERROR(INDEX([1]!tblSchedule[Week Game Scheduled],MATCH(tblTeamSch[[#This Row],[Game Num]],[1]!tblSchedule[GameNum],0)),"")</f>
        <v>7</v>
      </c>
      <c r="D314" s="6">
        <f>IFERROR(INDEX([1]!tblSchedule[Round],MATCH(tblTeamSch[[#This Row],[Game Num]],[1]!tblSchedule[GameNum],0)),"")</f>
        <v>4</v>
      </c>
      <c r="E314" s="6">
        <f>IFERROR(INDEX([1]!tblSchedule[Rnd Sch],MATCH(tblTeamSch[[#This Row],[Game Num]],[1]!tblSchedule[GameNum],0)),"")</f>
        <v>4</v>
      </c>
      <c r="F314" s="6" t="str">
        <f>IFERROR(INDEX([1]!tblSchedule[DLC],MATCH(tblTeamSch[[#This Row],[Game Num]],[1]!tblSchedule[GameNum],0)),"")</f>
        <v>6B3</v>
      </c>
      <c r="G314" s="7" t="str">
        <f>IFERROR(INDEX([1]!tblSchedule[Facility],MATCH(tblTeamSch[[#This Row],[Game Num]],[1]!tblSchedule[GameNum],0)),"")</f>
        <v>St. Margaret Mary PAC (smaller gym)</v>
      </c>
      <c r="H314" s="8">
        <f>IFERROR(INDEX([1]!tblSchedule[Game Date],MATCH(tblTeamSch[[#This Row],[Game Num]],[1]!tblSchedule[GameNum],0)),"")</f>
        <v>46033</v>
      </c>
      <c r="I314" s="9">
        <f>IFERROR(INDEX([1]!tblSchedule[Game Time],MATCH(tblTeamSch[[#This Row],[Game Num]],[1]!tblSchedule[GameNum],0)),"")</f>
        <v>0.60416666666666663</v>
      </c>
      <c r="J314" s="10" t="str">
        <f>IFERROR(INDEX([1]!tblTeams[Organization],MATCH(tblTeamSch[[#This Row],[Team]],[1]!tblTeams[Team],0)),"")</f>
        <v>Holy Trinity</v>
      </c>
      <c r="K314" s="10" t="str">
        <f>IFERROR(INDEX([1]!tblOrg[Abbr],MATCH(tblTeamSch[[#This Row],[Org]],[1]!tblOrg[Organization],0)),"")</f>
        <v>HT</v>
      </c>
      <c r="L314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4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314" s="6"/>
      <c r="O314" s="6"/>
      <c r="P314" s="6"/>
      <c r="Q314" s="6">
        <f>INDEX([1]!tblSchedule[Home Game],MATCH(tblTeamSch[[#This Row],[Game Num]],[1]!tblSchedule[GameNum],0))</f>
        <v>1</v>
      </c>
      <c r="R314" s="7" t="e">
        <f>IF(COUNTIFS(tblTeamSch[Team],tblTeamSch[[#This Row],[Team]],#REF!,1)&gt;1,"Y","")</f>
        <v>#REF!</v>
      </c>
      <c r="S314" s="6">
        <f>INDEX([1]!tblLoc[Score],MATCH(INDEX([1]!tblOrg[Loc],MATCH(tblTeamSch[[#This Row],[Org]],[1]!tblOrg[Organization],0)),[1]!tblLoc[Loc],0))</f>
        <v>0</v>
      </c>
      <c r="T314" s="6" t="e">
        <f>INDEX([1]!tblLoc[Score],MATCH(INDEX([1]!tblOrg[Loc],MATCH(#REF!,[1]!tblOrg[Abbr],0)),[1]!tblLoc[Loc],0))</f>
        <v>#REF!</v>
      </c>
      <c r="U314" s="6">
        <f>IFERROR(INDEX([1]!tblLoc[Score],MATCH(INDEX([1]!tblOrg[Loc],MATCH(INDEX(FacList,MATCH(tblTeamSch[[#This Row],[Facility]],INDEX(FacList,,1),0),3),[1]!tblOrg[Org Num],0)),[1]!tblLoc[Loc],0)),"")</f>
        <v>0</v>
      </c>
      <c r="V314" s="6">
        <f>IF(OR(tblTeamSch[[#This Row],[Court]]="",tblTeamSch[[#This Row],[Home]]&gt;0),0,IF(tblTeamSch[[#This Row],[Court]]&lt;10,0,IF(tblTeamSch[[#This Row],[Home Court]]=10,0,10)))</f>
        <v>0</v>
      </c>
      <c r="W314" s="6" t="e">
        <f>COUNTIFS(tblTeamSch[Travel Score for Game],10,tblTeamSch[Home],0,#REF!,#REF!)</f>
        <v>#REF!</v>
      </c>
      <c r="X314" s="6" t="str">
        <f>IFERROR(INDEX(tblTeamSch[Overall Travel Score],MATCH(tblTeamSch[[#This Row],[Opponent]],tblTeamSch[Team],0)),"")</f>
        <v/>
      </c>
      <c r="Y314" s="6" cm="1">
        <f t="array" ref="Y314">IF(Y313="Num",1,IF(Y313="","",IF(Y313+1&gt;TotalNumRegGames*2,"",Y313+1)))</f>
        <v>313</v>
      </c>
    </row>
    <row r="315" spans="1:25" ht="13.35" customHeight="1" x14ac:dyDescent="0.3">
      <c r="A315" s="6" cm="1">
        <f t="array" ref="A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423</v>
      </c>
      <c r="B315" s="6" cm="1">
        <f t="array" ref="B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5" s="6">
        <f>IFERROR(INDEX([1]!tblSchedule[Week Game Scheduled],MATCH(tblTeamSch[[#This Row],[Game Num]],[1]!tblSchedule[GameNum],0)),"")</f>
        <v>8</v>
      </c>
      <c r="D315" s="6">
        <f>IFERROR(INDEX([1]!tblSchedule[Round],MATCH(tblTeamSch[[#This Row],[Game Num]],[1]!tblSchedule[GameNum],0)),"")</f>
        <v>5</v>
      </c>
      <c r="E315" s="6">
        <f>IFERROR(INDEX([1]!tblSchedule[Rnd Sch],MATCH(tblTeamSch[[#This Row],[Game Num]],[1]!tblSchedule[GameNum],0)),"")</f>
        <v>5</v>
      </c>
      <c r="F315" s="6" t="str">
        <f>IFERROR(INDEX([1]!tblSchedule[DLC],MATCH(tblTeamSch[[#This Row],[Game Num]],[1]!tblSchedule[GameNum],0)),"")</f>
        <v>6B3</v>
      </c>
      <c r="G315" s="7" t="str">
        <f>IFERROR(INDEX([1]!tblSchedule[Facility],MATCH(tblTeamSch[[#This Row],[Game Num]],[1]!tblSchedule[GameNum],0)),"")</f>
        <v>St. Margaret Mary PAC (smaller gym)</v>
      </c>
      <c r="H315" s="8">
        <f>IFERROR(INDEX([1]!tblSchedule[Game Date],MATCH(tblTeamSch[[#This Row],[Game Num]],[1]!tblSchedule[GameNum],0)),"")</f>
        <v>46040</v>
      </c>
      <c r="I315" s="9">
        <f>IFERROR(INDEX([1]!tblSchedule[Game Time],MATCH(tblTeamSch[[#This Row],[Game Num]],[1]!tblSchedule[GameNum],0)),"")</f>
        <v>0.60416666666666663</v>
      </c>
      <c r="J315" s="10" t="str">
        <f>IFERROR(INDEX([1]!tblTeams[Organization],MATCH(tblTeamSch[[#This Row],[Team]],[1]!tblTeams[Team],0)),"")</f>
        <v>Holy Trinity</v>
      </c>
      <c r="K315" s="10" t="str">
        <f>IFERROR(INDEX([1]!tblOrg[Abbr],MATCH(tblTeamSch[[#This Row],[Org]],[1]!tblOrg[Organization],0)),"")</f>
        <v>HT</v>
      </c>
      <c r="L315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5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315" s="6"/>
      <c r="O315" s="6"/>
      <c r="P315" s="6"/>
      <c r="Q315" s="6">
        <f>INDEX([1]!tblSchedule[Home Game],MATCH(tblTeamSch[[#This Row],[Game Num]],[1]!tblSchedule[GameNum],0))</f>
        <v>0</v>
      </c>
      <c r="R315" s="7" t="e">
        <f>IF(COUNTIFS(tblTeamSch[Team],tblTeamSch[[#This Row],[Team]],#REF!,1)&gt;1,"Y","")</f>
        <v>#REF!</v>
      </c>
      <c r="S315" s="6">
        <f>INDEX([1]!tblLoc[Score],MATCH(INDEX([1]!tblOrg[Loc],MATCH(tblTeamSch[[#This Row],[Org]],[1]!tblOrg[Organization],0)),[1]!tblLoc[Loc],0))</f>
        <v>0</v>
      </c>
      <c r="T315" s="6" t="e">
        <f>INDEX([1]!tblLoc[Score],MATCH(INDEX([1]!tblOrg[Loc],MATCH(#REF!,[1]!tblOrg[Abbr],0)),[1]!tblLoc[Loc],0))</f>
        <v>#REF!</v>
      </c>
      <c r="U315" s="6">
        <f>IFERROR(INDEX([1]!tblLoc[Score],MATCH(INDEX([1]!tblOrg[Loc],MATCH(INDEX(FacList,MATCH(tblTeamSch[[#This Row],[Facility]],INDEX(FacList,,1),0),3),[1]!tblOrg[Org Num],0)),[1]!tblLoc[Loc],0)),"")</f>
        <v>0</v>
      </c>
      <c r="V315" s="6">
        <f>IF(OR(tblTeamSch[[#This Row],[Court]]="",tblTeamSch[[#This Row],[Home]]&gt;0),0,IF(tblTeamSch[[#This Row],[Court]]&lt;10,0,IF(tblTeamSch[[#This Row],[Home Court]]=10,0,10)))</f>
        <v>0</v>
      </c>
      <c r="W315" s="6" t="e">
        <f>COUNTIFS(tblTeamSch[Travel Score for Game],10,tblTeamSch[Home],0,#REF!,#REF!)</f>
        <v>#REF!</v>
      </c>
      <c r="X315" s="6" t="str">
        <f>IFERROR(INDEX(tblTeamSch[Overall Travel Score],MATCH(tblTeamSch[[#This Row],[Opponent]],tblTeamSch[Team],0)),"")</f>
        <v/>
      </c>
      <c r="Y315" s="6" cm="1">
        <f t="array" ref="Y315">IF(Y314="Num",1,IF(Y314="","",IF(Y314+1&gt;TotalNumRegGames*2,"",Y314+1)))</f>
        <v>314</v>
      </c>
    </row>
    <row r="316" spans="1:25" ht="13.35" customHeight="1" x14ac:dyDescent="0.3">
      <c r="A316" s="6" cm="1">
        <f t="array" ref="A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436</v>
      </c>
      <c r="B316" s="6" cm="1">
        <f t="array" ref="B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6" s="6">
        <f>IFERROR(INDEX([1]!tblSchedule[Week Game Scheduled],MATCH(tblTeamSch[[#This Row],[Game Num]],[1]!tblSchedule[GameNum],0)),"")</f>
        <v>9</v>
      </c>
      <c r="D316" s="6">
        <f>IFERROR(INDEX([1]!tblSchedule[Round],MATCH(tblTeamSch[[#This Row],[Game Num]],[1]!tblSchedule[GameNum],0)),"")</f>
        <v>6</v>
      </c>
      <c r="E316" s="6">
        <f>IFERROR(INDEX([1]!tblSchedule[Rnd Sch],MATCH(tblTeamSch[[#This Row],[Game Num]],[1]!tblSchedule[GameNum],0)),"")</f>
        <v>6</v>
      </c>
      <c r="F316" s="6" t="str">
        <f>IFERROR(INDEX([1]!tblSchedule[DLC],MATCH(tblTeamSch[[#This Row],[Game Num]],[1]!tblSchedule[GameNum],0)),"")</f>
        <v>6B3</v>
      </c>
      <c r="G316" s="7" t="str">
        <f>IFERROR(INDEX([1]!tblSchedule[Facility],MATCH(tblTeamSch[[#This Row],[Game Num]],[1]!tblSchedule[GameNum],0)),"")</f>
        <v>St. John Paul II Community Center (Gym)</v>
      </c>
      <c r="H316" s="8">
        <f>IFERROR(INDEX([1]!tblSchedule[Game Date],MATCH(tblTeamSch[[#This Row],[Game Num]],[1]!tblSchedule[GameNum],0)),"")</f>
        <v>46047</v>
      </c>
      <c r="I316" s="9">
        <f>IFERROR(INDEX([1]!tblSchedule[Game Time],MATCH(tblTeamSch[[#This Row],[Game Num]],[1]!tblSchedule[GameNum],0)),"")</f>
        <v>0.66666666666666663</v>
      </c>
      <c r="J316" s="10" t="str">
        <f>IFERROR(INDEX([1]!tblTeams[Organization],MATCH(tblTeamSch[[#This Row],[Team]],[1]!tblTeams[Team],0)),"")</f>
        <v>Holy Trinity</v>
      </c>
      <c r="K316" s="10" t="str">
        <f>IFERROR(INDEX([1]!tblOrg[Abbr],MATCH(tblTeamSch[[#This Row],[Org]],[1]!tblOrg[Organization],0)),"")</f>
        <v>HT</v>
      </c>
      <c r="L316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6" s="10" t="str">
        <f>IFERROR(INDEX(IF(tblTeamSch[[#This Row],[1vs2]]=1,[1]!tblSchedule[Team 2 Name],[1]!tblSchedule[Team 1 Name]),MATCH(tblTeamSch[[#This Row],[Game Num]],[1]!tblSchedule[GameNum],0)),"")</f>
        <v>St. Raphael BB 6B #3</v>
      </c>
      <c r="N316" s="6"/>
      <c r="O316" s="6"/>
      <c r="P316" s="6"/>
      <c r="Q316" s="6">
        <f>INDEX([1]!tblSchedule[Home Game],MATCH(tblTeamSch[[#This Row],[Game Num]],[1]!tblSchedule[GameNum],0))</f>
        <v>0</v>
      </c>
      <c r="R316" s="7" t="e">
        <f>IF(COUNTIFS(tblTeamSch[Team],tblTeamSch[[#This Row],[Team]],#REF!,1)&gt;1,"Y","")</f>
        <v>#REF!</v>
      </c>
      <c r="S316" s="6">
        <f>INDEX([1]!tblLoc[Score],MATCH(INDEX([1]!tblOrg[Loc],MATCH(tblTeamSch[[#This Row],[Org]],[1]!tblOrg[Organization],0)),[1]!tblLoc[Loc],0))</f>
        <v>0</v>
      </c>
      <c r="T316" s="6" t="e">
        <f>INDEX([1]!tblLoc[Score],MATCH(INDEX([1]!tblOrg[Loc],MATCH(#REF!,[1]!tblOrg[Abbr],0)),[1]!tblLoc[Loc],0))</f>
        <v>#REF!</v>
      </c>
      <c r="U316" s="6">
        <f>IFERROR(INDEX([1]!tblLoc[Score],MATCH(INDEX([1]!tblOrg[Loc],MATCH(INDEX(FacList,MATCH(tblTeamSch[[#This Row],[Facility]],INDEX(FacList,,1),0),3),[1]!tblOrg[Org Num],0)),[1]!tblLoc[Loc],0)),"")</f>
        <v>0</v>
      </c>
      <c r="V316" s="6">
        <f>IF(OR(tblTeamSch[[#This Row],[Court]]="",tblTeamSch[[#This Row],[Home]]&gt;0),0,IF(tblTeamSch[[#This Row],[Court]]&lt;10,0,IF(tblTeamSch[[#This Row],[Home Court]]=10,0,10)))</f>
        <v>0</v>
      </c>
      <c r="W316" s="6" t="e">
        <f>COUNTIFS(tblTeamSch[Travel Score for Game],10,tblTeamSch[Home],0,#REF!,#REF!)</f>
        <v>#REF!</v>
      </c>
      <c r="X316" s="6" t="str">
        <f>IFERROR(INDEX(tblTeamSch[Overall Travel Score],MATCH(tblTeamSch[[#This Row],[Opponent]],tblTeamSch[Team],0)),"")</f>
        <v/>
      </c>
      <c r="Y316" s="6" cm="1">
        <f t="array" ref="Y316">IF(Y315="Num",1,IF(Y315="","",IF(Y315+1&gt;TotalNumRegGames*2,"",Y315+1)))</f>
        <v>315</v>
      </c>
    </row>
    <row r="317" spans="1:25" ht="13.35" customHeight="1" x14ac:dyDescent="0.3">
      <c r="A317" s="6" cm="1">
        <f t="array" ref="A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449</v>
      </c>
      <c r="B317" s="6" cm="1">
        <f t="array" ref="B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7" s="6">
        <f>IFERROR(INDEX([1]!tblSchedule[Week Game Scheduled],MATCH(tblTeamSch[[#This Row],[Game Num]],[1]!tblSchedule[GameNum],0)),"")</f>
        <v>10</v>
      </c>
      <c r="D317" s="6">
        <f>IFERROR(INDEX([1]!tblSchedule[Round],MATCH(tblTeamSch[[#This Row],[Game Num]],[1]!tblSchedule[GameNum],0)),"")</f>
        <v>7</v>
      </c>
      <c r="E317" s="6">
        <f>IFERROR(INDEX([1]!tblSchedule[Rnd Sch],MATCH(tblTeamSch[[#This Row],[Game Num]],[1]!tblSchedule[GameNum],0)),"")</f>
        <v>7</v>
      </c>
      <c r="F317" s="6" t="str">
        <f>IFERROR(INDEX([1]!tblSchedule[DLC],MATCH(tblTeamSch[[#This Row],[Game Num]],[1]!tblSchedule[GameNum],0)),"")</f>
        <v>6B3</v>
      </c>
      <c r="G317" s="7" t="str">
        <f>IFERROR(INDEX([1]!tblSchedule[Facility],MATCH(tblTeamSch[[#This Row],[Game Num]],[1]!tblSchedule[GameNum],0)),"")</f>
        <v>St. Margaret Mary PAC (smaller gym)</v>
      </c>
      <c r="H317" s="8">
        <f>IFERROR(INDEX([1]!tblSchedule[Game Date],MATCH(tblTeamSch[[#This Row],[Game Num]],[1]!tblSchedule[GameNum],0)),"")</f>
        <v>46054</v>
      </c>
      <c r="I317" s="9">
        <f>IFERROR(INDEX([1]!tblSchedule[Game Time],MATCH(tblTeamSch[[#This Row],[Game Num]],[1]!tblSchedule[GameNum],0)),"")</f>
        <v>0.5625</v>
      </c>
      <c r="J317" s="10" t="str">
        <f>IFERROR(INDEX([1]!tblTeams[Organization],MATCH(tblTeamSch[[#This Row],[Team]],[1]!tblTeams[Team],0)),"")</f>
        <v>Holy Trinity</v>
      </c>
      <c r="K317" s="10" t="str">
        <f>IFERROR(INDEX([1]!tblOrg[Abbr],MATCH(tblTeamSch[[#This Row],[Org]],[1]!tblOrg[Organization],0)),"")</f>
        <v>HT</v>
      </c>
      <c r="L317" s="10" t="str">
        <f>IFERROR(INDEX(IF(tblTeamSch[[#This Row],[1vs2]]=1,[1]!tblSchedule[Team 1 Name],[1]!tblSchedule[Team 2 Name]),MATCH(tblTeamSch[[#This Row],[Game Num]],[1]!tblSchedule[GameNum],0)),"")</f>
        <v>Holy Trinity BB 5/6B #3 Red</v>
      </c>
      <c r="M317" s="10" t="str">
        <f>IFERROR(INDEX(IF(tblTeamSch[[#This Row],[1vs2]]=1,[1]!tblSchedule[Team 2 Name],[1]!tblSchedule[Team 1 Name]),MATCH(tblTeamSch[[#This Row],[Game Num]],[1]!tblSchedule[GameNum],0)),"")</f>
        <v>St Patrick BB 6Boys #3</v>
      </c>
      <c r="N317" s="6"/>
      <c r="O317" s="6"/>
      <c r="P317" s="6"/>
      <c r="Q317" s="6">
        <f>INDEX([1]!tblSchedule[Home Game],MATCH(tblTeamSch[[#This Row],[Game Num]],[1]!tblSchedule[GameNum],0))</f>
        <v>0</v>
      </c>
      <c r="R317" s="7" t="e">
        <f>IF(COUNTIFS(tblTeamSch[Team],tblTeamSch[[#This Row],[Team]],#REF!,1)&gt;1,"Y","")</f>
        <v>#REF!</v>
      </c>
      <c r="S317" s="6">
        <f>INDEX([1]!tblLoc[Score],MATCH(INDEX([1]!tblOrg[Loc],MATCH(tblTeamSch[[#This Row],[Org]],[1]!tblOrg[Organization],0)),[1]!tblLoc[Loc],0))</f>
        <v>0</v>
      </c>
      <c r="T317" s="6" t="e">
        <f>INDEX([1]!tblLoc[Score],MATCH(INDEX([1]!tblOrg[Loc],MATCH(#REF!,[1]!tblOrg[Abbr],0)),[1]!tblLoc[Loc],0))</f>
        <v>#REF!</v>
      </c>
      <c r="U317" s="6">
        <f>IFERROR(INDEX([1]!tblLoc[Score],MATCH(INDEX([1]!tblOrg[Loc],MATCH(INDEX(FacList,MATCH(tblTeamSch[[#This Row],[Facility]],INDEX(FacList,,1),0),3),[1]!tblOrg[Org Num],0)),[1]!tblLoc[Loc],0)),"")</f>
        <v>0</v>
      </c>
      <c r="V317" s="6">
        <f>IF(OR(tblTeamSch[[#This Row],[Court]]="",tblTeamSch[[#This Row],[Home]]&gt;0),0,IF(tblTeamSch[[#This Row],[Court]]&lt;10,0,IF(tblTeamSch[[#This Row],[Home Court]]=10,0,10)))</f>
        <v>0</v>
      </c>
      <c r="W317" s="6" t="e">
        <f>COUNTIFS(tblTeamSch[Travel Score for Game],10,tblTeamSch[Home],0,#REF!,#REF!)</f>
        <v>#REF!</v>
      </c>
      <c r="X317" s="6" t="str">
        <f>IFERROR(INDEX(tblTeamSch[Overall Travel Score],MATCH(tblTeamSch[[#This Row],[Opponent]],tblTeamSch[Team],0)),"")</f>
        <v/>
      </c>
      <c r="Y317" s="6" cm="1">
        <f t="array" ref="Y317">IF(Y316="Num",1,IF(Y316="","",IF(Y316+1&gt;TotalNumRegGames*2,"",Y316+1)))</f>
        <v>316</v>
      </c>
    </row>
    <row r="318" spans="1:25" ht="13.35" customHeight="1" x14ac:dyDescent="0.3">
      <c r="A318" s="6" cm="1">
        <f t="array" ref="A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381</v>
      </c>
      <c r="B318" s="6" cm="1">
        <f t="array" ref="B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18" s="6">
        <f>IFERROR(INDEX([1]!tblSchedule[Week Game Scheduled],MATCH(tblTeamSch[[#This Row],[Game Num]],[1]!tblSchedule[GameNum],0)),"")</f>
        <v>50</v>
      </c>
      <c r="D318" s="6">
        <f>IFERROR(INDEX([1]!tblSchedule[Round],MATCH(tblTeamSch[[#This Row],[Game Num]],[1]!tblSchedule[GameNum],0)),"")</f>
        <v>1</v>
      </c>
      <c r="E318" s="6">
        <f>IFERROR(INDEX([1]!tblSchedule[Rnd Sch],MATCH(tblTeamSch[[#This Row],[Game Num]],[1]!tblSchedule[GameNum],0)),"")</f>
        <v>1</v>
      </c>
      <c r="F318" s="6" t="str">
        <f>IFERROR(INDEX([1]!tblSchedule[DLC],MATCH(tblTeamSch[[#This Row],[Game Num]],[1]!tblSchedule[GameNum],0)),"")</f>
        <v>6B3</v>
      </c>
      <c r="G318" s="7" t="str">
        <f>IFERROR(INDEX([1]!tblSchedule[Facility],MATCH(tblTeamSch[[#This Row],[Game Num]],[1]!tblSchedule[GameNum],0)),"")</f>
        <v>Saint Andrew Academy Gym</v>
      </c>
      <c r="H318" s="8">
        <f>IFERROR(INDEX([1]!tblSchedule[Game Date],MATCH(tblTeamSch[[#This Row],[Game Num]],[1]!tblSchedule[GameNum],0)),"")</f>
        <v>45998</v>
      </c>
      <c r="I318" s="9">
        <f>IFERROR(INDEX([1]!tblSchedule[Game Time],MATCH(tblTeamSch[[#This Row],[Game Num]],[1]!tblSchedule[GameNum],0)),"")</f>
        <v>0.66666666666666663</v>
      </c>
      <c r="J318" s="10" t="str">
        <f>IFERROR(INDEX([1]!tblTeams[Organization],MATCH(tblTeamSch[[#This Row],[Team]],[1]!tblTeams[Team],0)),"")</f>
        <v>Holy Trinity</v>
      </c>
      <c r="K318" s="10" t="str">
        <f>IFERROR(INDEX([1]!tblOrg[Abbr],MATCH(tblTeamSch[[#This Row],[Org]],[1]!tblOrg[Organization],0)),"")</f>
        <v>HT</v>
      </c>
      <c r="L318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18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318" s="6"/>
      <c r="O318" s="6"/>
      <c r="P318" s="6"/>
      <c r="Q318" s="6">
        <f>INDEX([1]!tblSchedule[Home Game],MATCH(tblTeamSch[[#This Row],[Game Num]],[1]!tblSchedule[GameNum],0))</f>
        <v>0</v>
      </c>
      <c r="R318" s="7" t="e">
        <f>IF(COUNTIFS(tblTeamSch[Team],tblTeamSch[[#This Row],[Team]],#REF!,1)&gt;1,"Y","")</f>
        <v>#REF!</v>
      </c>
      <c r="S318" s="6">
        <f>INDEX([1]!tblLoc[Score],MATCH(INDEX([1]!tblOrg[Loc],MATCH(tblTeamSch[[#This Row],[Org]],[1]!tblOrg[Organization],0)),[1]!tblLoc[Loc],0))</f>
        <v>0</v>
      </c>
      <c r="T318" s="6" t="e">
        <f>INDEX([1]!tblLoc[Score],MATCH(INDEX([1]!tblOrg[Loc],MATCH(#REF!,[1]!tblOrg[Abbr],0)),[1]!tblLoc[Loc],0))</f>
        <v>#REF!</v>
      </c>
      <c r="U318" s="6">
        <f>IFERROR(INDEX([1]!tblLoc[Score],MATCH(INDEX([1]!tblOrg[Loc],MATCH(INDEX(FacList,MATCH(tblTeamSch[[#This Row],[Facility]],INDEX(FacList,,1),0),3),[1]!tblOrg[Org Num],0)),[1]!tblLoc[Loc],0)),"")</f>
        <v>10</v>
      </c>
      <c r="V318" s="6">
        <f>IF(OR(tblTeamSch[[#This Row],[Court]]="",tblTeamSch[[#This Row],[Home]]&gt;0),0,IF(tblTeamSch[[#This Row],[Court]]&lt;10,0,IF(tblTeamSch[[#This Row],[Home Court]]=10,0,10)))</f>
        <v>10</v>
      </c>
      <c r="W318" s="6" t="e">
        <f>COUNTIFS(tblTeamSch[Travel Score for Game],10,tblTeamSch[Home],0,#REF!,#REF!)</f>
        <v>#REF!</v>
      </c>
      <c r="X318" s="6" t="str">
        <f>IFERROR(INDEX(tblTeamSch[Overall Travel Score],MATCH(tblTeamSch[[#This Row],[Opponent]],tblTeamSch[Team],0)),"")</f>
        <v/>
      </c>
      <c r="Y318" s="6" cm="1">
        <f t="array" ref="Y318">IF(Y317="Num",1,IF(Y317="","",IF(Y317+1&gt;TotalNumRegGames*2,"",Y317+1)))</f>
        <v>317</v>
      </c>
    </row>
    <row r="319" spans="1:25" ht="13.35" customHeight="1" x14ac:dyDescent="0.3">
      <c r="A319" s="6" cm="1">
        <f t="array" ref="A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393</v>
      </c>
      <c r="B319" s="6" cm="1">
        <f t="array" ref="B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19" s="6">
        <f>IFERROR(INDEX([1]!tblSchedule[Week Game Scheduled],MATCH(tblTeamSch[[#This Row],[Game Num]],[1]!tblSchedule[GameNum],0)),"")</f>
        <v>50</v>
      </c>
      <c r="D319" s="6">
        <f>IFERROR(INDEX([1]!tblSchedule[Round],MATCH(tblTeamSch[[#This Row],[Game Num]],[1]!tblSchedule[GameNum],0)),"")</f>
        <v>2</v>
      </c>
      <c r="E319" s="6">
        <f>IFERROR(INDEX([1]!tblSchedule[Rnd Sch],MATCH(tblTeamSch[[#This Row],[Game Num]],[1]!tblSchedule[GameNum],0)),"")</f>
        <v>2</v>
      </c>
      <c r="F319" s="6" t="str">
        <f>IFERROR(INDEX([1]!tblSchedule[DLC],MATCH(tblTeamSch[[#This Row],[Game Num]],[1]!tblSchedule[GameNum],0)),"")</f>
        <v>6B3</v>
      </c>
      <c r="G319" s="7" t="str">
        <f>IFERROR(INDEX([1]!tblSchedule[Facility],MATCH(tblTeamSch[[#This Row],[Game Num]],[1]!tblSchedule[GameNum],0)),"")</f>
        <v>St. Patrick's Celtic Center</v>
      </c>
      <c r="H319" s="8">
        <f>IFERROR(INDEX([1]!tblSchedule[Game Date],MATCH(tblTeamSch[[#This Row],[Game Num]],[1]!tblSchedule[GameNum],0)),"")</f>
        <v>46004</v>
      </c>
      <c r="I319" s="9">
        <f>IFERROR(INDEX([1]!tblSchedule[Game Time],MATCH(tblTeamSch[[#This Row],[Game Num]],[1]!tblSchedule[GameNum],0)),"")</f>
        <v>0.45833333333333331</v>
      </c>
      <c r="J319" s="10" t="str">
        <f>IFERROR(INDEX([1]!tblTeams[Organization],MATCH(tblTeamSch[[#This Row],[Team]],[1]!tblTeams[Team],0)),"")</f>
        <v>Holy Trinity</v>
      </c>
      <c r="K319" s="10" t="str">
        <f>IFERROR(INDEX([1]!tblOrg[Abbr],MATCH(tblTeamSch[[#This Row],[Org]],[1]!tblOrg[Organization],0)),"")</f>
        <v>HT</v>
      </c>
      <c r="L319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19" s="10" t="str">
        <f>IFERROR(INDEX(IF(tblTeamSch[[#This Row],[1vs2]]=1,[1]!tblSchedule[Team 2 Name],[1]!tblSchedule[Team 1 Name]),MATCH(tblTeamSch[[#This Row],[Game Num]],[1]!tblSchedule[GameNum],0)),"")</f>
        <v>St Patrick BB 6Boys #3</v>
      </c>
      <c r="N319" s="6"/>
      <c r="O319" s="6"/>
      <c r="P319" s="6"/>
      <c r="Q319" s="6">
        <f>INDEX([1]!tblSchedule[Home Game],MATCH(tblTeamSch[[#This Row],[Game Num]],[1]!tblSchedule[GameNum],0))</f>
        <v>1</v>
      </c>
      <c r="R319" s="7" t="e">
        <f>IF(COUNTIFS(tblTeamSch[Team],tblTeamSch[[#This Row],[Team]],#REF!,1)&gt;1,"Y","")</f>
        <v>#REF!</v>
      </c>
      <c r="S319" s="6">
        <f>INDEX([1]!tblLoc[Score],MATCH(INDEX([1]!tblOrg[Loc],MATCH(tblTeamSch[[#This Row],[Org]],[1]!tblOrg[Organization],0)),[1]!tblLoc[Loc],0))</f>
        <v>0</v>
      </c>
      <c r="T319" s="6" t="e">
        <f>INDEX([1]!tblLoc[Score],MATCH(INDEX([1]!tblOrg[Loc],MATCH(#REF!,[1]!tblOrg[Abbr],0)),[1]!tblLoc[Loc],0))</f>
        <v>#REF!</v>
      </c>
      <c r="U319" s="6">
        <f>IFERROR(INDEX([1]!tblLoc[Score],MATCH(INDEX([1]!tblOrg[Loc],MATCH(INDEX(FacList,MATCH(tblTeamSch[[#This Row],[Facility]],INDEX(FacList,,1),0),3),[1]!tblOrg[Org Num],0)),[1]!tblLoc[Loc],0)),"")</f>
        <v>4</v>
      </c>
      <c r="V319" s="6">
        <f>IF(OR(tblTeamSch[[#This Row],[Court]]="",tblTeamSch[[#This Row],[Home]]&gt;0),0,IF(tblTeamSch[[#This Row],[Court]]&lt;10,0,IF(tblTeamSch[[#This Row],[Home Court]]=10,0,10)))</f>
        <v>0</v>
      </c>
      <c r="W319" s="6" t="e">
        <f>COUNTIFS(tblTeamSch[Travel Score for Game],10,tblTeamSch[Home],0,#REF!,#REF!)</f>
        <v>#REF!</v>
      </c>
      <c r="X319" s="6" t="str">
        <f>IFERROR(INDEX(tblTeamSch[Overall Travel Score],MATCH(tblTeamSch[[#This Row],[Opponent]],tblTeamSch[Team],0)),"")</f>
        <v/>
      </c>
      <c r="Y319" s="6" cm="1">
        <f t="array" ref="Y319">IF(Y318="Num",1,IF(Y318="","",IF(Y318+1&gt;TotalNumRegGames*2,"",Y318+1)))</f>
        <v>318</v>
      </c>
    </row>
    <row r="320" spans="1:25" ht="13.35" customHeight="1" x14ac:dyDescent="0.3">
      <c r="A320" s="6" cm="1">
        <f t="array" ref="A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404</v>
      </c>
      <c r="B320" s="6" cm="1">
        <f t="array" ref="B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0" s="6">
        <f>IFERROR(INDEX([1]!tblSchedule[Week Game Scheduled],MATCH(tblTeamSch[[#This Row],[Game Num]],[1]!tblSchedule[GameNum],0)),"")</f>
        <v>6</v>
      </c>
      <c r="D320" s="6">
        <f>IFERROR(INDEX([1]!tblSchedule[Round],MATCH(tblTeamSch[[#This Row],[Game Num]],[1]!tblSchedule[GameNum],0)),"")</f>
        <v>3</v>
      </c>
      <c r="E320" s="6">
        <f>IFERROR(INDEX([1]!tblSchedule[Rnd Sch],MATCH(tblTeamSch[[#This Row],[Game Num]],[1]!tblSchedule[GameNum],0)),"")</f>
        <v>3</v>
      </c>
      <c r="F320" s="6" t="str">
        <f>IFERROR(INDEX([1]!tblSchedule[DLC],MATCH(tblTeamSch[[#This Row],[Game Num]],[1]!tblSchedule[GameNum],0)),"")</f>
        <v>6B3</v>
      </c>
      <c r="G320" s="7" t="str">
        <f>IFERROR(INDEX([1]!tblSchedule[Facility],MATCH(tblTeamSch[[#This Row],[Game Num]],[1]!tblSchedule[GameNum],0)),"")</f>
        <v>St. Margaret Mary PAC (smaller gym)</v>
      </c>
      <c r="H320" s="8">
        <f>IFERROR(INDEX([1]!tblSchedule[Game Date],MATCH(tblTeamSch[[#This Row],[Game Num]],[1]!tblSchedule[GameNum],0)),"")</f>
        <v>46026</v>
      </c>
      <c r="I320" s="9">
        <f>IFERROR(INDEX([1]!tblSchedule[Game Time],MATCH(tblTeamSch[[#This Row],[Game Num]],[1]!tblSchedule[GameNum],0)),"")</f>
        <v>0.60416666666666663</v>
      </c>
      <c r="J320" s="10" t="str">
        <f>IFERROR(INDEX([1]!tblTeams[Organization],MATCH(tblTeamSch[[#This Row],[Team]],[1]!tblTeams[Team],0)),"")</f>
        <v>Holy Trinity</v>
      </c>
      <c r="K320" s="10" t="str">
        <f>IFERROR(INDEX([1]!tblOrg[Abbr],MATCH(tblTeamSch[[#This Row],[Org]],[1]!tblOrg[Organization],0)),"")</f>
        <v>HT</v>
      </c>
      <c r="L320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20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320" s="6"/>
      <c r="O320" s="6"/>
      <c r="P320" s="6"/>
      <c r="Q320" s="6">
        <f>INDEX([1]!tblSchedule[Home Game],MATCH(tblTeamSch[[#This Row],[Game Num]],[1]!tblSchedule[GameNum],0))</f>
        <v>1</v>
      </c>
      <c r="R320" s="7" t="e">
        <f>IF(COUNTIFS(tblTeamSch[Team],tblTeamSch[[#This Row],[Team]],#REF!,1)&gt;1,"Y","")</f>
        <v>#REF!</v>
      </c>
      <c r="S320" s="6">
        <f>INDEX([1]!tblLoc[Score],MATCH(INDEX([1]!tblOrg[Loc],MATCH(tblTeamSch[[#This Row],[Org]],[1]!tblOrg[Organization],0)),[1]!tblLoc[Loc],0))</f>
        <v>0</v>
      </c>
      <c r="T320" s="6" t="e">
        <f>INDEX([1]!tblLoc[Score],MATCH(INDEX([1]!tblOrg[Loc],MATCH(#REF!,[1]!tblOrg[Abbr],0)),[1]!tblLoc[Loc],0))</f>
        <v>#REF!</v>
      </c>
      <c r="U320" s="6">
        <f>IFERROR(INDEX([1]!tblLoc[Score],MATCH(INDEX([1]!tblOrg[Loc],MATCH(INDEX(FacList,MATCH(tblTeamSch[[#This Row],[Facility]],INDEX(FacList,,1),0),3),[1]!tblOrg[Org Num],0)),[1]!tblLoc[Loc],0)),"")</f>
        <v>0</v>
      </c>
      <c r="V320" s="6">
        <f>IF(OR(tblTeamSch[[#This Row],[Court]]="",tblTeamSch[[#This Row],[Home]]&gt;0),0,IF(tblTeamSch[[#This Row],[Court]]&lt;10,0,IF(tblTeamSch[[#This Row],[Home Court]]=10,0,10)))</f>
        <v>0</v>
      </c>
      <c r="W320" s="6" t="e">
        <f>COUNTIFS(tblTeamSch[Travel Score for Game],10,tblTeamSch[Home],0,#REF!,#REF!)</f>
        <v>#REF!</v>
      </c>
      <c r="X320" s="6" t="str">
        <f>IFERROR(INDEX(tblTeamSch[Overall Travel Score],MATCH(tblTeamSch[[#This Row],[Opponent]],tblTeamSch[Team],0)),"")</f>
        <v/>
      </c>
      <c r="Y320" s="6" cm="1">
        <f t="array" ref="Y320">IF(Y319="Num",1,IF(Y319="","",IF(Y319+1&gt;TotalNumRegGames*2,"",Y319+1)))</f>
        <v>319</v>
      </c>
    </row>
    <row r="321" spans="1:25" ht="13.35" customHeight="1" x14ac:dyDescent="0.3">
      <c r="A321" s="6" cm="1">
        <f t="array" ref="A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411</v>
      </c>
      <c r="B321" s="6" cm="1">
        <f t="array" ref="B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1" s="6">
        <f>IFERROR(INDEX([1]!tblSchedule[Week Game Scheduled],MATCH(tblTeamSch[[#This Row],[Game Num]],[1]!tblSchedule[GameNum],0)),"")</f>
        <v>7</v>
      </c>
      <c r="D321" s="6">
        <f>IFERROR(INDEX([1]!tblSchedule[Round],MATCH(tblTeamSch[[#This Row],[Game Num]],[1]!tblSchedule[GameNum],0)),"")</f>
        <v>4</v>
      </c>
      <c r="E321" s="6">
        <f>IFERROR(INDEX([1]!tblSchedule[Rnd Sch],MATCH(tblTeamSch[[#This Row],[Game Num]],[1]!tblSchedule[GameNum],0)),"")</f>
        <v>4</v>
      </c>
      <c r="F321" s="6" t="str">
        <f>IFERROR(INDEX([1]!tblSchedule[DLC],MATCH(tblTeamSch[[#This Row],[Game Num]],[1]!tblSchedule[GameNum],0)),"")</f>
        <v>6B3</v>
      </c>
      <c r="G321" s="7" t="str">
        <f>IFERROR(INDEX([1]!tblSchedule[Facility],MATCH(tblTeamSch[[#This Row],[Game Num]],[1]!tblSchedule[GameNum],0)),"")</f>
        <v>St. Paul Gym</v>
      </c>
      <c r="H321" s="8">
        <f>IFERROR(INDEX([1]!tblSchedule[Game Date],MATCH(tblTeamSch[[#This Row],[Game Num]],[1]!tblSchedule[GameNum],0)),"")</f>
        <v>46033</v>
      </c>
      <c r="I321" s="9">
        <f>IFERROR(INDEX([1]!tblSchedule[Game Time],MATCH(tblTeamSch[[#This Row],[Game Num]],[1]!tblSchedule[GameNum],0)),"")</f>
        <v>0.54166666666666663</v>
      </c>
      <c r="J321" s="10" t="str">
        <f>IFERROR(INDEX([1]!tblTeams[Organization],MATCH(tblTeamSch[[#This Row],[Team]],[1]!tblTeams[Team],0)),"")</f>
        <v>Holy Trinity</v>
      </c>
      <c r="K321" s="10" t="str">
        <f>IFERROR(INDEX([1]!tblOrg[Abbr],MATCH(tblTeamSch[[#This Row],[Org]],[1]!tblOrg[Organization],0)),"")</f>
        <v>HT</v>
      </c>
      <c r="L321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21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321" s="6"/>
      <c r="O321" s="6"/>
      <c r="P321" s="6"/>
      <c r="Q321" s="6">
        <f>INDEX([1]!tblSchedule[Home Game],MATCH(tblTeamSch[[#This Row],[Game Num]],[1]!tblSchedule[GameNum],0))</f>
        <v>0</v>
      </c>
      <c r="R321" s="7" t="e">
        <f>IF(COUNTIFS(tblTeamSch[Team],tblTeamSch[[#This Row],[Team]],#REF!,1)&gt;1,"Y","")</f>
        <v>#REF!</v>
      </c>
      <c r="S321" s="6">
        <f>INDEX([1]!tblLoc[Score],MATCH(INDEX([1]!tblOrg[Loc],MATCH(tblTeamSch[[#This Row],[Org]],[1]!tblOrg[Organization],0)),[1]!tblLoc[Loc],0))</f>
        <v>0</v>
      </c>
      <c r="T321" s="6" t="e">
        <f>INDEX([1]!tblLoc[Score],MATCH(INDEX([1]!tblOrg[Loc],MATCH(#REF!,[1]!tblOrg[Abbr],0)),[1]!tblLoc[Loc],0))</f>
        <v>#REF!</v>
      </c>
      <c r="U321" s="6">
        <f>IFERROR(INDEX([1]!tblLoc[Score],MATCH(INDEX([1]!tblOrg[Loc],MATCH(INDEX(FacList,MATCH(tblTeamSch[[#This Row],[Facility]],INDEX(FacList,,1),0),3),[1]!tblOrg[Org Num],0)),[1]!tblLoc[Loc],0)),"")</f>
        <v>10</v>
      </c>
      <c r="V321" s="6">
        <f>IF(OR(tblTeamSch[[#This Row],[Court]]="",tblTeamSch[[#This Row],[Home]]&gt;0),0,IF(tblTeamSch[[#This Row],[Court]]&lt;10,0,IF(tblTeamSch[[#This Row],[Home Court]]=10,0,10)))</f>
        <v>10</v>
      </c>
      <c r="W321" s="6" t="e">
        <f>COUNTIFS(tblTeamSch[Travel Score for Game],10,tblTeamSch[Home],0,#REF!,#REF!)</f>
        <v>#REF!</v>
      </c>
      <c r="X321" s="6" t="str">
        <f>IFERROR(INDEX(tblTeamSch[Overall Travel Score],MATCH(tblTeamSch[[#This Row],[Opponent]],tblTeamSch[Team],0)),"")</f>
        <v/>
      </c>
      <c r="Y321" s="6" cm="1">
        <f t="array" ref="Y321">IF(Y320="Num",1,IF(Y320="","",IF(Y320+1&gt;TotalNumRegGames*2,"",Y320+1)))</f>
        <v>320</v>
      </c>
    </row>
    <row r="322" spans="1:25" ht="13.35" customHeight="1" x14ac:dyDescent="0.3">
      <c r="A322" s="6" cm="1">
        <f t="array" ref="A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429</v>
      </c>
      <c r="B322" s="6" cm="1">
        <f t="array" ref="B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2" s="6">
        <f>IFERROR(INDEX([1]!tblSchedule[Week Game Scheduled],MATCH(tblTeamSch[[#This Row],[Game Num]],[1]!tblSchedule[GameNum],0)),"")</f>
        <v>8</v>
      </c>
      <c r="D322" s="6">
        <f>IFERROR(INDEX([1]!tblSchedule[Round],MATCH(tblTeamSch[[#This Row],[Game Num]],[1]!tblSchedule[GameNum],0)),"")</f>
        <v>5</v>
      </c>
      <c r="E322" s="6">
        <f>IFERROR(INDEX([1]!tblSchedule[Rnd Sch],MATCH(tblTeamSch[[#This Row],[Game Num]],[1]!tblSchedule[GameNum],0)),"")</f>
        <v>5</v>
      </c>
      <c r="F322" s="6" t="str">
        <f>IFERROR(INDEX([1]!tblSchedule[DLC],MATCH(tblTeamSch[[#This Row],[Game Num]],[1]!tblSchedule[GameNum],0)),"")</f>
        <v>6B3</v>
      </c>
      <c r="G322" s="7" t="str">
        <f>IFERROR(INDEX([1]!tblSchedule[Facility],MATCH(tblTeamSch[[#This Row],[Game Num]],[1]!tblSchedule[GameNum],0)),"")</f>
        <v>Holy Trinity Parish School</v>
      </c>
      <c r="H322" s="8">
        <f>IFERROR(INDEX([1]!tblSchedule[Game Date],MATCH(tblTeamSch[[#This Row],[Game Num]],[1]!tblSchedule[GameNum],0)),"")</f>
        <v>46040</v>
      </c>
      <c r="I322" s="9">
        <f>IFERROR(INDEX([1]!tblSchedule[Game Time],MATCH(tblTeamSch[[#This Row],[Game Num]],[1]!tblSchedule[GameNum],0)),"")</f>
        <v>0.66666666666666663</v>
      </c>
      <c r="J322" s="10" t="str">
        <f>IFERROR(INDEX([1]!tblTeams[Organization],MATCH(tblTeamSch[[#This Row],[Team]],[1]!tblTeams[Team],0)),"")</f>
        <v>Holy Trinity</v>
      </c>
      <c r="K322" s="10" t="str">
        <f>IFERROR(INDEX([1]!tblOrg[Abbr],MATCH(tblTeamSch[[#This Row],[Org]],[1]!tblOrg[Organization],0)),"")</f>
        <v>HT</v>
      </c>
      <c r="L322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22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322" s="6"/>
      <c r="O322" s="6"/>
      <c r="P322" s="6"/>
      <c r="Q322" s="6">
        <f>INDEX([1]!tblSchedule[Home Game],MATCH(tblTeamSch[[#This Row],[Game Num]],[1]!tblSchedule[GameNum],0))</f>
        <v>1</v>
      </c>
      <c r="R322" s="7" t="e">
        <f>IF(COUNTIFS(tblTeamSch[Team],tblTeamSch[[#This Row],[Team]],#REF!,1)&gt;1,"Y","")</f>
        <v>#REF!</v>
      </c>
      <c r="S322" s="6">
        <f>INDEX([1]!tblLoc[Score],MATCH(INDEX([1]!tblOrg[Loc],MATCH(tblTeamSch[[#This Row],[Org]],[1]!tblOrg[Organization],0)),[1]!tblLoc[Loc],0))</f>
        <v>0</v>
      </c>
      <c r="T322" s="6" t="e">
        <f>INDEX([1]!tblLoc[Score],MATCH(INDEX([1]!tblOrg[Loc],MATCH(#REF!,[1]!tblOrg[Abbr],0)),[1]!tblLoc[Loc],0))</f>
        <v>#REF!</v>
      </c>
      <c r="U322" s="6">
        <f>IFERROR(INDEX([1]!tblLoc[Score],MATCH(INDEX([1]!tblOrg[Loc],MATCH(INDEX(FacList,MATCH(tblTeamSch[[#This Row],[Facility]],INDEX(FacList,,1),0),3),[1]!tblOrg[Org Num],0)),[1]!tblLoc[Loc],0)),"")</f>
        <v>0</v>
      </c>
      <c r="V322" s="6">
        <f>IF(OR(tblTeamSch[[#This Row],[Court]]="",tblTeamSch[[#This Row],[Home]]&gt;0),0,IF(tblTeamSch[[#This Row],[Court]]&lt;10,0,IF(tblTeamSch[[#This Row],[Home Court]]=10,0,10)))</f>
        <v>0</v>
      </c>
      <c r="W322" s="6" t="e">
        <f>COUNTIFS(tblTeamSch[Travel Score for Game],10,tblTeamSch[Home],0,#REF!,#REF!)</f>
        <v>#REF!</v>
      </c>
      <c r="X322" s="6" t="str">
        <f>IFERROR(INDEX(tblTeamSch[Overall Travel Score],MATCH(tblTeamSch[[#This Row],[Opponent]],tblTeamSch[Team],0)),"")</f>
        <v/>
      </c>
      <c r="Y322" s="6" cm="1">
        <f t="array" ref="Y322">IF(Y321="Num",1,IF(Y321="","",IF(Y321+1&gt;TotalNumRegGames*2,"",Y321+1)))</f>
        <v>321</v>
      </c>
    </row>
    <row r="323" spans="1:25" ht="13.35" customHeight="1" x14ac:dyDescent="0.3">
      <c r="A323" s="6" cm="1">
        <f t="array" ref="A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438</v>
      </c>
      <c r="B323" s="6" cm="1">
        <f t="array" ref="B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3" s="6">
        <f>IFERROR(INDEX([1]!tblSchedule[Week Game Scheduled],MATCH(tblTeamSch[[#This Row],[Game Num]],[1]!tblSchedule[GameNum],0)),"")</f>
        <v>9</v>
      </c>
      <c r="D323" s="6">
        <f>IFERROR(INDEX([1]!tblSchedule[Round],MATCH(tblTeamSch[[#This Row],[Game Num]],[1]!tblSchedule[GameNum],0)),"")</f>
        <v>6</v>
      </c>
      <c r="E323" s="6">
        <f>IFERROR(INDEX([1]!tblSchedule[Rnd Sch],MATCH(tblTeamSch[[#This Row],[Game Num]],[1]!tblSchedule[GameNum],0)),"")</f>
        <v>6</v>
      </c>
      <c r="F323" s="6" t="str">
        <f>IFERROR(INDEX([1]!tblSchedule[DLC],MATCH(tblTeamSch[[#This Row],[Game Num]],[1]!tblSchedule[GameNum],0)),"")</f>
        <v>6B3</v>
      </c>
      <c r="G323" s="7" t="str">
        <f>IFERROR(INDEX([1]!tblSchedule[Facility],MATCH(tblTeamSch[[#This Row],[Game Num]],[1]!tblSchedule[GameNum],0)),"")</f>
        <v>Ascension Gym</v>
      </c>
      <c r="H323" s="8">
        <f>IFERROR(INDEX([1]!tblSchedule[Game Date],MATCH(tblTeamSch[[#This Row],[Game Num]],[1]!tblSchedule[GameNum],0)),"")</f>
        <v>46047</v>
      </c>
      <c r="I323" s="9">
        <f>IFERROR(INDEX([1]!tblSchedule[Game Time],MATCH(tblTeamSch[[#This Row],[Game Num]],[1]!tblSchedule[GameNum],0)),"")</f>
        <v>0.625</v>
      </c>
      <c r="J323" s="10" t="str">
        <f>IFERROR(INDEX([1]!tblTeams[Organization],MATCH(tblTeamSch[[#This Row],[Team]],[1]!tblTeams[Team],0)),"")</f>
        <v>Holy Trinity</v>
      </c>
      <c r="K323" s="10" t="str">
        <f>IFERROR(INDEX([1]!tblOrg[Abbr],MATCH(tblTeamSch[[#This Row],[Org]],[1]!tblOrg[Organization],0)),"")</f>
        <v>HT</v>
      </c>
      <c r="L323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23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323" s="6"/>
      <c r="O323" s="6"/>
      <c r="P323" s="6"/>
      <c r="Q323" s="6">
        <f>INDEX([1]!tblSchedule[Home Game],MATCH(tblTeamSch[[#This Row],[Game Num]],[1]!tblSchedule[GameNum],0))</f>
        <v>0</v>
      </c>
      <c r="R323" s="7" t="e">
        <f>IF(COUNTIFS(tblTeamSch[Team],tblTeamSch[[#This Row],[Team]],#REF!,1)&gt;1,"Y","")</f>
        <v>#REF!</v>
      </c>
      <c r="S323" s="6">
        <f>INDEX([1]!tblLoc[Score],MATCH(INDEX([1]!tblOrg[Loc],MATCH(tblTeamSch[[#This Row],[Org]],[1]!tblOrg[Organization],0)),[1]!tblLoc[Loc],0))</f>
        <v>0</v>
      </c>
      <c r="T323" s="6" t="e">
        <f>INDEX([1]!tblLoc[Score],MATCH(INDEX([1]!tblOrg[Loc],MATCH(#REF!,[1]!tblOrg[Abbr],0)),[1]!tblLoc[Loc],0))</f>
        <v>#REF!</v>
      </c>
      <c r="U323" s="6">
        <f>IFERROR(INDEX([1]!tblLoc[Score],MATCH(INDEX([1]!tblOrg[Loc],MATCH(INDEX(FacList,MATCH(tblTeamSch[[#This Row],[Facility]],INDEX(FacList,,1),0),3),[1]!tblOrg[Org Num],0)),[1]!tblLoc[Loc],0)),"")</f>
        <v>0</v>
      </c>
      <c r="V323" s="6">
        <f>IF(OR(tblTeamSch[[#This Row],[Court]]="",tblTeamSch[[#This Row],[Home]]&gt;0),0,IF(tblTeamSch[[#This Row],[Court]]&lt;10,0,IF(tblTeamSch[[#This Row],[Home Court]]=10,0,10)))</f>
        <v>0</v>
      </c>
      <c r="W323" s="6" t="e">
        <f>COUNTIFS(tblTeamSch[Travel Score for Game],10,tblTeamSch[Home],0,#REF!,#REF!)</f>
        <v>#REF!</v>
      </c>
      <c r="X323" s="6" t="str">
        <f>IFERROR(INDEX(tblTeamSch[Overall Travel Score],MATCH(tblTeamSch[[#This Row],[Opponent]],tblTeamSch[Team],0)),"")</f>
        <v/>
      </c>
      <c r="Y323" s="6" cm="1">
        <f t="array" ref="Y323">IF(Y322="Num",1,IF(Y322="","",IF(Y322+1&gt;TotalNumRegGames*2,"",Y322+1)))</f>
        <v>322</v>
      </c>
    </row>
    <row r="324" spans="1:25" ht="13.35" customHeight="1" x14ac:dyDescent="0.3">
      <c r="A324" s="6" cm="1">
        <f t="array" ref="A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451</v>
      </c>
      <c r="B324" s="6" cm="1">
        <f t="array" ref="B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4" s="6">
        <f>IFERROR(INDEX([1]!tblSchedule[Week Game Scheduled],MATCH(tblTeamSch[[#This Row],[Game Num]],[1]!tblSchedule[GameNum],0)),"")</f>
        <v>10</v>
      </c>
      <c r="D324" s="6">
        <f>IFERROR(INDEX([1]!tblSchedule[Round],MATCH(tblTeamSch[[#This Row],[Game Num]],[1]!tblSchedule[GameNum],0)),"")</f>
        <v>7</v>
      </c>
      <c r="E324" s="6">
        <f>IFERROR(INDEX([1]!tblSchedule[Rnd Sch],MATCH(tblTeamSch[[#This Row],[Game Num]],[1]!tblSchedule[GameNum],0)),"")</f>
        <v>7</v>
      </c>
      <c r="F324" s="6" t="str">
        <f>IFERROR(INDEX([1]!tblSchedule[DLC],MATCH(tblTeamSch[[#This Row],[Game Num]],[1]!tblSchedule[GameNum],0)),"")</f>
        <v>6B3</v>
      </c>
      <c r="G324" s="7" t="str">
        <f>IFERROR(INDEX([1]!tblSchedule[Facility],MATCH(tblTeamSch[[#This Row],[Game Num]],[1]!tblSchedule[GameNum],0)),"")</f>
        <v>Saint Andrew Academy Gym</v>
      </c>
      <c r="H324" s="8">
        <f>IFERROR(INDEX([1]!tblSchedule[Game Date],MATCH(tblTeamSch[[#This Row],[Game Num]],[1]!tblSchedule[GameNum],0)),"")</f>
        <v>46054</v>
      </c>
      <c r="I324" s="9">
        <f>IFERROR(INDEX([1]!tblSchedule[Game Time],MATCH(tblTeamSch[[#This Row],[Game Num]],[1]!tblSchedule[GameNum],0)),"")</f>
        <v>0.625</v>
      </c>
      <c r="J324" s="10" t="str">
        <f>IFERROR(INDEX([1]!tblTeams[Organization],MATCH(tblTeamSch[[#This Row],[Team]],[1]!tblTeams[Team],0)),"")</f>
        <v>Holy Trinity</v>
      </c>
      <c r="K324" s="10" t="str">
        <f>IFERROR(INDEX([1]!tblOrg[Abbr],MATCH(tblTeamSch[[#This Row],[Org]],[1]!tblOrg[Organization],0)),"")</f>
        <v>HT</v>
      </c>
      <c r="L324" s="10" t="str">
        <f>IFERROR(INDEX(IF(tblTeamSch[[#This Row],[1vs2]]=1,[1]!tblSchedule[Team 1 Name],[1]!tblSchedule[Team 2 Name]),MATCH(tblTeamSch[[#This Row],[Game Num]],[1]!tblSchedule[GameNum],0)),"")</f>
        <v>Holy Trinity BB 5/6B #3 White</v>
      </c>
      <c r="M324" s="10" t="str">
        <f>IFERROR(INDEX(IF(tblTeamSch[[#This Row],[1vs2]]=1,[1]!tblSchedule[Team 2 Name],[1]!tblSchedule[Team 1 Name]),MATCH(tblTeamSch[[#This Row],[Game Num]],[1]!tblSchedule[GameNum],0)),"")</f>
        <v>Holy Spirit BBB 6#3</v>
      </c>
      <c r="N324" s="6"/>
      <c r="O324" s="6"/>
      <c r="P324" s="6"/>
      <c r="Q324" s="6">
        <f>INDEX([1]!tblSchedule[Home Game],MATCH(tblTeamSch[[#This Row],[Game Num]],[1]!tblSchedule[GameNum],0))</f>
        <v>0</v>
      </c>
      <c r="R324" s="7" t="e">
        <f>IF(COUNTIFS(tblTeamSch[Team],tblTeamSch[[#This Row],[Team]],#REF!,1)&gt;1,"Y","")</f>
        <v>#REF!</v>
      </c>
      <c r="S324" s="6">
        <f>INDEX([1]!tblLoc[Score],MATCH(INDEX([1]!tblOrg[Loc],MATCH(tblTeamSch[[#This Row],[Org]],[1]!tblOrg[Organization],0)),[1]!tblLoc[Loc],0))</f>
        <v>0</v>
      </c>
      <c r="T324" s="6" t="e">
        <f>INDEX([1]!tblLoc[Score],MATCH(INDEX([1]!tblOrg[Loc],MATCH(#REF!,[1]!tblOrg[Abbr],0)),[1]!tblLoc[Loc],0))</f>
        <v>#REF!</v>
      </c>
      <c r="U324" s="6">
        <f>IFERROR(INDEX([1]!tblLoc[Score],MATCH(INDEX([1]!tblOrg[Loc],MATCH(INDEX(FacList,MATCH(tblTeamSch[[#This Row],[Facility]],INDEX(FacList,,1),0),3),[1]!tblOrg[Org Num],0)),[1]!tblLoc[Loc],0)),"")</f>
        <v>10</v>
      </c>
      <c r="V324" s="6">
        <f>IF(OR(tblTeamSch[[#This Row],[Court]]="",tblTeamSch[[#This Row],[Home]]&gt;0),0,IF(tblTeamSch[[#This Row],[Court]]&lt;10,0,IF(tblTeamSch[[#This Row],[Home Court]]=10,0,10)))</f>
        <v>10</v>
      </c>
      <c r="W324" s="6" t="e">
        <f>COUNTIFS(tblTeamSch[Travel Score for Game],10,tblTeamSch[Home],0,#REF!,#REF!)</f>
        <v>#REF!</v>
      </c>
      <c r="X324" s="6" t="str">
        <f>IFERROR(INDEX(tblTeamSch[Overall Travel Score],MATCH(tblTeamSch[[#This Row],[Opponent]],tblTeamSch[Team],0)),"")</f>
        <v/>
      </c>
      <c r="Y324" s="6" cm="1">
        <f t="array" ref="Y324">IF(Y323="Num",1,IF(Y323="","",IF(Y323+1&gt;TotalNumRegGames*2,"",Y323+1)))</f>
        <v>323</v>
      </c>
    </row>
    <row r="325" spans="1:25" ht="13.35" customHeight="1" x14ac:dyDescent="0.3">
      <c r="A325" s="6" cm="1">
        <f t="array" ref="A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863</v>
      </c>
      <c r="B325" s="6" cm="1">
        <f t="array" ref="B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5" s="6">
        <f>IFERROR(INDEX([1]!tblSchedule[Week Game Scheduled],MATCH(tblTeamSch[[#This Row],[Game Num]],[1]!tblSchedule[GameNum],0)),"")</f>
        <v>49</v>
      </c>
      <c r="D325" s="6">
        <f>IFERROR(INDEX([1]!tblSchedule[Round],MATCH(tblTeamSch[[#This Row],[Game Num]],[1]!tblSchedule[GameNum],0)),"")</f>
        <v>1</v>
      </c>
      <c r="E325" s="6">
        <f>IFERROR(INDEX([1]!tblSchedule[Rnd Sch],MATCH(tblTeamSch[[#This Row],[Game Num]],[1]!tblSchedule[GameNum],0)),"")</f>
        <v>1</v>
      </c>
      <c r="F325" s="6" t="str">
        <f>IFERROR(INDEX([1]!tblSchedule[DLC],MATCH(tblTeamSch[[#This Row],[Game Num]],[1]!tblSchedule[GameNum],0)),"")</f>
        <v>6G1AA</v>
      </c>
      <c r="G325" s="7" t="str">
        <f>IFERROR(INDEX([1]!tblSchedule[Facility],MATCH(tblTeamSch[[#This Row],[Game Num]],[1]!tblSchedule[GameNum],0)),"")</f>
        <v>St Edward Gym</v>
      </c>
      <c r="H325" s="8">
        <f>IFERROR(INDEX([1]!tblSchedule[Game Date],MATCH(tblTeamSch[[#This Row],[Game Num]],[1]!tblSchedule[GameNum],0)),"")</f>
        <v>45997</v>
      </c>
      <c r="I325" s="9">
        <f>IFERROR(INDEX([1]!tblSchedule[Game Time],MATCH(tblTeamSch[[#This Row],[Game Num]],[1]!tblSchedule[GameNum],0)),"")</f>
        <v>0.45833333333333331</v>
      </c>
      <c r="J325" s="10" t="str">
        <f>IFERROR(INDEX([1]!tblTeams[Organization],MATCH(tblTeamSch[[#This Row],[Team]],[1]!tblTeams[Team],0)),"")</f>
        <v>Holy Trinity</v>
      </c>
      <c r="K325" s="10" t="str">
        <f>IFERROR(INDEX([1]!tblOrg[Abbr],MATCH(tblTeamSch[[#This Row],[Org]],[1]!tblOrg[Organization],0)),"")</f>
        <v>HT</v>
      </c>
      <c r="L325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25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325" s="6"/>
      <c r="O325" s="6"/>
      <c r="P325" s="6"/>
      <c r="Q325" s="6">
        <f>INDEX([1]!tblSchedule[Home Game],MATCH(tblTeamSch[[#This Row],[Game Num]],[1]!tblSchedule[GameNum],0))</f>
        <v>0</v>
      </c>
      <c r="R325" s="7" t="e">
        <f>IF(COUNTIFS(tblTeamSch[Team],tblTeamSch[[#This Row],[Team]],#REF!,1)&gt;1,"Y","")</f>
        <v>#REF!</v>
      </c>
      <c r="S325" s="6">
        <f>INDEX([1]!tblLoc[Score],MATCH(INDEX([1]!tblOrg[Loc],MATCH(tblTeamSch[[#This Row],[Org]],[1]!tblOrg[Organization],0)),[1]!tblLoc[Loc],0))</f>
        <v>0</v>
      </c>
      <c r="T325" s="6" t="e">
        <f>INDEX([1]!tblLoc[Score],MATCH(INDEX([1]!tblOrg[Loc],MATCH(#REF!,[1]!tblOrg[Abbr],0)),[1]!tblLoc[Loc],0))</f>
        <v>#REF!</v>
      </c>
      <c r="U325" s="6">
        <f>IFERROR(INDEX([1]!tblLoc[Score],MATCH(INDEX([1]!tblOrg[Loc],MATCH(INDEX(FacList,MATCH(tblTeamSch[[#This Row],[Facility]],INDEX(FacList,,1),0),3),[1]!tblOrg[Org Num],0)),[1]!tblLoc[Loc],0)),"")</f>
        <v>7</v>
      </c>
      <c r="V325" s="6">
        <f>IF(OR(tblTeamSch[[#This Row],[Court]]="",tblTeamSch[[#This Row],[Home]]&gt;0),0,IF(tblTeamSch[[#This Row],[Court]]&lt;10,0,IF(tblTeamSch[[#This Row],[Home Court]]=10,0,10)))</f>
        <v>0</v>
      </c>
      <c r="W325" s="6" t="e">
        <f>COUNTIFS(tblTeamSch[Travel Score for Game],10,tblTeamSch[Home],0,#REF!,#REF!)</f>
        <v>#REF!</v>
      </c>
      <c r="X325" s="6" t="str">
        <f>IFERROR(INDEX(tblTeamSch[Overall Travel Score],MATCH(tblTeamSch[[#This Row],[Opponent]],tblTeamSch[Team],0)),"")</f>
        <v/>
      </c>
      <c r="Y325" s="6" cm="1">
        <f t="array" ref="Y325">IF(Y324="Num",1,IF(Y324="","",IF(Y324+1&gt;TotalNumRegGames*2,"",Y324+1)))</f>
        <v>324</v>
      </c>
    </row>
    <row r="326" spans="1:25" ht="13.35" customHeight="1" x14ac:dyDescent="0.3">
      <c r="A326" s="6" cm="1">
        <f t="array" ref="A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867</v>
      </c>
      <c r="B326" s="6" cm="1">
        <f t="array" ref="B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6" s="6">
        <f>IFERROR(INDEX([1]!tblSchedule[Week Game Scheduled],MATCH(tblTeamSch[[#This Row],[Game Num]],[1]!tblSchedule[GameNum],0)),"")</f>
        <v>50</v>
      </c>
      <c r="D326" s="6">
        <f>IFERROR(INDEX([1]!tblSchedule[Round],MATCH(tblTeamSch[[#This Row],[Game Num]],[1]!tblSchedule[GameNum],0)),"")</f>
        <v>2</v>
      </c>
      <c r="E326" s="6">
        <f>IFERROR(INDEX([1]!tblSchedule[Rnd Sch],MATCH(tblTeamSch[[#This Row],[Game Num]],[1]!tblSchedule[GameNum],0)),"")</f>
        <v>2</v>
      </c>
      <c r="F326" s="6" t="str">
        <f>IFERROR(INDEX([1]!tblSchedule[DLC],MATCH(tblTeamSch[[#This Row],[Game Num]],[1]!tblSchedule[GameNum],0)),"")</f>
        <v>6G1AA</v>
      </c>
      <c r="G326" s="7" t="str">
        <f>IFERROR(INDEX([1]!tblSchedule[Facility],MATCH(tblTeamSch[[#This Row],[Game Num]],[1]!tblSchedule[GameNum],0)),"")</f>
        <v>St. Patrick's Celtic Center</v>
      </c>
      <c r="H326" s="8">
        <f>IFERROR(INDEX([1]!tblSchedule[Game Date],MATCH(tblTeamSch[[#This Row],[Game Num]],[1]!tblSchedule[GameNum],0)),"")</f>
        <v>46004</v>
      </c>
      <c r="I326" s="9">
        <f>IFERROR(INDEX([1]!tblSchedule[Game Time],MATCH(tblTeamSch[[#This Row],[Game Num]],[1]!tblSchedule[GameNum],0)),"")</f>
        <v>0.5</v>
      </c>
      <c r="J326" s="10" t="str">
        <f>IFERROR(INDEX([1]!tblTeams[Organization],MATCH(tblTeamSch[[#This Row],[Team]],[1]!tblTeams[Team],0)),"")</f>
        <v>Holy Trinity</v>
      </c>
      <c r="K326" s="10" t="str">
        <f>IFERROR(INDEX([1]!tblOrg[Abbr],MATCH(tblTeamSch[[#This Row],[Org]],[1]!tblOrg[Organization],0)),"")</f>
        <v>HT</v>
      </c>
      <c r="L326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26" s="10" t="str">
        <f>IFERROR(INDEX(IF(tblTeamSch[[#This Row],[1vs2]]=1,[1]!tblSchedule[Team 2 Name],[1]!tblSchedule[Team 1 Name]),MATCH(tblTeamSch[[#This Row],[Game Num]],[1]!tblSchedule[GameNum],0)),"")</f>
        <v>St Patrick BB 6G#1</v>
      </c>
      <c r="N326" s="6"/>
      <c r="O326" s="6"/>
      <c r="P326" s="6"/>
      <c r="Q326" s="6">
        <f>INDEX([1]!tblSchedule[Home Game],MATCH(tblTeamSch[[#This Row],[Game Num]],[1]!tblSchedule[GameNum],0))</f>
        <v>1</v>
      </c>
      <c r="R326" s="7" t="e">
        <f>IF(COUNTIFS(tblTeamSch[Team],tblTeamSch[[#This Row],[Team]],#REF!,1)&gt;1,"Y","")</f>
        <v>#REF!</v>
      </c>
      <c r="S326" s="6">
        <f>INDEX([1]!tblLoc[Score],MATCH(INDEX([1]!tblOrg[Loc],MATCH(tblTeamSch[[#This Row],[Org]],[1]!tblOrg[Organization],0)),[1]!tblLoc[Loc],0))</f>
        <v>0</v>
      </c>
      <c r="T326" s="6" t="e">
        <f>INDEX([1]!tblLoc[Score],MATCH(INDEX([1]!tblOrg[Loc],MATCH(#REF!,[1]!tblOrg[Abbr],0)),[1]!tblLoc[Loc],0))</f>
        <v>#REF!</v>
      </c>
      <c r="U326" s="6">
        <f>IFERROR(INDEX([1]!tblLoc[Score],MATCH(INDEX([1]!tblOrg[Loc],MATCH(INDEX(FacList,MATCH(tblTeamSch[[#This Row],[Facility]],INDEX(FacList,,1),0),3),[1]!tblOrg[Org Num],0)),[1]!tblLoc[Loc],0)),"")</f>
        <v>4</v>
      </c>
      <c r="V326" s="6">
        <f>IF(OR(tblTeamSch[[#This Row],[Court]]="",tblTeamSch[[#This Row],[Home]]&gt;0),0,IF(tblTeamSch[[#This Row],[Court]]&lt;10,0,IF(tblTeamSch[[#This Row],[Home Court]]=10,0,10)))</f>
        <v>0</v>
      </c>
      <c r="W326" s="6" t="e">
        <f>COUNTIFS(tblTeamSch[Travel Score for Game],10,tblTeamSch[Home],0,#REF!,#REF!)</f>
        <v>#REF!</v>
      </c>
      <c r="X326" s="6" t="str">
        <f>IFERROR(INDEX(tblTeamSch[Overall Travel Score],MATCH(tblTeamSch[[#This Row],[Opponent]],tblTeamSch[Team],0)),"")</f>
        <v/>
      </c>
      <c r="Y326" s="6" cm="1">
        <f t="array" ref="Y326">IF(Y325="Num",1,IF(Y325="","",IF(Y325+1&gt;TotalNumRegGames*2,"",Y325+1)))</f>
        <v>325</v>
      </c>
    </row>
    <row r="327" spans="1:25" ht="13.35" customHeight="1" x14ac:dyDescent="0.3">
      <c r="A327" s="6" cm="1">
        <f t="array" ref="A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874</v>
      </c>
      <c r="B327" s="6" cm="1">
        <f t="array" ref="B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7" s="6">
        <f>IFERROR(INDEX([1]!tblSchedule[Week Game Scheduled],MATCH(tblTeamSch[[#This Row],[Game Num]],[1]!tblSchedule[GameNum],0)),"")</f>
        <v>5</v>
      </c>
      <c r="D327" s="6">
        <f>IFERROR(INDEX([1]!tblSchedule[Round],MATCH(tblTeamSch[[#This Row],[Game Num]],[1]!tblSchedule[GameNum],0)),"")</f>
        <v>3</v>
      </c>
      <c r="E327" s="6">
        <f>IFERROR(INDEX([1]!tblSchedule[Rnd Sch],MATCH(tblTeamSch[[#This Row],[Game Num]],[1]!tblSchedule[GameNum],0)),"")</f>
        <v>3</v>
      </c>
      <c r="F327" s="6" t="str">
        <f>IFERROR(INDEX([1]!tblSchedule[DLC],MATCH(tblTeamSch[[#This Row],[Game Num]],[1]!tblSchedule[GameNum],0)),"")</f>
        <v>6G1AA</v>
      </c>
      <c r="G327" s="7" t="str">
        <f>IFERROR(INDEX([1]!tblSchedule[Facility],MATCH(tblTeamSch[[#This Row],[Game Num]],[1]!tblSchedule[GameNum],0)),"")</f>
        <v>Holy Trinity Parish School</v>
      </c>
      <c r="H327" s="8">
        <f>IFERROR(INDEX([1]!tblSchedule[Game Date],MATCH(tblTeamSch[[#This Row],[Game Num]],[1]!tblSchedule[GameNum],0)),"")</f>
        <v>46025</v>
      </c>
      <c r="I327" s="9">
        <f>IFERROR(INDEX([1]!tblSchedule[Game Time],MATCH(tblTeamSch[[#This Row],[Game Num]],[1]!tblSchedule[GameNum],0)),"")</f>
        <v>0.41666666666666669</v>
      </c>
      <c r="J327" s="10" t="str">
        <f>IFERROR(INDEX([1]!tblTeams[Organization],MATCH(tblTeamSch[[#This Row],[Team]],[1]!tblTeams[Team],0)),"")</f>
        <v>Holy Trinity</v>
      </c>
      <c r="K327" s="10" t="str">
        <f>IFERROR(INDEX([1]!tblOrg[Abbr],MATCH(tblTeamSch[[#This Row],[Org]],[1]!tblOrg[Organization],0)),"")</f>
        <v>HT</v>
      </c>
      <c r="L327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27" s="10" t="str">
        <f>IFERROR(INDEX(IF(tblTeamSch[[#This Row],[1vs2]]=1,[1]!tblSchedule[Team 2 Name],[1]!tblSchedule[Team 1 Name]),MATCH(tblTeamSch[[#This Row],[Game Num]],[1]!tblSchedule[GameNum],0)),"")</f>
        <v>St. Albert BB 6G#1</v>
      </c>
      <c r="N327" s="6"/>
      <c r="O327" s="6"/>
      <c r="P327" s="6"/>
      <c r="Q327" s="6">
        <f>INDEX([1]!tblSchedule[Home Game],MATCH(tblTeamSch[[#This Row],[Game Num]],[1]!tblSchedule[GameNum],0))</f>
        <v>1</v>
      </c>
      <c r="R327" s="7" t="e">
        <f>IF(COUNTIFS(tblTeamSch[Team],tblTeamSch[[#This Row],[Team]],#REF!,1)&gt;1,"Y","")</f>
        <v>#REF!</v>
      </c>
      <c r="S327" s="6">
        <f>INDEX([1]!tblLoc[Score],MATCH(INDEX([1]!tblOrg[Loc],MATCH(tblTeamSch[[#This Row],[Org]],[1]!tblOrg[Organization],0)),[1]!tblLoc[Loc],0))</f>
        <v>0</v>
      </c>
      <c r="T327" s="6" t="e">
        <f>INDEX([1]!tblLoc[Score],MATCH(INDEX([1]!tblOrg[Loc],MATCH(#REF!,[1]!tblOrg[Abbr],0)),[1]!tblLoc[Loc],0))</f>
        <v>#REF!</v>
      </c>
      <c r="U327" s="6">
        <f>IFERROR(INDEX([1]!tblLoc[Score],MATCH(INDEX([1]!tblOrg[Loc],MATCH(INDEX(FacList,MATCH(tblTeamSch[[#This Row],[Facility]],INDEX(FacList,,1),0),3),[1]!tblOrg[Org Num],0)),[1]!tblLoc[Loc],0)),"")</f>
        <v>0</v>
      </c>
      <c r="V327" s="6">
        <f>IF(OR(tblTeamSch[[#This Row],[Court]]="",tblTeamSch[[#This Row],[Home]]&gt;0),0,IF(tblTeamSch[[#This Row],[Court]]&lt;10,0,IF(tblTeamSch[[#This Row],[Home Court]]=10,0,10)))</f>
        <v>0</v>
      </c>
      <c r="W327" s="6" t="e">
        <f>COUNTIFS(tblTeamSch[Travel Score for Game],10,tblTeamSch[Home],0,#REF!,#REF!)</f>
        <v>#REF!</v>
      </c>
      <c r="X327" s="6" t="str">
        <f>IFERROR(INDEX(tblTeamSch[Overall Travel Score],MATCH(tblTeamSch[[#This Row],[Opponent]],tblTeamSch[Team],0)),"")</f>
        <v/>
      </c>
      <c r="Y327" s="6" cm="1">
        <f t="array" ref="Y327">IF(Y326="Num",1,IF(Y326="","",IF(Y326+1&gt;TotalNumRegGames*2,"",Y326+1)))</f>
        <v>326</v>
      </c>
    </row>
    <row r="328" spans="1:25" ht="13.35" customHeight="1" x14ac:dyDescent="0.3">
      <c r="A328" s="6" cm="1">
        <f t="array" ref="A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880</v>
      </c>
      <c r="B328" s="6" cm="1">
        <f t="array" ref="B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8" s="6">
        <f>IFERROR(INDEX([1]!tblSchedule[Week Game Scheduled],MATCH(tblTeamSch[[#This Row],[Game Num]],[1]!tblSchedule[GameNum],0)),"")</f>
        <v>6</v>
      </c>
      <c r="D328" s="6">
        <f>IFERROR(INDEX([1]!tblSchedule[Round],MATCH(tblTeamSch[[#This Row],[Game Num]],[1]!tblSchedule[GameNum],0)),"")</f>
        <v>4</v>
      </c>
      <c r="E328" s="6">
        <f>IFERROR(INDEX([1]!tblSchedule[Rnd Sch],MATCH(tblTeamSch[[#This Row],[Game Num]],[1]!tblSchedule[GameNum],0)),"")</f>
        <v>4</v>
      </c>
      <c r="F328" s="6" t="str">
        <f>IFERROR(INDEX([1]!tblSchedule[DLC],MATCH(tblTeamSch[[#This Row],[Game Num]],[1]!tblSchedule[GameNum],0)),"")</f>
        <v>6G1AA</v>
      </c>
      <c r="G328" s="7" t="str">
        <f>IFERROR(INDEX([1]!tblSchedule[Facility],MATCH(tblTeamSch[[#This Row],[Game Num]],[1]!tblSchedule[GameNum],0)),"")</f>
        <v>St Lawrence</v>
      </c>
      <c r="H328" s="8">
        <f>IFERROR(INDEX([1]!tblSchedule[Game Date],MATCH(tblTeamSch[[#This Row],[Game Num]],[1]!tblSchedule[GameNum],0)),"")</f>
        <v>46032</v>
      </c>
      <c r="I328" s="9">
        <f>IFERROR(INDEX([1]!tblSchedule[Game Time],MATCH(tblTeamSch[[#This Row],[Game Num]],[1]!tblSchedule[GameNum],0)),"")</f>
        <v>0.375</v>
      </c>
      <c r="J328" s="10" t="str">
        <f>IFERROR(INDEX([1]!tblTeams[Organization],MATCH(tblTeamSch[[#This Row],[Team]],[1]!tblTeams[Team],0)),"")</f>
        <v>Holy Trinity</v>
      </c>
      <c r="K328" s="10" t="str">
        <f>IFERROR(INDEX([1]!tblOrg[Abbr],MATCH(tblTeamSch[[#This Row],[Org]],[1]!tblOrg[Organization],0)),"")</f>
        <v>HT</v>
      </c>
      <c r="L328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28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328" s="6"/>
      <c r="O328" s="6"/>
      <c r="P328" s="6"/>
      <c r="Q328" s="6">
        <f>INDEX([1]!tblSchedule[Home Game],MATCH(tblTeamSch[[#This Row],[Game Num]],[1]!tblSchedule[GameNum],0))</f>
        <v>1</v>
      </c>
      <c r="R328" s="7" t="e">
        <f>IF(COUNTIFS(tblTeamSch[Team],tblTeamSch[[#This Row],[Team]],#REF!,1)&gt;1,"Y","")</f>
        <v>#REF!</v>
      </c>
      <c r="S328" s="6">
        <f>INDEX([1]!tblLoc[Score],MATCH(INDEX([1]!tblOrg[Loc],MATCH(tblTeamSch[[#This Row],[Org]],[1]!tblOrg[Organization],0)),[1]!tblLoc[Loc],0))</f>
        <v>0</v>
      </c>
      <c r="T328" s="6" t="e">
        <f>INDEX([1]!tblLoc[Score],MATCH(INDEX([1]!tblOrg[Loc],MATCH(#REF!,[1]!tblOrg[Abbr],0)),[1]!tblLoc[Loc],0))</f>
        <v>#REF!</v>
      </c>
      <c r="U328" s="6">
        <f>IFERROR(INDEX([1]!tblLoc[Score],MATCH(INDEX([1]!tblOrg[Loc],MATCH(INDEX(FacList,MATCH(tblTeamSch[[#This Row],[Facility]],INDEX(FacList,,1),0),3),[1]!tblOrg[Org Num],0)),[1]!tblLoc[Loc],0)),"")</f>
        <v>10</v>
      </c>
      <c r="V328" s="6">
        <f>IF(OR(tblTeamSch[[#This Row],[Court]]="",tblTeamSch[[#This Row],[Home]]&gt;0),0,IF(tblTeamSch[[#This Row],[Court]]&lt;10,0,IF(tblTeamSch[[#This Row],[Home Court]]=10,0,10)))</f>
        <v>0</v>
      </c>
      <c r="W328" s="6" t="e">
        <f>COUNTIFS(tblTeamSch[Travel Score for Game],10,tblTeamSch[Home],0,#REF!,#REF!)</f>
        <v>#REF!</v>
      </c>
      <c r="X328" s="6" t="str">
        <f>IFERROR(INDEX(tblTeamSch[Overall Travel Score],MATCH(tblTeamSch[[#This Row],[Opponent]],tblTeamSch[Team],0)),"")</f>
        <v/>
      </c>
      <c r="Y328" s="6" cm="1">
        <f t="array" ref="Y328">IF(Y327="Num",1,IF(Y327="","",IF(Y327+1&gt;TotalNumRegGames*2,"",Y327+1)))</f>
        <v>327</v>
      </c>
    </row>
    <row r="329" spans="1:25" ht="13.35" customHeight="1" x14ac:dyDescent="0.3">
      <c r="A329" s="6" cm="1">
        <f t="array" ref="A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887</v>
      </c>
      <c r="B329" s="6" cm="1">
        <f t="array" ref="B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29" s="6">
        <f>IFERROR(INDEX([1]!tblSchedule[Week Game Scheduled],MATCH(tblTeamSch[[#This Row],[Game Num]],[1]!tblSchedule[GameNum],0)),"")</f>
        <v>7</v>
      </c>
      <c r="D329" s="6">
        <f>IFERROR(INDEX([1]!tblSchedule[Round],MATCH(tblTeamSch[[#This Row],[Game Num]],[1]!tblSchedule[GameNum],0)),"")</f>
        <v>5</v>
      </c>
      <c r="E329" s="6">
        <f>IFERROR(INDEX([1]!tblSchedule[Rnd Sch],MATCH(tblTeamSch[[#This Row],[Game Num]],[1]!tblSchedule[GameNum],0)),"")</f>
        <v>5</v>
      </c>
      <c r="F329" s="6" t="str">
        <f>IFERROR(INDEX([1]!tblSchedule[DLC],MATCH(tblTeamSch[[#This Row],[Game Num]],[1]!tblSchedule[GameNum],0)),"")</f>
        <v>6G1AA</v>
      </c>
      <c r="G329" s="7" t="str">
        <f>IFERROR(INDEX([1]!tblSchedule[Facility],MATCH(tblTeamSch[[#This Row],[Game Num]],[1]!tblSchedule[GameNum],0)),"")</f>
        <v>St. Agnes Gym</v>
      </c>
      <c r="H329" s="8">
        <f>IFERROR(INDEX([1]!tblSchedule[Game Date],MATCH(tblTeamSch[[#This Row],[Game Num]],[1]!tblSchedule[GameNum],0)),"")</f>
        <v>46039</v>
      </c>
      <c r="I329" s="9">
        <f>IFERROR(INDEX([1]!tblSchedule[Game Time],MATCH(tblTeamSch[[#This Row],[Game Num]],[1]!tblSchedule[GameNum],0)),"")</f>
        <v>0.45833333333333331</v>
      </c>
      <c r="J329" s="10" t="str">
        <f>IFERROR(INDEX([1]!tblTeams[Organization],MATCH(tblTeamSch[[#This Row],[Team]],[1]!tblTeams[Team],0)),"")</f>
        <v>Holy Trinity</v>
      </c>
      <c r="K329" s="10" t="str">
        <f>IFERROR(INDEX([1]!tblOrg[Abbr],MATCH(tblTeamSch[[#This Row],[Org]],[1]!tblOrg[Organization],0)),"")</f>
        <v>HT</v>
      </c>
      <c r="L329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29" s="10" t="str">
        <f>IFERROR(INDEX(IF(tblTeamSch[[#This Row],[1vs2]]=1,[1]!tblSchedule[Team 2 Name],[1]!tblSchedule[Team 1 Name]),MATCH(tblTeamSch[[#This Row],[Game Num]],[1]!tblSchedule[GameNum],0)),"")</f>
        <v>St Agnes BB 6G#1</v>
      </c>
      <c r="N329" s="6"/>
      <c r="O329" s="6"/>
      <c r="P329" s="6"/>
      <c r="Q329" s="6">
        <f>INDEX([1]!tblSchedule[Home Game],MATCH(tblTeamSch[[#This Row],[Game Num]],[1]!tblSchedule[GameNum],0))</f>
        <v>1</v>
      </c>
      <c r="R329" s="7" t="e">
        <f>IF(COUNTIFS(tblTeamSch[Team],tblTeamSch[[#This Row],[Team]],#REF!,1)&gt;1,"Y","")</f>
        <v>#REF!</v>
      </c>
      <c r="S329" s="6">
        <f>INDEX([1]!tblLoc[Score],MATCH(INDEX([1]!tblOrg[Loc],MATCH(tblTeamSch[[#This Row],[Org]],[1]!tblOrg[Organization],0)),[1]!tblLoc[Loc],0))</f>
        <v>0</v>
      </c>
      <c r="T329" s="6" t="e">
        <f>INDEX([1]!tblLoc[Score],MATCH(INDEX([1]!tblOrg[Loc],MATCH(#REF!,[1]!tblOrg[Abbr],0)),[1]!tblLoc[Loc],0))</f>
        <v>#REF!</v>
      </c>
      <c r="U329" s="6">
        <f>IFERROR(INDEX([1]!tblLoc[Score],MATCH(INDEX([1]!tblOrg[Loc],MATCH(INDEX(FacList,MATCH(tblTeamSch[[#This Row],[Facility]],INDEX(FacList,,1),0),3),[1]!tblOrg[Org Num],0)),[1]!tblLoc[Loc],0)),"")</f>
        <v>0</v>
      </c>
      <c r="V329" s="6">
        <f>IF(OR(tblTeamSch[[#This Row],[Court]]="",tblTeamSch[[#This Row],[Home]]&gt;0),0,IF(tblTeamSch[[#This Row],[Court]]&lt;10,0,IF(tblTeamSch[[#This Row],[Home Court]]=10,0,10)))</f>
        <v>0</v>
      </c>
      <c r="W329" s="6" t="e">
        <f>COUNTIFS(tblTeamSch[Travel Score for Game],10,tblTeamSch[Home],0,#REF!,#REF!)</f>
        <v>#REF!</v>
      </c>
      <c r="X329" s="6" t="str">
        <f>IFERROR(INDEX(tblTeamSch[Overall Travel Score],MATCH(tblTeamSch[[#This Row],[Opponent]],tblTeamSch[Team],0)),"")</f>
        <v/>
      </c>
      <c r="Y329" s="6" cm="1">
        <f t="array" ref="Y329">IF(Y328="Num",1,IF(Y328="","",IF(Y328+1&gt;TotalNumRegGames*2,"",Y328+1)))</f>
        <v>328</v>
      </c>
    </row>
    <row r="330" spans="1:25" ht="13.35" customHeight="1" x14ac:dyDescent="0.3">
      <c r="A330" s="6" cm="1">
        <f t="array" ref="A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890</v>
      </c>
      <c r="B330" s="6" cm="1">
        <f t="array" ref="B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0" s="6">
        <f>IFERROR(INDEX([1]!tblSchedule[Week Game Scheduled],MATCH(tblTeamSch[[#This Row],[Game Num]],[1]!tblSchedule[GameNum],0)),"")</f>
        <v>8</v>
      </c>
      <c r="D330" s="6">
        <f>IFERROR(INDEX([1]!tblSchedule[Round],MATCH(tblTeamSch[[#This Row],[Game Num]],[1]!tblSchedule[GameNum],0)),"")</f>
        <v>6</v>
      </c>
      <c r="E330" s="6">
        <f>IFERROR(INDEX([1]!tblSchedule[Rnd Sch],MATCH(tblTeamSch[[#This Row],[Game Num]],[1]!tblSchedule[GameNum],0)),"")</f>
        <v>6</v>
      </c>
      <c r="F330" s="6" t="str">
        <f>IFERROR(INDEX([1]!tblSchedule[DLC],MATCH(tblTeamSch[[#This Row],[Game Num]],[1]!tblSchedule[GameNum],0)),"")</f>
        <v>6G1AA</v>
      </c>
      <c r="G330" s="7" t="str">
        <f>IFERROR(INDEX([1]!tblSchedule[Facility],MATCH(tblTeamSch[[#This Row],[Game Num]],[1]!tblSchedule[GameNum],0)),"")</f>
        <v>Saint Andrew Academy Gym</v>
      </c>
      <c r="H330" s="8">
        <f>IFERROR(INDEX([1]!tblSchedule[Game Date],MATCH(tblTeamSch[[#This Row],[Game Num]],[1]!tblSchedule[GameNum],0)),"")</f>
        <v>46046</v>
      </c>
      <c r="I330" s="9">
        <f>IFERROR(INDEX([1]!tblSchedule[Game Time],MATCH(tblTeamSch[[#This Row],[Game Num]],[1]!tblSchedule[GameNum],0)),"")</f>
        <v>0.5</v>
      </c>
      <c r="J330" s="10" t="str">
        <f>IFERROR(INDEX([1]!tblTeams[Organization],MATCH(tblTeamSch[[#This Row],[Team]],[1]!tblTeams[Team],0)),"")</f>
        <v>Holy Trinity</v>
      </c>
      <c r="K330" s="10" t="str">
        <f>IFERROR(INDEX([1]!tblOrg[Abbr],MATCH(tblTeamSch[[#This Row],[Org]],[1]!tblOrg[Organization],0)),"")</f>
        <v>HT</v>
      </c>
      <c r="L330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30" s="10" t="str">
        <f>IFERROR(INDEX(IF(tblTeamSch[[#This Row],[1vs2]]=1,[1]!tblSchedule[Team 2 Name],[1]!tblSchedule[Team 1 Name]),MATCH(tblTeamSch[[#This Row],[Game Num]],[1]!tblSchedule[GameNum],0)),"")</f>
        <v>St. Mary BB 6G - Green</v>
      </c>
      <c r="N330" s="6"/>
      <c r="O330" s="6"/>
      <c r="P330" s="6"/>
      <c r="Q330" s="6">
        <f>INDEX([1]!tblSchedule[Home Game],MATCH(tblTeamSch[[#This Row],[Game Num]],[1]!tblSchedule[GameNum],0))</f>
        <v>0</v>
      </c>
      <c r="R330" s="7" t="e">
        <f>IF(COUNTIFS(tblTeamSch[Team],tblTeamSch[[#This Row],[Team]],#REF!,1)&gt;1,"Y","")</f>
        <v>#REF!</v>
      </c>
      <c r="S330" s="6">
        <f>INDEX([1]!tblLoc[Score],MATCH(INDEX([1]!tblOrg[Loc],MATCH(tblTeamSch[[#This Row],[Org]],[1]!tblOrg[Organization],0)),[1]!tblLoc[Loc],0))</f>
        <v>0</v>
      </c>
      <c r="T330" s="6" t="e">
        <f>INDEX([1]!tblLoc[Score],MATCH(INDEX([1]!tblOrg[Loc],MATCH(#REF!,[1]!tblOrg[Abbr],0)),[1]!tblLoc[Loc],0))</f>
        <v>#REF!</v>
      </c>
      <c r="U330" s="6">
        <f>IFERROR(INDEX([1]!tblLoc[Score],MATCH(INDEX([1]!tblOrg[Loc],MATCH(INDEX(FacList,MATCH(tblTeamSch[[#This Row],[Facility]],INDEX(FacList,,1),0),3),[1]!tblOrg[Org Num],0)),[1]!tblLoc[Loc],0)),"")</f>
        <v>10</v>
      </c>
      <c r="V330" s="6">
        <f>IF(OR(tblTeamSch[[#This Row],[Court]]="",tblTeamSch[[#This Row],[Home]]&gt;0),0,IF(tblTeamSch[[#This Row],[Court]]&lt;10,0,IF(tblTeamSch[[#This Row],[Home Court]]=10,0,10)))</f>
        <v>10</v>
      </c>
      <c r="W330" s="6" t="e">
        <f>COUNTIFS(tblTeamSch[Travel Score for Game],10,tblTeamSch[Home],0,#REF!,#REF!)</f>
        <v>#REF!</v>
      </c>
      <c r="X330" s="6" t="str">
        <f>IFERROR(INDEX(tblTeamSch[Overall Travel Score],MATCH(tblTeamSch[[#This Row],[Opponent]],tblTeamSch[Team],0)),"")</f>
        <v/>
      </c>
      <c r="Y330" s="6" cm="1">
        <f t="array" ref="Y330">IF(Y329="Num",1,IF(Y329="","",IF(Y329+1&gt;TotalNumRegGames*2,"",Y329+1)))</f>
        <v>329</v>
      </c>
    </row>
    <row r="331" spans="1:25" ht="13.35" customHeight="1" x14ac:dyDescent="0.3">
      <c r="A331" s="6" cm="1">
        <f t="array" ref="A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898</v>
      </c>
      <c r="B331" s="6" cm="1">
        <f t="array" ref="B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1" s="6">
        <f>IFERROR(INDEX([1]!tblSchedule[Week Game Scheduled],MATCH(tblTeamSch[[#This Row],[Game Num]],[1]!tblSchedule[GameNum],0)),"")</f>
        <v>9</v>
      </c>
      <c r="D331" s="6">
        <f>IFERROR(INDEX([1]!tblSchedule[Round],MATCH(tblTeamSch[[#This Row],[Game Num]],[1]!tblSchedule[GameNum],0)),"")</f>
        <v>7</v>
      </c>
      <c r="E331" s="6">
        <f>IFERROR(INDEX([1]!tblSchedule[Rnd Sch],MATCH(tblTeamSch[[#This Row],[Game Num]],[1]!tblSchedule[GameNum],0)),"")</f>
        <v>7</v>
      </c>
      <c r="F331" s="6" t="str">
        <f>IFERROR(INDEX([1]!tblSchedule[DLC],MATCH(tblTeamSch[[#This Row],[Game Num]],[1]!tblSchedule[GameNum],0)),"")</f>
        <v>6G1AA</v>
      </c>
      <c r="G331" s="7" t="str">
        <f>IFERROR(INDEX([1]!tblSchedule[Facility],MATCH(tblTeamSch[[#This Row],[Game Num]],[1]!tblSchedule[GameNum],0)),"")</f>
        <v>ST. RAPHAEL GYMNASIUM</v>
      </c>
      <c r="H331" s="8">
        <f>IFERROR(INDEX([1]!tblSchedule[Game Date],MATCH(tblTeamSch[[#This Row],[Game Num]],[1]!tblSchedule[GameNum],0)),"")</f>
        <v>46053</v>
      </c>
      <c r="I331" s="9">
        <f>IFERROR(INDEX([1]!tblSchedule[Game Time],MATCH(tblTeamSch[[#This Row],[Game Num]],[1]!tblSchedule[GameNum],0)),"")</f>
        <v>0.41666666666666669</v>
      </c>
      <c r="J331" s="10" t="str">
        <f>IFERROR(INDEX([1]!tblTeams[Organization],MATCH(tblTeamSch[[#This Row],[Team]],[1]!tblTeams[Team],0)),"")</f>
        <v>Holy Trinity</v>
      </c>
      <c r="K331" s="10" t="str">
        <f>IFERROR(INDEX([1]!tblOrg[Abbr],MATCH(tblTeamSch[[#This Row],[Org]],[1]!tblOrg[Organization],0)),"")</f>
        <v>HT</v>
      </c>
      <c r="L331" s="10" t="str">
        <f>IFERROR(INDEX(IF(tblTeamSch[[#This Row],[1vs2]]=1,[1]!tblSchedule[Team 1 Name],[1]!tblSchedule[Team 2 Name]),MATCH(tblTeamSch[[#This Row],[Game Num]],[1]!tblSchedule[GameNum],0)),"")</f>
        <v>Holy Trinity BB 5/6G #1</v>
      </c>
      <c r="M331" s="10" t="str">
        <f>IFERROR(INDEX(IF(tblTeamSch[[#This Row],[1vs2]]=1,[1]!tblSchedule[Team 2 Name],[1]!tblSchedule[Team 1 Name]),MATCH(tblTeamSch[[#This Row],[Game Num]],[1]!tblSchedule[GameNum],0)),"")</f>
        <v>St. Raphael BB 6G #1</v>
      </c>
      <c r="N331" s="6"/>
      <c r="O331" s="6"/>
      <c r="P331" s="6"/>
      <c r="Q331" s="6">
        <f>INDEX([1]!tblSchedule[Home Game],MATCH(tblTeamSch[[#This Row],[Game Num]],[1]!tblSchedule[GameNum],0))</f>
        <v>1</v>
      </c>
      <c r="R331" s="7" t="e">
        <f>IF(COUNTIFS(tblTeamSch[Team],tblTeamSch[[#This Row],[Team]],#REF!,1)&gt;1,"Y","")</f>
        <v>#REF!</v>
      </c>
      <c r="S331" s="6">
        <f>INDEX([1]!tblLoc[Score],MATCH(INDEX([1]!tblOrg[Loc],MATCH(tblTeamSch[[#This Row],[Org]],[1]!tblOrg[Organization],0)),[1]!tblLoc[Loc],0))</f>
        <v>0</v>
      </c>
      <c r="T331" s="6" t="e">
        <f>INDEX([1]!tblLoc[Score],MATCH(INDEX([1]!tblOrg[Loc],MATCH(#REF!,[1]!tblOrg[Abbr],0)),[1]!tblLoc[Loc],0))</f>
        <v>#REF!</v>
      </c>
      <c r="U331" s="6">
        <f>IFERROR(INDEX([1]!tblLoc[Score],MATCH(INDEX([1]!tblOrg[Loc],MATCH(INDEX(FacList,MATCH(tblTeamSch[[#This Row],[Facility]],INDEX(FacList,,1),0),3),[1]!tblOrg[Org Num],0)),[1]!tblLoc[Loc],0)),"")</f>
        <v>0</v>
      </c>
      <c r="V331" s="6">
        <f>IF(OR(tblTeamSch[[#This Row],[Court]]="",tblTeamSch[[#This Row],[Home]]&gt;0),0,IF(tblTeamSch[[#This Row],[Court]]&lt;10,0,IF(tblTeamSch[[#This Row],[Home Court]]=10,0,10)))</f>
        <v>0</v>
      </c>
      <c r="W331" s="6" t="e">
        <f>COUNTIFS(tblTeamSch[Travel Score for Game],10,tblTeamSch[Home],0,#REF!,#REF!)</f>
        <v>#REF!</v>
      </c>
      <c r="X331" s="6" t="str">
        <f>IFERROR(INDEX(tblTeamSch[Overall Travel Score],MATCH(tblTeamSch[[#This Row],[Opponent]],tblTeamSch[Team],0)),"")</f>
        <v/>
      </c>
      <c r="Y331" s="6" cm="1">
        <f t="array" ref="Y331">IF(Y330="Num",1,IF(Y330="","",IF(Y330+1&gt;TotalNumRegGames*2,"",Y330+1)))</f>
        <v>330</v>
      </c>
    </row>
    <row r="332" spans="1:25" ht="13.35" customHeight="1" x14ac:dyDescent="0.3">
      <c r="A332" s="6" cm="1">
        <f t="array" ref="A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939</v>
      </c>
      <c r="B332" s="6" cm="1">
        <f t="array" ref="B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2" s="6">
        <f>IFERROR(INDEX([1]!tblSchedule[Week Game Scheduled],MATCH(tblTeamSch[[#This Row],[Game Num]],[1]!tblSchedule[GameNum],0)),"")</f>
        <v>50</v>
      </c>
      <c r="D332" s="6">
        <f>IFERROR(INDEX([1]!tblSchedule[Round],MATCH(tblTeamSch[[#This Row],[Game Num]],[1]!tblSchedule[GameNum],0)),"")</f>
        <v>2</v>
      </c>
      <c r="E332" s="6">
        <f>IFERROR(INDEX([1]!tblSchedule[Rnd Sch],MATCH(tblTeamSch[[#This Row],[Game Num]],[1]!tblSchedule[GameNum],0)),"")</f>
        <v>2</v>
      </c>
      <c r="F332" s="6" t="str">
        <f>IFERROR(INDEX([1]!tblSchedule[DLC],MATCH(tblTeamSch[[#This Row],[Game Num]],[1]!tblSchedule[GameNum],0)),"")</f>
        <v>6G2</v>
      </c>
      <c r="G332" s="7" t="str">
        <f>IFERROR(INDEX([1]!tblSchedule[Facility],MATCH(tblTeamSch[[#This Row],[Game Num]],[1]!tblSchedule[GameNum],0)),"")</f>
        <v>St. Nicholas Academy Gym</v>
      </c>
      <c r="H332" s="8">
        <f>IFERROR(INDEX([1]!tblSchedule[Game Date],MATCH(tblTeamSch[[#This Row],[Game Num]],[1]!tblSchedule[GameNum],0)),"")</f>
        <v>46004</v>
      </c>
      <c r="I332" s="9">
        <f>IFERROR(INDEX([1]!tblSchedule[Game Time],MATCH(tblTeamSch[[#This Row],[Game Num]],[1]!tblSchedule[GameNum],0)),"")</f>
        <v>0.5</v>
      </c>
      <c r="J332" s="10" t="str">
        <f>IFERROR(INDEX([1]!tblTeams[Organization],MATCH(tblTeamSch[[#This Row],[Team]],[1]!tblTeams[Team],0)),"")</f>
        <v>Holy Trinity</v>
      </c>
      <c r="K332" s="10" t="str">
        <f>IFERROR(INDEX([1]!tblOrg[Abbr],MATCH(tblTeamSch[[#This Row],[Org]],[1]!tblOrg[Organization],0)),"")</f>
        <v>HT</v>
      </c>
      <c r="L332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2" s="10" t="str">
        <f>IFERROR(INDEX(IF(tblTeamSch[[#This Row],[1vs2]]=1,[1]!tblSchedule[Team 2 Name],[1]!tblSchedule[Team 1 Name]),MATCH(tblTeamSch[[#This Row],[Game Num]],[1]!tblSchedule[GameNum],0)),"")</f>
        <v>St. Albert BB 6G#2</v>
      </c>
      <c r="N332" s="6"/>
      <c r="O332" s="6"/>
      <c r="P332" s="6"/>
      <c r="Q332" s="6">
        <f>INDEX([1]!tblSchedule[Home Game],MATCH(tblTeamSch[[#This Row],[Game Num]],[1]!tblSchedule[GameNum],0))</f>
        <v>0</v>
      </c>
      <c r="R332" s="7" t="e">
        <f>IF(COUNTIFS(tblTeamSch[Team],tblTeamSch[[#This Row],[Team]],#REF!,1)&gt;1,"Y","")</f>
        <v>#REF!</v>
      </c>
      <c r="S332" s="6">
        <f>INDEX([1]!tblLoc[Score],MATCH(INDEX([1]!tblOrg[Loc],MATCH(tblTeamSch[[#This Row],[Org]],[1]!tblOrg[Organization],0)),[1]!tblLoc[Loc],0))</f>
        <v>0</v>
      </c>
      <c r="T332" s="6" t="e">
        <f>INDEX([1]!tblLoc[Score],MATCH(INDEX([1]!tblOrg[Loc],MATCH(#REF!,[1]!tblOrg[Abbr],0)),[1]!tblLoc[Loc],0))</f>
        <v>#REF!</v>
      </c>
      <c r="U332" s="6">
        <f>IFERROR(INDEX([1]!tblLoc[Score],MATCH(INDEX([1]!tblOrg[Loc],MATCH(INDEX(FacList,MATCH(tblTeamSch[[#This Row],[Facility]],INDEX(FacList,,1),0),3),[1]!tblOrg[Org Num],0)),[1]!tblLoc[Loc],0)),"")</f>
        <v>10</v>
      </c>
      <c r="V332" s="6">
        <f>IF(OR(tblTeamSch[[#This Row],[Court]]="",tblTeamSch[[#This Row],[Home]]&gt;0),0,IF(tblTeamSch[[#This Row],[Court]]&lt;10,0,IF(tblTeamSch[[#This Row],[Home Court]]=10,0,10)))</f>
        <v>10</v>
      </c>
      <c r="W332" s="6" t="e">
        <f>COUNTIFS(tblTeamSch[Travel Score for Game],10,tblTeamSch[Home],0,#REF!,#REF!)</f>
        <v>#REF!</v>
      </c>
      <c r="X332" s="6" t="str">
        <f>IFERROR(INDEX(tblTeamSch[Overall Travel Score],MATCH(tblTeamSch[[#This Row],[Opponent]],tblTeamSch[Team],0)),"")</f>
        <v/>
      </c>
      <c r="Y332" s="6" cm="1">
        <f t="array" ref="Y332">IF(Y331="Num",1,IF(Y331="","",IF(Y331+1&gt;TotalNumRegGames*2,"",Y331+1)))</f>
        <v>331</v>
      </c>
    </row>
    <row r="333" spans="1:25" ht="13.35" customHeight="1" x14ac:dyDescent="0.3">
      <c r="A333" s="6" cm="1">
        <f t="array" ref="A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943</v>
      </c>
      <c r="B333" s="6" cm="1">
        <f t="array" ref="B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3" s="6">
        <f>IFERROR(INDEX([1]!tblSchedule[Week Game Scheduled],MATCH(tblTeamSch[[#This Row],[Game Num]],[1]!tblSchedule[GameNum],0)),"")</f>
        <v>5</v>
      </c>
      <c r="D333" s="6">
        <f>IFERROR(INDEX([1]!tblSchedule[Round],MATCH(tblTeamSch[[#This Row],[Game Num]],[1]!tblSchedule[GameNum],0)),"")</f>
        <v>3</v>
      </c>
      <c r="E333" s="6">
        <f>IFERROR(INDEX([1]!tblSchedule[Rnd Sch],MATCH(tblTeamSch[[#This Row],[Game Num]],[1]!tblSchedule[GameNum],0)),"")</f>
        <v>3</v>
      </c>
      <c r="F333" s="6" t="str">
        <f>IFERROR(INDEX([1]!tblSchedule[DLC],MATCH(tblTeamSch[[#This Row],[Game Num]],[1]!tblSchedule[GameNum],0)),"")</f>
        <v>6G2</v>
      </c>
      <c r="G333" s="7" t="str">
        <f>IFERROR(INDEX([1]!tblSchedule[Facility],MATCH(tblTeamSch[[#This Row],[Game Num]],[1]!tblSchedule[GameNum],0)),"")</f>
        <v>St. Margaret Mary Gym</v>
      </c>
      <c r="H333" s="8">
        <f>IFERROR(INDEX([1]!tblSchedule[Game Date],MATCH(tblTeamSch[[#This Row],[Game Num]],[1]!tblSchedule[GameNum],0)),"")</f>
        <v>46025</v>
      </c>
      <c r="I333" s="9">
        <f>IFERROR(INDEX([1]!tblSchedule[Game Time],MATCH(tblTeamSch[[#This Row],[Game Num]],[1]!tblSchedule[GameNum],0)),"")</f>
        <v>0.54166666666666663</v>
      </c>
      <c r="J333" s="10" t="str">
        <f>IFERROR(INDEX([1]!tblTeams[Organization],MATCH(tblTeamSch[[#This Row],[Team]],[1]!tblTeams[Team],0)),"")</f>
        <v>Holy Trinity</v>
      </c>
      <c r="K333" s="10" t="str">
        <f>IFERROR(INDEX([1]!tblOrg[Abbr],MATCH(tblTeamSch[[#This Row],[Org]],[1]!tblOrg[Organization],0)),"")</f>
        <v>HT</v>
      </c>
      <c r="L333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3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333" s="6"/>
      <c r="O333" s="6"/>
      <c r="P333" s="6"/>
      <c r="Q333" s="6">
        <f>INDEX([1]!tblSchedule[Home Game],MATCH(tblTeamSch[[#This Row],[Game Num]],[1]!tblSchedule[GameNum],0))</f>
        <v>1</v>
      </c>
      <c r="R333" s="7" t="e">
        <f>IF(COUNTIFS(tblTeamSch[Team],tblTeamSch[[#This Row],[Team]],#REF!,1)&gt;1,"Y","")</f>
        <v>#REF!</v>
      </c>
      <c r="S333" s="6">
        <f>INDEX([1]!tblLoc[Score],MATCH(INDEX([1]!tblOrg[Loc],MATCH(tblTeamSch[[#This Row],[Org]],[1]!tblOrg[Organization],0)),[1]!tblLoc[Loc],0))</f>
        <v>0</v>
      </c>
      <c r="T333" s="6" t="e">
        <f>INDEX([1]!tblLoc[Score],MATCH(INDEX([1]!tblOrg[Loc],MATCH(#REF!,[1]!tblOrg[Abbr],0)),[1]!tblLoc[Loc],0))</f>
        <v>#REF!</v>
      </c>
      <c r="U333" s="6">
        <f>IFERROR(INDEX([1]!tblLoc[Score],MATCH(INDEX([1]!tblOrg[Loc],MATCH(INDEX(FacList,MATCH(tblTeamSch[[#This Row],[Facility]],INDEX(FacList,,1),0),3),[1]!tblOrg[Org Num],0)),[1]!tblLoc[Loc],0)),"")</f>
        <v>0</v>
      </c>
      <c r="V333" s="6">
        <f>IF(OR(tblTeamSch[[#This Row],[Court]]="",tblTeamSch[[#This Row],[Home]]&gt;0),0,IF(tblTeamSch[[#This Row],[Court]]&lt;10,0,IF(tblTeamSch[[#This Row],[Home Court]]=10,0,10)))</f>
        <v>0</v>
      </c>
      <c r="W333" s="6" t="e">
        <f>COUNTIFS(tblTeamSch[Travel Score for Game],10,tblTeamSch[Home],0,#REF!,#REF!)</f>
        <v>#REF!</v>
      </c>
      <c r="X333" s="6" t="str">
        <f>IFERROR(INDEX(tblTeamSch[Overall Travel Score],MATCH(tblTeamSch[[#This Row],[Opponent]],tblTeamSch[Team],0)),"")</f>
        <v/>
      </c>
      <c r="Y333" s="6" cm="1">
        <f t="array" ref="Y333">IF(Y332="Num",1,IF(Y332="","",IF(Y332+1&gt;TotalNumRegGames*2,"",Y332+1)))</f>
        <v>332</v>
      </c>
    </row>
    <row r="334" spans="1:25" ht="13.35" customHeight="1" x14ac:dyDescent="0.3">
      <c r="A334" s="6" cm="1">
        <f t="array" ref="A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947</v>
      </c>
      <c r="B334" s="6" cm="1">
        <f t="array" ref="B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4" s="6">
        <f>IFERROR(INDEX([1]!tblSchedule[Week Game Scheduled],MATCH(tblTeamSch[[#This Row],[Game Num]],[1]!tblSchedule[GameNum],0)),"")</f>
        <v>6</v>
      </c>
      <c r="D334" s="6">
        <f>IFERROR(INDEX([1]!tblSchedule[Round],MATCH(tblTeamSch[[#This Row],[Game Num]],[1]!tblSchedule[GameNum],0)),"")</f>
        <v>4</v>
      </c>
      <c r="E334" s="6">
        <f>IFERROR(INDEX([1]!tblSchedule[Rnd Sch],MATCH(tblTeamSch[[#This Row],[Game Num]],[1]!tblSchedule[GameNum],0)),"")</f>
        <v>4</v>
      </c>
      <c r="F334" s="6" t="str">
        <f>IFERROR(INDEX([1]!tblSchedule[DLC],MATCH(tblTeamSch[[#This Row],[Game Num]],[1]!tblSchedule[GameNum],0)),"")</f>
        <v>6G2</v>
      </c>
      <c r="G334" s="7" t="str">
        <f>IFERROR(INDEX([1]!tblSchedule[Facility],MATCH(tblTeamSch[[#This Row],[Game Num]],[1]!tblSchedule[GameNum],0)),"")</f>
        <v>Mary Queen of Peace</v>
      </c>
      <c r="H334" s="8">
        <f>IFERROR(INDEX([1]!tblSchedule[Game Date],MATCH(tblTeamSch[[#This Row],[Game Num]],[1]!tblSchedule[GameNum],0)),"")</f>
        <v>46032</v>
      </c>
      <c r="I334" s="9">
        <f>IFERROR(INDEX([1]!tblSchedule[Game Time],MATCH(tblTeamSch[[#This Row],[Game Num]],[1]!tblSchedule[GameNum],0)),"")</f>
        <v>0.375</v>
      </c>
      <c r="J334" s="10" t="str">
        <f>IFERROR(INDEX([1]!tblTeams[Organization],MATCH(tblTeamSch[[#This Row],[Team]],[1]!tblTeams[Team],0)),"")</f>
        <v>Holy Trinity</v>
      </c>
      <c r="K334" s="10" t="str">
        <f>IFERROR(INDEX([1]!tblOrg[Abbr],MATCH(tblTeamSch[[#This Row],[Org]],[1]!tblOrg[Organization],0)),"")</f>
        <v>HT</v>
      </c>
      <c r="L334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4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334" s="6"/>
      <c r="O334" s="6"/>
      <c r="P334" s="6"/>
      <c r="Q334" s="6">
        <f>INDEX([1]!tblSchedule[Home Game],MATCH(tblTeamSch[[#This Row],[Game Num]],[1]!tblSchedule[GameNum],0))</f>
        <v>1</v>
      </c>
      <c r="R334" s="7" t="e">
        <f>IF(COUNTIFS(tblTeamSch[Team],tblTeamSch[[#This Row],[Team]],#REF!,1)&gt;1,"Y","")</f>
        <v>#REF!</v>
      </c>
      <c r="S334" s="6">
        <f>INDEX([1]!tblLoc[Score],MATCH(INDEX([1]!tblOrg[Loc],MATCH(tblTeamSch[[#This Row],[Org]],[1]!tblOrg[Organization],0)),[1]!tblLoc[Loc],0))</f>
        <v>0</v>
      </c>
      <c r="T334" s="6" t="e">
        <f>INDEX([1]!tblLoc[Score],MATCH(INDEX([1]!tblOrg[Loc],MATCH(#REF!,[1]!tblOrg[Abbr],0)),[1]!tblLoc[Loc],0))</f>
        <v>#REF!</v>
      </c>
      <c r="U334" s="6">
        <f>IFERROR(INDEX([1]!tblLoc[Score],MATCH(INDEX([1]!tblOrg[Loc],MATCH(INDEX(FacList,MATCH(tblTeamSch[[#This Row],[Facility]],INDEX(FacList,,1),0),3),[1]!tblOrg[Org Num],0)),[1]!tblLoc[Loc],0)),"")</f>
        <v>10</v>
      </c>
      <c r="V334" s="6">
        <f>IF(OR(tblTeamSch[[#This Row],[Court]]="",tblTeamSch[[#This Row],[Home]]&gt;0),0,IF(tblTeamSch[[#This Row],[Court]]&lt;10,0,IF(tblTeamSch[[#This Row],[Home Court]]=10,0,10)))</f>
        <v>0</v>
      </c>
      <c r="W334" s="6" t="e">
        <f>COUNTIFS(tblTeamSch[Travel Score for Game],10,tblTeamSch[Home],0,#REF!,#REF!)</f>
        <v>#REF!</v>
      </c>
      <c r="X334" s="6" t="str">
        <f>IFERROR(INDEX(tblTeamSch[Overall Travel Score],MATCH(tblTeamSch[[#This Row],[Opponent]],tblTeamSch[Team],0)),"")</f>
        <v/>
      </c>
      <c r="Y334" s="6" cm="1">
        <f t="array" ref="Y334">IF(Y333="Num",1,IF(Y333="","",IF(Y333+1&gt;TotalNumRegGames*2,"",Y333+1)))</f>
        <v>333</v>
      </c>
    </row>
    <row r="335" spans="1:25" ht="13.35" customHeight="1" x14ac:dyDescent="0.3">
      <c r="A335" s="6" cm="1">
        <f t="array" ref="A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951</v>
      </c>
      <c r="B335" s="6" cm="1">
        <f t="array" ref="B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5" s="6">
        <f>IFERROR(INDEX([1]!tblSchedule[Week Game Scheduled],MATCH(tblTeamSch[[#This Row],[Game Num]],[1]!tblSchedule[GameNum],0)),"")</f>
        <v>7</v>
      </c>
      <c r="D335" s="6">
        <f>IFERROR(INDEX([1]!tblSchedule[Round],MATCH(tblTeamSch[[#This Row],[Game Num]],[1]!tblSchedule[GameNum],0)),"")</f>
        <v>5</v>
      </c>
      <c r="E335" s="6">
        <f>IFERROR(INDEX([1]!tblSchedule[Rnd Sch],MATCH(tblTeamSch[[#This Row],[Game Num]],[1]!tblSchedule[GameNum],0)),"")</f>
        <v>5</v>
      </c>
      <c r="F335" s="6" t="str">
        <f>IFERROR(INDEX([1]!tblSchedule[DLC],MATCH(tblTeamSch[[#This Row],[Game Num]],[1]!tblSchedule[GameNum],0)),"")</f>
        <v>6G2</v>
      </c>
      <c r="G335" s="7" t="str">
        <f>IFERROR(INDEX([1]!tblSchedule[Facility],MATCH(tblTeamSch[[#This Row],[Game Num]],[1]!tblSchedule[GameNum],0)),"")</f>
        <v>St. Patrick's Celtic Center</v>
      </c>
      <c r="H335" s="8">
        <f>IFERROR(INDEX([1]!tblSchedule[Game Date],MATCH(tblTeamSch[[#This Row],[Game Num]],[1]!tblSchedule[GameNum],0)),"")</f>
        <v>46039</v>
      </c>
      <c r="I335" s="9">
        <f>IFERROR(INDEX([1]!tblSchedule[Game Time],MATCH(tblTeamSch[[#This Row],[Game Num]],[1]!tblSchedule[GameNum],0)),"")</f>
        <v>0.45833333333333331</v>
      </c>
      <c r="J335" s="10" t="str">
        <f>IFERROR(INDEX([1]!tblTeams[Organization],MATCH(tblTeamSch[[#This Row],[Team]],[1]!tblTeams[Team],0)),"")</f>
        <v>Holy Trinity</v>
      </c>
      <c r="K335" s="10" t="str">
        <f>IFERROR(INDEX([1]!tblOrg[Abbr],MATCH(tblTeamSch[[#This Row],[Org]],[1]!tblOrg[Organization],0)),"")</f>
        <v>HT</v>
      </c>
      <c r="L335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5" s="10" t="str">
        <f>IFERROR(INDEX(IF(tblTeamSch[[#This Row],[1vs2]]=1,[1]!tblSchedule[Team 2 Name],[1]!tblSchedule[Team 1 Name]),MATCH(tblTeamSch[[#This Row],[Game Num]],[1]!tblSchedule[GameNum],0)),"")</f>
        <v>St Patrick BB 6G#2</v>
      </c>
      <c r="N335" s="6"/>
      <c r="O335" s="6"/>
      <c r="P335" s="6"/>
      <c r="Q335" s="6">
        <f>INDEX([1]!tblSchedule[Home Game],MATCH(tblTeamSch[[#This Row],[Game Num]],[1]!tblSchedule[GameNum],0))</f>
        <v>1</v>
      </c>
      <c r="R335" s="7" t="e">
        <f>IF(COUNTIFS(tblTeamSch[Team],tblTeamSch[[#This Row],[Team]],#REF!,1)&gt;1,"Y","")</f>
        <v>#REF!</v>
      </c>
      <c r="S335" s="6">
        <f>INDEX([1]!tblLoc[Score],MATCH(INDEX([1]!tblOrg[Loc],MATCH(tblTeamSch[[#This Row],[Org]],[1]!tblOrg[Organization],0)),[1]!tblLoc[Loc],0))</f>
        <v>0</v>
      </c>
      <c r="T335" s="6" t="e">
        <f>INDEX([1]!tblLoc[Score],MATCH(INDEX([1]!tblOrg[Loc],MATCH(#REF!,[1]!tblOrg[Abbr],0)),[1]!tblLoc[Loc],0))</f>
        <v>#REF!</v>
      </c>
      <c r="U335" s="6">
        <f>IFERROR(INDEX([1]!tblLoc[Score],MATCH(INDEX([1]!tblOrg[Loc],MATCH(INDEX(FacList,MATCH(tblTeamSch[[#This Row],[Facility]],INDEX(FacList,,1),0),3),[1]!tblOrg[Org Num],0)),[1]!tblLoc[Loc],0)),"")</f>
        <v>4</v>
      </c>
      <c r="V335" s="6">
        <f>IF(OR(tblTeamSch[[#This Row],[Court]]="",tblTeamSch[[#This Row],[Home]]&gt;0),0,IF(tblTeamSch[[#This Row],[Court]]&lt;10,0,IF(tblTeamSch[[#This Row],[Home Court]]=10,0,10)))</f>
        <v>0</v>
      </c>
      <c r="W335" s="6" t="e">
        <f>COUNTIFS(tblTeamSch[Travel Score for Game],10,tblTeamSch[Home],0,#REF!,#REF!)</f>
        <v>#REF!</v>
      </c>
      <c r="X335" s="6" t="str">
        <f>IFERROR(INDEX(tblTeamSch[Overall Travel Score],MATCH(tblTeamSch[[#This Row],[Opponent]],tblTeamSch[Team],0)),"")</f>
        <v/>
      </c>
      <c r="Y335" s="6" cm="1">
        <f t="array" ref="Y335">IF(Y334="Num",1,IF(Y334="","",IF(Y334+1&gt;TotalNumRegGames*2,"",Y334+1)))</f>
        <v>334</v>
      </c>
    </row>
    <row r="336" spans="1:25" ht="13.35" customHeight="1" x14ac:dyDescent="0.3">
      <c r="A336" s="6" cm="1">
        <f t="array" ref="A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953</v>
      </c>
      <c r="B336" s="6" cm="1">
        <f t="array" ref="B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6" s="6">
        <f>IFERROR(INDEX([1]!tblSchedule[Week Game Scheduled],MATCH(tblTeamSch[[#This Row],[Game Num]],[1]!tblSchedule[GameNum],0)),"")</f>
        <v>8</v>
      </c>
      <c r="D336" s="6">
        <f>IFERROR(INDEX([1]!tblSchedule[Round],MATCH(tblTeamSch[[#This Row],[Game Num]],[1]!tblSchedule[GameNum],0)),"")</f>
        <v>6</v>
      </c>
      <c r="E336" s="6">
        <f>IFERROR(INDEX([1]!tblSchedule[Rnd Sch],MATCH(tblTeamSch[[#This Row],[Game Num]],[1]!tblSchedule[GameNum],0)),"")</f>
        <v>6</v>
      </c>
      <c r="F336" s="6" t="str">
        <f>IFERROR(INDEX([1]!tblSchedule[DLC],MATCH(tblTeamSch[[#This Row],[Game Num]],[1]!tblSchedule[GameNum],0)),"")</f>
        <v>6G2</v>
      </c>
      <c r="G336" s="7" t="str">
        <f>IFERROR(INDEX([1]!tblSchedule[Facility],MATCH(tblTeamSch[[#This Row],[Game Num]],[1]!tblSchedule[GameNum],0)),"")</f>
        <v>ST. RAPHAEL GYMNASIUM</v>
      </c>
      <c r="H336" s="8">
        <f>IFERROR(INDEX([1]!tblSchedule[Game Date],MATCH(tblTeamSch[[#This Row],[Game Num]],[1]!tblSchedule[GameNum],0)),"")</f>
        <v>46046</v>
      </c>
      <c r="I336" s="9">
        <f>IFERROR(INDEX([1]!tblSchedule[Game Time],MATCH(tblTeamSch[[#This Row],[Game Num]],[1]!tblSchedule[GameNum],0)),"")</f>
        <v>0.41666666666666669</v>
      </c>
      <c r="J336" s="10" t="str">
        <f>IFERROR(INDEX([1]!tblTeams[Organization],MATCH(tblTeamSch[[#This Row],[Team]],[1]!tblTeams[Team],0)),"")</f>
        <v>Holy Trinity</v>
      </c>
      <c r="K336" s="10" t="str">
        <f>IFERROR(INDEX([1]!tblOrg[Abbr],MATCH(tblTeamSch[[#This Row],[Org]],[1]!tblOrg[Organization],0)),"")</f>
        <v>HT</v>
      </c>
      <c r="L336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6" s="10" t="str">
        <f>IFERROR(INDEX(IF(tblTeamSch[[#This Row],[1vs2]]=1,[1]!tblSchedule[Team 2 Name],[1]!tblSchedule[Team 1 Name]),MATCH(tblTeamSch[[#This Row],[Game Num]],[1]!tblSchedule[GameNum],0)),"")</f>
        <v>St. Raphael BB 6G #2</v>
      </c>
      <c r="N336" s="6"/>
      <c r="O336" s="6"/>
      <c r="P336" s="6"/>
      <c r="Q336" s="6">
        <f>INDEX([1]!tblSchedule[Home Game],MATCH(tblTeamSch[[#This Row],[Game Num]],[1]!tblSchedule[GameNum],0))</f>
        <v>1</v>
      </c>
      <c r="R336" s="7" t="e">
        <f>IF(COUNTIFS(tblTeamSch[Team],tblTeamSch[[#This Row],[Team]],#REF!,1)&gt;1,"Y","")</f>
        <v>#REF!</v>
      </c>
      <c r="S336" s="6">
        <f>INDEX([1]!tblLoc[Score],MATCH(INDEX([1]!tblOrg[Loc],MATCH(tblTeamSch[[#This Row],[Org]],[1]!tblOrg[Organization],0)),[1]!tblLoc[Loc],0))</f>
        <v>0</v>
      </c>
      <c r="T336" s="6" t="e">
        <f>INDEX([1]!tblLoc[Score],MATCH(INDEX([1]!tblOrg[Loc],MATCH(#REF!,[1]!tblOrg[Abbr],0)),[1]!tblLoc[Loc],0))</f>
        <v>#REF!</v>
      </c>
      <c r="U336" s="6">
        <f>IFERROR(INDEX([1]!tblLoc[Score],MATCH(INDEX([1]!tblOrg[Loc],MATCH(INDEX(FacList,MATCH(tblTeamSch[[#This Row],[Facility]],INDEX(FacList,,1),0),3),[1]!tblOrg[Org Num],0)),[1]!tblLoc[Loc],0)),"")</f>
        <v>0</v>
      </c>
      <c r="V336" s="6">
        <f>IF(OR(tblTeamSch[[#This Row],[Court]]="",tblTeamSch[[#This Row],[Home]]&gt;0),0,IF(tblTeamSch[[#This Row],[Court]]&lt;10,0,IF(tblTeamSch[[#This Row],[Home Court]]=10,0,10)))</f>
        <v>0</v>
      </c>
      <c r="W336" s="6" t="e">
        <f>COUNTIFS(tblTeamSch[Travel Score for Game],10,tblTeamSch[Home],0,#REF!,#REF!)</f>
        <v>#REF!</v>
      </c>
      <c r="X336" s="6" t="str">
        <f>IFERROR(INDEX(tblTeamSch[Overall Travel Score],MATCH(tblTeamSch[[#This Row],[Opponent]],tblTeamSch[Team],0)),"")</f>
        <v/>
      </c>
      <c r="Y336" s="6" cm="1">
        <f t="array" ref="Y336">IF(Y335="Num",1,IF(Y335="","",IF(Y335+1&gt;TotalNumRegGames*2,"",Y335+1)))</f>
        <v>335</v>
      </c>
    </row>
    <row r="337" spans="1:25" ht="13.35" customHeight="1" x14ac:dyDescent="0.3">
      <c r="A337" s="6" cm="1">
        <f t="array" ref="A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959</v>
      </c>
      <c r="B337" s="6" cm="1">
        <f t="array" ref="B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7" s="6">
        <f>IFERROR(INDEX([1]!tblSchedule[Week Game Scheduled],MATCH(tblTeamSch[[#This Row],[Game Num]],[1]!tblSchedule[GameNum],0)),"")</f>
        <v>9</v>
      </c>
      <c r="D337" s="6">
        <f>IFERROR(INDEX([1]!tblSchedule[Round],MATCH(tblTeamSch[[#This Row],[Game Num]],[1]!tblSchedule[GameNum],0)),"")</f>
        <v>7</v>
      </c>
      <c r="E337" s="6">
        <f>IFERROR(INDEX([1]!tblSchedule[Rnd Sch],MATCH(tblTeamSch[[#This Row],[Game Num]],[1]!tblSchedule[GameNum],0)),"")</f>
        <v>7</v>
      </c>
      <c r="F337" s="6" t="str">
        <f>IFERROR(INDEX([1]!tblSchedule[DLC],MATCH(tblTeamSch[[#This Row],[Game Num]],[1]!tblSchedule[GameNum],0)),"")</f>
        <v>6G2</v>
      </c>
      <c r="G337" s="7" t="str">
        <f>IFERROR(INDEX([1]!tblSchedule[Facility],MATCH(tblTeamSch[[#This Row],[Game Num]],[1]!tblSchedule[GameNum],0)),"")</f>
        <v>St. Michael Community Center</v>
      </c>
      <c r="H337" s="8">
        <f>IFERROR(INDEX([1]!tblSchedule[Game Date],MATCH(tblTeamSch[[#This Row],[Game Num]],[1]!tblSchedule[GameNum],0)),"")</f>
        <v>46053</v>
      </c>
      <c r="I337" s="9">
        <f>IFERROR(INDEX([1]!tblSchedule[Game Time],MATCH(tblTeamSch[[#This Row],[Game Num]],[1]!tblSchedule[GameNum],0)),"")</f>
        <v>0.41666666666666669</v>
      </c>
      <c r="J337" s="10" t="str">
        <f>IFERROR(INDEX([1]!tblTeams[Organization],MATCH(tblTeamSch[[#This Row],[Team]],[1]!tblTeams[Team],0)),"")</f>
        <v>Holy Trinity</v>
      </c>
      <c r="K337" s="10" t="str">
        <f>IFERROR(INDEX([1]!tblOrg[Abbr],MATCH(tblTeamSch[[#This Row],[Org]],[1]!tblOrg[Organization],0)),"")</f>
        <v>HT</v>
      </c>
      <c r="L337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7" s="10" t="str">
        <f>IFERROR(INDEX(IF(tblTeamSch[[#This Row],[1vs2]]=1,[1]!tblSchedule[Team 2 Name],[1]!tblSchedule[Team 1 Name]),MATCH(tblTeamSch[[#This Row],[Game Num]],[1]!tblSchedule[GameNum],0)),"")</f>
        <v>St Michael BB 6G#2</v>
      </c>
      <c r="N337" s="6"/>
      <c r="O337" s="6"/>
      <c r="P337" s="6"/>
      <c r="Q337" s="6">
        <f>INDEX([1]!tblSchedule[Home Game],MATCH(tblTeamSch[[#This Row],[Game Num]],[1]!tblSchedule[GameNum],0))</f>
        <v>1</v>
      </c>
      <c r="R337" s="7" t="e">
        <f>IF(COUNTIFS(tblTeamSch[Team],tblTeamSch[[#This Row],[Team]],#REF!,1)&gt;1,"Y","")</f>
        <v>#REF!</v>
      </c>
      <c r="S337" s="6">
        <f>INDEX([1]!tblLoc[Score],MATCH(INDEX([1]!tblOrg[Loc],MATCH(tblTeamSch[[#This Row],[Org]],[1]!tblOrg[Organization],0)),[1]!tblLoc[Loc],0))</f>
        <v>0</v>
      </c>
      <c r="T337" s="6" t="e">
        <f>INDEX([1]!tblLoc[Score],MATCH(INDEX([1]!tblOrg[Loc],MATCH(#REF!,[1]!tblOrg[Abbr],0)),[1]!tblLoc[Loc],0))</f>
        <v>#REF!</v>
      </c>
      <c r="U337" s="6">
        <f>IFERROR(INDEX([1]!tblLoc[Score],MATCH(INDEX([1]!tblOrg[Loc],MATCH(INDEX(FacList,MATCH(tblTeamSch[[#This Row],[Facility]],INDEX(FacList,,1),0),3),[1]!tblOrg[Org Num],0)),[1]!tblLoc[Loc],0)),"")</f>
        <v>7</v>
      </c>
      <c r="V337" s="6">
        <f>IF(OR(tblTeamSch[[#This Row],[Court]]="",tblTeamSch[[#This Row],[Home]]&gt;0),0,IF(tblTeamSch[[#This Row],[Court]]&lt;10,0,IF(tblTeamSch[[#This Row],[Home Court]]=10,0,10)))</f>
        <v>0</v>
      </c>
      <c r="W337" s="6" t="e">
        <f>COUNTIFS(tblTeamSch[Travel Score for Game],10,tblTeamSch[Home],0,#REF!,#REF!)</f>
        <v>#REF!</v>
      </c>
      <c r="X337" s="6" t="str">
        <f>IFERROR(INDEX(tblTeamSch[Overall Travel Score],MATCH(tblTeamSch[[#This Row],[Opponent]],tblTeamSch[Team],0)),"")</f>
        <v/>
      </c>
      <c r="Y337" s="6" cm="1">
        <f t="array" ref="Y337">IF(Y336="Num",1,IF(Y336="","",IF(Y336+1&gt;TotalNumRegGames*2,"",Y336+1)))</f>
        <v>336</v>
      </c>
    </row>
    <row r="338" spans="1:25" ht="13.35" customHeight="1" x14ac:dyDescent="0.3">
      <c r="A338" s="6" cm="1">
        <f t="array" ref="A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960</v>
      </c>
      <c r="B338" s="6" cm="1">
        <f t="array" ref="B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38" s="6">
        <f>IFERROR(INDEX([1]!tblSchedule[Week Game Scheduled],MATCH(tblTeamSch[[#This Row],[Game Num]],[1]!tblSchedule[GameNum],0)),"")</f>
        <v>10</v>
      </c>
      <c r="D338" s="6">
        <f>IFERROR(INDEX([1]!tblSchedule[Round],MATCH(tblTeamSch[[#This Row],[Game Num]],[1]!tblSchedule[GameNum],0)),"")</f>
        <v>8</v>
      </c>
      <c r="E338" s="6">
        <f>IFERROR(INDEX([1]!tblSchedule[Rnd Sch],MATCH(tblTeamSch[[#This Row],[Game Num]],[1]!tblSchedule[GameNum],0)),"")</f>
        <v>7</v>
      </c>
      <c r="F338" s="6" t="str">
        <f>IFERROR(INDEX([1]!tblSchedule[DLC],MATCH(tblTeamSch[[#This Row],[Game Num]],[1]!tblSchedule[GameNum],0)),"")</f>
        <v>6G2</v>
      </c>
      <c r="G338" s="7" t="str">
        <f>IFERROR(INDEX([1]!tblSchedule[Facility],MATCH(tblTeamSch[[#This Row],[Game Num]],[1]!tblSchedule[GameNum],0)),"")</f>
        <v>Holy Trinity Parish School</v>
      </c>
      <c r="H338" s="8">
        <f>IFERROR(INDEX([1]!tblSchedule[Game Date],MATCH(tblTeamSch[[#This Row],[Game Num]],[1]!tblSchedule[GameNum],0)),"")</f>
        <v>46054</v>
      </c>
      <c r="I338" s="9">
        <f>IFERROR(INDEX([1]!tblSchedule[Game Time],MATCH(tblTeamSch[[#This Row],[Game Num]],[1]!tblSchedule[GameNum],0)),"")</f>
        <v>0.66666666666666663</v>
      </c>
      <c r="J338" s="10" t="str">
        <f>IFERROR(INDEX([1]!tblTeams[Organization],MATCH(tblTeamSch[[#This Row],[Team]],[1]!tblTeams[Team],0)),"")</f>
        <v>Holy Trinity</v>
      </c>
      <c r="K338" s="10" t="str">
        <f>IFERROR(INDEX([1]!tblOrg[Abbr],MATCH(tblTeamSch[[#This Row],[Org]],[1]!tblOrg[Organization],0)),"")</f>
        <v>HT</v>
      </c>
      <c r="L338" s="10" t="str">
        <f>IFERROR(INDEX(IF(tblTeamSch[[#This Row],[1vs2]]=1,[1]!tblSchedule[Team 1 Name],[1]!tblSchedule[Team 2 Name]),MATCH(tblTeamSch[[#This Row],[Game Num]],[1]!tblSchedule[GameNum],0)),"")</f>
        <v>Holy Trinity BB 5/6G #2</v>
      </c>
      <c r="M338" s="10" t="str">
        <f>IFERROR(INDEX(IF(tblTeamSch[[#This Row],[1vs2]]=1,[1]!tblSchedule[Team 2 Name],[1]!tblSchedule[Team 1 Name]),MATCH(tblTeamSch[[#This Row],[Game Num]],[1]!tblSchedule[GameNum],0)),"")</f>
        <v>Holy Spirit GBB 6#2</v>
      </c>
      <c r="N338" s="6"/>
      <c r="O338" s="6"/>
      <c r="P338" s="6"/>
      <c r="Q338" s="6">
        <f>INDEX([1]!tblSchedule[Home Game],MATCH(tblTeamSch[[#This Row],[Game Num]],[1]!tblSchedule[GameNum],0))</f>
        <v>1</v>
      </c>
      <c r="R338" s="7" t="e">
        <f>IF(COUNTIFS(tblTeamSch[Team],tblTeamSch[[#This Row],[Team]],#REF!,1)&gt;1,"Y","")</f>
        <v>#REF!</v>
      </c>
      <c r="S338" s="6">
        <f>INDEX([1]!tblLoc[Score],MATCH(INDEX([1]!tblOrg[Loc],MATCH(tblTeamSch[[#This Row],[Org]],[1]!tblOrg[Organization],0)),[1]!tblLoc[Loc],0))</f>
        <v>0</v>
      </c>
      <c r="T338" s="6" t="e">
        <f>INDEX([1]!tblLoc[Score],MATCH(INDEX([1]!tblOrg[Loc],MATCH(#REF!,[1]!tblOrg[Abbr],0)),[1]!tblLoc[Loc],0))</f>
        <v>#REF!</v>
      </c>
      <c r="U338" s="6">
        <f>IFERROR(INDEX([1]!tblLoc[Score],MATCH(INDEX([1]!tblOrg[Loc],MATCH(INDEX(FacList,MATCH(tblTeamSch[[#This Row],[Facility]],INDEX(FacList,,1),0),3),[1]!tblOrg[Org Num],0)),[1]!tblLoc[Loc],0)),"")</f>
        <v>0</v>
      </c>
      <c r="V338" s="6">
        <f>IF(OR(tblTeamSch[[#This Row],[Court]]="",tblTeamSch[[#This Row],[Home]]&gt;0),0,IF(tblTeamSch[[#This Row],[Court]]&lt;10,0,IF(tblTeamSch[[#This Row],[Home Court]]=10,0,10)))</f>
        <v>0</v>
      </c>
      <c r="W338" s="6" t="e">
        <f>COUNTIFS(tblTeamSch[Travel Score for Game],10,tblTeamSch[Home],0,#REF!,#REF!)</f>
        <v>#REF!</v>
      </c>
      <c r="X338" s="6" t="str">
        <f>IFERROR(INDEX(tblTeamSch[Overall Travel Score],MATCH(tblTeamSch[[#This Row],[Opponent]],tblTeamSch[Team],0)),"")</f>
        <v/>
      </c>
      <c r="Y338" s="6" cm="1">
        <f t="array" ref="Y338">IF(Y337="Num",1,IF(Y337="","",IF(Y337+1&gt;TotalNumRegGames*2,"",Y337+1)))</f>
        <v>337</v>
      </c>
    </row>
    <row r="339" spans="1:25" ht="13.35" customHeight="1" x14ac:dyDescent="0.3">
      <c r="A339" s="6" cm="1">
        <f t="array" ref="A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964</v>
      </c>
      <c r="B339" s="6" cm="1">
        <f t="array" ref="B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39" s="6">
        <f>IFERROR(INDEX([1]!tblSchedule[Week Game Scheduled],MATCH(tblTeamSch[[#This Row],[Game Num]],[1]!tblSchedule[GameNum],0)),"")</f>
        <v>49</v>
      </c>
      <c r="D339" s="6">
        <f>IFERROR(INDEX([1]!tblSchedule[Round],MATCH(tblTeamSch[[#This Row],[Game Num]],[1]!tblSchedule[GameNum],0)),"")</f>
        <v>1</v>
      </c>
      <c r="E339" s="6">
        <f>IFERROR(INDEX([1]!tblSchedule[Rnd Sch],MATCH(tblTeamSch[[#This Row],[Game Num]],[1]!tblSchedule[GameNum],0)),"")</f>
        <v>1</v>
      </c>
      <c r="F339" s="6" t="str">
        <f>IFERROR(INDEX([1]!tblSchedule[DLC],MATCH(tblTeamSch[[#This Row],[Game Num]],[1]!tblSchedule[GameNum],0)),"")</f>
        <v>6G3</v>
      </c>
      <c r="G339" s="7" t="str">
        <f>IFERROR(INDEX([1]!tblSchedule[Facility],MATCH(tblTeamSch[[#This Row],[Game Num]],[1]!tblSchedule[GameNum],0)),"")</f>
        <v>Ascension Gym</v>
      </c>
      <c r="H339" s="8">
        <f>IFERROR(INDEX([1]!tblSchedule[Game Date],MATCH(tblTeamSch[[#This Row],[Game Num]],[1]!tblSchedule[GameNum],0)),"")</f>
        <v>45997</v>
      </c>
      <c r="I339" s="9">
        <f>IFERROR(INDEX([1]!tblSchedule[Game Time],MATCH(tblTeamSch[[#This Row],[Game Num]],[1]!tblSchedule[GameNum],0)),"")</f>
        <v>0.54166666666666663</v>
      </c>
      <c r="J339" s="10" t="str">
        <f>IFERROR(INDEX([1]!tblTeams[Organization],MATCH(tblTeamSch[[#This Row],[Team]],[1]!tblTeams[Team],0)),"")</f>
        <v>Holy Trinity</v>
      </c>
      <c r="K339" s="10" t="str">
        <f>IFERROR(INDEX([1]!tblOrg[Abbr],MATCH(tblTeamSch[[#This Row],[Org]],[1]!tblOrg[Organization],0)),"")</f>
        <v>HT</v>
      </c>
      <c r="L339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39" s="10" t="str">
        <f>IFERROR(INDEX(IF(tblTeamSch[[#This Row],[1vs2]]=1,[1]!tblSchedule[Team 2 Name],[1]!tblSchedule[Team 1 Name]),MATCH(tblTeamSch[[#This Row],[Game Num]],[1]!tblSchedule[GameNum],0)),"")</f>
        <v>Ascension BB 6G#2</v>
      </c>
      <c r="N339" s="6"/>
      <c r="O339" s="6"/>
      <c r="P339" s="6"/>
      <c r="Q339" s="6">
        <f>INDEX([1]!tblSchedule[Home Game],MATCH(tblTeamSch[[#This Row],[Game Num]],[1]!tblSchedule[GameNum],0))</f>
        <v>1</v>
      </c>
      <c r="R339" s="7" t="e">
        <f>IF(COUNTIFS(tblTeamSch[Team],tblTeamSch[[#This Row],[Team]],#REF!,1)&gt;1,"Y","")</f>
        <v>#REF!</v>
      </c>
      <c r="S339" s="6">
        <f>INDEX([1]!tblLoc[Score],MATCH(INDEX([1]!tblOrg[Loc],MATCH(tblTeamSch[[#This Row],[Org]],[1]!tblOrg[Organization],0)),[1]!tblLoc[Loc],0))</f>
        <v>0</v>
      </c>
      <c r="T339" s="6" t="e">
        <f>INDEX([1]!tblLoc[Score],MATCH(INDEX([1]!tblOrg[Loc],MATCH(#REF!,[1]!tblOrg[Abbr],0)),[1]!tblLoc[Loc],0))</f>
        <v>#REF!</v>
      </c>
      <c r="U339" s="6">
        <f>IFERROR(INDEX([1]!tblLoc[Score],MATCH(INDEX([1]!tblOrg[Loc],MATCH(INDEX(FacList,MATCH(tblTeamSch[[#This Row],[Facility]],INDEX(FacList,,1),0),3),[1]!tblOrg[Org Num],0)),[1]!tblLoc[Loc],0)),"")</f>
        <v>0</v>
      </c>
      <c r="V339" s="6">
        <f>IF(OR(tblTeamSch[[#This Row],[Court]]="",tblTeamSch[[#This Row],[Home]]&gt;0),0,IF(tblTeamSch[[#This Row],[Court]]&lt;10,0,IF(tblTeamSch[[#This Row],[Home Court]]=10,0,10)))</f>
        <v>0</v>
      </c>
      <c r="W339" s="6" t="e">
        <f>COUNTIFS(tblTeamSch[Travel Score for Game],10,tblTeamSch[Home],0,#REF!,#REF!)</f>
        <v>#REF!</v>
      </c>
      <c r="X339" s="6" t="str">
        <f>IFERROR(INDEX(tblTeamSch[Overall Travel Score],MATCH(tblTeamSch[[#This Row],[Opponent]],tblTeamSch[Team],0)),"")</f>
        <v/>
      </c>
      <c r="Y339" s="6" cm="1">
        <f t="array" ref="Y339">IF(Y338="Num",1,IF(Y338="","",IF(Y338+1&gt;TotalNumRegGames*2,"",Y338+1)))</f>
        <v>338</v>
      </c>
    </row>
    <row r="340" spans="1:25" ht="13.35" customHeight="1" x14ac:dyDescent="0.3">
      <c r="A340" s="6" cm="1">
        <f t="array" ref="A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969</v>
      </c>
      <c r="B340" s="6" cm="1">
        <f t="array" ref="B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0" s="6">
        <f>IFERROR(INDEX([1]!tblSchedule[Week Game Scheduled],MATCH(tblTeamSch[[#This Row],[Game Num]],[1]!tblSchedule[GameNum],0)),"")</f>
        <v>50</v>
      </c>
      <c r="D340" s="6">
        <f>IFERROR(INDEX([1]!tblSchedule[Round],MATCH(tblTeamSch[[#This Row],[Game Num]],[1]!tblSchedule[GameNum],0)),"")</f>
        <v>2</v>
      </c>
      <c r="E340" s="6">
        <f>IFERROR(INDEX([1]!tblSchedule[Rnd Sch],MATCH(tblTeamSch[[#This Row],[Game Num]],[1]!tblSchedule[GameNum],0)),"")</f>
        <v>2</v>
      </c>
      <c r="F340" s="6" t="str">
        <f>IFERROR(INDEX([1]!tblSchedule[DLC],MATCH(tblTeamSch[[#This Row],[Game Num]],[1]!tblSchedule[GameNum],0)),"")</f>
        <v>6G3</v>
      </c>
      <c r="G340" s="7" t="str">
        <f>IFERROR(INDEX([1]!tblSchedule[Facility],MATCH(tblTeamSch[[#This Row],[Game Num]],[1]!tblSchedule[GameNum],0)),"")</f>
        <v>Saint Andrew Academy Gym</v>
      </c>
      <c r="H340" s="8">
        <f>IFERROR(INDEX([1]!tblSchedule[Game Date],MATCH(tblTeamSch[[#This Row],[Game Num]],[1]!tblSchedule[GameNum],0)),"")</f>
        <v>46004</v>
      </c>
      <c r="I340" s="9">
        <f>IFERROR(INDEX([1]!tblSchedule[Game Time],MATCH(tblTeamSch[[#This Row],[Game Num]],[1]!tblSchedule[GameNum],0)),"")</f>
        <v>0.5</v>
      </c>
      <c r="J340" s="10" t="str">
        <f>IFERROR(INDEX([1]!tblTeams[Organization],MATCH(tblTeamSch[[#This Row],[Team]],[1]!tblTeams[Team],0)),"")</f>
        <v>Holy Trinity</v>
      </c>
      <c r="K340" s="10" t="str">
        <f>IFERROR(INDEX([1]!tblOrg[Abbr],MATCH(tblTeamSch[[#This Row],[Org]],[1]!tblOrg[Organization],0)),"")</f>
        <v>HT</v>
      </c>
      <c r="L340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0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340" s="6"/>
      <c r="O340" s="6"/>
      <c r="P340" s="6"/>
      <c r="Q340" s="6">
        <f>INDEX([1]!tblSchedule[Home Game],MATCH(tblTeamSch[[#This Row],[Game Num]],[1]!tblSchedule[GameNum],0))</f>
        <v>0</v>
      </c>
      <c r="R340" s="7" t="e">
        <f>IF(COUNTIFS(tblTeamSch[Team],tblTeamSch[[#This Row],[Team]],#REF!,1)&gt;1,"Y","")</f>
        <v>#REF!</v>
      </c>
      <c r="S340" s="6">
        <f>INDEX([1]!tblLoc[Score],MATCH(INDEX([1]!tblOrg[Loc],MATCH(tblTeamSch[[#This Row],[Org]],[1]!tblOrg[Organization],0)),[1]!tblLoc[Loc],0))</f>
        <v>0</v>
      </c>
      <c r="T340" s="6" t="e">
        <f>INDEX([1]!tblLoc[Score],MATCH(INDEX([1]!tblOrg[Loc],MATCH(#REF!,[1]!tblOrg[Abbr],0)),[1]!tblLoc[Loc],0))</f>
        <v>#REF!</v>
      </c>
      <c r="U340" s="6">
        <f>IFERROR(INDEX([1]!tblLoc[Score],MATCH(INDEX([1]!tblOrg[Loc],MATCH(INDEX(FacList,MATCH(tblTeamSch[[#This Row],[Facility]],INDEX(FacList,,1),0),3),[1]!tblOrg[Org Num],0)),[1]!tblLoc[Loc],0)),"")</f>
        <v>10</v>
      </c>
      <c r="V340" s="6">
        <f>IF(OR(tblTeamSch[[#This Row],[Court]]="",tblTeamSch[[#This Row],[Home]]&gt;0),0,IF(tblTeamSch[[#This Row],[Court]]&lt;10,0,IF(tblTeamSch[[#This Row],[Home Court]]=10,0,10)))</f>
        <v>10</v>
      </c>
      <c r="W340" s="6" t="e">
        <f>COUNTIFS(tblTeamSch[Travel Score for Game],10,tblTeamSch[Home],0,#REF!,#REF!)</f>
        <v>#REF!</v>
      </c>
      <c r="X340" s="6" t="str">
        <f>IFERROR(INDEX(tblTeamSch[Overall Travel Score],MATCH(tblTeamSch[[#This Row],[Opponent]],tblTeamSch[Team],0)),"")</f>
        <v/>
      </c>
      <c r="Y340" s="6" cm="1">
        <f t="array" ref="Y340">IF(Y339="Num",1,IF(Y339="","",IF(Y339+1&gt;TotalNumRegGames*2,"",Y339+1)))</f>
        <v>339</v>
      </c>
    </row>
    <row r="341" spans="1:25" ht="13.35" customHeight="1" x14ac:dyDescent="0.3">
      <c r="A341" s="6" cm="1">
        <f t="array" ref="A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1000</v>
      </c>
      <c r="B341" s="6" cm="1">
        <f t="array" ref="B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41" s="6">
        <f>IFERROR(INDEX([1]!tblSchedule[Week Game Scheduled],MATCH(tblTeamSch[[#This Row],[Game Num]],[1]!tblSchedule[GameNum],0)),"")</f>
        <v>51</v>
      </c>
      <c r="D341" s="6">
        <f>IFERROR(INDEX([1]!tblSchedule[Round],MATCH(tblTeamSch[[#This Row],[Game Num]],[1]!tblSchedule[GameNum],0)),"")</f>
        <v>8</v>
      </c>
      <c r="E341" s="6">
        <f>IFERROR(INDEX([1]!tblSchedule[Rnd Sch],MATCH(tblTeamSch[[#This Row],[Game Num]],[1]!tblSchedule[GameNum],0)),"")</f>
        <v>2</v>
      </c>
      <c r="F341" s="6" t="str">
        <f>IFERROR(INDEX([1]!tblSchedule[DLC],MATCH(tblTeamSch[[#This Row],[Game Num]],[1]!tblSchedule[GameNum],0)),"")</f>
        <v>6G3</v>
      </c>
      <c r="G341" s="7" t="str">
        <f>IFERROR(INDEX([1]!tblSchedule[Facility],MATCH(tblTeamSch[[#This Row],[Game Num]],[1]!tblSchedule[GameNum],0)),"")</f>
        <v>St. Margaret Mary PAC (smaller gym)</v>
      </c>
      <c r="H341" s="8">
        <f>IFERROR(INDEX([1]!tblSchedule[Game Date],MATCH(tblTeamSch[[#This Row],[Game Num]],[1]!tblSchedule[GameNum],0)),"")</f>
        <v>46005</v>
      </c>
      <c r="I341" s="9">
        <f>IFERROR(INDEX([1]!tblSchedule[Game Time],MATCH(tblTeamSch[[#This Row],[Game Num]],[1]!tblSchedule[GameNum],0)),"")</f>
        <v>0.5625</v>
      </c>
      <c r="J341" s="10" t="str">
        <f>IFERROR(INDEX([1]!tblTeams[Organization],MATCH(tblTeamSch[[#This Row],[Team]],[1]!tblTeams[Team],0)),"")</f>
        <v>Holy Trinity</v>
      </c>
      <c r="K341" s="10" t="str">
        <f>IFERROR(INDEX([1]!tblOrg[Abbr],MATCH(tblTeamSch[[#This Row],[Org]],[1]!tblOrg[Organization],0)),"")</f>
        <v>HT</v>
      </c>
      <c r="L341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1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341" s="6"/>
      <c r="O341" s="6"/>
      <c r="P341" s="6"/>
      <c r="Q341" s="6">
        <f>INDEX([1]!tblSchedule[Home Game],MATCH(tblTeamSch[[#This Row],[Game Num]],[1]!tblSchedule[GameNum],0))</f>
        <v>1</v>
      </c>
      <c r="R341" s="7" t="e">
        <f>IF(COUNTIFS(tblTeamSch[Team],tblTeamSch[[#This Row],[Team]],#REF!,1)&gt;1,"Y","")</f>
        <v>#REF!</v>
      </c>
      <c r="S341" s="6">
        <f>INDEX([1]!tblLoc[Score],MATCH(INDEX([1]!tblOrg[Loc],MATCH(tblTeamSch[[#This Row],[Org]],[1]!tblOrg[Organization],0)),[1]!tblLoc[Loc],0))</f>
        <v>0</v>
      </c>
      <c r="T341" s="6" t="e">
        <f>INDEX([1]!tblLoc[Score],MATCH(INDEX([1]!tblOrg[Loc],MATCH(#REF!,[1]!tblOrg[Abbr],0)),[1]!tblLoc[Loc],0))</f>
        <v>#REF!</v>
      </c>
      <c r="U341" s="6">
        <f>IFERROR(INDEX([1]!tblLoc[Score],MATCH(INDEX([1]!tblOrg[Loc],MATCH(INDEX(FacList,MATCH(tblTeamSch[[#This Row],[Facility]],INDEX(FacList,,1),0),3),[1]!tblOrg[Org Num],0)),[1]!tblLoc[Loc],0)),"")</f>
        <v>0</v>
      </c>
      <c r="V341" s="6">
        <f>IF(OR(tblTeamSch[[#This Row],[Court]]="",tblTeamSch[[#This Row],[Home]]&gt;0),0,IF(tblTeamSch[[#This Row],[Court]]&lt;10,0,IF(tblTeamSch[[#This Row],[Home Court]]=10,0,10)))</f>
        <v>0</v>
      </c>
      <c r="W341" s="6" t="e">
        <f>COUNTIFS(tblTeamSch[Travel Score for Game],10,tblTeamSch[Home],0,#REF!,#REF!)</f>
        <v>#REF!</v>
      </c>
      <c r="X341" s="6" t="str">
        <f>IFERROR(INDEX(tblTeamSch[Overall Travel Score],MATCH(tblTeamSch[[#This Row],[Opponent]],tblTeamSch[Team],0)),"")</f>
        <v/>
      </c>
      <c r="Y341" s="6" cm="1">
        <f t="array" ref="Y341">IF(Y340="Num",1,IF(Y340="","",IF(Y340+1&gt;TotalNumRegGames*2,"",Y340+1)))</f>
        <v>340</v>
      </c>
    </row>
    <row r="342" spans="1:25" ht="13.35" customHeight="1" x14ac:dyDescent="0.3">
      <c r="A342" s="6" cm="1">
        <f t="array" ref="A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974</v>
      </c>
      <c r="B342" s="6" cm="1">
        <f t="array" ref="B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2" s="6">
        <f>IFERROR(INDEX([1]!tblSchedule[Week Game Scheduled],MATCH(tblTeamSch[[#This Row],[Game Num]],[1]!tblSchedule[GameNum],0)),"")</f>
        <v>5</v>
      </c>
      <c r="D342" s="6">
        <f>IFERROR(INDEX([1]!tblSchedule[Round],MATCH(tblTeamSch[[#This Row],[Game Num]],[1]!tblSchedule[GameNum],0)),"")</f>
        <v>3</v>
      </c>
      <c r="E342" s="6">
        <f>IFERROR(INDEX([1]!tblSchedule[Rnd Sch],MATCH(tblTeamSch[[#This Row],[Game Num]],[1]!tblSchedule[GameNum],0)),"")</f>
        <v>3</v>
      </c>
      <c r="F342" s="6" t="str">
        <f>IFERROR(INDEX([1]!tblSchedule[DLC],MATCH(tblTeamSch[[#This Row],[Game Num]],[1]!tblSchedule[GameNum],0)),"")</f>
        <v>6G3</v>
      </c>
      <c r="G342" s="7" t="str">
        <f>IFERROR(INDEX([1]!tblSchedule[Facility],MATCH(tblTeamSch[[#This Row],[Game Num]],[1]!tblSchedule[GameNum],0)),"")</f>
        <v>St. Margaret Mary PAC (smaller gym)</v>
      </c>
      <c r="H342" s="8">
        <f>IFERROR(INDEX([1]!tblSchedule[Game Date],MATCH(tblTeamSch[[#This Row],[Game Num]],[1]!tblSchedule[GameNum],0)),"")</f>
        <v>46025</v>
      </c>
      <c r="I342" s="9">
        <f>IFERROR(INDEX([1]!tblSchedule[Game Time],MATCH(tblTeamSch[[#This Row],[Game Num]],[1]!tblSchedule[GameNum],0)),"")</f>
        <v>0.39583333333333331</v>
      </c>
      <c r="J342" s="10" t="str">
        <f>IFERROR(INDEX([1]!tblTeams[Organization],MATCH(tblTeamSch[[#This Row],[Team]],[1]!tblTeams[Team],0)),"")</f>
        <v>Holy Trinity</v>
      </c>
      <c r="K342" s="10" t="str">
        <f>IFERROR(INDEX([1]!tblOrg[Abbr],MATCH(tblTeamSch[[#This Row],[Org]],[1]!tblOrg[Organization],0)),"")</f>
        <v>HT</v>
      </c>
      <c r="L342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2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342" s="6"/>
      <c r="O342" s="6"/>
      <c r="P342" s="6"/>
      <c r="Q342" s="6">
        <f>INDEX([1]!tblSchedule[Home Game],MATCH(tblTeamSch[[#This Row],[Game Num]],[1]!tblSchedule[GameNum],0))</f>
        <v>1</v>
      </c>
      <c r="R342" s="7" t="e">
        <f>IF(COUNTIFS(tblTeamSch[Team],tblTeamSch[[#This Row],[Team]],#REF!,1)&gt;1,"Y","")</f>
        <v>#REF!</v>
      </c>
      <c r="S342" s="6">
        <f>INDEX([1]!tblLoc[Score],MATCH(INDEX([1]!tblOrg[Loc],MATCH(tblTeamSch[[#This Row],[Org]],[1]!tblOrg[Organization],0)),[1]!tblLoc[Loc],0))</f>
        <v>0</v>
      </c>
      <c r="T342" s="6" t="e">
        <f>INDEX([1]!tblLoc[Score],MATCH(INDEX([1]!tblOrg[Loc],MATCH(#REF!,[1]!tblOrg[Abbr],0)),[1]!tblLoc[Loc],0))</f>
        <v>#REF!</v>
      </c>
      <c r="U342" s="6">
        <f>IFERROR(INDEX([1]!tblLoc[Score],MATCH(INDEX([1]!tblOrg[Loc],MATCH(INDEX(FacList,MATCH(tblTeamSch[[#This Row],[Facility]],INDEX(FacList,,1),0),3),[1]!tblOrg[Org Num],0)),[1]!tblLoc[Loc],0)),"")</f>
        <v>0</v>
      </c>
      <c r="V342" s="6">
        <f>IF(OR(tblTeamSch[[#This Row],[Court]]="",tblTeamSch[[#This Row],[Home]]&gt;0),0,IF(tblTeamSch[[#This Row],[Court]]&lt;10,0,IF(tblTeamSch[[#This Row],[Home Court]]=10,0,10)))</f>
        <v>0</v>
      </c>
      <c r="W342" s="6" t="e">
        <f>COUNTIFS(tblTeamSch[Travel Score for Game],10,tblTeamSch[Home],0,#REF!,#REF!)</f>
        <v>#REF!</v>
      </c>
      <c r="X342" s="6" t="str">
        <f>IFERROR(INDEX(tblTeamSch[Overall Travel Score],MATCH(tblTeamSch[[#This Row],[Opponent]],tblTeamSch[Team],0)),"")</f>
        <v/>
      </c>
      <c r="Y342" s="6" cm="1">
        <f t="array" ref="Y342">IF(Y341="Num",1,IF(Y341="","",IF(Y341+1&gt;TotalNumRegGames*2,"",Y341+1)))</f>
        <v>341</v>
      </c>
    </row>
    <row r="343" spans="1:25" ht="13.35" customHeight="1" x14ac:dyDescent="0.3">
      <c r="A343" s="6" cm="1">
        <f t="array" ref="A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979</v>
      </c>
      <c r="B343" s="6" cm="1">
        <f t="array" ref="B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3" s="6">
        <f>IFERROR(INDEX([1]!tblSchedule[Week Game Scheduled],MATCH(tblTeamSch[[#This Row],[Game Num]],[1]!tblSchedule[GameNum],0)),"")</f>
        <v>6</v>
      </c>
      <c r="D343" s="6">
        <f>IFERROR(INDEX([1]!tblSchedule[Round],MATCH(tblTeamSch[[#This Row],[Game Num]],[1]!tblSchedule[GameNum],0)),"")</f>
        <v>4</v>
      </c>
      <c r="E343" s="6">
        <f>IFERROR(INDEX([1]!tblSchedule[Rnd Sch],MATCH(tblTeamSch[[#This Row],[Game Num]],[1]!tblSchedule[GameNum],0)),"")</f>
        <v>4</v>
      </c>
      <c r="F343" s="6" t="str">
        <f>IFERROR(INDEX([1]!tblSchedule[DLC],MATCH(tblTeamSch[[#This Row],[Game Num]],[1]!tblSchedule[GameNum],0)),"")</f>
        <v>6G3</v>
      </c>
      <c r="G343" s="7" t="str">
        <f>IFERROR(INDEX([1]!tblSchedule[Facility],MATCH(tblTeamSch[[#This Row],[Game Num]],[1]!tblSchedule[GameNum],0)),"")</f>
        <v>Saint Bernard Parish Hall</v>
      </c>
      <c r="H343" s="8">
        <f>IFERROR(INDEX([1]!tblSchedule[Game Date],MATCH(tblTeamSch[[#This Row],[Game Num]],[1]!tblSchedule[GameNum],0)),"")</f>
        <v>46032</v>
      </c>
      <c r="I343" s="9">
        <f>IFERROR(INDEX([1]!tblSchedule[Game Time],MATCH(tblTeamSch[[#This Row],[Game Num]],[1]!tblSchedule[GameNum],0)),"")</f>
        <v>0.41666666666666669</v>
      </c>
      <c r="J343" s="10" t="str">
        <f>IFERROR(INDEX([1]!tblTeams[Organization],MATCH(tblTeamSch[[#This Row],[Team]],[1]!tblTeams[Team],0)),"")</f>
        <v>Holy Trinity</v>
      </c>
      <c r="K343" s="10" t="str">
        <f>IFERROR(INDEX([1]!tblOrg[Abbr],MATCH(tblTeamSch[[#This Row],[Org]],[1]!tblOrg[Organization],0)),"")</f>
        <v>HT</v>
      </c>
      <c r="L343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3" s="10" t="str">
        <f>IFERROR(INDEX(IF(tblTeamSch[[#This Row],[1vs2]]=1,[1]!tblSchedule[Team 2 Name],[1]!tblSchedule[Team 1 Name]),MATCH(tblTeamSch[[#This Row],[Game Num]],[1]!tblSchedule[GameNum],0)),"")</f>
        <v>St Bernard BB 6G#2</v>
      </c>
      <c r="N343" s="6"/>
      <c r="O343" s="6"/>
      <c r="P343" s="6"/>
      <c r="Q343" s="6">
        <f>INDEX([1]!tblSchedule[Home Game],MATCH(tblTeamSch[[#This Row],[Game Num]],[1]!tblSchedule[GameNum],0))</f>
        <v>1</v>
      </c>
      <c r="R343" s="7" t="e">
        <f>IF(COUNTIFS(tblTeamSch[Team],tblTeamSch[[#This Row],[Team]],#REF!,1)&gt;1,"Y","")</f>
        <v>#REF!</v>
      </c>
      <c r="S343" s="6">
        <f>INDEX([1]!tblLoc[Score],MATCH(INDEX([1]!tblOrg[Loc],MATCH(tblTeamSch[[#This Row],[Org]],[1]!tblOrg[Organization],0)),[1]!tblLoc[Loc],0))</f>
        <v>0</v>
      </c>
      <c r="T343" s="6" t="e">
        <f>INDEX([1]!tblLoc[Score],MATCH(INDEX([1]!tblOrg[Loc],MATCH(#REF!,[1]!tblOrg[Abbr],0)),[1]!tblLoc[Loc],0))</f>
        <v>#REF!</v>
      </c>
      <c r="U343" s="6">
        <f>IFERROR(INDEX([1]!tblLoc[Score],MATCH(INDEX([1]!tblOrg[Loc],MATCH(INDEX(FacList,MATCH(tblTeamSch[[#This Row],[Facility]],INDEX(FacList,,1),0),3),[1]!tblOrg[Org Num],0)),[1]!tblLoc[Loc],0)),"")</f>
        <v>7</v>
      </c>
      <c r="V343" s="6">
        <f>IF(OR(tblTeamSch[[#This Row],[Court]]="",tblTeamSch[[#This Row],[Home]]&gt;0),0,IF(tblTeamSch[[#This Row],[Court]]&lt;10,0,IF(tblTeamSch[[#This Row],[Home Court]]=10,0,10)))</f>
        <v>0</v>
      </c>
      <c r="W343" s="6" t="e">
        <f>COUNTIFS(tblTeamSch[Travel Score for Game],10,tblTeamSch[Home],0,#REF!,#REF!)</f>
        <v>#REF!</v>
      </c>
      <c r="X343" s="6" t="str">
        <f>IFERROR(INDEX(tblTeamSch[Overall Travel Score],MATCH(tblTeamSch[[#This Row],[Opponent]],tblTeamSch[Team],0)),"")</f>
        <v/>
      </c>
      <c r="Y343" s="6" cm="1">
        <f t="array" ref="Y343">IF(Y342="Num",1,IF(Y342="","",IF(Y342+1&gt;TotalNumRegGames*2,"",Y342+1)))</f>
        <v>342</v>
      </c>
    </row>
    <row r="344" spans="1:25" ht="13.35" customHeight="1" x14ac:dyDescent="0.3">
      <c r="A344" s="6" cm="1">
        <f t="array" ref="A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984</v>
      </c>
      <c r="B344" s="6" cm="1">
        <f t="array" ref="B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4" s="6">
        <f>IFERROR(INDEX([1]!tblSchedule[Week Game Scheduled],MATCH(tblTeamSch[[#This Row],[Game Num]],[1]!tblSchedule[GameNum],0)),"")</f>
        <v>7</v>
      </c>
      <c r="D344" s="6">
        <f>IFERROR(INDEX([1]!tblSchedule[Round],MATCH(tblTeamSch[[#This Row],[Game Num]],[1]!tblSchedule[GameNum],0)),"")</f>
        <v>5</v>
      </c>
      <c r="E344" s="6">
        <f>IFERROR(INDEX([1]!tblSchedule[Rnd Sch],MATCH(tblTeamSch[[#This Row],[Game Num]],[1]!tblSchedule[GameNum],0)),"")</f>
        <v>5</v>
      </c>
      <c r="F344" s="6" t="str">
        <f>IFERROR(INDEX([1]!tblSchedule[DLC],MATCH(tblTeamSch[[#This Row],[Game Num]],[1]!tblSchedule[GameNum],0)),"")</f>
        <v>6G3</v>
      </c>
      <c r="G344" s="7" t="str">
        <f>IFERROR(INDEX([1]!tblSchedule[Facility],MATCH(tblTeamSch[[#This Row],[Game Num]],[1]!tblSchedule[GameNum],0)),"")</f>
        <v>Holy Trinity Parish School</v>
      </c>
      <c r="H344" s="8">
        <f>IFERROR(INDEX([1]!tblSchedule[Game Date],MATCH(tblTeamSch[[#This Row],[Game Num]],[1]!tblSchedule[GameNum],0)),"")</f>
        <v>46039</v>
      </c>
      <c r="I344" s="9">
        <f>IFERROR(INDEX([1]!tblSchedule[Game Time],MATCH(tblTeamSch[[#This Row],[Game Num]],[1]!tblSchedule[GameNum],0)),"")</f>
        <v>0.41666666666666669</v>
      </c>
      <c r="J344" s="10" t="str">
        <f>IFERROR(INDEX([1]!tblTeams[Organization],MATCH(tblTeamSch[[#This Row],[Team]],[1]!tblTeams[Team],0)),"")</f>
        <v>Holy Trinity</v>
      </c>
      <c r="K344" s="10" t="str">
        <f>IFERROR(INDEX([1]!tblOrg[Abbr],MATCH(tblTeamSch[[#This Row],[Org]],[1]!tblOrg[Organization],0)),"")</f>
        <v>HT</v>
      </c>
      <c r="L344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4" s="10" t="str">
        <f>IFERROR(INDEX(IF(tblTeamSch[[#This Row],[1vs2]]=1,[1]!tblSchedule[Team 2 Name],[1]!tblSchedule[Team 1 Name]),MATCH(tblTeamSch[[#This Row],[Game Num]],[1]!tblSchedule[GameNum],0)),"")</f>
        <v>OLOL 5/6 GB #2</v>
      </c>
      <c r="N344" s="6"/>
      <c r="O344" s="6"/>
      <c r="P344" s="6"/>
      <c r="Q344" s="6">
        <f>INDEX([1]!tblSchedule[Home Game],MATCH(tblTeamSch[[#This Row],[Game Num]],[1]!tblSchedule[GameNum],0))</f>
        <v>1</v>
      </c>
      <c r="R344" s="7" t="e">
        <f>IF(COUNTIFS(tblTeamSch[Team],tblTeamSch[[#This Row],[Team]],#REF!,1)&gt;1,"Y","")</f>
        <v>#REF!</v>
      </c>
      <c r="S344" s="6">
        <f>INDEX([1]!tblLoc[Score],MATCH(INDEX([1]!tblOrg[Loc],MATCH(tblTeamSch[[#This Row],[Org]],[1]!tblOrg[Organization],0)),[1]!tblLoc[Loc],0))</f>
        <v>0</v>
      </c>
      <c r="T344" s="6" t="e">
        <f>INDEX([1]!tblLoc[Score],MATCH(INDEX([1]!tblOrg[Loc],MATCH(#REF!,[1]!tblOrg[Abbr],0)),[1]!tblLoc[Loc],0))</f>
        <v>#REF!</v>
      </c>
      <c r="U344" s="6">
        <f>IFERROR(INDEX([1]!tblLoc[Score],MATCH(INDEX([1]!tblOrg[Loc],MATCH(INDEX(FacList,MATCH(tblTeamSch[[#This Row],[Facility]],INDEX(FacList,,1),0),3),[1]!tblOrg[Org Num],0)),[1]!tblLoc[Loc],0)),"")</f>
        <v>0</v>
      </c>
      <c r="V344" s="6">
        <f>IF(OR(tblTeamSch[[#This Row],[Court]]="",tblTeamSch[[#This Row],[Home]]&gt;0),0,IF(tblTeamSch[[#This Row],[Court]]&lt;10,0,IF(tblTeamSch[[#This Row],[Home Court]]=10,0,10)))</f>
        <v>0</v>
      </c>
      <c r="W344" s="6" t="e">
        <f>COUNTIFS(tblTeamSch[Travel Score for Game],10,tblTeamSch[Home],0,#REF!,#REF!)</f>
        <v>#REF!</v>
      </c>
      <c r="X344" s="6" t="str">
        <f>IFERROR(INDEX(tblTeamSch[Overall Travel Score],MATCH(tblTeamSch[[#This Row],[Opponent]],tblTeamSch[Team],0)),"")</f>
        <v/>
      </c>
      <c r="Y344" s="6" cm="1">
        <f t="array" ref="Y344">IF(Y343="Num",1,IF(Y343="","",IF(Y343+1&gt;TotalNumRegGames*2,"",Y343+1)))</f>
        <v>343</v>
      </c>
    </row>
    <row r="345" spans="1:25" ht="13.35" customHeight="1" x14ac:dyDescent="0.3">
      <c r="A345" s="6" cm="1">
        <f t="array" ref="A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989</v>
      </c>
      <c r="B345" s="6" cm="1">
        <f t="array" ref="B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5" s="6">
        <f>IFERROR(INDEX([1]!tblSchedule[Week Game Scheduled],MATCH(tblTeamSch[[#This Row],[Game Num]],[1]!tblSchedule[GameNum],0)),"")</f>
        <v>8</v>
      </c>
      <c r="D345" s="6">
        <f>IFERROR(INDEX([1]!tblSchedule[Round],MATCH(tblTeamSch[[#This Row],[Game Num]],[1]!tblSchedule[GameNum],0)),"")</f>
        <v>6</v>
      </c>
      <c r="E345" s="6">
        <f>IFERROR(INDEX([1]!tblSchedule[Rnd Sch],MATCH(tblTeamSch[[#This Row],[Game Num]],[1]!tblSchedule[GameNum],0)),"")</f>
        <v>6</v>
      </c>
      <c r="F345" s="6" t="str">
        <f>IFERROR(INDEX([1]!tblSchedule[DLC],MATCH(tblTeamSch[[#This Row],[Game Num]],[1]!tblSchedule[GameNum],0)),"")</f>
        <v>6G3</v>
      </c>
      <c r="G345" s="7" t="str">
        <f>IFERROR(INDEX([1]!tblSchedule[Facility],MATCH(tblTeamSch[[#This Row],[Game Num]],[1]!tblSchedule[GameNum],0)),"")</f>
        <v>St. Rita Gym</v>
      </c>
      <c r="H345" s="8">
        <f>IFERROR(INDEX([1]!tblSchedule[Game Date],MATCH(tblTeamSch[[#This Row],[Game Num]],[1]!tblSchedule[GameNum],0)),"")</f>
        <v>46046</v>
      </c>
      <c r="I345" s="9">
        <f>IFERROR(INDEX([1]!tblSchedule[Game Time],MATCH(tblTeamSch[[#This Row],[Game Num]],[1]!tblSchedule[GameNum],0)),"")</f>
        <v>0.41666666666666669</v>
      </c>
      <c r="J345" s="10" t="str">
        <f>IFERROR(INDEX([1]!tblTeams[Organization],MATCH(tblTeamSch[[#This Row],[Team]],[1]!tblTeams[Team],0)),"")</f>
        <v>Holy Trinity</v>
      </c>
      <c r="K345" s="10" t="str">
        <f>IFERROR(INDEX([1]!tblOrg[Abbr],MATCH(tblTeamSch[[#This Row],[Org]],[1]!tblOrg[Organization],0)),"")</f>
        <v>HT</v>
      </c>
      <c r="L345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5" s="10" t="str">
        <f>IFERROR(INDEX(IF(tblTeamSch[[#This Row],[1vs2]]=1,[1]!tblSchedule[Team 2 Name],[1]!tblSchedule[Team 1 Name]),MATCH(tblTeamSch[[#This Row],[Game Num]],[1]!tblSchedule[GameNum],0)),"")</f>
        <v>St Michael BB 6G#3</v>
      </c>
      <c r="N345" s="6"/>
      <c r="O345" s="6"/>
      <c r="P345" s="6"/>
      <c r="Q345" s="6">
        <f>INDEX([1]!tblSchedule[Home Game],MATCH(tblTeamSch[[#This Row],[Game Num]],[1]!tblSchedule[GameNum],0))</f>
        <v>0</v>
      </c>
      <c r="R345" s="7" t="e">
        <f>IF(COUNTIFS(tblTeamSch[Team],tblTeamSch[[#This Row],[Team]],#REF!,1)&gt;1,"Y","")</f>
        <v>#REF!</v>
      </c>
      <c r="S345" s="6">
        <f>INDEX([1]!tblLoc[Score],MATCH(INDEX([1]!tblOrg[Loc],MATCH(tblTeamSch[[#This Row],[Org]],[1]!tblOrg[Organization],0)),[1]!tblLoc[Loc],0))</f>
        <v>0</v>
      </c>
      <c r="T345" s="6" t="e">
        <f>INDEX([1]!tblLoc[Score],MATCH(INDEX([1]!tblOrg[Loc],MATCH(#REF!,[1]!tblOrg[Abbr],0)),[1]!tblLoc[Loc],0))</f>
        <v>#REF!</v>
      </c>
      <c r="U345" s="6">
        <f>IFERROR(INDEX([1]!tblLoc[Score],MATCH(INDEX([1]!tblOrg[Loc],MATCH(INDEX(FacList,MATCH(tblTeamSch[[#This Row],[Facility]],INDEX(FacList,,1),0),3),[1]!tblOrg[Org Num],0)),[1]!tblLoc[Loc],0)),"")</f>
        <v>7</v>
      </c>
      <c r="V345" s="6">
        <f>IF(OR(tblTeamSch[[#This Row],[Court]]="",tblTeamSch[[#This Row],[Home]]&gt;0),0,IF(tblTeamSch[[#This Row],[Court]]&lt;10,0,IF(tblTeamSch[[#This Row],[Home Court]]=10,0,10)))</f>
        <v>0</v>
      </c>
      <c r="W345" s="6" t="e">
        <f>COUNTIFS(tblTeamSch[Travel Score for Game],10,tblTeamSch[Home],0,#REF!,#REF!)</f>
        <v>#REF!</v>
      </c>
      <c r="X345" s="6" t="str">
        <f>IFERROR(INDEX(tblTeamSch[Overall Travel Score],MATCH(tblTeamSch[[#This Row],[Opponent]],tblTeamSch[Team],0)),"")</f>
        <v/>
      </c>
      <c r="Y345" s="6" cm="1">
        <f t="array" ref="Y345">IF(Y344="Num",1,IF(Y344="","",IF(Y344+1&gt;TotalNumRegGames*2,"",Y344+1)))</f>
        <v>344</v>
      </c>
    </row>
    <row r="346" spans="1:25" ht="13.35" customHeight="1" x14ac:dyDescent="0.3">
      <c r="A346" s="6" cm="1">
        <f t="array" ref="A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994</v>
      </c>
      <c r="B346" s="6" cm="1">
        <f t="array" ref="B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46" s="6">
        <f>IFERROR(INDEX([1]!tblSchedule[Week Game Scheduled],MATCH(tblTeamSch[[#This Row],[Game Num]],[1]!tblSchedule[GameNum],0)),"")</f>
        <v>9</v>
      </c>
      <c r="D346" s="6">
        <f>IFERROR(INDEX([1]!tblSchedule[Round],MATCH(tblTeamSch[[#This Row],[Game Num]],[1]!tblSchedule[GameNum],0)),"")</f>
        <v>7</v>
      </c>
      <c r="E346" s="6">
        <f>IFERROR(INDEX([1]!tblSchedule[Rnd Sch],MATCH(tblTeamSch[[#This Row],[Game Num]],[1]!tblSchedule[GameNum],0)),"")</f>
        <v>7</v>
      </c>
      <c r="F346" s="6" t="str">
        <f>IFERROR(INDEX([1]!tblSchedule[DLC],MATCH(tblTeamSch[[#This Row],[Game Num]],[1]!tblSchedule[GameNum],0)),"")</f>
        <v>6G3</v>
      </c>
      <c r="G346" s="7" t="str">
        <f>IFERROR(INDEX([1]!tblSchedule[Facility],MATCH(tblTeamSch[[#This Row],[Game Num]],[1]!tblSchedule[GameNum],0)),"")</f>
        <v>Holy Trinity Parish School</v>
      </c>
      <c r="H346" s="8">
        <f>IFERROR(INDEX([1]!tblSchedule[Game Date],MATCH(tblTeamSch[[#This Row],[Game Num]],[1]!tblSchedule[GameNum],0)),"")</f>
        <v>46053</v>
      </c>
      <c r="I346" s="9">
        <f>IFERROR(INDEX([1]!tblSchedule[Game Time],MATCH(tblTeamSch[[#This Row],[Game Num]],[1]!tblSchedule[GameNum],0)),"")</f>
        <v>0.375</v>
      </c>
      <c r="J346" s="10" t="str">
        <f>IFERROR(INDEX([1]!tblTeams[Organization],MATCH(tblTeamSch[[#This Row],[Team]],[1]!tblTeams[Team],0)),"")</f>
        <v>Holy Trinity</v>
      </c>
      <c r="K346" s="10" t="str">
        <f>IFERROR(INDEX([1]!tblOrg[Abbr],MATCH(tblTeamSch[[#This Row],[Org]],[1]!tblOrg[Organization],0)),"")</f>
        <v>HT</v>
      </c>
      <c r="L346" s="10" t="str">
        <f>IFERROR(INDEX(IF(tblTeamSch[[#This Row],[1vs2]]=1,[1]!tblSchedule[Team 1 Name],[1]!tblSchedule[Team 2 Name]),MATCH(tblTeamSch[[#This Row],[Game Num]],[1]!tblSchedule[GameNum],0)),"")</f>
        <v>Holy Trinity BB 5/6G Green</v>
      </c>
      <c r="M346" s="10" t="str">
        <f>IFERROR(INDEX(IF(tblTeamSch[[#This Row],[1vs2]]=1,[1]!tblSchedule[Team 2 Name],[1]!tblSchedule[Team 1 Name]),MATCH(tblTeamSch[[#This Row],[Game Num]],[1]!tblSchedule[GameNum],0)),"")</f>
        <v>St. Albert BB 6G#3</v>
      </c>
      <c r="N346" s="6"/>
      <c r="O346" s="6"/>
      <c r="P346" s="6"/>
      <c r="Q346" s="6">
        <f>INDEX([1]!tblSchedule[Home Game],MATCH(tblTeamSch[[#This Row],[Game Num]],[1]!tblSchedule[GameNum],0))</f>
        <v>1</v>
      </c>
      <c r="R346" s="7" t="e">
        <f>IF(COUNTIFS(tblTeamSch[Team],tblTeamSch[[#This Row],[Team]],#REF!,1)&gt;1,"Y","")</f>
        <v>#REF!</v>
      </c>
      <c r="S346" s="6">
        <f>INDEX([1]!tblLoc[Score],MATCH(INDEX([1]!tblOrg[Loc],MATCH(tblTeamSch[[#This Row],[Org]],[1]!tblOrg[Organization],0)),[1]!tblLoc[Loc],0))</f>
        <v>0</v>
      </c>
      <c r="T346" s="6" t="e">
        <f>INDEX([1]!tblLoc[Score],MATCH(INDEX([1]!tblOrg[Loc],MATCH(#REF!,[1]!tblOrg[Abbr],0)),[1]!tblLoc[Loc],0))</f>
        <v>#REF!</v>
      </c>
      <c r="U346" s="6">
        <f>IFERROR(INDEX([1]!tblLoc[Score],MATCH(INDEX([1]!tblOrg[Loc],MATCH(INDEX(FacList,MATCH(tblTeamSch[[#This Row],[Facility]],INDEX(FacList,,1),0),3),[1]!tblOrg[Org Num],0)),[1]!tblLoc[Loc],0)),"")</f>
        <v>0</v>
      </c>
      <c r="V346" s="6">
        <f>IF(OR(tblTeamSch[[#This Row],[Court]]="",tblTeamSch[[#This Row],[Home]]&gt;0),0,IF(tblTeamSch[[#This Row],[Court]]&lt;10,0,IF(tblTeamSch[[#This Row],[Home Court]]=10,0,10)))</f>
        <v>0</v>
      </c>
      <c r="W346" s="6" t="e">
        <f>COUNTIFS(tblTeamSch[Travel Score for Game],10,tblTeamSch[Home],0,#REF!,#REF!)</f>
        <v>#REF!</v>
      </c>
      <c r="X346" s="6" t="str">
        <f>IFERROR(INDEX(tblTeamSch[Overall Travel Score],MATCH(tblTeamSch[[#This Row],[Opponent]],tblTeamSch[Team],0)),"")</f>
        <v/>
      </c>
      <c r="Y346" s="6" cm="1">
        <f t="array" ref="Y346">IF(Y345="Num",1,IF(Y345="","",IF(Y345+1&gt;TotalNumRegGames*2,"",Y345+1)))</f>
        <v>345</v>
      </c>
    </row>
    <row r="347" spans="1:25" ht="13.35" customHeight="1" x14ac:dyDescent="0.3">
      <c r="A347" s="6" cm="1">
        <f t="array" ref="A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973</v>
      </c>
      <c r="B347" s="6" cm="1">
        <f t="array" ref="B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47" s="6">
        <f>IFERROR(INDEX([1]!tblSchedule[Week Game Scheduled],MATCH(tblTeamSch[[#This Row],[Game Num]],[1]!tblSchedule[GameNum],0)),"")</f>
        <v>50</v>
      </c>
      <c r="D347" s="6">
        <f>IFERROR(INDEX([1]!tblSchedule[Round],MATCH(tblTeamSch[[#This Row],[Game Num]],[1]!tblSchedule[GameNum],0)),"")</f>
        <v>2</v>
      </c>
      <c r="E347" s="6">
        <f>IFERROR(INDEX([1]!tblSchedule[Rnd Sch],MATCH(tblTeamSch[[#This Row],[Game Num]],[1]!tblSchedule[GameNum],0)),"")</f>
        <v>2</v>
      </c>
      <c r="F347" s="6" t="str">
        <f>IFERROR(INDEX([1]!tblSchedule[DLC],MATCH(tblTeamSch[[#This Row],[Game Num]],[1]!tblSchedule[GameNum],0)),"")</f>
        <v>6G3</v>
      </c>
      <c r="G347" s="7" t="str">
        <f>IFERROR(INDEX([1]!tblSchedule[Facility],MATCH(tblTeamSch[[#This Row],[Game Num]],[1]!tblSchedule[GameNum],0)),"")</f>
        <v>Holy Trinity Parish School</v>
      </c>
      <c r="H347" s="8">
        <f>IFERROR(INDEX([1]!tblSchedule[Game Date],MATCH(tblTeamSch[[#This Row],[Game Num]],[1]!tblSchedule[GameNum],0)),"")</f>
        <v>46004</v>
      </c>
      <c r="I347" s="9">
        <f>IFERROR(INDEX([1]!tblSchedule[Game Time],MATCH(tblTeamSch[[#This Row],[Game Num]],[1]!tblSchedule[GameNum],0)),"")</f>
        <v>0.375</v>
      </c>
      <c r="J347" s="10" t="str">
        <f>IFERROR(INDEX([1]!tblTeams[Organization],MATCH(tblTeamSch[[#This Row],[Team]],[1]!tblTeams[Team],0)),"")</f>
        <v>Holy Trinity</v>
      </c>
      <c r="K347" s="10" t="str">
        <f>IFERROR(INDEX([1]!tblOrg[Abbr],MATCH(tblTeamSch[[#This Row],[Org]],[1]!tblOrg[Organization],0)),"")</f>
        <v>HT</v>
      </c>
      <c r="L347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47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347" s="6"/>
      <c r="O347" s="6"/>
      <c r="P347" s="6"/>
      <c r="Q347" s="6">
        <f>INDEX([1]!tblSchedule[Home Game],MATCH(tblTeamSch[[#This Row],[Game Num]],[1]!tblSchedule[GameNum],0))</f>
        <v>1</v>
      </c>
      <c r="R347" s="7" t="e">
        <f>IF(COUNTIFS(tblTeamSch[Team],tblTeamSch[[#This Row],[Team]],#REF!,1)&gt;1,"Y","")</f>
        <v>#REF!</v>
      </c>
      <c r="S347" s="6">
        <f>INDEX([1]!tblLoc[Score],MATCH(INDEX([1]!tblOrg[Loc],MATCH(tblTeamSch[[#This Row],[Org]],[1]!tblOrg[Organization],0)),[1]!tblLoc[Loc],0))</f>
        <v>0</v>
      </c>
      <c r="T347" s="6" t="e">
        <f>INDEX([1]!tblLoc[Score],MATCH(INDEX([1]!tblOrg[Loc],MATCH(#REF!,[1]!tblOrg[Abbr],0)),[1]!tblLoc[Loc],0))</f>
        <v>#REF!</v>
      </c>
      <c r="U347" s="6">
        <f>IFERROR(INDEX([1]!tblLoc[Score],MATCH(INDEX([1]!tblOrg[Loc],MATCH(INDEX(FacList,MATCH(tblTeamSch[[#This Row],[Facility]],INDEX(FacList,,1),0),3),[1]!tblOrg[Org Num],0)),[1]!tblLoc[Loc],0)),"")</f>
        <v>0</v>
      </c>
      <c r="V347" s="6">
        <f>IF(OR(tblTeamSch[[#This Row],[Court]]="",tblTeamSch[[#This Row],[Home]]&gt;0),0,IF(tblTeamSch[[#This Row],[Court]]&lt;10,0,IF(tblTeamSch[[#This Row],[Home Court]]=10,0,10)))</f>
        <v>0</v>
      </c>
      <c r="W347" s="6" t="e">
        <f>COUNTIFS(tblTeamSch[Travel Score for Game],10,tblTeamSch[Home],0,#REF!,#REF!)</f>
        <v>#REF!</v>
      </c>
      <c r="X347" s="6" t="str">
        <f>IFERROR(INDEX(tblTeamSch[Overall Travel Score],MATCH(tblTeamSch[[#This Row],[Opponent]],tblTeamSch[Team],0)),"")</f>
        <v/>
      </c>
      <c r="Y347" s="6" cm="1">
        <f t="array" ref="Y347">IF(Y346="Num",1,IF(Y346="","",IF(Y346+1&gt;TotalNumRegGames*2,"",Y346+1)))</f>
        <v>346</v>
      </c>
    </row>
    <row r="348" spans="1:25" ht="13.35" customHeight="1" x14ac:dyDescent="0.3">
      <c r="A348" s="6" cm="1">
        <f t="array" ref="A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978</v>
      </c>
      <c r="B348" s="6" cm="1">
        <f t="array" ref="B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48" s="6">
        <f>IFERROR(INDEX([1]!tblSchedule[Week Game Scheduled],MATCH(tblTeamSch[[#This Row],[Game Num]],[1]!tblSchedule[GameNum],0)),"")</f>
        <v>5</v>
      </c>
      <c r="D348" s="6">
        <f>IFERROR(INDEX([1]!tblSchedule[Round],MATCH(tblTeamSch[[#This Row],[Game Num]],[1]!tblSchedule[GameNum],0)),"")</f>
        <v>3</v>
      </c>
      <c r="E348" s="6">
        <f>IFERROR(INDEX([1]!tblSchedule[Rnd Sch],MATCH(tblTeamSch[[#This Row],[Game Num]],[1]!tblSchedule[GameNum],0)),"")</f>
        <v>3</v>
      </c>
      <c r="F348" s="6" t="str">
        <f>IFERROR(INDEX([1]!tblSchedule[DLC],MATCH(tblTeamSch[[#This Row],[Game Num]],[1]!tblSchedule[GameNum],0)),"")</f>
        <v>6G3</v>
      </c>
      <c r="G348" s="7" t="str">
        <f>IFERROR(INDEX([1]!tblSchedule[Facility],MATCH(tblTeamSch[[#This Row],[Game Num]],[1]!tblSchedule[GameNum],0)),"")</f>
        <v>St. Margaret Mary PAC (smaller gym)</v>
      </c>
      <c r="H348" s="8">
        <f>IFERROR(INDEX([1]!tblSchedule[Game Date],MATCH(tblTeamSch[[#This Row],[Game Num]],[1]!tblSchedule[GameNum],0)),"")</f>
        <v>46025</v>
      </c>
      <c r="I348" s="9">
        <f>IFERROR(INDEX([1]!tblSchedule[Game Time],MATCH(tblTeamSch[[#This Row],[Game Num]],[1]!tblSchedule[GameNum],0)),"")</f>
        <v>0.4375</v>
      </c>
      <c r="J348" s="10" t="str">
        <f>IFERROR(INDEX([1]!tblTeams[Organization],MATCH(tblTeamSch[[#This Row],[Team]],[1]!tblTeams[Team],0)),"")</f>
        <v>Holy Trinity</v>
      </c>
      <c r="K348" s="10" t="str">
        <f>IFERROR(INDEX([1]!tblOrg[Abbr],MATCH(tblTeamSch[[#This Row],[Org]],[1]!tblOrg[Organization],0)),"")</f>
        <v>HT</v>
      </c>
      <c r="L348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48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348" s="6"/>
      <c r="O348" s="6"/>
      <c r="P348" s="6"/>
      <c r="Q348" s="6">
        <f>INDEX([1]!tblSchedule[Home Game],MATCH(tblTeamSch[[#This Row],[Game Num]],[1]!tblSchedule[GameNum],0))</f>
        <v>1</v>
      </c>
      <c r="R348" s="7" t="e">
        <f>IF(COUNTIFS(tblTeamSch[Team],tblTeamSch[[#This Row],[Team]],#REF!,1)&gt;1,"Y","")</f>
        <v>#REF!</v>
      </c>
      <c r="S348" s="6">
        <f>INDEX([1]!tblLoc[Score],MATCH(INDEX([1]!tblOrg[Loc],MATCH(tblTeamSch[[#This Row],[Org]],[1]!tblOrg[Organization],0)),[1]!tblLoc[Loc],0))</f>
        <v>0</v>
      </c>
      <c r="T348" s="6" t="e">
        <f>INDEX([1]!tblLoc[Score],MATCH(INDEX([1]!tblOrg[Loc],MATCH(#REF!,[1]!tblOrg[Abbr],0)),[1]!tblLoc[Loc],0))</f>
        <v>#REF!</v>
      </c>
      <c r="U348" s="6">
        <f>IFERROR(INDEX([1]!tblLoc[Score],MATCH(INDEX([1]!tblOrg[Loc],MATCH(INDEX(FacList,MATCH(tblTeamSch[[#This Row],[Facility]],INDEX(FacList,,1),0),3),[1]!tblOrg[Org Num],0)),[1]!tblLoc[Loc],0)),"")</f>
        <v>0</v>
      </c>
      <c r="V348" s="6">
        <f>IF(OR(tblTeamSch[[#This Row],[Court]]="",tblTeamSch[[#This Row],[Home]]&gt;0),0,IF(tblTeamSch[[#This Row],[Court]]&lt;10,0,IF(tblTeamSch[[#This Row],[Home Court]]=10,0,10)))</f>
        <v>0</v>
      </c>
      <c r="W348" s="6" t="e">
        <f>COUNTIFS(tblTeamSch[Travel Score for Game],10,tblTeamSch[Home],0,#REF!,#REF!)</f>
        <v>#REF!</v>
      </c>
      <c r="X348" s="6" t="str">
        <f>IFERROR(INDEX(tblTeamSch[Overall Travel Score],MATCH(tblTeamSch[[#This Row],[Opponent]],tblTeamSch[Team],0)),"")</f>
        <v/>
      </c>
      <c r="Y348" s="6" cm="1">
        <f t="array" ref="Y348">IF(Y347="Num",1,IF(Y347="","",IF(Y347+1&gt;TotalNumRegGames*2,"",Y347+1)))</f>
        <v>347</v>
      </c>
    </row>
    <row r="349" spans="1:25" ht="13.35" customHeight="1" x14ac:dyDescent="0.3">
      <c r="A349" s="6" cm="1">
        <f t="array" ref="A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982</v>
      </c>
      <c r="B349" s="6" cm="1">
        <f t="array" ref="B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49" s="6">
        <f>IFERROR(INDEX([1]!tblSchedule[Week Game Scheduled],MATCH(tblTeamSch[[#This Row],[Game Num]],[1]!tblSchedule[GameNum],0)),"")</f>
        <v>6</v>
      </c>
      <c r="D349" s="6">
        <f>IFERROR(INDEX([1]!tblSchedule[Round],MATCH(tblTeamSch[[#This Row],[Game Num]],[1]!tblSchedule[GameNum],0)),"")</f>
        <v>4</v>
      </c>
      <c r="E349" s="6">
        <f>IFERROR(INDEX([1]!tblSchedule[Rnd Sch],MATCH(tblTeamSch[[#This Row],[Game Num]],[1]!tblSchedule[GameNum],0)),"")</f>
        <v>4</v>
      </c>
      <c r="F349" s="6" t="str">
        <f>IFERROR(INDEX([1]!tblSchedule[DLC],MATCH(tblTeamSch[[#This Row],[Game Num]],[1]!tblSchedule[GameNum],0)),"")</f>
        <v>6G3</v>
      </c>
      <c r="G349" s="7" t="str">
        <f>IFERROR(INDEX([1]!tblSchedule[Facility],MATCH(tblTeamSch[[#This Row],[Game Num]],[1]!tblSchedule[GameNum],0)),"")</f>
        <v>St. Martha Gym (Bethany Center)</v>
      </c>
      <c r="H349" s="8">
        <f>IFERROR(INDEX([1]!tblSchedule[Game Date],MATCH(tblTeamSch[[#This Row],[Game Num]],[1]!tblSchedule[GameNum],0)),"")</f>
        <v>46032</v>
      </c>
      <c r="I349" s="9">
        <f>IFERROR(INDEX([1]!tblSchedule[Game Time],MATCH(tblTeamSch[[#This Row],[Game Num]],[1]!tblSchedule[GameNum],0)),"")</f>
        <v>0.45833333333333331</v>
      </c>
      <c r="J349" s="10" t="str">
        <f>IFERROR(INDEX([1]!tblTeams[Organization],MATCH(tblTeamSch[[#This Row],[Team]],[1]!tblTeams[Team],0)),"")</f>
        <v>Holy Trinity</v>
      </c>
      <c r="K349" s="10" t="str">
        <f>IFERROR(INDEX([1]!tblOrg[Abbr],MATCH(tblTeamSch[[#This Row],[Org]],[1]!tblOrg[Organization],0)),"")</f>
        <v>HT</v>
      </c>
      <c r="L349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49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349" s="6"/>
      <c r="O349" s="6"/>
      <c r="P349" s="6"/>
      <c r="Q349" s="6">
        <f>INDEX([1]!tblSchedule[Home Game],MATCH(tblTeamSch[[#This Row],[Game Num]],[1]!tblSchedule[GameNum],0))</f>
        <v>1</v>
      </c>
      <c r="R349" s="7" t="e">
        <f>IF(COUNTIFS(tblTeamSch[Team],tblTeamSch[[#This Row],[Team]],#REF!,1)&gt;1,"Y","")</f>
        <v>#REF!</v>
      </c>
      <c r="S349" s="6">
        <f>INDEX([1]!tblLoc[Score],MATCH(INDEX([1]!tblOrg[Loc],MATCH(tblTeamSch[[#This Row],[Org]],[1]!tblOrg[Organization],0)),[1]!tblLoc[Loc],0))</f>
        <v>0</v>
      </c>
      <c r="T349" s="6" t="e">
        <f>INDEX([1]!tblLoc[Score],MATCH(INDEX([1]!tblOrg[Loc],MATCH(#REF!,[1]!tblOrg[Abbr],0)),[1]!tblLoc[Loc],0))</f>
        <v>#REF!</v>
      </c>
      <c r="U349" s="6">
        <f>IFERROR(INDEX([1]!tblLoc[Score],MATCH(INDEX([1]!tblOrg[Loc],MATCH(INDEX(FacList,MATCH(tblTeamSch[[#This Row],[Facility]],INDEX(FacList,,1),0),3),[1]!tblOrg[Org Num],0)),[1]!tblLoc[Loc],0)),"")</f>
        <v>0</v>
      </c>
      <c r="V349" s="6">
        <f>IF(OR(tblTeamSch[[#This Row],[Court]]="",tblTeamSch[[#This Row],[Home]]&gt;0),0,IF(tblTeamSch[[#This Row],[Court]]&lt;10,0,IF(tblTeamSch[[#This Row],[Home Court]]=10,0,10)))</f>
        <v>0</v>
      </c>
      <c r="W349" s="6" t="e">
        <f>COUNTIFS(tblTeamSch[Travel Score for Game],10,tblTeamSch[Home],0,#REF!,#REF!)</f>
        <v>#REF!</v>
      </c>
      <c r="X349" s="6" t="str">
        <f>IFERROR(INDEX(tblTeamSch[Overall Travel Score],MATCH(tblTeamSch[[#This Row],[Opponent]],tblTeamSch[Team],0)),"")</f>
        <v/>
      </c>
      <c r="Y349" s="6" cm="1">
        <f t="array" ref="Y349">IF(Y348="Num",1,IF(Y348="","",IF(Y348+1&gt;TotalNumRegGames*2,"",Y348+1)))</f>
        <v>348</v>
      </c>
    </row>
    <row r="350" spans="1:25" ht="13.35" customHeight="1" x14ac:dyDescent="0.3">
      <c r="A350" s="6" cm="1">
        <f t="array" ref="A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1002</v>
      </c>
      <c r="B350" s="6" cm="1">
        <f t="array" ref="B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50" s="6">
        <f>IFERROR(INDEX([1]!tblSchedule[Week Game Scheduled],MATCH(tblTeamSch[[#This Row],[Game Num]],[1]!tblSchedule[GameNum],0)),"")</f>
        <v>7</v>
      </c>
      <c r="D350" s="6">
        <f>IFERROR(INDEX([1]!tblSchedule[Round],MATCH(tblTeamSch[[#This Row],[Game Num]],[1]!tblSchedule[GameNum],0)),"")</f>
        <v>8</v>
      </c>
      <c r="E350" s="6">
        <f>IFERROR(INDEX([1]!tblSchedule[Rnd Sch],MATCH(tblTeamSch[[#This Row],[Game Num]],[1]!tblSchedule[GameNum],0)),"")</f>
        <v>4</v>
      </c>
      <c r="F350" s="6" t="str">
        <f>IFERROR(INDEX([1]!tblSchedule[DLC],MATCH(tblTeamSch[[#This Row],[Game Num]],[1]!tblSchedule[GameNum],0)),"")</f>
        <v>6G3</v>
      </c>
      <c r="G350" s="7" t="str">
        <f>IFERROR(INDEX([1]!tblSchedule[Facility],MATCH(tblTeamSch[[#This Row],[Game Num]],[1]!tblSchedule[GameNum],0)),"")</f>
        <v>St. Rita Gym</v>
      </c>
      <c r="H350" s="8">
        <f>IFERROR(INDEX([1]!tblSchedule[Game Date],MATCH(tblTeamSch[[#This Row],[Game Num]],[1]!tblSchedule[GameNum],0)),"")</f>
        <v>46033</v>
      </c>
      <c r="I350" s="9">
        <f>IFERROR(INDEX([1]!tblSchedule[Game Time],MATCH(tblTeamSch[[#This Row],[Game Num]],[1]!tblSchedule[GameNum],0)),"")</f>
        <v>0.60416666666666663</v>
      </c>
      <c r="J350" s="10" t="str">
        <f>IFERROR(INDEX([1]!tblTeams[Organization],MATCH(tblTeamSch[[#This Row],[Team]],[1]!tblTeams[Team],0)),"")</f>
        <v>Holy Trinity</v>
      </c>
      <c r="K350" s="10" t="str">
        <f>IFERROR(INDEX([1]!tblOrg[Abbr],MATCH(tblTeamSch[[#This Row],[Org]],[1]!tblOrg[Organization],0)),"")</f>
        <v>HT</v>
      </c>
      <c r="L350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50" s="10" t="str">
        <f>IFERROR(INDEX(IF(tblTeamSch[[#This Row],[1vs2]]=1,[1]!tblSchedule[Team 2 Name],[1]!tblSchedule[Team 1 Name]),MATCH(tblTeamSch[[#This Row],[Game Num]],[1]!tblSchedule[GameNum],0)),"")</f>
        <v>St Bernard BB 6G#2</v>
      </c>
      <c r="N350" s="6"/>
      <c r="O350" s="6"/>
      <c r="P350" s="6"/>
      <c r="Q350" s="6">
        <f>INDEX([1]!tblSchedule[Home Game],MATCH(tblTeamSch[[#This Row],[Game Num]],[1]!tblSchedule[GameNum],0))</f>
        <v>0</v>
      </c>
      <c r="R350" s="7" t="e">
        <f>IF(COUNTIFS(tblTeamSch[Team],tblTeamSch[[#This Row],[Team]],#REF!,1)&gt;1,"Y","")</f>
        <v>#REF!</v>
      </c>
      <c r="S350" s="6">
        <f>INDEX([1]!tblLoc[Score],MATCH(INDEX([1]!tblOrg[Loc],MATCH(tblTeamSch[[#This Row],[Org]],[1]!tblOrg[Organization],0)),[1]!tblLoc[Loc],0))</f>
        <v>0</v>
      </c>
      <c r="T350" s="6" t="e">
        <f>INDEX([1]!tblLoc[Score],MATCH(INDEX([1]!tblOrg[Loc],MATCH(#REF!,[1]!tblOrg[Abbr],0)),[1]!tblLoc[Loc],0))</f>
        <v>#REF!</v>
      </c>
      <c r="U350" s="6">
        <f>IFERROR(INDEX([1]!tblLoc[Score],MATCH(INDEX([1]!tblOrg[Loc],MATCH(INDEX(FacList,MATCH(tblTeamSch[[#This Row],[Facility]],INDEX(FacList,,1),0),3),[1]!tblOrg[Org Num],0)),[1]!tblLoc[Loc],0)),"")</f>
        <v>7</v>
      </c>
      <c r="V350" s="6">
        <f>IF(OR(tblTeamSch[[#This Row],[Court]]="",tblTeamSch[[#This Row],[Home]]&gt;0),0,IF(tblTeamSch[[#This Row],[Court]]&lt;10,0,IF(tblTeamSch[[#This Row],[Home Court]]=10,0,10)))</f>
        <v>0</v>
      </c>
      <c r="W350" s="6" t="e">
        <f>COUNTIFS(tblTeamSch[Travel Score for Game],10,tblTeamSch[Home],0,#REF!,#REF!)</f>
        <v>#REF!</v>
      </c>
      <c r="X350" s="6" t="str">
        <f>IFERROR(INDEX(tblTeamSch[Overall Travel Score],MATCH(tblTeamSch[[#This Row],[Opponent]],tblTeamSch[Team],0)),"")</f>
        <v/>
      </c>
      <c r="Y350" s="6" cm="1">
        <f t="array" ref="Y350">IF(Y349="Num",1,IF(Y349="","",IF(Y349+1&gt;TotalNumRegGames*2,"",Y349+1)))</f>
        <v>349</v>
      </c>
    </row>
    <row r="351" spans="1:25" ht="13.35" customHeight="1" x14ac:dyDescent="0.3">
      <c r="A351" s="6" cm="1">
        <f t="array" ref="A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986</v>
      </c>
      <c r="B351" s="6" cm="1">
        <f t="array" ref="B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1" s="6">
        <f>IFERROR(INDEX([1]!tblSchedule[Week Game Scheduled],MATCH(tblTeamSch[[#This Row],[Game Num]],[1]!tblSchedule[GameNum],0)),"")</f>
        <v>7</v>
      </c>
      <c r="D351" s="6">
        <f>IFERROR(INDEX([1]!tblSchedule[Round],MATCH(tblTeamSch[[#This Row],[Game Num]],[1]!tblSchedule[GameNum],0)),"")</f>
        <v>5</v>
      </c>
      <c r="E351" s="6">
        <f>IFERROR(INDEX([1]!tblSchedule[Rnd Sch],MATCH(tblTeamSch[[#This Row],[Game Num]],[1]!tblSchedule[GameNum],0)),"")</f>
        <v>5</v>
      </c>
      <c r="F351" s="6" t="str">
        <f>IFERROR(INDEX([1]!tblSchedule[DLC],MATCH(tblTeamSch[[#This Row],[Game Num]],[1]!tblSchedule[GameNum],0)),"")</f>
        <v>6G3</v>
      </c>
      <c r="G351" s="7" t="str">
        <f>IFERROR(INDEX([1]!tblSchedule[Facility],MATCH(tblTeamSch[[#This Row],[Game Num]],[1]!tblSchedule[GameNum],0)),"")</f>
        <v>St. Margaret Mary Gym</v>
      </c>
      <c r="H351" s="8">
        <f>IFERROR(INDEX([1]!tblSchedule[Game Date],MATCH(tblTeamSch[[#This Row],[Game Num]],[1]!tblSchedule[GameNum],0)),"")</f>
        <v>46039</v>
      </c>
      <c r="I351" s="9">
        <f>IFERROR(INDEX([1]!tblSchedule[Game Time],MATCH(tblTeamSch[[#This Row],[Game Num]],[1]!tblSchedule[GameNum],0)),"")</f>
        <v>0.5</v>
      </c>
      <c r="J351" s="10" t="str">
        <f>IFERROR(INDEX([1]!tblTeams[Organization],MATCH(tblTeamSch[[#This Row],[Team]],[1]!tblTeams[Team],0)),"")</f>
        <v>Holy Trinity</v>
      </c>
      <c r="K351" s="10" t="str">
        <f>IFERROR(INDEX([1]!tblOrg[Abbr],MATCH(tblTeamSch[[#This Row],[Org]],[1]!tblOrg[Organization],0)),"")</f>
        <v>HT</v>
      </c>
      <c r="L351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51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351" s="6"/>
      <c r="O351" s="6"/>
      <c r="P351" s="6"/>
      <c r="Q351" s="6">
        <f>INDEX([1]!tblSchedule[Home Game],MATCH(tblTeamSch[[#This Row],[Game Num]],[1]!tblSchedule[GameNum],0))</f>
        <v>1</v>
      </c>
      <c r="R351" s="7" t="e">
        <f>IF(COUNTIFS(tblTeamSch[Team],tblTeamSch[[#This Row],[Team]],#REF!,1)&gt;1,"Y","")</f>
        <v>#REF!</v>
      </c>
      <c r="S351" s="6">
        <f>INDEX([1]!tblLoc[Score],MATCH(INDEX([1]!tblOrg[Loc],MATCH(tblTeamSch[[#This Row],[Org]],[1]!tblOrg[Organization],0)),[1]!tblLoc[Loc],0))</f>
        <v>0</v>
      </c>
      <c r="T351" s="6" t="e">
        <f>INDEX([1]!tblLoc[Score],MATCH(INDEX([1]!tblOrg[Loc],MATCH(#REF!,[1]!tblOrg[Abbr],0)),[1]!tblLoc[Loc],0))</f>
        <v>#REF!</v>
      </c>
      <c r="U351" s="6">
        <f>IFERROR(INDEX([1]!tblLoc[Score],MATCH(INDEX([1]!tblOrg[Loc],MATCH(INDEX(FacList,MATCH(tblTeamSch[[#This Row],[Facility]],INDEX(FacList,,1),0),3),[1]!tblOrg[Org Num],0)),[1]!tblLoc[Loc],0)),"")</f>
        <v>0</v>
      </c>
      <c r="V351" s="6">
        <f>IF(OR(tblTeamSch[[#This Row],[Court]]="",tblTeamSch[[#This Row],[Home]]&gt;0),0,IF(tblTeamSch[[#This Row],[Court]]&lt;10,0,IF(tblTeamSch[[#This Row],[Home Court]]=10,0,10)))</f>
        <v>0</v>
      </c>
      <c r="W351" s="6" t="e">
        <f>COUNTIFS(tblTeamSch[Travel Score for Game],10,tblTeamSch[Home],0,#REF!,#REF!)</f>
        <v>#REF!</v>
      </c>
      <c r="X351" s="6" t="str">
        <f>IFERROR(INDEX(tblTeamSch[Overall Travel Score],MATCH(tblTeamSch[[#This Row],[Opponent]],tblTeamSch[Team],0)),"")</f>
        <v/>
      </c>
      <c r="Y351" s="6" cm="1">
        <f t="array" ref="Y351">IF(Y350="Num",1,IF(Y350="","",IF(Y350+1&gt;TotalNumRegGames*2,"",Y350+1)))</f>
        <v>350</v>
      </c>
    </row>
    <row r="352" spans="1:25" ht="13.35" customHeight="1" x14ac:dyDescent="0.3">
      <c r="A352" s="6" cm="1">
        <f t="array" ref="A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993</v>
      </c>
      <c r="B352" s="6" cm="1">
        <f t="array" ref="B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2" s="6">
        <f>IFERROR(INDEX([1]!tblSchedule[Week Game Scheduled],MATCH(tblTeamSch[[#This Row],[Game Num]],[1]!tblSchedule[GameNum],0)),"")</f>
        <v>8</v>
      </c>
      <c r="D352" s="6">
        <f>IFERROR(INDEX([1]!tblSchedule[Round],MATCH(tblTeamSch[[#This Row],[Game Num]],[1]!tblSchedule[GameNum],0)),"")</f>
        <v>6</v>
      </c>
      <c r="E352" s="6">
        <f>IFERROR(INDEX([1]!tblSchedule[Rnd Sch],MATCH(tblTeamSch[[#This Row],[Game Num]],[1]!tblSchedule[GameNum],0)),"")</f>
        <v>6</v>
      </c>
      <c r="F352" s="6" t="str">
        <f>IFERROR(INDEX([1]!tblSchedule[DLC],MATCH(tblTeamSch[[#This Row],[Game Num]],[1]!tblSchedule[GameNum],0)),"")</f>
        <v>6G3</v>
      </c>
      <c r="G352" s="7" t="str">
        <f>IFERROR(INDEX([1]!tblSchedule[Facility],MATCH(tblTeamSch[[#This Row],[Game Num]],[1]!tblSchedule[GameNum],0)),"")</f>
        <v>Holy Trinity Parish School</v>
      </c>
      <c r="H352" s="8">
        <f>IFERROR(INDEX([1]!tblSchedule[Game Date],MATCH(tblTeamSch[[#This Row],[Game Num]],[1]!tblSchedule[GameNum],0)),"")</f>
        <v>46046</v>
      </c>
      <c r="I352" s="9">
        <f>IFERROR(INDEX([1]!tblSchedule[Game Time],MATCH(tblTeamSch[[#This Row],[Game Num]],[1]!tblSchedule[GameNum],0)),"")</f>
        <v>0.41666666666666669</v>
      </c>
      <c r="J352" s="10" t="str">
        <f>IFERROR(INDEX([1]!tblTeams[Organization],MATCH(tblTeamSch[[#This Row],[Team]],[1]!tblTeams[Team],0)),"")</f>
        <v>Holy Trinity</v>
      </c>
      <c r="K352" s="10" t="str">
        <f>IFERROR(INDEX([1]!tblOrg[Abbr],MATCH(tblTeamSch[[#This Row],[Org]],[1]!tblOrg[Organization],0)),"")</f>
        <v>HT</v>
      </c>
      <c r="L352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52" s="10" t="str">
        <f>IFERROR(INDEX(IF(tblTeamSch[[#This Row],[1vs2]]=1,[1]!tblSchedule[Team 2 Name],[1]!tblSchedule[Team 1 Name]),MATCH(tblTeamSch[[#This Row],[Game Num]],[1]!tblSchedule[GameNum],0)),"")</f>
        <v>OLOL 5/6 GB #2</v>
      </c>
      <c r="N352" s="6"/>
      <c r="O352" s="6"/>
      <c r="P352" s="6"/>
      <c r="Q352" s="6">
        <f>INDEX([1]!tblSchedule[Home Game],MATCH(tblTeamSch[[#This Row],[Game Num]],[1]!tblSchedule[GameNum],0))</f>
        <v>1</v>
      </c>
      <c r="R352" s="7" t="e">
        <f>IF(COUNTIFS(tblTeamSch[Team],tblTeamSch[[#This Row],[Team]],#REF!,1)&gt;1,"Y","")</f>
        <v>#REF!</v>
      </c>
      <c r="S352" s="6">
        <f>INDEX([1]!tblLoc[Score],MATCH(INDEX([1]!tblOrg[Loc],MATCH(tblTeamSch[[#This Row],[Org]],[1]!tblOrg[Organization],0)),[1]!tblLoc[Loc],0))</f>
        <v>0</v>
      </c>
      <c r="T352" s="6" t="e">
        <f>INDEX([1]!tblLoc[Score],MATCH(INDEX([1]!tblOrg[Loc],MATCH(#REF!,[1]!tblOrg[Abbr],0)),[1]!tblLoc[Loc],0))</f>
        <v>#REF!</v>
      </c>
      <c r="U352" s="6">
        <f>IFERROR(INDEX([1]!tblLoc[Score],MATCH(INDEX([1]!tblOrg[Loc],MATCH(INDEX(FacList,MATCH(tblTeamSch[[#This Row],[Facility]],INDEX(FacList,,1),0),3),[1]!tblOrg[Org Num],0)),[1]!tblLoc[Loc],0)),"")</f>
        <v>0</v>
      </c>
      <c r="V352" s="6">
        <f>IF(OR(tblTeamSch[[#This Row],[Court]]="",tblTeamSch[[#This Row],[Home]]&gt;0),0,IF(tblTeamSch[[#This Row],[Court]]&lt;10,0,IF(tblTeamSch[[#This Row],[Home Court]]=10,0,10)))</f>
        <v>0</v>
      </c>
      <c r="W352" s="6" t="e">
        <f>COUNTIFS(tblTeamSch[Travel Score for Game],10,tblTeamSch[Home],0,#REF!,#REF!)</f>
        <v>#REF!</v>
      </c>
      <c r="X352" s="6" t="str">
        <f>IFERROR(INDEX(tblTeamSch[Overall Travel Score],MATCH(tblTeamSch[[#This Row],[Opponent]],tblTeamSch[Team],0)),"")</f>
        <v/>
      </c>
      <c r="Y352" s="6" cm="1">
        <f t="array" ref="Y352">IF(Y351="Num",1,IF(Y351="","",IF(Y351+1&gt;TotalNumRegGames*2,"",Y351+1)))</f>
        <v>351</v>
      </c>
    </row>
    <row r="353" spans="1:25" ht="13.35" customHeight="1" x14ac:dyDescent="0.3">
      <c r="A353" s="6" cm="1">
        <f t="array" ref="A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995</v>
      </c>
      <c r="B353" s="6" cm="1">
        <f t="array" ref="B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3" s="6">
        <f>IFERROR(INDEX([1]!tblSchedule[Week Game Scheduled],MATCH(tblTeamSch[[#This Row],[Game Num]],[1]!tblSchedule[GameNum],0)),"")</f>
        <v>9</v>
      </c>
      <c r="D353" s="6">
        <f>IFERROR(INDEX([1]!tblSchedule[Round],MATCH(tblTeamSch[[#This Row],[Game Num]],[1]!tblSchedule[GameNum],0)),"")</f>
        <v>7</v>
      </c>
      <c r="E353" s="6">
        <f>IFERROR(INDEX([1]!tblSchedule[Rnd Sch],MATCH(tblTeamSch[[#This Row],[Game Num]],[1]!tblSchedule[GameNum],0)),"")</f>
        <v>7</v>
      </c>
      <c r="F353" s="6" t="str">
        <f>IFERROR(INDEX([1]!tblSchedule[DLC],MATCH(tblTeamSch[[#This Row],[Game Num]],[1]!tblSchedule[GameNum],0)),"")</f>
        <v>6G3</v>
      </c>
      <c r="G353" s="7" t="str">
        <f>IFERROR(INDEX([1]!tblSchedule[Facility],MATCH(tblTeamSch[[#This Row],[Game Num]],[1]!tblSchedule[GameNum],0)),"")</f>
        <v>Ascension Gym</v>
      </c>
      <c r="H353" s="8">
        <f>IFERROR(INDEX([1]!tblSchedule[Game Date],MATCH(tblTeamSch[[#This Row],[Game Num]],[1]!tblSchedule[GameNum],0)),"")</f>
        <v>46053</v>
      </c>
      <c r="I353" s="9">
        <f>IFERROR(INDEX([1]!tblSchedule[Game Time],MATCH(tblTeamSch[[#This Row],[Game Num]],[1]!tblSchedule[GameNum],0)),"")</f>
        <v>0.54166666666666663</v>
      </c>
      <c r="J353" s="10" t="str">
        <f>IFERROR(INDEX([1]!tblTeams[Organization],MATCH(tblTeamSch[[#This Row],[Team]],[1]!tblTeams[Team],0)),"")</f>
        <v>Holy Trinity</v>
      </c>
      <c r="K353" s="10" t="str">
        <f>IFERROR(INDEX([1]!tblOrg[Abbr],MATCH(tblTeamSch[[#This Row],[Org]],[1]!tblOrg[Organization],0)),"")</f>
        <v>HT</v>
      </c>
      <c r="L353" s="10" t="str">
        <f>IFERROR(INDEX(IF(tblTeamSch[[#This Row],[1vs2]]=1,[1]!tblSchedule[Team 1 Name],[1]!tblSchedule[Team 2 Name]),MATCH(tblTeamSch[[#This Row],[Game Num]],[1]!tblSchedule[GameNum],0)),"")</f>
        <v>Holy Trinity BB 5/6G Red</v>
      </c>
      <c r="M353" s="10" t="str">
        <f>IFERROR(INDEX(IF(tblTeamSch[[#This Row],[1vs2]]=1,[1]!tblSchedule[Team 2 Name],[1]!tblSchedule[Team 1 Name]),MATCH(tblTeamSch[[#This Row],[Game Num]],[1]!tblSchedule[GameNum],0)),"")</f>
        <v>Ascension BB 6G#2</v>
      </c>
      <c r="N353" s="6"/>
      <c r="O353" s="6"/>
      <c r="P353" s="6"/>
      <c r="Q353" s="6">
        <f>INDEX([1]!tblSchedule[Home Game],MATCH(tblTeamSch[[#This Row],[Game Num]],[1]!tblSchedule[GameNum],0))</f>
        <v>1</v>
      </c>
      <c r="R353" s="7" t="e">
        <f>IF(COUNTIFS(tblTeamSch[Team],tblTeamSch[[#This Row],[Team]],#REF!,1)&gt;1,"Y","")</f>
        <v>#REF!</v>
      </c>
      <c r="S353" s="6">
        <f>INDEX([1]!tblLoc[Score],MATCH(INDEX([1]!tblOrg[Loc],MATCH(tblTeamSch[[#This Row],[Org]],[1]!tblOrg[Organization],0)),[1]!tblLoc[Loc],0))</f>
        <v>0</v>
      </c>
      <c r="T353" s="6" t="e">
        <f>INDEX([1]!tblLoc[Score],MATCH(INDEX([1]!tblOrg[Loc],MATCH(#REF!,[1]!tblOrg[Abbr],0)),[1]!tblLoc[Loc],0))</f>
        <v>#REF!</v>
      </c>
      <c r="U353" s="6">
        <f>IFERROR(INDEX([1]!tblLoc[Score],MATCH(INDEX([1]!tblOrg[Loc],MATCH(INDEX(FacList,MATCH(tblTeamSch[[#This Row],[Facility]],INDEX(FacList,,1),0),3),[1]!tblOrg[Org Num],0)),[1]!tblLoc[Loc],0)),"")</f>
        <v>0</v>
      </c>
      <c r="V353" s="6">
        <f>IF(OR(tblTeamSch[[#This Row],[Court]]="",tblTeamSch[[#This Row],[Home]]&gt;0),0,IF(tblTeamSch[[#This Row],[Court]]&lt;10,0,IF(tblTeamSch[[#This Row],[Home Court]]=10,0,10)))</f>
        <v>0</v>
      </c>
      <c r="W353" s="6" t="e">
        <f>COUNTIFS(tblTeamSch[Travel Score for Game],10,tblTeamSch[Home],0,#REF!,#REF!)</f>
        <v>#REF!</v>
      </c>
      <c r="X353" s="6" t="str">
        <f>IFERROR(INDEX(tblTeamSch[Overall Travel Score],MATCH(tblTeamSch[[#This Row],[Opponent]],tblTeamSch[Team],0)),"")</f>
        <v/>
      </c>
      <c r="Y353" s="6" cm="1">
        <f t="array" ref="Y353">IF(Y352="Num",1,IF(Y352="","",IF(Y352+1&gt;TotalNumRegGames*2,"",Y352+1)))</f>
        <v>352</v>
      </c>
    </row>
    <row r="354" spans="1:25" ht="13.35" customHeight="1" x14ac:dyDescent="0.3">
      <c r="A354" s="6" cm="1">
        <f t="array" ref="A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968</v>
      </c>
      <c r="B354" s="6" cm="1">
        <f t="array" ref="B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4" s="6">
        <f>IFERROR(INDEX([1]!tblSchedule[Week Game Scheduled],MATCH(tblTeamSch[[#This Row],[Game Num]],[1]!tblSchedule[GameNum],0)),"")</f>
        <v>49</v>
      </c>
      <c r="D354" s="6">
        <f>IFERROR(INDEX([1]!tblSchedule[Round],MATCH(tblTeamSch[[#This Row],[Game Num]],[1]!tblSchedule[GameNum],0)),"")</f>
        <v>1</v>
      </c>
      <c r="E354" s="6">
        <f>IFERROR(INDEX([1]!tblSchedule[Rnd Sch],MATCH(tblTeamSch[[#This Row],[Game Num]],[1]!tblSchedule[GameNum],0)),"")</f>
        <v>1</v>
      </c>
      <c r="F354" s="6" t="str">
        <f>IFERROR(INDEX([1]!tblSchedule[DLC],MATCH(tblTeamSch[[#This Row],[Game Num]],[1]!tblSchedule[GameNum],0)),"")</f>
        <v>6G3</v>
      </c>
      <c r="G354" s="7" t="str">
        <f>IFERROR(INDEX([1]!tblSchedule[Facility],MATCH(tblTeamSch[[#This Row],[Game Num]],[1]!tblSchedule[GameNum],0)),"")</f>
        <v>St. Nicholas Academy Gym</v>
      </c>
      <c r="H354" s="8">
        <f>IFERROR(INDEX([1]!tblSchedule[Game Date],MATCH(tblTeamSch[[#This Row],[Game Num]],[1]!tblSchedule[GameNum],0)),"")</f>
        <v>45997</v>
      </c>
      <c r="I354" s="9">
        <f>IFERROR(INDEX([1]!tblSchedule[Game Time],MATCH(tblTeamSch[[#This Row],[Game Num]],[1]!tblSchedule[GameNum],0)),"")</f>
        <v>0.5</v>
      </c>
      <c r="J354" s="10" t="str">
        <f>IFERROR(INDEX([1]!tblTeams[Organization],MATCH(tblTeamSch[[#This Row],[Team]],[1]!tblTeams[Team],0)),"")</f>
        <v>Holy Trinity</v>
      </c>
      <c r="K354" s="10" t="str">
        <f>IFERROR(INDEX([1]!tblOrg[Abbr],MATCH(tblTeamSch[[#This Row],[Org]],[1]!tblOrg[Organization],0)),"")</f>
        <v>HT</v>
      </c>
      <c r="L354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4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354" s="6"/>
      <c r="O354" s="6"/>
      <c r="P354" s="6"/>
      <c r="Q354" s="6">
        <f>INDEX([1]!tblSchedule[Home Game],MATCH(tblTeamSch[[#This Row],[Game Num]],[1]!tblSchedule[GameNum],0))</f>
        <v>0</v>
      </c>
      <c r="R354" s="7" t="e">
        <f>IF(COUNTIFS(tblTeamSch[Team],tblTeamSch[[#This Row],[Team]],#REF!,1)&gt;1,"Y","")</f>
        <v>#REF!</v>
      </c>
      <c r="S354" s="6">
        <f>INDEX([1]!tblLoc[Score],MATCH(INDEX([1]!tblOrg[Loc],MATCH(tblTeamSch[[#This Row],[Org]],[1]!tblOrg[Organization],0)),[1]!tblLoc[Loc],0))</f>
        <v>0</v>
      </c>
      <c r="T354" s="6" t="e">
        <f>INDEX([1]!tblLoc[Score],MATCH(INDEX([1]!tblOrg[Loc],MATCH(#REF!,[1]!tblOrg[Abbr],0)),[1]!tblLoc[Loc],0))</f>
        <v>#REF!</v>
      </c>
      <c r="U354" s="6">
        <f>IFERROR(INDEX([1]!tblLoc[Score],MATCH(INDEX([1]!tblOrg[Loc],MATCH(INDEX(FacList,MATCH(tblTeamSch[[#This Row],[Facility]],INDEX(FacList,,1),0),3),[1]!tblOrg[Org Num],0)),[1]!tblLoc[Loc],0)),"")</f>
        <v>10</v>
      </c>
      <c r="V354" s="6">
        <f>IF(OR(tblTeamSch[[#This Row],[Court]]="",tblTeamSch[[#This Row],[Home]]&gt;0),0,IF(tblTeamSch[[#This Row],[Court]]&lt;10,0,IF(tblTeamSch[[#This Row],[Home Court]]=10,0,10)))</f>
        <v>10</v>
      </c>
      <c r="W354" s="6" t="e">
        <f>COUNTIFS(tblTeamSch[Travel Score for Game],10,tblTeamSch[Home],0,#REF!,#REF!)</f>
        <v>#REF!</v>
      </c>
      <c r="X354" s="6" t="str">
        <f>IFERROR(INDEX(tblTeamSch[Overall Travel Score],MATCH(tblTeamSch[[#This Row],[Opponent]],tblTeamSch[Team],0)),"")</f>
        <v/>
      </c>
      <c r="Y354" s="6" cm="1">
        <f t="array" ref="Y354">IF(Y353="Num",1,IF(Y353="","",IF(Y353+1&gt;TotalNumRegGames*2,"",Y353+1)))</f>
        <v>353</v>
      </c>
    </row>
    <row r="355" spans="1:25" ht="13.35" customHeight="1" x14ac:dyDescent="0.3">
      <c r="A355" s="6" cm="1">
        <f t="array" ref="A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973</v>
      </c>
      <c r="B355" s="6" cm="1">
        <f t="array" ref="B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55" s="6">
        <f>IFERROR(INDEX([1]!tblSchedule[Week Game Scheduled],MATCH(tblTeamSch[[#This Row],[Game Num]],[1]!tblSchedule[GameNum],0)),"")</f>
        <v>50</v>
      </c>
      <c r="D355" s="6">
        <f>IFERROR(INDEX([1]!tblSchedule[Round],MATCH(tblTeamSch[[#This Row],[Game Num]],[1]!tblSchedule[GameNum],0)),"")</f>
        <v>2</v>
      </c>
      <c r="E355" s="6">
        <f>IFERROR(INDEX([1]!tblSchedule[Rnd Sch],MATCH(tblTeamSch[[#This Row],[Game Num]],[1]!tblSchedule[GameNum],0)),"")</f>
        <v>2</v>
      </c>
      <c r="F355" s="6" t="str">
        <f>IFERROR(INDEX([1]!tblSchedule[DLC],MATCH(tblTeamSch[[#This Row],[Game Num]],[1]!tblSchedule[GameNum],0)),"")</f>
        <v>6G3</v>
      </c>
      <c r="G355" s="7" t="str">
        <f>IFERROR(INDEX([1]!tblSchedule[Facility],MATCH(tblTeamSch[[#This Row],[Game Num]],[1]!tblSchedule[GameNum],0)),"")</f>
        <v>Holy Trinity Parish School</v>
      </c>
      <c r="H355" s="8">
        <f>IFERROR(INDEX([1]!tblSchedule[Game Date],MATCH(tblTeamSch[[#This Row],[Game Num]],[1]!tblSchedule[GameNum],0)),"")</f>
        <v>46004</v>
      </c>
      <c r="I355" s="9">
        <f>IFERROR(INDEX([1]!tblSchedule[Game Time],MATCH(tblTeamSch[[#This Row],[Game Num]],[1]!tblSchedule[GameNum],0)),"")</f>
        <v>0.375</v>
      </c>
      <c r="J355" s="10" t="str">
        <f>IFERROR(INDEX([1]!tblTeams[Organization],MATCH(tblTeamSch[[#This Row],[Team]],[1]!tblTeams[Team],0)),"")</f>
        <v>Holy Trinity</v>
      </c>
      <c r="K355" s="10" t="str">
        <f>IFERROR(INDEX([1]!tblOrg[Abbr],MATCH(tblTeamSch[[#This Row],[Org]],[1]!tblOrg[Organization],0)),"")</f>
        <v>HT</v>
      </c>
      <c r="L355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5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355" s="6"/>
      <c r="O355" s="6"/>
      <c r="P355" s="6"/>
      <c r="Q355" s="6">
        <f>INDEX([1]!tblSchedule[Home Game],MATCH(tblTeamSch[[#This Row],[Game Num]],[1]!tblSchedule[GameNum],0))</f>
        <v>1</v>
      </c>
      <c r="R355" s="7" t="e">
        <f>IF(COUNTIFS(tblTeamSch[Team],tblTeamSch[[#This Row],[Team]],#REF!,1)&gt;1,"Y","")</f>
        <v>#REF!</v>
      </c>
      <c r="S355" s="6">
        <f>INDEX([1]!tblLoc[Score],MATCH(INDEX([1]!tblOrg[Loc],MATCH(tblTeamSch[[#This Row],[Org]],[1]!tblOrg[Organization],0)),[1]!tblLoc[Loc],0))</f>
        <v>0</v>
      </c>
      <c r="T355" s="6" t="e">
        <f>INDEX([1]!tblLoc[Score],MATCH(INDEX([1]!tblOrg[Loc],MATCH(#REF!,[1]!tblOrg[Abbr],0)),[1]!tblLoc[Loc],0))</f>
        <v>#REF!</v>
      </c>
      <c r="U355" s="6">
        <f>IFERROR(INDEX([1]!tblLoc[Score],MATCH(INDEX([1]!tblOrg[Loc],MATCH(INDEX(FacList,MATCH(tblTeamSch[[#This Row],[Facility]],INDEX(FacList,,1),0),3),[1]!tblOrg[Org Num],0)),[1]!tblLoc[Loc],0)),"")</f>
        <v>0</v>
      </c>
      <c r="V355" s="6">
        <f>IF(OR(tblTeamSch[[#This Row],[Court]]="",tblTeamSch[[#This Row],[Home]]&gt;0),0,IF(tblTeamSch[[#This Row],[Court]]&lt;10,0,IF(tblTeamSch[[#This Row],[Home Court]]=10,0,10)))</f>
        <v>0</v>
      </c>
      <c r="W355" s="6" t="e">
        <f>COUNTIFS(tblTeamSch[Travel Score for Game],10,tblTeamSch[Home],0,#REF!,#REF!)</f>
        <v>#REF!</v>
      </c>
      <c r="X355" s="6" t="str">
        <f>IFERROR(INDEX(tblTeamSch[Overall Travel Score],MATCH(tblTeamSch[[#This Row],[Opponent]],tblTeamSch[Team],0)),"")</f>
        <v/>
      </c>
      <c r="Y355" s="6" cm="1">
        <f t="array" ref="Y355">IF(Y354="Num",1,IF(Y354="","",IF(Y354+1&gt;TotalNumRegGames*2,"",Y354+1)))</f>
        <v>354</v>
      </c>
    </row>
    <row r="356" spans="1:25" ht="13.35" customHeight="1" x14ac:dyDescent="0.3">
      <c r="A356" s="6" cm="1">
        <f t="array" ref="A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981</v>
      </c>
      <c r="B356" s="6" cm="1">
        <f t="array" ref="B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6" s="6">
        <f>IFERROR(INDEX([1]!tblSchedule[Week Game Scheduled],MATCH(tblTeamSch[[#This Row],[Game Num]],[1]!tblSchedule[GameNum],0)),"")</f>
        <v>6</v>
      </c>
      <c r="D356" s="6">
        <f>IFERROR(INDEX([1]!tblSchedule[Round],MATCH(tblTeamSch[[#This Row],[Game Num]],[1]!tblSchedule[GameNum],0)),"")</f>
        <v>4</v>
      </c>
      <c r="E356" s="6">
        <f>IFERROR(INDEX([1]!tblSchedule[Rnd Sch],MATCH(tblTeamSch[[#This Row],[Game Num]],[1]!tblSchedule[GameNum],0)),"")</f>
        <v>4</v>
      </c>
      <c r="F356" s="6" t="str">
        <f>IFERROR(INDEX([1]!tblSchedule[DLC],MATCH(tblTeamSch[[#This Row],[Game Num]],[1]!tblSchedule[GameNum],0)),"")</f>
        <v>6G3</v>
      </c>
      <c r="G356" s="7" t="str">
        <f>IFERROR(INDEX([1]!tblSchedule[Facility],MATCH(tblTeamSch[[#This Row],[Game Num]],[1]!tblSchedule[GameNum],0)),"")</f>
        <v>Holy Trinity Parish School</v>
      </c>
      <c r="H356" s="8">
        <f>IFERROR(INDEX([1]!tblSchedule[Game Date],MATCH(tblTeamSch[[#This Row],[Game Num]],[1]!tblSchedule[GameNum],0)),"")</f>
        <v>46032</v>
      </c>
      <c r="I356" s="9">
        <f>IFERROR(INDEX([1]!tblSchedule[Game Time],MATCH(tblTeamSch[[#This Row],[Game Num]],[1]!tblSchedule[GameNum],0)),"")</f>
        <v>0.45833333333333331</v>
      </c>
      <c r="J356" s="10" t="str">
        <f>IFERROR(INDEX([1]!tblTeams[Organization],MATCH(tblTeamSch[[#This Row],[Team]],[1]!tblTeams[Team],0)),"")</f>
        <v>Holy Trinity</v>
      </c>
      <c r="K356" s="10" t="str">
        <f>IFERROR(INDEX([1]!tblOrg[Abbr],MATCH(tblTeamSch[[#This Row],[Org]],[1]!tblOrg[Organization],0)),"")</f>
        <v>HT</v>
      </c>
      <c r="L356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6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356" s="6"/>
      <c r="O356" s="6"/>
      <c r="P356" s="6"/>
      <c r="Q356" s="6">
        <f>INDEX([1]!tblSchedule[Home Game],MATCH(tblTeamSch[[#This Row],[Game Num]],[1]!tblSchedule[GameNum],0))</f>
        <v>1</v>
      </c>
      <c r="R356" s="7" t="e">
        <f>IF(COUNTIFS(tblTeamSch[Team],tblTeamSch[[#This Row],[Team]],#REF!,1)&gt;1,"Y","")</f>
        <v>#REF!</v>
      </c>
      <c r="S356" s="6">
        <f>INDEX([1]!tblLoc[Score],MATCH(INDEX([1]!tblOrg[Loc],MATCH(tblTeamSch[[#This Row],[Org]],[1]!tblOrg[Organization],0)),[1]!tblLoc[Loc],0))</f>
        <v>0</v>
      </c>
      <c r="T356" s="6" t="e">
        <f>INDEX([1]!tblLoc[Score],MATCH(INDEX([1]!tblOrg[Loc],MATCH(#REF!,[1]!tblOrg[Abbr],0)),[1]!tblLoc[Loc],0))</f>
        <v>#REF!</v>
      </c>
      <c r="U356" s="6">
        <f>IFERROR(INDEX([1]!tblLoc[Score],MATCH(INDEX([1]!tblOrg[Loc],MATCH(INDEX(FacList,MATCH(tblTeamSch[[#This Row],[Facility]],INDEX(FacList,,1),0),3),[1]!tblOrg[Org Num],0)),[1]!tblLoc[Loc],0)),"")</f>
        <v>0</v>
      </c>
      <c r="V356" s="6">
        <f>IF(OR(tblTeamSch[[#This Row],[Court]]="",tblTeamSch[[#This Row],[Home]]&gt;0),0,IF(tblTeamSch[[#This Row],[Court]]&lt;10,0,IF(tblTeamSch[[#This Row],[Home Court]]=10,0,10)))</f>
        <v>0</v>
      </c>
      <c r="W356" s="6" t="e">
        <f>COUNTIFS(tblTeamSch[Travel Score for Game],10,tblTeamSch[Home],0,#REF!,#REF!)</f>
        <v>#REF!</v>
      </c>
      <c r="X356" s="6" t="str">
        <f>IFERROR(INDEX(tblTeamSch[Overall Travel Score],MATCH(tblTeamSch[[#This Row],[Opponent]],tblTeamSch[Team],0)),"")</f>
        <v/>
      </c>
      <c r="Y356" s="6" cm="1">
        <f t="array" ref="Y356">IF(Y355="Num",1,IF(Y355="","",IF(Y355+1&gt;TotalNumRegGames*2,"",Y355+1)))</f>
        <v>355</v>
      </c>
    </row>
    <row r="357" spans="1:25" ht="13.35" customHeight="1" x14ac:dyDescent="0.3">
      <c r="A357" s="6" cm="1">
        <f t="array" ref="A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1001</v>
      </c>
      <c r="B357" s="6" cm="1">
        <f t="array" ref="B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57" s="6">
        <f>IFERROR(INDEX([1]!tblSchedule[Week Game Scheduled],MATCH(tblTeamSch[[#This Row],[Game Num]],[1]!tblSchedule[GameNum],0)),"")</f>
        <v>7</v>
      </c>
      <c r="D357" s="6">
        <f>IFERROR(INDEX([1]!tblSchedule[Round],MATCH(tblTeamSch[[#This Row],[Game Num]],[1]!tblSchedule[GameNum],0)),"")</f>
        <v>8</v>
      </c>
      <c r="E357" s="6">
        <f>IFERROR(INDEX([1]!tblSchedule[Rnd Sch],MATCH(tblTeamSch[[#This Row],[Game Num]],[1]!tblSchedule[GameNum],0)),"")</f>
        <v>4</v>
      </c>
      <c r="F357" s="6" t="str">
        <f>IFERROR(INDEX([1]!tblSchedule[DLC],MATCH(tblTeamSch[[#This Row],[Game Num]],[1]!tblSchedule[GameNum],0)),"")</f>
        <v>6G3</v>
      </c>
      <c r="G357" s="7" t="str">
        <f>IFERROR(INDEX([1]!tblSchedule[Facility],MATCH(tblTeamSch[[#This Row],[Game Num]],[1]!tblSchedule[GameNum],0)),"")</f>
        <v>St. Athanasius Hornets Nest (gym)</v>
      </c>
      <c r="H357" s="8">
        <f>IFERROR(INDEX([1]!tblSchedule[Game Date],MATCH(tblTeamSch[[#This Row],[Game Num]],[1]!tblSchedule[GameNum],0)),"")</f>
        <v>46033</v>
      </c>
      <c r="I357" s="9">
        <f>IFERROR(INDEX([1]!tblSchedule[Game Time],MATCH(tblTeamSch[[#This Row],[Game Num]],[1]!tblSchedule[GameNum],0)),"")</f>
        <v>0.66666666666666663</v>
      </c>
      <c r="J357" s="10" t="str">
        <f>IFERROR(INDEX([1]!tblTeams[Organization],MATCH(tblTeamSch[[#This Row],[Team]],[1]!tblTeams[Team],0)),"")</f>
        <v>Holy Trinity</v>
      </c>
      <c r="K357" s="10" t="str">
        <f>IFERROR(INDEX([1]!tblOrg[Abbr],MATCH(tblTeamSch[[#This Row],[Org]],[1]!tblOrg[Organization],0)),"")</f>
        <v>HT</v>
      </c>
      <c r="L357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7" s="10" t="str">
        <f>IFERROR(INDEX(IF(tblTeamSch[[#This Row],[1vs2]]=1,[1]!tblSchedule[Team 2 Name],[1]!tblSchedule[Team 1 Name]),MATCH(tblTeamSch[[#This Row],[Game Num]],[1]!tblSchedule[GameNum],0)),"")</f>
        <v>St Michael BB 6G#3</v>
      </c>
      <c r="N357" s="6"/>
      <c r="O357" s="6"/>
      <c r="P357" s="6"/>
      <c r="Q357" s="6">
        <f>INDEX([1]!tblSchedule[Home Game],MATCH(tblTeamSch[[#This Row],[Game Num]],[1]!tblSchedule[GameNum],0))</f>
        <v>0</v>
      </c>
      <c r="R357" s="7" t="e">
        <f>IF(COUNTIFS(tblTeamSch[Team],tblTeamSch[[#This Row],[Team]],#REF!,1)&gt;1,"Y","")</f>
        <v>#REF!</v>
      </c>
      <c r="S357" s="6">
        <f>INDEX([1]!tblLoc[Score],MATCH(INDEX([1]!tblOrg[Loc],MATCH(tblTeamSch[[#This Row],[Org]],[1]!tblOrg[Organization],0)),[1]!tblLoc[Loc],0))</f>
        <v>0</v>
      </c>
      <c r="T357" s="6" t="e">
        <f>INDEX([1]!tblLoc[Score],MATCH(INDEX([1]!tblOrg[Loc],MATCH(#REF!,[1]!tblOrg[Abbr],0)),[1]!tblLoc[Loc],0))</f>
        <v>#REF!</v>
      </c>
      <c r="U357" s="6">
        <f>IFERROR(INDEX([1]!tblLoc[Score],MATCH(INDEX([1]!tblOrg[Loc],MATCH(INDEX(FacList,MATCH(tblTeamSch[[#This Row],[Facility]],INDEX(FacList,,1),0),3),[1]!tblOrg[Org Num],0)),[1]!tblLoc[Loc],0)),"")</f>
        <v>7</v>
      </c>
      <c r="V357" s="6">
        <f>IF(OR(tblTeamSch[[#This Row],[Court]]="",tblTeamSch[[#This Row],[Home]]&gt;0),0,IF(tblTeamSch[[#This Row],[Court]]&lt;10,0,IF(tblTeamSch[[#This Row],[Home Court]]=10,0,10)))</f>
        <v>0</v>
      </c>
      <c r="W357" s="6" t="e">
        <f>COUNTIFS(tblTeamSch[Travel Score for Game],10,tblTeamSch[Home],0,#REF!,#REF!)</f>
        <v>#REF!</v>
      </c>
      <c r="X357" s="6" t="str">
        <f>IFERROR(INDEX(tblTeamSch[Overall Travel Score],MATCH(tblTeamSch[[#This Row],[Opponent]],tblTeamSch[Team],0)),"")</f>
        <v/>
      </c>
      <c r="Y357" s="6" cm="1">
        <f t="array" ref="Y357">IF(Y356="Num",1,IF(Y356="","",IF(Y356+1&gt;TotalNumRegGames*2,"",Y356+1)))</f>
        <v>356</v>
      </c>
    </row>
    <row r="358" spans="1:25" ht="13.35" customHeight="1" x14ac:dyDescent="0.3">
      <c r="A358" s="6" cm="1">
        <f t="array" ref="A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988</v>
      </c>
      <c r="B358" s="6" cm="1">
        <f t="array" ref="B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8" s="6">
        <f>IFERROR(INDEX([1]!tblSchedule[Week Game Scheduled],MATCH(tblTeamSch[[#This Row],[Game Num]],[1]!tblSchedule[GameNum],0)),"")</f>
        <v>7</v>
      </c>
      <c r="D358" s="6">
        <f>IFERROR(INDEX([1]!tblSchedule[Round],MATCH(tblTeamSch[[#This Row],[Game Num]],[1]!tblSchedule[GameNum],0)),"")</f>
        <v>5</v>
      </c>
      <c r="E358" s="6">
        <f>IFERROR(INDEX([1]!tblSchedule[Rnd Sch],MATCH(tblTeamSch[[#This Row],[Game Num]],[1]!tblSchedule[GameNum],0)),"")</f>
        <v>5</v>
      </c>
      <c r="F358" s="6" t="str">
        <f>IFERROR(INDEX([1]!tblSchedule[DLC],MATCH(tblTeamSch[[#This Row],[Game Num]],[1]!tblSchedule[GameNum],0)),"")</f>
        <v>6G3</v>
      </c>
      <c r="G358" s="7" t="str">
        <f>IFERROR(INDEX([1]!tblSchedule[Facility],MATCH(tblTeamSch[[#This Row],[Game Num]],[1]!tblSchedule[GameNum],0)),"")</f>
        <v>Saint Bernard Parish Hall</v>
      </c>
      <c r="H358" s="8">
        <f>IFERROR(INDEX([1]!tblSchedule[Game Date],MATCH(tblTeamSch[[#This Row],[Game Num]],[1]!tblSchedule[GameNum],0)),"")</f>
        <v>46039</v>
      </c>
      <c r="I358" s="9">
        <f>IFERROR(INDEX([1]!tblSchedule[Game Time],MATCH(tblTeamSch[[#This Row],[Game Num]],[1]!tblSchedule[GameNum],0)),"")</f>
        <v>0.41666666666666669</v>
      </c>
      <c r="J358" s="10" t="str">
        <f>IFERROR(INDEX([1]!tblTeams[Organization],MATCH(tblTeamSch[[#This Row],[Team]],[1]!tblTeams[Team],0)),"")</f>
        <v>Holy Trinity</v>
      </c>
      <c r="K358" s="10" t="str">
        <f>IFERROR(INDEX([1]!tblOrg[Abbr],MATCH(tblTeamSch[[#This Row],[Org]],[1]!tblOrg[Organization],0)),"")</f>
        <v>HT</v>
      </c>
      <c r="L358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8" s="10" t="str">
        <f>IFERROR(INDEX(IF(tblTeamSch[[#This Row],[1vs2]]=1,[1]!tblSchedule[Team 2 Name],[1]!tblSchedule[Team 1 Name]),MATCH(tblTeamSch[[#This Row],[Game Num]],[1]!tblSchedule[GameNum],0)),"")</f>
        <v>St Bernard BB 6G#2</v>
      </c>
      <c r="N358" s="6"/>
      <c r="O358" s="6"/>
      <c r="P358" s="6"/>
      <c r="Q358" s="6">
        <f>INDEX([1]!tblSchedule[Home Game],MATCH(tblTeamSch[[#This Row],[Game Num]],[1]!tblSchedule[GameNum],0))</f>
        <v>1</v>
      </c>
      <c r="R358" s="7" t="e">
        <f>IF(COUNTIFS(tblTeamSch[Team],tblTeamSch[[#This Row],[Team]],#REF!,1)&gt;1,"Y","")</f>
        <v>#REF!</v>
      </c>
      <c r="S358" s="6">
        <f>INDEX([1]!tblLoc[Score],MATCH(INDEX([1]!tblOrg[Loc],MATCH(tblTeamSch[[#This Row],[Org]],[1]!tblOrg[Organization],0)),[1]!tblLoc[Loc],0))</f>
        <v>0</v>
      </c>
      <c r="T358" s="6" t="e">
        <f>INDEX([1]!tblLoc[Score],MATCH(INDEX([1]!tblOrg[Loc],MATCH(#REF!,[1]!tblOrg[Abbr],0)),[1]!tblLoc[Loc],0))</f>
        <v>#REF!</v>
      </c>
      <c r="U358" s="6">
        <f>IFERROR(INDEX([1]!tblLoc[Score],MATCH(INDEX([1]!tblOrg[Loc],MATCH(INDEX(FacList,MATCH(tblTeamSch[[#This Row],[Facility]],INDEX(FacList,,1),0),3),[1]!tblOrg[Org Num],0)),[1]!tblLoc[Loc],0)),"")</f>
        <v>7</v>
      </c>
      <c r="V358" s="6">
        <f>IF(OR(tblTeamSch[[#This Row],[Court]]="",tblTeamSch[[#This Row],[Home]]&gt;0),0,IF(tblTeamSch[[#This Row],[Court]]&lt;10,0,IF(tblTeamSch[[#This Row],[Home Court]]=10,0,10)))</f>
        <v>0</v>
      </c>
      <c r="W358" s="6" t="e">
        <f>COUNTIFS(tblTeamSch[Travel Score for Game],10,tblTeamSch[Home],0,#REF!,#REF!)</f>
        <v>#REF!</v>
      </c>
      <c r="X358" s="6" t="str">
        <f>IFERROR(INDEX(tblTeamSch[Overall Travel Score],MATCH(tblTeamSch[[#This Row],[Opponent]],tblTeamSch[Team],0)),"")</f>
        <v/>
      </c>
      <c r="Y358" s="6" cm="1">
        <f t="array" ref="Y358">IF(Y357="Num",1,IF(Y357="","",IF(Y357+1&gt;TotalNumRegGames*2,"",Y357+1)))</f>
        <v>357</v>
      </c>
    </row>
    <row r="359" spans="1:25" ht="13.35" customHeight="1" x14ac:dyDescent="0.3">
      <c r="A359" s="6" cm="1">
        <f t="array" ref="A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992</v>
      </c>
      <c r="B359" s="6" cm="1">
        <f t="array" ref="B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59" s="6">
        <f>IFERROR(INDEX([1]!tblSchedule[Week Game Scheduled],MATCH(tblTeamSch[[#This Row],[Game Num]],[1]!tblSchedule[GameNum],0)),"")</f>
        <v>8</v>
      </c>
      <c r="D359" s="6">
        <f>IFERROR(INDEX([1]!tblSchedule[Round],MATCH(tblTeamSch[[#This Row],[Game Num]],[1]!tblSchedule[GameNum],0)),"")</f>
        <v>6</v>
      </c>
      <c r="E359" s="6">
        <f>IFERROR(INDEX([1]!tblSchedule[Rnd Sch],MATCH(tblTeamSch[[#This Row],[Game Num]],[1]!tblSchedule[GameNum],0)),"")</f>
        <v>6</v>
      </c>
      <c r="F359" s="6" t="str">
        <f>IFERROR(INDEX([1]!tblSchedule[DLC],MATCH(tblTeamSch[[#This Row],[Game Num]],[1]!tblSchedule[GameNum],0)),"")</f>
        <v>6G3</v>
      </c>
      <c r="G359" s="7" t="str">
        <f>IFERROR(INDEX([1]!tblSchedule[Facility],MATCH(tblTeamSch[[#This Row],[Game Num]],[1]!tblSchedule[GameNum],0)),"")</f>
        <v>Holy Trinity Parish School</v>
      </c>
      <c r="H359" s="8">
        <f>IFERROR(INDEX([1]!tblSchedule[Game Date],MATCH(tblTeamSch[[#This Row],[Game Num]],[1]!tblSchedule[GameNum],0)),"")</f>
        <v>46046</v>
      </c>
      <c r="I359" s="9">
        <f>IFERROR(INDEX([1]!tblSchedule[Game Time],MATCH(tblTeamSch[[#This Row],[Game Num]],[1]!tblSchedule[GameNum],0)),"")</f>
        <v>0.375</v>
      </c>
      <c r="J359" s="10" t="str">
        <f>IFERROR(INDEX([1]!tblTeams[Organization],MATCH(tblTeamSch[[#This Row],[Team]],[1]!tblTeams[Team],0)),"")</f>
        <v>Holy Trinity</v>
      </c>
      <c r="K359" s="10" t="str">
        <f>IFERROR(INDEX([1]!tblOrg[Abbr],MATCH(tblTeamSch[[#This Row],[Org]],[1]!tblOrg[Organization],0)),"")</f>
        <v>HT</v>
      </c>
      <c r="L359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59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359" s="6"/>
      <c r="O359" s="6"/>
      <c r="P359" s="6"/>
      <c r="Q359" s="6">
        <f>INDEX([1]!tblSchedule[Home Game],MATCH(tblTeamSch[[#This Row],[Game Num]],[1]!tblSchedule[GameNum],0))</f>
        <v>1</v>
      </c>
      <c r="R359" s="7" t="e">
        <f>IF(COUNTIFS(tblTeamSch[Team],tblTeamSch[[#This Row],[Team]],#REF!,1)&gt;1,"Y","")</f>
        <v>#REF!</v>
      </c>
      <c r="S359" s="6">
        <f>INDEX([1]!tblLoc[Score],MATCH(INDEX([1]!tblOrg[Loc],MATCH(tblTeamSch[[#This Row],[Org]],[1]!tblOrg[Organization],0)),[1]!tblLoc[Loc],0))</f>
        <v>0</v>
      </c>
      <c r="T359" s="6" t="e">
        <f>INDEX([1]!tblLoc[Score],MATCH(INDEX([1]!tblOrg[Loc],MATCH(#REF!,[1]!tblOrg[Abbr],0)),[1]!tblLoc[Loc],0))</f>
        <v>#REF!</v>
      </c>
      <c r="U359" s="6">
        <f>IFERROR(INDEX([1]!tblLoc[Score],MATCH(INDEX([1]!tblOrg[Loc],MATCH(INDEX(FacList,MATCH(tblTeamSch[[#This Row],[Facility]],INDEX(FacList,,1),0),3),[1]!tblOrg[Org Num],0)),[1]!tblLoc[Loc],0)),"")</f>
        <v>0</v>
      </c>
      <c r="V359" s="6">
        <f>IF(OR(tblTeamSch[[#This Row],[Court]]="",tblTeamSch[[#This Row],[Home]]&gt;0),0,IF(tblTeamSch[[#This Row],[Court]]&lt;10,0,IF(tblTeamSch[[#This Row],[Home Court]]=10,0,10)))</f>
        <v>0</v>
      </c>
      <c r="W359" s="6" t="e">
        <f>COUNTIFS(tblTeamSch[Travel Score for Game],10,tblTeamSch[Home],0,#REF!,#REF!)</f>
        <v>#REF!</v>
      </c>
      <c r="X359" s="6" t="str">
        <f>IFERROR(INDEX(tblTeamSch[Overall Travel Score],MATCH(tblTeamSch[[#This Row],[Opponent]],tblTeamSch[Team],0)),"")</f>
        <v/>
      </c>
      <c r="Y359" s="6" cm="1">
        <f t="array" ref="Y359">IF(Y358="Num",1,IF(Y358="","",IF(Y358+1&gt;TotalNumRegGames*2,"",Y358+1)))</f>
        <v>358</v>
      </c>
    </row>
    <row r="360" spans="1:25" ht="13.35" customHeight="1" x14ac:dyDescent="0.3">
      <c r="A360" s="6" cm="1">
        <f t="array" ref="A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998</v>
      </c>
      <c r="B360" s="6" cm="1">
        <f t="array" ref="B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0" s="6">
        <f>IFERROR(INDEX([1]!tblSchedule[Week Game Scheduled],MATCH(tblTeamSch[[#This Row],[Game Num]],[1]!tblSchedule[GameNum],0)),"")</f>
        <v>9</v>
      </c>
      <c r="D360" s="6">
        <f>IFERROR(INDEX([1]!tblSchedule[Round],MATCH(tblTeamSch[[#This Row],[Game Num]],[1]!tblSchedule[GameNum],0)),"")</f>
        <v>7</v>
      </c>
      <c r="E360" s="6">
        <f>IFERROR(INDEX([1]!tblSchedule[Rnd Sch],MATCH(tblTeamSch[[#This Row],[Game Num]],[1]!tblSchedule[GameNum],0)),"")</f>
        <v>7</v>
      </c>
      <c r="F360" s="6" t="str">
        <f>IFERROR(INDEX([1]!tblSchedule[DLC],MATCH(tblTeamSch[[#This Row],[Game Num]],[1]!tblSchedule[GameNum],0)),"")</f>
        <v>6G3</v>
      </c>
      <c r="G360" s="7" t="str">
        <f>IFERROR(INDEX([1]!tblSchedule[Facility],MATCH(tblTeamSch[[#This Row],[Game Num]],[1]!tblSchedule[GameNum],0)),"")</f>
        <v>Holy Trinity Parish School</v>
      </c>
      <c r="H360" s="8">
        <f>IFERROR(INDEX([1]!tblSchedule[Game Date],MATCH(tblTeamSch[[#This Row],[Game Num]],[1]!tblSchedule[GameNum],0)),"")</f>
        <v>46053</v>
      </c>
      <c r="I360" s="9">
        <f>IFERROR(INDEX([1]!tblSchedule[Game Time],MATCH(tblTeamSch[[#This Row],[Game Num]],[1]!tblSchedule[GameNum],0)),"")</f>
        <v>0.41666666666666669</v>
      </c>
      <c r="J360" s="10" t="str">
        <f>IFERROR(INDEX([1]!tblTeams[Organization],MATCH(tblTeamSch[[#This Row],[Team]],[1]!tblTeams[Team],0)),"")</f>
        <v>Holy Trinity</v>
      </c>
      <c r="K360" s="10" t="str">
        <f>IFERROR(INDEX([1]!tblOrg[Abbr],MATCH(tblTeamSch[[#This Row],[Org]],[1]!tblOrg[Organization],0)),"")</f>
        <v>HT</v>
      </c>
      <c r="L360" s="10" t="str">
        <f>IFERROR(INDEX(IF(tblTeamSch[[#This Row],[1vs2]]=1,[1]!tblSchedule[Team 1 Name],[1]!tblSchedule[Team 2 Name]),MATCH(tblTeamSch[[#This Row],[Game Num]],[1]!tblSchedule[GameNum],0)),"")</f>
        <v>Holy Trinity BB 5/6G White</v>
      </c>
      <c r="M360" s="10" t="str">
        <f>IFERROR(INDEX(IF(tblTeamSch[[#This Row],[1vs2]]=1,[1]!tblSchedule[Team 2 Name],[1]!tblSchedule[Team 1 Name]),MATCH(tblTeamSch[[#This Row],[Game Num]],[1]!tblSchedule[GameNum],0)),"")</f>
        <v>OLOL 5/6 GB #2</v>
      </c>
      <c r="N360" s="6"/>
      <c r="O360" s="6"/>
      <c r="P360" s="6"/>
      <c r="Q360" s="6">
        <f>INDEX([1]!tblSchedule[Home Game],MATCH(tblTeamSch[[#This Row],[Game Num]],[1]!tblSchedule[GameNum],0))</f>
        <v>1</v>
      </c>
      <c r="R360" s="7" t="e">
        <f>IF(COUNTIFS(tblTeamSch[Team],tblTeamSch[[#This Row],[Team]],#REF!,1)&gt;1,"Y","")</f>
        <v>#REF!</v>
      </c>
      <c r="S360" s="6">
        <f>INDEX([1]!tblLoc[Score],MATCH(INDEX([1]!tblOrg[Loc],MATCH(tblTeamSch[[#This Row],[Org]],[1]!tblOrg[Organization],0)),[1]!tblLoc[Loc],0))</f>
        <v>0</v>
      </c>
      <c r="T360" s="6" t="e">
        <f>INDEX([1]!tblLoc[Score],MATCH(INDEX([1]!tblOrg[Loc],MATCH(#REF!,[1]!tblOrg[Abbr],0)),[1]!tblLoc[Loc],0))</f>
        <v>#REF!</v>
      </c>
      <c r="U360" s="6">
        <f>IFERROR(INDEX([1]!tblLoc[Score],MATCH(INDEX([1]!tblOrg[Loc],MATCH(INDEX(FacList,MATCH(tblTeamSch[[#This Row],[Facility]],INDEX(FacList,,1),0),3),[1]!tblOrg[Org Num],0)),[1]!tblLoc[Loc],0)),"")</f>
        <v>0</v>
      </c>
      <c r="V360" s="6">
        <f>IF(OR(tblTeamSch[[#This Row],[Court]]="",tblTeamSch[[#This Row],[Home]]&gt;0),0,IF(tblTeamSch[[#This Row],[Court]]&lt;10,0,IF(tblTeamSch[[#This Row],[Home Court]]=10,0,10)))</f>
        <v>0</v>
      </c>
      <c r="W360" s="6" t="e">
        <f>COUNTIFS(tblTeamSch[Travel Score for Game],10,tblTeamSch[Home],0,#REF!,#REF!)</f>
        <v>#REF!</v>
      </c>
      <c r="X360" s="6" t="str">
        <f>IFERROR(INDEX(tblTeamSch[Overall Travel Score],MATCH(tblTeamSch[[#This Row],[Opponent]],tblTeamSch[Team],0)),"")</f>
        <v/>
      </c>
      <c r="Y360" s="6" cm="1">
        <f t="array" ref="Y360">IF(Y359="Num",1,IF(Y359="","",IF(Y359+1&gt;TotalNumRegGames*2,"",Y359+1)))</f>
        <v>359</v>
      </c>
    </row>
    <row r="361" spans="1:25" ht="13.35" customHeight="1" x14ac:dyDescent="0.3">
      <c r="A361" s="6" cm="1">
        <f t="array" ref="A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</v>
      </c>
      <c r="B361" s="6" cm="1">
        <f t="array" ref="B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1" s="6">
        <f>IFERROR(INDEX([1]!tblSchedule[Week Game Scheduled],MATCH(tblTeamSch[[#This Row],[Game Num]],[1]!tblSchedule[GameNum],0)),"")</f>
        <v>50</v>
      </c>
      <c r="D361" s="6">
        <f>IFERROR(INDEX([1]!tblSchedule[Round],MATCH(tblTeamSch[[#This Row],[Game Num]],[1]!tblSchedule[GameNum],0)),"")</f>
        <v>1</v>
      </c>
      <c r="E361" s="6">
        <f>IFERROR(INDEX([1]!tblSchedule[Rnd Sch],MATCH(tblTeamSch[[#This Row],[Game Num]],[1]!tblSchedule[GameNum],0)),"")</f>
        <v>1</v>
      </c>
      <c r="F361" s="6" t="str">
        <f>IFERROR(INDEX([1]!tblSchedule[DLC],MATCH(tblTeamSch[[#This Row],[Game Num]],[1]!tblSchedule[GameNum],0)),"")</f>
        <v>8B1AA</v>
      </c>
      <c r="G361" s="7" t="str">
        <f>IFERROR(INDEX([1]!tblSchedule[Facility],MATCH(tblTeamSch[[#This Row],[Game Num]],[1]!tblSchedule[GameNum],0)),"")</f>
        <v>Holy Trinity Parish School</v>
      </c>
      <c r="H361" s="8">
        <f>IFERROR(INDEX([1]!tblSchedule[Game Date],MATCH(tblTeamSch[[#This Row],[Game Num]],[1]!tblSchedule[GameNum],0)),"")</f>
        <v>45998</v>
      </c>
      <c r="I361" s="9">
        <f>IFERROR(INDEX([1]!tblSchedule[Game Time],MATCH(tblTeamSch[[#This Row],[Game Num]],[1]!tblSchedule[GameNum],0)),"")</f>
        <v>0.54166666666666663</v>
      </c>
      <c r="J361" s="10" t="str">
        <f>IFERROR(INDEX([1]!tblTeams[Organization],MATCH(tblTeamSch[[#This Row],[Team]],[1]!tblTeams[Team],0)),"")</f>
        <v>Holy Trinity</v>
      </c>
      <c r="K361" s="10" t="str">
        <f>IFERROR(INDEX([1]!tblOrg[Abbr],MATCH(tblTeamSch[[#This Row],[Org]],[1]!tblOrg[Organization],0)),"")</f>
        <v>HT</v>
      </c>
      <c r="L361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1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361" s="6"/>
      <c r="O361" s="6"/>
      <c r="P361" s="6"/>
      <c r="Q361" s="6">
        <f>INDEX([1]!tblSchedule[Home Game],MATCH(tblTeamSch[[#This Row],[Game Num]],[1]!tblSchedule[GameNum],0))</f>
        <v>1</v>
      </c>
      <c r="R361" s="7" t="e">
        <f>IF(COUNTIFS(tblTeamSch[Team],tblTeamSch[[#This Row],[Team]],#REF!,1)&gt;1,"Y","")</f>
        <v>#REF!</v>
      </c>
      <c r="S361" s="6">
        <f>INDEX([1]!tblLoc[Score],MATCH(INDEX([1]!tblOrg[Loc],MATCH(tblTeamSch[[#This Row],[Org]],[1]!tblOrg[Organization],0)),[1]!tblLoc[Loc],0))</f>
        <v>0</v>
      </c>
      <c r="T361" s="6" t="e">
        <f>INDEX([1]!tblLoc[Score],MATCH(INDEX([1]!tblOrg[Loc],MATCH(#REF!,[1]!tblOrg[Abbr],0)),[1]!tblLoc[Loc],0))</f>
        <v>#REF!</v>
      </c>
      <c r="U361" s="6">
        <f>IFERROR(INDEX([1]!tblLoc[Score],MATCH(INDEX([1]!tblOrg[Loc],MATCH(INDEX(FacList,MATCH(tblTeamSch[[#This Row],[Facility]],INDEX(FacList,,1),0),3),[1]!tblOrg[Org Num],0)),[1]!tblLoc[Loc],0)),"")</f>
        <v>0</v>
      </c>
      <c r="V361" s="6">
        <f>IF(OR(tblTeamSch[[#This Row],[Court]]="",tblTeamSch[[#This Row],[Home]]&gt;0),0,IF(tblTeamSch[[#This Row],[Court]]&lt;10,0,IF(tblTeamSch[[#This Row],[Home Court]]=10,0,10)))</f>
        <v>0</v>
      </c>
      <c r="W361" s="6" t="e">
        <f>COUNTIFS(tblTeamSch[Travel Score for Game],10,tblTeamSch[Home],0,#REF!,#REF!)</f>
        <v>#REF!</v>
      </c>
      <c r="X361" s="6" t="str">
        <f>IFERROR(INDEX(tblTeamSch[Overall Travel Score],MATCH(tblTeamSch[[#This Row],[Opponent]],tblTeamSch[Team],0)),"")</f>
        <v/>
      </c>
      <c r="Y361" s="6" cm="1">
        <f t="array" ref="Y361">IF(Y360="Num",1,IF(Y360="","",IF(Y360+1&gt;TotalNumRegGames*2,"",Y360+1)))</f>
        <v>360</v>
      </c>
    </row>
    <row r="362" spans="1:25" ht="13.35" customHeight="1" x14ac:dyDescent="0.3">
      <c r="A362" s="6" cm="1">
        <f t="array" ref="A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</v>
      </c>
      <c r="B362" s="6" cm="1">
        <f t="array" ref="B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2" s="6">
        <f>IFERROR(INDEX([1]!tblSchedule[Week Game Scheduled],MATCH(tblTeamSch[[#This Row],[Game Num]],[1]!tblSchedule[GameNum],0)),"")</f>
        <v>51</v>
      </c>
      <c r="D362" s="6">
        <f>IFERROR(INDEX([1]!tblSchedule[Round],MATCH(tblTeamSch[[#This Row],[Game Num]],[1]!tblSchedule[GameNum],0)),"")</f>
        <v>2</v>
      </c>
      <c r="E362" s="6">
        <f>IFERROR(INDEX([1]!tblSchedule[Rnd Sch],MATCH(tblTeamSch[[#This Row],[Game Num]],[1]!tblSchedule[GameNum],0)),"")</f>
        <v>2</v>
      </c>
      <c r="F362" s="6" t="str">
        <f>IFERROR(INDEX([1]!tblSchedule[DLC],MATCH(tblTeamSch[[#This Row],[Game Num]],[1]!tblSchedule[GameNum],0)),"")</f>
        <v>8B1AA</v>
      </c>
      <c r="G362" s="7" t="str">
        <f>IFERROR(INDEX([1]!tblSchedule[Facility],MATCH(tblTeamSch[[#This Row],[Game Num]],[1]!tblSchedule[GameNum],0)),"")</f>
        <v>St. Michael Community Center</v>
      </c>
      <c r="H362" s="8">
        <f>IFERROR(INDEX([1]!tblSchedule[Game Date],MATCH(tblTeamSch[[#This Row],[Game Num]],[1]!tblSchedule[GameNum],0)),"")</f>
        <v>46005</v>
      </c>
      <c r="I362" s="9">
        <f>IFERROR(INDEX([1]!tblSchedule[Game Time],MATCH(tblTeamSch[[#This Row],[Game Num]],[1]!tblSchedule[GameNum],0)),"")</f>
        <v>0.54166666666666663</v>
      </c>
      <c r="J362" s="10" t="str">
        <f>IFERROR(INDEX([1]!tblTeams[Organization],MATCH(tblTeamSch[[#This Row],[Team]],[1]!tblTeams[Team],0)),"")</f>
        <v>Holy Trinity</v>
      </c>
      <c r="K362" s="10" t="str">
        <f>IFERROR(INDEX([1]!tblOrg[Abbr],MATCH(tblTeamSch[[#This Row],[Org]],[1]!tblOrg[Organization],0)),"")</f>
        <v>HT</v>
      </c>
      <c r="L362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2" s="10" t="str">
        <f>IFERROR(INDEX(IF(tblTeamSch[[#This Row],[1vs2]]=1,[1]!tblSchedule[Team 2 Name],[1]!tblSchedule[Team 1 Name]),MATCH(tblTeamSch[[#This Row],[Game Num]],[1]!tblSchedule[GameNum],0)),"")</f>
        <v>St Michael BB 8B#1</v>
      </c>
      <c r="N362" s="6"/>
      <c r="O362" s="6"/>
      <c r="P362" s="6"/>
      <c r="Q362" s="6">
        <f>INDEX([1]!tblSchedule[Home Game],MATCH(tblTeamSch[[#This Row],[Game Num]],[1]!tblSchedule[GameNum],0))</f>
        <v>1</v>
      </c>
      <c r="R362" s="7" t="e">
        <f>IF(COUNTIFS(tblTeamSch[Team],tblTeamSch[[#This Row],[Team]],#REF!,1)&gt;1,"Y","")</f>
        <v>#REF!</v>
      </c>
      <c r="S362" s="6">
        <f>INDEX([1]!tblLoc[Score],MATCH(INDEX([1]!tblOrg[Loc],MATCH(tblTeamSch[[#This Row],[Org]],[1]!tblOrg[Organization],0)),[1]!tblLoc[Loc],0))</f>
        <v>0</v>
      </c>
      <c r="T362" s="6" t="e">
        <f>INDEX([1]!tblLoc[Score],MATCH(INDEX([1]!tblOrg[Loc],MATCH(#REF!,[1]!tblOrg[Abbr],0)),[1]!tblLoc[Loc],0))</f>
        <v>#REF!</v>
      </c>
      <c r="U362" s="6">
        <f>IFERROR(INDEX([1]!tblLoc[Score],MATCH(INDEX([1]!tblOrg[Loc],MATCH(INDEX(FacList,MATCH(tblTeamSch[[#This Row],[Facility]],INDEX(FacList,,1),0),3),[1]!tblOrg[Org Num],0)),[1]!tblLoc[Loc],0)),"")</f>
        <v>7</v>
      </c>
      <c r="V362" s="6">
        <f>IF(OR(tblTeamSch[[#This Row],[Court]]="",tblTeamSch[[#This Row],[Home]]&gt;0),0,IF(tblTeamSch[[#This Row],[Court]]&lt;10,0,IF(tblTeamSch[[#This Row],[Home Court]]=10,0,10)))</f>
        <v>0</v>
      </c>
      <c r="W362" s="6" t="e">
        <f>COUNTIFS(tblTeamSch[Travel Score for Game],10,tblTeamSch[Home],0,#REF!,#REF!)</f>
        <v>#REF!</v>
      </c>
      <c r="X362" s="6" t="str">
        <f>IFERROR(INDEX(tblTeamSch[Overall Travel Score],MATCH(tblTeamSch[[#This Row],[Opponent]],tblTeamSch[Team],0)),"")</f>
        <v/>
      </c>
      <c r="Y362" s="6" cm="1">
        <f t="array" ref="Y362">IF(Y361="Num",1,IF(Y361="","",IF(Y361+1&gt;TotalNumRegGames*2,"",Y361+1)))</f>
        <v>361</v>
      </c>
    </row>
    <row r="363" spans="1:25" ht="13.35" customHeight="1" x14ac:dyDescent="0.3">
      <c r="A363" s="6" cm="1">
        <f t="array" ref="A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</v>
      </c>
      <c r="B363" s="6" cm="1">
        <f t="array" ref="B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3" s="6">
        <f>IFERROR(INDEX([1]!tblSchedule[Week Game Scheduled],MATCH(tblTeamSch[[#This Row],[Game Num]],[1]!tblSchedule[GameNum],0)),"")</f>
        <v>6</v>
      </c>
      <c r="D363" s="6">
        <f>IFERROR(INDEX([1]!tblSchedule[Round],MATCH(tblTeamSch[[#This Row],[Game Num]],[1]!tblSchedule[GameNum],0)),"")</f>
        <v>3</v>
      </c>
      <c r="E363" s="6">
        <f>IFERROR(INDEX([1]!tblSchedule[Rnd Sch],MATCH(tblTeamSch[[#This Row],[Game Num]],[1]!tblSchedule[GameNum],0)),"")</f>
        <v>3</v>
      </c>
      <c r="F363" s="6" t="str">
        <f>IFERROR(INDEX([1]!tblSchedule[DLC],MATCH(tblTeamSch[[#This Row],[Game Num]],[1]!tblSchedule[GameNum],0)),"")</f>
        <v>8B1AA</v>
      </c>
      <c r="G363" s="7" t="str">
        <f>IFERROR(INDEX([1]!tblSchedule[Facility],MATCH(tblTeamSch[[#This Row],[Game Num]],[1]!tblSchedule[GameNum],0)),"")</f>
        <v>Trinity High School's Steinhauser Gym</v>
      </c>
      <c r="H363" s="8">
        <f>IFERROR(INDEX([1]!tblSchedule[Game Date],MATCH(tblTeamSch[[#This Row],[Game Num]],[1]!tblSchedule[GameNum],0)),"")</f>
        <v>46026</v>
      </c>
      <c r="I363" s="9">
        <f>IFERROR(INDEX([1]!tblSchedule[Game Time],MATCH(tblTeamSch[[#This Row],[Game Num]],[1]!tblSchedule[GameNum],0)),"")</f>
        <v>0.625</v>
      </c>
      <c r="J363" s="10" t="str">
        <f>IFERROR(INDEX([1]!tblTeams[Organization],MATCH(tblTeamSch[[#This Row],[Team]],[1]!tblTeams[Team],0)),"")</f>
        <v>Holy Trinity</v>
      </c>
      <c r="K363" s="10" t="str">
        <f>IFERROR(INDEX([1]!tblOrg[Abbr],MATCH(tblTeamSch[[#This Row],[Org]],[1]!tblOrg[Organization],0)),"")</f>
        <v>HT</v>
      </c>
      <c r="L363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3" s="10" t="str">
        <f>IFERROR(INDEX(IF(tblTeamSch[[#This Row],[1vs2]]=1,[1]!tblSchedule[Team 2 Name],[1]!tblSchedule[Team 1 Name]),MATCH(tblTeamSch[[#This Row],[Game Num]],[1]!tblSchedule[GameNum],0)),"")</f>
        <v>St. Albert BB 8B#1</v>
      </c>
      <c r="N363" s="6"/>
      <c r="O363" s="6"/>
      <c r="P363" s="6"/>
      <c r="Q363" s="6">
        <f>INDEX([1]!tblSchedule[Home Game],MATCH(tblTeamSch[[#This Row],[Game Num]],[1]!tblSchedule[GameNum],0))</f>
        <v>0</v>
      </c>
      <c r="R363" s="7" t="e">
        <f>IF(COUNTIFS(tblTeamSch[Team],tblTeamSch[[#This Row],[Team]],#REF!,1)&gt;1,"Y","")</f>
        <v>#REF!</v>
      </c>
      <c r="S363" s="6">
        <f>INDEX([1]!tblLoc[Score],MATCH(INDEX([1]!tblOrg[Loc],MATCH(tblTeamSch[[#This Row],[Org]],[1]!tblOrg[Organization],0)),[1]!tblLoc[Loc],0))</f>
        <v>0</v>
      </c>
      <c r="T363" s="6" t="e">
        <f>INDEX([1]!tblLoc[Score],MATCH(INDEX([1]!tblOrg[Loc],MATCH(#REF!,[1]!tblOrg[Abbr],0)),[1]!tblLoc[Loc],0))</f>
        <v>#REF!</v>
      </c>
      <c r="U363" s="6" t="str">
        <f>IFERROR(INDEX([1]!tblLoc[Score],MATCH(INDEX([1]!tblOrg[Loc],MATCH(INDEX(FacList,MATCH(tblTeamSch[[#This Row],[Facility]],INDEX(FacList,,1),0),3),[1]!tblOrg[Org Num],0)),[1]!tblLoc[Loc],0)),"")</f>
        <v/>
      </c>
      <c r="V363" s="6">
        <f>IF(OR(tblTeamSch[[#This Row],[Court]]="",tblTeamSch[[#This Row],[Home]]&gt;0),0,IF(tblTeamSch[[#This Row],[Court]]&lt;10,0,IF(tblTeamSch[[#This Row],[Home Court]]=10,0,10)))</f>
        <v>0</v>
      </c>
      <c r="W363" s="6" t="e">
        <f>COUNTIFS(tblTeamSch[Travel Score for Game],10,tblTeamSch[Home],0,#REF!,#REF!)</f>
        <v>#REF!</v>
      </c>
      <c r="X363" s="6" t="str">
        <f>IFERROR(INDEX(tblTeamSch[Overall Travel Score],MATCH(tblTeamSch[[#This Row],[Opponent]],tblTeamSch[Team],0)),"")</f>
        <v/>
      </c>
      <c r="Y363" s="6" cm="1">
        <f t="array" ref="Y363">IF(Y362="Num",1,IF(Y362="","",IF(Y362+1&gt;TotalNumRegGames*2,"",Y362+1)))</f>
        <v>362</v>
      </c>
    </row>
    <row r="364" spans="1:25" ht="13.35" customHeight="1" x14ac:dyDescent="0.3">
      <c r="A364" s="6" cm="1">
        <f t="array" ref="A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</v>
      </c>
      <c r="B364" s="6" cm="1">
        <f t="array" ref="B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4" s="6">
        <f>IFERROR(INDEX([1]!tblSchedule[Week Game Scheduled],MATCH(tblTeamSch[[#This Row],[Game Num]],[1]!tblSchedule[GameNum],0)),"")</f>
        <v>7</v>
      </c>
      <c r="D364" s="6">
        <f>IFERROR(INDEX([1]!tblSchedule[Round],MATCH(tblTeamSch[[#This Row],[Game Num]],[1]!tblSchedule[GameNum],0)),"")</f>
        <v>4</v>
      </c>
      <c r="E364" s="6">
        <f>IFERROR(INDEX([1]!tblSchedule[Rnd Sch],MATCH(tblTeamSch[[#This Row],[Game Num]],[1]!tblSchedule[GameNum],0)),"")</f>
        <v>4</v>
      </c>
      <c r="F364" s="6" t="str">
        <f>IFERROR(INDEX([1]!tblSchedule[DLC],MATCH(tblTeamSch[[#This Row],[Game Num]],[1]!tblSchedule[GameNum],0)),"")</f>
        <v>8B1AA</v>
      </c>
      <c r="G364" s="7" t="str">
        <f>IFERROR(INDEX([1]!tblSchedule[Facility],MATCH(tblTeamSch[[#This Row],[Game Num]],[1]!tblSchedule[GameNum],0)),"")</f>
        <v>St Lawrence</v>
      </c>
      <c r="H364" s="8">
        <f>IFERROR(INDEX([1]!tblSchedule[Game Date],MATCH(tblTeamSch[[#This Row],[Game Num]],[1]!tblSchedule[GameNum],0)),"")</f>
        <v>46033</v>
      </c>
      <c r="I364" s="9">
        <f>IFERROR(INDEX([1]!tblSchedule[Game Time],MATCH(tblTeamSch[[#This Row],[Game Num]],[1]!tblSchedule[GameNum],0)),"")</f>
        <v>0.54166666666666663</v>
      </c>
      <c r="J364" s="10" t="str">
        <f>IFERROR(INDEX([1]!tblTeams[Organization],MATCH(tblTeamSch[[#This Row],[Team]],[1]!tblTeams[Team],0)),"")</f>
        <v>Holy Trinity</v>
      </c>
      <c r="K364" s="10" t="str">
        <f>IFERROR(INDEX([1]!tblOrg[Abbr],MATCH(tblTeamSch[[#This Row],[Org]],[1]!tblOrg[Organization],0)),"")</f>
        <v>HT</v>
      </c>
      <c r="L364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4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364" s="6"/>
      <c r="O364" s="6"/>
      <c r="P364" s="6"/>
      <c r="Q364" s="6">
        <f>INDEX([1]!tblSchedule[Home Game],MATCH(tblTeamSch[[#This Row],[Game Num]],[1]!tblSchedule[GameNum],0))</f>
        <v>1</v>
      </c>
      <c r="R364" s="7" t="e">
        <f>IF(COUNTIFS(tblTeamSch[Team],tblTeamSch[[#This Row],[Team]],#REF!,1)&gt;1,"Y","")</f>
        <v>#REF!</v>
      </c>
      <c r="S364" s="6">
        <f>INDEX([1]!tblLoc[Score],MATCH(INDEX([1]!tblOrg[Loc],MATCH(tblTeamSch[[#This Row],[Org]],[1]!tblOrg[Organization],0)),[1]!tblLoc[Loc],0))</f>
        <v>0</v>
      </c>
      <c r="T364" s="6" t="e">
        <f>INDEX([1]!tblLoc[Score],MATCH(INDEX([1]!tblOrg[Loc],MATCH(#REF!,[1]!tblOrg[Abbr],0)),[1]!tblLoc[Loc],0))</f>
        <v>#REF!</v>
      </c>
      <c r="U364" s="6">
        <f>IFERROR(INDEX([1]!tblLoc[Score],MATCH(INDEX([1]!tblOrg[Loc],MATCH(INDEX(FacList,MATCH(tblTeamSch[[#This Row],[Facility]],INDEX(FacList,,1),0),3),[1]!tblOrg[Org Num],0)),[1]!tblLoc[Loc],0)),"")</f>
        <v>10</v>
      </c>
      <c r="V364" s="6">
        <f>IF(OR(tblTeamSch[[#This Row],[Court]]="",tblTeamSch[[#This Row],[Home]]&gt;0),0,IF(tblTeamSch[[#This Row],[Court]]&lt;10,0,IF(tblTeamSch[[#This Row],[Home Court]]=10,0,10)))</f>
        <v>0</v>
      </c>
      <c r="W364" s="6" t="e">
        <f>COUNTIFS(tblTeamSch[Travel Score for Game],10,tblTeamSch[Home],0,#REF!,#REF!)</f>
        <v>#REF!</v>
      </c>
      <c r="X364" s="6" t="str">
        <f>IFERROR(INDEX(tblTeamSch[Overall Travel Score],MATCH(tblTeamSch[[#This Row],[Opponent]],tblTeamSch[Team],0)),"")</f>
        <v/>
      </c>
      <c r="Y364" s="6" cm="1">
        <f t="array" ref="Y364">IF(Y363="Num",1,IF(Y363="","",IF(Y363+1&gt;TotalNumRegGames*2,"",Y363+1)))</f>
        <v>363</v>
      </c>
    </row>
    <row r="365" spans="1:25" ht="13.35" customHeight="1" x14ac:dyDescent="0.3">
      <c r="A365" s="6" cm="1">
        <f t="array" ref="A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</v>
      </c>
      <c r="B365" s="6" cm="1">
        <f t="array" ref="B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5" s="6">
        <f>IFERROR(INDEX([1]!tblSchedule[Week Game Scheduled],MATCH(tblTeamSch[[#This Row],[Game Num]],[1]!tblSchedule[GameNum],0)),"")</f>
        <v>8</v>
      </c>
      <c r="D365" s="6">
        <f>IFERROR(INDEX([1]!tblSchedule[Round],MATCH(tblTeamSch[[#This Row],[Game Num]],[1]!tblSchedule[GameNum],0)),"")</f>
        <v>5</v>
      </c>
      <c r="E365" s="6">
        <f>IFERROR(INDEX([1]!tblSchedule[Rnd Sch],MATCH(tblTeamSch[[#This Row],[Game Num]],[1]!tblSchedule[GameNum],0)),"")</f>
        <v>5</v>
      </c>
      <c r="F365" s="6" t="str">
        <f>IFERROR(INDEX([1]!tblSchedule[DLC],MATCH(tblTeamSch[[#This Row],[Game Num]],[1]!tblSchedule[GameNum],0)),"")</f>
        <v>8B1AA</v>
      </c>
      <c r="G365" s="7" t="str">
        <f>IFERROR(INDEX([1]!tblSchedule[Facility],MATCH(tblTeamSch[[#This Row],[Game Num]],[1]!tblSchedule[GameNum],0)),"")</f>
        <v>Holy Trinity Parish School</v>
      </c>
      <c r="H365" s="8">
        <f>IFERROR(INDEX([1]!tblSchedule[Game Date],MATCH(tblTeamSch[[#This Row],[Game Num]],[1]!tblSchedule[GameNum],0)),"")</f>
        <v>46040</v>
      </c>
      <c r="I365" s="9">
        <f>IFERROR(INDEX([1]!tblSchedule[Game Time],MATCH(tblTeamSch[[#This Row],[Game Num]],[1]!tblSchedule[GameNum],0)),"")</f>
        <v>0.54166666666666663</v>
      </c>
      <c r="J365" s="10" t="str">
        <f>IFERROR(INDEX([1]!tblTeams[Organization],MATCH(tblTeamSch[[#This Row],[Team]],[1]!tblTeams[Team],0)),"")</f>
        <v>Holy Trinity</v>
      </c>
      <c r="K365" s="10" t="str">
        <f>IFERROR(INDEX([1]!tblOrg[Abbr],MATCH(tblTeamSch[[#This Row],[Org]],[1]!tblOrg[Organization],0)),"")</f>
        <v>HT</v>
      </c>
      <c r="L365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5" s="10" t="str">
        <f>IFERROR(INDEX(IF(tblTeamSch[[#This Row],[1vs2]]=1,[1]!tblSchedule[Team 2 Name],[1]!tblSchedule[Team 1 Name]),MATCH(tblTeamSch[[#This Row],[Game Num]],[1]!tblSchedule[GameNum],0)),"")</f>
        <v>St Agnes BB 8B#1</v>
      </c>
      <c r="N365" s="6"/>
      <c r="O365" s="6"/>
      <c r="P365" s="6"/>
      <c r="Q365" s="6">
        <f>INDEX([1]!tblSchedule[Home Game],MATCH(tblTeamSch[[#This Row],[Game Num]],[1]!tblSchedule[GameNum],0))</f>
        <v>1</v>
      </c>
      <c r="R365" s="7" t="e">
        <f>IF(COUNTIFS(tblTeamSch[Team],tblTeamSch[[#This Row],[Team]],#REF!,1)&gt;1,"Y","")</f>
        <v>#REF!</v>
      </c>
      <c r="S365" s="6">
        <f>INDEX([1]!tblLoc[Score],MATCH(INDEX([1]!tblOrg[Loc],MATCH(tblTeamSch[[#This Row],[Org]],[1]!tblOrg[Organization],0)),[1]!tblLoc[Loc],0))</f>
        <v>0</v>
      </c>
      <c r="T365" s="6" t="e">
        <f>INDEX([1]!tblLoc[Score],MATCH(INDEX([1]!tblOrg[Loc],MATCH(#REF!,[1]!tblOrg[Abbr],0)),[1]!tblLoc[Loc],0))</f>
        <v>#REF!</v>
      </c>
      <c r="U365" s="6">
        <f>IFERROR(INDEX([1]!tblLoc[Score],MATCH(INDEX([1]!tblOrg[Loc],MATCH(INDEX(FacList,MATCH(tblTeamSch[[#This Row],[Facility]],INDEX(FacList,,1),0),3),[1]!tblOrg[Org Num],0)),[1]!tblLoc[Loc],0)),"")</f>
        <v>0</v>
      </c>
      <c r="V365" s="6">
        <f>IF(OR(tblTeamSch[[#This Row],[Court]]="",tblTeamSch[[#This Row],[Home]]&gt;0),0,IF(tblTeamSch[[#This Row],[Court]]&lt;10,0,IF(tblTeamSch[[#This Row],[Home Court]]=10,0,10)))</f>
        <v>0</v>
      </c>
      <c r="W365" s="6" t="e">
        <f>COUNTIFS(tblTeamSch[Travel Score for Game],10,tblTeamSch[Home],0,#REF!,#REF!)</f>
        <v>#REF!</v>
      </c>
      <c r="X365" s="6" t="str">
        <f>IFERROR(INDEX(tblTeamSch[Overall Travel Score],MATCH(tblTeamSch[[#This Row],[Opponent]],tblTeamSch[Team],0)),"")</f>
        <v/>
      </c>
      <c r="Y365" s="6" cm="1">
        <f t="array" ref="Y365">IF(Y364="Num",1,IF(Y364="","",IF(Y364+1&gt;TotalNumRegGames*2,"",Y364+1)))</f>
        <v>364</v>
      </c>
    </row>
    <row r="366" spans="1:25" ht="13.35" customHeight="1" x14ac:dyDescent="0.3">
      <c r="A366" s="6" cm="1">
        <f t="array" ref="A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</v>
      </c>
      <c r="B366" s="6" cm="1">
        <f t="array" ref="B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6" s="6">
        <f>IFERROR(INDEX([1]!tblSchedule[Week Game Scheduled],MATCH(tblTeamSch[[#This Row],[Game Num]],[1]!tblSchedule[GameNum],0)),"")</f>
        <v>8</v>
      </c>
      <c r="D366" s="6">
        <f>IFERROR(INDEX([1]!tblSchedule[Round],MATCH(tblTeamSch[[#This Row],[Game Num]],[1]!tblSchedule[GameNum],0)),"")</f>
        <v>6</v>
      </c>
      <c r="E366" s="6">
        <f>IFERROR(INDEX([1]!tblSchedule[Rnd Sch],MATCH(tblTeamSch[[#This Row],[Game Num]],[1]!tblSchedule[GameNum],0)),"")</f>
        <v>6</v>
      </c>
      <c r="F366" s="6" t="str">
        <f>IFERROR(INDEX([1]!tblSchedule[DLC],MATCH(tblTeamSch[[#This Row],[Game Num]],[1]!tblSchedule[GameNum],0)),"")</f>
        <v>8B1AA</v>
      </c>
      <c r="G366" s="7" t="str">
        <f>IFERROR(INDEX([1]!tblSchedule[Facility],MATCH(tblTeamSch[[#This Row],[Game Num]],[1]!tblSchedule[GameNum],0)),"")</f>
        <v>St. Gabriel Multi-Purpose Building</v>
      </c>
      <c r="H366" s="8">
        <f>IFERROR(INDEX([1]!tblSchedule[Game Date],MATCH(tblTeamSch[[#This Row],[Game Num]],[1]!tblSchedule[GameNum],0)),"")</f>
        <v>46046</v>
      </c>
      <c r="I366" s="9">
        <f>IFERROR(INDEX([1]!tblSchedule[Game Time],MATCH(tblTeamSch[[#This Row],[Game Num]],[1]!tblSchedule[GameNum],0)),"")</f>
        <v>0.375</v>
      </c>
      <c r="J366" s="10" t="str">
        <f>IFERROR(INDEX([1]!tblTeams[Organization],MATCH(tblTeamSch[[#This Row],[Team]],[1]!tblTeams[Team],0)),"")</f>
        <v>Holy Trinity</v>
      </c>
      <c r="K366" s="10" t="str">
        <f>IFERROR(INDEX([1]!tblOrg[Abbr],MATCH(tblTeamSch[[#This Row],[Org]],[1]!tblOrg[Organization],0)),"")</f>
        <v>HT</v>
      </c>
      <c r="L366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6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366" s="6"/>
      <c r="O366" s="6"/>
      <c r="P366" s="6"/>
      <c r="Q366" s="6">
        <f>INDEX([1]!tblSchedule[Home Game],MATCH(tblTeamSch[[#This Row],[Game Num]],[1]!tblSchedule[GameNum],0))</f>
        <v>1</v>
      </c>
      <c r="R366" s="7" t="e">
        <f>IF(COUNTIFS(tblTeamSch[Team],tblTeamSch[[#This Row],[Team]],#REF!,1)&gt;1,"Y","")</f>
        <v>#REF!</v>
      </c>
      <c r="S366" s="6">
        <f>INDEX([1]!tblLoc[Score],MATCH(INDEX([1]!tblOrg[Loc],MATCH(tblTeamSch[[#This Row],[Org]],[1]!tblOrg[Organization],0)),[1]!tblLoc[Loc],0))</f>
        <v>0</v>
      </c>
      <c r="T366" s="6" t="e">
        <f>INDEX([1]!tblLoc[Score],MATCH(INDEX([1]!tblOrg[Loc],MATCH(#REF!,[1]!tblOrg[Abbr],0)),[1]!tblLoc[Loc],0))</f>
        <v>#REF!</v>
      </c>
      <c r="U366" s="6">
        <f>IFERROR(INDEX([1]!tblLoc[Score],MATCH(INDEX([1]!tblOrg[Loc],MATCH(INDEX(FacList,MATCH(tblTeamSch[[#This Row],[Facility]],INDEX(FacList,,1),0),3),[1]!tblOrg[Org Num],0)),[1]!tblLoc[Loc],0)),"")</f>
        <v>7</v>
      </c>
      <c r="V366" s="6">
        <f>IF(OR(tblTeamSch[[#This Row],[Court]]="",tblTeamSch[[#This Row],[Home]]&gt;0),0,IF(tblTeamSch[[#This Row],[Court]]&lt;10,0,IF(tblTeamSch[[#This Row],[Home Court]]=10,0,10)))</f>
        <v>0</v>
      </c>
      <c r="W366" s="6" t="e">
        <f>COUNTIFS(tblTeamSch[Travel Score for Game],10,tblTeamSch[Home],0,#REF!,#REF!)</f>
        <v>#REF!</v>
      </c>
      <c r="X366" s="6" t="str">
        <f>IFERROR(INDEX(tblTeamSch[Overall Travel Score],MATCH(tblTeamSch[[#This Row],[Opponent]],tblTeamSch[Team],0)),"")</f>
        <v/>
      </c>
      <c r="Y366" s="6" cm="1">
        <f t="array" ref="Y366">IF(Y365="Num",1,IF(Y365="","",IF(Y365+1&gt;TotalNumRegGames*2,"",Y365+1)))</f>
        <v>365</v>
      </c>
    </row>
    <row r="367" spans="1:25" ht="13.35" customHeight="1" x14ac:dyDescent="0.3">
      <c r="A367" s="6" cm="1">
        <f t="array" ref="A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</v>
      </c>
      <c r="B367" s="6" cm="1">
        <f t="array" ref="B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7" s="6">
        <f>IFERROR(INDEX([1]!tblSchedule[Week Game Scheduled],MATCH(tblTeamSch[[#This Row],[Game Num]],[1]!tblSchedule[GameNum],0)),"")</f>
        <v>10</v>
      </c>
      <c r="D367" s="6">
        <f>IFERROR(INDEX([1]!tblSchedule[Round],MATCH(tblTeamSch[[#This Row],[Game Num]],[1]!tblSchedule[GameNum],0)),"")</f>
        <v>7</v>
      </c>
      <c r="E367" s="6">
        <f>IFERROR(INDEX([1]!tblSchedule[Rnd Sch],MATCH(tblTeamSch[[#This Row],[Game Num]],[1]!tblSchedule[GameNum],0)),"")</f>
        <v>7</v>
      </c>
      <c r="F367" s="6" t="str">
        <f>IFERROR(INDEX([1]!tblSchedule[DLC],MATCH(tblTeamSch[[#This Row],[Game Num]],[1]!tblSchedule[GameNum],0)),"")</f>
        <v>8B1AA</v>
      </c>
      <c r="G367" s="7" t="str">
        <f>IFERROR(INDEX([1]!tblSchedule[Facility],MATCH(tblTeamSch[[#This Row],[Game Num]],[1]!tblSchedule[GameNum],0)),"")</f>
        <v>Trinity High School's Steinhauser Gym</v>
      </c>
      <c r="H367" s="8">
        <f>IFERROR(INDEX([1]!tblSchedule[Game Date],MATCH(tblTeamSch[[#This Row],[Game Num]],[1]!tblSchedule[GameNum],0)),"")</f>
        <v>46054</v>
      </c>
      <c r="I367" s="9">
        <f>IFERROR(INDEX([1]!tblSchedule[Game Time],MATCH(tblTeamSch[[#This Row],[Game Num]],[1]!tblSchedule[GameNum],0)),"")</f>
        <v>0.54166666666666663</v>
      </c>
      <c r="J367" s="10" t="str">
        <f>IFERROR(INDEX([1]!tblTeams[Organization],MATCH(tblTeamSch[[#This Row],[Team]],[1]!tblTeams[Team],0)),"")</f>
        <v>Holy Trinity</v>
      </c>
      <c r="K367" s="10" t="str">
        <f>IFERROR(INDEX([1]!tblOrg[Abbr],MATCH(tblTeamSch[[#This Row],[Org]],[1]!tblOrg[Organization],0)),"")</f>
        <v>HT</v>
      </c>
      <c r="L367" s="10" t="str">
        <f>IFERROR(INDEX(IF(tblTeamSch[[#This Row],[1vs2]]=1,[1]!tblSchedule[Team 1 Name],[1]!tblSchedule[Team 2 Name]),MATCH(tblTeamSch[[#This Row],[Game Num]],[1]!tblSchedule[GameNum],0)),"")</f>
        <v>Holy Trinity BB 7/8B #1</v>
      </c>
      <c r="M367" s="10" t="str">
        <f>IFERROR(INDEX(IF(tblTeamSch[[#This Row],[1vs2]]=1,[1]!tblSchedule[Team 2 Name],[1]!tblSchedule[Team 1 Name]),MATCH(tblTeamSch[[#This Row],[Game Num]],[1]!tblSchedule[GameNum],0)),"")</f>
        <v>St. Raphael BB 8B #1</v>
      </c>
      <c r="N367" s="6"/>
      <c r="O367" s="6"/>
      <c r="P367" s="6"/>
      <c r="Q367" s="6">
        <f>INDEX([1]!tblSchedule[Home Game],MATCH(tblTeamSch[[#This Row],[Game Num]],[1]!tblSchedule[GameNum],0))</f>
        <v>0</v>
      </c>
      <c r="R367" s="7" t="e">
        <f>IF(COUNTIFS(tblTeamSch[Team],tblTeamSch[[#This Row],[Team]],#REF!,1)&gt;1,"Y","")</f>
        <v>#REF!</v>
      </c>
      <c r="S367" s="6">
        <f>INDEX([1]!tblLoc[Score],MATCH(INDEX([1]!tblOrg[Loc],MATCH(tblTeamSch[[#This Row],[Org]],[1]!tblOrg[Organization],0)),[1]!tblLoc[Loc],0))</f>
        <v>0</v>
      </c>
      <c r="T367" s="6" t="e">
        <f>INDEX([1]!tblLoc[Score],MATCH(INDEX([1]!tblOrg[Loc],MATCH(#REF!,[1]!tblOrg[Abbr],0)),[1]!tblLoc[Loc],0))</f>
        <v>#REF!</v>
      </c>
      <c r="U367" s="6" t="str">
        <f>IFERROR(INDEX([1]!tblLoc[Score],MATCH(INDEX([1]!tblOrg[Loc],MATCH(INDEX(FacList,MATCH(tblTeamSch[[#This Row],[Facility]],INDEX(FacList,,1),0),3),[1]!tblOrg[Org Num],0)),[1]!tblLoc[Loc],0)),"")</f>
        <v/>
      </c>
      <c r="V367" s="6">
        <f>IF(OR(tblTeamSch[[#This Row],[Court]]="",tblTeamSch[[#This Row],[Home]]&gt;0),0,IF(tblTeamSch[[#This Row],[Court]]&lt;10,0,IF(tblTeamSch[[#This Row],[Home Court]]=10,0,10)))</f>
        <v>0</v>
      </c>
      <c r="W367" s="6" t="e">
        <f>COUNTIFS(tblTeamSch[Travel Score for Game],10,tblTeamSch[Home],0,#REF!,#REF!)</f>
        <v>#REF!</v>
      </c>
      <c r="X367" s="6" t="str">
        <f>IFERROR(INDEX(tblTeamSch[Overall Travel Score],MATCH(tblTeamSch[[#This Row],[Opponent]],tblTeamSch[Team],0)),"")</f>
        <v/>
      </c>
      <c r="Y367" s="6" cm="1">
        <f t="array" ref="Y367">IF(Y366="Num",1,IF(Y366="","",IF(Y366+1&gt;TotalNumRegGames*2,"",Y366+1)))</f>
        <v>366</v>
      </c>
    </row>
    <row r="368" spans="1:25" ht="13.35" customHeight="1" x14ac:dyDescent="0.3">
      <c r="A368" s="6" cm="1">
        <f t="array" ref="A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</v>
      </c>
      <c r="B368" s="6" cm="1">
        <f t="array" ref="B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8" s="6">
        <f>IFERROR(INDEX([1]!tblSchedule[Week Game Scheduled],MATCH(tblTeamSch[[#This Row],[Game Num]],[1]!tblSchedule[GameNum],0)),"")</f>
        <v>50</v>
      </c>
      <c r="D368" s="6">
        <f>IFERROR(INDEX([1]!tblSchedule[Round],MATCH(tblTeamSch[[#This Row],[Game Num]],[1]!tblSchedule[GameNum],0)),"")</f>
        <v>1</v>
      </c>
      <c r="E368" s="6">
        <f>IFERROR(INDEX([1]!tblSchedule[Rnd Sch],MATCH(tblTeamSch[[#This Row],[Game Num]],[1]!tblSchedule[GameNum],0)),"")</f>
        <v>1</v>
      </c>
      <c r="F368" s="6" t="str">
        <f>IFERROR(INDEX([1]!tblSchedule[DLC],MATCH(tblTeamSch[[#This Row],[Game Num]],[1]!tblSchedule[GameNum],0)),"")</f>
        <v>8B2AA</v>
      </c>
      <c r="G368" s="7" t="str">
        <f>IFERROR(INDEX([1]!tblSchedule[Facility],MATCH(tblTeamSch[[#This Row],[Game Num]],[1]!tblSchedule[GameNum],0)),"")</f>
        <v>Mary Queen of Peace</v>
      </c>
      <c r="H368" s="8">
        <f>IFERROR(INDEX([1]!tblSchedule[Game Date],MATCH(tblTeamSch[[#This Row],[Game Num]],[1]!tblSchedule[GameNum],0)),"")</f>
        <v>45998</v>
      </c>
      <c r="I368" s="9">
        <f>IFERROR(INDEX([1]!tblSchedule[Game Time],MATCH(tblTeamSch[[#This Row],[Game Num]],[1]!tblSchedule[GameNum],0)),"")</f>
        <v>0.58333333333333337</v>
      </c>
      <c r="J368" s="10" t="str">
        <f>IFERROR(INDEX([1]!tblTeams[Organization],MATCH(tblTeamSch[[#This Row],[Team]],[1]!tblTeams[Team],0)),"")</f>
        <v>Holy Trinity</v>
      </c>
      <c r="K368" s="10" t="str">
        <f>IFERROR(INDEX([1]!tblOrg[Abbr],MATCH(tblTeamSch[[#This Row],[Org]],[1]!tblOrg[Organization],0)),"")</f>
        <v>HT</v>
      </c>
      <c r="L368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68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368" s="6" t="str" cm="1">
        <f t="array" ref="N36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6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68" s="6" t="str">
        <f>IFERROR(INDEX(#REF!,MATCH(tblTeamSch[[#This Row],[Team]],[1]!tblTeams[Team],0)),"")</f>
        <v/>
      </c>
      <c r="Q368" s="6">
        <f>INDEX([1]!tblSchedule[Home Game],MATCH(tblTeamSch[[#This Row],[Game Num]],[1]!tblSchedule[GameNum],0))</f>
        <v>0</v>
      </c>
      <c r="R368" s="7" t="e">
        <f>IF(COUNTIFS(tblTeamSch[Team],tblTeamSch[[#This Row],[Team]],#REF!,1)&gt;1,"Y","")</f>
        <v>#REF!</v>
      </c>
      <c r="S368" s="6">
        <f>INDEX([1]!tblLoc[Score],MATCH(INDEX([1]!tblOrg[Loc],MATCH(tblTeamSch[[#This Row],[Org]],[1]!tblOrg[Organization],0)),[1]!tblLoc[Loc],0))</f>
        <v>0</v>
      </c>
      <c r="T368" s="6" t="e">
        <f>INDEX([1]!tblLoc[Score],MATCH(INDEX([1]!tblOrg[Loc],MATCH(#REF!,[1]!tblOrg[Abbr],0)),[1]!tblLoc[Loc],0))</f>
        <v>#REF!</v>
      </c>
      <c r="U368" s="6">
        <f>IFERROR(INDEX([1]!tblLoc[Score],MATCH(INDEX([1]!tblOrg[Loc],MATCH(INDEX(FacList,MATCH(tblTeamSch[[#This Row],[Facility]],INDEX(FacList,,1),0),3),[1]!tblOrg[Org Num],0)),[1]!tblLoc[Loc],0)),"")</f>
        <v>10</v>
      </c>
      <c r="V368" s="6">
        <f>IF(OR(tblTeamSch[[#This Row],[Court]]="",tblTeamSch[[#This Row],[Home]]&gt;0),0,IF(tblTeamSch[[#This Row],[Court]]&lt;10,0,IF(tblTeamSch[[#This Row],[Home Court]]=10,0,10)))</f>
        <v>10</v>
      </c>
      <c r="W368" s="6" t="e">
        <f>COUNTIFS(tblTeamSch[Travel Score for Game],10,tblTeamSch[Home],0,#REF!,#REF!)</f>
        <v>#REF!</v>
      </c>
      <c r="X368" s="6" t="str">
        <f>IFERROR(INDEX(tblTeamSch[Overall Travel Score],MATCH(tblTeamSch[[#This Row],[Opponent]],tblTeamSch[Team],0)),"")</f>
        <v/>
      </c>
      <c r="Y368" s="6" cm="1">
        <f t="array" ref="Y368">IF(Y367="Num",1,IF(Y367="","",IF(Y367+1&gt;TotalNumRegGames*2,"",Y367+1)))</f>
        <v>367</v>
      </c>
    </row>
    <row r="369" spans="1:25" ht="13.35" customHeight="1" x14ac:dyDescent="0.3">
      <c r="A369" s="6" cm="1">
        <f t="array" ref="A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</v>
      </c>
      <c r="B369" s="6" cm="1">
        <f t="array" ref="B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69" s="6">
        <f>IFERROR(INDEX([1]!tblSchedule[Week Game Scheduled],MATCH(tblTeamSch[[#This Row],[Game Num]],[1]!tblSchedule[GameNum],0)),"")</f>
        <v>51</v>
      </c>
      <c r="D369" s="6">
        <f>IFERROR(INDEX([1]!tblSchedule[Round],MATCH(tblTeamSch[[#This Row],[Game Num]],[1]!tblSchedule[GameNum],0)),"")</f>
        <v>2</v>
      </c>
      <c r="E369" s="6">
        <f>IFERROR(INDEX([1]!tblSchedule[Rnd Sch],MATCH(tblTeamSch[[#This Row],[Game Num]],[1]!tblSchedule[GameNum],0)),"")</f>
        <v>2</v>
      </c>
      <c r="F369" s="6" t="str">
        <f>IFERROR(INDEX([1]!tblSchedule[DLC],MATCH(tblTeamSch[[#This Row],[Game Num]],[1]!tblSchedule[GameNum],0)),"")</f>
        <v>8B2AA</v>
      </c>
      <c r="G369" s="7" t="str">
        <f>IFERROR(INDEX([1]!tblSchedule[Facility],MATCH(tblTeamSch[[#This Row],[Game Num]],[1]!tblSchedule[GameNum],0)),"")</f>
        <v>Holy Trinity Parish School</v>
      </c>
      <c r="H369" s="8">
        <f>IFERROR(INDEX([1]!tblSchedule[Game Date],MATCH(tblTeamSch[[#This Row],[Game Num]],[1]!tblSchedule[GameNum],0)),"")</f>
        <v>46005</v>
      </c>
      <c r="I369" s="9">
        <f>IFERROR(INDEX([1]!tblSchedule[Game Time],MATCH(tblTeamSch[[#This Row],[Game Num]],[1]!tblSchedule[GameNum],0)),"")</f>
        <v>0.54166666666666663</v>
      </c>
      <c r="J369" s="10" t="str">
        <f>IFERROR(INDEX([1]!tblTeams[Organization],MATCH(tblTeamSch[[#This Row],[Team]],[1]!tblTeams[Team],0)),"")</f>
        <v>Holy Trinity</v>
      </c>
      <c r="K369" s="10" t="str">
        <f>IFERROR(INDEX([1]!tblOrg[Abbr],MATCH(tblTeamSch[[#This Row],[Org]],[1]!tblOrg[Organization],0)),"")</f>
        <v>HT</v>
      </c>
      <c r="L369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69" s="10" t="str">
        <f>IFERROR(INDEX(IF(tblTeamSch[[#This Row],[1vs2]]=1,[1]!tblSchedule[Team 2 Name],[1]!tblSchedule[Team 1 Name]),MATCH(tblTeamSch[[#This Row],[Game Num]],[1]!tblSchedule[GameNum],0)),"")</f>
        <v>St Patrick BB 8Boys #2</v>
      </c>
      <c r="N369" s="6" t="str" cm="1">
        <f t="array" ref="N36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6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69" s="6" t="str">
        <f>IFERROR(INDEX(#REF!,MATCH(tblTeamSch[[#This Row],[Team]],[1]!tblTeams[Team],0)),"")</f>
        <v/>
      </c>
      <c r="Q369" s="6">
        <f>INDEX([1]!tblSchedule[Home Game],MATCH(tblTeamSch[[#This Row],[Game Num]],[1]!tblSchedule[GameNum],0))</f>
        <v>1</v>
      </c>
      <c r="R369" s="7" t="e">
        <f>IF(COUNTIFS(tblTeamSch[Team],tblTeamSch[[#This Row],[Team]],#REF!,1)&gt;1,"Y","")</f>
        <v>#REF!</v>
      </c>
      <c r="S369" s="6">
        <f>INDEX([1]!tblLoc[Score],MATCH(INDEX([1]!tblOrg[Loc],MATCH(tblTeamSch[[#This Row],[Org]],[1]!tblOrg[Organization],0)),[1]!tblLoc[Loc],0))</f>
        <v>0</v>
      </c>
      <c r="T369" s="6" t="e">
        <f>INDEX([1]!tblLoc[Score],MATCH(INDEX([1]!tblOrg[Loc],MATCH(#REF!,[1]!tblOrg[Abbr],0)),[1]!tblLoc[Loc],0))</f>
        <v>#REF!</v>
      </c>
      <c r="U369" s="6">
        <f>IFERROR(INDEX([1]!tblLoc[Score],MATCH(INDEX([1]!tblOrg[Loc],MATCH(INDEX(FacList,MATCH(tblTeamSch[[#This Row],[Facility]],INDEX(FacList,,1),0),3),[1]!tblOrg[Org Num],0)),[1]!tblLoc[Loc],0)),"")</f>
        <v>0</v>
      </c>
      <c r="V369" s="6">
        <f>IF(OR(tblTeamSch[[#This Row],[Court]]="",tblTeamSch[[#This Row],[Home]]&gt;0),0,IF(tblTeamSch[[#This Row],[Court]]&lt;10,0,IF(tblTeamSch[[#This Row],[Home Court]]=10,0,10)))</f>
        <v>0</v>
      </c>
      <c r="W369" s="6" t="e">
        <f>COUNTIFS(tblTeamSch[Travel Score for Game],10,tblTeamSch[Home],0,#REF!,#REF!)</f>
        <v>#REF!</v>
      </c>
      <c r="X369" s="6" t="str">
        <f>IFERROR(INDEX(tblTeamSch[Overall Travel Score],MATCH(tblTeamSch[[#This Row],[Opponent]],tblTeamSch[Team],0)),"")</f>
        <v/>
      </c>
      <c r="Y369" s="6" cm="1">
        <f t="array" ref="Y369">IF(Y368="Num",1,IF(Y368="","",IF(Y368+1&gt;TotalNumRegGames*2,"",Y368+1)))</f>
        <v>368</v>
      </c>
    </row>
    <row r="370" spans="1:25" ht="13.35" customHeight="1" x14ac:dyDescent="0.3">
      <c r="A370" s="6" cm="1">
        <f t="array" ref="A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</v>
      </c>
      <c r="B370" s="6" cm="1">
        <f t="array" ref="B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0" s="6">
        <f>IFERROR(INDEX([1]!tblSchedule[Week Game Scheduled],MATCH(tblTeamSch[[#This Row],[Game Num]],[1]!tblSchedule[GameNum],0)),"")</f>
        <v>6</v>
      </c>
      <c r="D370" s="6">
        <f>IFERROR(INDEX([1]!tblSchedule[Round],MATCH(tblTeamSch[[#This Row],[Game Num]],[1]!tblSchedule[GameNum],0)),"")</f>
        <v>3</v>
      </c>
      <c r="E370" s="6">
        <f>IFERROR(INDEX([1]!tblSchedule[Rnd Sch],MATCH(tblTeamSch[[#This Row],[Game Num]],[1]!tblSchedule[GameNum],0)),"")</f>
        <v>3</v>
      </c>
      <c r="F370" s="6" t="str">
        <f>IFERROR(INDEX([1]!tblSchedule[DLC],MATCH(tblTeamSch[[#This Row],[Game Num]],[1]!tblSchedule[GameNum],0)),"")</f>
        <v>8B2AA</v>
      </c>
      <c r="G370" s="7" t="str">
        <f>IFERROR(INDEX([1]!tblSchedule[Facility],MATCH(tblTeamSch[[#This Row],[Game Num]],[1]!tblSchedule[GameNum],0)),"")</f>
        <v>Holy Trinity Parish School</v>
      </c>
      <c r="H370" s="8">
        <f>IFERROR(INDEX([1]!tblSchedule[Game Date],MATCH(tblTeamSch[[#This Row],[Game Num]],[1]!tblSchedule[GameNum],0)),"")</f>
        <v>46026</v>
      </c>
      <c r="I370" s="9">
        <f>IFERROR(INDEX([1]!tblSchedule[Game Time],MATCH(tblTeamSch[[#This Row],[Game Num]],[1]!tblSchedule[GameNum],0)),"")</f>
        <v>0.54166666666666663</v>
      </c>
      <c r="J370" s="10" t="str">
        <f>IFERROR(INDEX([1]!tblTeams[Organization],MATCH(tblTeamSch[[#This Row],[Team]],[1]!tblTeams[Team],0)),"")</f>
        <v>Holy Trinity</v>
      </c>
      <c r="K370" s="10" t="str">
        <f>IFERROR(INDEX([1]!tblOrg[Abbr],MATCH(tblTeamSch[[#This Row],[Org]],[1]!tblOrg[Organization],0)),"")</f>
        <v>HT</v>
      </c>
      <c r="L370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70" s="10" t="str">
        <f>IFERROR(INDEX(IF(tblTeamSch[[#This Row],[1vs2]]=1,[1]!tblSchedule[Team 2 Name],[1]!tblSchedule[Team 1 Name]),MATCH(tblTeamSch[[#This Row],[Game Num]],[1]!tblSchedule[GameNum],0)),"")</f>
        <v>St. Albert BB 8B#2</v>
      </c>
      <c r="N370" s="6" t="str" cm="1">
        <f t="array" ref="N37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0" s="6" t="str">
        <f>IFERROR(INDEX(#REF!,MATCH(tblTeamSch[[#This Row],[Team]],[1]!tblTeams[Team],0)),"")</f>
        <v/>
      </c>
      <c r="Q370" s="6">
        <f>INDEX([1]!tblSchedule[Home Game],MATCH(tblTeamSch[[#This Row],[Game Num]],[1]!tblSchedule[GameNum],0))</f>
        <v>1</v>
      </c>
      <c r="R370" s="7" t="e">
        <f>IF(COUNTIFS(tblTeamSch[Team],tblTeamSch[[#This Row],[Team]],#REF!,1)&gt;1,"Y","")</f>
        <v>#REF!</v>
      </c>
      <c r="S370" s="6">
        <f>INDEX([1]!tblLoc[Score],MATCH(INDEX([1]!tblOrg[Loc],MATCH(tblTeamSch[[#This Row],[Org]],[1]!tblOrg[Organization],0)),[1]!tblLoc[Loc],0))</f>
        <v>0</v>
      </c>
      <c r="T370" s="6" t="e">
        <f>INDEX([1]!tblLoc[Score],MATCH(INDEX([1]!tblOrg[Loc],MATCH(#REF!,[1]!tblOrg[Abbr],0)),[1]!tblLoc[Loc],0))</f>
        <v>#REF!</v>
      </c>
      <c r="U370" s="6">
        <f>IFERROR(INDEX([1]!tblLoc[Score],MATCH(INDEX([1]!tblOrg[Loc],MATCH(INDEX(FacList,MATCH(tblTeamSch[[#This Row],[Facility]],INDEX(FacList,,1),0),3),[1]!tblOrg[Org Num],0)),[1]!tblLoc[Loc],0)),"")</f>
        <v>0</v>
      </c>
      <c r="V370" s="6">
        <f>IF(OR(tblTeamSch[[#This Row],[Court]]="",tblTeamSch[[#This Row],[Home]]&gt;0),0,IF(tblTeamSch[[#This Row],[Court]]&lt;10,0,IF(tblTeamSch[[#This Row],[Home Court]]=10,0,10)))</f>
        <v>0</v>
      </c>
      <c r="W370" s="6" t="e">
        <f>COUNTIFS(tblTeamSch[Travel Score for Game],10,tblTeamSch[Home],0,#REF!,#REF!)</f>
        <v>#REF!</v>
      </c>
      <c r="X370" s="6" t="str">
        <f>IFERROR(INDEX(tblTeamSch[Overall Travel Score],MATCH(tblTeamSch[[#This Row],[Opponent]],tblTeamSch[Team],0)),"")</f>
        <v/>
      </c>
      <c r="Y370" s="6" cm="1">
        <f t="array" ref="Y370">IF(Y369="Num",1,IF(Y369="","",IF(Y369+1&gt;TotalNumRegGames*2,"",Y369+1)))</f>
        <v>369</v>
      </c>
    </row>
    <row r="371" spans="1:25" ht="13.35" customHeight="1" x14ac:dyDescent="0.3">
      <c r="A371" s="6" cm="1">
        <f t="array" ref="A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</v>
      </c>
      <c r="B371" s="6" cm="1">
        <f t="array" ref="B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1" s="6">
        <f>IFERROR(INDEX([1]!tblSchedule[Week Game Scheduled],MATCH(tblTeamSch[[#This Row],[Game Num]],[1]!tblSchedule[GameNum],0)),"")</f>
        <v>7</v>
      </c>
      <c r="D371" s="6">
        <f>IFERROR(INDEX([1]!tblSchedule[Round],MATCH(tblTeamSch[[#This Row],[Game Num]],[1]!tblSchedule[GameNum],0)),"")</f>
        <v>4</v>
      </c>
      <c r="E371" s="6">
        <f>IFERROR(INDEX([1]!tblSchedule[Rnd Sch],MATCH(tblTeamSch[[#This Row],[Game Num]],[1]!tblSchedule[GameNum],0)),"")</f>
        <v>4</v>
      </c>
      <c r="F371" s="6" t="str">
        <f>IFERROR(INDEX([1]!tblSchedule[DLC],MATCH(tblTeamSch[[#This Row],[Game Num]],[1]!tblSchedule[GameNum],0)),"")</f>
        <v>8B2AA</v>
      </c>
      <c r="G371" s="7" t="str">
        <f>IFERROR(INDEX([1]!tblSchedule[Facility],MATCH(tblTeamSch[[#This Row],[Game Num]],[1]!tblSchedule[GameNum],0)),"")</f>
        <v>St Lawrence</v>
      </c>
      <c r="H371" s="8">
        <f>IFERROR(INDEX([1]!tblSchedule[Game Date],MATCH(tblTeamSch[[#This Row],[Game Num]],[1]!tblSchedule[GameNum],0)),"")</f>
        <v>46033</v>
      </c>
      <c r="I371" s="9">
        <f>IFERROR(INDEX([1]!tblSchedule[Game Time],MATCH(tblTeamSch[[#This Row],[Game Num]],[1]!tblSchedule[GameNum],0)),"")</f>
        <v>0.58333333333333337</v>
      </c>
      <c r="J371" s="10" t="str">
        <f>IFERROR(INDEX([1]!tblTeams[Organization],MATCH(tblTeamSch[[#This Row],[Team]],[1]!tblTeams[Team],0)),"")</f>
        <v>Holy Trinity</v>
      </c>
      <c r="K371" s="10" t="str">
        <f>IFERROR(INDEX([1]!tblOrg[Abbr],MATCH(tblTeamSch[[#This Row],[Org]],[1]!tblOrg[Organization],0)),"")</f>
        <v>HT</v>
      </c>
      <c r="L371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71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371" s="6" t="str" cm="1">
        <f t="array" ref="N37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1" s="6" t="str">
        <f>IFERROR(INDEX(#REF!,MATCH(tblTeamSch[[#This Row],[Team]],[1]!tblTeams[Team],0)),"")</f>
        <v/>
      </c>
      <c r="Q371" s="6">
        <f>INDEX([1]!tblSchedule[Home Game],MATCH(tblTeamSch[[#This Row],[Game Num]],[1]!tblSchedule[GameNum],0))</f>
        <v>1</v>
      </c>
      <c r="R371" s="7" t="e">
        <f>IF(COUNTIFS(tblTeamSch[Team],tblTeamSch[[#This Row],[Team]],#REF!,1)&gt;1,"Y","")</f>
        <v>#REF!</v>
      </c>
      <c r="S371" s="6">
        <f>INDEX([1]!tblLoc[Score],MATCH(INDEX([1]!tblOrg[Loc],MATCH(tblTeamSch[[#This Row],[Org]],[1]!tblOrg[Organization],0)),[1]!tblLoc[Loc],0))</f>
        <v>0</v>
      </c>
      <c r="T371" s="6" t="e">
        <f>INDEX([1]!tblLoc[Score],MATCH(INDEX([1]!tblOrg[Loc],MATCH(#REF!,[1]!tblOrg[Abbr],0)),[1]!tblLoc[Loc],0))</f>
        <v>#REF!</v>
      </c>
      <c r="U371" s="6">
        <f>IFERROR(INDEX([1]!tblLoc[Score],MATCH(INDEX([1]!tblOrg[Loc],MATCH(INDEX(FacList,MATCH(tblTeamSch[[#This Row],[Facility]],INDEX(FacList,,1),0),3),[1]!tblOrg[Org Num],0)),[1]!tblLoc[Loc],0)),"")</f>
        <v>10</v>
      </c>
      <c r="V371" s="6">
        <f>IF(OR(tblTeamSch[[#This Row],[Court]]="",tblTeamSch[[#This Row],[Home]]&gt;0),0,IF(tblTeamSch[[#This Row],[Court]]&lt;10,0,IF(tblTeamSch[[#This Row],[Home Court]]=10,0,10)))</f>
        <v>0</v>
      </c>
      <c r="W371" s="6" t="e">
        <f>COUNTIFS(tblTeamSch[Travel Score for Game],10,tblTeamSch[Home],0,#REF!,#REF!)</f>
        <v>#REF!</v>
      </c>
      <c r="X371" s="6" t="str">
        <f>IFERROR(INDEX(tblTeamSch[Overall Travel Score],MATCH(tblTeamSch[[#This Row],[Opponent]],tblTeamSch[Team],0)),"")</f>
        <v/>
      </c>
      <c r="Y371" s="6" cm="1">
        <f t="array" ref="Y371">IF(Y370="Num",1,IF(Y370="","",IF(Y370+1&gt;TotalNumRegGames*2,"",Y370+1)))</f>
        <v>370</v>
      </c>
    </row>
    <row r="372" spans="1:25" ht="13.35" customHeight="1" x14ac:dyDescent="0.3">
      <c r="A372" s="6" cm="1">
        <f t="array" ref="A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</v>
      </c>
      <c r="B372" s="6" cm="1">
        <f t="array" ref="B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2" s="6">
        <f>IFERROR(INDEX([1]!tblSchedule[Week Game Scheduled],MATCH(tblTeamSch[[#This Row],[Game Num]],[1]!tblSchedule[GameNum],0)),"")</f>
        <v>8</v>
      </c>
      <c r="D372" s="6">
        <f>IFERROR(INDEX([1]!tblSchedule[Round],MATCH(tblTeamSch[[#This Row],[Game Num]],[1]!tblSchedule[GameNum],0)),"")</f>
        <v>5</v>
      </c>
      <c r="E372" s="6">
        <f>IFERROR(INDEX([1]!tblSchedule[Rnd Sch],MATCH(tblTeamSch[[#This Row],[Game Num]],[1]!tblSchedule[GameNum],0)),"")</f>
        <v>5</v>
      </c>
      <c r="F372" s="6" t="str">
        <f>IFERROR(INDEX([1]!tblSchedule[DLC],MATCH(tblTeamSch[[#This Row],[Game Num]],[1]!tblSchedule[GameNum],0)),"")</f>
        <v>8B2AA</v>
      </c>
      <c r="G372" s="7" t="str">
        <f>IFERROR(INDEX([1]!tblSchedule[Facility],MATCH(tblTeamSch[[#This Row],[Game Num]],[1]!tblSchedule[GameNum],0)),"")</f>
        <v>St. Agnes Gym</v>
      </c>
      <c r="H372" s="8">
        <f>IFERROR(INDEX([1]!tblSchedule[Game Date],MATCH(tblTeamSch[[#This Row],[Game Num]],[1]!tblSchedule[GameNum],0)),"")</f>
        <v>46040</v>
      </c>
      <c r="I372" s="9">
        <f>IFERROR(INDEX([1]!tblSchedule[Game Time],MATCH(tblTeamSch[[#This Row],[Game Num]],[1]!tblSchedule[GameNum],0)),"")</f>
        <v>0.54166666666666663</v>
      </c>
      <c r="J372" s="10" t="str">
        <f>IFERROR(INDEX([1]!tblTeams[Organization],MATCH(tblTeamSch[[#This Row],[Team]],[1]!tblTeams[Team],0)),"")</f>
        <v>Holy Trinity</v>
      </c>
      <c r="K372" s="10" t="str">
        <f>IFERROR(INDEX([1]!tblOrg[Abbr],MATCH(tblTeamSch[[#This Row],[Org]],[1]!tblOrg[Organization],0)),"")</f>
        <v>HT</v>
      </c>
      <c r="L372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72" s="10" t="str">
        <f>IFERROR(INDEX(IF(tblTeamSch[[#This Row],[1vs2]]=1,[1]!tblSchedule[Team 2 Name],[1]!tblSchedule[Team 1 Name]),MATCH(tblTeamSch[[#This Row],[Game Num]],[1]!tblSchedule[GameNum],0)),"")</f>
        <v>St Agnes BB 8B#2</v>
      </c>
      <c r="N372" s="6" t="str" cm="1">
        <f t="array" ref="N37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2" s="6" t="str">
        <f>IFERROR(INDEX(#REF!,MATCH(tblTeamSch[[#This Row],[Team]],[1]!tblTeams[Team],0)),"")</f>
        <v/>
      </c>
      <c r="Q372" s="6">
        <f>INDEX([1]!tblSchedule[Home Game],MATCH(tblTeamSch[[#This Row],[Game Num]],[1]!tblSchedule[GameNum],0))</f>
        <v>1</v>
      </c>
      <c r="R372" s="7" t="e">
        <f>IF(COUNTIFS(tblTeamSch[Team],tblTeamSch[[#This Row],[Team]],#REF!,1)&gt;1,"Y","")</f>
        <v>#REF!</v>
      </c>
      <c r="S372" s="6">
        <f>INDEX([1]!tblLoc[Score],MATCH(INDEX([1]!tblOrg[Loc],MATCH(tblTeamSch[[#This Row],[Org]],[1]!tblOrg[Organization],0)),[1]!tblLoc[Loc],0))</f>
        <v>0</v>
      </c>
      <c r="T372" s="6" t="e">
        <f>INDEX([1]!tblLoc[Score],MATCH(INDEX([1]!tblOrg[Loc],MATCH(#REF!,[1]!tblOrg[Abbr],0)),[1]!tblLoc[Loc],0))</f>
        <v>#REF!</v>
      </c>
      <c r="U372" s="6">
        <f>IFERROR(INDEX([1]!tblLoc[Score],MATCH(INDEX([1]!tblOrg[Loc],MATCH(INDEX(FacList,MATCH(tblTeamSch[[#This Row],[Facility]],INDEX(FacList,,1),0),3),[1]!tblOrg[Org Num],0)),[1]!tblLoc[Loc],0)),"")</f>
        <v>0</v>
      </c>
      <c r="V372" s="6">
        <f>IF(OR(tblTeamSch[[#This Row],[Court]]="",tblTeamSch[[#This Row],[Home]]&gt;0),0,IF(tblTeamSch[[#This Row],[Court]]&lt;10,0,IF(tblTeamSch[[#This Row],[Home Court]]=10,0,10)))</f>
        <v>0</v>
      </c>
      <c r="W372" s="6" t="e">
        <f>COUNTIFS(tblTeamSch[Travel Score for Game],10,tblTeamSch[Home],0,#REF!,#REF!)</f>
        <v>#REF!</v>
      </c>
      <c r="X372" s="6" t="str">
        <f>IFERROR(INDEX(tblTeamSch[Overall Travel Score],MATCH(tblTeamSch[[#This Row],[Opponent]],tblTeamSch[Team],0)),"")</f>
        <v/>
      </c>
      <c r="Y372" s="6" cm="1">
        <f t="array" ref="Y372">IF(Y371="Num",1,IF(Y371="","",IF(Y371+1&gt;TotalNumRegGames*2,"",Y371+1)))</f>
        <v>371</v>
      </c>
    </row>
    <row r="373" spans="1:25" ht="13.35" customHeight="1" x14ac:dyDescent="0.3">
      <c r="A373" s="6" cm="1">
        <f t="array" ref="A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</v>
      </c>
      <c r="B373" s="6" cm="1">
        <f t="array" ref="B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3" s="6">
        <f>IFERROR(INDEX([1]!tblSchedule[Week Game Scheduled],MATCH(tblTeamSch[[#This Row],[Game Num]],[1]!tblSchedule[GameNum],0)),"")</f>
        <v>9</v>
      </c>
      <c r="D373" s="6">
        <f>IFERROR(INDEX([1]!tblSchedule[Round],MATCH(tblTeamSch[[#This Row],[Game Num]],[1]!tblSchedule[GameNum],0)),"")</f>
        <v>6</v>
      </c>
      <c r="E373" s="6">
        <f>IFERROR(INDEX([1]!tblSchedule[Rnd Sch],MATCH(tblTeamSch[[#This Row],[Game Num]],[1]!tblSchedule[GameNum],0)),"")</f>
        <v>6</v>
      </c>
      <c r="F373" s="6" t="str">
        <f>IFERROR(INDEX([1]!tblSchedule[DLC],MATCH(tblTeamSch[[#This Row],[Game Num]],[1]!tblSchedule[GameNum],0)),"")</f>
        <v>8B2AA</v>
      </c>
      <c r="G373" s="7" t="str">
        <f>IFERROR(INDEX([1]!tblSchedule[Facility],MATCH(tblTeamSch[[#This Row],[Game Num]],[1]!tblSchedule[GameNum],0)),"")</f>
        <v>Holy Trinity Parish School</v>
      </c>
      <c r="H373" s="8">
        <f>IFERROR(INDEX([1]!tblSchedule[Game Date],MATCH(tblTeamSch[[#This Row],[Game Num]],[1]!tblSchedule[GameNum],0)),"")</f>
        <v>46047</v>
      </c>
      <c r="I373" s="9">
        <f>IFERROR(INDEX([1]!tblSchedule[Game Time],MATCH(tblTeamSch[[#This Row],[Game Num]],[1]!tblSchedule[GameNum],0)),"")</f>
        <v>0.54166666666666663</v>
      </c>
      <c r="J373" s="10" t="str">
        <f>IFERROR(INDEX([1]!tblTeams[Organization],MATCH(tblTeamSch[[#This Row],[Team]],[1]!tblTeams[Team],0)),"")</f>
        <v>Holy Trinity</v>
      </c>
      <c r="K373" s="10" t="str">
        <f>IFERROR(INDEX([1]!tblOrg[Abbr],MATCH(tblTeamSch[[#This Row],[Org]],[1]!tblOrg[Organization],0)),"")</f>
        <v>HT</v>
      </c>
      <c r="L373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73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373" s="6" t="str" cm="1">
        <f t="array" ref="N37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3" s="6" t="str">
        <f>IFERROR(INDEX(#REF!,MATCH(tblTeamSch[[#This Row],[Team]],[1]!tblTeams[Team],0)),"")</f>
        <v/>
      </c>
      <c r="Q373" s="6">
        <f>INDEX([1]!tblSchedule[Home Game],MATCH(tblTeamSch[[#This Row],[Game Num]],[1]!tblSchedule[GameNum],0))</f>
        <v>1</v>
      </c>
      <c r="R373" s="7" t="e">
        <f>IF(COUNTIFS(tblTeamSch[Team],tblTeamSch[[#This Row],[Team]],#REF!,1)&gt;1,"Y","")</f>
        <v>#REF!</v>
      </c>
      <c r="S373" s="6">
        <f>INDEX([1]!tblLoc[Score],MATCH(INDEX([1]!tblOrg[Loc],MATCH(tblTeamSch[[#This Row],[Org]],[1]!tblOrg[Organization],0)),[1]!tblLoc[Loc],0))</f>
        <v>0</v>
      </c>
      <c r="T373" s="6" t="e">
        <f>INDEX([1]!tblLoc[Score],MATCH(INDEX([1]!tblOrg[Loc],MATCH(#REF!,[1]!tblOrg[Abbr],0)),[1]!tblLoc[Loc],0))</f>
        <v>#REF!</v>
      </c>
      <c r="U373" s="6">
        <f>IFERROR(INDEX([1]!tblLoc[Score],MATCH(INDEX([1]!tblOrg[Loc],MATCH(INDEX(FacList,MATCH(tblTeamSch[[#This Row],[Facility]],INDEX(FacList,,1),0),3),[1]!tblOrg[Org Num],0)),[1]!tblLoc[Loc],0)),"")</f>
        <v>0</v>
      </c>
      <c r="V373" s="6">
        <f>IF(OR(tblTeamSch[[#This Row],[Court]]="",tblTeamSch[[#This Row],[Home]]&gt;0),0,IF(tblTeamSch[[#This Row],[Court]]&lt;10,0,IF(tblTeamSch[[#This Row],[Home Court]]=10,0,10)))</f>
        <v>0</v>
      </c>
      <c r="W373" s="6" t="e">
        <f>COUNTIFS(tblTeamSch[Travel Score for Game],10,tblTeamSch[Home],0,#REF!,#REF!)</f>
        <v>#REF!</v>
      </c>
      <c r="X373" s="6" t="str">
        <f>IFERROR(INDEX(tblTeamSch[Overall Travel Score],MATCH(tblTeamSch[[#This Row],[Opponent]],tblTeamSch[Team],0)),"")</f>
        <v/>
      </c>
      <c r="Y373" s="6" cm="1">
        <f t="array" ref="Y373">IF(Y372="Num",1,IF(Y372="","",IF(Y372+1&gt;TotalNumRegGames*2,"",Y372+1)))</f>
        <v>372</v>
      </c>
    </row>
    <row r="374" spans="1:25" ht="13.35" customHeight="1" x14ac:dyDescent="0.3">
      <c r="A374" s="6" cm="1">
        <f t="array" ref="A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122</v>
      </c>
      <c r="B374" s="6" cm="1">
        <f t="array" ref="B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4" s="6">
        <f>IFERROR(INDEX([1]!tblSchedule[Week Game Scheduled],MATCH(tblTeamSch[[#This Row],[Game Num]],[1]!tblSchedule[GameNum],0)),"")</f>
        <v>10</v>
      </c>
      <c r="D374" s="6">
        <f>IFERROR(INDEX([1]!tblSchedule[Round],MATCH(tblTeamSch[[#This Row],[Game Num]],[1]!tblSchedule[GameNum],0)),"")</f>
        <v>7</v>
      </c>
      <c r="E374" s="6">
        <f>IFERROR(INDEX([1]!tblSchedule[Rnd Sch],MATCH(tblTeamSch[[#This Row],[Game Num]],[1]!tblSchedule[GameNum],0)),"")</f>
        <v>7</v>
      </c>
      <c r="F374" s="6" t="str">
        <f>IFERROR(INDEX([1]!tblSchedule[DLC],MATCH(tblTeamSch[[#This Row],[Game Num]],[1]!tblSchedule[GameNum],0)),"")</f>
        <v>8B2AA</v>
      </c>
      <c r="G374" s="7" t="str">
        <f>IFERROR(INDEX([1]!tblSchedule[Facility],MATCH(tblTeamSch[[#This Row],[Game Num]],[1]!tblSchedule[GameNum],0)),"")</f>
        <v>Holy Trinity Parish School</v>
      </c>
      <c r="H374" s="8">
        <f>IFERROR(INDEX([1]!tblSchedule[Game Date],MATCH(tblTeamSch[[#This Row],[Game Num]],[1]!tblSchedule[GameNum],0)),"")</f>
        <v>46054</v>
      </c>
      <c r="I374" s="9">
        <f>IFERROR(INDEX([1]!tblSchedule[Game Time],MATCH(tblTeamSch[[#This Row],[Game Num]],[1]!tblSchedule[GameNum],0)),"")</f>
        <v>0.54166666666666663</v>
      </c>
      <c r="J374" s="10" t="str">
        <f>IFERROR(INDEX([1]!tblTeams[Organization],MATCH(tblTeamSch[[#This Row],[Team]],[1]!tblTeams[Team],0)),"")</f>
        <v>Holy Trinity</v>
      </c>
      <c r="K374" s="10" t="str">
        <f>IFERROR(INDEX([1]!tblOrg[Abbr],MATCH(tblTeamSch[[#This Row],[Org]],[1]!tblOrg[Organization],0)),"")</f>
        <v>HT</v>
      </c>
      <c r="L374" s="10" t="str">
        <f>IFERROR(INDEX(IF(tblTeamSch[[#This Row],[1vs2]]=1,[1]!tblSchedule[Team 1 Name],[1]!tblSchedule[Team 2 Name]),MATCH(tblTeamSch[[#This Row],[Game Num]],[1]!tblSchedule[GameNum],0)),"")</f>
        <v>Holy Trinity BB 7/8B #2</v>
      </c>
      <c r="M374" s="10" t="str">
        <f>IFERROR(INDEX(IF(tblTeamSch[[#This Row],[1vs2]]=1,[1]!tblSchedule[Team 2 Name],[1]!tblSchedule[Team 1 Name]),MATCH(tblTeamSch[[#This Row],[Game Num]],[1]!tblSchedule[GameNum],0)),"")</f>
        <v>St. Raphael BB 8B #2</v>
      </c>
      <c r="N374" s="6" t="str" cm="1">
        <f t="array" ref="N37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4" s="6" t="str">
        <f>IFERROR(INDEX(#REF!,MATCH(tblTeamSch[[#This Row],[Team]],[1]!tblTeams[Team],0)),"")</f>
        <v/>
      </c>
      <c r="Q374" s="6">
        <f>INDEX([1]!tblSchedule[Home Game],MATCH(tblTeamSch[[#This Row],[Game Num]],[1]!tblSchedule[GameNum],0))</f>
        <v>1</v>
      </c>
      <c r="R374" s="7" t="e">
        <f>IF(COUNTIFS(tblTeamSch[Team],tblTeamSch[[#This Row],[Team]],#REF!,1)&gt;1,"Y","")</f>
        <v>#REF!</v>
      </c>
      <c r="S374" s="6">
        <f>INDEX([1]!tblLoc[Score],MATCH(INDEX([1]!tblOrg[Loc],MATCH(tblTeamSch[[#This Row],[Org]],[1]!tblOrg[Organization],0)),[1]!tblLoc[Loc],0))</f>
        <v>0</v>
      </c>
      <c r="T374" s="6" t="e">
        <f>INDEX([1]!tblLoc[Score],MATCH(INDEX([1]!tblOrg[Loc],MATCH(#REF!,[1]!tblOrg[Abbr],0)),[1]!tblLoc[Loc],0))</f>
        <v>#REF!</v>
      </c>
      <c r="U374" s="6">
        <f>IFERROR(INDEX([1]!tblLoc[Score],MATCH(INDEX([1]!tblOrg[Loc],MATCH(INDEX(FacList,MATCH(tblTeamSch[[#This Row],[Facility]],INDEX(FacList,,1),0),3),[1]!tblOrg[Org Num],0)),[1]!tblLoc[Loc],0)),"")</f>
        <v>0</v>
      </c>
      <c r="V374" s="6">
        <f>IF(OR(tblTeamSch[[#This Row],[Court]]="",tblTeamSch[[#This Row],[Home]]&gt;0),0,IF(tblTeamSch[[#This Row],[Court]]&lt;10,0,IF(tblTeamSch[[#This Row],[Home Court]]=10,0,10)))</f>
        <v>0</v>
      </c>
      <c r="W374" s="6" t="e">
        <f>COUNTIFS(tblTeamSch[Travel Score for Game],10,tblTeamSch[Home],0,#REF!,#REF!)</f>
        <v>#REF!</v>
      </c>
      <c r="X374" s="6" t="str">
        <f>IFERROR(INDEX(tblTeamSch[Overall Travel Score],MATCH(tblTeamSch[[#This Row],[Opponent]],tblTeamSch[Team],0)),"")</f>
        <v/>
      </c>
      <c r="Y374" s="6" cm="1">
        <f t="array" ref="Y374">IF(Y373="Num",1,IF(Y373="","",IF(Y373+1&gt;TotalNumRegGames*2,"",Y373+1)))</f>
        <v>373</v>
      </c>
    </row>
    <row r="375" spans="1:25" ht="13.35" customHeight="1" x14ac:dyDescent="0.3">
      <c r="A375" s="6" cm="1">
        <f t="array" ref="A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159</v>
      </c>
      <c r="B375" s="6" cm="1">
        <f t="array" ref="B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5" s="6">
        <f>IFERROR(INDEX([1]!tblSchedule[Week Game Scheduled],MATCH(tblTeamSch[[#This Row],[Game Num]],[1]!tblSchedule[GameNum],0)),"")</f>
        <v>50</v>
      </c>
      <c r="D375" s="6">
        <f>IFERROR(INDEX([1]!tblSchedule[Round],MATCH(tblTeamSch[[#This Row],[Game Num]],[1]!tblSchedule[GameNum],0)),"")</f>
        <v>1</v>
      </c>
      <c r="E375" s="6">
        <f>IFERROR(INDEX([1]!tblSchedule[Rnd Sch],MATCH(tblTeamSch[[#This Row],[Game Num]],[1]!tblSchedule[GameNum],0)),"")</f>
        <v>1</v>
      </c>
      <c r="F375" s="6" t="str">
        <f>IFERROR(INDEX([1]!tblSchedule[DLC],MATCH(tblTeamSch[[#This Row],[Game Num]],[1]!tblSchedule[GameNum],0)),"")</f>
        <v>8B3</v>
      </c>
      <c r="G375" s="7" t="str">
        <f>IFERROR(INDEX([1]!tblSchedule[Facility],MATCH(tblTeamSch[[#This Row],[Game Num]],[1]!tblSchedule[GameNum],0)),"")</f>
        <v>St. Athanasius Hornets Nest (gym)</v>
      </c>
      <c r="H375" s="8">
        <f>IFERROR(INDEX([1]!tblSchedule[Game Date],MATCH(tblTeamSch[[#This Row],[Game Num]],[1]!tblSchedule[GameNum],0)),"")</f>
        <v>45998</v>
      </c>
      <c r="I375" s="9">
        <f>IFERROR(INDEX([1]!tblSchedule[Game Time],MATCH(tblTeamSch[[#This Row],[Game Num]],[1]!tblSchedule[GameNum],0)),"")</f>
        <v>0.58333333333333337</v>
      </c>
      <c r="J375" s="10" t="str">
        <f>IFERROR(INDEX([1]!tblTeams[Organization],MATCH(tblTeamSch[[#This Row],[Team]],[1]!tblTeams[Team],0)),"")</f>
        <v>Holy Trinity</v>
      </c>
      <c r="K375" s="10" t="str">
        <f>IFERROR(INDEX([1]!tblOrg[Abbr],MATCH(tblTeamSch[[#This Row],[Org]],[1]!tblOrg[Organization],0)),"")</f>
        <v>HT</v>
      </c>
      <c r="L375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75" s="10" t="str">
        <f>IFERROR(INDEX(IF(tblTeamSch[[#This Row],[1vs2]]=1,[1]!tblSchedule[Team 2 Name],[1]!tblSchedule[Team 1 Name]),MATCH(tblTeamSch[[#This Row],[Game Num]],[1]!tblSchedule[GameNum],0)),"")</f>
        <v>St. Raphael BB 8B #3</v>
      </c>
      <c r="N375" s="6" t="str" cm="1">
        <f t="array" ref="N37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5" s="6" t="str">
        <f>IFERROR(INDEX(#REF!,MATCH(tblTeamSch[[#This Row],[Team]],[1]!tblTeams[Team],0)),"")</f>
        <v/>
      </c>
      <c r="Q375" s="6">
        <f>INDEX([1]!tblSchedule[Home Game],MATCH(tblTeamSch[[#This Row],[Game Num]],[1]!tblSchedule[GameNum],0))</f>
        <v>0</v>
      </c>
      <c r="R375" s="7" t="e">
        <f>IF(COUNTIFS(tblTeamSch[Team],tblTeamSch[[#This Row],[Team]],#REF!,1)&gt;1,"Y","")</f>
        <v>#REF!</v>
      </c>
      <c r="S375" s="6">
        <f>INDEX([1]!tblLoc[Score],MATCH(INDEX([1]!tblOrg[Loc],MATCH(tblTeamSch[[#This Row],[Org]],[1]!tblOrg[Organization],0)),[1]!tblLoc[Loc],0))</f>
        <v>0</v>
      </c>
      <c r="T375" s="6" t="e">
        <f>INDEX([1]!tblLoc[Score],MATCH(INDEX([1]!tblOrg[Loc],MATCH(#REF!,[1]!tblOrg[Abbr],0)),[1]!tblLoc[Loc],0))</f>
        <v>#REF!</v>
      </c>
      <c r="U375" s="6">
        <f>IFERROR(INDEX([1]!tblLoc[Score],MATCH(INDEX([1]!tblOrg[Loc],MATCH(INDEX(FacList,MATCH(tblTeamSch[[#This Row],[Facility]],INDEX(FacList,,1),0),3),[1]!tblOrg[Org Num],0)),[1]!tblLoc[Loc],0)),"")</f>
        <v>7</v>
      </c>
      <c r="V375" s="6">
        <f>IF(OR(tblTeamSch[[#This Row],[Court]]="",tblTeamSch[[#This Row],[Home]]&gt;0),0,IF(tblTeamSch[[#This Row],[Court]]&lt;10,0,IF(tblTeamSch[[#This Row],[Home Court]]=10,0,10)))</f>
        <v>0</v>
      </c>
      <c r="W375" s="6" t="e">
        <f>COUNTIFS(tblTeamSch[Travel Score for Game],10,tblTeamSch[Home],0,#REF!,#REF!)</f>
        <v>#REF!</v>
      </c>
      <c r="X375" s="6" t="str">
        <f>IFERROR(INDEX(tblTeamSch[Overall Travel Score],MATCH(tblTeamSch[[#This Row],[Opponent]],tblTeamSch[Team],0)),"")</f>
        <v/>
      </c>
      <c r="Y375" s="6" cm="1">
        <f t="array" ref="Y375">IF(Y374="Num",1,IF(Y374="","",IF(Y374+1&gt;TotalNumRegGames*2,"",Y374+1)))</f>
        <v>374</v>
      </c>
    </row>
    <row r="376" spans="1:25" ht="13.35" customHeight="1" x14ac:dyDescent="0.3">
      <c r="A376" s="6" cm="1">
        <f t="array" ref="A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173</v>
      </c>
      <c r="B376" s="6" cm="1">
        <f t="array" ref="B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76" s="6">
        <f>IFERROR(INDEX([1]!tblSchedule[Week Game Scheduled],MATCH(tblTeamSch[[#This Row],[Game Num]],[1]!tblSchedule[GameNum],0)),"")</f>
        <v>51</v>
      </c>
      <c r="D376" s="6">
        <f>IFERROR(INDEX([1]!tblSchedule[Round],MATCH(tblTeamSch[[#This Row],[Game Num]],[1]!tblSchedule[GameNum],0)),"")</f>
        <v>2</v>
      </c>
      <c r="E376" s="6">
        <f>IFERROR(INDEX([1]!tblSchedule[Rnd Sch],MATCH(tblTeamSch[[#This Row],[Game Num]],[1]!tblSchedule[GameNum],0)),"")</f>
        <v>2</v>
      </c>
      <c r="F376" s="6" t="str">
        <f>IFERROR(INDEX([1]!tblSchedule[DLC],MATCH(tblTeamSch[[#This Row],[Game Num]],[1]!tblSchedule[GameNum],0)),"")</f>
        <v>8B3</v>
      </c>
      <c r="G376" s="7" t="str">
        <f>IFERROR(INDEX([1]!tblSchedule[Facility],MATCH(tblTeamSch[[#This Row],[Game Num]],[1]!tblSchedule[GameNum],0)),"")</f>
        <v>St. Albert the Great Gym</v>
      </c>
      <c r="H376" s="8">
        <f>IFERROR(INDEX([1]!tblSchedule[Game Date],MATCH(tblTeamSch[[#This Row],[Game Num]],[1]!tblSchedule[GameNum],0)),"")</f>
        <v>46005</v>
      </c>
      <c r="I376" s="9">
        <f>IFERROR(INDEX([1]!tblSchedule[Game Time],MATCH(tblTeamSch[[#This Row],[Game Num]],[1]!tblSchedule[GameNum],0)),"")</f>
        <v>0.58333333333333337</v>
      </c>
      <c r="J376" s="10" t="str">
        <f>IFERROR(INDEX([1]!tblTeams[Organization],MATCH(tblTeamSch[[#This Row],[Team]],[1]!tblTeams[Team],0)),"")</f>
        <v>Holy Trinity</v>
      </c>
      <c r="K376" s="10" t="str">
        <f>IFERROR(INDEX([1]!tblOrg[Abbr],MATCH(tblTeamSch[[#This Row],[Org]],[1]!tblOrg[Organization],0)),"")</f>
        <v>HT</v>
      </c>
      <c r="L376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76" s="10" t="str">
        <f>IFERROR(INDEX(IF(tblTeamSch[[#This Row],[1vs2]]=1,[1]!tblSchedule[Team 2 Name],[1]!tblSchedule[Team 1 Name]),MATCH(tblTeamSch[[#This Row],[Game Num]],[1]!tblSchedule[GameNum],0)),"")</f>
        <v>St. Albert BB 8B#3 Gold</v>
      </c>
      <c r="N376" s="6" t="str" cm="1">
        <f t="array" ref="N3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6" s="6" t="str">
        <f>IFERROR(INDEX(#REF!,MATCH(tblTeamSch[[#This Row],[Team]],[1]!tblTeams[Team],0)),"")</f>
        <v/>
      </c>
      <c r="Q376" s="6">
        <f>INDEX([1]!tblSchedule[Home Game],MATCH(tblTeamSch[[#This Row],[Game Num]],[1]!tblSchedule[GameNum],0))</f>
        <v>1</v>
      </c>
      <c r="R376" s="7" t="e">
        <f>IF(COUNTIFS(tblTeamSch[Team],tblTeamSch[[#This Row],[Team]],#REF!,1)&gt;1,"Y","")</f>
        <v>#REF!</v>
      </c>
      <c r="S376" s="6">
        <f>INDEX([1]!tblLoc[Score],MATCH(INDEX([1]!tblOrg[Loc],MATCH(tblTeamSch[[#This Row],[Org]],[1]!tblOrg[Organization],0)),[1]!tblLoc[Loc],0))</f>
        <v>0</v>
      </c>
      <c r="T376" s="6" t="e">
        <f>INDEX([1]!tblLoc[Score],MATCH(INDEX([1]!tblOrg[Loc],MATCH(#REF!,[1]!tblOrg[Abbr],0)),[1]!tblLoc[Loc],0))</f>
        <v>#REF!</v>
      </c>
      <c r="U376" s="6">
        <f>IFERROR(INDEX([1]!tblLoc[Score],MATCH(INDEX([1]!tblOrg[Loc],MATCH(INDEX(FacList,MATCH(tblTeamSch[[#This Row],[Facility]],INDEX(FacList,,1),0),3),[1]!tblOrg[Org Num],0)),[1]!tblLoc[Loc],0)),"")</f>
        <v>0</v>
      </c>
      <c r="V376" s="6">
        <f>IF(OR(tblTeamSch[[#This Row],[Court]]="",tblTeamSch[[#This Row],[Home]]&gt;0),0,IF(tblTeamSch[[#This Row],[Court]]&lt;10,0,IF(tblTeamSch[[#This Row],[Home Court]]=10,0,10)))</f>
        <v>0</v>
      </c>
      <c r="W376" s="6" t="e">
        <f>COUNTIFS(tblTeamSch[Travel Score for Game],10,tblTeamSch[Home],0,#REF!,#REF!)</f>
        <v>#REF!</v>
      </c>
      <c r="X376" s="6" t="str">
        <f>IFERROR(INDEX(tblTeamSch[Overall Travel Score],MATCH(tblTeamSch[[#This Row],[Opponent]],tblTeamSch[Team],0)),"")</f>
        <v/>
      </c>
      <c r="Y376" s="6" cm="1">
        <f t="array" ref="Y376">IF(Y375="Num",1,IF(Y375="","",IF(Y375+1&gt;TotalNumRegGames*2,"",Y375+1)))</f>
        <v>375</v>
      </c>
    </row>
    <row r="377" spans="1:25" ht="13.35" customHeight="1" x14ac:dyDescent="0.3">
      <c r="A377" s="6" cm="1">
        <f t="array" ref="A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181</v>
      </c>
      <c r="B377" s="6" cm="1">
        <f t="array" ref="B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7" s="6">
        <f>IFERROR(INDEX([1]!tblSchedule[Week Game Scheduled],MATCH(tblTeamSch[[#This Row],[Game Num]],[1]!tblSchedule[GameNum],0)),"")</f>
        <v>6</v>
      </c>
      <c r="D377" s="6">
        <f>IFERROR(INDEX([1]!tblSchedule[Round],MATCH(tblTeamSch[[#This Row],[Game Num]],[1]!tblSchedule[GameNum],0)),"")</f>
        <v>3</v>
      </c>
      <c r="E377" s="6">
        <f>IFERROR(INDEX([1]!tblSchedule[Rnd Sch],MATCH(tblTeamSch[[#This Row],[Game Num]],[1]!tblSchedule[GameNum],0)),"")</f>
        <v>3</v>
      </c>
      <c r="F377" s="6" t="str">
        <f>IFERROR(INDEX([1]!tblSchedule[DLC],MATCH(tblTeamSch[[#This Row],[Game Num]],[1]!tblSchedule[GameNum],0)),"")</f>
        <v>8B3</v>
      </c>
      <c r="G377" s="7" t="str">
        <f>IFERROR(INDEX([1]!tblSchedule[Facility],MATCH(tblTeamSch[[#This Row],[Game Num]],[1]!tblSchedule[GameNum],0)),"")</f>
        <v>Mary Queen of Peace</v>
      </c>
      <c r="H377" s="8">
        <f>IFERROR(INDEX([1]!tblSchedule[Game Date],MATCH(tblTeamSch[[#This Row],[Game Num]],[1]!tblSchedule[GameNum],0)),"")</f>
        <v>46026</v>
      </c>
      <c r="I377" s="9">
        <f>IFERROR(INDEX([1]!tblSchedule[Game Time],MATCH(tblTeamSch[[#This Row],[Game Num]],[1]!tblSchedule[GameNum],0)),"")</f>
        <v>0.58333333333333337</v>
      </c>
      <c r="J377" s="10" t="str">
        <f>IFERROR(INDEX([1]!tblTeams[Organization],MATCH(tblTeamSch[[#This Row],[Team]],[1]!tblTeams[Team],0)),"")</f>
        <v>Holy Trinity</v>
      </c>
      <c r="K377" s="10" t="str">
        <f>IFERROR(INDEX([1]!tblOrg[Abbr],MATCH(tblTeamSch[[#This Row],[Org]],[1]!tblOrg[Organization],0)),"")</f>
        <v>HT</v>
      </c>
      <c r="L377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77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377" s="6" t="str" cm="1">
        <f t="array" ref="N3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7" s="6" t="str">
        <f>IFERROR(INDEX(#REF!,MATCH(tblTeamSch[[#This Row],[Team]],[1]!tblTeams[Team],0)),"")</f>
        <v/>
      </c>
      <c r="Q377" s="6">
        <f>INDEX([1]!tblSchedule[Home Game],MATCH(tblTeamSch[[#This Row],[Game Num]],[1]!tblSchedule[GameNum],0))</f>
        <v>0</v>
      </c>
      <c r="R377" s="7" t="e">
        <f>IF(COUNTIFS(tblTeamSch[Team],tblTeamSch[[#This Row],[Team]],#REF!,1)&gt;1,"Y","")</f>
        <v>#REF!</v>
      </c>
      <c r="S377" s="6">
        <f>INDEX([1]!tblLoc[Score],MATCH(INDEX([1]!tblOrg[Loc],MATCH(tblTeamSch[[#This Row],[Org]],[1]!tblOrg[Organization],0)),[1]!tblLoc[Loc],0))</f>
        <v>0</v>
      </c>
      <c r="T377" s="6" t="e">
        <f>INDEX([1]!tblLoc[Score],MATCH(INDEX([1]!tblOrg[Loc],MATCH(#REF!,[1]!tblOrg[Abbr],0)),[1]!tblLoc[Loc],0))</f>
        <v>#REF!</v>
      </c>
      <c r="U377" s="6">
        <f>IFERROR(INDEX([1]!tblLoc[Score],MATCH(INDEX([1]!tblOrg[Loc],MATCH(INDEX(FacList,MATCH(tblTeamSch[[#This Row],[Facility]],INDEX(FacList,,1),0),3),[1]!tblOrg[Org Num],0)),[1]!tblLoc[Loc],0)),"")</f>
        <v>10</v>
      </c>
      <c r="V377" s="6">
        <f>IF(OR(tblTeamSch[[#This Row],[Court]]="",tblTeamSch[[#This Row],[Home]]&gt;0),0,IF(tblTeamSch[[#This Row],[Court]]&lt;10,0,IF(tblTeamSch[[#This Row],[Home Court]]=10,0,10)))</f>
        <v>10</v>
      </c>
      <c r="W377" s="6" t="e">
        <f>COUNTIFS(tblTeamSch[Travel Score for Game],10,tblTeamSch[Home],0,#REF!,#REF!)</f>
        <v>#REF!</v>
      </c>
      <c r="X377" s="6" t="str">
        <f>IFERROR(INDEX(tblTeamSch[Overall Travel Score],MATCH(tblTeamSch[[#This Row],[Opponent]],tblTeamSch[Team],0)),"")</f>
        <v/>
      </c>
      <c r="Y377" s="6" cm="1">
        <f t="array" ref="Y377">IF(Y376="Num",1,IF(Y376="","",IF(Y376+1&gt;TotalNumRegGames*2,"",Y376+1)))</f>
        <v>376</v>
      </c>
    </row>
    <row r="378" spans="1:25" ht="13.35" customHeight="1" x14ac:dyDescent="0.3">
      <c r="A378" s="6" cm="1">
        <f t="array" ref="A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185</v>
      </c>
      <c r="B378" s="6" cm="1">
        <f t="array" ref="B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8" s="6">
        <f>IFERROR(INDEX([1]!tblSchedule[Week Game Scheduled],MATCH(tblTeamSch[[#This Row],[Game Num]],[1]!tblSchedule[GameNum],0)),"")</f>
        <v>7</v>
      </c>
      <c r="D378" s="6">
        <f>IFERROR(INDEX([1]!tblSchedule[Round],MATCH(tblTeamSch[[#This Row],[Game Num]],[1]!tblSchedule[GameNum],0)),"")</f>
        <v>4</v>
      </c>
      <c r="E378" s="6">
        <f>IFERROR(INDEX([1]!tblSchedule[Rnd Sch],MATCH(tblTeamSch[[#This Row],[Game Num]],[1]!tblSchedule[GameNum],0)),"")</f>
        <v>4</v>
      </c>
      <c r="F378" s="6" t="str">
        <f>IFERROR(INDEX([1]!tblSchedule[DLC],MATCH(tblTeamSch[[#This Row],[Game Num]],[1]!tblSchedule[GameNum],0)),"")</f>
        <v>8B3</v>
      </c>
      <c r="G378" s="7" t="str">
        <f>IFERROR(INDEX([1]!tblSchedule[Facility],MATCH(tblTeamSch[[#This Row],[Game Num]],[1]!tblSchedule[GameNum],0)),"")</f>
        <v>Holy Trinity Parish School</v>
      </c>
      <c r="H378" s="8">
        <f>IFERROR(INDEX([1]!tblSchedule[Game Date],MATCH(tblTeamSch[[#This Row],[Game Num]],[1]!tblSchedule[GameNum],0)),"")</f>
        <v>46033</v>
      </c>
      <c r="I378" s="9">
        <f>IFERROR(INDEX([1]!tblSchedule[Game Time],MATCH(tblTeamSch[[#This Row],[Game Num]],[1]!tblSchedule[GameNum],0)),"")</f>
        <v>0.58333333333333337</v>
      </c>
      <c r="J378" s="10" t="str">
        <f>IFERROR(INDEX([1]!tblTeams[Organization],MATCH(tblTeamSch[[#This Row],[Team]],[1]!tblTeams[Team],0)),"")</f>
        <v>Holy Trinity</v>
      </c>
      <c r="K378" s="10" t="str">
        <f>IFERROR(INDEX([1]!tblOrg[Abbr],MATCH(tblTeamSch[[#This Row],[Org]],[1]!tblOrg[Organization],0)),"")</f>
        <v>HT</v>
      </c>
      <c r="L378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78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378" s="6" t="str" cm="1">
        <f t="array" ref="N3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8" s="6" t="str">
        <f>IFERROR(INDEX(#REF!,MATCH(tblTeamSch[[#This Row],[Team]],[1]!tblTeams[Team],0)),"")</f>
        <v/>
      </c>
      <c r="Q378" s="6">
        <f>INDEX([1]!tblSchedule[Home Game],MATCH(tblTeamSch[[#This Row],[Game Num]],[1]!tblSchedule[GameNum],0))</f>
        <v>1</v>
      </c>
      <c r="R378" s="7" t="e">
        <f>IF(COUNTIFS(tblTeamSch[Team],tblTeamSch[[#This Row],[Team]],#REF!,1)&gt;1,"Y","")</f>
        <v>#REF!</v>
      </c>
      <c r="S378" s="6">
        <f>INDEX([1]!tblLoc[Score],MATCH(INDEX([1]!tblOrg[Loc],MATCH(tblTeamSch[[#This Row],[Org]],[1]!tblOrg[Organization],0)),[1]!tblLoc[Loc],0))</f>
        <v>0</v>
      </c>
      <c r="T378" s="6" t="e">
        <f>INDEX([1]!tblLoc[Score],MATCH(INDEX([1]!tblOrg[Loc],MATCH(#REF!,[1]!tblOrg[Abbr],0)),[1]!tblLoc[Loc],0))</f>
        <v>#REF!</v>
      </c>
      <c r="U378" s="6">
        <f>IFERROR(INDEX([1]!tblLoc[Score],MATCH(INDEX([1]!tblOrg[Loc],MATCH(INDEX(FacList,MATCH(tblTeamSch[[#This Row],[Facility]],INDEX(FacList,,1),0),3),[1]!tblOrg[Org Num],0)),[1]!tblLoc[Loc],0)),"")</f>
        <v>0</v>
      </c>
      <c r="V378" s="6">
        <f>IF(OR(tblTeamSch[[#This Row],[Court]]="",tblTeamSch[[#This Row],[Home]]&gt;0),0,IF(tblTeamSch[[#This Row],[Court]]&lt;10,0,IF(tblTeamSch[[#This Row],[Home Court]]=10,0,10)))</f>
        <v>0</v>
      </c>
      <c r="W378" s="6" t="e">
        <f>COUNTIFS(tblTeamSch[Travel Score for Game],10,tblTeamSch[Home],0,#REF!,#REF!)</f>
        <v>#REF!</v>
      </c>
      <c r="X378" s="6" t="str">
        <f>IFERROR(INDEX(tblTeamSch[Overall Travel Score],MATCH(tblTeamSch[[#This Row],[Opponent]],tblTeamSch[Team],0)),"")</f>
        <v/>
      </c>
      <c r="Y378" s="6" cm="1">
        <f t="array" ref="Y378">IF(Y377="Num",1,IF(Y377="","",IF(Y377+1&gt;TotalNumRegGames*2,"",Y377+1)))</f>
        <v>377</v>
      </c>
    </row>
    <row r="379" spans="1:25" ht="13.35" customHeight="1" x14ac:dyDescent="0.3">
      <c r="A379" s="6" cm="1">
        <f t="array" ref="A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197</v>
      </c>
      <c r="B379" s="6" cm="1">
        <f t="array" ref="B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79" s="6">
        <f>IFERROR(INDEX([1]!tblSchedule[Week Game Scheduled],MATCH(tblTeamSch[[#This Row],[Game Num]],[1]!tblSchedule[GameNum],0)),"")</f>
        <v>8</v>
      </c>
      <c r="D379" s="6">
        <f>IFERROR(INDEX([1]!tblSchedule[Round],MATCH(tblTeamSch[[#This Row],[Game Num]],[1]!tblSchedule[GameNum],0)),"")</f>
        <v>5</v>
      </c>
      <c r="E379" s="6">
        <f>IFERROR(INDEX([1]!tblSchedule[Rnd Sch],MATCH(tblTeamSch[[#This Row],[Game Num]],[1]!tblSchedule[GameNum],0)),"")</f>
        <v>5</v>
      </c>
      <c r="F379" s="6" t="str">
        <f>IFERROR(INDEX([1]!tblSchedule[DLC],MATCH(tblTeamSch[[#This Row],[Game Num]],[1]!tblSchedule[GameNum],0)),"")</f>
        <v>8B3</v>
      </c>
      <c r="G379" s="7" t="str">
        <f>IFERROR(INDEX([1]!tblSchedule[Facility],MATCH(tblTeamSch[[#This Row],[Game Num]],[1]!tblSchedule[GameNum],0)),"")</f>
        <v>St. Athanasius Hornets Nest (gym)</v>
      </c>
      <c r="H379" s="8">
        <f>IFERROR(INDEX([1]!tblSchedule[Game Date],MATCH(tblTeamSch[[#This Row],[Game Num]],[1]!tblSchedule[GameNum],0)),"")</f>
        <v>46040</v>
      </c>
      <c r="I379" s="9">
        <f>IFERROR(INDEX([1]!tblSchedule[Game Time],MATCH(tblTeamSch[[#This Row],[Game Num]],[1]!tblSchedule[GameNum],0)),"")</f>
        <v>0.66666666666666663</v>
      </c>
      <c r="J379" s="10" t="str">
        <f>IFERROR(INDEX([1]!tblTeams[Organization],MATCH(tblTeamSch[[#This Row],[Team]],[1]!tblTeams[Team],0)),"")</f>
        <v>Holy Trinity</v>
      </c>
      <c r="K379" s="10" t="str">
        <f>IFERROR(INDEX([1]!tblOrg[Abbr],MATCH(tblTeamSch[[#This Row],[Org]],[1]!tblOrg[Organization],0)),"")</f>
        <v>HT</v>
      </c>
      <c r="L379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79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379" s="6" t="str" cm="1">
        <f t="array" ref="N3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7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79" s="6" t="str">
        <f>IFERROR(INDEX(#REF!,MATCH(tblTeamSch[[#This Row],[Team]],[1]!tblTeams[Team],0)),"")</f>
        <v/>
      </c>
      <c r="Q379" s="6">
        <f>INDEX([1]!tblSchedule[Home Game],MATCH(tblTeamSch[[#This Row],[Game Num]],[1]!tblSchedule[GameNum],0))</f>
        <v>0</v>
      </c>
      <c r="R379" s="7" t="e">
        <f>IF(COUNTIFS(tblTeamSch[Team],tblTeamSch[[#This Row],[Team]],#REF!,1)&gt;1,"Y","")</f>
        <v>#REF!</v>
      </c>
      <c r="S379" s="6">
        <f>INDEX([1]!tblLoc[Score],MATCH(INDEX([1]!tblOrg[Loc],MATCH(tblTeamSch[[#This Row],[Org]],[1]!tblOrg[Organization],0)),[1]!tblLoc[Loc],0))</f>
        <v>0</v>
      </c>
      <c r="T379" s="6" t="e">
        <f>INDEX([1]!tblLoc[Score],MATCH(INDEX([1]!tblOrg[Loc],MATCH(#REF!,[1]!tblOrg[Abbr],0)),[1]!tblLoc[Loc],0))</f>
        <v>#REF!</v>
      </c>
      <c r="U379" s="6">
        <f>IFERROR(INDEX([1]!tblLoc[Score],MATCH(INDEX([1]!tblOrg[Loc],MATCH(INDEX(FacList,MATCH(tblTeamSch[[#This Row],[Facility]],INDEX(FacList,,1),0),3),[1]!tblOrg[Org Num],0)),[1]!tblLoc[Loc],0)),"")</f>
        <v>7</v>
      </c>
      <c r="V379" s="6">
        <f>IF(OR(tblTeamSch[[#This Row],[Court]]="",tblTeamSch[[#This Row],[Home]]&gt;0),0,IF(tblTeamSch[[#This Row],[Court]]&lt;10,0,IF(tblTeamSch[[#This Row],[Home Court]]=10,0,10)))</f>
        <v>0</v>
      </c>
      <c r="W379" s="6" t="e">
        <f>COUNTIFS(tblTeamSch[Travel Score for Game],10,tblTeamSch[Home],0,#REF!,#REF!)</f>
        <v>#REF!</v>
      </c>
      <c r="X379" s="6" t="str">
        <f>IFERROR(INDEX(tblTeamSch[Overall Travel Score],MATCH(tblTeamSch[[#This Row],[Opponent]],tblTeamSch[Team],0)),"")</f>
        <v/>
      </c>
      <c r="Y379" s="6" cm="1">
        <f t="array" ref="Y379">IF(Y378="Num",1,IF(Y378="","",IF(Y378+1&gt;TotalNumRegGames*2,"",Y378+1)))</f>
        <v>378</v>
      </c>
    </row>
    <row r="380" spans="1:25" ht="13.35" customHeight="1" x14ac:dyDescent="0.3">
      <c r="A380" s="6" cm="1">
        <f t="array" ref="A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204</v>
      </c>
      <c r="B380" s="6" cm="1">
        <f t="array" ref="B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80" s="6">
        <f>IFERROR(INDEX([1]!tblSchedule[Week Game Scheduled],MATCH(tblTeamSch[[#This Row],[Game Num]],[1]!tblSchedule[GameNum],0)),"")</f>
        <v>8</v>
      </c>
      <c r="D380" s="6">
        <f>IFERROR(INDEX([1]!tblSchedule[Round],MATCH(tblTeamSch[[#This Row],[Game Num]],[1]!tblSchedule[GameNum],0)),"")</f>
        <v>6</v>
      </c>
      <c r="E380" s="6">
        <f>IFERROR(INDEX([1]!tblSchedule[Rnd Sch],MATCH(tblTeamSch[[#This Row],[Game Num]],[1]!tblSchedule[GameNum],0)),"")</f>
        <v>6</v>
      </c>
      <c r="F380" s="6" t="str">
        <f>IFERROR(INDEX([1]!tblSchedule[DLC],MATCH(tblTeamSch[[#This Row],[Game Num]],[1]!tblSchedule[GameNum],0)),"")</f>
        <v>8B3</v>
      </c>
      <c r="G380" s="7" t="str">
        <f>IFERROR(INDEX([1]!tblSchedule[Facility],MATCH(tblTeamSch[[#This Row],[Game Num]],[1]!tblSchedule[GameNum],0)),"")</f>
        <v>St. Albert the Great Gym</v>
      </c>
      <c r="H380" s="8">
        <f>IFERROR(INDEX([1]!tblSchedule[Game Date],MATCH(tblTeamSch[[#This Row],[Game Num]],[1]!tblSchedule[GameNum],0)),"")</f>
        <v>46046</v>
      </c>
      <c r="I380" s="9">
        <f>IFERROR(INDEX([1]!tblSchedule[Game Time],MATCH(tblTeamSch[[#This Row],[Game Num]],[1]!tblSchedule[GameNum],0)),"")</f>
        <v>0.375</v>
      </c>
      <c r="J380" s="10" t="str">
        <f>IFERROR(INDEX([1]!tblTeams[Organization],MATCH(tblTeamSch[[#This Row],[Team]],[1]!tblTeams[Team],0)),"")</f>
        <v>Holy Trinity</v>
      </c>
      <c r="K380" s="10" t="str">
        <f>IFERROR(INDEX([1]!tblOrg[Abbr],MATCH(tblTeamSch[[#This Row],[Org]],[1]!tblOrg[Organization],0)),"")</f>
        <v>HT</v>
      </c>
      <c r="L380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80" s="10" t="str">
        <f>IFERROR(INDEX(IF(tblTeamSch[[#This Row],[1vs2]]=1,[1]!tblSchedule[Team 2 Name],[1]!tblSchedule[Team 1 Name]),MATCH(tblTeamSch[[#This Row],[Game Num]],[1]!tblSchedule[GameNum],0)),"")</f>
        <v>St. Albert BB 8B#3 Blue</v>
      </c>
      <c r="N380" s="6" t="str" cm="1">
        <f t="array" ref="N3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380" s="6" t="str">
        <f>IFERROR(INDEX(#REF!,MATCH(tblTeamSch[[#This Row],[Team]],[1]!tblTeams[Team],0)),"")</f>
        <v/>
      </c>
      <c r="Q380" s="6">
        <f>INDEX([1]!tblSchedule[Home Game],MATCH(tblTeamSch[[#This Row],[Game Num]],[1]!tblSchedule[GameNum],0))</f>
        <v>1</v>
      </c>
      <c r="R380" s="7" t="e">
        <f>IF(COUNTIFS(tblTeamSch[Team],tblTeamSch[[#This Row],[Team]],#REF!,1)&gt;1,"Y","")</f>
        <v>#REF!</v>
      </c>
      <c r="S380" s="6">
        <f>INDEX([1]!tblLoc[Score],MATCH(INDEX([1]!tblOrg[Loc],MATCH(tblTeamSch[[#This Row],[Org]],[1]!tblOrg[Organization],0)),[1]!tblLoc[Loc],0))</f>
        <v>0</v>
      </c>
      <c r="T380" s="6" t="e">
        <f>INDEX([1]!tblLoc[Score],MATCH(INDEX([1]!tblOrg[Loc],MATCH(#REF!,[1]!tblOrg[Abbr],0)),[1]!tblLoc[Loc],0))</f>
        <v>#REF!</v>
      </c>
      <c r="U380" s="6">
        <f>IFERROR(INDEX([1]!tblLoc[Score],MATCH(INDEX([1]!tblOrg[Loc],MATCH(INDEX(FacList,MATCH(tblTeamSch[[#This Row],[Facility]],INDEX(FacList,,1),0),3),[1]!tblOrg[Org Num],0)),[1]!tblLoc[Loc],0)),"")</f>
        <v>0</v>
      </c>
      <c r="V380" s="6">
        <f>IF(OR(tblTeamSch[[#This Row],[Court]]="",tblTeamSch[[#This Row],[Home]]&gt;0),0,IF(tblTeamSch[[#This Row],[Court]]&lt;10,0,IF(tblTeamSch[[#This Row],[Home Court]]=10,0,10)))</f>
        <v>0</v>
      </c>
      <c r="W380" s="6" t="e">
        <f>COUNTIFS(tblTeamSch[Travel Score for Game],10,tblTeamSch[Home],0,#REF!,#REF!)</f>
        <v>#REF!</v>
      </c>
      <c r="X380" s="6" t="str">
        <f>IFERROR(INDEX(tblTeamSch[Overall Travel Score],MATCH(tblTeamSch[[#This Row],[Opponent]],tblTeamSch[Team],0)),"")</f>
        <v/>
      </c>
      <c r="Y380" s="6" cm="1">
        <f t="array" ref="Y380">IF(Y379="Num",1,IF(Y379="","",IF(Y379+1&gt;TotalNumRegGames*2,"",Y379+1)))</f>
        <v>379</v>
      </c>
    </row>
    <row r="381" spans="1:25" ht="13.35" customHeight="1" x14ac:dyDescent="0.3">
      <c r="A381" s="6" cm="1">
        <f t="array" ref="A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214</v>
      </c>
      <c r="B381" s="6" cm="1">
        <f t="array" ref="B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81" s="6">
        <f>IFERROR(INDEX([1]!tblSchedule[Week Game Scheduled],MATCH(tblTeamSch[[#This Row],[Game Num]],[1]!tblSchedule[GameNum],0)),"")</f>
        <v>9</v>
      </c>
      <c r="D381" s="6">
        <f>IFERROR(INDEX([1]!tblSchedule[Round],MATCH(tblTeamSch[[#This Row],[Game Num]],[1]!tblSchedule[GameNum],0)),"")</f>
        <v>7</v>
      </c>
      <c r="E381" s="6">
        <f>IFERROR(INDEX([1]!tblSchedule[Rnd Sch],MATCH(tblTeamSch[[#This Row],[Game Num]],[1]!tblSchedule[GameNum],0)),"")</f>
        <v>7</v>
      </c>
      <c r="F381" s="6" t="str">
        <f>IFERROR(INDEX([1]!tblSchedule[DLC],MATCH(tblTeamSch[[#This Row],[Game Num]],[1]!tblSchedule[GameNum],0)),"")</f>
        <v>8B3</v>
      </c>
      <c r="G381" s="7" t="str">
        <f>IFERROR(INDEX([1]!tblSchedule[Facility],MATCH(tblTeamSch[[#This Row],[Game Num]],[1]!tblSchedule[GameNum],0)),"")</f>
        <v>St. Margaret Mary Gym</v>
      </c>
      <c r="H381" s="8">
        <f>IFERROR(INDEX([1]!tblSchedule[Game Date],MATCH(tblTeamSch[[#This Row],[Game Num]],[1]!tblSchedule[GameNum],0)),"")</f>
        <v>46053</v>
      </c>
      <c r="I381" s="9">
        <f>IFERROR(INDEX([1]!tblSchedule[Game Time],MATCH(tblTeamSch[[#This Row],[Game Num]],[1]!tblSchedule[GameNum],0)),"")</f>
        <v>0.41666666666666669</v>
      </c>
      <c r="J381" s="10" t="str">
        <f>IFERROR(INDEX([1]!tblTeams[Organization],MATCH(tblTeamSch[[#This Row],[Team]],[1]!tblTeams[Team],0)),"")</f>
        <v>Holy Trinity</v>
      </c>
      <c r="K381" s="10" t="str">
        <f>IFERROR(INDEX([1]!tblOrg[Abbr],MATCH(tblTeamSch[[#This Row],[Org]],[1]!tblOrg[Organization],0)),"")</f>
        <v>HT</v>
      </c>
      <c r="L381" s="10" t="str">
        <f>IFERROR(INDEX(IF(tblTeamSch[[#This Row],[1vs2]]=1,[1]!tblSchedule[Team 1 Name],[1]!tblSchedule[Team 2 Name]),MATCH(tblTeamSch[[#This Row],[Game Num]],[1]!tblSchedule[GameNum],0)),"")</f>
        <v>Holy Trinity BB 7/8B Blue</v>
      </c>
      <c r="M381" s="10" t="str">
        <f>IFERROR(INDEX(IF(tblTeamSch[[#This Row],[1vs2]]=1,[1]!tblSchedule[Team 2 Name],[1]!tblSchedule[Team 1 Name]),MATCH(tblTeamSch[[#This Row],[Game Num]],[1]!tblSchedule[GameNum],0)),"")</f>
        <v>St Patrick BB 8Boys #3</v>
      </c>
      <c r="N381" s="6" t="str" cm="1">
        <f t="array" ref="N3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381" s="6" t="str">
        <f>IFERROR(INDEX(#REF!,MATCH(tblTeamSch[[#This Row],[Team]],[1]!tblTeams[Team],0)),"")</f>
        <v/>
      </c>
      <c r="Q381" s="6">
        <f>INDEX([1]!tblSchedule[Home Game],MATCH(tblTeamSch[[#This Row],[Game Num]],[1]!tblSchedule[GameNum],0))</f>
        <v>0</v>
      </c>
      <c r="R381" s="7" t="e">
        <f>IF(COUNTIFS(tblTeamSch[Team],tblTeamSch[[#This Row],[Team]],#REF!,1)&gt;1,"Y","")</f>
        <v>#REF!</v>
      </c>
      <c r="S381" s="6">
        <f>INDEX([1]!tblLoc[Score],MATCH(INDEX([1]!tblOrg[Loc],MATCH(tblTeamSch[[#This Row],[Org]],[1]!tblOrg[Organization],0)),[1]!tblLoc[Loc],0))</f>
        <v>0</v>
      </c>
      <c r="T381" s="6" t="e">
        <f>INDEX([1]!tblLoc[Score],MATCH(INDEX([1]!tblOrg[Loc],MATCH(#REF!,[1]!tblOrg[Abbr],0)),[1]!tblLoc[Loc],0))</f>
        <v>#REF!</v>
      </c>
      <c r="U381" s="6">
        <f>IFERROR(INDEX([1]!tblLoc[Score],MATCH(INDEX([1]!tblOrg[Loc],MATCH(INDEX(FacList,MATCH(tblTeamSch[[#This Row],[Facility]],INDEX(FacList,,1),0),3),[1]!tblOrg[Org Num],0)),[1]!tblLoc[Loc],0)),"")</f>
        <v>0</v>
      </c>
      <c r="V381" s="6">
        <f>IF(OR(tblTeamSch[[#This Row],[Court]]="",tblTeamSch[[#This Row],[Home]]&gt;0),0,IF(tblTeamSch[[#This Row],[Court]]&lt;10,0,IF(tblTeamSch[[#This Row],[Home Court]]=10,0,10)))</f>
        <v>0</v>
      </c>
      <c r="W381" s="6" t="e">
        <f>COUNTIFS(tblTeamSch[Travel Score for Game],10,tblTeamSch[Home],0,#REF!,#REF!)</f>
        <v>#REF!</v>
      </c>
      <c r="X381" s="6" t="str">
        <f>IFERROR(INDEX(tblTeamSch[Overall Travel Score],MATCH(tblTeamSch[[#This Row],[Opponent]],tblTeamSch[Team],0)),"")</f>
        <v/>
      </c>
      <c r="Y381" s="6" cm="1">
        <f t="array" ref="Y381">IF(Y380="Num",1,IF(Y380="","",IF(Y380+1&gt;TotalNumRegGames*2,"",Y380+1)))</f>
        <v>380</v>
      </c>
    </row>
    <row r="382" spans="1:25" ht="13.35" customHeight="1" x14ac:dyDescent="0.3">
      <c r="A382" s="6" cm="1">
        <f t="array" ref="A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156</v>
      </c>
      <c r="B382" s="6" cm="1">
        <f t="array" ref="B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82" s="6">
        <f>IFERROR(INDEX([1]!tblSchedule[Week Game Scheduled],MATCH(tblTeamSch[[#This Row],[Game Num]],[1]!tblSchedule[GameNum],0)),"")</f>
        <v>50</v>
      </c>
      <c r="D382" s="6">
        <f>IFERROR(INDEX([1]!tblSchedule[Round],MATCH(tblTeamSch[[#This Row],[Game Num]],[1]!tblSchedule[GameNum],0)),"")</f>
        <v>1</v>
      </c>
      <c r="E382" s="6">
        <f>IFERROR(INDEX([1]!tblSchedule[Rnd Sch],MATCH(tblTeamSch[[#This Row],[Game Num]],[1]!tblSchedule[GameNum],0)),"")</f>
        <v>1</v>
      </c>
      <c r="F382" s="6" t="str">
        <f>IFERROR(INDEX([1]!tblSchedule[DLC],MATCH(tblTeamSch[[#This Row],[Game Num]],[1]!tblSchedule[GameNum],0)),"")</f>
        <v>8B3</v>
      </c>
      <c r="G382" s="7" t="str">
        <f>IFERROR(INDEX([1]!tblSchedule[Facility],MATCH(tblTeamSch[[#This Row],[Game Num]],[1]!tblSchedule[GameNum],0)),"")</f>
        <v>St. Nicholas Academy Gym</v>
      </c>
      <c r="H382" s="8">
        <f>IFERROR(INDEX([1]!tblSchedule[Game Date],MATCH(tblTeamSch[[#This Row],[Game Num]],[1]!tblSchedule[GameNum],0)),"")</f>
        <v>45998</v>
      </c>
      <c r="I382" s="9">
        <f>IFERROR(INDEX([1]!tblSchedule[Game Time],MATCH(tblTeamSch[[#This Row],[Game Num]],[1]!tblSchedule[GameNum],0)),"")</f>
        <v>0.625</v>
      </c>
      <c r="J382" s="10" t="str">
        <f>IFERROR(INDEX([1]!tblTeams[Organization],MATCH(tblTeamSch[[#This Row],[Team]],[1]!tblTeams[Team],0)),"")</f>
        <v>Holy Trinity</v>
      </c>
      <c r="K382" s="10" t="str">
        <f>IFERROR(INDEX([1]!tblOrg[Abbr],MATCH(tblTeamSch[[#This Row],[Org]],[1]!tblOrg[Organization],0)),"")</f>
        <v>HT</v>
      </c>
      <c r="L382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2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382" s="6" t="str" cm="1">
        <f t="array" ref="N3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2" s="6" t="str">
        <f>IFERROR(INDEX(#REF!,MATCH(tblTeamSch[[#This Row],[Team]],[1]!tblTeams[Team],0)),"")</f>
        <v/>
      </c>
      <c r="Q382" s="6">
        <f>INDEX([1]!tblSchedule[Home Game],MATCH(tblTeamSch[[#This Row],[Game Num]],[1]!tblSchedule[GameNum],0))</f>
        <v>0</v>
      </c>
      <c r="R382" s="7" t="e">
        <f>IF(COUNTIFS(tblTeamSch[Team],tblTeamSch[[#This Row],[Team]],#REF!,1)&gt;1,"Y","")</f>
        <v>#REF!</v>
      </c>
      <c r="S382" s="6">
        <f>INDEX([1]!tblLoc[Score],MATCH(INDEX([1]!tblOrg[Loc],MATCH(tblTeamSch[[#This Row],[Org]],[1]!tblOrg[Organization],0)),[1]!tblLoc[Loc],0))</f>
        <v>0</v>
      </c>
      <c r="T382" s="6" t="e">
        <f>INDEX([1]!tblLoc[Score],MATCH(INDEX([1]!tblOrg[Loc],MATCH(#REF!,[1]!tblOrg[Abbr],0)),[1]!tblLoc[Loc],0))</f>
        <v>#REF!</v>
      </c>
      <c r="U382" s="6">
        <f>IFERROR(INDEX([1]!tblLoc[Score],MATCH(INDEX([1]!tblOrg[Loc],MATCH(INDEX(FacList,MATCH(tblTeamSch[[#This Row],[Facility]],INDEX(FacList,,1),0),3),[1]!tblOrg[Org Num],0)),[1]!tblLoc[Loc],0)),"")</f>
        <v>10</v>
      </c>
      <c r="V382" s="6">
        <f>IF(OR(tblTeamSch[[#This Row],[Court]]="",tblTeamSch[[#This Row],[Home]]&gt;0),0,IF(tblTeamSch[[#This Row],[Court]]&lt;10,0,IF(tblTeamSch[[#This Row],[Home Court]]=10,0,10)))</f>
        <v>10</v>
      </c>
      <c r="W382" s="6" t="e">
        <f>COUNTIFS(tblTeamSch[Travel Score for Game],10,tblTeamSch[Home],0,#REF!,#REF!)</f>
        <v>#REF!</v>
      </c>
      <c r="X382" s="6" t="str">
        <f>IFERROR(INDEX(tblTeamSch[Overall Travel Score],MATCH(tblTeamSch[[#This Row],[Opponent]],tblTeamSch[Team],0)),"")</f>
        <v/>
      </c>
      <c r="Y382" s="6" cm="1">
        <f t="array" ref="Y382">IF(Y381="Num",1,IF(Y381="","",IF(Y381+1&gt;TotalNumRegGames*2,"",Y381+1)))</f>
        <v>381</v>
      </c>
    </row>
    <row r="383" spans="1:25" ht="13.35" customHeight="1" x14ac:dyDescent="0.3">
      <c r="A383" s="6" cm="1">
        <f t="array" ref="A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166</v>
      </c>
      <c r="B383" s="6" cm="1">
        <f t="array" ref="B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3" s="6">
        <f>IFERROR(INDEX([1]!tblSchedule[Week Game Scheduled],MATCH(tblTeamSch[[#This Row],[Game Num]],[1]!tblSchedule[GameNum],0)),"")</f>
        <v>51</v>
      </c>
      <c r="D383" s="6">
        <f>IFERROR(INDEX([1]!tblSchedule[Round],MATCH(tblTeamSch[[#This Row],[Game Num]],[1]!tblSchedule[GameNum],0)),"")</f>
        <v>2</v>
      </c>
      <c r="E383" s="6">
        <f>IFERROR(INDEX([1]!tblSchedule[Rnd Sch],MATCH(tblTeamSch[[#This Row],[Game Num]],[1]!tblSchedule[GameNum],0)),"")</f>
        <v>2</v>
      </c>
      <c r="F383" s="6" t="str">
        <f>IFERROR(INDEX([1]!tblSchedule[DLC],MATCH(tblTeamSch[[#This Row],[Game Num]],[1]!tblSchedule[GameNum],0)),"")</f>
        <v>8B3</v>
      </c>
      <c r="G383" s="7" t="str">
        <f>IFERROR(INDEX([1]!tblSchedule[Facility],MATCH(tblTeamSch[[#This Row],[Game Num]],[1]!tblSchedule[GameNum],0)),"")</f>
        <v>Holy Trinity Parish School</v>
      </c>
      <c r="H383" s="8">
        <f>IFERROR(INDEX([1]!tblSchedule[Game Date],MATCH(tblTeamSch[[#This Row],[Game Num]],[1]!tblSchedule[GameNum],0)),"")</f>
        <v>46005</v>
      </c>
      <c r="I383" s="9">
        <f>IFERROR(INDEX([1]!tblSchedule[Game Time],MATCH(tblTeamSch[[#This Row],[Game Num]],[1]!tblSchedule[GameNum],0)),"")</f>
        <v>0.58333333333333337</v>
      </c>
      <c r="J383" s="10" t="str">
        <f>IFERROR(INDEX([1]!tblTeams[Organization],MATCH(tblTeamSch[[#This Row],[Team]],[1]!tblTeams[Team],0)),"")</f>
        <v>Holy Trinity</v>
      </c>
      <c r="K383" s="10" t="str">
        <f>IFERROR(INDEX([1]!tblOrg[Abbr],MATCH(tblTeamSch[[#This Row],[Org]],[1]!tblOrg[Organization],0)),"")</f>
        <v>HT</v>
      </c>
      <c r="L383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3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383" s="6" t="str" cm="1">
        <f t="array" ref="N3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3" s="6" t="str">
        <f>IFERROR(INDEX(#REF!,MATCH(tblTeamSch[[#This Row],[Team]],[1]!tblTeams[Team],0)),"")</f>
        <v/>
      </c>
      <c r="Q383" s="6">
        <f>INDEX([1]!tblSchedule[Home Game],MATCH(tblTeamSch[[#This Row],[Game Num]],[1]!tblSchedule[GameNum],0))</f>
        <v>1</v>
      </c>
      <c r="R383" s="7" t="e">
        <f>IF(COUNTIFS(tblTeamSch[Team],tblTeamSch[[#This Row],[Team]],#REF!,1)&gt;1,"Y","")</f>
        <v>#REF!</v>
      </c>
      <c r="S383" s="6">
        <f>INDEX([1]!tblLoc[Score],MATCH(INDEX([1]!tblOrg[Loc],MATCH(tblTeamSch[[#This Row],[Org]],[1]!tblOrg[Organization],0)),[1]!tblLoc[Loc],0))</f>
        <v>0</v>
      </c>
      <c r="T383" s="6" t="e">
        <f>INDEX([1]!tblLoc[Score],MATCH(INDEX([1]!tblOrg[Loc],MATCH(#REF!,[1]!tblOrg[Abbr],0)),[1]!tblLoc[Loc],0))</f>
        <v>#REF!</v>
      </c>
      <c r="U383" s="6">
        <f>IFERROR(INDEX([1]!tblLoc[Score],MATCH(INDEX([1]!tblOrg[Loc],MATCH(INDEX(FacList,MATCH(tblTeamSch[[#This Row],[Facility]],INDEX(FacList,,1),0),3),[1]!tblOrg[Org Num],0)),[1]!tblLoc[Loc],0)),"")</f>
        <v>0</v>
      </c>
      <c r="V383" s="6">
        <f>IF(OR(tblTeamSch[[#This Row],[Court]]="",tblTeamSch[[#This Row],[Home]]&gt;0),0,IF(tblTeamSch[[#This Row],[Court]]&lt;10,0,IF(tblTeamSch[[#This Row],[Home Court]]=10,0,10)))</f>
        <v>0</v>
      </c>
      <c r="W383" s="6" t="e">
        <f>COUNTIFS(tblTeamSch[Travel Score for Game],10,tblTeamSch[Home],0,#REF!,#REF!)</f>
        <v>#REF!</v>
      </c>
      <c r="X383" s="6" t="str">
        <f>IFERROR(INDEX(tblTeamSch[Overall Travel Score],MATCH(tblTeamSch[[#This Row],[Opponent]],tblTeamSch[Team],0)),"")</f>
        <v/>
      </c>
      <c r="Y383" s="6" cm="1">
        <f t="array" ref="Y383">IF(Y382="Num",1,IF(Y382="","",IF(Y382+1&gt;TotalNumRegGames*2,"",Y382+1)))</f>
        <v>382</v>
      </c>
    </row>
    <row r="384" spans="1:25" ht="13.35" customHeight="1" x14ac:dyDescent="0.3">
      <c r="A384" s="6" cm="1">
        <f t="array" ref="A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175</v>
      </c>
      <c r="B384" s="6" cm="1">
        <f t="array" ref="B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4" s="6">
        <f>IFERROR(INDEX([1]!tblSchedule[Week Game Scheduled],MATCH(tblTeamSch[[#This Row],[Game Num]],[1]!tblSchedule[GameNum],0)),"")</f>
        <v>6</v>
      </c>
      <c r="D384" s="6">
        <f>IFERROR(INDEX([1]!tblSchedule[Round],MATCH(tblTeamSch[[#This Row],[Game Num]],[1]!tblSchedule[GameNum],0)),"")</f>
        <v>3</v>
      </c>
      <c r="E384" s="6">
        <f>IFERROR(INDEX([1]!tblSchedule[Rnd Sch],MATCH(tblTeamSch[[#This Row],[Game Num]],[1]!tblSchedule[GameNum],0)),"")</f>
        <v>3</v>
      </c>
      <c r="F384" s="6" t="str">
        <f>IFERROR(INDEX([1]!tblSchedule[DLC],MATCH(tblTeamSch[[#This Row],[Game Num]],[1]!tblSchedule[GameNum],0)),"")</f>
        <v>8B3</v>
      </c>
      <c r="G384" s="7" t="str">
        <f>IFERROR(INDEX([1]!tblSchedule[Facility],MATCH(tblTeamSch[[#This Row],[Game Num]],[1]!tblSchedule[GameNum],0)),"")</f>
        <v>Mary Queen of Peace</v>
      </c>
      <c r="H384" s="8">
        <f>IFERROR(INDEX([1]!tblSchedule[Game Date],MATCH(tblTeamSch[[#This Row],[Game Num]],[1]!tblSchedule[GameNum],0)),"")</f>
        <v>46026</v>
      </c>
      <c r="I384" s="9">
        <f>IFERROR(INDEX([1]!tblSchedule[Game Time],MATCH(tblTeamSch[[#This Row],[Game Num]],[1]!tblSchedule[GameNum],0)),"")</f>
        <v>0.54166666666666663</v>
      </c>
      <c r="J384" s="10" t="str">
        <f>IFERROR(INDEX([1]!tblTeams[Organization],MATCH(tblTeamSch[[#This Row],[Team]],[1]!tblTeams[Team],0)),"")</f>
        <v>Holy Trinity</v>
      </c>
      <c r="K384" s="10" t="str">
        <f>IFERROR(INDEX([1]!tblOrg[Abbr],MATCH(tblTeamSch[[#This Row],[Org]],[1]!tblOrg[Organization],0)),"")</f>
        <v>HT</v>
      </c>
      <c r="L384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4" s="10" t="str">
        <f>IFERROR(INDEX(IF(tblTeamSch[[#This Row],[1vs2]]=1,[1]!tblSchedule[Team 2 Name],[1]!tblSchedule[Team 1 Name]),MATCH(tblTeamSch[[#This Row],[Game Num]],[1]!tblSchedule[GameNum],0)),"")</f>
        <v>St. Albert BB 8B#3 Blue</v>
      </c>
      <c r="N384" s="6" t="str" cm="1">
        <f t="array" ref="N3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4" s="6" t="str">
        <f>IFERROR(INDEX(#REF!,MATCH(tblTeamSch[[#This Row],[Team]],[1]!tblTeams[Team],0)),"")</f>
        <v/>
      </c>
      <c r="Q384" s="6">
        <f>INDEX([1]!tblSchedule[Home Game],MATCH(tblTeamSch[[#This Row],[Game Num]],[1]!tblSchedule[GameNum],0))</f>
        <v>0</v>
      </c>
      <c r="R384" s="7" t="e">
        <f>IF(COUNTIFS(tblTeamSch[Team],tblTeamSch[[#This Row],[Team]],#REF!,1)&gt;1,"Y","")</f>
        <v>#REF!</v>
      </c>
      <c r="S384" s="6">
        <f>INDEX([1]!tblLoc[Score],MATCH(INDEX([1]!tblOrg[Loc],MATCH(tblTeamSch[[#This Row],[Org]],[1]!tblOrg[Organization],0)),[1]!tblLoc[Loc],0))</f>
        <v>0</v>
      </c>
      <c r="T384" s="6" t="e">
        <f>INDEX([1]!tblLoc[Score],MATCH(INDEX([1]!tblOrg[Loc],MATCH(#REF!,[1]!tblOrg[Abbr],0)),[1]!tblLoc[Loc],0))</f>
        <v>#REF!</v>
      </c>
      <c r="U384" s="6">
        <f>IFERROR(INDEX([1]!tblLoc[Score],MATCH(INDEX([1]!tblOrg[Loc],MATCH(INDEX(FacList,MATCH(tblTeamSch[[#This Row],[Facility]],INDEX(FacList,,1),0),3),[1]!tblOrg[Org Num],0)),[1]!tblLoc[Loc],0)),"")</f>
        <v>10</v>
      </c>
      <c r="V384" s="6">
        <f>IF(OR(tblTeamSch[[#This Row],[Court]]="",tblTeamSch[[#This Row],[Home]]&gt;0),0,IF(tblTeamSch[[#This Row],[Court]]&lt;10,0,IF(tblTeamSch[[#This Row],[Home Court]]=10,0,10)))</f>
        <v>10</v>
      </c>
      <c r="W384" s="6" t="e">
        <f>COUNTIFS(tblTeamSch[Travel Score for Game],10,tblTeamSch[Home],0,#REF!,#REF!)</f>
        <v>#REF!</v>
      </c>
      <c r="X384" s="6" t="str">
        <f>IFERROR(INDEX(tblTeamSch[Overall Travel Score],MATCH(tblTeamSch[[#This Row],[Opponent]],tblTeamSch[Team],0)),"")</f>
        <v/>
      </c>
      <c r="Y384" s="6" cm="1">
        <f t="array" ref="Y384">IF(Y383="Num",1,IF(Y383="","",IF(Y383+1&gt;TotalNumRegGames*2,"",Y383+1)))</f>
        <v>383</v>
      </c>
    </row>
    <row r="385" spans="1:25" ht="13.35" customHeight="1" x14ac:dyDescent="0.3">
      <c r="A385" s="6" cm="1">
        <f t="array" ref="A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184</v>
      </c>
      <c r="B385" s="6" cm="1">
        <f t="array" ref="B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5" s="6">
        <f>IFERROR(INDEX([1]!tblSchedule[Week Game Scheduled],MATCH(tblTeamSch[[#This Row],[Game Num]],[1]!tblSchedule[GameNum],0)),"")</f>
        <v>7</v>
      </c>
      <c r="D385" s="6">
        <f>IFERROR(INDEX([1]!tblSchedule[Round],MATCH(tblTeamSch[[#This Row],[Game Num]],[1]!tblSchedule[GameNum],0)),"")</f>
        <v>4</v>
      </c>
      <c r="E385" s="6">
        <f>IFERROR(INDEX([1]!tblSchedule[Rnd Sch],MATCH(tblTeamSch[[#This Row],[Game Num]],[1]!tblSchedule[GameNum],0)),"")</f>
        <v>4</v>
      </c>
      <c r="F385" s="6" t="str">
        <f>IFERROR(INDEX([1]!tblSchedule[DLC],MATCH(tblTeamSch[[#This Row],[Game Num]],[1]!tblSchedule[GameNum],0)),"")</f>
        <v>8B3</v>
      </c>
      <c r="G385" s="7" t="str">
        <f>IFERROR(INDEX([1]!tblSchedule[Facility],MATCH(tblTeamSch[[#This Row],[Game Num]],[1]!tblSchedule[GameNum],0)),"")</f>
        <v>Holy Trinity Parish School</v>
      </c>
      <c r="H385" s="8">
        <f>IFERROR(INDEX([1]!tblSchedule[Game Date],MATCH(tblTeamSch[[#This Row],[Game Num]],[1]!tblSchedule[GameNum],0)),"")</f>
        <v>46033</v>
      </c>
      <c r="I385" s="9">
        <f>IFERROR(INDEX([1]!tblSchedule[Game Time],MATCH(tblTeamSch[[#This Row],[Game Num]],[1]!tblSchedule[GameNum],0)),"")</f>
        <v>0.54166666666666663</v>
      </c>
      <c r="J385" s="10" t="str">
        <f>IFERROR(INDEX([1]!tblTeams[Organization],MATCH(tblTeamSch[[#This Row],[Team]],[1]!tblTeams[Team],0)),"")</f>
        <v>Holy Trinity</v>
      </c>
      <c r="K385" s="10" t="str">
        <f>IFERROR(INDEX([1]!tblOrg[Abbr],MATCH(tblTeamSch[[#This Row],[Org]],[1]!tblOrg[Organization],0)),"")</f>
        <v>HT</v>
      </c>
      <c r="L385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5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385" s="6" t="str" cm="1">
        <f t="array" ref="N3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5" s="6" t="str">
        <f>IFERROR(INDEX(#REF!,MATCH(tblTeamSch[[#This Row],[Team]],[1]!tblTeams[Team],0)),"")</f>
        <v/>
      </c>
      <c r="Q385" s="6">
        <f>INDEX([1]!tblSchedule[Home Game],MATCH(tblTeamSch[[#This Row],[Game Num]],[1]!tblSchedule[GameNum],0))</f>
        <v>1</v>
      </c>
      <c r="R385" s="7" t="e">
        <f>IF(COUNTIFS(tblTeamSch[Team],tblTeamSch[[#This Row],[Team]],#REF!,1)&gt;1,"Y","")</f>
        <v>#REF!</v>
      </c>
      <c r="S385" s="6">
        <f>INDEX([1]!tblLoc[Score],MATCH(INDEX([1]!tblOrg[Loc],MATCH(tblTeamSch[[#This Row],[Org]],[1]!tblOrg[Organization],0)),[1]!tblLoc[Loc],0))</f>
        <v>0</v>
      </c>
      <c r="T385" s="6" t="e">
        <f>INDEX([1]!tblLoc[Score],MATCH(INDEX([1]!tblOrg[Loc],MATCH(#REF!,[1]!tblOrg[Abbr],0)),[1]!tblLoc[Loc],0))</f>
        <v>#REF!</v>
      </c>
      <c r="U385" s="6">
        <f>IFERROR(INDEX([1]!tblLoc[Score],MATCH(INDEX([1]!tblOrg[Loc],MATCH(INDEX(FacList,MATCH(tblTeamSch[[#This Row],[Facility]],INDEX(FacList,,1),0),3),[1]!tblOrg[Org Num],0)),[1]!tblLoc[Loc],0)),"")</f>
        <v>0</v>
      </c>
      <c r="V385" s="6">
        <f>IF(OR(tblTeamSch[[#This Row],[Court]]="",tblTeamSch[[#This Row],[Home]]&gt;0),0,IF(tblTeamSch[[#This Row],[Court]]&lt;10,0,IF(tblTeamSch[[#This Row],[Home Court]]=10,0,10)))</f>
        <v>0</v>
      </c>
      <c r="W385" s="6" t="e">
        <f>COUNTIFS(tblTeamSch[Travel Score for Game],10,tblTeamSch[Home],0,#REF!,#REF!)</f>
        <v>#REF!</v>
      </c>
      <c r="X385" s="6" t="str">
        <f>IFERROR(INDEX(tblTeamSch[Overall Travel Score],MATCH(tblTeamSch[[#This Row],[Opponent]],tblTeamSch[Team],0)),"")</f>
        <v/>
      </c>
      <c r="Y385" s="6" cm="1">
        <f t="array" ref="Y385">IF(Y384="Num",1,IF(Y384="","",IF(Y384+1&gt;TotalNumRegGames*2,"",Y384+1)))</f>
        <v>384</v>
      </c>
    </row>
    <row r="386" spans="1:25" ht="13.35" customHeight="1" x14ac:dyDescent="0.3">
      <c r="A386" s="6" cm="1">
        <f t="array" ref="A3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193</v>
      </c>
      <c r="B386" s="6" cm="1">
        <f t="array" ref="B3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6" s="6">
        <f>IFERROR(INDEX([1]!tblSchedule[Week Game Scheduled],MATCH(tblTeamSch[[#This Row],[Game Num]],[1]!tblSchedule[GameNum],0)),"")</f>
        <v>8</v>
      </c>
      <c r="D386" s="6">
        <f>IFERROR(INDEX([1]!tblSchedule[Round],MATCH(tblTeamSch[[#This Row],[Game Num]],[1]!tblSchedule[GameNum],0)),"")</f>
        <v>5</v>
      </c>
      <c r="E386" s="6">
        <f>IFERROR(INDEX([1]!tblSchedule[Rnd Sch],MATCH(tblTeamSch[[#This Row],[Game Num]],[1]!tblSchedule[GameNum],0)),"")</f>
        <v>5</v>
      </c>
      <c r="F386" s="6" t="str">
        <f>IFERROR(INDEX([1]!tblSchedule[DLC],MATCH(tblTeamSch[[#This Row],[Game Num]],[1]!tblSchedule[GameNum],0)),"")</f>
        <v>8B3</v>
      </c>
      <c r="G386" s="7" t="str">
        <f>IFERROR(INDEX([1]!tblSchedule[Facility],MATCH(tblTeamSch[[#This Row],[Game Num]],[1]!tblSchedule[GameNum],0)),"")</f>
        <v>Saint Andrew Academy Gym</v>
      </c>
      <c r="H386" s="8">
        <f>IFERROR(INDEX([1]!tblSchedule[Game Date],MATCH(tblTeamSch[[#This Row],[Game Num]],[1]!tblSchedule[GameNum],0)),"")</f>
        <v>46040</v>
      </c>
      <c r="I386" s="9">
        <f>IFERROR(INDEX([1]!tblSchedule[Game Time],MATCH(tblTeamSch[[#This Row],[Game Num]],[1]!tblSchedule[GameNum],0)),"")</f>
        <v>0.66666666666666663</v>
      </c>
      <c r="J386" s="10" t="str">
        <f>IFERROR(INDEX([1]!tblTeams[Organization],MATCH(tblTeamSch[[#This Row],[Team]],[1]!tblTeams[Team],0)),"")</f>
        <v>Holy Trinity</v>
      </c>
      <c r="K386" s="10" t="str">
        <f>IFERROR(INDEX([1]!tblOrg[Abbr],MATCH(tblTeamSch[[#This Row],[Org]],[1]!tblOrg[Organization],0)),"")</f>
        <v>HT</v>
      </c>
      <c r="L386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6" s="10" t="str">
        <f>IFERROR(INDEX(IF(tblTeamSch[[#This Row],[1vs2]]=1,[1]!tblSchedule[Team 2 Name],[1]!tblSchedule[Team 1 Name]),MATCH(tblTeamSch[[#This Row],[Game Num]],[1]!tblSchedule[GameNum],0)),"")</f>
        <v>St Mary BB 8B - White</v>
      </c>
      <c r="N386" s="6" t="str" cm="1">
        <f t="array" ref="N3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6" s="6" t="str">
        <f>IFERROR(INDEX(#REF!,MATCH(tblTeamSch[[#This Row],[Team]],[1]!tblTeams[Team],0)),"")</f>
        <v/>
      </c>
      <c r="Q386" s="6">
        <f>INDEX([1]!tblSchedule[Home Game],MATCH(tblTeamSch[[#This Row],[Game Num]],[1]!tblSchedule[GameNum],0))</f>
        <v>0</v>
      </c>
      <c r="R386" s="7" t="e">
        <f>IF(COUNTIFS(tblTeamSch[Team],tblTeamSch[[#This Row],[Team]],#REF!,1)&gt;1,"Y","")</f>
        <v>#REF!</v>
      </c>
      <c r="S386" s="6">
        <f>INDEX([1]!tblLoc[Score],MATCH(INDEX([1]!tblOrg[Loc],MATCH(tblTeamSch[[#This Row],[Org]],[1]!tblOrg[Organization],0)),[1]!tblLoc[Loc],0))</f>
        <v>0</v>
      </c>
      <c r="T386" s="6" t="e">
        <f>INDEX([1]!tblLoc[Score],MATCH(INDEX([1]!tblOrg[Loc],MATCH(#REF!,[1]!tblOrg[Abbr],0)),[1]!tblLoc[Loc],0))</f>
        <v>#REF!</v>
      </c>
      <c r="U386" s="6">
        <f>IFERROR(INDEX([1]!tblLoc[Score],MATCH(INDEX([1]!tblOrg[Loc],MATCH(INDEX(FacList,MATCH(tblTeamSch[[#This Row],[Facility]],INDEX(FacList,,1),0),3),[1]!tblOrg[Org Num],0)),[1]!tblLoc[Loc],0)),"")</f>
        <v>10</v>
      </c>
      <c r="V386" s="6">
        <f>IF(OR(tblTeamSch[[#This Row],[Court]]="",tblTeamSch[[#This Row],[Home]]&gt;0),0,IF(tblTeamSch[[#This Row],[Court]]&lt;10,0,IF(tblTeamSch[[#This Row],[Home Court]]=10,0,10)))</f>
        <v>10</v>
      </c>
      <c r="W386" s="6" t="e">
        <f>COUNTIFS(tblTeamSch[Travel Score for Game],10,tblTeamSch[Home],0,#REF!,#REF!)</f>
        <v>#REF!</v>
      </c>
      <c r="X386" s="6" t="str">
        <f>IFERROR(INDEX(tblTeamSch[Overall Travel Score],MATCH(tblTeamSch[[#This Row],[Opponent]],tblTeamSch[Team],0)),"")</f>
        <v/>
      </c>
      <c r="Y386" s="6" cm="1">
        <f t="array" ref="Y386">IF(Y385="Num",1,IF(Y385="","",IF(Y385+1&gt;TotalNumRegGames*2,"",Y385+1)))</f>
        <v>385</v>
      </c>
    </row>
    <row r="387" spans="1:25" ht="13.35" customHeight="1" x14ac:dyDescent="0.3">
      <c r="A387" s="6" cm="1">
        <f t="array" ref="A3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202</v>
      </c>
      <c r="B387" s="6" cm="1">
        <f t="array" ref="B3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7" s="6">
        <f>IFERROR(INDEX([1]!tblSchedule[Week Game Scheduled],MATCH(tblTeamSch[[#This Row],[Game Num]],[1]!tblSchedule[GameNum],0)),"")</f>
        <v>9</v>
      </c>
      <c r="D387" s="6">
        <f>IFERROR(INDEX([1]!tblSchedule[Round],MATCH(tblTeamSch[[#This Row],[Game Num]],[1]!tblSchedule[GameNum],0)),"")</f>
        <v>6</v>
      </c>
      <c r="E387" s="6">
        <f>IFERROR(INDEX([1]!tblSchedule[Rnd Sch],MATCH(tblTeamSch[[#This Row],[Game Num]],[1]!tblSchedule[GameNum],0)),"")</f>
        <v>6</v>
      </c>
      <c r="F387" s="6" t="str">
        <f>IFERROR(INDEX([1]!tblSchedule[DLC],MATCH(tblTeamSch[[#This Row],[Game Num]],[1]!tblSchedule[GameNum],0)),"")</f>
        <v>8B3</v>
      </c>
      <c r="G387" s="7" t="str">
        <f>IFERROR(INDEX([1]!tblSchedule[Facility],MATCH(tblTeamSch[[#This Row],[Game Num]],[1]!tblSchedule[GameNum],0)),"")</f>
        <v>Mary Queen of Peace</v>
      </c>
      <c r="H387" s="8">
        <f>IFERROR(INDEX([1]!tblSchedule[Game Date],MATCH(tblTeamSch[[#This Row],[Game Num]],[1]!tblSchedule[GameNum],0)),"")</f>
        <v>46047</v>
      </c>
      <c r="I387" s="9">
        <f>IFERROR(INDEX([1]!tblSchedule[Game Time],MATCH(tblTeamSch[[#This Row],[Game Num]],[1]!tblSchedule[GameNum],0)),"")</f>
        <v>0.54166666666666663</v>
      </c>
      <c r="J387" s="10" t="str">
        <f>IFERROR(INDEX([1]!tblTeams[Organization],MATCH(tblTeamSch[[#This Row],[Team]],[1]!tblTeams[Team],0)),"")</f>
        <v>Holy Trinity</v>
      </c>
      <c r="K387" s="10" t="str">
        <f>IFERROR(INDEX([1]!tblOrg[Abbr],MATCH(tblTeamSch[[#This Row],[Org]],[1]!tblOrg[Organization],0)),"")</f>
        <v>HT</v>
      </c>
      <c r="L387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7" s="10" t="str">
        <f>IFERROR(INDEX(IF(tblTeamSch[[#This Row],[1vs2]]=1,[1]!tblSchedule[Team 2 Name],[1]!tblSchedule[Team 1 Name]),MATCH(tblTeamSch[[#This Row],[Game Num]],[1]!tblSchedule[GameNum],0)),"")</f>
        <v>St Agnes BB 8B#3</v>
      </c>
      <c r="N387" s="6" t="str" cm="1">
        <f t="array" ref="N3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7" s="6" t="str">
        <f>IFERROR(INDEX(#REF!,MATCH(tblTeamSch[[#This Row],[Team]],[1]!tblTeams[Team],0)),"")</f>
        <v/>
      </c>
      <c r="Q387" s="6">
        <f>INDEX([1]!tblSchedule[Home Game],MATCH(tblTeamSch[[#This Row],[Game Num]],[1]!tblSchedule[GameNum],0))</f>
        <v>0</v>
      </c>
      <c r="R387" s="7" t="e">
        <f>IF(COUNTIFS(tblTeamSch[Team],tblTeamSch[[#This Row],[Team]],#REF!,1)&gt;1,"Y","")</f>
        <v>#REF!</v>
      </c>
      <c r="S387" s="6">
        <f>INDEX([1]!tblLoc[Score],MATCH(INDEX([1]!tblOrg[Loc],MATCH(tblTeamSch[[#This Row],[Org]],[1]!tblOrg[Organization],0)),[1]!tblLoc[Loc],0))</f>
        <v>0</v>
      </c>
      <c r="T387" s="6" t="e">
        <f>INDEX([1]!tblLoc[Score],MATCH(INDEX([1]!tblOrg[Loc],MATCH(#REF!,[1]!tblOrg[Abbr],0)),[1]!tblLoc[Loc],0))</f>
        <v>#REF!</v>
      </c>
      <c r="U387" s="6">
        <f>IFERROR(INDEX([1]!tblLoc[Score],MATCH(INDEX([1]!tblOrg[Loc],MATCH(INDEX(FacList,MATCH(tblTeamSch[[#This Row],[Facility]],INDEX(FacList,,1),0),3),[1]!tblOrg[Org Num],0)),[1]!tblLoc[Loc],0)),"")</f>
        <v>10</v>
      </c>
      <c r="V387" s="6">
        <f>IF(OR(tblTeamSch[[#This Row],[Court]]="",tblTeamSch[[#This Row],[Home]]&gt;0),0,IF(tblTeamSch[[#This Row],[Court]]&lt;10,0,IF(tblTeamSch[[#This Row],[Home Court]]=10,0,10)))</f>
        <v>10</v>
      </c>
      <c r="W387" s="6" t="e">
        <f>COUNTIFS(tblTeamSch[Travel Score for Game],10,tblTeamSch[Home],0,#REF!,#REF!)</f>
        <v>#REF!</v>
      </c>
      <c r="X387" s="6" t="str">
        <f>IFERROR(INDEX(tblTeamSch[Overall Travel Score],MATCH(tblTeamSch[[#This Row],[Opponent]],tblTeamSch[Team],0)),"")</f>
        <v/>
      </c>
      <c r="Y387" s="6" cm="1">
        <f t="array" ref="Y387">IF(Y386="Num",1,IF(Y386="","",IF(Y386+1&gt;TotalNumRegGames*2,"",Y386+1)))</f>
        <v>386</v>
      </c>
    </row>
    <row r="388" spans="1:25" ht="13.35" customHeight="1" x14ac:dyDescent="0.3">
      <c r="A388" s="6" cm="1">
        <f t="array" ref="A3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211</v>
      </c>
      <c r="B388" s="6" cm="1">
        <f t="array" ref="B3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88" s="6">
        <f>IFERROR(INDEX([1]!tblSchedule[Week Game Scheduled],MATCH(tblTeamSch[[#This Row],[Game Num]],[1]!tblSchedule[GameNum],0)),"")</f>
        <v>10</v>
      </c>
      <c r="D388" s="6">
        <f>IFERROR(INDEX([1]!tblSchedule[Round],MATCH(tblTeamSch[[#This Row],[Game Num]],[1]!tblSchedule[GameNum],0)),"")</f>
        <v>7</v>
      </c>
      <c r="E388" s="6">
        <f>IFERROR(INDEX([1]!tblSchedule[Rnd Sch],MATCH(tblTeamSch[[#This Row],[Game Num]],[1]!tblSchedule[GameNum],0)),"")</f>
        <v>7</v>
      </c>
      <c r="F388" s="6" t="str">
        <f>IFERROR(INDEX([1]!tblSchedule[DLC],MATCH(tblTeamSch[[#This Row],[Game Num]],[1]!tblSchedule[GameNum],0)),"")</f>
        <v>8B3</v>
      </c>
      <c r="G388" s="7" t="str">
        <f>IFERROR(INDEX([1]!tblSchedule[Facility],MATCH(tblTeamSch[[#This Row],[Game Num]],[1]!tblSchedule[GameNum],0)),"")</f>
        <v>Ascension Gym</v>
      </c>
      <c r="H388" s="8">
        <f>IFERROR(INDEX([1]!tblSchedule[Game Date],MATCH(tblTeamSch[[#This Row],[Game Num]],[1]!tblSchedule[GameNum],0)),"")</f>
        <v>46054</v>
      </c>
      <c r="I388" s="9">
        <f>IFERROR(INDEX([1]!tblSchedule[Game Time],MATCH(tblTeamSch[[#This Row],[Game Num]],[1]!tblSchedule[GameNum],0)),"")</f>
        <v>0.54166666666666663</v>
      </c>
      <c r="J388" s="10" t="str">
        <f>IFERROR(INDEX([1]!tblTeams[Organization],MATCH(tblTeamSch[[#This Row],[Team]],[1]!tblTeams[Team],0)),"")</f>
        <v>Holy Trinity</v>
      </c>
      <c r="K388" s="10" t="str">
        <f>IFERROR(INDEX([1]!tblOrg[Abbr],MATCH(tblTeamSch[[#This Row],[Org]],[1]!tblOrg[Organization],0)),"")</f>
        <v>HT</v>
      </c>
      <c r="L388" s="10" t="str">
        <f>IFERROR(INDEX(IF(tblTeamSch[[#This Row],[1vs2]]=1,[1]!tblSchedule[Team 1 Name],[1]!tblSchedule[Team 2 Name]),MATCH(tblTeamSch[[#This Row],[Game Num]],[1]!tblSchedule[GameNum],0)),"")</f>
        <v>Holy Trinity BB 7/8B Green</v>
      </c>
      <c r="M388" s="10" t="str">
        <f>IFERROR(INDEX(IF(tblTeamSch[[#This Row],[1vs2]]=1,[1]!tblSchedule[Team 2 Name],[1]!tblSchedule[Team 1 Name]),MATCH(tblTeamSch[[#This Row],[Game Num]],[1]!tblSchedule[GameNum],0)),"")</f>
        <v>St. Raphael BB 8B #3</v>
      </c>
      <c r="N388" s="6" t="str" cm="1">
        <f t="array" ref="N3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8" s="6" t="str">
        <f>IFERROR(INDEX(#REF!,MATCH(tblTeamSch[[#This Row],[Team]],[1]!tblTeams[Team],0)),"")</f>
        <v/>
      </c>
      <c r="Q388" s="6">
        <f>INDEX([1]!tblSchedule[Home Game],MATCH(tblTeamSch[[#This Row],[Game Num]],[1]!tblSchedule[GameNum],0))</f>
        <v>0</v>
      </c>
      <c r="R388" s="7" t="e">
        <f>IF(COUNTIFS(tblTeamSch[Team],tblTeamSch[[#This Row],[Team]],#REF!,1)&gt;1,"Y","")</f>
        <v>#REF!</v>
      </c>
      <c r="S388" s="6">
        <f>INDEX([1]!tblLoc[Score],MATCH(INDEX([1]!tblOrg[Loc],MATCH(tblTeamSch[[#This Row],[Org]],[1]!tblOrg[Organization],0)),[1]!tblLoc[Loc],0))</f>
        <v>0</v>
      </c>
      <c r="T388" s="6" t="e">
        <f>INDEX([1]!tblLoc[Score],MATCH(INDEX([1]!tblOrg[Loc],MATCH(#REF!,[1]!tblOrg[Abbr],0)),[1]!tblLoc[Loc],0))</f>
        <v>#REF!</v>
      </c>
      <c r="U388" s="6">
        <f>IFERROR(INDEX([1]!tblLoc[Score],MATCH(INDEX([1]!tblOrg[Loc],MATCH(INDEX(FacList,MATCH(tblTeamSch[[#This Row],[Facility]],INDEX(FacList,,1),0),3),[1]!tblOrg[Org Num],0)),[1]!tblLoc[Loc],0)),"")</f>
        <v>0</v>
      </c>
      <c r="V388" s="6">
        <f>IF(OR(tblTeamSch[[#This Row],[Court]]="",tblTeamSch[[#This Row],[Home]]&gt;0),0,IF(tblTeamSch[[#This Row],[Court]]&lt;10,0,IF(tblTeamSch[[#This Row],[Home Court]]=10,0,10)))</f>
        <v>0</v>
      </c>
      <c r="W388" s="6" t="e">
        <f>COUNTIFS(tblTeamSch[Travel Score for Game],10,tblTeamSch[Home],0,#REF!,#REF!)</f>
        <v>#REF!</v>
      </c>
      <c r="X388" s="6" t="str">
        <f>IFERROR(INDEX(tblTeamSch[Overall Travel Score],MATCH(tblTeamSch[[#This Row],[Opponent]],tblTeamSch[Team],0)),"")</f>
        <v/>
      </c>
      <c r="Y388" s="6" cm="1">
        <f t="array" ref="Y388">IF(Y387="Num",1,IF(Y387="","",IF(Y387+1&gt;TotalNumRegGames*2,"",Y387+1)))</f>
        <v>387</v>
      </c>
    </row>
    <row r="389" spans="1:25" ht="13.35" customHeight="1" x14ac:dyDescent="0.3">
      <c r="A389" s="6" cm="1">
        <f t="array" ref="A3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163</v>
      </c>
      <c r="B389" s="6" cm="1">
        <f t="array" ref="B3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89" s="6">
        <f>IFERROR(INDEX([1]!tblSchedule[Week Game Scheduled],MATCH(tblTeamSch[[#This Row],[Game Num]],[1]!tblSchedule[GameNum],0)),"")</f>
        <v>50</v>
      </c>
      <c r="D389" s="6">
        <f>IFERROR(INDEX([1]!tblSchedule[Round],MATCH(tblTeamSch[[#This Row],[Game Num]],[1]!tblSchedule[GameNum],0)),"")</f>
        <v>1</v>
      </c>
      <c r="E389" s="6">
        <f>IFERROR(INDEX([1]!tblSchedule[Rnd Sch],MATCH(tblTeamSch[[#This Row],[Game Num]],[1]!tblSchedule[GameNum],0)),"")</f>
        <v>1</v>
      </c>
      <c r="F389" s="6" t="str">
        <f>IFERROR(INDEX([1]!tblSchedule[DLC],MATCH(tblTeamSch[[#This Row],[Game Num]],[1]!tblSchedule[GameNum],0)),"")</f>
        <v>8B3</v>
      </c>
      <c r="G389" s="7" t="str">
        <f>IFERROR(INDEX([1]!tblSchedule[Facility],MATCH(tblTeamSch[[#This Row],[Game Num]],[1]!tblSchedule[GameNum],0)),"")</f>
        <v>Holy Trinity Parish School</v>
      </c>
      <c r="H389" s="8">
        <f>IFERROR(INDEX([1]!tblSchedule[Game Date],MATCH(tblTeamSch[[#This Row],[Game Num]],[1]!tblSchedule[GameNum],0)),"")</f>
        <v>45998</v>
      </c>
      <c r="I389" s="9">
        <f>IFERROR(INDEX([1]!tblSchedule[Game Time],MATCH(tblTeamSch[[#This Row],[Game Num]],[1]!tblSchedule[GameNum],0)),"")</f>
        <v>0.58333333333333337</v>
      </c>
      <c r="J389" s="10" t="str">
        <f>IFERROR(INDEX([1]!tblTeams[Organization],MATCH(tblTeamSch[[#This Row],[Team]],[1]!tblTeams[Team],0)),"")</f>
        <v>Holy Trinity</v>
      </c>
      <c r="K389" s="10" t="str">
        <f>IFERROR(INDEX([1]!tblOrg[Abbr],MATCH(tblTeamSch[[#This Row],[Org]],[1]!tblOrg[Organization],0)),"")</f>
        <v>HT</v>
      </c>
      <c r="L389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89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389" s="6" t="str" cm="1">
        <f t="array" ref="N3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8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89" s="6" t="str">
        <f>IFERROR(INDEX(#REF!,MATCH(tblTeamSch[[#This Row],[Team]],[1]!tblTeams[Team],0)),"")</f>
        <v/>
      </c>
      <c r="Q389" s="6">
        <f>INDEX([1]!tblSchedule[Home Game],MATCH(tblTeamSch[[#This Row],[Game Num]],[1]!tblSchedule[GameNum],0))</f>
        <v>1</v>
      </c>
      <c r="R389" s="7" t="e">
        <f>IF(COUNTIFS(tblTeamSch[Team],tblTeamSch[[#This Row],[Team]],#REF!,1)&gt;1,"Y","")</f>
        <v>#REF!</v>
      </c>
      <c r="S389" s="6">
        <f>INDEX([1]!tblLoc[Score],MATCH(INDEX([1]!tblOrg[Loc],MATCH(tblTeamSch[[#This Row],[Org]],[1]!tblOrg[Organization],0)),[1]!tblLoc[Loc],0))</f>
        <v>0</v>
      </c>
      <c r="T389" s="6" t="e">
        <f>INDEX([1]!tblLoc[Score],MATCH(INDEX([1]!tblOrg[Loc],MATCH(#REF!,[1]!tblOrg[Abbr],0)),[1]!tblLoc[Loc],0))</f>
        <v>#REF!</v>
      </c>
      <c r="U389" s="6">
        <f>IFERROR(INDEX([1]!tblLoc[Score],MATCH(INDEX([1]!tblOrg[Loc],MATCH(INDEX(FacList,MATCH(tblTeamSch[[#This Row],[Facility]],INDEX(FacList,,1),0),3),[1]!tblOrg[Org Num],0)),[1]!tblLoc[Loc],0)),"")</f>
        <v>0</v>
      </c>
      <c r="V389" s="6">
        <f>IF(OR(tblTeamSch[[#This Row],[Court]]="",tblTeamSch[[#This Row],[Home]]&gt;0),0,IF(tblTeamSch[[#This Row],[Court]]&lt;10,0,IF(tblTeamSch[[#This Row],[Home Court]]=10,0,10)))</f>
        <v>0</v>
      </c>
      <c r="W389" s="6" t="e">
        <f>COUNTIFS(tblTeamSch[Travel Score for Game],10,tblTeamSch[Home],0,#REF!,#REF!)</f>
        <v>#REF!</v>
      </c>
      <c r="X389" s="6" t="str">
        <f>IFERROR(INDEX(tblTeamSch[Overall Travel Score],MATCH(tblTeamSch[[#This Row],[Opponent]],tblTeamSch[Team],0)),"")</f>
        <v/>
      </c>
      <c r="Y389" s="6" cm="1">
        <f t="array" ref="Y389">IF(Y388="Num",1,IF(Y388="","",IF(Y388+1&gt;TotalNumRegGames*2,"",Y388+1)))</f>
        <v>388</v>
      </c>
    </row>
    <row r="390" spans="1:25" ht="13.35" customHeight="1" x14ac:dyDescent="0.3">
      <c r="A390" s="6" cm="1">
        <f t="array" ref="A3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172</v>
      </c>
      <c r="B390" s="6" cm="1">
        <f t="array" ref="B3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90" s="6">
        <f>IFERROR(INDEX([1]!tblSchedule[Week Game Scheduled],MATCH(tblTeamSch[[#This Row],[Game Num]],[1]!tblSchedule[GameNum],0)),"")</f>
        <v>51</v>
      </c>
      <c r="D390" s="6">
        <f>IFERROR(INDEX([1]!tblSchedule[Round],MATCH(tblTeamSch[[#This Row],[Game Num]],[1]!tblSchedule[GameNum],0)),"")</f>
        <v>2</v>
      </c>
      <c r="E390" s="6">
        <f>IFERROR(INDEX([1]!tblSchedule[Rnd Sch],MATCH(tblTeamSch[[#This Row],[Game Num]],[1]!tblSchedule[GameNum],0)),"")</f>
        <v>2</v>
      </c>
      <c r="F390" s="6" t="str">
        <f>IFERROR(INDEX([1]!tblSchedule[DLC],MATCH(tblTeamSch[[#This Row],[Game Num]],[1]!tblSchedule[GameNum],0)),"")</f>
        <v>8B3</v>
      </c>
      <c r="G390" s="7" t="str">
        <f>IFERROR(INDEX([1]!tblSchedule[Facility],MATCH(tblTeamSch[[#This Row],[Game Num]],[1]!tblSchedule[GameNum],0)),"")</f>
        <v>Holy Trinity Parish School</v>
      </c>
      <c r="H390" s="8">
        <f>IFERROR(INDEX([1]!tblSchedule[Game Date],MATCH(tblTeamSch[[#This Row],[Game Num]],[1]!tblSchedule[GameNum],0)),"")</f>
        <v>46005</v>
      </c>
      <c r="I390" s="9">
        <f>IFERROR(INDEX([1]!tblSchedule[Game Time],MATCH(tblTeamSch[[#This Row],[Game Num]],[1]!tblSchedule[GameNum],0)),"")</f>
        <v>0.625</v>
      </c>
      <c r="J390" s="10" t="str">
        <f>IFERROR(INDEX([1]!tblTeams[Organization],MATCH(tblTeamSch[[#This Row],[Team]],[1]!tblTeams[Team],0)),"")</f>
        <v>Holy Trinity</v>
      </c>
      <c r="K390" s="10" t="str">
        <f>IFERROR(INDEX([1]!tblOrg[Abbr],MATCH(tblTeamSch[[#This Row],[Org]],[1]!tblOrg[Organization],0)),"")</f>
        <v>HT</v>
      </c>
      <c r="L390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0" s="10" t="str">
        <f>IFERROR(INDEX(IF(tblTeamSch[[#This Row],[1vs2]]=1,[1]!tblSchedule[Team 2 Name],[1]!tblSchedule[Team 1 Name]),MATCH(tblTeamSch[[#This Row],[Game Num]],[1]!tblSchedule[GameNum],0)),"")</f>
        <v>St Agnes BB 8B#3</v>
      </c>
      <c r="N390" s="6" t="str" cm="1">
        <f t="array" ref="N3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0" s="6" t="str">
        <f>IFERROR(INDEX(#REF!,MATCH(tblTeamSch[[#This Row],[Team]],[1]!tblTeams[Team],0)),"")</f>
        <v/>
      </c>
      <c r="Q390" s="6">
        <f>INDEX([1]!tblSchedule[Home Game],MATCH(tblTeamSch[[#This Row],[Game Num]],[1]!tblSchedule[GameNum],0))</f>
        <v>1</v>
      </c>
      <c r="R390" s="7" t="e">
        <f>IF(COUNTIFS(tblTeamSch[Team],tblTeamSch[[#This Row],[Team]],#REF!,1)&gt;1,"Y","")</f>
        <v>#REF!</v>
      </c>
      <c r="S390" s="6">
        <f>INDEX([1]!tblLoc[Score],MATCH(INDEX([1]!tblOrg[Loc],MATCH(tblTeamSch[[#This Row],[Org]],[1]!tblOrg[Organization],0)),[1]!tblLoc[Loc],0))</f>
        <v>0</v>
      </c>
      <c r="T390" s="6" t="e">
        <f>INDEX([1]!tblLoc[Score],MATCH(INDEX([1]!tblOrg[Loc],MATCH(#REF!,[1]!tblOrg[Abbr],0)),[1]!tblLoc[Loc],0))</f>
        <v>#REF!</v>
      </c>
      <c r="U390" s="6">
        <f>IFERROR(INDEX([1]!tblLoc[Score],MATCH(INDEX([1]!tblOrg[Loc],MATCH(INDEX(FacList,MATCH(tblTeamSch[[#This Row],[Facility]],INDEX(FacList,,1),0),3),[1]!tblOrg[Org Num],0)),[1]!tblLoc[Loc],0)),"")</f>
        <v>0</v>
      </c>
      <c r="V390" s="6">
        <f>IF(OR(tblTeamSch[[#This Row],[Court]]="",tblTeamSch[[#This Row],[Home]]&gt;0),0,IF(tblTeamSch[[#This Row],[Court]]&lt;10,0,IF(tblTeamSch[[#This Row],[Home Court]]=10,0,10)))</f>
        <v>0</v>
      </c>
      <c r="W390" s="6" t="e">
        <f>COUNTIFS(tblTeamSch[Travel Score for Game],10,tblTeamSch[Home],0,#REF!,#REF!)</f>
        <v>#REF!</v>
      </c>
      <c r="X390" s="6" t="str">
        <f>IFERROR(INDEX(tblTeamSch[Overall Travel Score],MATCH(tblTeamSch[[#This Row],[Opponent]],tblTeamSch[Team],0)),"")</f>
        <v/>
      </c>
      <c r="Y390" s="6" cm="1">
        <f t="array" ref="Y390">IF(Y389="Num",1,IF(Y389="","",IF(Y389+1&gt;TotalNumRegGames*2,"",Y389+1)))</f>
        <v>389</v>
      </c>
    </row>
    <row r="391" spans="1:25" ht="13.35" customHeight="1" x14ac:dyDescent="0.3">
      <c r="A391" s="6" cm="1">
        <f t="array" ref="A3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179</v>
      </c>
      <c r="B391" s="6" cm="1">
        <f t="array" ref="B3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1" s="6">
        <f>IFERROR(INDEX([1]!tblSchedule[Week Game Scheduled],MATCH(tblTeamSch[[#This Row],[Game Num]],[1]!tblSchedule[GameNum],0)),"")</f>
        <v>6</v>
      </c>
      <c r="D391" s="6">
        <f>IFERROR(INDEX([1]!tblSchedule[Round],MATCH(tblTeamSch[[#This Row],[Game Num]],[1]!tblSchedule[GameNum],0)),"")</f>
        <v>3</v>
      </c>
      <c r="E391" s="6">
        <f>IFERROR(INDEX([1]!tblSchedule[Rnd Sch],MATCH(tblTeamSch[[#This Row],[Game Num]],[1]!tblSchedule[GameNum],0)),"")</f>
        <v>3</v>
      </c>
      <c r="F391" s="6" t="str">
        <f>IFERROR(INDEX([1]!tblSchedule[DLC],MATCH(tblTeamSch[[#This Row],[Game Num]],[1]!tblSchedule[GameNum],0)),"")</f>
        <v>8B3</v>
      </c>
      <c r="G391" s="7" t="str">
        <f>IFERROR(INDEX([1]!tblSchedule[Facility],MATCH(tblTeamSch[[#This Row],[Game Num]],[1]!tblSchedule[GameNum],0)),"")</f>
        <v>St Lawrence</v>
      </c>
      <c r="H391" s="8">
        <f>IFERROR(INDEX([1]!tblSchedule[Game Date],MATCH(tblTeamSch[[#This Row],[Game Num]],[1]!tblSchedule[GameNum],0)),"")</f>
        <v>46026</v>
      </c>
      <c r="I391" s="9">
        <f>IFERROR(INDEX([1]!tblSchedule[Game Time],MATCH(tblTeamSch[[#This Row],[Game Num]],[1]!tblSchedule[GameNum],0)),"")</f>
        <v>0.54166666666666663</v>
      </c>
      <c r="J391" s="10" t="str">
        <f>IFERROR(INDEX([1]!tblTeams[Organization],MATCH(tblTeamSch[[#This Row],[Team]],[1]!tblTeams[Team],0)),"")</f>
        <v>Holy Trinity</v>
      </c>
      <c r="K391" s="10" t="str">
        <f>IFERROR(INDEX([1]!tblOrg[Abbr],MATCH(tblTeamSch[[#This Row],[Org]],[1]!tblOrg[Organization],0)),"")</f>
        <v>HT</v>
      </c>
      <c r="L391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1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391" s="6" t="str" cm="1">
        <f t="array" ref="N3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1" s="6" t="str">
        <f>IFERROR(INDEX(#REF!,MATCH(tblTeamSch[[#This Row],[Team]],[1]!tblTeams[Team],0)),"")</f>
        <v/>
      </c>
      <c r="Q391" s="6">
        <f>INDEX([1]!tblSchedule[Home Game],MATCH(tblTeamSch[[#This Row],[Game Num]],[1]!tblSchedule[GameNum],0))</f>
        <v>1</v>
      </c>
      <c r="R391" s="7" t="e">
        <f>IF(COUNTIFS(tblTeamSch[Team],tblTeamSch[[#This Row],[Team]],#REF!,1)&gt;1,"Y","")</f>
        <v>#REF!</v>
      </c>
      <c r="S391" s="6">
        <f>INDEX([1]!tblLoc[Score],MATCH(INDEX([1]!tblOrg[Loc],MATCH(tblTeamSch[[#This Row],[Org]],[1]!tblOrg[Organization],0)),[1]!tblLoc[Loc],0))</f>
        <v>0</v>
      </c>
      <c r="T391" s="6" t="e">
        <f>INDEX([1]!tblLoc[Score],MATCH(INDEX([1]!tblOrg[Loc],MATCH(#REF!,[1]!tblOrg[Abbr],0)),[1]!tblLoc[Loc],0))</f>
        <v>#REF!</v>
      </c>
      <c r="U391" s="6">
        <f>IFERROR(INDEX([1]!tblLoc[Score],MATCH(INDEX([1]!tblOrg[Loc],MATCH(INDEX(FacList,MATCH(tblTeamSch[[#This Row],[Facility]],INDEX(FacList,,1),0),3),[1]!tblOrg[Org Num],0)),[1]!tblLoc[Loc],0)),"")</f>
        <v>10</v>
      </c>
      <c r="V391" s="6">
        <f>IF(OR(tblTeamSch[[#This Row],[Court]]="",tblTeamSch[[#This Row],[Home]]&gt;0),0,IF(tblTeamSch[[#This Row],[Court]]&lt;10,0,IF(tblTeamSch[[#This Row],[Home Court]]=10,0,10)))</f>
        <v>0</v>
      </c>
      <c r="W391" s="6" t="e">
        <f>COUNTIFS(tblTeamSch[Travel Score for Game],10,tblTeamSch[Home],0,#REF!,#REF!)</f>
        <v>#REF!</v>
      </c>
      <c r="X391" s="6" t="str">
        <f>IFERROR(INDEX(tblTeamSch[Overall Travel Score],MATCH(tblTeamSch[[#This Row],[Opponent]],tblTeamSch[Team],0)),"")</f>
        <v/>
      </c>
      <c r="Y391" s="6" cm="1">
        <f t="array" ref="Y391">IF(Y390="Num",1,IF(Y390="","",IF(Y390+1&gt;TotalNumRegGames*2,"",Y390+1)))</f>
        <v>390</v>
      </c>
    </row>
    <row r="392" spans="1:25" ht="13.35" customHeight="1" x14ac:dyDescent="0.3">
      <c r="A392" s="6" cm="1">
        <f t="array" ref="A3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191</v>
      </c>
      <c r="B392" s="6" cm="1">
        <f t="array" ref="B3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92" s="6">
        <f>IFERROR(INDEX([1]!tblSchedule[Week Game Scheduled],MATCH(tblTeamSch[[#This Row],[Game Num]],[1]!tblSchedule[GameNum],0)),"")</f>
        <v>7</v>
      </c>
      <c r="D392" s="6">
        <f>IFERROR(INDEX([1]!tblSchedule[Round],MATCH(tblTeamSch[[#This Row],[Game Num]],[1]!tblSchedule[GameNum],0)),"")</f>
        <v>4</v>
      </c>
      <c r="E392" s="6">
        <f>IFERROR(INDEX([1]!tblSchedule[Rnd Sch],MATCH(tblTeamSch[[#This Row],[Game Num]],[1]!tblSchedule[GameNum],0)),"")</f>
        <v>4</v>
      </c>
      <c r="F392" s="6" t="str">
        <f>IFERROR(INDEX([1]!tblSchedule[DLC],MATCH(tblTeamSch[[#This Row],[Game Num]],[1]!tblSchedule[GameNum],0)),"")</f>
        <v>8B3</v>
      </c>
      <c r="G392" s="7" t="str">
        <f>IFERROR(INDEX([1]!tblSchedule[Facility],MATCH(tblTeamSch[[#This Row],[Game Num]],[1]!tblSchedule[GameNum],0)),"")</f>
        <v>ST. RAPHAEL GYMNASIUM</v>
      </c>
      <c r="H392" s="8">
        <f>IFERROR(INDEX([1]!tblSchedule[Game Date],MATCH(tblTeamSch[[#This Row],[Game Num]],[1]!tblSchedule[GameNum],0)),"")</f>
        <v>46033</v>
      </c>
      <c r="I392" s="9">
        <f>IFERROR(INDEX([1]!tblSchedule[Game Time],MATCH(tblTeamSch[[#This Row],[Game Num]],[1]!tblSchedule[GameNum],0)),"")</f>
        <v>0.58333333333333337</v>
      </c>
      <c r="J392" s="10" t="str">
        <f>IFERROR(INDEX([1]!tblTeams[Organization],MATCH(tblTeamSch[[#This Row],[Team]],[1]!tblTeams[Team],0)),"")</f>
        <v>Holy Trinity</v>
      </c>
      <c r="K392" s="10" t="str">
        <f>IFERROR(INDEX([1]!tblOrg[Abbr],MATCH(tblTeamSch[[#This Row],[Org]],[1]!tblOrg[Organization],0)),"")</f>
        <v>HT</v>
      </c>
      <c r="L392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2" s="10" t="str">
        <f>IFERROR(INDEX(IF(tblTeamSch[[#This Row],[1vs2]]=1,[1]!tblSchedule[Team 2 Name],[1]!tblSchedule[Team 1 Name]),MATCH(tblTeamSch[[#This Row],[Game Num]],[1]!tblSchedule[GameNum],0)),"")</f>
        <v>St. Raphael BB 8B #3</v>
      </c>
      <c r="N392" s="6" t="str" cm="1">
        <f t="array" ref="N3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2" s="6" t="str">
        <f>IFERROR(INDEX(#REF!,MATCH(tblTeamSch[[#This Row],[Team]],[1]!tblTeams[Team],0)),"")</f>
        <v/>
      </c>
      <c r="Q392" s="6">
        <f>INDEX([1]!tblSchedule[Home Game],MATCH(tblTeamSch[[#This Row],[Game Num]],[1]!tblSchedule[GameNum],0))</f>
        <v>1</v>
      </c>
      <c r="R392" s="7" t="e">
        <f>IF(COUNTIFS(tblTeamSch[Team],tblTeamSch[[#This Row],[Team]],#REF!,1)&gt;1,"Y","")</f>
        <v>#REF!</v>
      </c>
      <c r="S392" s="6">
        <f>INDEX([1]!tblLoc[Score],MATCH(INDEX([1]!tblOrg[Loc],MATCH(tblTeamSch[[#This Row],[Org]],[1]!tblOrg[Organization],0)),[1]!tblLoc[Loc],0))</f>
        <v>0</v>
      </c>
      <c r="T392" s="6" t="e">
        <f>INDEX([1]!tblLoc[Score],MATCH(INDEX([1]!tblOrg[Loc],MATCH(#REF!,[1]!tblOrg[Abbr],0)),[1]!tblLoc[Loc],0))</f>
        <v>#REF!</v>
      </c>
      <c r="U392" s="6">
        <f>IFERROR(INDEX([1]!tblLoc[Score],MATCH(INDEX([1]!tblOrg[Loc],MATCH(INDEX(FacList,MATCH(tblTeamSch[[#This Row],[Facility]],INDEX(FacList,,1),0),3),[1]!tblOrg[Org Num],0)),[1]!tblLoc[Loc],0)),"")</f>
        <v>0</v>
      </c>
      <c r="V392" s="6">
        <f>IF(OR(tblTeamSch[[#This Row],[Court]]="",tblTeamSch[[#This Row],[Home]]&gt;0),0,IF(tblTeamSch[[#This Row],[Court]]&lt;10,0,IF(tblTeamSch[[#This Row],[Home Court]]=10,0,10)))</f>
        <v>0</v>
      </c>
      <c r="W392" s="6" t="e">
        <f>COUNTIFS(tblTeamSch[Travel Score for Game],10,tblTeamSch[Home],0,#REF!,#REF!)</f>
        <v>#REF!</v>
      </c>
      <c r="X392" s="6" t="str">
        <f>IFERROR(INDEX(tblTeamSch[Overall Travel Score],MATCH(tblTeamSch[[#This Row],[Opponent]],tblTeamSch[Team],0)),"")</f>
        <v/>
      </c>
      <c r="Y392" s="6" cm="1">
        <f t="array" ref="Y392">IF(Y391="Num",1,IF(Y391="","",IF(Y391+1&gt;TotalNumRegGames*2,"",Y391+1)))</f>
        <v>391</v>
      </c>
    </row>
    <row r="393" spans="1:25" ht="13.35" customHeight="1" x14ac:dyDescent="0.3">
      <c r="A393" s="6" cm="1">
        <f t="array" ref="A3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200</v>
      </c>
      <c r="B393" s="6" cm="1">
        <f t="array" ref="B3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3" s="6">
        <f>IFERROR(INDEX([1]!tblSchedule[Week Game Scheduled],MATCH(tblTeamSch[[#This Row],[Game Num]],[1]!tblSchedule[GameNum],0)),"")</f>
        <v>8</v>
      </c>
      <c r="D393" s="6">
        <f>IFERROR(INDEX([1]!tblSchedule[Round],MATCH(tblTeamSch[[#This Row],[Game Num]],[1]!tblSchedule[GameNum],0)),"")</f>
        <v>5</v>
      </c>
      <c r="E393" s="6">
        <f>IFERROR(INDEX([1]!tblSchedule[Rnd Sch],MATCH(tblTeamSch[[#This Row],[Game Num]],[1]!tblSchedule[GameNum],0)),"")</f>
        <v>5</v>
      </c>
      <c r="F393" s="6" t="str">
        <f>IFERROR(INDEX([1]!tblSchedule[DLC],MATCH(tblTeamSch[[#This Row],[Game Num]],[1]!tblSchedule[GameNum],0)),"")</f>
        <v>8B3</v>
      </c>
      <c r="G393" s="7" t="str">
        <f>IFERROR(INDEX([1]!tblSchedule[Facility],MATCH(tblTeamSch[[#This Row],[Game Num]],[1]!tblSchedule[GameNum],0)),"")</f>
        <v>Holy Trinity Parish School</v>
      </c>
      <c r="H393" s="8">
        <f>IFERROR(INDEX([1]!tblSchedule[Game Date],MATCH(tblTeamSch[[#This Row],[Game Num]],[1]!tblSchedule[GameNum],0)),"")</f>
        <v>46040</v>
      </c>
      <c r="I393" s="9">
        <f>IFERROR(INDEX([1]!tblSchedule[Game Time],MATCH(tblTeamSch[[#This Row],[Game Num]],[1]!tblSchedule[GameNum],0)),"")</f>
        <v>0.625</v>
      </c>
      <c r="J393" s="10" t="str">
        <f>IFERROR(INDEX([1]!tblTeams[Organization],MATCH(tblTeamSch[[#This Row],[Team]],[1]!tblTeams[Team],0)),"")</f>
        <v>Holy Trinity</v>
      </c>
      <c r="K393" s="10" t="str">
        <f>IFERROR(INDEX([1]!tblOrg[Abbr],MATCH(tblTeamSch[[#This Row],[Org]],[1]!tblOrg[Organization],0)),"")</f>
        <v>HT</v>
      </c>
      <c r="L393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3" s="10" t="str">
        <f>IFERROR(INDEX(IF(tblTeamSch[[#This Row],[1vs2]]=1,[1]!tblSchedule[Team 2 Name],[1]!tblSchedule[Team 1 Name]),MATCH(tblTeamSch[[#This Row],[Game Num]],[1]!tblSchedule[GameNum],0)),"")</f>
        <v>St. Albert BB 8B#3 Gold</v>
      </c>
      <c r="N393" s="6" t="str" cm="1">
        <f t="array" ref="N3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3" s="6" t="str">
        <f>IFERROR(INDEX(#REF!,MATCH(tblTeamSch[[#This Row],[Team]],[1]!tblTeams[Team],0)),"")</f>
        <v/>
      </c>
      <c r="Q393" s="6">
        <f>INDEX([1]!tblSchedule[Home Game],MATCH(tblTeamSch[[#This Row],[Game Num]],[1]!tblSchedule[GameNum],0))</f>
        <v>1</v>
      </c>
      <c r="R393" s="7" t="e">
        <f>IF(COUNTIFS(tblTeamSch[Team],tblTeamSch[[#This Row],[Team]],#REF!,1)&gt;1,"Y","")</f>
        <v>#REF!</v>
      </c>
      <c r="S393" s="6">
        <f>INDEX([1]!tblLoc[Score],MATCH(INDEX([1]!tblOrg[Loc],MATCH(tblTeamSch[[#This Row],[Org]],[1]!tblOrg[Organization],0)),[1]!tblLoc[Loc],0))</f>
        <v>0</v>
      </c>
      <c r="T393" s="6" t="e">
        <f>INDEX([1]!tblLoc[Score],MATCH(INDEX([1]!tblOrg[Loc],MATCH(#REF!,[1]!tblOrg[Abbr],0)),[1]!tblLoc[Loc],0))</f>
        <v>#REF!</v>
      </c>
      <c r="U393" s="6">
        <f>IFERROR(INDEX([1]!tblLoc[Score],MATCH(INDEX([1]!tblOrg[Loc],MATCH(INDEX(FacList,MATCH(tblTeamSch[[#This Row],[Facility]],INDEX(FacList,,1),0),3),[1]!tblOrg[Org Num],0)),[1]!tblLoc[Loc],0)),"")</f>
        <v>0</v>
      </c>
      <c r="V393" s="6">
        <f>IF(OR(tblTeamSch[[#This Row],[Court]]="",tblTeamSch[[#This Row],[Home]]&gt;0),0,IF(tblTeamSch[[#This Row],[Court]]&lt;10,0,IF(tblTeamSch[[#This Row],[Home Court]]=10,0,10)))</f>
        <v>0</v>
      </c>
      <c r="W393" s="6" t="e">
        <f>COUNTIFS(tblTeamSch[Travel Score for Game],10,tblTeamSch[Home],0,#REF!,#REF!)</f>
        <v>#REF!</v>
      </c>
      <c r="X393" s="6" t="str">
        <f>IFERROR(INDEX(tblTeamSch[Overall Travel Score],MATCH(tblTeamSch[[#This Row],[Opponent]],tblTeamSch[Team],0)),"")</f>
        <v/>
      </c>
      <c r="Y393" s="6" cm="1">
        <f t="array" ref="Y393">IF(Y392="Num",1,IF(Y392="","",IF(Y392+1&gt;TotalNumRegGames*2,"",Y392+1)))</f>
        <v>392</v>
      </c>
    </row>
    <row r="394" spans="1:25" ht="13.35" customHeight="1" x14ac:dyDescent="0.3">
      <c r="A394" s="6" cm="1">
        <f t="array" ref="A3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205</v>
      </c>
      <c r="B394" s="6" cm="1">
        <f t="array" ref="B3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4" s="6">
        <f>IFERROR(INDEX([1]!tblSchedule[Week Game Scheduled],MATCH(tblTeamSch[[#This Row],[Game Num]],[1]!tblSchedule[GameNum],0)),"")</f>
        <v>8</v>
      </c>
      <c r="D394" s="6">
        <f>IFERROR(INDEX([1]!tblSchedule[Round],MATCH(tblTeamSch[[#This Row],[Game Num]],[1]!tblSchedule[GameNum],0)),"")</f>
        <v>6</v>
      </c>
      <c r="E394" s="6">
        <f>IFERROR(INDEX([1]!tblSchedule[Rnd Sch],MATCH(tblTeamSch[[#This Row],[Game Num]],[1]!tblSchedule[GameNum],0)),"")</f>
        <v>6</v>
      </c>
      <c r="F394" s="6" t="str">
        <f>IFERROR(INDEX([1]!tblSchedule[DLC],MATCH(tblTeamSch[[#This Row],[Game Num]],[1]!tblSchedule[GameNum],0)),"")</f>
        <v>8B3</v>
      </c>
      <c r="G394" s="7" t="str">
        <f>IFERROR(INDEX([1]!tblSchedule[Facility],MATCH(tblTeamSch[[#This Row],[Game Num]],[1]!tblSchedule[GameNum],0)),"")</f>
        <v>St. Patrick's Celtic Center</v>
      </c>
      <c r="H394" s="8">
        <f>IFERROR(INDEX([1]!tblSchedule[Game Date],MATCH(tblTeamSch[[#This Row],[Game Num]],[1]!tblSchedule[GameNum],0)),"")</f>
        <v>46046</v>
      </c>
      <c r="I394" s="9">
        <f>IFERROR(INDEX([1]!tblSchedule[Game Time],MATCH(tblTeamSch[[#This Row],[Game Num]],[1]!tblSchedule[GameNum],0)),"")</f>
        <v>0.375</v>
      </c>
      <c r="J394" s="10" t="str">
        <f>IFERROR(INDEX([1]!tblTeams[Organization],MATCH(tblTeamSch[[#This Row],[Team]],[1]!tblTeams[Team],0)),"")</f>
        <v>Holy Trinity</v>
      </c>
      <c r="K394" s="10" t="str">
        <f>IFERROR(INDEX([1]!tblOrg[Abbr],MATCH(tblTeamSch[[#This Row],[Org]],[1]!tblOrg[Organization],0)),"")</f>
        <v>HT</v>
      </c>
      <c r="L394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4" s="10" t="str">
        <f>IFERROR(INDEX(IF(tblTeamSch[[#This Row],[1vs2]]=1,[1]!tblSchedule[Team 2 Name],[1]!tblSchedule[Team 1 Name]),MATCH(tblTeamSch[[#This Row],[Game Num]],[1]!tblSchedule[GameNum],0)),"")</f>
        <v>St Patrick BB 8Boys #3</v>
      </c>
      <c r="N394" s="6" t="str" cm="1">
        <f t="array" ref="N3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394" s="6" t="str">
        <f>IFERROR(INDEX(#REF!,MATCH(tblTeamSch[[#This Row],[Team]],[1]!tblTeams[Team],0)),"")</f>
        <v/>
      </c>
      <c r="Q394" s="6">
        <f>INDEX([1]!tblSchedule[Home Game],MATCH(tblTeamSch[[#This Row],[Game Num]],[1]!tblSchedule[GameNum],0))</f>
        <v>1</v>
      </c>
      <c r="R394" s="7" t="e">
        <f>IF(COUNTIFS(tblTeamSch[Team],tblTeamSch[[#This Row],[Team]],#REF!,1)&gt;1,"Y","")</f>
        <v>#REF!</v>
      </c>
      <c r="S394" s="6">
        <f>INDEX([1]!tblLoc[Score],MATCH(INDEX([1]!tblOrg[Loc],MATCH(tblTeamSch[[#This Row],[Org]],[1]!tblOrg[Organization],0)),[1]!tblLoc[Loc],0))</f>
        <v>0</v>
      </c>
      <c r="T394" s="6" t="e">
        <f>INDEX([1]!tblLoc[Score],MATCH(INDEX([1]!tblOrg[Loc],MATCH(#REF!,[1]!tblOrg[Abbr],0)),[1]!tblLoc[Loc],0))</f>
        <v>#REF!</v>
      </c>
      <c r="U394" s="6">
        <f>IFERROR(INDEX([1]!tblLoc[Score],MATCH(INDEX([1]!tblOrg[Loc],MATCH(INDEX(FacList,MATCH(tblTeamSch[[#This Row],[Facility]],INDEX(FacList,,1),0),3),[1]!tblOrg[Org Num],0)),[1]!tblLoc[Loc],0)),"")</f>
        <v>4</v>
      </c>
      <c r="V394" s="6">
        <f>IF(OR(tblTeamSch[[#This Row],[Court]]="",tblTeamSch[[#This Row],[Home]]&gt;0),0,IF(tblTeamSch[[#This Row],[Court]]&lt;10,0,IF(tblTeamSch[[#This Row],[Home Court]]=10,0,10)))</f>
        <v>0</v>
      </c>
      <c r="W394" s="6" t="e">
        <f>COUNTIFS(tblTeamSch[Travel Score for Game],10,tblTeamSch[Home],0,#REF!,#REF!)</f>
        <v>#REF!</v>
      </c>
      <c r="X394" s="6" t="str">
        <f>IFERROR(INDEX(tblTeamSch[Overall Travel Score],MATCH(tblTeamSch[[#This Row],[Opponent]],tblTeamSch[Team],0)),"")</f>
        <v/>
      </c>
      <c r="Y394" s="6" cm="1">
        <f t="array" ref="Y394">IF(Y393="Num",1,IF(Y393="","",IF(Y393+1&gt;TotalNumRegGames*2,"",Y393+1)))</f>
        <v>393</v>
      </c>
    </row>
    <row r="395" spans="1:25" ht="13.35" customHeight="1" x14ac:dyDescent="0.3">
      <c r="A395" s="6" cm="1">
        <f t="array" ref="A3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216</v>
      </c>
      <c r="B395" s="6" cm="1">
        <f t="array" ref="B3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5" s="6">
        <f>IFERROR(INDEX([1]!tblSchedule[Week Game Scheduled],MATCH(tblTeamSch[[#This Row],[Game Num]],[1]!tblSchedule[GameNum],0)),"")</f>
        <v>10</v>
      </c>
      <c r="D395" s="6">
        <f>IFERROR(INDEX([1]!tblSchedule[Round],MATCH(tblTeamSch[[#This Row],[Game Num]],[1]!tblSchedule[GameNum],0)),"")</f>
        <v>7</v>
      </c>
      <c r="E395" s="6">
        <f>IFERROR(INDEX([1]!tblSchedule[Rnd Sch],MATCH(tblTeamSch[[#This Row],[Game Num]],[1]!tblSchedule[GameNum],0)),"")</f>
        <v>7</v>
      </c>
      <c r="F395" s="6" t="str">
        <f>IFERROR(INDEX([1]!tblSchedule[DLC],MATCH(tblTeamSch[[#This Row],[Game Num]],[1]!tblSchedule[GameNum],0)),"")</f>
        <v>8B3</v>
      </c>
      <c r="G395" s="7" t="str">
        <f>IFERROR(INDEX([1]!tblSchedule[Facility],MATCH(tblTeamSch[[#This Row],[Game Num]],[1]!tblSchedule[GameNum],0)),"")</f>
        <v>St. Margaret Mary Gym</v>
      </c>
      <c r="H395" s="8">
        <f>IFERROR(INDEX([1]!tblSchedule[Game Date],MATCH(tblTeamSch[[#This Row],[Game Num]],[1]!tblSchedule[GameNum],0)),"")</f>
        <v>46054</v>
      </c>
      <c r="I395" s="9">
        <f>IFERROR(INDEX([1]!tblSchedule[Game Time],MATCH(tblTeamSch[[#This Row],[Game Num]],[1]!tblSchedule[GameNum],0)),"")</f>
        <v>0.60416666666666663</v>
      </c>
      <c r="J395" s="10" t="str">
        <f>IFERROR(INDEX([1]!tblTeams[Organization],MATCH(tblTeamSch[[#This Row],[Team]],[1]!tblTeams[Team],0)),"")</f>
        <v>Holy Trinity</v>
      </c>
      <c r="K395" s="10" t="str">
        <f>IFERROR(INDEX([1]!tblOrg[Abbr],MATCH(tblTeamSch[[#This Row],[Org]],[1]!tblOrg[Organization],0)),"")</f>
        <v>HT</v>
      </c>
      <c r="L395" s="10" t="str">
        <f>IFERROR(INDEX(IF(tblTeamSch[[#This Row],[1vs2]]=1,[1]!tblSchedule[Team 1 Name],[1]!tblSchedule[Team 2 Name]),MATCH(tblTeamSch[[#This Row],[Game Num]],[1]!tblSchedule[GameNum],0)),"")</f>
        <v>Holy Trinity BB 7/8B Orange</v>
      </c>
      <c r="M395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395" s="6" t="str" cm="1">
        <f t="array" ref="N3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5" s="6" t="str">
        <f>IFERROR(INDEX(#REF!,MATCH(tblTeamSch[[#This Row],[Team]],[1]!tblTeams[Team],0)),"")</f>
        <v/>
      </c>
      <c r="Q395" s="6">
        <f>INDEX([1]!tblSchedule[Home Game],MATCH(tblTeamSch[[#This Row],[Game Num]],[1]!tblSchedule[GameNum],0))</f>
        <v>1</v>
      </c>
      <c r="R395" s="7" t="e">
        <f>IF(COUNTIFS(tblTeamSch[Team],tblTeamSch[[#This Row],[Team]],#REF!,1)&gt;1,"Y","")</f>
        <v>#REF!</v>
      </c>
      <c r="S395" s="6">
        <f>INDEX([1]!tblLoc[Score],MATCH(INDEX([1]!tblOrg[Loc],MATCH(tblTeamSch[[#This Row],[Org]],[1]!tblOrg[Organization],0)),[1]!tblLoc[Loc],0))</f>
        <v>0</v>
      </c>
      <c r="T395" s="6" t="e">
        <f>INDEX([1]!tblLoc[Score],MATCH(INDEX([1]!tblOrg[Loc],MATCH(#REF!,[1]!tblOrg[Abbr],0)),[1]!tblLoc[Loc],0))</f>
        <v>#REF!</v>
      </c>
      <c r="U395" s="6">
        <f>IFERROR(INDEX([1]!tblLoc[Score],MATCH(INDEX([1]!tblOrg[Loc],MATCH(INDEX(FacList,MATCH(tblTeamSch[[#This Row],[Facility]],INDEX(FacList,,1),0),3),[1]!tblOrg[Org Num],0)),[1]!tblLoc[Loc],0)),"")</f>
        <v>0</v>
      </c>
      <c r="V395" s="6">
        <f>IF(OR(tblTeamSch[[#This Row],[Court]]="",tblTeamSch[[#This Row],[Home]]&gt;0),0,IF(tblTeamSch[[#This Row],[Court]]&lt;10,0,IF(tblTeamSch[[#This Row],[Home Court]]=10,0,10)))</f>
        <v>0</v>
      </c>
      <c r="W395" s="6" t="e">
        <f>COUNTIFS(tblTeamSch[Travel Score for Game],10,tblTeamSch[Home],0,#REF!,#REF!)</f>
        <v>#REF!</v>
      </c>
      <c r="X395" s="6" t="str">
        <f>IFERROR(INDEX(tblTeamSch[Overall Travel Score],MATCH(tblTeamSch[[#This Row],[Opponent]],tblTeamSch[Team],0)),"")</f>
        <v/>
      </c>
      <c r="Y395" s="6" cm="1">
        <f t="array" ref="Y395">IF(Y394="Num",1,IF(Y394="","",IF(Y394+1&gt;TotalNumRegGames*2,"",Y394+1)))</f>
        <v>394</v>
      </c>
    </row>
    <row r="396" spans="1:25" ht="13.35" customHeight="1" x14ac:dyDescent="0.3">
      <c r="A396" s="6" cm="1">
        <f t="array" ref="A3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164</v>
      </c>
      <c r="B396" s="6" cm="1">
        <f t="array" ref="B3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96" s="6">
        <f>IFERROR(INDEX([1]!tblSchedule[Week Game Scheduled],MATCH(tblTeamSch[[#This Row],[Game Num]],[1]!tblSchedule[GameNum],0)),"")</f>
        <v>50</v>
      </c>
      <c r="D396" s="6">
        <f>IFERROR(INDEX([1]!tblSchedule[Round],MATCH(tblTeamSch[[#This Row],[Game Num]],[1]!tblSchedule[GameNum],0)),"")</f>
        <v>1</v>
      </c>
      <c r="E396" s="6">
        <f>IFERROR(INDEX([1]!tblSchedule[Rnd Sch],MATCH(tblTeamSch[[#This Row],[Game Num]],[1]!tblSchedule[GameNum],0)),"")</f>
        <v>1</v>
      </c>
      <c r="F396" s="6" t="str">
        <f>IFERROR(INDEX([1]!tblSchedule[DLC],MATCH(tblTeamSch[[#This Row],[Game Num]],[1]!tblSchedule[GameNum],0)),"")</f>
        <v>8B3</v>
      </c>
      <c r="G396" s="7" t="str">
        <f>IFERROR(INDEX([1]!tblSchedule[Facility],MATCH(tblTeamSch[[#This Row],[Game Num]],[1]!tblSchedule[GameNum],0)),"")</f>
        <v>Mary Queen of Peace</v>
      </c>
      <c r="H396" s="8">
        <f>IFERROR(INDEX([1]!tblSchedule[Game Date],MATCH(tblTeamSch[[#This Row],[Game Num]],[1]!tblSchedule[GameNum],0)),"")</f>
        <v>45998</v>
      </c>
      <c r="I396" s="9">
        <f>IFERROR(INDEX([1]!tblSchedule[Game Time],MATCH(tblTeamSch[[#This Row],[Game Num]],[1]!tblSchedule[GameNum],0)),"")</f>
        <v>0.625</v>
      </c>
      <c r="J396" s="10" t="str">
        <f>IFERROR(INDEX([1]!tblTeams[Organization],MATCH(tblTeamSch[[#This Row],[Team]],[1]!tblTeams[Team],0)),"")</f>
        <v>Holy Trinity</v>
      </c>
      <c r="K396" s="10" t="str">
        <f>IFERROR(INDEX([1]!tblOrg[Abbr],MATCH(tblTeamSch[[#This Row],[Org]],[1]!tblOrg[Organization],0)),"")</f>
        <v>HT</v>
      </c>
      <c r="L396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396" s="10" t="str">
        <f>IFERROR(INDEX(IF(tblTeamSch[[#This Row],[1vs2]]=1,[1]!tblSchedule[Team 2 Name],[1]!tblSchedule[Team 1 Name]),MATCH(tblTeamSch[[#This Row],[Game Num]],[1]!tblSchedule[GameNum],0)),"")</f>
        <v>St Agnes BB 8B#3</v>
      </c>
      <c r="N396" s="6" t="str" cm="1">
        <f t="array" ref="N3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6" s="6" t="str">
        <f>IFERROR(INDEX(#REF!,MATCH(tblTeamSch[[#This Row],[Team]],[1]!tblTeams[Team],0)),"")</f>
        <v/>
      </c>
      <c r="Q396" s="6">
        <f>INDEX([1]!tblSchedule[Home Game],MATCH(tblTeamSch[[#This Row],[Game Num]],[1]!tblSchedule[GameNum],0))</f>
        <v>0</v>
      </c>
      <c r="R396" s="7" t="e">
        <f>IF(COUNTIFS(tblTeamSch[Team],tblTeamSch[[#This Row],[Team]],#REF!,1)&gt;1,"Y","")</f>
        <v>#REF!</v>
      </c>
      <c r="S396" s="6">
        <f>INDEX([1]!tblLoc[Score],MATCH(INDEX([1]!tblOrg[Loc],MATCH(tblTeamSch[[#This Row],[Org]],[1]!tblOrg[Organization],0)),[1]!tblLoc[Loc],0))</f>
        <v>0</v>
      </c>
      <c r="T396" s="6" t="e">
        <f>INDEX([1]!tblLoc[Score],MATCH(INDEX([1]!tblOrg[Loc],MATCH(#REF!,[1]!tblOrg[Abbr],0)),[1]!tblLoc[Loc],0))</f>
        <v>#REF!</v>
      </c>
      <c r="U396" s="6">
        <f>IFERROR(INDEX([1]!tblLoc[Score],MATCH(INDEX([1]!tblOrg[Loc],MATCH(INDEX(FacList,MATCH(tblTeamSch[[#This Row],[Facility]],INDEX(FacList,,1),0),3),[1]!tblOrg[Org Num],0)),[1]!tblLoc[Loc],0)),"")</f>
        <v>10</v>
      </c>
      <c r="V396" s="6">
        <f>IF(OR(tblTeamSch[[#This Row],[Court]]="",tblTeamSch[[#This Row],[Home]]&gt;0),0,IF(tblTeamSch[[#This Row],[Court]]&lt;10,0,IF(tblTeamSch[[#This Row],[Home Court]]=10,0,10)))</f>
        <v>10</v>
      </c>
      <c r="W396" s="6" t="e">
        <f>COUNTIFS(tblTeamSch[Travel Score for Game],10,tblTeamSch[Home],0,#REF!,#REF!)</f>
        <v>#REF!</v>
      </c>
      <c r="X396" s="6" t="str">
        <f>IFERROR(INDEX(tblTeamSch[Overall Travel Score],MATCH(tblTeamSch[[#This Row],[Opponent]],tblTeamSch[Team],0)),"")</f>
        <v/>
      </c>
      <c r="Y396" s="6" cm="1">
        <f t="array" ref="Y396">IF(Y395="Num",1,IF(Y395="","",IF(Y395+1&gt;TotalNumRegGames*2,"",Y395+1)))</f>
        <v>395</v>
      </c>
    </row>
    <row r="397" spans="1:25" ht="13.35" customHeight="1" x14ac:dyDescent="0.3">
      <c r="A397" s="6" cm="1">
        <f t="array" ref="A3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167</v>
      </c>
      <c r="B397" s="6" cm="1">
        <f t="array" ref="B3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7" s="6">
        <f>IFERROR(INDEX([1]!tblSchedule[Week Game Scheduled],MATCH(tblTeamSch[[#This Row],[Game Num]],[1]!tblSchedule[GameNum],0)),"")</f>
        <v>51</v>
      </c>
      <c r="D397" s="6">
        <f>IFERROR(INDEX([1]!tblSchedule[Round],MATCH(tblTeamSch[[#This Row],[Game Num]],[1]!tblSchedule[GameNum],0)),"")</f>
        <v>2</v>
      </c>
      <c r="E397" s="6">
        <f>IFERROR(INDEX([1]!tblSchedule[Rnd Sch],MATCH(tblTeamSch[[#This Row],[Game Num]],[1]!tblSchedule[GameNum],0)),"")</f>
        <v>2</v>
      </c>
      <c r="F397" s="6" t="str">
        <f>IFERROR(INDEX([1]!tblSchedule[DLC],MATCH(tblTeamSch[[#This Row],[Game Num]],[1]!tblSchedule[GameNum],0)),"")</f>
        <v>8B3</v>
      </c>
      <c r="G397" s="7" t="str">
        <f>IFERROR(INDEX([1]!tblSchedule[Facility],MATCH(tblTeamSch[[#This Row],[Game Num]],[1]!tblSchedule[GameNum],0)),"")</f>
        <v>Saint Andrew Academy Gym</v>
      </c>
      <c r="H397" s="8">
        <f>IFERROR(INDEX([1]!tblSchedule[Game Date],MATCH(tblTeamSch[[#This Row],[Game Num]],[1]!tblSchedule[GameNum],0)),"")</f>
        <v>46005</v>
      </c>
      <c r="I397" s="9">
        <f>IFERROR(INDEX([1]!tblSchedule[Game Time],MATCH(tblTeamSch[[#This Row],[Game Num]],[1]!tblSchedule[GameNum],0)),"")</f>
        <v>0.58333333333333337</v>
      </c>
      <c r="J397" s="10" t="str">
        <f>IFERROR(INDEX([1]!tblTeams[Organization],MATCH(tblTeamSch[[#This Row],[Team]],[1]!tblTeams[Team],0)),"")</f>
        <v>Holy Trinity</v>
      </c>
      <c r="K397" s="10" t="str">
        <f>IFERROR(INDEX([1]!tblOrg[Abbr],MATCH(tblTeamSch[[#This Row],[Org]],[1]!tblOrg[Organization],0)),"")</f>
        <v>HT</v>
      </c>
      <c r="L397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397" s="10" t="str">
        <f>IFERROR(INDEX(IF(tblTeamSch[[#This Row],[1vs2]]=1,[1]!tblSchedule[Team 2 Name],[1]!tblSchedule[Team 1 Name]),MATCH(tblTeamSch[[#This Row],[Game Num]],[1]!tblSchedule[GameNum],0)),"")</f>
        <v>St Mary BB 8B - White</v>
      </c>
      <c r="N397" s="6" t="str" cm="1">
        <f t="array" ref="N39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7" s="6" t="str">
        <f>IFERROR(INDEX(#REF!,MATCH(tblTeamSch[[#This Row],[Team]],[1]!tblTeams[Team],0)),"")</f>
        <v/>
      </c>
      <c r="Q397" s="6">
        <f>INDEX([1]!tblSchedule[Home Game],MATCH(tblTeamSch[[#This Row],[Game Num]],[1]!tblSchedule[GameNum],0))</f>
        <v>0</v>
      </c>
      <c r="R397" s="7" t="e">
        <f>IF(COUNTIFS(tblTeamSch[Team],tblTeamSch[[#This Row],[Team]],#REF!,1)&gt;1,"Y","")</f>
        <v>#REF!</v>
      </c>
      <c r="S397" s="6">
        <f>INDEX([1]!tblLoc[Score],MATCH(INDEX([1]!tblOrg[Loc],MATCH(tblTeamSch[[#This Row],[Org]],[1]!tblOrg[Organization],0)),[1]!tblLoc[Loc],0))</f>
        <v>0</v>
      </c>
      <c r="T397" s="6" t="e">
        <f>INDEX([1]!tblLoc[Score],MATCH(INDEX([1]!tblOrg[Loc],MATCH(#REF!,[1]!tblOrg[Abbr],0)),[1]!tblLoc[Loc],0))</f>
        <v>#REF!</v>
      </c>
      <c r="U397" s="6">
        <f>IFERROR(INDEX([1]!tblLoc[Score],MATCH(INDEX([1]!tblOrg[Loc],MATCH(INDEX(FacList,MATCH(tblTeamSch[[#This Row],[Facility]],INDEX(FacList,,1),0),3),[1]!tblOrg[Org Num],0)),[1]!tblLoc[Loc],0)),"")</f>
        <v>10</v>
      </c>
      <c r="V397" s="6">
        <f>IF(OR(tblTeamSch[[#This Row],[Court]]="",tblTeamSch[[#This Row],[Home]]&gt;0),0,IF(tblTeamSch[[#This Row],[Court]]&lt;10,0,IF(tblTeamSch[[#This Row],[Home Court]]=10,0,10)))</f>
        <v>10</v>
      </c>
      <c r="W397" s="6" t="e">
        <f>COUNTIFS(tblTeamSch[Travel Score for Game],10,tblTeamSch[Home],0,#REF!,#REF!)</f>
        <v>#REF!</v>
      </c>
      <c r="X397" s="6" t="str">
        <f>IFERROR(INDEX(tblTeamSch[Overall Travel Score],MATCH(tblTeamSch[[#This Row],[Opponent]],tblTeamSch[Team],0)),"")</f>
        <v/>
      </c>
      <c r="Y397" s="6" cm="1">
        <f t="array" ref="Y397">IF(Y396="Num",1,IF(Y396="","",IF(Y396+1&gt;TotalNumRegGames*2,"",Y396+1)))</f>
        <v>396</v>
      </c>
    </row>
    <row r="398" spans="1:25" ht="13.35" customHeight="1" x14ac:dyDescent="0.3">
      <c r="A398" s="6" cm="1">
        <f t="array" ref="A3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182</v>
      </c>
      <c r="B398" s="6" cm="1">
        <f t="array" ref="B3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398" s="6">
        <f>IFERROR(INDEX([1]!tblSchedule[Week Game Scheduled],MATCH(tblTeamSch[[#This Row],[Game Num]],[1]!tblSchedule[GameNum],0)),"")</f>
        <v>6</v>
      </c>
      <c r="D398" s="6">
        <f>IFERROR(INDEX([1]!tblSchedule[Round],MATCH(tblTeamSch[[#This Row],[Game Num]],[1]!tblSchedule[GameNum],0)),"")</f>
        <v>3</v>
      </c>
      <c r="E398" s="6">
        <f>IFERROR(INDEX([1]!tblSchedule[Rnd Sch],MATCH(tblTeamSch[[#This Row],[Game Num]],[1]!tblSchedule[GameNum],0)),"")</f>
        <v>3</v>
      </c>
      <c r="F398" s="6" t="str">
        <f>IFERROR(INDEX([1]!tblSchedule[DLC],MATCH(tblTeamSch[[#This Row],[Game Num]],[1]!tblSchedule[GameNum],0)),"")</f>
        <v>8B3</v>
      </c>
      <c r="G398" s="7" t="str">
        <f>IFERROR(INDEX([1]!tblSchedule[Facility],MATCH(tblTeamSch[[#This Row],[Game Num]],[1]!tblSchedule[GameNum],0)),"")</f>
        <v>Holy Spirit Gym</v>
      </c>
      <c r="H398" s="8">
        <f>IFERROR(INDEX([1]!tblSchedule[Game Date],MATCH(tblTeamSch[[#This Row],[Game Num]],[1]!tblSchedule[GameNum],0)),"")</f>
        <v>46026</v>
      </c>
      <c r="I398" s="9">
        <f>IFERROR(INDEX([1]!tblSchedule[Game Time],MATCH(tblTeamSch[[#This Row],[Game Num]],[1]!tblSchedule[GameNum],0)),"")</f>
        <v>0.58333333333333337</v>
      </c>
      <c r="J398" s="10" t="str">
        <f>IFERROR(INDEX([1]!tblTeams[Organization],MATCH(tblTeamSch[[#This Row],[Team]],[1]!tblTeams[Team],0)),"")</f>
        <v>Holy Trinity</v>
      </c>
      <c r="K398" s="10" t="str">
        <f>IFERROR(INDEX([1]!tblOrg[Abbr],MATCH(tblTeamSch[[#This Row],[Org]],[1]!tblOrg[Organization],0)),"")</f>
        <v>HT</v>
      </c>
      <c r="L398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398" s="10" t="str">
        <f>IFERROR(INDEX(IF(tblTeamSch[[#This Row],[1vs2]]=1,[1]!tblSchedule[Team 2 Name],[1]!tblSchedule[Team 1 Name]),MATCH(tblTeamSch[[#This Row],[Game Num]],[1]!tblSchedule[GameNum],0)),"")</f>
        <v>St. Albert BB 8B#3 Gold</v>
      </c>
      <c r="N398" s="6" t="str" cm="1">
        <f t="array" ref="N39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8" s="6" t="str">
        <f>IFERROR(INDEX(#REF!,MATCH(tblTeamSch[[#This Row],[Team]],[1]!tblTeams[Team],0)),"")</f>
        <v/>
      </c>
      <c r="Q398" s="6">
        <f>INDEX([1]!tblSchedule[Home Game],MATCH(tblTeamSch[[#This Row],[Game Num]],[1]!tblSchedule[GameNum],0))</f>
        <v>0</v>
      </c>
      <c r="R398" s="7" t="e">
        <f>IF(COUNTIFS(tblTeamSch[Team],tblTeamSch[[#This Row],[Team]],#REF!,1)&gt;1,"Y","")</f>
        <v>#REF!</v>
      </c>
      <c r="S398" s="6">
        <f>INDEX([1]!tblLoc[Score],MATCH(INDEX([1]!tblOrg[Loc],MATCH(tblTeamSch[[#This Row],[Org]],[1]!tblOrg[Organization],0)),[1]!tblLoc[Loc],0))</f>
        <v>0</v>
      </c>
      <c r="T398" s="6" t="e">
        <f>INDEX([1]!tblLoc[Score],MATCH(INDEX([1]!tblOrg[Loc],MATCH(#REF!,[1]!tblOrg[Abbr],0)),[1]!tblLoc[Loc],0))</f>
        <v>#REF!</v>
      </c>
      <c r="U398" s="6">
        <f>IFERROR(INDEX([1]!tblLoc[Score],MATCH(INDEX([1]!tblOrg[Loc],MATCH(INDEX(FacList,MATCH(tblTeamSch[[#This Row],[Facility]],INDEX(FacList,,1),0),3),[1]!tblOrg[Org Num],0)),[1]!tblLoc[Loc],0)),"")</f>
        <v>0</v>
      </c>
      <c r="V398" s="6">
        <f>IF(OR(tblTeamSch[[#This Row],[Court]]="",tblTeamSch[[#This Row],[Home]]&gt;0),0,IF(tblTeamSch[[#This Row],[Court]]&lt;10,0,IF(tblTeamSch[[#This Row],[Home Court]]=10,0,10)))</f>
        <v>0</v>
      </c>
      <c r="W398" s="6" t="e">
        <f>COUNTIFS(tblTeamSch[Travel Score for Game],10,tblTeamSch[Home],0,#REF!,#REF!)</f>
        <v>#REF!</v>
      </c>
      <c r="X398" s="6" t="str">
        <f>IFERROR(INDEX(tblTeamSch[Overall Travel Score],MATCH(tblTeamSch[[#This Row],[Opponent]],tblTeamSch[Team],0)),"")</f>
        <v/>
      </c>
      <c r="Y398" s="6" cm="1">
        <f t="array" ref="Y398">IF(Y397="Num",1,IF(Y397="","",IF(Y397+1&gt;TotalNumRegGames*2,"",Y397+1)))</f>
        <v>397</v>
      </c>
    </row>
    <row r="399" spans="1:25" ht="13.35" customHeight="1" x14ac:dyDescent="0.3">
      <c r="A399" s="6" cm="1">
        <f t="array" ref="A3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189</v>
      </c>
      <c r="B399" s="6" cm="1">
        <f t="array" ref="B3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399" s="6">
        <f>IFERROR(INDEX([1]!tblSchedule[Week Game Scheduled],MATCH(tblTeamSch[[#This Row],[Game Num]],[1]!tblSchedule[GameNum],0)),"")</f>
        <v>7</v>
      </c>
      <c r="D399" s="6">
        <f>IFERROR(INDEX([1]!tblSchedule[Round],MATCH(tblTeamSch[[#This Row],[Game Num]],[1]!tblSchedule[GameNum],0)),"")</f>
        <v>4</v>
      </c>
      <c r="E399" s="6">
        <f>IFERROR(INDEX([1]!tblSchedule[Rnd Sch],MATCH(tblTeamSch[[#This Row],[Game Num]],[1]!tblSchedule[GameNum],0)),"")</f>
        <v>4</v>
      </c>
      <c r="F399" s="6" t="str">
        <f>IFERROR(INDEX([1]!tblSchedule[DLC],MATCH(tblTeamSch[[#This Row],[Game Num]],[1]!tblSchedule[GameNum],0)),"")</f>
        <v>8B3</v>
      </c>
      <c r="G399" s="7" t="str">
        <f>IFERROR(INDEX([1]!tblSchedule[Facility],MATCH(tblTeamSch[[#This Row],[Game Num]],[1]!tblSchedule[GameNum],0)),"")</f>
        <v>St. Margaret Mary Gym</v>
      </c>
      <c r="H399" s="8">
        <f>IFERROR(INDEX([1]!tblSchedule[Game Date],MATCH(tblTeamSch[[#This Row],[Game Num]],[1]!tblSchedule[GameNum],0)),"")</f>
        <v>46033</v>
      </c>
      <c r="I399" s="9">
        <f>IFERROR(INDEX([1]!tblSchedule[Game Time],MATCH(tblTeamSch[[#This Row],[Game Num]],[1]!tblSchedule[GameNum],0)),"")</f>
        <v>0.64583333333333337</v>
      </c>
      <c r="J399" s="10" t="str">
        <f>IFERROR(INDEX([1]!tblTeams[Organization],MATCH(tblTeamSch[[#This Row],[Team]],[1]!tblTeams[Team],0)),"")</f>
        <v>Holy Trinity</v>
      </c>
      <c r="K399" s="10" t="str">
        <f>IFERROR(INDEX([1]!tblOrg[Abbr],MATCH(tblTeamSch[[#This Row],[Org]],[1]!tblOrg[Organization],0)),"")</f>
        <v>HT</v>
      </c>
      <c r="L399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399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399" s="6" t="str" cm="1">
        <f t="array" ref="N39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39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399" s="6" t="str">
        <f>IFERROR(INDEX(#REF!,MATCH(tblTeamSch[[#This Row],[Team]],[1]!tblTeams[Team],0)),"")</f>
        <v/>
      </c>
      <c r="Q399" s="6">
        <f>INDEX([1]!tblSchedule[Home Game],MATCH(tblTeamSch[[#This Row],[Game Num]],[1]!tblSchedule[GameNum],0))</f>
        <v>1</v>
      </c>
      <c r="R399" s="7" t="e">
        <f>IF(COUNTIFS(tblTeamSch[Team],tblTeamSch[[#This Row],[Team]],#REF!,1)&gt;1,"Y","")</f>
        <v>#REF!</v>
      </c>
      <c r="S399" s="6">
        <f>INDEX([1]!tblLoc[Score],MATCH(INDEX([1]!tblOrg[Loc],MATCH(tblTeamSch[[#This Row],[Org]],[1]!tblOrg[Organization],0)),[1]!tblLoc[Loc],0))</f>
        <v>0</v>
      </c>
      <c r="T399" s="6" t="e">
        <f>INDEX([1]!tblLoc[Score],MATCH(INDEX([1]!tblOrg[Loc],MATCH(#REF!,[1]!tblOrg[Abbr],0)),[1]!tblLoc[Loc],0))</f>
        <v>#REF!</v>
      </c>
      <c r="U399" s="6">
        <f>IFERROR(INDEX([1]!tblLoc[Score],MATCH(INDEX([1]!tblOrg[Loc],MATCH(INDEX(FacList,MATCH(tblTeamSch[[#This Row],[Facility]],INDEX(FacList,,1),0),3),[1]!tblOrg[Org Num],0)),[1]!tblLoc[Loc],0)),"")</f>
        <v>0</v>
      </c>
      <c r="V399" s="6">
        <f>IF(OR(tblTeamSch[[#This Row],[Court]]="",tblTeamSch[[#This Row],[Home]]&gt;0),0,IF(tblTeamSch[[#This Row],[Court]]&lt;10,0,IF(tblTeamSch[[#This Row],[Home Court]]=10,0,10)))</f>
        <v>0</v>
      </c>
      <c r="W399" s="6" t="e">
        <f>COUNTIFS(tblTeamSch[Travel Score for Game],10,tblTeamSch[Home],0,#REF!,#REF!)</f>
        <v>#REF!</v>
      </c>
      <c r="X399" s="6" t="str">
        <f>IFERROR(INDEX(tblTeamSch[Overall Travel Score],MATCH(tblTeamSch[[#This Row],[Opponent]],tblTeamSch[Team],0)),"")</f>
        <v/>
      </c>
      <c r="Y399" s="6" cm="1">
        <f t="array" ref="Y399">IF(Y398="Num",1,IF(Y398="","",IF(Y398+1&gt;TotalNumRegGames*2,"",Y398+1)))</f>
        <v>398</v>
      </c>
    </row>
    <row r="400" spans="1:25" ht="13.35" customHeight="1" x14ac:dyDescent="0.3">
      <c r="A400" s="6" cm="1">
        <f t="array" ref="A4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199</v>
      </c>
      <c r="B400" s="6" cm="1">
        <f t="array" ref="B4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0" s="6">
        <f>IFERROR(INDEX([1]!tblSchedule[Week Game Scheduled],MATCH(tblTeamSch[[#This Row],[Game Num]],[1]!tblSchedule[GameNum],0)),"")</f>
        <v>8</v>
      </c>
      <c r="D400" s="6">
        <f>IFERROR(INDEX([1]!tblSchedule[Round],MATCH(tblTeamSch[[#This Row],[Game Num]],[1]!tblSchedule[GameNum],0)),"")</f>
        <v>5</v>
      </c>
      <c r="E400" s="6">
        <f>IFERROR(INDEX([1]!tblSchedule[Rnd Sch],MATCH(tblTeamSch[[#This Row],[Game Num]],[1]!tblSchedule[GameNum],0)),"")</f>
        <v>5</v>
      </c>
      <c r="F400" s="6" t="str">
        <f>IFERROR(INDEX([1]!tblSchedule[DLC],MATCH(tblTeamSch[[#This Row],[Game Num]],[1]!tblSchedule[GameNum],0)),"")</f>
        <v>8B3</v>
      </c>
      <c r="G400" s="7" t="str">
        <f>IFERROR(INDEX([1]!tblSchedule[Facility],MATCH(tblTeamSch[[#This Row],[Game Num]],[1]!tblSchedule[GameNum],0)),"")</f>
        <v>Holy Trinity Parish School</v>
      </c>
      <c r="H400" s="8">
        <f>IFERROR(INDEX([1]!tblSchedule[Game Date],MATCH(tblTeamSch[[#This Row],[Game Num]],[1]!tblSchedule[GameNum],0)),"")</f>
        <v>46040</v>
      </c>
      <c r="I400" s="9">
        <f>IFERROR(INDEX([1]!tblSchedule[Game Time],MATCH(tblTeamSch[[#This Row],[Game Num]],[1]!tblSchedule[GameNum],0)),"")</f>
        <v>0.58333333333333337</v>
      </c>
      <c r="J400" s="10" t="str">
        <f>IFERROR(INDEX([1]!tblTeams[Organization],MATCH(tblTeamSch[[#This Row],[Team]],[1]!tblTeams[Team],0)),"")</f>
        <v>Holy Trinity</v>
      </c>
      <c r="K400" s="10" t="str">
        <f>IFERROR(INDEX([1]!tblOrg[Abbr],MATCH(tblTeamSch[[#This Row],[Org]],[1]!tblOrg[Organization],0)),"")</f>
        <v>HT</v>
      </c>
      <c r="L400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400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400" s="6" t="str" cm="1">
        <f t="array" ref="N40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0" s="6" t="str">
        <f>IFERROR(INDEX(#REF!,MATCH(tblTeamSch[[#This Row],[Team]],[1]!tblTeams[Team],0)),"")</f>
        <v/>
      </c>
      <c r="Q400" s="6">
        <f>INDEX([1]!tblSchedule[Home Game],MATCH(tblTeamSch[[#This Row],[Game Num]],[1]!tblSchedule[GameNum],0))</f>
        <v>1</v>
      </c>
      <c r="R400" s="7" t="e">
        <f>IF(COUNTIFS(tblTeamSch[Team],tblTeamSch[[#This Row],[Team]],#REF!,1)&gt;1,"Y","")</f>
        <v>#REF!</v>
      </c>
      <c r="S400" s="6">
        <f>INDEX([1]!tblLoc[Score],MATCH(INDEX([1]!tblOrg[Loc],MATCH(tblTeamSch[[#This Row],[Org]],[1]!tblOrg[Organization],0)),[1]!tblLoc[Loc],0))</f>
        <v>0</v>
      </c>
      <c r="T400" s="6" t="e">
        <f>INDEX([1]!tblLoc[Score],MATCH(INDEX([1]!tblOrg[Loc],MATCH(#REF!,[1]!tblOrg[Abbr],0)),[1]!tblLoc[Loc],0))</f>
        <v>#REF!</v>
      </c>
      <c r="U400" s="6">
        <f>IFERROR(INDEX([1]!tblLoc[Score],MATCH(INDEX([1]!tblOrg[Loc],MATCH(INDEX(FacList,MATCH(tblTeamSch[[#This Row],[Facility]],INDEX(FacList,,1),0),3),[1]!tblOrg[Org Num],0)),[1]!tblLoc[Loc],0)),"")</f>
        <v>0</v>
      </c>
      <c r="V400" s="6">
        <f>IF(OR(tblTeamSch[[#This Row],[Court]]="",tblTeamSch[[#This Row],[Home]]&gt;0),0,IF(tblTeamSch[[#This Row],[Court]]&lt;10,0,IF(tblTeamSch[[#This Row],[Home Court]]=10,0,10)))</f>
        <v>0</v>
      </c>
      <c r="W400" s="6" t="e">
        <f>COUNTIFS(tblTeamSch[Travel Score for Game],10,tblTeamSch[Home],0,#REF!,#REF!)</f>
        <v>#REF!</v>
      </c>
      <c r="X400" s="6" t="str">
        <f>IFERROR(INDEX(tblTeamSch[Overall Travel Score],MATCH(tblTeamSch[[#This Row],[Opponent]],tblTeamSch[Team],0)),"")</f>
        <v/>
      </c>
      <c r="Y400" s="6" cm="1">
        <f t="array" ref="Y400">IF(Y399="Num",1,IF(Y399="","",IF(Y399+1&gt;TotalNumRegGames*2,"",Y399+1)))</f>
        <v>399</v>
      </c>
    </row>
    <row r="401" spans="1:25" ht="13.35" customHeight="1" x14ac:dyDescent="0.3">
      <c r="A401" s="6" cm="1">
        <f t="array" ref="A4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206</v>
      </c>
      <c r="B401" s="6" cm="1">
        <f t="array" ref="B4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1" s="6">
        <f>IFERROR(INDEX([1]!tblSchedule[Week Game Scheduled],MATCH(tblTeamSch[[#This Row],[Game Num]],[1]!tblSchedule[GameNum],0)),"")</f>
        <v>9</v>
      </c>
      <c r="D401" s="6">
        <f>IFERROR(INDEX([1]!tblSchedule[Round],MATCH(tblTeamSch[[#This Row],[Game Num]],[1]!tblSchedule[GameNum],0)),"")</f>
        <v>6</v>
      </c>
      <c r="E401" s="6">
        <f>IFERROR(INDEX([1]!tblSchedule[Rnd Sch],MATCH(tblTeamSch[[#This Row],[Game Num]],[1]!tblSchedule[GameNum],0)),"")</f>
        <v>6</v>
      </c>
      <c r="F401" s="6" t="str">
        <f>IFERROR(INDEX([1]!tblSchedule[DLC],MATCH(tblTeamSch[[#This Row],[Game Num]],[1]!tblSchedule[GameNum],0)),"")</f>
        <v>8B3</v>
      </c>
      <c r="G401" s="7" t="str">
        <f>IFERROR(INDEX([1]!tblSchedule[Facility],MATCH(tblTeamSch[[#This Row],[Game Num]],[1]!tblSchedule[GameNum],0)),"")</f>
        <v>St Lawrence</v>
      </c>
      <c r="H401" s="8">
        <f>IFERROR(INDEX([1]!tblSchedule[Game Date],MATCH(tblTeamSch[[#This Row],[Game Num]],[1]!tblSchedule[GameNum],0)),"")</f>
        <v>46047</v>
      </c>
      <c r="I401" s="9">
        <f>IFERROR(INDEX([1]!tblSchedule[Game Time],MATCH(tblTeamSch[[#This Row],[Game Num]],[1]!tblSchedule[GameNum],0)),"")</f>
        <v>0.625</v>
      </c>
      <c r="J401" s="10" t="str">
        <f>IFERROR(INDEX([1]!tblTeams[Organization],MATCH(tblTeamSch[[#This Row],[Team]],[1]!tblTeams[Team],0)),"")</f>
        <v>Holy Trinity</v>
      </c>
      <c r="K401" s="10" t="str">
        <f>IFERROR(INDEX([1]!tblOrg[Abbr],MATCH(tblTeamSch[[#This Row],[Org]],[1]!tblOrg[Organization],0)),"")</f>
        <v>HT</v>
      </c>
      <c r="L401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401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401" s="6" t="str" cm="1">
        <f t="array" ref="N40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1" s="6" t="str">
        <f>IFERROR(INDEX(#REF!,MATCH(tblTeamSch[[#This Row],[Team]],[1]!tblTeams[Team],0)),"")</f>
        <v/>
      </c>
      <c r="Q401" s="6">
        <f>INDEX([1]!tblSchedule[Home Game],MATCH(tblTeamSch[[#This Row],[Game Num]],[1]!tblSchedule[GameNum],0))</f>
        <v>1</v>
      </c>
      <c r="R401" s="7" t="e">
        <f>IF(COUNTIFS(tblTeamSch[Team],tblTeamSch[[#This Row],[Team]],#REF!,1)&gt;1,"Y","")</f>
        <v>#REF!</v>
      </c>
      <c r="S401" s="6">
        <f>INDEX([1]!tblLoc[Score],MATCH(INDEX([1]!tblOrg[Loc],MATCH(tblTeamSch[[#This Row],[Org]],[1]!tblOrg[Organization],0)),[1]!tblLoc[Loc],0))</f>
        <v>0</v>
      </c>
      <c r="T401" s="6" t="e">
        <f>INDEX([1]!tblLoc[Score],MATCH(INDEX([1]!tblOrg[Loc],MATCH(#REF!,[1]!tblOrg[Abbr],0)),[1]!tblLoc[Loc],0))</f>
        <v>#REF!</v>
      </c>
      <c r="U401" s="6">
        <f>IFERROR(INDEX([1]!tblLoc[Score],MATCH(INDEX([1]!tblOrg[Loc],MATCH(INDEX(FacList,MATCH(tblTeamSch[[#This Row],[Facility]],INDEX(FacList,,1),0),3),[1]!tblOrg[Org Num],0)),[1]!tblLoc[Loc],0)),"")</f>
        <v>10</v>
      </c>
      <c r="V401" s="6">
        <f>IF(OR(tblTeamSch[[#This Row],[Court]]="",tblTeamSch[[#This Row],[Home]]&gt;0),0,IF(tblTeamSch[[#This Row],[Court]]&lt;10,0,IF(tblTeamSch[[#This Row],[Home Court]]=10,0,10)))</f>
        <v>0</v>
      </c>
      <c r="W401" s="6" t="e">
        <f>COUNTIFS(tblTeamSch[Travel Score for Game],10,tblTeamSch[Home],0,#REF!,#REF!)</f>
        <v>#REF!</v>
      </c>
      <c r="X401" s="6" t="str">
        <f>IFERROR(INDEX(tblTeamSch[Overall Travel Score],MATCH(tblTeamSch[[#This Row],[Opponent]],tblTeamSch[Team],0)),"")</f>
        <v/>
      </c>
      <c r="Y401" s="6" cm="1">
        <f t="array" ref="Y401">IF(Y400="Num",1,IF(Y400="","",IF(Y400+1&gt;TotalNumRegGames*2,"",Y400+1)))</f>
        <v>400</v>
      </c>
    </row>
    <row r="402" spans="1:25" ht="13.35" customHeight="1" x14ac:dyDescent="0.3">
      <c r="A402" s="6" cm="1">
        <f t="array" ref="A4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217</v>
      </c>
      <c r="B402" s="6" cm="1">
        <f t="array" ref="B4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2" s="6">
        <f>IFERROR(INDEX([1]!tblSchedule[Week Game Scheduled],MATCH(tblTeamSch[[#This Row],[Game Num]],[1]!tblSchedule[GameNum],0)),"")</f>
        <v>10</v>
      </c>
      <c r="D402" s="6">
        <f>IFERROR(INDEX([1]!tblSchedule[Round],MATCH(tblTeamSch[[#This Row],[Game Num]],[1]!tblSchedule[GameNum],0)),"")</f>
        <v>7</v>
      </c>
      <c r="E402" s="6">
        <f>IFERROR(INDEX([1]!tblSchedule[Rnd Sch],MATCH(tblTeamSch[[#This Row],[Game Num]],[1]!tblSchedule[GameNum],0)),"")</f>
        <v>7</v>
      </c>
      <c r="F402" s="6" t="str">
        <f>IFERROR(INDEX([1]!tblSchedule[DLC],MATCH(tblTeamSch[[#This Row],[Game Num]],[1]!tblSchedule[GameNum],0)),"")</f>
        <v>8B3</v>
      </c>
      <c r="G402" s="7" t="str">
        <f>IFERROR(INDEX([1]!tblSchedule[Facility],MATCH(tblTeamSch[[#This Row],[Game Num]],[1]!tblSchedule[GameNum],0)),"")</f>
        <v>Mary Queen of Peace</v>
      </c>
      <c r="H402" s="8">
        <f>IFERROR(INDEX([1]!tblSchedule[Game Date],MATCH(tblTeamSch[[#This Row],[Game Num]],[1]!tblSchedule[GameNum],0)),"")</f>
        <v>46054</v>
      </c>
      <c r="I402" s="9">
        <f>IFERROR(INDEX([1]!tblSchedule[Game Time],MATCH(tblTeamSch[[#This Row],[Game Num]],[1]!tblSchedule[GameNum],0)),"")</f>
        <v>0.58333333333333337</v>
      </c>
      <c r="J402" s="10" t="str">
        <f>IFERROR(INDEX([1]!tblTeams[Organization],MATCH(tblTeamSch[[#This Row],[Team]],[1]!tblTeams[Team],0)),"")</f>
        <v>Holy Trinity</v>
      </c>
      <c r="K402" s="10" t="str">
        <f>IFERROR(INDEX([1]!tblOrg[Abbr],MATCH(tblTeamSch[[#This Row],[Org]],[1]!tblOrg[Organization],0)),"")</f>
        <v>HT</v>
      </c>
      <c r="L402" s="10" t="str">
        <f>IFERROR(INDEX(IF(tblTeamSch[[#This Row],[1vs2]]=1,[1]!tblSchedule[Team 1 Name],[1]!tblSchedule[Team 2 Name]),MATCH(tblTeamSch[[#This Row],[Game Num]],[1]!tblSchedule[GameNum],0)),"")</f>
        <v>Holy Trinity BB 7/8B Red</v>
      </c>
      <c r="M402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402" s="6" t="str" cm="1">
        <f t="array" ref="N40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2" s="6" t="str">
        <f>IFERROR(INDEX(#REF!,MATCH(tblTeamSch[[#This Row],[Team]],[1]!tblTeams[Team],0)),"")</f>
        <v/>
      </c>
      <c r="Q402" s="6">
        <f>INDEX([1]!tblSchedule[Home Game],MATCH(tblTeamSch[[#This Row],[Game Num]],[1]!tblSchedule[GameNum],0))</f>
        <v>0</v>
      </c>
      <c r="R402" s="7" t="e">
        <f>IF(COUNTIFS(tblTeamSch[Team],tblTeamSch[[#This Row],[Team]],#REF!,1)&gt;1,"Y","")</f>
        <v>#REF!</v>
      </c>
      <c r="S402" s="6">
        <f>INDEX([1]!tblLoc[Score],MATCH(INDEX([1]!tblOrg[Loc],MATCH(tblTeamSch[[#This Row],[Org]],[1]!tblOrg[Organization],0)),[1]!tblLoc[Loc],0))</f>
        <v>0</v>
      </c>
      <c r="T402" s="6" t="e">
        <f>INDEX([1]!tblLoc[Score],MATCH(INDEX([1]!tblOrg[Loc],MATCH(#REF!,[1]!tblOrg[Abbr],0)),[1]!tblLoc[Loc],0))</f>
        <v>#REF!</v>
      </c>
      <c r="U402" s="6">
        <f>IFERROR(INDEX([1]!tblLoc[Score],MATCH(INDEX([1]!tblOrg[Loc],MATCH(INDEX(FacList,MATCH(tblTeamSch[[#This Row],[Facility]],INDEX(FacList,,1),0),3),[1]!tblOrg[Org Num],0)),[1]!tblLoc[Loc],0)),"")</f>
        <v>10</v>
      </c>
      <c r="V402" s="6">
        <f>IF(OR(tblTeamSch[[#This Row],[Court]]="",tblTeamSch[[#This Row],[Home]]&gt;0),0,IF(tblTeamSch[[#This Row],[Court]]&lt;10,0,IF(tblTeamSch[[#This Row],[Home Court]]=10,0,10)))</f>
        <v>10</v>
      </c>
      <c r="W402" s="6" t="e">
        <f>COUNTIFS(tblTeamSch[Travel Score for Game],10,tblTeamSch[Home],0,#REF!,#REF!)</f>
        <v>#REF!</v>
      </c>
      <c r="X402" s="6" t="str">
        <f>IFERROR(INDEX(tblTeamSch[Overall Travel Score],MATCH(tblTeamSch[[#This Row],[Opponent]],tblTeamSch[Team],0)),"")</f>
        <v/>
      </c>
      <c r="Y402" s="6" cm="1">
        <f t="array" ref="Y402">IF(Y401="Num",1,IF(Y401="","",IF(Y401+1&gt;TotalNumRegGames*2,"",Y401+1)))</f>
        <v>401</v>
      </c>
    </row>
    <row r="403" spans="1:25" ht="13.35" customHeight="1" x14ac:dyDescent="0.3">
      <c r="A403" s="6" cm="1">
        <f t="array" ref="A4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162</v>
      </c>
      <c r="B403" s="6" cm="1">
        <f t="array" ref="B4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03" s="6">
        <f>IFERROR(INDEX([1]!tblSchedule[Week Game Scheduled],MATCH(tblTeamSch[[#This Row],[Game Num]],[1]!tblSchedule[GameNum],0)),"")</f>
        <v>50</v>
      </c>
      <c r="D403" s="6">
        <f>IFERROR(INDEX([1]!tblSchedule[Round],MATCH(tblTeamSch[[#This Row],[Game Num]],[1]!tblSchedule[GameNum],0)),"")</f>
        <v>1</v>
      </c>
      <c r="E403" s="6">
        <f>IFERROR(INDEX([1]!tblSchedule[Rnd Sch],MATCH(tblTeamSch[[#This Row],[Game Num]],[1]!tblSchedule[GameNum],0)),"")</f>
        <v>1</v>
      </c>
      <c r="F403" s="6" t="str">
        <f>IFERROR(INDEX([1]!tblSchedule[DLC],MATCH(tblTeamSch[[#This Row],[Game Num]],[1]!tblSchedule[GameNum],0)),"")</f>
        <v>8B3</v>
      </c>
      <c r="G403" s="7" t="str">
        <f>IFERROR(INDEX([1]!tblSchedule[Facility],MATCH(tblTeamSch[[#This Row],[Game Num]],[1]!tblSchedule[GameNum],0)),"")</f>
        <v>St. Nicholas Academy Gym</v>
      </c>
      <c r="H403" s="8">
        <f>IFERROR(INDEX([1]!tblSchedule[Game Date],MATCH(tblTeamSch[[#This Row],[Game Num]],[1]!tblSchedule[GameNum],0)),"")</f>
        <v>45998</v>
      </c>
      <c r="I403" s="9">
        <f>IFERROR(INDEX([1]!tblSchedule[Game Time],MATCH(tblTeamSch[[#This Row],[Game Num]],[1]!tblSchedule[GameNum],0)),"")</f>
        <v>0.66666666666666663</v>
      </c>
      <c r="J403" s="10" t="str">
        <f>IFERROR(INDEX([1]!tblTeams[Organization],MATCH(tblTeamSch[[#This Row],[Team]],[1]!tblTeams[Team],0)),"")</f>
        <v>Holy Trinity</v>
      </c>
      <c r="K403" s="10" t="str">
        <f>IFERROR(INDEX([1]!tblOrg[Abbr],MATCH(tblTeamSch[[#This Row],[Org]],[1]!tblOrg[Organization],0)),"")</f>
        <v>HT</v>
      </c>
      <c r="L403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3" s="10" t="str">
        <f>IFERROR(INDEX(IF(tblTeamSch[[#This Row],[1vs2]]=1,[1]!tblSchedule[Team 2 Name],[1]!tblSchedule[Team 1 Name]),MATCH(tblTeamSch[[#This Row],[Game Num]],[1]!tblSchedule[GameNum],0)),"")</f>
        <v>St. Albert BB 8B#3 Gold</v>
      </c>
      <c r="N403" s="6" t="str" cm="1">
        <f t="array" ref="N40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3" s="6" t="str">
        <f>IFERROR(INDEX(#REF!,MATCH(tblTeamSch[[#This Row],[Team]],[1]!tblTeams[Team],0)),"")</f>
        <v/>
      </c>
      <c r="Q403" s="6">
        <f>INDEX([1]!tblSchedule[Home Game],MATCH(tblTeamSch[[#This Row],[Game Num]],[1]!tblSchedule[GameNum],0))</f>
        <v>0</v>
      </c>
      <c r="R403" s="7" t="e">
        <f>IF(COUNTIFS(tblTeamSch[Team],tblTeamSch[[#This Row],[Team]],#REF!,1)&gt;1,"Y","")</f>
        <v>#REF!</v>
      </c>
      <c r="S403" s="6">
        <f>INDEX([1]!tblLoc[Score],MATCH(INDEX([1]!tblOrg[Loc],MATCH(tblTeamSch[[#This Row],[Org]],[1]!tblOrg[Organization],0)),[1]!tblLoc[Loc],0))</f>
        <v>0</v>
      </c>
      <c r="T403" s="6" t="e">
        <f>INDEX([1]!tblLoc[Score],MATCH(INDEX([1]!tblOrg[Loc],MATCH(#REF!,[1]!tblOrg[Abbr],0)),[1]!tblLoc[Loc],0))</f>
        <v>#REF!</v>
      </c>
      <c r="U403" s="6">
        <f>IFERROR(INDEX([1]!tblLoc[Score],MATCH(INDEX([1]!tblOrg[Loc],MATCH(INDEX(FacList,MATCH(tblTeamSch[[#This Row],[Facility]],INDEX(FacList,,1),0),3),[1]!tblOrg[Org Num],0)),[1]!tblLoc[Loc],0)),"")</f>
        <v>10</v>
      </c>
      <c r="V403" s="6">
        <f>IF(OR(tblTeamSch[[#This Row],[Court]]="",tblTeamSch[[#This Row],[Home]]&gt;0),0,IF(tblTeamSch[[#This Row],[Court]]&lt;10,0,IF(tblTeamSch[[#This Row],[Home Court]]=10,0,10)))</f>
        <v>10</v>
      </c>
      <c r="W403" s="6" t="e">
        <f>COUNTIFS(tblTeamSch[Travel Score for Game],10,tblTeamSch[Home],0,#REF!,#REF!)</f>
        <v>#REF!</v>
      </c>
      <c r="X403" s="6" t="str">
        <f>IFERROR(INDEX(tblTeamSch[Overall Travel Score],MATCH(tblTeamSch[[#This Row],[Opponent]],tblTeamSch[Team],0)),"")</f>
        <v/>
      </c>
      <c r="Y403" s="6" cm="1">
        <f t="array" ref="Y403">IF(Y402="Num",1,IF(Y402="","",IF(Y402+1&gt;TotalNumRegGames*2,"",Y402+1)))</f>
        <v>402</v>
      </c>
    </row>
    <row r="404" spans="1:25" ht="13.35" customHeight="1" x14ac:dyDescent="0.3">
      <c r="A404" s="6" cm="1">
        <f t="array" ref="A4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171</v>
      </c>
      <c r="B404" s="6" cm="1">
        <f t="array" ref="B4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4" s="6">
        <f>IFERROR(INDEX([1]!tblSchedule[Week Game Scheduled],MATCH(tblTeamSch[[#This Row],[Game Num]],[1]!tblSchedule[GameNum],0)),"")</f>
        <v>51</v>
      </c>
      <c r="D404" s="6">
        <f>IFERROR(INDEX([1]!tblSchedule[Round],MATCH(tblTeamSch[[#This Row],[Game Num]],[1]!tblSchedule[GameNum],0)),"")</f>
        <v>2</v>
      </c>
      <c r="E404" s="6">
        <f>IFERROR(INDEX([1]!tblSchedule[Rnd Sch],MATCH(tblTeamSch[[#This Row],[Game Num]],[1]!tblSchedule[GameNum],0)),"")</f>
        <v>2</v>
      </c>
      <c r="F404" s="6" t="str">
        <f>IFERROR(INDEX([1]!tblSchedule[DLC],MATCH(tblTeamSch[[#This Row],[Game Num]],[1]!tblSchedule[GameNum],0)),"")</f>
        <v>8B3</v>
      </c>
      <c r="G404" s="7" t="str">
        <f>IFERROR(INDEX([1]!tblSchedule[Facility],MATCH(tblTeamSch[[#This Row],[Game Num]],[1]!tblSchedule[GameNum],0)),"")</f>
        <v>St. Michael Community Center</v>
      </c>
      <c r="H404" s="8">
        <f>IFERROR(INDEX([1]!tblSchedule[Game Date],MATCH(tblTeamSch[[#This Row],[Game Num]],[1]!tblSchedule[GameNum],0)),"")</f>
        <v>46005</v>
      </c>
      <c r="I404" s="9">
        <f>IFERROR(INDEX([1]!tblSchedule[Game Time],MATCH(tblTeamSch[[#This Row],[Game Num]],[1]!tblSchedule[GameNum],0)),"")</f>
        <v>0.625</v>
      </c>
      <c r="J404" s="10" t="str">
        <f>IFERROR(INDEX([1]!tblTeams[Organization],MATCH(tblTeamSch[[#This Row],[Team]],[1]!tblTeams[Team],0)),"")</f>
        <v>Holy Trinity</v>
      </c>
      <c r="K404" s="10" t="str">
        <f>IFERROR(INDEX([1]!tblOrg[Abbr],MATCH(tblTeamSch[[#This Row],[Org]],[1]!tblOrg[Organization],0)),"")</f>
        <v>HT</v>
      </c>
      <c r="L404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4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404" s="6" t="str" cm="1">
        <f t="array" ref="N40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4" s="6" t="str">
        <f>IFERROR(INDEX(#REF!,MATCH(tblTeamSch[[#This Row],[Team]],[1]!tblTeams[Team],0)),"")</f>
        <v/>
      </c>
      <c r="Q404" s="6">
        <f>INDEX([1]!tblSchedule[Home Game],MATCH(tblTeamSch[[#This Row],[Game Num]],[1]!tblSchedule[GameNum],0))</f>
        <v>1</v>
      </c>
      <c r="R404" s="7" t="e">
        <f>IF(COUNTIFS(tblTeamSch[Team],tblTeamSch[[#This Row],[Team]],#REF!,1)&gt;1,"Y","")</f>
        <v>#REF!</v>
      </c>
      <c r="S404" s="6">
        <f>INDEX([1]!tblLoc[Score],MATCH(INDEX([1]!tblOrg[Loc],MATCH(tblTeamSch[[#This Row],[Org]],[1]!tblOrg[Organization],0)),[1]!tblLoc[Loc],0))</f>
        <v>0</v>
      </c>
      <c r="T404" s="6" t="e">
        <f>INDEX([1]!tblLoc[Score],MATCH(INDEX([1]!tblOrg[Loc],MATCH(#REF!,[1]!tblOrg[Abbr],0)),[1]!tblLoc[Loc],0))</f>
        <v>#REF!</v>
      </c>
      <c r="U404" s="6">
        <f>IFERROR(INDEX([1]!tblLoc[Score],MATCH(INDEX([1]!tblOrg[Loc],MATCH(INDEX(FacList,MATCH(tblTeamSch[[#This Row],[Facility]],INDEX(FacList,,1),0),3),[1]!tblOrg[Org Num],0)),[1]!tblLoc[Loc],0)),"")</f>
        <v>7</v>
      </c>
      <c r="V404" s="6">
        <f>IF(OR(tblTeamSch[[#This Row],[Court]]="",tblTeamSch[[#This Row],[Home]]&gt;0),0,IF(tblTeamSch[[#This Row],[Court]]&lt;10,0,IF(tblTeamSch[[#This Row],[Home Court]]=10,0,10)))</f>
        <v>0</v>
      </c>
      <c r="W404" s="6" t="e">
        <f>COUNTIFS(tblTeamSch[Travel Score for Game],10,tblTeamSch[Home],0,#REF!,#REF!)</f>
        <v>#REF!</v>
      </c>
      <c r="X404" s="6" t="str">
        <f>IFERROR(INDEX(tblTeamSch[Overall Travel Score],MATCH(tblTeamSch[[#This Row],[Opponent]],tblTeamSch[Team],0)),"")</f>
        <v/>
      </c>
      <c r="Y404" s="6" cm="1">
        <f t="array" ref="Y404">IF(Y403="Num",1,IF(Y403="","",IF(Y403+1&gt;TotalNumRegGames*2,"",Y403+1)))</f>
        <v>403</v>
      </c>
    </row>
    <row r="405" spans="1:25" ht="13.35" customHeight="1" x14ac:dyDescent="0.3">
      <c r="A405" s="6" cm="1">
        <f t="array" ref="A4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180</v>
      </c>
      <c r="B405" s="6" cm="1">
        <f t="array" ref="B4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5" s="6">
        <f>IFERROR(INDEX([1]!tblSchedule[Week Game Scheduled],MATCH(tblTeamSch[[#This Row],[Game Num]],[1]!tblSchedule[GameNum],0)),"")</f>
        <v>6</v>
      </c>
      <c r="D405" s="6">
        <f>IFERROR(INDEX([1]!tblSchedule[Round],MATCH(tblTeamSch[[#This Row],[Game Num]],[1]!tblSchedule[GameNum],0)),"")</f>
        <v>3</v>
      </c>
      <c r="E405" s="6">
        <f>IFERROR(INDEX([1]!tblSchedule[Rnd Sch],MATCH(tblTeamSch[[#This Row],[Game Num]],[1]!tblSchedule[GameNum],0)),"")</f>
        <v>3</v>
      </c>
      <c r="F405" s="6" t="str">
        <f>IFERROR(INDEX([1]!tblSchedule[DLC],MATCH(tblTeamSch[[#This Row],[Game Num]],[1]!tblSchedule[GameNum],0)),"")</f>
        <v>8B3</v>
      </c>
      <c r="G405" s="7" t="str">
        <f>IFERROR(INDEX([1]!tblSchedule[Facility],MATCH(tblTeamSch[[#This Row],[Game Num]],[1]!tblSchedule[GameNum],0)),"")</f>
        <v>St. Margaret Mary Gym</v>
      </c>
      <c r="H405" s="8">
        <f>IFERROR(INDEX([1]!tblSchedule[Game Date],MATCH(tblTeamSch[[#This Row],[Game Num]],[1]!tblSchedule[GameNum],0)),"")</f>
        <v>46026</v>
      </c>
      <c r="I405" s="9">
        <f>IFERROR(INDEX([1]!tblSchedule[Game Time],MATCH(tblTeamSch[[#This Row],[Game Num]],[1]!tblSchedule[GameNum],0)),"")</f>
        <v>0.60416666666666663</v>
      </c>
      <c r="J405" s="10" t="str">
        <f>IFERROR(INDEX([1]!tblTeams[Organization],MATCH(tblTeamSch[[#This Row],[Team]],[1]!tblTeams[Team],0)),"")</f>
        <v>Holy Trinity</v>
      </c>
      <c r="K405" s="10" t="str">
        <f>IFERROR(INDEX([1]!tblOrg[Abbr],MATCH(tblTeamSch[[#This Row],[Org]],[1]!tblOrg[Organization],0)),"")</f>
        <v>HT</v>
      </c>
      <c r="L405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5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405" s="6" t="str" cm="1">
        <f t="array" ref="N40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5" s="6" t="str">
        <f>IFERROR(INDEX(#REF!,MATCH(tblTeamSch[[#This Row],[Team]],[1]!tblTeams[Team],0)),"")</f>
        <v/>
      </c>
      <c r="Q405" s="6">
        <f>INDEX([1]!tblSchedule[Home Game],MATCH(tblTeamSch[[#This Row],[Game Num]],[1]!tblSchedule[GameNum],0))</f>
        <v>1</v>
      </c>
      <c r="R405" s="7" t="e">
        <f>IF(COUNTIFS(tblTeamSch[Team],tblTeamSch[[#This Row],[Team]],#REF!,1)&gt;1,"Y","")</f>
        <v>#REF!</v>
      </c>
      <c r="S405" s="6">
        <f>INDEX([1]!tblLoc[Score],MATCH(INDEX([1]!tblOrg[Loc],MATCH(tblTeamSch[[#This Row],[Org]],[1]!tblOrg[Organization],0)),[1]!tblLoc[Loc],0))</f>
        <v>0</v>
      </c>
      <c r="T405" s="6" t="e">
        <f>INDEX([1]!tblLoc[Score],MATCH(INDEX([1]!tblOrg[Loc],MATCH(#REF!,[1]!tblOrg[Abbr],0)),[1]!tblLoc[Loc],0))</f>
        <v>#REF!</v>
      </c>
      <c r="U405" s="6">
        <f>IFERROR(INDEX([1]!tblLoc[Score],MATCH(INDEX([1]!tblOrg[Loc],MATCH(INDEX(FacList,MATCH(tblTeamSch[[#This Row],[Facility]],INDEX(FacList,,1),0),3),[1]!tblOrg[Org Num],0)),[1]!tblLoc[Loc],0)),"")</f>
        <v>0</v>
      </c>
      <c r="V405" s="6">
        <f>IF(OR(tblTeamSch[[#This Row],[Court]]="",tblTeamSch[[#This Row],[Home]]&gt;0),0,IF(tblTeamSch[[#This Row],[Court]]&lt;10,0,IF(tblTeamSch[[#This Row],[Home Court]]=10,0,10)))</f>
        <v>0</v>
      </c>
      <c r="W405" s="6" t="e">
        <f>COUNTIFS(tblTeamSch[Travel Score for Game],10,tblTeamSch[Home],0,#REF!,#REF!)</f>
        <v>#REF!</v>
      </c>
      <c r="X405" s="6" t="str">
        <f>IFERROR(INDEX(tblTeamSch[Overall Travel Score],MATCH(tblTeamSch[[#This Row],[Opponent]],tblTeamSch[Team],0)),"")</f>
        <v/>
      </c>
      <c r="Y405" s="6" cm="1">
        <f t="array" ref="Y405">IF(Y404="Num",1,IF(Y404="","",IF(Y404+1&gt;TotalNumRegGames*2,"",Y404+1)))</f>
        <v>404</v>
      </c>
    </row>
    <row r="406" spans="1:25" ht="13.35" customHeight="1" x14ac:dyDescent="0.3">
      <c r="A406" s="6" cm="1">
        <f t="array" ref="A4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187</v>
      </c>
      <c r="B406" s="6" cm="1">
        <f t="array" ref="B4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06" s="6">
        <f>IFERROR(INDEX([1]!tblSchedule[Week Game Scheduled],MATCH(tblTeamSch[[#This Row],[Game Num]],[1]!tblSchedule[GameNum],0)),"")</f>
        <v>7</v>
      </c>
      <c r="D406" s="6">
        <f>IFERROR(INDEX([1]!tblSchedule[Round],MATCH(tblTeamSch[[#This Row],[Game Num]],[1]!tblSchedule[GameNum],0)),"")</f>
        <v>4</v>
      </c>
      <c r="E406" s="6">
        <f>IFERROR(INDEX([1]!tblSchedule[Rnd Sch],MATCH(tblTeamSch[[#This Row],[Game Num]],[1]!tblSchedule[GameNum],0)),"")</f>
        <v>4</v>
      </c>
      <c r="F406" s="6" t="str">
        <f>IFERROR(INDEX([1]!tblSchedule[DLC],MATCH(tblTeamSch[[#This Row],[Game Num]],[1]!tblSchedule[GameNum],0)),"")</f>
        <v>8B3</v>
      </c>
      <c r="G406" s="7" t="str">
        <f>IFERROR(INDEX([1]!tblSchedule[Facility],MATCH(tblTeamSch[[#This Row],[Game Num]],[1]!tblSchedule[GameNum],0)),"")</f>
        <v>Holy Trinity Parish School</v>
      </c>
      <c r="H406" s="8">
        <f>IFERROR(INDEX([1]!tblSchedule[Game Date],MATCH(tblTeamSch[[#This Row],[Game Num]],[1]!tblSchedule[GameNum],0)),"")</f>
        <v>46033</v>
      </c>
      <c r="I406" s="9">
        <f>IFERROR(INDEX([1]!tblSchedule[Game Time],MATCH(tblTeamSch[[#This Row],[Game Num]],[1]!tblSchedule[GameNum],0)),"")</f>
        <v>0.625</v>
      </c>
      <c r="J406" s="10" t="str">
        <f>IFERROR(INDEX([1]!tblTeams[Organization],MATCH(tblTeamSch[[#This Row],[Team]],[1]!tblTeams[Team],0)),"")</f>
        <v>Holy Trinity</v>
      </c>
      <c r="K406" s="10" t="str">
        <f>IFERROR(INDEX([1]!tblOrg[Abbr],MATCH(tblTeamSch[[#This Row],[Org]],[1]!tblOrg[Organization],0)),"")</f>
        <v>HT</v>
      </c>
      <c r="L406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6" s="10" t="str">
        <f>IFERROR(INDEX(IF(tblTeamSch[[#This Row],[1vs2]]=1,[1]!tblSchedule[Team 2 Name],[1]!tblSchedule[Team 1 Name]),MATCH(tblTeamSch[[#This Row],[Game Num]],[1]!tblSchedule[GameNum],0)),"")</f>
        <v>St Patrick BB 8Boys #3</v>
      </c>
      <c r="N406" s="6" t="str" cm="1">
        <f t="array" ref="N40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6" s="6" t="str">
        <f>IFERROR(INDEX(#REF!,MATCH(tblTeamSch[[#This Row],[Team]],[1]!tblTeams[Team],0)),"")</f>
        <v/>
      </c>
      <c r="Q406" s="6">
        <f>INDEX([1]!tblSchedule[Home Game],MATCH(tblTeamSch[[#This Row],[Game Num]],[1]!tblSchedule[GameNum],0))</f>
        <v>1</v>
      </c>
      <c r="R406" s="7" t="e">
        <f>IF(COUNTIFS(tblTeamSch[Team],tblTeamSch[[#This Row],[Team]],#REF!,1)&gt;1,"Y","")</f>
        <v>#REF!</v>
      </c>
      <c r="S406" s="6">
        <f>INDEX([1]!tblLoc[Score],MATCH(INDEX([1]!tblOrg[Loc],MATCH(tblTeamSch[[#This Row],[Org]],[1]!tblOrg[Organization],0)),[1]!tblLoc[Loc],0))</f>
        <v>0</v>
      </c>
      <c r="T406" s="6" t="e">
        <f>INDEX([1]!tblLoc[Score],MATCH(INDEX([1]!tblOrg[Loc],MATCH(#REF!,[1]!tblOrg[Abbr],0)),[1]!tblLoc[Loc],0))</f>
        <v>#REF!</v>
      </c>
      <c r="U406" s="6">
        <f>IFERROR(INDEX([1]!tblLoc[Score],MATCH(INDEX([1]!tblOrg[Loc],MATCH(INDEX(FacList,MATCH(tblTeamSch[[#This Row],[Facility]],INDEX(FacList,,1),0),3),[1]!tblOrg[Org Num],0)),[1]!tblLoc[Loc],0)),"")</f>
        <v>0</v>
      </c>
      <c r="V406" s="6">
        <f>IF(OR(tblTeamSch[[#This Row],[Court]]="",tblTeamSch[[#This Row],[Home]]&gt;0),0,IF(tblTeamSch[[#This Row],[Court]]&lt;10,0,IF(tblTeamSch[[#This Row],[Home Court]]=10,0,10)))</f>
        <v>0</v>
      </c>
      <c r="W406" s="6" t="e">
        <f>COUNTIFS(tblTeamSch[Travel Score for Game],10,tblTeamSch[Home],0,#REF!,#REF!)</f>
        <v>#REF!</v>
      </c>
      <c r="X406" s="6" t="str">
        <f>IFERROR(INDEX(tblTeamSch[Overall Travel Score],MATCH(tblTeamSch[[#This Row],[Opponent]],tblTeamSch[Team],0)),"")</f>
        <v/>
      </c>
      <c r="Y406" s="6" cm="1">
        <f t="array" ref="Y406">IF(Y405="Num",1,IF(Y405="","",IF(Y405+1&gt;TotalNumRegGames*2,"",Y405+1)))</f>
        <v>405</v>
      </c>
    </row>
    <row r="407" spans="1:25" ht="13.35" customHeight="1" x14ac:dyDescent="0.3">
      <c r="A407" s="6" cm="1">
        <f t="array" ref="A4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198</v>
      </c>
      <c r="B407" s="6" cm="1">
        <f t="array" ref="B4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07" s="6">
        <f>IFERROR(INDEX([1]!tblSchedule[Week Game Scheduled],MATCH(tblTeamSch[[#This Row],[Game Num]],[1]!tblSchedule[GameNum],0)),"")</f>
        <v>8</v>
      </c>
      <c r="D407" s="6">
        <f>IFERROR(INDEX([1]!tblSchedule[Round],MATCH(tblTeamSch[[#This Row],[Game Num]],[1]!tblSchedule[GameNum],0)),"")</f>
        <v>5</v>
      </c>
      <c r="E407" s="6">
        <f>IFERROR(INDEX([1]!tblSchedule[Rnd Sch],MATCH(tblTeamSch[[#This Row],[Game Num]],[1]!tblSchedule[GameNum],0)),"")</f>
        <v>5</v>
      </c>
      <c r="F407" s="6" t="str">
        <f>IFERROR(INDEX([1]!tblSchedule[DLC],MATCH(tblTeamSch[[#This Row],[Game Num]],[1]!tblSchedule[GameNum],0)),"")</f>
        <v>8B3</v>
      </c>
      <c r="G407" s="7" t="str">
        <f>IFERROR(INDEX([1]!tblSchedule[Facility],MATCH(tblTeamSch[[#This Row],[Game Num]],[1]!tblSchedule[GameNum],0)),"")</f>
        <v>St Lawrence</v>
      </c>
      <c r="H407" s="8">
        <f>IFERROR(INDEX([1]!tblSchedule[Game Date],MATCH(tblTeamSch[[#This Row],[Game Num]],[1]!tblSchedule[GameNum],0)),"")</f>
        <v>46040</v>
      </c>
      <c r="I407" s="9">
        <f>IFERROR(INDEX([1]!tblSchedule[Game Time],MATCH(tblTeamSch[[#This Row],[Game Num]],[1]!tblSchedule[GameNum],0)),"")</f>
        <v>0.625</v>
      </c>
      <c r="J407" s="10" t="str">
        <f>IFERROR(INDEX([1]!tblTeams[Organization],MATCH(tblTeamSch[[#This Row],[Team]],[1]!tblTeams[Team],0)),"")</f>
        <v>Holy Trinity</v>
      </c>
      <c r="K407" s="10" t="str">
        <f>IFERROR(INDEX([1]!tblOrg[Abbr],MATCH(tblTeamSch[[#This Row],[Org]],[1]!tblOrg[Organization],0)),"")</f>
        <v>HT</v>
      </c>
      <c r="L407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7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407" s="6" t="str" cm="1">
        <f t="array" ref="N40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7" s="6" t="str">
        <f>IFERROR(INDEX(#REF!,MATCH(tblTeamSch[[#This Row],[Team]],[1]!tblTeams[Team],0)),"")</f>
        <v/>
      </c>
      <c r="Q407" s="6">
        <f>INDEX([1]!tblSchedule[Home Game],MATCH(tblTeamSch[[#This Row],[Game Num]],[1]!tblSchedule[GameNum],0))</f>
        <v>1</v>
      </c>
      <c r="R407" s="7" t="e">
        <f>IF(COUNTIFS(tblTeamSch[Team],tblTeamSch[[#This Row],[Team]],#REF!,1)&gt;1,"Y","")</f>
        <v>#REF!</v>
      </c>
      <c r="S407" s="6">
        <f>INDEX([1]!tblLoc[Score],MATCH(INDEX([1]!tblOrg[Loc],MATCH(tblTeamSch[[#This Row],[Org]],[1]!tblOrg[Organization],0)),[1]!tblLoc[Loc],0))</f>
        <v>0</v>
      </c>
      <c r="T407" s="6" t="e">
        <f>INDEX([1]!tblLoc[Score],MATCH(INDEX([1]!tblOrg[Loc],MATCH(#REF!,[1]!tblOrg[Abbr],0)),[1]!tblLoc[Loc],0))</f>
        <v>#REF!</v>
      </c>
      <c r="U407" s="6">
        <f>IFERROR(INDEX([1]!tblLoc[Score],MATCH(INDEX([1]!tblOrg[Loc],MATCH(INDEX(FacList,MATCH(tblTeamSch[[#This Row],[Facility]],INDEX(FacList,,1),0),3),[1]!tblOrg[Org Num],0)),[1]!tblLoc[Loc],0)),"")</f>
        <v>10</v>
      </c>
      <c r="V407" s="6">
        <f>IF(OR(tblTeamSch[[#This Row],[Court]]="",tblTeamSch[[#This Row],[Home]]&gt;0),0,IF(tblTeamSch[[#This Row],[Court]]&lt;10,0,IF(tblTeamSch[[#This Row],[Home Court]]=10,0,10)))</f>
        <v>0</v>
      </c>
      <c r="W407" s="6" t="e">
        <f>COUNTIFS(tblTeamSch[Travel Score for Game],10,tblTeamSch[Home],0,#REF!,#REF!)</f>
        <v>#REF!</v>
      </c>
      <c r="X407" s="6" t="str">
        <f>IFERROR(INDEX(tblTeamSch[Overall Travel Score],MATCH(tblTeamSch[[#This Row],[Opponent]],tblTeamSch[Team],0)),"")</f>
        <v/>
      </c>
      <c r="Y407" s="6" cm="1">
        <f t="array" ref="Y407">IF(Y406="Num",1,IF(Y406="","",IF(Y406+1&gt;TotalNumRegGames*2,"",Y406+1)))</f>
        <v>406</v>
      </c>
    </row>
    <row r="408" spans="1:25" ht="13.35" customHeight="1" x14ac:dyDescent="0.3">
      <c r="A408" s="6" cm="1">
        <f t="array" ref="A4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209</v>
      </c>
      <c r="B408" s="6" cm="1">
        <f t="array" ref="B4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08" s="6">
        <f>IFERROR(INDEX([1]!tblSchedule[Week Game Scheduled],MATCH(tblTeamSch[[#This Row],[Game Num]],[1]!tblSchedule[GameNum],0)),"")</f>
        <v>9</v>
      </c>
      <c r="D408" s="6">
        <f>IFERROR(INDEX([1]!tblSchedule[Round],MATCH(tblTeamSch[[#This Row],[Game Num]],[1]!tblSchedule[GameNum],0)),"")</f>
        <v>6</v>
      </c>
      <c r="E408" s="6">
        <f>IFERROR(INDEX([1]!tblSchedule[Rnd Sch],MATCH(tblTeamSch[[#This Row],[Game Num]],[1]!tblSchedule[GameNum],0)),"")</f>
        <v>6</v>
      </c>
      <c r="F408" s="6" t="str">
        <f>IFERROR(INDEX([1]!tblSchedule[DLC],MATCH(tblTeamSch[[#This Row],[Game Num]],[1]!tblSchedule[GameNum],0)),"")</f>
        <v>8B3</v>
      </c>
      <c r="G408" s="7" t="str">
        <f>IFERROR(INDEX([1]!tblSchedule[Facility],MATCH(tblTeamSch[[#This Row],[Game Num]],[1]!tblSchedule[GameNum],0)),"")</f>
        <v>Holy Trinity Parish School</v>
      </c>
      <c r="H408" s="8">
        <f>IFERROR(INDEX([1]!tblSchedule[Game Date],MATCH(tblTeamSch[[#This Row],[Game Num]],[1]!tblSchedule[GameNum],0)),"")</f>
        <v>46047</v>
      </c>
      <c r="I408" s="9">
        <f>IFERROR(INDEX([1]!tblSchedule[Game Time],MATCH(tblTeamSch[[#This Row],[Game Num]],[1]!tblSchedule[GameNum],0)),"")</f>
        <v>0.58333333333333337</v>
      </c>
      <c r="J408" s="10" t="str">
        <f>IFERROR(INDEX([1]!tblTeams[Organization],MATCH(tblTeamSch[[#This Row],[Team]],[1]!tblTeams[Team],0)),"")</f>
        <v>Holy Trinity</v>
      </c>
      <c r="K408" s="10" t="str">
        <f>IFERROR(INDEX([1]!tblOrg[Abbr],MATCH(tblTeamSch[[#This Row],[Org]],[1]!tblOrg[Organization],0)),"")</f>
        <v>HT</v>
      </c>
      <c r="L408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8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408" s="6" t="str" cm="1">
        <f t="array" ref="N40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8" s="6" t="str">
        <f>IFERROR(INDEX(#REF!,MATCH(tblTeamSch[[#This Row],[Team]],[1]!tblTeams[Team],0)),"")</f>
        <v/>
      </c>
      <c r="Q408" s="6">
        <f>INDEX([1]!tblSchedule[Home Game],MATCH(tblTeamSch[[#This Row],[Game Num]],[1]!tblSchedule[GameNum],0))</f>
        <v>1</v>
      </c>
      <c r="R408" s="7" t="e">
        <f>IF(COUNTIFS(tblTeamSch[Team],tblTeamSch[[#This Row],[Team]],#REF!,1)&gt;1,"Y","")</f>
        <v>#REF!</v>
      </c>
      <c r="S408" s="6">
        <f>INDEX([1]!tblLoc[Score],MATCH(INDEX([1]!tblOrg[Loc],MATCH(tblTeamSch[[#This Row],[Org]],[1]!tblOrg[Organization],0)),[1]!tblLoc[Loc],0))</f>
        <v>0</v>
      </c>
      <c r="T408" s="6" t="e">
        <f>INDEX([1]!tblLoc[Score],MATCH(INDEX([1]!tblOrg[Loc],MATCH(#REF!,[1]!tblOrg[Abbr],0)),[1]!tblLoc[Loc],0))</f>
        <v>#REF!</v>
      </c>
      <c r="U408" s="6">
        <f>IFERROR(INDEX([1]!tblLoc[Score],MATCH(INDEX([1]!tblOrg[Loc],MATCH(INDEX(FacList,MATCH(tblTeamSch[[#This Row],[Facility]],INDEX(FacList,,1),0),3),[1]!tblOrg[Org Num],0)),[1]!tblLoc[Loc],0)),"")</f>
        <v>0</v>
      </c>
      <c r="V408" s="6">
        <f>IF(OR(tblTeamSch[[#This Row],[Court]]="",tblTeamSch[[#This Row],[Home]]&gt;0),0,IF(tblTeamSch[[#This Row],[Court]]&lt;10,0,IF(tblTeamSch[[#This Row],[Home Court]]=10,0,10)))</f>
        <v>0</v>
      </c>
      <c r="W408" s="6" t="e">
        <f>COUNTIFS(tblTeamSch[Travel Score for Game],10,tblTeamSch[Home],0,#REF!,#REF!)</f>
        <v>#REF!</v>
      </c>
      <c r="X408" s="6" t="str">
        <f>IFERROR(INDEX(tblTeamSch[Overall Travel Score],MATCH(tblTeamSch[[#This Row],[Opponent]],tblTeamSch[Team],0)),"")</f>
        <v/>
      </c>
      <c r="Y408" s="6" cm="1">
        <f t="array" ref="Y408">IF(Y407="Num",1,IF(Y407="","",IF(Y407+1&gt;TotalNumRegGames*2,"",Y407+1)))</f>
        <v>407</v>
      </c>
    </row>
    <row r="409" spans="1:25" ht="13.35" customHeight="1" x14ac:dyDescent="0.3">
      <c r="A409" s="6" cm="1">
        <f t="array" ref="A4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218</v>
      </c>
      <c r="B409" s="6" cm="1">
        <f t="array" ref="B4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09" s="6">
        <f>IFERROR(INDEX([1]!tblSchedule[Week Game Scheduled],MATCH(tblTeamSch[[#This Row],[Game Num]],[1]!tblSchedule[GameNum],0)),"")</f>
        <v>10</v>
      </c>
      <c r="D409" s="6">
        <f>IFERROR(INDEX([1]!tblSchedule[Round],MATCH(tblTeamSch[[#This Row],[Game Num]],[1]!tblSchedule[GameNum],0)),"")</f>
        <v>7</v>
      </c>
      <c r="E409" s="6">
        <f>IFERROR(INDEX([1]!tblSchedule[Rnd Sch],MATCH(tblTeamSch[[#This Row],[Game Num]],[1]!tblSchedule[GameNum],0)),"")</f>
        <v>7</v>
      </c>
      <c r="F409" s="6" t="str">
        <f>IFERROR(INDEX([1]!tblSchedule[DLC],MATCH(tblTeamSch[[#This Row],[Game Num]],[1]!tblSchedule[GameNum],0)),"")</f>
        <v>8B3</v>
      </c>
      <c r="G409" s="7" t="str">
        <f>IFERROR(INDEX([1]!tblSchedule[Facility],MATCH(tblTeamSch[[#This Row],[Game Num]],[1]!tblSchedule[GameNum],0)),"")</f>
        <v>Holy Trinity Parish School</v>
      </c>
      <c r="H409" s="8">
        <f>IFERROR(INDEX([1]!tblSchedule[Game Date],MATCH(tblTeamSch[[#This Row],[Game Num]],[1]!tblSchedule[GameNum],0)),"")</f>
        <v>46054</v>
      </c>
      <c r="I409" s="9">
        <f>IFERROR(INDEX([1]!tblSchedule[Game Time],MATCH(tblTeamSch[[#This Row],[Game Num]],[1]!tblSchedule[GameNum],0)),"")</f>
        <v>0.58333333333333337</v>
      </c>
      <c r="J409" s="10" t="str">
        <f>IFERROR(INDEX([1]!tblTeams[Organization],MATCH(tblTeamSch[[#This Row],[Team]],[1]!tblTeams[Team],0)),"")</f>
        <v>Holy Trinity</v>
      </c>
      <c r="K409" s="10" t="str">
        <f>IFERROR(INDEX([1]!tblOrg[Abbr],MATCH(tblTeamSch[[#This Row],[Org]],[1]!tblOrg[Organization],0)),"")</f>
        <v>HT</v>
      </c>
      <c r="L409" s="10" t="str">
        <f>IFERROR(INDEX(IF(tblTeamSch[[#This Row],[1vs2]]=1,[1]!tblSchedule[Team 1 Name],[1]!tblSchedule[Team 2 Name]),MATCH(tblTeamSch[[#This Row],[Game Num]],[1]!tblSchedule[GameNum],0)),"")</f>
        <v>Holy Trinity BB 7/8B White</v>
      </c>
      <c r="M409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409" s="6" t="str" cm="1">
        <f t="array" ref="N40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0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09" s="6" t="str">
        <f>IFERROR(INDEX(#REF!,MATCH(tblTeamSch[[#This Row],[Team]],[1]!tblTeams[Team],0)),"")</f>
        <v/>
      </c>
      <c r="Q409" s="6">
        <f>INDEX([1]!tblSchedule[Home Game],MATCH(tblTeamSch[[#This Row],[Game Num]],[1]!tblSchedule[GameNum],0))</f>
        <v>1</v>
      </c>
      <c r="R409" s="7" t="e">
        <f>IF(COUNTIFS(tblTeamSch[Team],tblTeamSch[[#This Row],[Team]],#REF!,1)&gt;1,"Y","")</f>
        <v>#REF!</v>
      </c>
      <c r="S409" s="6">
        <f>INDEX([1]!tblLoc[Score],MATCH(INDEX([1]!tblOrg[Loc],MATCH(tblTeamSch[[#This Row],[Org]],[1]!tblOrg[Organization],0)),[1]!tblLoc[Loc],0))</f>
        <v>0</v>
      </c>
      <c r="T409" s="6" t="e">
        <f>INDEX([1]!tblLoc[Score],MATCH(INDEX([1]!tblOrg[Loc],MATCH(#REF!,[1]!tblOrg[Abbr],0)),[1]!tblLoc[Loc],0))</f>
        <v>#REF!</v>
      </c>
      <c r="U409" s="6">
        <f>IFERROR(INDEX([1]!tblLoc[Score],MATCH(INDEX([1]!tblOrg[Loc],MATCH(INDEX(FacList,MATCH(tblTeamSch[[#This Row],[Facility]],INDEX(FacList,,1),0),3),[1]!tblOrg[Org Num],0)),[1]!tblLoc[Loc],0)),"")</f>
        <v>0</v>
      </c>
      <c r="V409" s="6">
        <f>IF(OR(tblTeamSch[[#This Row],[Court]]="",tblTeamSch[[#This Row],[Home]]&gt;0),0,IF(tblTeamSch[[#This Row],[Court]]&lt;10,0,IF(tblTeamSch[[#This Row],[Home Court]]=10,0,10)))</f>
        <v>0</v>
      </c>
      <c r="W409" s="6" t="e">
        <f>COUNTIFS(tblTeamSch[Travel Score for Game],10,tblTeamSch[Home],0,#REF!,#REF!)</f>
        <v>#REF!</v>
      </c>
      <c r="X409" s="6" t="str">
        <f>IFERROR(INDEX(tblTeamSch[Overall Travel Score],MATCH(tblTeamSch[[#This Row],[Opponent]],tblTeamSch[Team],0)),"")</f>
        <v/>
      </c>
      <c r="Y409" s="6" cm="1">
        <f t="array" ref="Y409">IF(Y408="Num",1,IF(Y408="","",IF(Y408+1&gt;TotalNumRegGames*2,"",Y408+1)))</f>
        <v>408</v>
      </c>
    </row>
    <row r="410" spans="1:25" ht="13.35" customHeight="1" x14ac:dyDescent="0.3">
      <c r="A410" s="6" cm="1">
        <f t="array" ref="A4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744</v>
      </c>
      <c r="B410" s="6" cm="1">
        <f t="array" ref="B4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0" s="6">
        <f>IFERROR(INDEX([1]!tblSchedule[Week Game Scheduled],MATCH(tblTeamSch[[#This Row],[Game Num]],[1]!tblSchedule[GameNum],0)),"")</f>
        <v>49</v>
      </c>
      <c r="D410" s="6">
        <f>IFERROR(INDEX([1]!tblSchedule[Round],MATCH(tblTeamSch[[#This Row],[Game Num]],[1]!tblSchedule[GameNum],0)),"")</f>
        <v>1</v>
      </c>
      <c r="E410" s="6">
        <f>IFERROR(INDEX([1]!tblSchedule[Rnd Sch],MATCH(tblTeamSch[[#This Row],[Game Num]],[1]!tblSchedule[GameNum],0)),"")</f>
        <v>1</v>
      </c>
      <c r="F410" s="6" t="str">
        <f>IFERROR(INDEX([1]!tblSchedule[DLC],MATCH(tblTeamSch[[#This Row],[Game Num]],[1]!tblSchedule[GameNum],0)),"")</f>
        <v>8G1AA</v>
      </c>
      <c r="G410" s="7" t="str">
        <f>IFERROR(INDEX([1]!tblSchedule[Facility],MATCH(tblTeamSch[[#This Row],[Game Num]],[1]!tblSchedule[GameNum],0)),"")</f>
        <v>St. Rita Gym</v>
      </c>
      <c r="H410" s="8">
        <f>IFERROR(INDEX([1]!tblSchedule[Game Date],MATCH(tblTeamSch[[#This Row],[Game Num]],[1]!tblSchedule[GameNum],0)),"")</f>
        <v>45997</v>
      </c>
      <c r="I410" s="9">
        <f>IFERROR(INDEX([1]!tblSchedule[Game Time],MATCH(tblTeamSch[[#This Row],[Game Num]],[1]!tblSchedule[GameNum],0)),"")</f>
        <v>0.41666666666666669</v>
      </c>
      <c r="J410" s="10" t="str">
        <f>IFERROR(INDEX([1]!tblTeams[Organization],MATCH(tblTeamSch[[#This Row],[Team]],[1]!tblTeams[Team],0)),"")</f>
        <v>Holy Trinity</v>
      </c>
      <c r="K410" s="10" t="str">
        <f>IFERROR(INDEX([1]!tblOrg[Abbr],MATCH(tblTeamSch[[#This Row],[Org]],[1]!tblOrg[Organization],0)),"")</f>
        <v>HT</v>
      </c>
      <c r="L410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0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410" s="6" t="str" cm="1">
        <f t="array" ref="N41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0" s="6" t="str">
        <f>IFERROR(INDEX(#REF!,MATCH(tblTeamSch[[#This Row],[Team]],[1]!tblTeams[Team],0)),"")</f>
        <v/>
      </c>
      <c r="Q410" s="6">
        <f>INDEX([1]!tblSchedule[Home Game],MATCH(tblTeamSch[[#This Row],[Game Num]],[1]!tblSchedule[GameNum],0))</f>
        <v>0</v>
      </c>
      <c r="R410" s="7" t="e">
        <f>IF(COUNTIFS(tblTeamSch[Team],tblTeamSch[[#This Row],[Team]],#REF!,1)&gt;1,"Y","")</f>
        <v>#REF!</v>
      </c>
      <c r="S410" s="6">
        <f>INDEX([1]!tblLoc[Score],MATCH(INDEX([1]!tblOrg[Loc],MATCH(tblTeamSch[[#This Row],[Org]],[1]!tblOrg[Organization],0)),[1]!tblLoc[Loc],0))</f>
        <v>0</v>
      </c>
      <c r="T410" s="6" t="e">
        <f>INDEX([1]!tblLoc[Score],MATCH(INDEX([1]!tblOrg[Loc],MATCH(#REF!,[1]!tblOrg[Abbr],0)),[1]!tblLoc[Loc],0))</f>
        <v>#REF!</v>
      </c>
      <c r="U410" s="6">
        <f>IFERROR(INDEX([1]!tblLoc[Score],MATCH(INDEX([1]!tblOrg[Loc],MATCH(INDEX(FacList,MATCH(tblTeamSch[[#This Row],[Facility]],INDEX(FacList,,1),0),3),[1]!tblOrg[Org Num],0)),[1]!tblLoc[Loc],0)),"")</f>
        <v>7</v>
      </c>
      <c r="V410" s="6">
        <f>IF(OR(tblTeamSch[[#This Row],[Court]]="",tblTeamSch[[#This Row],[Home]]&gt;0),0,IF(tblTeamSch[[#This Row],[Court]]&lt;10,0,IF(tblTeamSch[[#This Row],[Home Court]]=10,0,10)))</f>
        <v>0</v>
      </c>
      <c r="W410" s="6" t="e">
        <f>COUNTIFS(tblTeamSch[Travel Score for Game],10,tblTeamSch[Home],0,#REF!,#REF!)</f>
        <v>#REF!</v>
      </c>
      <c r="X410" s="6" t="str">
        <f>IFERROR(INDEX(tblTeamSch[Overall Travel Score],MATCH(tblTeamSch[[#This Row],[Opponent]],tblTeamSch[Team],0)),"")</f>
        <v/>
      </c>
      <c r="Y410" s="6" cm="1">
        <f t="array" ref="Y410">IF(Y409="Num",1,IF(Y409="","",IF(Y409+1&gt;TotalNumRegGames*2,"",Y409+1)))</f>
        <v>409</v>
      </c>
    </row>
    <row r="411" spans="1:25" ht="13.35" customHeight="1" x14ac:dyDescent="0.3">
      <c r="A411" s="6" cm="1">
        <f t="array" ref="A4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748</v>
      </c>
      <c r="B411" s="6" cm="1">
        <f t="array" ref="B4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1" s="6">
        <f>IFERROR(INDEX([1]!tblSchedule[Week Game Scheduled],MATCH(tblTeamSch[[#This Row],[Game Num]],[1]!tblSchedule[GameNum],0)),"")</f>
        <v>51</v>
      </c>
      <c r="D411" s="6">
        <f>IFERROR(INDEX([1]!tblSchedule[Round],MATCH(tblTeamSch[[#This Row],[Game Num]],[1]!tblSchedule[GameNum],0)),"")</f>
        <v>2</v>
      </c>
      <c r="E411" s="6">
        <f>IFERROR(INDEX([1]!tblSchedule[Rnd Sch],MATCH(tblTeamSch[[#This Row],[Game Num]],[1]!tblSchedule[GameNum],0)),"")</f>
        <v>2</v>
      </c>
      <c r="F411" s="6" t="str">
        <f>IFERROR(INDEX([1]!tblSchedule[DLC],MATCH(tblTeamSch[[#This Row],[Game Num]],[1]!tblSchedule[GameNum],0)),"")</f>
        <v>8G1AA</v>
      </c>
      <c r="G411" s="7" t="str">
        <f>IFERROR(INDEX([1]!tblSchedule[Facility],MATCH(tblTeamSch[[#This Row],[Game Num]],[1]!tblSchedule[GameNum],0)),"")</f>
        <v>Holy Trinity Parish School</v>
      </c>
      <c r="H411" s="8">
        <f>IFERROR(INDEX([1]!tblSchedule[Game Date],MATCH(tblTeamSch[[#This Row],[Game Num]],[1]!tblSchedule[GameNum],0)),"")</f>
        <v>46005</v>
      </c>
      <c r="I411" s="9">
        <f>IFERROR(INDEX([1]!tblSchedule[Game Time],MATCH(tblTeamSch[[#This Row],[Game Num]],[1]!tblSchedule[GameNum],0)),"")</f>
        <v>0.66666666666666663</v>
      </c>
      <c r="J411" s="10" t="str">
        <f>IFERROR(INDEX([1]!tblTeams[Organization],MATCH(tblTeamSch[[#This Row],[Team]],[1]!tblTeams[Team],0)),"")</f>
        <v>Holy Trinity</v>
      </c>
      <c r="K411" s="10" t="str">
        <f>IFERROR(INDEX([1]!tblOrg[Abbr],MATCH(tblTeamSch[[#This Row],[Org]],[1]!tblOrg[Organization],0)),"")</f>
        <v>HT</v>
      </c>
      <c r="L411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1" s="10" t="str">
        <f>IFERROR(INDEX(IF(tblTeamSch[[#This Row],[1vs2]]=1,[1]!tblSchedule[Team 2 Name],[1]!tblSchedule[Team 1 Name]),MATCH(tblTeamSch[[#This Row],[Game Num]],[1]!tblSchedule[GameNum],0)),"")</f>
        <v>St Patrick BB 8G#1</v>
      </c>
      <c r="N411" s="6" t="str" cm="1">
        <f t="array" ref="N41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411" s="6" t="str">
        <f>IFERROR(INDEX(#REF!,MATCH(tblTeamSch[[#This Row],[Team]],[1]!tblTeams[Team],0)),"")</f>
        <v/>
      </c>
      <c r="Q411" s="6">
        <f>INDEX([1]!tblSchedule[Home Game],MATCH(tblTeamSch[[#This Row],[Game Num]],[1]!tblSchedule[GameNum],0))</f>
        <v>1</v>
      </c>
      <c r="R411" s="7" t="e">
        <f>IF(COUNTIFS(tblTeamSch[Team],tblTeamSch[[#This Row],[Team]],#REF!,1)&gt;1,"Y","")</f>
        <v>#REF!</v>
      </c>
      <c r="S411" s="6">
        <f>INDEX([1]!tblLoc[Score],MATCH(INDEX([1]!tblOrg[Loc],MATCH(tblTeamSch[[#This Row],[Org]],[1]!tblOrg[Organization],0)),[1]!tblLoc[Loc],0))</f>
        <v>0</v>
      </c>
      <c r="T411" s="6" t="e">
        <f>INDEX([1]!tblLoc[Score],MATCH(INDEX([1]!tblOrg[Loc],MATCH(#REF!,[1]!tblOrg[Abbr],0)),[1]!tblLoc[Loc],0))</f>
        <v>#REF!</v>
      </c>
      <c r="U411" s="6">
        <f>IFERROR(INDEX([1]!tblLoc[Score],MATCH(INDEX([1]!tblOrg[Loc],MATCH(INDEX(FacList,MATCH(tblTeamSch[[#This Row],[Facility]],INDEX(FacList,,1),0),3),[1]!tblOrg[Org Num],0)),[1]!tblLoc[Loc],0)),"")</f>
        <v>0</v>
      </c>
      <c r="V411" s="6">
        <f>IF(OR(tblTeamSch[[#This Row],[Court]]="",tblTeamSch[[#This Row],[Home]]&gt;0),0,IF(tblTeamSch[[#This Row],[Court]]&lt;10,0,IF(tblTeamSch[[#This Row],[Home Court]]=10,0,10)))</f>
        <v>0</v>
      </c>
      <c r="W411" s="6" t="e">
        <f>COUNTIFS(tblTeamSch[Travel Score for Game],10,tblTeamSch[Home],0,#REF!,#REF!)</f>
        <v>#REF!</v>
      </c>
      <c r="X411" s="6" t="str">
        <f>IFERROR(INDEX(tblTeamSch[Overall Travel Score],MATCH(tblTeamSch[[#This Row],[Opponent]],tblTeamSch[Team],0)),"")</f>
        <v/>
      </c>
      <c r="Y411" s="6" cm="1">
        <f t="array" ref="Y411">IF(Y410="Num",1,IF(Y410="","",IF(Y410+1&gt;TotalNumRegGames*2,"",Y410+1)))</f>
        <v>410</v>
      </c>
    </row>
    <row r="412" spans="1:25" ht="13.35" customHeight="1" x14ac:dyDescent="0.3">
      <c r="A412" s="6" cm="1">
        <f t="array" ref="A4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755</v>
      </c>
      <c r="B412" s="6" cm="1">
        <f t="array" ref="B4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2" s="6">
        <f>IFERROR(INDEX([1]!tblSchedule[Week Game Scheduled],MATCH(tblTeamSch[[#This Row],[Game Num]],[1]!tblSchedule[GameNum],0)),"")</f>
        <v>5</v>
      </c>
      <c r="D412" s="6">
        <f>IFERROR(INDEX([1]!tblSchedule[Round],MATCH(tblTeamSch[[#This Row],[Game Num]],[1]!tblSchedule[GameNum],0)),"")</f>
        <v>3</v>
      </c>
      <c r="E412" s="6">
        <f>IFERROR(INDEX([1]!tblSchedule[Rnd Sch],MATCH(tblTeamSch[[#This Row],[Game Num]],[1]!tblSchedule[GameNum],0)),"")</f>
        <v>3</v>
      </c>
      <c r="F412" s="6" t="str">
        <f>IFERROR(INDEX([1]!tblSchedule[DLC],MATCH(tblTeamSch[[#This Row],[Game Num]],[1]!tblSchedule[GameNum],0)),"")</f>
        <v>8G1AA</v>
      </c>
      <c r="G412" s="7" t="str">
        <f>IFERROR(INDEX([1]!tblSchedule[Facility],MATCH(tblTeamSch[[#This Row],[Game Num]],[1]!tblSchedule[GameNum],0)),"")</f>
        <v>St Mary Academy Gym</v>
      </c>
      <c r="H412" s="8">
        <f>IFERROR(INDEX([1]!tblSchedule[Game Date],MATCH(tblTeamSch[[#This Row],[Game Num]],[1]!tblSchedule[GameNum],0)),"")</f>
        <v>46025</v>
      </c>
      <c r="I412" s="9">
        <f>IFERROR(INDEX([1]!tblSchedule[Game Time],MATCH(tblTeamSch[[#This Row],[Game Num]],[1]!tblSchedule[GameNum],0)),"")</f>
        <v>0.375</v>
      </c>
      <c r="J412" s="10" t="str">
        <f>IFERROR(INDEX([1]!tblTeams[Organization],MATCH(tblTeamSch[[#This Row],[Team]],[1]!tblTeams[Team],0)),"")</f>
        <v>Holy Trinity</v>
      </c>
      <c r="K412" s="10" t="str">
        <f>IFERROR(INDEX([1]!tblOrg[Abbr],MATCH(tblTeamSch[[#This Row],[Org]],[1]!tblOrg[Organization],0)),"")</f>
        <v>HT</v>
      </c>
      <c r="L412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2" s="10" t="str">
        <f>IFERROR(INDEX(IF(tblTeamSch[[#This Row],[1vs2]]=1,[1]!tblSchedule[Team 2 Name],[1]!tblSchedule[Team 1 Name]),MATCH(tblTeamSch[[#This Row],[Game Num]],[1]!tblSchedule[GameNum],0)),"")</f>
        <v>St. Albert BB 8G#1</v>
      </c>
      <c r="N412" s="6" t="str" cm="1">
        <f t="array" ref="N41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2" s="6" t="str">
        <f>IFERROR(INDEX(#REF!,MATCH(tblTeamSch[[#This Row],[Team]],[1]!tblTeams[Team],0)),"")</f>
        <v/>
      </c>
      <c r="Q412" s="6">
        <f>INDEX([1]!tblSchedule[Home Game],MATCH(tblTeamSch[[#This Row],[Game Num]],[1]!tblSchedule[GameNum],0))</f>
        <v>0</v>
      </c>
      <c r="R412" s="7" t="e">
        <f>IF(COUNTIFS(tblTeamSch[Team],tblTeamSch[[#This Row],[Team]],#REF!,1)&gt;1,"Y","")</f>
        <v>#REF!</v>
      </c>
      <c r="S412" s="6">
        <f>INDEX([1]!tblLoc[Score],MATCH(INDEX([1]!tblOrg[Loc],MATCH(tblTeamSch[[#This Row],[Org]],[1]!tblOrg[Organization],0)),[1]!tblLoc[Loc],0))</f>
        <v>0</v>
      </c>
      <c r="T412" s="6" t="e">
        <f>INDEX([1]!tblLoc[Score],MATCH(INDEX([1]!tblOrg[Loc],MATCH(#REF!,[1]!tblOrg[Abbr],0)),[1]!tblLoc[Loc],0))</f>
        <v>#REF!</v>
      </c>
      <c r="U412" s="6">
        <f>IFERROR(INDEX([1]!tblLoc[Score],MATCH(INDEX([1]!tblOrg[Loc],MATCH(INDEX(FacList,MATCH(tblTeamSch[[#This Row],[Facility]],INDEX(FacList,,1),0),3),[1]!tblOrg[Org Num],0)),[1]!tblLoc[Loc],0)),"")</f>
        <v>4</v>
      </c>
      <c r="V412" s="6">
        <f>IF(OR(tblTeamSch[[#This Row],[Court]]="",tblTeamSch[[#This Row],[Home]]&gt;0),0,IF(tblTeamSch[[#This Row],[Court]]&lt;10,0,IF(tblTeamSch[[#This Row],[Home Court]]=10,0,10)))</f>
        <v>0</v>
      </c>
      <c r="W412" s="6" t="e">
        <f>COUNTIFS(tblTeamSch[Travel Score for Game],10,tblTeamSch[Home],0,#REF!,#REF!)</f>
        <v>#REF!</v>
      </c>
      <c r="X412" s="6" t="str">
        <f>IFERROR(INDEX(tblTeamSch[Overall Travel Score],MATCH(tblTeamSch[[#This Row],[Opponent]],tblTeamSch[Team],0)),"")</f>
        <v/>
      </c>
      <c r="Y412" s="6" cm="1">
        <f t="array" ref="Y412">IF(Y411="Num",1,IF(Y411="","",IF(Y411+1&gt;TotalNumRegGames*2,"",Y411+1)))</f>
        <v>411</v>
      </c>
    </row>
    <row r="413" spans="1:25" ht="13.35" customHeight="1" x14ac:dyDescent="0.3">
      <c r="A413" s="6" cm="1">
        <f t="array" ref="A4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761</v>
      </c>
      <c r="B413" s="6" cm="1">
        <f t="array" ref="B4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3" s="6">
        <f>IFERROR(INDEX([1]!tblSchedule[Week Game Scheduled],MATCH(tblTeamSch[[#This Row],[Game Num]],[1]!tblSchedule[GameNum],0)),"")</f>
        <v>6</v>
      </c>
      <c r="D413" s="6">
        <f>IFERROR(INDEX([1]!tblSchedule[Round],MATCH(tblTeamSch[[#This Row],[Game Num]],[1]!tblSchedule[GameNum],0)),"")</f>
        <v>4</v>
      </c>
      <c r="E413" s="6">
        <f>IFERROR(INDEX([1]!tblSchedule[Rnd Sch],MATCH(tblTeamSch[[#This Row],[Game Num]],[1]!tblSchedule[GameNum],0)),"")</f>
        <v>4</v>
      </c>
      <c r="F413" s="6" t="str">
        <f>IFERROR(INDEX([1]!tblSchedule[DLC],MATCH(tblTeamSch[[#This Row],[Game Num]],[1]!tblSchedule[GameNum],0)),"")</f>
        <v>8G1AA</v>
      </c>
      <c r="G413" s="7" t="str">
        <f>IFERROR(INDEX([1]!tblSchedule[Facility],MATCH(tblTeamSch[[#This Row],[Game Num]],[1]!tblSchedule[GameNum],0)),"")</f>
        <v>Holy Trinity Parish School</v>
      </c>
      <c r="H413" s="8">
        <f>IFERROR(INDEX([1]!tblSchedule[Game Date],MATCH(tblTeamSch[[#This Row],[Game Num]],[1]!tblSchedule[GameNum],0)),"")</f>
        <v>46032</v>
      </c>
      <c r="I413" s="9">
        <f>IFERROR(INDEX([1]!tblSchedule[Game Time],MATCH(tblTeamSch[[#This Row],[Game Num]],[1]!tblSchedule[GameNum],0)),"")</f>
        <v>0.375</v>
      </c>
      <c r="J413" s="10" t="str">
        <f>IFERROR(INDEX([1]!tblTeams[Organization],MATCH(tblTeamSch[[#This Row],[Team]],[1]!tblTeams[Team],0)),"")</f>
        <v>Holy Trinity</v>
      </c>
      <c r="K413" s="10" t="str">
        <f>IFERROR(INDEX([1]!tblOrg[Abbr],MATCH(tblTeamSch[[#This Row],[Org]],[1]!tblOrg[Organization],0)),"")</f>
        <v>HT</v>
      </c>
      <c r="L413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3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413" s="6" t="str" cm="1">
        <f t="array" ref="N41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3" s="6" t="str">
        <f>IFERROR(INDEX(#REF!,MATCH(tblTeamSch[[#This Row],[Team]],[1]!tblTeams[Team],0)),"")</f>
        <v/>
      </c>
      <c r="Q413" s="6">
        <f>INDEX([1]!tblSchedule[Home Game],MATCH(tblTeamSch[[#This Row],[Game Num]],[1]!tblSchedule[GameNum],0))</f>
        <v>1</v>
      </c>
      <c r="R413" s="7" t="e">
        <f>IF(COUNTIFS(tblTeamSch[Team],tblTeamSch[[#This Row],[Team]],#REF!,1)&gt;1,"Y","")</f>
        <v>#REF!</v>
      </c>
      <c r="S413" s="6">
        <f>INDEX([1]!tblLoc[Score],MATCH(INDEX([1]!tblOrg[Loc],MATCH(tblTeamSch[[#This Row],[Org]],[1]!tblOrg[Organization],0)),[1]!tblLoc[Loc],0))</f>
        <v>0</v>
      </c>
      <c r="T413" s="6" t="e">
        <f>INDEX([1]!tblLoc[Score],MATCH(INDEX([1]!tblOrg[Loc],MATCH(#REF!,[1]!tblOrg[Abbr],0)),[1]!tblLoc[Loc],0))</f>
        <v>#REF!</v>
      </c>
      <c r="U413" s="6">
        <f>IFERROR(INDEX([1]!tblLoc[Score],MATCH(INDEX([1]!tblOrg[Loc],MATCH(INDEX(FacList,MATCH(tblTeamSch[[#This Row],[Facility]],INDEX(FacList,,1),0),3),[1]!tblOrg[Org Num],0)),[1]!tblLoc[Loc],0)),"")</f>
        <v>0</v>
      </c>
      <c r="V413" s="6">
        <f>IF(OR(tblTeamSch[[#This Row],[Court]]="",tblTeamSch[[#This Row],[Home]]&gt;0),0,IF(tblTeamSch[[#This Row],[Court]]&lt;10,0,IF(tblTeamSch[[#This Row],[Home Court]]=10,0,10)))</f>
        <v>0</v>
      </c>
      <c r="W413" s="6" t="e">
        <f>COUNTIFS(tblTeamSch[Travel Score for Game],10,tblTeamSch[Home],0,#REF!,#REF!)</f>
        <v>#REF!</v>
      </c>
      <c r="X413" s="6" t="str">
        <f>IFERROR(INDEX(tblTeamSch[Overall Travel Score],MATCH(tblTeamSch[[#This Row],[Opponent]],tblTeamSch[Team],0)),"")</f>
        <v/>
      </c>
      <c r="Y413" s="6" cm="1">
        <f t="array" ref="Y413">IF(Y412="Num",1,IF(Y412="","",IF(Y412+1&gt;TotalNumRegGames*2,"",Y412+1)))</f>
        <v>412</v>
      </c>
    </row>
    <row r="414" spans="1:25" ht="13.35" customHeight="1" x14ac:dyDescent="0.3">
      <c r="A414" s="6" cm="1">
        <f t="array" ref="A4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768</v>
      </c>
      <c r="B414" s="6" cm="1">
        <f t="array" ref="B4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4" s="6">
        <f>IFERROR(INDEX([1]!tblSchedule[Week Game Scheduled],MATCH(tblTeamSch[[#This Row],[Game Num]],[1]!tblSchedule[GameNum],0)),"")</f>
        <v>7</v>
      </c>
      <c r="D414" s="6">
        <f>IFERROR(INDEX([1]!tblSchedule[Round],MATCH(tblTeamSch[[#This Row],[Game Num]],[1]!tblSchedule[GameNum],0)),"")</f>
        <v>5</v>
      </c>
      <c r="E414" s="6">
        <f>IFERROR(INDEX([1]!tblSchedule[Rnd Sch],MATCH(tblTeamSch[[#This Row],[Game Num]],[1]!tblSchedule[GameNum],0)),"")</f>
        <v>5</v>
      </c>
      <c r="F414" s="6" t="str">
        <f>IFERROR(INDEX([1]!tblSchedule[DLC],MATCH(tblTeamSch[[#This Row],[Game Num]],[1]!tblSchedule[GameNum],0)),"")</f>
        <v>8G1AA</v>
      </c>
      <c r="G414" s="7" t="str">
        <f>IFERROR(INDEX([1]!tblSchedule[Facility],MATCH(tblTeamSch[[#This Row],[Game Num]],[1]!tblSchedule[GameNum],0)),"")</f>
        <v>St. Agnes Gym</v>
      </c>
      <c r="H414" s="8">
        <f>IFERROR(INDEX([1]!tblSchedule[Game Date],MATCH(tblTeamSch[[#This Row],[Game Num]],[1]!tblSchedule[GameNum],0)),"")</f>
        <v>46039</v>
      </c>
      <c r="I414" s="9">
        <f>IFERROR(INDEX([1]!tblSchedule[Game Time],MATCH(tblTeamSch[[#This Row],[Game Num]],[1]!tblSchedule[GameNum],0)),"")</f>
        <v>0.375</v>
      </c>
      <c r="J414" s="10" t="str">
        <f>IFERROR(INDEX([1]!tblTeams[Organization],MATCH(tblTeamSch[[#This Row],[Team]],[1]!tblTeams[Team],0)),"")</f>
        <v>Holy Trinity</v>
      </c>
      <c r="K414" s="10" t="str">
        <f>IFERROR(INDEX([1]!tblOrg[Abbr],MATCH(tblTeamSch[[#This Row],[Org]],[1]!tblOrg[Organization],0)),"")</f>
        <v>HT</v>
      </c>
      <c r="L414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4" s="10" t="str">
        <f>IFERROR(INDEX(IF(tblTeamSch[[#This Row],[1vs2]]=1,[1]!tblSchedule[Team 2 Name],[1]!tblSchedule[Team 1 Name]),MATCH(tblTeamSch[[#This Row],[Game Num]],[1]!tblSchedule[GameNum],0)),"")</f>
        <v>St Agnes BB 8G#1</v>
      </c>
      <c r="N414" s="6" t="str" cm="1">
        <f t="array" ref="N41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4" s="6" t="str">
        <f>IFERROR(INDEX(#REF!,MATCH(tblTeamSch[[#This Row],[Team]],[1]!tblTeams[Team],0)),"")</f>
        <v/>
      </c>
      <c r="Q414" s="6">
        <f>INDEX([1]!tblSchedule[Home Game],MATCH(tblTeamSch[[#This Row],[Game Num]],[1]!tblSchedule[GameNum],0))</f>
        <v>1</v>
      </c>
      <c r="R414" s="7" t="e">
        <f>IF(COUNTIFS(tblTeamSch[Team],tblTeamSch[[#This Row],[Team]],#REF!,1)&gt;1,"Y","")</f>
        <v>#REF!</v>
      </c>
      <c r="S414" s="6">
        <f>INDEX([1]!tblLoc[Score],MATCH(INDEX([1]!tblOrg[Loc],MATCH(tblTeamSch[[#This Row],[Org]],[1]!tblOrg[Organization],0)),[1]!tblLoc[Loc],0))</f>
        <v>0</v>
      </c>
      <c r="T414" s="6" t="e">
        <f>INDEX([1]!tblLoc[Score],MATCH(INDEX([1]!tblOrg[Loc],MATCH(#REF!,[1]!tblOrg[Abbr],0)),[1]!tblLoc[Loc],0))</f>
        <v>#REF!</v>
      </c>
      <c r="U414" s="6">
        <f>IFERROR(INDEX([1]!tblLoc[Score],MATCH(INDEX([1]!tblOrg[Loc],MATCH(INDEX(FacList,MATCH(tblTeamSch[[#This Row],[Facility]],INDEX(FacList,,1),0),3),[1]!tblOrg[Org Num],0)),[1]!tblLoc[Loc],0)),"")</f>
        <v>0</v>
      </c>
      <c r="V414" s="6">
        <f>IF(OR(tblTeamSch[[#This Row],[Court]]="",tblTeamSch[[#This Row],[Home]]&gt;0),0,IF(tblTeamSch[[#This Row],[Court]]&lt;10,0,IF(tblTeamSch[[#This Row],[Home Court]]=10,0,10)))</f>
        <v>0</v>
      </c>
      <c r="W414" s="6" t="e">
        <f>COUNTIFS(tblTeamSch[Travel Score for Game],10,tblTeamSch[Home],0,#REF!,#REF!)</f>
        <v>#REF!</v>
      </c>
      <c r="X414" s="6" t="str">
        <f>IFERROR(INDEX(tblTeamSch[Overall Travel Score],MATCH(tblTeamSch[[#This Row],[Opponent]],tblTeamSch[Team],0)),"")</f>
        <v/>
      </c>
      <c r="Y414" s="6" cm="1">
        <f t="array" ref="Y414">IF(Y413="Num",1,IF(Y413="","",IF(Y413+1&gt;TotalNumRegGames*2,"",Y413+1)))</f>
        <v>413</v>
      </c>
    </row>
    <row r="415" spans="1:25" ht="13.35" customHeight="1" x14ac:dyDescent="0.3">
      <c r="A415" s="6" cm="1">
        <f t="array" ref="A4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771</v>
      </c>
      <c r="B415" s="6" cm="1">
        <f t="array" ref="B4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5" s="6">
        <f>IFERROR(INDEX([1]!tblSchedule[Week Game Scheduled],MATCH(tblTeamSch[[#This Row],[Game Num]],[1]!tblSchedule[GameNum],0)),"")</f>
        <v>8</v>
      </c>
      <c r="D415" s="6">
        <f>IFERROR(INDEX([1]!tblSchedule[Round],MATCH(tblTeamSch[[#This Row],[Game Num]],[1]!tblSchedule[GameNum],0)),"")</f>
        <v>6</v>
      </c>
      <c r="E415" s="6">
        <f>IFERROR(INDEX([1]!tblSchedule[Rnd Sch],MATCH(tblTeamSch[[#This Row],[Game Num]],[1]!tblSchedule[GameNum],0)),"")</f>
        <v>6</v>
      </c>
      <c r="F415" s="6" t="str">
        <f>IFERROR(INDEX([1]!tblSchedule[DLC],MATCH(tblTeamSch[[#This Row],[Game Num]],[1]!tblSchedule[GameNum],0)),"")</f>
        <v>8G1AA</v>
      </c>
      <c r="G415" s="7" t="str">
        <f>IFERROR(INDEX([1]!tblSchedule[Facility],MATCH(tblTeamSch[[#This Row],[Game Num]],[1]!tblSchedule[GameNum],0)),"")</f>
        <v>St. Athanasius Hornets Nest (gym)</v>
      </c>
      <c r="H415" s="8">
        <f>IFERROR(INDEX([1]!tblSchedule[Game Date],MATCH(tblTeamSch[[#This Row],[Game Num]],[1]!tblSchedule[GameNum],0)),"")</f>
        <v>46046</v>
      </c>
      <c r="I415" s="9">
        <f>IFERROR(INDEX([1]!tblSchedule[Game Time],MATCH(tblTeamSch[[#This Row],[Game Num]],[1]!tblSchedule[GameNum],0)),"")</f>
        <v>0.375</v>
      </c>
      <c r="J415" s="10" t="str">
        <f>IFERROR(INDEX([1]!tblTeams[Organization],MATCH(tblTeamSch[[#This Row],[Team]],[1]!tblTeams[Team],0)),"")</f>
        <v>Holy Trinity</v>
      </c>
      <c r="K415" s="10" t="str">
        <f>IFERROR(INDEX([1]!tblOrg[Abbr],MATCH(tblTeamSch[[#This Row],[Org]],[1]!tblOrg[Organization],0)),"")</f>
        <v>HT</v>
      </c>
      <c r="L415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5" s="10" t="str">
        <f>IFERROR(INDEX(IF(tblTeamSch[[#This Row],[1vs2]]=1,[1]!tblSchedule[Team 2 Name],[1]!tblSchedule[Team 1 Name]),MATCH(tblTeamSch[[#This Row],[Game Num]],[1]!tblSchedule[GameNum],0)),"")</f>
        <v>St. Mary BB 8G - Green</v>
      </c>
      <c r="N415" s="6" t="str" cm="1">
        <f t="array" ref="N41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5" s="6" t="str">
        <f>IFERROR(INDEX(#REF!,MATCH(tblTeamSch[[#This Row],[Team]],[1]!tblTeams[Team],0)),"")</f>
        <v/>
      </c>
      <c r="Q415" s="6">
        <f>INDEX([1]!tblSchedule[Home Game],MATCH(tblTeamSch[[#This Row],[Game Num]],[1]!tblSchedule[GameNum],0))</f>
        <v>0</v>
      </c>
      <c r="R415" s="7" t="e">
        <f>IF(COUNTIFS(tblTeamSch[Team],tblTeamSch[[#This Row],[Team]],#REF!,1)&gt;1,"Y","")</f>
        <v>#REF!</v>
      </c>
      <c r="S415" s="6">
        <f>INDEX([1]!tblLoc[Score],MATCH(INDEX([1]!tblOrg[Loc],MATCH(tblTeamSch[[#This Row],[Org]],[1]!tblOrg[Organization],0)),[1]!tblLoc[Loc],0))</f>
        <v>0</v>
      </c>
      <c r="T415" s="6" t="e">
        <f>INDEX([1]!tblLoc[Score],MATCH(INDEX([1]!tblOrg[Loc],MATCH(#REF!,[1]!tblOrg[Abbr],0)),[1]!tblLoc[Loc],0))</f>
        <v>#REF!</v>
      </c>
      <c r="U415" s="6">
        <f>IFERROR(INDEX([1]!tblLoc[Score],MATCH(INDEX([1]!tblOrg[Loc],MATCH(INDEX(FacList,MATCH(tblTeamSch[[#This Row],[Facility]],INDEX(FacList,,1),0),3),[1]!tblOrg[Org Num],0)),[1]!tblLoc[Loc],0)),"")</f>
        <v>7</v>
      </c>
      <c r="V415" s="6">
        <f>IF(OR(tblTeamSch[[#This Row],[Court]]="",tblTeamSch[[#This Row],[Home]]&gt;0),0,IF(tblTeamSch[[#This Row],[Court]]&lt;10,0,IF(tblTeamSch[[#This Row],[Home Court]]=10,0,10)))</f>
        <v>0</v>
      </c>
      <c r="W415" s="6" t="e">
        <f>COUNTIFS(tblTeamSch[Travel Score for Game],10,tblTeamSch[Home],0,#REF!,#REF!)</f>
        <v>#REF!</v>
      </c>
      <c r="X415" s="6" t="str">
        <f>IFERROR(INDEX(tblTeamSch[Overall Travel Score],MATCH(tblTeamSch[[#This Row],[Opponent]],tblTeamSch[Team],0)),"")</f>
        <v/>
      </c>
      <c r="Y415" s="6" cm="1">
        <f t="array" ref="Y415">IF(Y414="Num",1,IF(Y414="","",IF(Y414+1&gt;TotalNumRegGames*2,"",Y414+1)))</f>
        <v>414</v>
      </c>
    </row>
    <row r="416" spans="1:25" ht="13.35" customHeight="1" x14ac:dyDescent="0.3">
      <c r="A416" s="6" cm="1">
        <f t="array" ref="A4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779</v>
      </c>
      <c r="B416" s="6" cm="1">
        <f t="array" ref="B4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6" s="6">
        <f>IFERROR(INDEX([1]!tblSchedule[Week Game Scheduled],MATCH(tblTeamSch[[#This Row],[Game Num]],[1]!tblSchedule[GameNum],0)),"")</f>
        <v>9</v>
      </c>
      <c r="D416" s="6">
        <f>IFERROR(INDEX([1]!tblSchedule[Round],MATCH(tblTeamSch[[#This Row],[Game Num]],[1]!tblSchedule[GameNum],0)),"")</f>
        <v>7</v>
      </c>
      <c r="E416" s="6">
        <f>IFERROR(INDEX([1]!tblSchedule[Rnd Sch],MATCH(tblTeamSch[[#This Row],[Game Num]],[1]!tblSchedule[GameNum],0)),"")</f>
        <v>7</v>
      </c>
      <c r="F416" s="6" t="str">
        <f>IFERROR(INDEX([1]!tblSchedule[DLC],MATCH(tblTeamSch[[#This Row],[Game Num]],[1]!tblSchedule[GameNum],0)),"")</f>
        <v>8G1AA</v>
      </c>
      <c r="G416" s="7" t="str">
        <f>IFERROR(INDEX([1]!tblSchedule[Facility],MATCH(tblTeamSch[[#This Row],[Game Num]],[1]!tblSchedule[GameNum],0)),"")</f>
        <v>ST. RAPHAEL GYMNASIUM</v>
      </c>
      <c r="H416" s="8">
        <f>IFERROR(INDEX([1]!tblSchedule[Game Date],MATCH(tblTeamSch[[#This Row],[Game Num]],[1]!tblSchedule[GameNum],0)),"")</f>
        <v>46053</v>
      </c>
      <c r="I416" s="9">
        <f>IFERROR(INDEX([1]!tblSchedule[Game Time],MATCH(tblTeamSch[[#This Row],[Game Num]],[1]!tblSchedule[GameNum],0)),"")</f>
        <v>0.375</v>
      </c>
      <c r="J416" s="10" t="str">
        <f>IFERROR(INDEX([1]!tblTeams[Organization],MATCH(tblTeamSch[[#This Row],[Team]],[1]!tblTeams[Team],0)),"")</f>
        <v>Holy Trinity</v>
      </c>
      <c r="K416" s="10" t="str">
        <f>IFERROR(INDEX([1]!tblOrg[Abbr],MATCH(tblTeamSch[[#This Row],[Org]],[1]!tblOrg[Organization],0)),"")</f>
        <v>HT</v>
      </c>
      <c r="L416" s="10" t="str">
        <f>IFERROR(INDEX(IF(tblTeamSch[[#This Row],[1vs2]]=1,[1]!tblSchedule[Team 1 Name],[1]!tblSchedule[Team 2 Name]),MATCH(tblTeamSch[[#This Row],[Game Num]],[1]!tblSchedule[GameNum],0)),"")</f>
        <v>Holy Trinity BB 7/8G #1</v>
      </c>
      <c r="M416" s="10" t="str">
        <f>IFERROR(INDEX(IF(tblTeamSch[[#This Row],[1vs2]]=1,[1]!tblSchedule[Team 2 Name],[1]!tblSchedule[Team 1 Name]),MATCH(tblTeamSch[[#This Row],[Game Num]],[1]!tblSchedule[GameNum],0)),"")</f>
        <v>St. Raphael BB 8G #1</v>
      </c>
      <c r="N416" s="6" t="str" cm="1">
        <f t="array" ref="N41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41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416" s="6" t="str">
        <f>IFERROR(INDEX(#REF!,MATCH(tblTeamSch[[#This Row],[Team]],[1]!tblTeams[Team],0)),"")</f>
        <v/>
      </c>
      <c r="Q416" s="6">
        <f>INDEX([1]!tblSchedule[Home Game],MATCH(tblTeamSch[[#This Row],[Game Num]],[1]!tblSchedule[GameNum],0))</f>
        <v>1</v>
      </c>
      <c r="R416" s="7" t="e">
        <f>IF(COUNTIFS(tblTeamSch[Team],tblTeamSch[[#This Row],[Team]],#REF!,1)&gt;1,"Y","")</f>
        <v>#REF!</v>
      </c>
      <c r="S416" s="6">
        <f>INDEX([1]!tblLoc[Score],MATCH(INDEX([1]!tblOrg[Loc],MATCH(tblTeamSch[[#This Row],[Org]],[1]!tblOrg[Organization],0)),[1]!tblLoc[Loc],0))</f>
        <v>0</v>
      </c>
      <c r="T416" s="6" t="e">
        <f>INDEX([1]!tblLoc[Score],MATCH(INDEX([1]!tblOrg[Loc],MATCH(#REF!,[1]!tblOrg[Abbr],0)),[1]!tblLoc[Loc],0))</f>
        <v>#REF!</v>
      </c>
      <c r="U416" s="6">
        <f>IFERROR(INDEX([1]!tblLoc[Score],MATCH(INDEX([1]!tblOrg[Loc],MATCH(INDEX(FacList,MATCH(tblTeamSch[[#This Row],[Facility]],INDEX(FacList,,1),0),3),[1]!tblOrg[Org Num],0)),[1]!tblLoc[Loc],0)),"")</f>
        <v>0</v>
      </c>
      <c r="V416" s="6">
        <f>IF(OR(tblTeamSch[[#This Row],[Court]]="",tblTeamSch[[#This Row],[Home]]&gt;0),0,IF(tblTeamSch[[#This Row],[Court]]&lt;10,0,IF(tblTeamSch[[#This Row],[Home Court]]=10,0,10)))</f>
        <v>0</v>
      </c>
      <c r="W416" s="6" t="e">
        <f>COUNTIFS(tblTeamSch[Travel Score for Game],10,tblTeamSch[Home],0,#REF!,#REF!)</f>
        <v>#REF!</v>
      </c>
      <c r="X416" s="6" t="str">
        <f>IFERROR(INDEX(tblTeamSch[Overall Travel Score],MATCH(tblTeamSch[[#This Row],[Opponent]],tblTeamSch[Team],0)),"")</f>
        <v/>
      </c>
      <c r="Y416" s="6" cm="1">
        <f t="array" ref="Y416">IF(Y415="Num",1,IF(Y415="","",IF(Y415+1&gt;TotalNumRegGames*2,"",Y415+1)))</f>
        <v>415</v>
      </c>
    </row>
    <row r="417" spans="1:25" ht="13.35" customHeight="1" x14ac:dyDescent="0.3">
      <c r="A417" s="6" cm="1">
        <f t="array" ref="A4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815</v>
      </c>
      <c r="B417" s="6" cm="1">
        <f t="array" ref="B4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7" s="6">
        <f>IFERROR(INDEX([1]!tblSchedule[Week Game Scheduled],MATCH(tblTeamSch[[#This Row],[Game Num]],[1]!tblSchedule[GameNum],0)),"")</f>
        <v>49</v>
      </c>
      <c r="D417" s="6">
        <f>IFERROR(INDEX([1]!tblSchedule[Round],MATCH(tblTeamSch[[#This Row],[Game Num]],[1]!tblSchedule[GameNum],0)),"")</f>
        <v>1</v>
      </c>
      <c r="E417" s="6">
        <f>IFERROR(INDEX([1]!tblSchedule[Rnd Sch],MATCH(tblTeamSch[[#This Row],[Game Num]],[1]!tblSchedule[GameNum],0)),"")</f>
        <v>1</v>
      </c>
      <c r="F417" s="6" t="str">
        <f>IFERROR(INDEX([1]!tblSchedule[DLC],MATCH(tblTeamSch[[#This Row],[Game Num]],[1]!tblSchedule[GameNum],0)),"")</f>
        <v>8G2</v>
      </c>
      <c r="G417" s="7" t="str">
        <f>IFERROR(INDEX([1]!tblSchedule[Facility],MATCH(tblTeamSch[[#This Row],[Game Num]],[1]!tblSchedule[GameNum],0)),"")</f>
        <v>Ascension Gym</v>
      </c>
      <c r="H417" s="8">
        <f>IFERROR(INDEX([1]!tblSchedule[Game Date],MATCH(tblTeamSch[[#This Row],[Game Num]],[1]!tblSchedule[GameNum],0)),"")</f>
        <v>45997</v>
      </c>
      <c r="I417" s="9">
        <f>IFERROR(INDEX([1]!tblSchedule[Game Time],MATCH(tblTeamSch[[#This Row],[Game Num]],[1]!tblSchedule[GameNum],0)),"")</f>
        <v>0.45833333333333331</v>
      </c>
      <c r="J417" s="10" t="str">
        <f>IFERROR(INDEX([1]!tblTeams[Organization],MATCH(tblTeamSch[[#This Row],[Team]],[1]!tblTeams[Team],0)),"")</f>
        <v>Holy Trinity</v>
      </c>
      <c r="K417" s="10" t="str">
        <f>IFERROR(INDEX([1]!tblOrg[Abbr],MATCH(tblTeamSch[[#This Row],[Org]],[1]!tblOrg[Organization],0)),"")</f>
        <v>HT</v>
      </c>
      <c r="L417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17" s="10" t="str">
        <f>IFERROR(INDEX(IF(tblTeamSch[[#This Row],[1vs2]]=1,[1]!tblSchedule[Team 2 Name],[1]!tblSchedule[Team 1 Name]),MATCH(tblTeamSch[[#This Row],[Game Num]],[1]!tblSchedule[GameNum],0)),"")</f>
        <v>St. Albert BB 8G#2</v>
      </c>
      <c r="N417" s="6"/>
      <c r="O417" s="6"/>
      <c r="P417" s="6"/>
      <c r="Q417" s="6">
        <f>INDEX([1]!tblSchedule[Home Game],MATCH(tblTeamSch[[#This Row],[Game Num]],[1]!tblSchedule[GameNum],0))</f>
        <v>0</v>
      </c>
      <c r="R417" s="7" t="e">
        <f>IF(COUNTIFS(tblTeamSch[Team],tblTeamSch[[#This Row],[Team]],#REF!,1)&gt;1,"Y","")</f>
        <v>#REF!</v>
      </c>
      <c r="S417" s="6">
        <f>INDEX([1]!tblLoc[Score],MATCH(INDEX([1]!tblOrg[Loc],MATCH(tblTeamSch[[#This Row],[Org]],[1]!tblOrg[Organization],0)),[1]!tblLoc[Loc],0))</f>
        <v>0</v>
      </c>
      <c r="T417" s="6" t="e">
        <f>INDEX([1]!tblLoc[Score],MATCH(INDEX([1]!tblOrg[Loc],MATCH(#REF!,[1]!tblOrg[Abbr],0)),[1]!tblLoc[Loc],0))</f>
        <v>#REF!</v>
      </c>
      <c r="U417" s="6">
        <f>IFERROR(INDEX([1]!tblLoc[Score],MATCH(INDEX([1]!tblOrg[Loc],MATCH(INDEX(FacList,MATCH(tblTeamSch[[#This Row],[Facility]],INDEX(FacList,,1),0),3),[1]!tblOrg[Org Num],0)),[1]!tblLoc[Loc],0)),"")</f>
        <v>0</v>
      </c>
      <c r="V417" s="6">
        <f>IF(OR(tblTeamSch[[#This Row],[Court]]="",tblTeamSch[[#This Row],[Home]]&gt;0),0,IF(tblTeamSch[[#This Row],[Court]]&lt;10,0,IF(tblTeamSch[[#This Row],[Home Court]]=10,0,10)))</f>
        <v>0</v>
      </c>
      <c r="W417" s="6" t="e">
        <f>COUNTIFS(tblTeamSch[Travel Score for Game],10,tblTeamSch[Home],0,#REF!,#REF!)</f>
        <v>#REF!</v>
      </c>
      <c r="X417" s="6" t="str">
        <f>IFERROR(INDEX(tblTeamSch[Overall Travel Score],MATCH(tblTeamSch[[#This Row],[Opponent]],tblTeamSch[Team],0)),"")</f>
        <v/>
      </c>
      <c r="Y417" s="6" cm="1">
        <f t="array" ref="Y417">IF(Y416="Num",1,IF(Y416="","",IF(Y416+1&gt;TotalNumRegGames*2,"",Y416+1)))</f>
        <v>416</v>
      </c>
    </row>
    <row r="418" spans="1:25" ht="13.35" customHeight="1" x14ac:dyDescent="0.3">
      <c r="A418" s="6" cm="1">
        <f t="array" ref="A4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822</v>
      </c>
      <c r="B418" s="6" cm="1">
        <f t="array" ref="B4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18" s="6">
        <f>IFERROR(INDEX([1]!tblSchedule[Week Game Scheduled],MATCH(tblTeamSch[[#This Row],[Game Num]],[1]!tblSchedule[GameNum],0)),"")</f>
        <v>51</v>
      </c>
      <c r="D418" s="6">
        <f>IFERROR(INDEX([1]!tblSchedule[Round],MATCH(tblTeamSch[[#This Row],[Game Num]],[1]!tblSchedule[GameNum],0)),"")</f>
        <v>2</v>
      </c>
      <c r="E418" s="6">
        <f>IFERROR(INDEX([1]!tblSchedule[Rnd Sch],MATCH(tblTeamSch[[#This Row],[Game Num]],[1]!tblSchedule[GameNum],0)),"")</f>
        <v>2</v>
      </c>
      <c r="F418" s="6" t="str">
        <f>IFERROR(INDEX([1]!tblSchedule[DLC],MATCH(tblTeamSch[[#This Row],[Game Num]],[1]!tblSchedule[GameNum],0)),"")</f>
        <v>8G2</v>
      </c>
      <c r="G418" s="7" t="str">
        <f>IFERROR(INDEX([1]!tblSchedule[Facility],MATCH(tblTeamSch[[#This Row],[Game Num]],[1]!tblSchedule[GameNum],0)),"")</f>
        <v>Saint Bernard Parish Hall</v>
      </c>
      <c r="H418" s="8">
        <f>IFERROR(INDEX([1]!tblSchedule[Game Date],MATCH(tblTeamSch[[#This Row],[Game Num]],[1]!tblSchedule[GameNum],0)),"")</f>
        <v>46005</v>
      </c>
      <c r="I418" s="9">
        <f>IFERROR(INDEX([1]!tblSchedule[Game Time],MATCH(tblTeamSch[[#This Row],[Game Num]],[1]!tblSchedule[GameNum],0)),"")</f>
        <v>0.66666666666666663</v>
      </c>
      <c r="J418" s="10" t="str">
        <f>IFERROR(INDEX([1]!tblTeams[Organization],MATCH(tblTeamSch[[#This Row],[Team]],[1]!tblTeams[Team],0)),"")</f>
        <v>Holy Trinity</v>
      </c>
      <c r="K418" s="10" t="str">
        <f>IFERROR(INDEX([1]!tblOrg[Abbr],MATCH(tblTeamSch[[#This Row],[Org]],[1]!tblOrg[Organization],0)),"")</f>
        <v>HT</v>
      </c>
      <c r="L418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18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418" s="6"/>
      <c r="O418" s="6"/>
      <c r="P418" s="6"/>
      <c r="Q418" s="6">
        <f>INDEX([1]!tblSchedule[Home Game],MATCH(tblTeamSch[[#This Row],[Game Num]],[1]!tblSchedule[GameNum],0))</f>
        <v>0</v>
      </c>
      <c r="R418" s="7" t="e">
        <f>IF(COUNTIFS(tblTeamSch[Team],tblTeamSch[[#This Row],[Team]],#REF!,1)&gt;1,"Y","")</f>
        <v>#REF!</v>
      </c>
      <c r="S418" s="6">
        <f>INDEX([1]!tblLoc[Score],MATCH(INDEX([1]!tblOrg[Loc],MATCH(tblTeamSch[[#This Row],[Org]],[1]!tblOrg[Organization],0)),[1]!tblLoc[Loc],0))</f>
        <v>0</v>
      </c>
      <c r="T418" s="6" t="e">
        <f>INDEX([1]!tblLoc[Score],MATCH(INDEX([1]!tblOrg[Loc],MATCH(#REF!,[1]!tblOrg[Abbr],0)),[1]!tblLoc[Loc],0))</f>
        <v>#REF!</v>
      </c>
      <c r="U418" s="6">
        <f>IFERROR(INDEX([1]!tblLoc[Score],MATCH(INDEX([1]!tblOrg[Loc],MATCH(INDEX(FacList,MATCH(tblTeamSch[[#This Row],[Facility]],INDEX(FacList,,1),0),3),[1]!tblOrg[Org Num],0)),[1]!tblLoc[Loc],0)),"")</f>
        <v>7</v>
      </c>
      <c r="V418" s="6">
        <f>IF(OR(tblTeamSch[[#This Row],[Court]]="",tblTeamSch[[#This Row],[Home]]&gt;0),0,IF(tblTeamSch[[#This Row],[Court]]&lt;10,0,IF(tblTeamSch[[#This Row],[Home Court]]=10,0,10)))</f>
        <v>0</v>
      </c>
      <c r="W418" s="6" t="e">
        <f>COUNTIFS(tblTeamSch[Travel Score for Game],10,tblTeamSch[Home],0,#REF!,#REF!)</f>
        <v>#REF!</v>
      </c>
      <c r="X418" s="6" t="str">
        <f>IFERROR(INDEX(tblTeamSch[Overall Travel Score],MATCH(tblTeamSch[[#This Row],[Opponent]],tblTeamSch[Team],0)),"")</f>
        <v/>
      </c>
      <c r="Y418" s="6" cm="1">
        <f t="array" ref="Y418">IF(Y417="Num",1,IF(Y417="","",IF(Y417+1&gt;TotalNumRegGames*2,"",Y417+1)))</f>
        <v>417</v>
      </c>
    </row>
    <row r="419" spans="1:25" ht="13.35" customHeight="1" x14ac:dyDescent="0.3">
      <c r="A419" s="6" cm="1">
        <f t="array" ref="A4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826</v>
      </c>
      <c r="B419" s="6" cm="1">
        <f t="array" ref="B4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19" s="6">
        <f>IFERROR(INDEX([1]!tblSchedule[Week Game Scheduled],MATCH(tblTeamSch[[#This Row],[Game Num]],[1]!tblSchedule[GameNum],0)),"")</f>
        <v>5</v>
      </c>
      <c r="D419" s="6">
        <f>IFERROR(INDEX([1]!tblSchedule[Round],MATCH(tblTeamSch[[#This Row],[Game Num]],[1]!tblSchedule[GameNum],0)),"")</f>
        <v>3</v>
      </c>
      <c r="E419" s="6">
        <f>IFERROR(INDEX([1]!tblSchedule[Rnd Sch],MATCH(tblTeamSch[[#This Row],[Game Num]],[1]!tblSchedule[GameNum],0)),"")</f>
        <v>3</v>
      </c>
      <c r="F419" s="6" t="str">
        <f>IFERROR(INDEX([1]!tblSchedule[DLC],MATCH(tblTeamSch[[#This Row],[Game Num]],[1]!tblSchedule[GameNum],0)),"")</f>
        <v>8G2</v>
      </c>
      <c r="G419" s="7" t="str">
        <f>IFERROR(INDEX([1]!tblSchedule[Facility],MATCH(tblTeamSch[[#This Row],[Game Num]],[1]!tblSchedule[GameNum],0)),"")</f>
        <v>St Mary Academy Gym</v>
      </c>
      <c r="H419" s="8">
        <f>IFERROR(INDEX([1]!tblSchedule[Game Date],MATCH(tblTeamSch[[#This Row],[Game Num]],[1]!tblSchedule[GameNum],0)),"")</f>
        <v>46025</v>
      </c>
      <c r="I419" s="9">
        <f>IFERROR(INDEX([1]!tblSchedule[Game Time],MATCH(tblTeamSch[[#This Row],[Game Num]],[1]!tblSchedule[GameNum],0)),"")</f>
        <v>0.41666666666666669</v>
      </c>
      <c r="J419" s="10" t="str">
        <f>IFERROR(INDEX([1]!tblTeams[Organization],MATCH(tblTeamSch[[#This Row],[Team]],[1]!tblTeams[Team],0)),"")</f>
        <v>Holy Trinity</v>
      </c>
      <c r="K419" s="10" t="str">
        <f>IFERROR(INDEX([1]!tblOrg[Abbr],MATCH(tblTeamSch[[#This Row],[Org]],[1]!tblOrg[Organization],0)),"")</f>
        <v>HT</v>
      </c>
      <c r="L419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19" s="10" t="str">
        <f>IFERROR(INDEX(IF(tblTeamSch[[#This Row],[1vs2]]=1,[1]!tblSchedule[Team 2 Name],[1]!tblSchedule[Team 1 Name]),MATCH(tblTeamSch[[#This Row],[Game Num]],[1]!tblSchedule[GameNum],0)),"")</f>
        <v>Holy Spirit GBB 8#2</v>
      </c>
      <c r="N419" s="6"/>
      <c r="O419" s="6"/>
      <c r="P419" s="6"/>
      <c r="Q419" s="6">
        <f>INDEX([1]!tblSchedule[Home Game],MATCH(tblTeamSch[[#This Row],[Game Num]],[1]!tblSchedule[GameNum],0))</f>
        <v>0</v>
      </c>
      <c r="R419" s="7" t="e">
        <f>IF(COUNTIFS(tblTeamSch[Team],tblTeamSch[[#This Row],[Team]],#REF!,1)&gt;1,"Y","")</f>
        <v>#REF!</v>
      </c>
      <c r="S419" s="6">
        <f>INDEX([1]!tblLoc[Score],MATCH(INDEX([1]!tblOrg[Loc],MATCH(tblTeamSch[[#This Row],[Org]],[1]!tblOrg[Organization],0)),[1]!tblLoc[Loc],0))</f>
        <v>0</v>
      </c>
      <c r="T419" s="6" t="e">
        <f>INDEX([1]!tblLoc[Score],MATCH(INDEX([1]!tblOrg[Loc],MATCH(#REF!,[1]!tblOrg[Abbr],0)),[1]!tblLoc[Loc],0))</f>
        <v>#REF!</v>
      </c>
      <c r="U419" s="6">
        <f>IFERROR(INDEX([1]!tblLoc[Score],MATCH(INDEX([1]!tblOrg[Loc],MATCH(INDEX(FacList,MATCH(tblTeamSch[[#This Row],[Facility]],INDEX(FacList,,1),0),3),[1]!tblOrg[Org Num],0)),[1]!tblLoc[Loc],0)),"")</f>
        <v>4</v>
      </c>
      <c r="V419" s="6">
        <f>IF(OR(tblTeamSch[[#This Row],[Court]]="",tblTeamSch[[#This Row],[Home]]&gt;0),0,IF(tblTeamSch[[#This Row],[Court]]&lt;10,0,IF(tblTeamSch[[#This Row],[Home Court]]=10,0,10)))</f>
        <v>0</v>
      </c>
      <c r="W419" s="6" t="e">
        <f>COUNTIFS(tblTeamSch[Travel Score for Game],10,tblTeamSch[Home],0,#REF!,#REF!)</f>
        <v>#REF!</v>
      </c>
      <c r="X419" s="6" t="str">
        <f>IFERROR(INDEX(tblTeamSch[Overall Travel Score],MATCH(tblTeamSch[[#This Row],[Opponent]],tblTeamSch[Team],0)),"")</f>
        <v/>
      </c>
      <c r="Y419" s="6" cm="1">
        <f t="array" ref="Y419">IF(Y418="Num",1,IF(Y418="","",IF(Y418+1&gt;TotalNumRegGames*2,"",Y418+1)))</f>
        <v>418</v>
      </c>
    </row>
    <row r="420" spans="1:25" ht="13.35" customHeight="1" x14ac:dyDescent="0.3">
      <c r="A420" s="6" cm="1">
        <f t="array" ref="A4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831</v>
      </c>
      <c r="B420" s="6" cm="1">
        <f t="array" ref="B4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0" s="6">
        <f>IFERROR(INDEX([1]!tblSchedule[Week Game Scheduled],MATCH(tblTeamSch[[#This Row],[Game Num]],[1]!tblSchedule[GameNum],0)),"")</f>
        <v>6</v>
      </c>
      <c r="D420" s="6">
        <f>IFERROR(INDEX([1]!tblSchedule[Round],MATCH(tblTeamSch[[#This Row],[Game Num]],[1]!tblSchedule[GameNum],0)),"")</f>
        <v>4</v>
      </c>
      <c r="E420" s="6">
        <f>IFERROR(INDEX([1]!tblSchedule[Rnd Sch],MATCH(tblTeamSch[[#This Row],[Game Num]],[1]!tblSchedule[GameNum],0)),"")</f>
        <v>4</v>
      </c>
      <c r="F420" s="6" t="str">
        <f>IFERROR(INDEX([1]!tblSchedule[DLC],MATCH(tblTeamSch[[#This Row],[Game Num]],[1]!tblSchedule[GameNum],0)),"")</f>
        <v>8G2</v>
      </c>
      <c r="G420" s="7" t="str">
        <f>IFERROR(INDEX([1]!tblSchedule[Facility],MATCH(tblTeamSch[[#This Row],[Game Num]],[1]!tblSchedule[GameNum],0)),"")</f>
        <v>Holy Trinity Parish School</v>
      </c>
      <c r="H420" s="8">
        <f>IFERROR(INDEX([1]!tblSchedule[Game Date],MATCH(tblTeamSch[[#This Row],[Game Num]],[1]!tblSchedule[GameNum],0)),"")</f>
        <v>46032</v>
      </c>
      <c r="I420" s="9">
        <f>IFERROR(INDEX([1]!tblSchedule[Game Time],MATCH(tblTeamSch[[#This Row],[Game Num]],[1]!tblSchedule[GameNum],0)),"")</f>
        <v>0.41666666666666669</v>
      </c>
      <c r="J420" s="10" t="str">
        <f>IFERROR(INDEX([1]!tblTeams[Organization],MATCH(tblTeamSch[[#This Row],[Team]],[1]!tblTeams[Team],0)),"")</f>
        <v>Holy Trinity</v>
      </c>
      <c r="K420" s="10" t="str">
        <f>IFERROR(INDEX([1]!tblOrg[Abbr],MATCH(tblTeamSch[[#This Row],[Org]],[1]!tblOrg[Organization],0)),"")</f>
        <v>HT</v>
      </c>
      <c r="L420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20" s="10" t="str">
        <f>IFERROR(INDEX(IF(tblTeamSch[[#This Row],[1vs2]]=1,[1]!tblSchedule[Team 2 Name],[1]!tblSchedule[Team 1 Name]),MATCH(tblTeamSch[[#This Row],[Game Num]],[1]!tblSchedule[GameNum],0)),"")</f>
        <v>Ascension BB 8G#2</v>
      </c>
      <c r="N420" s="6"/>
      <c r="O420" s="6"/>
      <c r="P420" s="6"/>
      <c r="Q420" s="6">
        <f>INDEX([1]!tblSchedule[Home Game],MATCH(tblTeamSch[[#This Row],[Game Num]],[1]!tblSchedule[GameNum],0))</f>
        <v>1</v>
      </c>
      <c r="R420" s="7" t="e">
        <f>IF(COUNTIFS(tblTeamSch[Team],tblTeamSch[[#This Row],[Team]],#REF!,1)&gt;1,"Y","")</f>
        <v>#REF!</v>
      </c>
      <c r="S420" s="6">
        <f>INDEX([1]!tblLoc[Score],MATCH(INDEX([1]!tblOrg[Loc],MATCH(tblTeamSch[[#This Row],[Org]],[1]!tblOrg[Organization],0)),[1]!tblLoc[Loc],0))</f>
        <v>0</v>
      </c>
      <c r="T420" s="6" t="e">
        <f>INDEX([1]!tblLoc[Score],MATCH(INDEX([1]!tblOrg[Loc],MATCH(#REF!,[1]!tblOrg[Abbr],0)),[1]!tblLoc[Loc],0))</f>
        <v>#REF!</v>
      </c>
      <c r="U420" s="6">
        <f>IFERROR(INDEX([1]!tblLoc[Score],MATCH(INDEX([1]!tblOrg[Loc],MATCH(INDEX(FacList,MATCH(tblTeamSch[[#This Row],[Facility]],INDEX(FacList,,1),0),3),[1]!tblOrg[Org Num],0)),[1]!tblLoc[Loc],0)),"")</f>
        <v>0</v>
      </c>
      <c r="V420" s="6">
        <f>IF(OR(tblTeamSch[[#This Row],[Court]]="",tblTeamSch[[#This Row],[Home]]&gt;0),0,IF(tblTeamSch[[#This Row],[Court]]&lt;10,0,IF(tblTeamSch[[#This Row],[Home Court]]=10,0,10)))</f>
        <v>0</v>
      </c>
      <c r="W420" s="6" t="e">
        <f>COUNTIFS(tblTeamSch[Travel Score for Game],10,tblTeamSch[Home],0,#REF!,#REF!)</f>
        <v>#REF!</v>
      </c>
      <c r="X420" s="6" t="str">
        <f>IFERROR(INDEX(tblTeamSch[Overall Travel Score],MATCH(tblTeamSch[[#This Row],[Opponent]],tblTeamSch[Team],0)),"")</f>
        <v/>
      </c>
      <c r="Y420" s="6" cm="1">
        <f t="array" ref="Y420">IF(Y419="Num",1,IF(Y419="","",IF(Y419+1&gt;TotalNumRegGames*2,"",Y419+1)))</f>
        <v>419</v>
      </c>
    </row>
    <row r="421" spans="1:25" ht="13.35" customHeight="1" x14ac:dyDescent="0.3">
      <c r="A421" s="6" cm="1">
        <f t="array" ref="A4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841</v>
      </c>
      <c r="B421" s="6" cm="1">
        <f t="array" ref="B4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1" s="6">
        <f>IFERROR(INDEX([1]!tblSchedule[Week Game Scheduled],MATCH(tblTeamSch[[#This Row],[Game Num]],[1]!tblSchedule[GameNum],0)),"")</f>
        <v>7</v>
      </c>
      <c r="D421" s="6">
        <f>IFERROR(INDEX([1]!tblSchedule[Round],MATCH(tblTeamSch[[#This Row],[Game Num]],[1]!tblSchedule[GameNum],0)),"")</f>
        <v>5</v>
      </c>
      <c r="E421" s="6">
        <f>IFERROR(INDEX([1]!tblSchedule[Rnd Sch],MATCH(tblTeamSch[[#This Row],[Game Num]],[1]!tblSchedule[GameNum],0)),"")</f>
        <v>5</v>
      </c>
      <c r="F421" s="6" t="str">
        <f>IFERROR(INDEX([1]!tblSchedule[DLC],MATCH(tblTeamSch[[#This Row],[Game Num]],[1]!tblSchedule[GameNum],0)),"")</f>
        <v>8G2</v>
      </c>
      <c r="G421" s="7" t="str">
        <f>IFERROR(INDEX([1]!tblSchedule[Facility],MATCH(tblTeamSch[[#This Row],[Game Num]],[1]!tblSchedule[GameNum],0)),"")</f>
        <v>St. Agnes Gym</v>
      </c>
      <c r="H421" s="8">
        <f>IFERROR(INDEX([1]!tblSchedule[Game Date],MATCH(tblTeamSch[[#This Row],[Game Num]],[1]!tblSchedule[GameNum],0)),"")</f>
        <v>46039</v>
      </c>
      <c r="I421" s="9">
        <f>IFERROR(INDEX([1]!tblSchedule[Game Time],MATCH(tblTeamSch[[#This Row],[Game Num]],[1]!tblSchedule[GameNum],0)),"")</f>
        <v>0.41666666666666669</v>
      </c>
      <c r="J421" s="10" t="str">
        <f>IFERROR(INDEX([1]!tblTeams[Organization],MATCH(tblTeamSch[[#This Row],[Team]],[1]!tblTeams[Team],0)),"")</f>
        <v>Holy Trinity</v>
      </c>
      <c r="K421" s="10" t="str">
        <f>IFERROR(INDEX([1]!tblOrg[Abbr],MATCH(tblTeamSch[[#This Row],[Org]],[1]!tblOrg[Organization],0)),"")</f>
        <v>HT</v>
      </c>
      <c r="L421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21" s="10" t="str">
        <f>IFERROR(INDEX(IF(tblTeamSch[[#This Row],[1vs2]]=1,[1]!tblSchedule[Team 2 Name],[1]!tblSchedule[Team 1 Name]),MATCH(tblTeamSch[[#This Row],[Game Num]],[1]!tblSchedule[GameNum],0)),"")</f>
        <v>St Agnes BB 8G#2</v>
      </c>
      <c r="N421" s="6"/>
      <c r="O421" s="6"/>
      <c r="P421" s="6"/>
      <c r="Q421" s="6">
        <f>INDEX([1]!tblSchedule[Home Game],MATCH(tblTeamSch[[#This Row],[Game Num]],[1]!tblSchedule[GameNum],0))</f>
        <v>1</v>
      </c>
      <c r="R421" s="7" t="e">
        <f>IF(COUNTIFS(tblTeamSch[Team],tblTeamSch[[#This Row],[Team]],#REF!,1)&gt;1,"Y","")</f>
        <v>#REF!</v>
      </c>
      <c r="S421" s="6">
        <f>INDEX([1]!tblLoc[Score],MATCH(INDEX([1]!tblOrg[Loc],MATCH(tblTeamSch[[#This Row],[Org]],[1]!tblOrg[Organization],0)),[1]!tblLoc[Loc],0))</f>
        <v>0</v>
      </c>
      <c r="T421" s="6" t="e">
        <f>INDEX([1]!tblLoc[Score],MATCH(INDEX([1]!tblOrg[Loc],MATCH(#REF!,[1]!tblOrg[Abbr],0)),[1]!tblLoc[Loc],0))</f>
        <v>#REF!</v>
      </c>
      <c r="U421" s="6">
        <f>IFERROR(INDEX([1]!tblLoc[Score],MATCH(INDEX([1]!tblOrg[Loc],MATCH(INDEX(FacList,MATCH(tblTeamSch[[#This Row],[Facility]],INDEX(FacList,,1),0),3),[1]!tblOrg[Org Num],0)),[1]!tblLoc[Loc],0)),"")</f>
        <v>0</v>
      </c>
      <c r="V421" s="6">
        <f>IF(OR(tblTeamSch[[#This Row],[Court]]="",tblTeamSch[[#This Row],[Home]]&gt;0),0,IF(tblTeamSch[[#This Row],[Court]]&lt;10,0,IF(tblTeamSch[[#This Row],[Home Court]]=10,0,10)))</f>
        <v>0</v>
      </c>
      <c r="W421" s="6" t="e">
        <f>COUNTIFS(tblTeamSch[Travel Score for Game],10,tblTeamSch[Home],0,#REF!,#REF!)</f>
        <v>#REF!</v>
      </c>
      <c r="X421" s="6" t="str">
        <f>IFERROR(INDEX(tblTeamSch[Overall Travel Score],MATCH(tblTeamSch[[#This Row],[Opponent]],tblTeamSch[Team],0)),"")</f>
        <v/>
      </c>
      <c r="Y421" s="6" cm="1">
        <f t="array" ref="Y421">IF(Y420="Num",1,IF(Y420="","",IF(Y420+1&gt;TotalNumRegGames*2,"",Y420+1)))</f>
        <v>420</v>
      </c>
    </row>
    <row r="422" spans="1:25" ht="13.35" customHeight="1" x14ac:dyDescent="0.3">
      <c r="A422" s="6" cm="1">
        <f t="array" ref="A4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847</v>
      </c>
      <c r="B422" s="6" cm="1">
        <f t="array" ref="B4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2" s="6">
        <f>IFERROR(INDEX([1]!tblSchedule[Week Game Scheduled],MATCH(tblTeamSch[[#This Row],[Game Num]],[1]!tblSchedule[GameNum],0)),"")</f>
        <v>8</v>
      </c>
      <c r="D422" s="6">
        <f>IFERROR(INDEX([1]!tblSchedule[Round],MATCH(tblTeamSch[[#This Row],[Game Num]],[1]!tblSchedule[GameNum],0)),"")</f>
        <v>6</v>
      </c>
      <c r="E422" s="6">
        <f>IFERROR(INDEX([1]!tblSchedule[Rnd Sch],MATCH(tblTeamSch[[#This Row],[Game Num]],[1]!tblSchedule[GameNum],0)),"")</f>
        <v>6</v>
      </c>
      <c r="F422" s="6" t="str">
        <f>IFERROR(INDEX([1]!tblSchedule[DLC],MATCH(tblTeamSch[[#This Row],[Game Num]],[1]!tblSchedule[GameNum],0)),"")</f>
        <v>8G2</v>
      </c>
      <c r="G422" s="7" t="str">
        <f>IFERROR(INDEX([1]!tblSchedule[Facility],MATCH(tblTeamSch[[#This Row],[Game Num]],[1]!tblSchedule[GameNum],0)),"")</f>
        <v>St. Martha Gym (Bethany Center)</v>
      </c>
      <c r="H422" s="8">
        <f>IFERROR(INDEX([1]!tblSchedule[Game Date],MATCH(tblTeamSch[[#This Row],[Game Num]],[1]!tblSchedule[GameNum],0)),"")</f>
        <v>46046</v>
      </c>
      <c r="I422" s="9">
        <f>IFERROR(INDEX([1]!tblSchedule[Game Time],MATCH(tblTeamSch[[#This Row],[Game Num]],[1]!tblSchedule[GameNum],0)),"")</f>
        <v>0.375</v>
      </c>
      <c r="J422" s="10" t="str">
        <f>IFERROR(INDEX([1]!tblTeams[Organization],MATCH(tblTeamSch[[#This Row],[Team]],[1]!tblTeams[Team],0)),"")</f>
        <v>Holy Trinity</v>
      </c>
      <c r="K422" s="10" t="str">
        <f>IFERROR(INDEX([1]!tblOrg[Abbr],MATCH(tblTeamSch[[#This Row],[Org]],[1]!tblOrg[Organization],0)),"")</f>
        <v>HT</v>
      </c>
      <c r="L422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22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422" s="6"/>
      <c r="O422" s="6"/>
      <c r="P422" s="6"/>
      <c r="Q422" s="6">
        <f>INDEX([1]!tblSchedule[Home Game],MATCH(tblTeamSch[[#This Row],[Game Num]],[1]!tblSchedule[GameNum],0))</f>
        <v>1</v>
      </c>
      <c r="R422" s="7" t="e">
        <f>IF(COUNTIFS(tblTeamSch[Team],tblTeamSch[[#This Row],[Team]],#REF!,1)&gt;1,"Y","")</f>
        <v>#REF!</v>
      </c>
      <c r="S422" s="6">
        <f>INDEX([1]!tblLoc[Score],MATCH(INDEX([1]!tblOrg[Loc],MATCH(tblTeamSch[[#This Row],[Org]],[1]!tblOrg[Organization],0)),[1]!tblLoc[Loc],0))</f>
        <v>0</v>
      </c>
      <c r="T422" s="6" t="e">
        <f>INDEX([1]!tblLoc[Score],MATCH(INDEX([1]!tblOrg[Loc],MATCH(#REF!,[1]!tblOrg[Abbr],0)),[1]!tblLoc[Loc],0))</f>
        <v>#REF!</v>
      </c>
      <c r="U422" s="6">
        <f>IFERROR(INDEX([1]!tblLoc[Score],MATCH(INDEX([1]!tblOrg[Loc],MATCH(INDEX(FacList,MATCH(tblTeamSch[[#This Row],[Facility]],INDEX(FacList,,1),0),3),[1]!tblOrg[Org Num],0)),[1]!tblLoc[Loc],0)),"")</f>
        <v>0</v>
      </c>
      <c r="V422" s="6">
        <f>IF(OR(tblTeamSch[[#This Row],[Court]]="",tblTeamSch[[#This Row],[Home]]&gt;0),0,IF(tblTeamSch[[#This Row],[Court]]&lt;10,0,IF(tblTeamSch[[#This Row],[Home Court]]=10,0,10)))</f>
        <v>0</v>
      </c>
      <c r="W422" s="6" t="e">
        <f>COUNTIFS(tblTeamSch[Travel Score for Game],10,tblTeamSch[Home],0,#REF!,#REF!)</f>
        <v>#REF!</v>
      </c>
      <c r="X422" s="6" t="str">
        <f>IFERROR(INDEX(tblTeamSch[Overall Travel Score],MATCH(tblTeamSch[[#This Row],[Opponent]],tblTeamSch[Team],0)),"")</f>
        <v/>
      </c>
      <c r="Y422" s="6" cm="1">
        <f t="array" ref="Y422">IF(Y421="Num",1,IF(Y421="","",IF(Y421+1&gt;TotalNumRegGames*2,"",Y421+1)))</f>
        <v>421</v>
      </c>
    </row>
    <row r="423" spans="1:25" ht="13.35" customHeight="1" x14ac:dyDescent="0.3">
      <c r="A423" s="6" cm="1">
        <f t="array" ref="A4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856</v>
      </c>
      <c r="B423" s="6" cm="1">
        <f t="array" ref="B4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3" s="6">
        <f>IFERROR(INDEX([1]!tblSchedule[Week Game Scheduled],MATCH(tblTeamSch[[#This Row],[Game Num]],[1]!tblSchedule[GameNum],0)),"")</f>
        <v>9</v>
      </c>
      <c r="D423" s="6">
        <f>IFERROR(INDEX([1]!tblSchedule[Round],MATCH(tblTeamSch[[#This Row],[Game Num]],[1]!tblSchedule[GameNum],0)),"")</f>
        <v>7</v>
      </c>
      <c r="E423" s="6">
        <f>IFERROR(INDEX([1]!tblSchedule[Rnd Sch],MATCH(tblTeamSch[[#This Row],[Game Num]],[1]!tblSchedule[GameNum],0)),"")</f>
        <v>7</v>
      </c>
      <c r="F423" s="6" t="str">
        <f>IFERROR(INDEX([1]!tblSchedule[DLC],MATCH(tblTeamSch[[#This Row],[Game Num]],[1]!tblSchedule[GameNum],0)),"")</f>
        <v>8G2</v>
      </c>
      <c r="G423" s="7" t="str">
        <f>IFERROR(INDEX([1]!tblSchedule[Facility],MATCH(tblTeamSch[[#This Row],[Game Num]],[1]!tblSchedule[GameNum],0)),"")</f>
        <v>Mary Queen of Peace</v>
      </c>
      <c r="H423" s="8">
        <f>IFERROR(INDEX([1]!tblSchedule[Game Date],MATCH(tblTeamSch[[#This Row],[Game Num]],[1]!tblSchedule[GameNum],0)),"")</f>
        <v>46053</v>
      </c>
      <c r="I423" s="9">
        <f>IFERROR(INDEX([1]!tblSchedule[Game Time],MATCH(tblTeamSch[[#This Row],[Game Num]],[1]!tblSchedule[GameNum],0)),"")</f>
        <v>0.375</v>
      </c>
      <c r="J423" s="10" t="str">
        <f>IFERROR(INDEX([1]!tblTeams[Organization],MATCH(tblTeamSch[[#This Row],[Team]],[1]!tblTeams[Team],0)),"")</f>
        <v>Holy Trinity</v>
      </c>
      <c r="K423" s="10" t="str">
        <f>IFERROR(INDEX([1]!tblOrg[Abbr],MATCH(tblTeamSch[[#This Row],[Org]],[1]!tblOrg[Organization],0)),"")</f>
        <v>HT</v>
      </c>
      <c r="L423" s="10" t="str">
        <f>IFERROR(INDEX(IF(tblTeamSch[[#This Row],[1vs2]]=1,[1]!tblSchedule[Team 1 Name],[1]!tblSchedule[Team 2 Name]),MATCH(tblTeamSch[[#This Row],[Game Num]],[1]!tblSchedule[GameNum],0)),"")</f>
        <v>Holy Trinity BB 7/8G #2</v>
      </c>
      <c r="M423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423" s="6"/>
      <c r="O423" s="6"/>
      <c r="P423" s="6"/>
      <c r="Q423" s="6">
        <f>INDEX([1]!tblSchedule[Home Game],MATCH(tblTeamSch[[#This Row],[Game Num]],[1]!tblSchedule[GameNum],0))</f>
        <v>1</v>
      </c>
      <c r="R423" s="7" t="e">
        <f>IF(COUNTIFS(tblTeamSch[Team],tblTeamSch[[#This Row],[Team]],#REF!,1)&gt;1,"Y","")</f>
        <v>#REF!</v>
      </c>
      <c r="S423" s="6">
        <f>INDEX([1]!tblLoc[Score],MATCH(INDEX([1]!tblOrg[Loc],MATCH(tblTeamSch[[#This Row],[Org]],[1]!tblOrg[Organization],0)),[1]!tblLoc[Loc],0))</f>
        <v>0</v>
      </c>
      <c r="T423" s="6" t="e">
        <f>INDEX([1]!tblLoc[Score],MATCH(INDEX([1]!tblOrg[Loc],MATCH(#REF!,[1]!tblOrg[Abbr],0)),[1]!tblLoc[Loc],0))</f>
        <v>#REF!</v>
      </c>
      <c r="U423" s="6">
        <f>IFERROR(INDEX([1]!tblLoc[Score],MATCH(INDEX([1]!tblOrg[Loc],MATCH(INDEX(FacList,MATCH(tblTeamSch[[#This Row],[Facility]],INDEX(FacList,,1),0),3),[1]!tblOrg[Org Num],0)),[1]!tblLoc[Loc],0)),"")</f>
        <v>10</v>
      </c>
      <c r="V423" s="6">
        <f>IF(OR(tblTeamSch[[#This Row],[Court]]="",tblTeamSch[[#This Row],[Home]]&gt;0),0,IF(tblTeamSch[[#This Row],[Court]]&lt;10,0,IF(tblTeamSch[[#This Row],[Home Court]]=10,0,10)))</f>
        <v>0</v>
      </c>
      <c r="W423" s="6" t="e">
        <f>COUNTIFS(tblTeamSch[Travel Score for Game],10,tblTeamSch[Home],0,#REF!,#REF!)</f>
        <v>#REF!</v>
      </c>
      <c r="X423" s="6" t="str">
        <f>IFERROR(INDEX(tblTeamSch[Overall Travel Score],MATCH(tblTeamSch[[#This Row],[Opponent]],tblTeamSch[Team],0)),"")</f>
        <v/>
      </c>
      <c r="Y423" s="6" cm="1">
        <f t="array" ref="Y423">IF(Y422="Num",1,IF(Y422="","",IF(Y422+1&gt;TotalNumRegGames*2,"",Y422+1)))</f>
        <v>422</v>
      </c>
    </row>
    <row r="424" spans="1:25" ht="13.35" customHeight="1" x14ac:dyDescent="0.3">
      <c r="A424" s="6" cm="1">
        <f t="array" ref="A4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261</v>
      </c>
      <c r="B424" s="6" cm="1">
        <f t="array" ref="B4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4" s="6">
        <f>IFERROR(INDEX([1]!tblSchedule[Week Game Scheduled],MATCH(tblTeamSch[[#This Row],[Game Num]],[1]!tblSchedule[GameNum],0)),"")</f>
        <v>50</v>
      </c>
      <c r="D424" s="6">
        <f>IFERROR(INDEX([1]!tblSchedule[Round],MATCH(tblTeamSch[[#This Row],[Game Num]],[1]!tblSchedule[GameNum],0)),"")</f>
        <v>1</v>
      </c>
      <c r="E424" s="6">
        <f>IFERROR(INDEX([1]!tblSchedule[Rnd Sch],MATCH(tblTeamSch[[#This Row],[Game Num]],[1]!tblSchedule[GameNum],0)),"")</f>
        <v>1</v>
      </c>
      <c r="F424" s="6" t="str">
        <f>IFERROR(INDEX([1]!tblSchedule[DLC],MATCH(tblTeamSch[[#This Row],[Game Num]],[1]!tblSchedule[GameNum],0)),"")</f>
        <v>6B1A</v>
      </c>
      <c r="G424" s="7" t="str">
        <f>IFERROR(INDEX([1]!tblSchedule[Facility],MATCH(tblTeamSch[[#This Row],[Game Num]],[1]!tblSchedule[GameNum],0)),"")</f>
        <v>Ascension Gym</v>
      </c>
      <c r="H424" s="8">
        <f>IFERROR(INDEX([1]!tblSchedule[Game Date],MATCH(tblTeamSch[[#This Row],[Game Num]],[1]!tblSchedule[GameNum],0)),"")</f>
        <v>45998</v>
      </c>
      <c r="I424" s="9">
        <f>IFERROR(INDEX([1]!tblSchedule[Game Time],MATCH(tblTeamSch[[#This Row],[Game Num]],[1]!tblSchedule[GameNum],0)),"")</f>
        <v>0.625</v>
      </c>
      <c r="J424" s="10" t="str">
        <f>IFERROR(INDEX([1]!tblTeams[Organization],MATCH(tblTeamSch[[#This Row],[Team]],[1]!tblTeams[Team],0)),"")</f>
        <v>Nativity Academy</v>
      </c>
      <c r="K424" s="10" t="str">
        <f>IFERROR(INDEX([1]!tblOrg[Abbr],MATCH(tblTeamSch[[#This Row],[Org]],[1]!tblOrg[Organization],0)),"")</f>
        <v>Nvy</v>
      </c>
      <c r="L424" s="10" t="str">
        <f>IFERROR(INDEX(IF(tblTeamSch[[#This Row],[1vs2]]=1,[1]!tblSchedule[Team 1 Name],[1]!tblSchedule[Team 2 Name]),MATCH(tblTeamSch[[#This Row],[Game Num]],[1]!tblSchedule[GameNum],0)),"")</f>
        <v>Nativity BB 6B #1</v>
      </c>
      <c r="M424" s="10" t="str">
        <f>IFERROR(INDEX(IF(tblTeamSch[[#This Row],[1vs2]]=1,[1]!tblSchedule[Team 2 Name],[1]!tblSchedule[Team 1 Name]),MATCH(tblTeamSch[[#This Row],[Game Num]],[1]!tblSchedule[GameNum],0)),"")</f>
        <v>St Paul BB 6B#1</v>
      </c>
      <c r="N424" s="6"/>
      <c r="O424" s="6"/>
      <c r="P424" s="6"/>
      <c r="Q424" s="6">
        <f>INDEX([1]!tblSchedule[Home Game],MATCH(tblTeamSch[[#This Row],[Game Num]],[1]!tblSchedule[GameNum],0))</f>
        <v>0</v>
      </c>
      <c r="R424" s="7" t="e">
        <f>IF(COUNTIFS(tblTeamSch[Team],tblTeamSch[[#This Row],[Team]],#REF!,1)&gt;1,"Y","")</f>
        <v>#REF!</v>
      </c>
      <c r="S424" s="6">
        <f>INDEX([1]!tblLoc[Score],MATCH(INDEX([1]!tblOrg[Loc],MATCH(tblTeamSch[[#This Row],[Org]],[1]!tblOrg[Organization],0)),[1]!tblLoc[Loc],0))</f>
        <v>0</v>
      </c>
      <c r="T424" s="6" t="e">
        <f>INDEX([1]!tblLoc[Score],MATCH(INDEX([1]!tblOrg[Loc],MATCH(#REF!,[1]!tblOrg[Abbr],0)),[1]!tblLoc[Loc],0))</f>
        <v>#REF!</v>
      </c>
      <c r="U424" s="6">
        <f>IFERROR(INDEX([1]!tblLoc[Score],MATCH(INDEX([1]!tblOrg[Loc],MATCH(INDEX(FacList,MATCH(tblTeamSch[[#This Row],[Facility]],INDEX(FacList,,1),0),3),[1]!tblOrg[Org Num],0)),[1]!tblLoc[Loc],0)),"")</f>
        <v>0</v>
      </c>
      <c r="V424" s="6">
        <f>IF(OR(tblTeamSch[[#This Row],[Court]]="",tblTeamSch[[#This Row],[Home]]&gt;0),0,IF(tblTeamSch[[#This Row],[Court]]&lt;10,0,IF(tblTeamSch[[#This Row],[Home Court]]=10,0,10)))</f>
        <v>0</v>
      </c>
      <c r="W424" s="6" t="e">
        <f>COUNTIFS(tblTeamSch[Travel Score for Game],10,tblTeamSch[Home],0,#REF!,#REF!)</f>
        <v>#REF!</v>
      </c>
      <c r="X424" s="6" t="str">
        <f>IFERROR(INDEX(tblTeamSch[Overall Travel Score],MATCH(tblTeamSch[[#This Row],[Opponent]],tblTeamSch[Team],0)),"")</f>
        <v/>
      </c>
      <c r="Y424" s="6" cm="1">
        <f t="array" ref="Y424">IF(Y423="Num",1,IF(Y423="","",IF(Y423+1&gt;TotalNumRegGames*2,"",Y423+1)))</f>
        <v>423</v>
      </c>
    </row>
    <row r="425" spans="1:25" ht="13.35" customHeight="1" x14ac:dyDescent="0.3">
      <c r="A425" s="6" cm="1">
        <f t="array" ref="A4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268</v>
      </c>
      <c r="B425" s="6" cm="1">
        <f t="array" ref="B4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25" s="6">
        <f>IFERROR(INDEX([1]!tblSchedule[Week Game Scheduled],MATCH(tblTeamSch[[#This Row],[Game Num]],[1]!tblSchedule[GameNum],0)),"")</f>
        <v>50</v>
      </c>
      <c r="D425" s="6">
        <f>IFERROR(INDEX([1]!tblSchedule[Round],MATCH(tblTeamSch[[#This Row],[Game Num]],[1]!tblSchedule[GameNum],0)),"")</f>
        <v>2</v>
      </c>
      <c r="E425" s="6">
        <f>IFERROR(INDEX([1]!tblSchedule[Rnd Sch],MATCH(tblTeamSch[[#This Row],[Game Num]],[1]!tblSchedule[GameNum],0)),"")</f>
        <v>2</v>
      </c>
      <c r="F425" s="6" t="str">
        <f>IFERROR(INDEX([1]!tblSchedule[DLC],MATCH(tblTeamSch[[#This Row],[Game Num]],[1]!tblSchedule[GameNum],0)),"")</f>
        <v>6B1A</v>
      </c>
      <c r="G425" s="7" t="str">
        <f>IFERROR(INDEX([1]!tblSchedule[Facility],MATCH(tblTeamSch[[#This Row],[Game Num]],[1]!tblSchedule[GameNum],0)),"")</f>
        <v>Saint Andrew Academy Gym</v>
      </c>
      <c r="H425" s="8">
        <f>IFERROR(INDEX([1]!tblSchedule[Game Date],MATCH(tblTeamSch[[#This Row],[Game Num]],[1]!tblSchedule[GameNum],0)),"")</f>
        <v>46004</v>
      </c>
      <c r="I425" s="9">
        <f>IFERROR(INDEX([1]!tblSchedule[Game Time],MATCH(tblTeamSch[[#This Row],[Game Num]],[1]!tblSchedule[GameNum],0)),"")</f>
        <v>0.41666666666666669</v>
      </c>
      <c r="J425" s="10" t="str">
        <f>IFERROR(INDEX([1]!tblTeams[Organization],MATCH(tblTeamSch[[#This Row],[Team]],[1]!tblTeams[Team],0)),"")</f>
        <v>Nativity Academy</v>
      </c>
      <c r="K425" s="10" t="str">
        <f>IFERROR(INDEX([1]!tblOrg[Abbr],MATCH(tblTeamSch[[#This Row],[Org]],[1]!tblOrg[Organization],0)),"")</f>
        <v>Nvy</v>
      </c>
      <c r="L425" s="10" t="str">
        <f>IFERROR(INDEX(IF(tblTeamSch[[#This Row],[1vs2]]=1,[1]!tblSchedule[Team 1 Name],[1]!tblSchedule[Team 2 Name]),MATCH(tblTeamSch[[#This Row],[Game Num]],[1]!tblSchedule[GameNum],0)),"")</f>
        <v>Nativity BB 6B #1</v>
      </c>
      <c r="M425" s="10" t="str">
        <f>IFERROR(INDEX(IF(tblTeamSch[[#This Row],[1vs2]]=1,[1]!tblSchedule[Team 2 Name],[1]!tblSchedule[Team 1 Name]),MATCH(tblTeamSch[[#This Row],[Game Num]],[1]!tblSchedule[GameNum],0)),"")</f>
        <v>St. Andrew BB 6B</v>
      </c>
      <c r="N425" s="6"/>
      <c r="O425" s="6"/>
      <c r="P425" s="6"/>
      <c r="Q425" s="6">
        <f>INDEX([1]!tblSchedule[Home Game],MATCH(tblTeamSch[[#This Row],[Game Num]],[1]!tblSchedule[GameNum],0))</f>
        <v>1</v>
      </c>
      <c r="R425" s="7" t="e">
        <f>IF(COUNTIFS(tblTeamSch[Team],tblTeamSch[[#This Row],[Team]],#REF!,1)&gt;1,"Y","")</f>
        <v>#REF!</v>
      </c>
      <c r="S425" s="6">
        <f>INDEX([1]!tblLoc[Score],MATCH(INDEX([1]!tblOrg[Loc],MATCH(tblTeamSch[[#This Row],[Org]],[1]!tblOrg[Organization],0)),[1]!tblLoc[Loc],0))</f>
        <v>0</v>
      </c>
      <c r="T425" s="6" t="e">
        <f>INDEX([1]!tblLoc[Score],MATCH(INDEX([1]!tblOrg[Loc],MATCH(#REF!,[1]!tblOrg[Abbr],0)),[1]!tblLoc[Loc],0))</f>
        <v>#REF!</v>
      </c>
      <c r="U425" s="6">
        <f>IFERROR(INDEX([1]!tblLoc[Score],MATCH(INDEX([1]!tblOrg[Loc],MATCH(INDEX(FacList,MATCH(tblTeamSch[[#This Row],[Facility]],INDEX(FacList,,1),0),3),[1]!tblOrg[Org Num],0)),[1]!tblLoc[Loc],0)),"")</f>
        <v>10</v>
      </c>
      <c r="V425" s="6">
        <f>IF(OR(tblTeamSch[[#This Row],[Court]]="",tblTeamSch[[#This Row],[Home]]&gt;0),0,IF(tblTeamSch[[#This Row],[Court]]&lt;10,0,IF(tblTeamSch[[#This Row],[Home Court]]=10,0,10)))</f>
        <v>0</v>
      </c>
      <c r="W425" s="6" t="e">
        <f>COUNTIFS(tblTeamSch[Travel Score for Game],10,tblTeamSch[Home],0,#REF!,#REF!)</f>
        <v>#REF!</v>
      </c>
      <c r="X425" s="6" t="str">
        <f>IFERROR(INDEX(tblTeamSch[Overall Travel Score],MATCH(tblTeamSch[[#This Row],[Opponent]],tblTeamSch[Team],0)),"")</f>
        <v/>
      </c>
      <c r="Y425" s="6" cm="1">
        <f t="array" ref="Y425">IF(Y424="Num",1,IF(Y424="","",IF(Y424+1&gt;TotalNumRegGames*2,"",Y424+1)))</f>
        <v>424</v>
      </c>
    </row>
    <row r="426" spans="1:25" ht="13.35" customHeight="1" x14ac:dyDescent="0.3">
      <c r="A426" s="6" cm="1">
        <f t="array" ref="A4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275</v>
      </c>
      <c r="B426" s="6" cm="1">
        <f t="array" ref="B4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26" s="6">
        <f>IFERROR(INDEX([1]!tblSchedule[Week Game Scheduled],MATCH(tblTeamSch[[#This Row],[Game Num]],[1]!tblSchedule[GameNum],0)),"")</f>
        <v>6</v>
      </c>
      <c r="D426" s="6">
        <f>IFERROR(INDEX([1]!tblSchedule[Round],MATCH(tblTeamSch[[#This Row],[Game Num]],[1]!tblSchedule[GameNum],0)),"")</f>
        <v>3</v>
      </c>
      <c r="E426" s="6">
        <f>IFERROR(INDEX([1]!tblSchedule[Rnd Sch],MATCH(tblTeamSch[[#This Row],[Game Num]],[1]!tblSchedule[GameNum],0)),"")</f>
        <v>3</v>
      </c>
      <c r="F426" s="6" t="str">
        <f>IFERROR(INDEX([1]!tblSchedule[DLC],MATCH(tblTeamSch[[#This Row],[Game Num]],[1]!tblSchedule[GameNum],0)),"")</f>
        <v>6B1A</v>
      </c>
      <c r="G426" s="7" t="str">
        <f>IFERROR(INDEX([1]!tblSchedule[Facility],MATCH(tblTeamSch[[#This Row],[Game Num]],[1]!tblSchedule[GameNum],0)),"")</f>
        <v>St. Nicholas Academy Gym</v>
      </c>
      <c r="H426" s="8">
        <f>IFERROR(INDEX([1]!tblSchedule[Game Date],MATCH(tblTeamSch[[#This Row],[Game Num]],[1]!tblSchedule[GameNum],0)),"")</f>
        <v>46026</v>
      </c>
      <c r="I426" s="9">
        <f>IFERROR(INDEX([1]!tblSchedule[Game Time],MATCH(tblTeamSch[[#This Row],[Game Num]],[1]!tblSchedule[GameNum],0)),"")</f>
        <v>0.625</v>
      </c>
      <c r="J426" s="10" t="str">
        <f>IFERROR(INDEX([1]!tblTeams[Organization],MATCH(tblTeamSch[[#This Row],[Team]],[1]!tblTeams[Team],0)),"")</f>
        <v>Nativity Academy</v>
      </c>
      <c r="K426" s="10" t="str">
        <f>IFERROR(INDEX([1]!tblOrg[Abbr],MATCH(tblTeamSch[[#This Row],[Org]],[1]!tblOrg[Organization],0)),"")</f>
        <v>Nvy</v>
      </c>
      <c r="L426" s="10" t="str">
        <f>IFERROR(INDEX(IF(tblTeamSch[[#This Row],[1vs2]]=1,[1]!tblSchedule[Team 1 Name],[1]!tblSchedule[Team 2 Name]),MATCH(tblTeamSch[[#This Row],[Game Num]],[1]!tblSchedule[GameNum],0)),"")</f>
        <v>Nativity BB 6B #1</v>
      </c>
      <c r="M426" s="10" t="str">
        <f>IFERROR(INDEX(IF(tblTeamSch[[#This Row],[1vs2]]=1,[1]!tblSchedule[Team 2 Name],[1]!tblSchedule[Team 1 Name]),MATCH(tblTeamSch[[#This Row],[Game Num]],[1]!tblSchedule[GameNum],0)),"")</f>
        <v>St. Nicholas BB 6B #1</v>
      </c>
      <c r="N426" s="6"/>
      <c r="O426" s="6"/>
      <c r="P426" s="6"/>
      <c r="Q426" s="6">
        <f>INDEX([1]!tblSchedule[Home Game],MATCH(tblTeamSch[[#This Row],[Game Num]],[1]!tblSchedule[GameNum],0))</f>
        <v>1</v>
      </c>
      <c r="R426" s="7" t="e">
        <f>IF(COUNTIFS(tblTeamSch[Team],tblTeamSch[[#This Row],[Team]],#REF!,1)&gt;1,"Y","")</f>
        <v>#REF!</v>
      </c>
      <c r="S426" s="6">
        <f>INDEX([1]!tblLoc[Score],MATCH(INDEX([1]!tblOrg[Loc],MATCH(tblTeamSch[[#This Row],[Org]],[1]!tblOrg[Organization],0)),[1]!tblLoc[Loc],0))</f>
        <v>0</v>
      </c>
      <c r="T426" s="6" t="e">
        <f>INDEX([1]!tblLoc[Score],MATCH(INDEX([1]!tblOrg[Loc],MATCH(#REF!,[1]!tblOrg[Abbr],0)),[1]!tblLoc[Loc],0))</f>
        <v>#REF!</v>
      </c>
      <c r="U426" s="6">
        <f>IFERROR(INDEX([1]!tblLoc[Score],MATCH(INDEX([1]!tblOrg[Loc],MATCH(INDEX(FacList,MATCH(tblTeamSch[[#This Row],[Facility]],INDEX(FacList,,1),0),3),[1]!tblOrg[Org Num],0)),[1]!tblLoc[Loc],0)),"")</f>
        <v>10</v>
      </c>
      <c r="V426" s="6">
        <f>IF(OR(tblTeamSch[[#This Row],[Court]]="",tblTeamSch[[#This Row],[Home]]&gt;0),0,IF(tblTeamSch[[#This Row],[Court]]&lt;10,0,IF(tblTeamSch[[#This Row],[Home Court]]=10,0,10)))</f>
        <v>0</v>
      </c>
      <c r="W426" s="6" t="e">
        <f>COUNTIFS(tblTeamSch[Travel Score for Game],10,tblTeamSch[Home],0,#REF!,#REF!)</f>
        <v>#REF!</v>
      </c>
      <c r="X426" s="6" t="str">
        <f>IFERROR(INDEX(tblTeamSch[Overall Travel Score],MATCH(tblTeamSch[[#This Row],[Opponent]],tblTeamSch[Team],0)),"")</f>
        <v/>
      </c>
      <c r="Y426" s="6" cm="1">
        <f t="array" ref="Y426">IF(Y425="Num",1,IF(Y425="","",IF(Y425+1&gt;TotalNumRegGames*2,"",Y425+1)))</f>
        <v>425</v>
      </c>
    </row>
    <row r="427" spans="1:25" ht="13.35" customHeight="1" x14ac:dyDescent="0.3">
      <c r="A427" s="6" cm="1">
        <f t="array" ref="A4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280</v>
      </c>
      <c r="B427" s="6" cm="1">
        <f t="array" ref="B4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27" s="6">
        <f>IFERROR(INDEX([1]!tblSchedule[Week Game Scheduled],MATCH(tblTeamSch[[#This Row],[Game Num]],[1]!tblSchedule[GameNum],0)),"")</f>
        <v>7</v>
      </c>
      <c r="D427" s="6">
        <f>IFERROR(INDEX([1]!tblSchedule[Round],MATCH(tblTeamSch[[#This Row],[Game Num]],[1]!tblSchedule[GameNum],0)),"")</f>
        <v>4</v>
      </c>
      <c r="E427" s="6">
        <f>IFERROR(INDEX([1]!tblSchedule[Rnd Sch],MATCH(tblTeamSch[[#This Row],[Game Num]],[1]!tblSchedule[GameNum],0)),"")</f>
        <v>4</v>
      </c>
      <c r="F427" s="6" t="str">
        <f>IFERROR(INDEX([1]!tblSchedule[DLC],MATCH(tblTeamSch[[#This Row],[Game Num]],[1]!tblSchedule[GameNum],0)),"")</f>
        <v>6B1A</v>
      </c>
      <c r="G427" s="7" t="str">
        <f>IFERROR(INDEX([1]!tblSchedule[Facility],MATCH(tblTeamSch[[#This Row],[Game Num]],[1]!tblSchedule[GameNum],0)),"")</f>
        <v>St. Stephen Martyr Gym</v>
      </c>
      <c r="H427" s="8">
        <f>IFERROR(INDEX([1]!tblSchedule[Game Date],MATCH(tblTeamSch[[#This Row],[Game Num]],[1]!tblSchedule[GameNum],0)),"")</f>
        <v>46033</v>
      </c>
      <c r="I427" s="9">
        <f>IFERROR(INDEX([1]!tblSchedule[Game Time],MATCH(tblTeamSch[[#This Row],[Game Num]],[1]!tblSchedule[GameNum],0)),"")</f>
        <v>0.54166666666666663</v>
      </c>
      <c r="J427" s="10" t="str">
        <f>IFERROR(INDEX([1]!tblTeams[Organization],MATCH(tblTeamSch[[#This Row],[Team]],[1]!tblTeams[Team],0)),"")</f>
        <v>Nativity Academy</v>
      </c>
      <c r="K427" s="10" t="str">
        <f>IFERROR(INDEX([1]!tblOrg[Abbr],MATCH(tblTeamSch[[#This Row],[Org]],[1]!tblOrg[Organization],0)),"")</f>
        <v>Nvy</v>
      </c>
      <c r="L427" s="10" t="str">
        <f>IFERROR(INDEX(IF(tblTeamSch[[#This Row],[1vs2]]=1,[1]!tblSchedule[Team 1 Name],[1]!tblSchedule[Team 2 Name]),MATCH(tblTeamSch[[#This Row],[Game Num]],[1]!tblSchedule[GameNum],0)),"")</f>
        <v>Nativity BB 6B #1</v>
      </c>
      <c r="M427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427" s="6"/>
      <c r="O427" s="6"/>
      <c r="P427" s="6"/>
      <c r="Q427" s="6">
        <f>INDEX([1]!tblSchedule[Home Game],MATCH(tblTeamSch[[#This Row],[Game Num]],[1]!tblSchedule[GameNum],0))</f>
        <v>1</v>
      </c>
      <c r="R427" s="7" t="e">
        <f>IF(COUNTIFS(tblTeamSch[Team],tblTeamSch[[#This Row],[Team]],#REF!,1)&gt;1,"Y","")</f>
        <v>#REF!</v>
      </c>
      <c r="S427" s="6">
        <f>INDEX([1]!tblLoc[Score],MATCH(INDEX([1]!tblOrg[Loc],MATCH(tblTeamSch[[#This Row],[Org]],[1]!tblOrg[Organization],0)),[1]!tblLoc[Loc],0))</f>
        <v>0</v>
      </c>
      <c r="T427" s="6" t="e">
        <f>INDEX([1]!tblLoc[Score],MATCH(INDEX([1]!tblOrg[Loc],MATCH(#REF!,[1]!tblOrg[Abbr],0)),[1]!tblLoc[Loc],0))</f>
        <v>#REF!</v>
      </c>
      <c r="U427" s="6">
        <f>IFERROR(INDEX([1]!tblLoc[Score],MATCH(INDEX([1]!tblOrg[Loc],MATCH(INDEX(FacList,MATCH(tblTeamSch[[#This Row],[Facility]],INDEX(FacList,,1),0),3),[1]!tblOrg[Org Num],0)),[1]!tblLoc[Loc],0)),"")</f>
        <v>0</v>
      </c>
      <c r="V427" s="6">
        <f>IF(OR(tblTeamSch[[#This Row],[Court]]="",tblTeamSch[[#This Row],[Home]]&gt;0),0,IF(tblTeamSch[[#This Row],[Court]]&lt;10,0,IF(tblTeamSch[[#This Row],[Home Court]]=10,0,10)))</f>
        <v>0</v>
      </c>
      <c r="W427" s="6" t="e">
        <f>COUNTIFS(tblTeamSch[Travel Score for Game],10,tblTeamSch[Home],0,#REF!,#REF!)</f>
        <v>#REF!</v>
      </c>
      <c r="X427" s="6" t="str">
        <f>IFERROR(INDEX(tblTeamSch[Overall Travel Score],MATCH(tblTeamSch[[#This Row],[Opponent]],tblTeamSch[Team],0)),"")</f>
        <v/>
      </c>
      <c r="Y427" s="6" cm="1">
        <f t="array" ref="Y427">IF(Y426="Num",1,IF(Y426="","",IF(Y426+1&gt;TotalNumRegGames*2,"",Y426+1)))</f>
        <v>426</v>
      </c>
    </row>
    <row r="428" spans="1:25" ht="13.35" customHeight="1" x14ac:dyDescent="0.3">
      <c r="A428" s="6" cm="1">
        <f t="array" ref="A4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286</v>
      </c>
      <c r="B428" s="6" cm="1">
        <f t="array" ref="B4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28" s="6">
        <f>IFERROR(INDEX([1]!tblSchedule[Week Game Scheduled],MATCH(tblTeamSch[[#This Row],[Game Num]],[1]!tblSchedule[GameNum],0)),"")</f>
        <v>8</v>
      </c>
      <c r="D428" s="6">
        <f>IFERROR(INDEX([1]!tblSchedule[Round],MATCH(tblTeamSch[[#This Row],[Game Num]],[1]!tblSchedule[GameNum],0)),"")</f>
        <v>5</v>
      </c>
      <c r="E428" s="6">
        <f>IFERROR(INDEX([1]!tblSchedule[Rnd Sch],MATCH(tblTeamSch[[#This Row],[Game Num]],[1]!tblSchedule[GameNum],0)),"")</f>
        <v>5</v>
      </c>
      <c r="F428" s="6" t="str">
        <f>IFERROR(INDEX([1]!tblSchedule[DLC],MATCH(tblTeamSch[[#This Row],[Game Num]],[1]!tblSchedule[GameNum],0)),"")</f>
        <v>6B1A</v>
      </c>
      <c r="G428" s="7" t="str">
        <f>IFERROR(INDEX([1]!tblSchedule[Facility],MATCH(tblTeamSch[[#This Row],[Game Num]],[1]!tblSchedule[GameNum],0)),"")</f>
        <v>St. Aloysius</v>
      </c>
      <c r="H428" s="8">
        <f>IFERROR(INDEX([1]!tblSchedule[Game Date],MATCH(tblTeamSch[[#This Row],[Game Num]],[1]!tblSchedule[GameNum],0)),"")</f>
        <v>46040</v>
      </c>
      <c r="I428" s="9">
        <f>IFERROR(INDEX([1]!tblSchedule[Game Time],MATCH(tblTeamSch[[#This Row],[Game Num]],[1]!tblSchedule[GameNum],0)),"")</f>
        <v>0.58333333333333337</v>
      </c>
      <c r="J428" s="10" t="str">
        <f>IFERROR(INDEX([1]!tblTeams[Organization],MATCH(tblTeamSch[[#This Row],[Team]],[1]!tblTeams[Team],0)),"")</f>
        <v>Nativity Academy</v>
      </c>
      <c r="K428" s="10" t="str">
        <f>IFERROR(INDEX([1]!tblOrg[Abbr],MATCH(tblTeamSch[[#This Row],[Org]],[1]!tblOrg[Organization],0)),"")</f>
        <v>Nvy</v>
      </c>
      <c r="L428" s="10" t="str">
        <f>IFERROR(INDEX(IF(tblTeamSch[[#This Row],[1vs2]]=1,[1]!tblSchedule[Team 1 Name],[1]!tblSchedule[Team 2 Name]),MATCH(tblTeamSch[[#This Row],[Game Num]],[1]!tblSchedule[GameNum],0)),"")</f>
        <v>Nativity BB 6B #1</v>
      </c>
      <c r="M428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428" s="6"/>
      <c r="O428" s="6"/>
      <c r="P428" s="6"/>
      <c r="Q428" s="6">
        <f>INDEX([1]!tblSchedule[Home Game],MATCH(tblTeamSch[[#This Row],[Game Num]],[1]!tblSchedule[GameNum],0))</f>
        <v>1</v>
      </c>
      <c r="R428" s="7" t="e">
        <f>IF(COUNTIFS(tblTeamSch[Team],tblTeamSch[[#This Row],[Team]],#REF!,1)&gt;1,"Y","")</f>
        <v>#REF!</v>
      </c>
      <c r="S428" s="6">
        <f>INDEX([1]!tblLoc[Score],MATCH(INDEX([1]!tblOrg[Loc],MATCH(tblTeamSch[[#This Row],[Org]],[1]!tblOrg[Organization],0)),[1]!tblLoc[Loc],0))</f>
        <v>0</v>
      </c>
      <c r="T428" s="6" t="e">
        <f>INDEX([1]!tblLoc[Score],MATCH(INDEX([1]!tblOrg[Loc],MATCH(#REF!,[1]!tblOrg[Abbr],0)),[1]!tblLoc[Loc],0))</f>
        <v>#REF!</v>
      </c>
      <c r="U428" s="6">
        <f>IFERROR(INDEX([1]!tblLoc[Score],MATCH(INDEX([1]!tblOrg[Loc],MATCH(INDEX(FacList,MATCH(tblTeamSch[[#This Row],[Facility]],INDEX(FacList,,1),0),3),[1]!tblOrg[Org Num],0)),[1]!tblLoc[Loc],0)),"")</f>
        <v>4</v>
      </c>
      <c r="V428" s="6">
        <f>IF(OR(tblTeamSch[[#This Row],[Court]]="",tblTeamSch[[#This Row],[Home]]&gt;0),0,IF(tblTeamSch[[#This Row],[Court]]&lt;10,0,IF(tblTeamSch[[#This Row],[Home Court]]=10,0,10)))</f>
        <v>0</v>
      </c>
      <c r="W428" s="6" t="e">
        <f>COUNTIFS(tblTeamSch[Travel Score for Game],10,tblTeamSch[Home],0,#REF!,#REF!)</f>
        <v>#REF!</v>
      </c>
      <c r="X428" s="6" t="str">
        <f>IFERROR(INDEX(tblTeamSch[Overall Travel Score],MATCH(tblTeamSch[[#This Row],[Opponent]],tblTeamSch[Team],0)),"")</f>
        <v/>
      </c>
      <c r="Y428" s="6" cm="1">
        <f t="array" ref="Y428">IF(Y427="Num",1,IF(Y427="","",IF(Y427+1&gt;TotalNumRegGames*2,"",Y427+1)))</f>
        <v>427</v>
      </c>
    </row>
    <row r="429" spans="1:25" ht="13.35" customHeight="1" x14ac:dyDescent="0.3">
      <c r="A429" s="6" cm="1">
        <f t="array" ref="A4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292</v>
      </c>
      <c r="B429" s="6" cm="1">
        <f t="array" ref="B4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29" s="6">
        <f>IFERROR(INDEX([1]!tblSchedule[Week Game Scheduled],MATCH(tblTeamSch[[#This Row],[Game Num]],[1]!tblSchedule[GameNum],0)),"")</f>
        <v>9</v>
      </c>
      <c r="D429" s="6">
        <f>IFERROR(INDEX([1]!tblSchedule[Round],MATCH(tblTeamSch[[#This Row],[Game Num]],[1]!tblSchedule[GameNum],0)),"")</f>
        <v>6</v>
      </c>
      <c r="E429" s="6">
        <f>IFERROR(INDEX([1]!tblSchedule[Rnd Sch],MATCH(tblTeamSch[[#This Row],[Game Num]],[1]!tblSchedule[GameNum],0)),"")</f>
        <v>6</v>
      </c>
      <c r="F429" s="6" t="str">
        <f>IFERROR(INDEX([1]!tblSchedule[DLC],MATCH(tblTeamSch[[#This Row],[Game Num]],[1]!tblSchedule[GameNum],0)),"")</f>
        <v>6B1A</v>
      </c>
      <c r="G429" s="7" t="str">
        <f>IFERROR(INDEX([1]!tblSchedule[Facility],MATCH(tblTeamSch[[#This Row],[Game Num]],[1]!tblSchedule[GameNum],0)),"")</f>
        <v>St Edward Gym</v>
      </c>
      <c r="H429" s="8">
        <f>IFERROR(INDEX([1]!tblSchedule[Game Date],MATCH(tblTeamSch[[#This Row],[Game Num]],[1]!tblSchedule[GameNum],0)),"")</f>
        <v>46047</v>
      </c>
      <c r="I429" s="9">
        <f>IFERROR(INDEX([1]!tblSchedule[Game Time],MATCH(tblTeamSch[[#This Row],[Game Num]],[1]!tblSchedule[GameNum],0)),"")</f>
        <v>0.58333333333333337</v>
      </c>
      <c r="J429" s="10" t="str">
        <f>IFERROR(INDEX([1]!tblTeams[Organization],MATCH(tblTeamSch[[#This Row],[Team]],[1]!tblTeams[Team],0)),"")</f>
        <v>Nativity Academy</v>
      </c>
      <c r="K429" s="10" t="str">
        <f>IFERROR(INDEX([1]!tblOrg[Abbr],MATCH(tblTeamSch[[#This Row],[Org]],[1]!tblOrg[Organization],0)),"")</f>
        <v>Nvy</v>
      </c>
      <c r="L429" s="10" t="str">
        <f>IFERROR(INDEX(IF(tblTeamSch[[#This Row],[1vs2]]=1,[1]!tblSchedule[Team 1 Name],[1]!tblSchedule[Team 2 Name]),MATCH(tblTeamSch[[#This Row],[Game Num]],[1]!tblSchedule[GameNum],0)),"")</f>
        <v>Nativity BB 6B #1</v>
      </c>
      <c r="M429" s="10" t="str">
        <f>IFERROR(INDEX(IF(tblTeamSch[[#This Row],[1vs2]]=1,[1]!tblSchedule[Team 2 Name],[1]!tblSchedule[Team 1 Name]),MATCH(tblTeamSch[[#This Row],[Game Num]],[1]!tblSchedule[GameNum],0)),"")</f>
        <v>St Edward Bball 6B1</v>
      </c>
      <c r="N429" s="6"/>
      <c r="O429" s="6"/>
      <c r="P429" s="6"/>
      <c r="Q429" s="6">
        <f>INDEX([1]!tblSchedule[Home Game],MATCH(tblTeamSch[[#This Row],[Game Num]],[1]!tblSchedule[GameNum],0))</f>
        <v>1</v>
      </c>
      <c r="R429" s="7" t="e">
        <f>IF(COUNTIFS(tblTeamSch[Team],tblTeamSch[[#This Row],[Team]],#REF!,1)&gt;1,"Y","")</f>
        <v>#REF!</v>
      </c>
      <c r="S429" s="6">
        <f>INDEX([1]!tblLoc[Score],MATCH(INDEX([1]!tblOrg[Loc],MATCH(tblTeamSch[[#This Row],[Org]],[1]!tblOrg[Organization],0)),[1]!tblLoc[Loc],0))</f>
        <v>0</v>
      </c>
      <c r="T429" s="6" t="e">
        <f>INDEX([1]!tblLoc[Score],MATCH(INDEX([1]!tblOrg[Loc],MATCH(#REF!,[1]!tblOrg[Abbr],0)),[1]!tblLoc[Loc],0))</f>
        <v>#REF!</v>
      </c>
      <c r="U429" s="6">
        <f>IFERROR(INDEX([1]!tblLoc[Score],MATCH(INDEX([1]!tblOrg[Loc],MATCH(INDEX(FacList,MATCH(tblTeamSch[[#This Row],[Facility]],INDEX(FacList,,1),0),3),[1]!tblOrg[Org Num],0)),[1]!tblLoc[Loc],0)),"")</f>
        <v>7</v>
      </c>
      <c r="V429" s="6">
        <f>IF(OR(tblTeamSch[[#This Row],[Court]]="",tblTeamSch[[#This Row],[Home]]&gt;0),0,IF(tblTeamSch[[#This Row],[Court]]&lt;10,0,IF(tblTeamSch[[#This Row],[Home Court]]=10,0,10)))</f>
        <v>0</v>
      </c>
      <c r="W429" s="6" t="e">
        <f>COUNTIFS(tblTeamSch[Travel Score for Game],10,tblTeamSch[Home],0,#REF!,#REF!)</f>
        <v>#REF!</v>
      </c>
      <c r="X429" s="6" t="str">
        <f>IFERROR(INDEX(tblTeamSch[Overall Travel Score],MATCH(tblTeamSch[[#This Row],[Opponent]],tblTeamSch[Team],0)),"")</f>
        <v/>
      </c>
      <c r="Y429" s="6" cm="1">
        <f t="array" ref="Y429">IF(Y428="Num",1,IF(Y428="","",IF(Y428+1&gt;TotalNumRegGames*2,"",Y428+1)))</f>
        <v>428</v>
      </c>
    </row>
    <row r="430" spans="1:25" ht="13.35" customHeight="1" x14ac:dyDescent="0.3">
      <c r="A430" s="6" cm="1">
        <f t="array" ref="A4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298</v>
      </c>
      <c r="B430" s="6" cm="1">
        <f t="array" ref="B4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0" s="6">
        <f>IFERROR(INDEX([1]!tblSchedule[Week Game Scheduled],MATCH(tblTeamSch[[#This Row],[Game Num]],[1]!tblSchedule[GameNum],0)),"")</f>
        <v>10</v>
      </c>
      <c r="D430" s="6">
        <f>IFERROR(INDEX([1]!tblSchedule[Round],MATCH(tblTeamSch[[#This Row],[Game Num]],[1]!tblSchedule[GameNum],0)),"")</f>
        <v>7</v>
      </c>
      <c r="E430" s="6">
        <f>IFERROR(INDEX([1]!tblSchedule[Rnd Sch],MATCH(tblTeamSch[[#This Row],[Game Num]],[1]!tblSchedule[GameNum],0)),"")</f>
        <v>7</v>
      </c>
      <c r="F430" s="6" t="str">
        <f>IFERROR(INDEX([1]!tblSchedule[DLC],MATCH(tblTeamSch[[#This Row],[Game Num]],[1]!tblSchedule[GameNum],0)),"")</f>
        <v>6B1A</v>
      </c>
      <c r="G430" s="7" t="str">
        <f>IFERROR(INDEX([1]!tblSchedule[Facility],MATCH(tblTeamSch[[#This Row],[Game Num]],[1]!tblSchedule[GameNum],0)),"")</f>
        <v>St Edward Gym</v>
      </c>
      <c r="H430" s="8">
        <f>IFERROR(INDEX([1]!tblSchedule[Game Date],MATCH(tblTeamSch[[#This Row],[Game Num]],[1]!tblSchedule[GameNum],0)),"")</f>
        <v>46054</v>
      </c>
      <c r="I430" s="9">
        <f>IFERROR(INDEX([1]!tblSchedule[Game Time],MATCH(tblTeamSch[[#This Row],[Game Num]],[1]!tblSchedule[GameNum],0)),"")</f>
        <v>0.58333333333333337</v>
      </c>
      <c r="J430" s="10" t="str">
        <f>IFERROR(INDEX([1]!tblTeams[Organization],MATCH(tblTeamSch[[#This Row],[Team]],[1]!tblTeams[Team],0)),"")</f>
        <v>Nativity Academy</v>
      </c>
      <c r="K430" s="10" t="str">
        <f>IFERROR(INDEX([1]!tblOrg[Abbr],MATCH(tblTeamSch[[#This Row],[Org]],[1]!tblOrg[Organization],0)),"")</f>
        <v>Nvy</v>
      </c>
      <c r="L430" s="10" t="str">
        <f>IFERROR(INDEX(IF(tblTeamSch[[#This Row],[1vs2]]=1,[1]!tblSchedule[Team 1 Name],[1]!tblSchedule[Team 2 Name]),MATCH(tblTeamSch[[#This Row],[Game Num]],[1]!tblSchedule[GameNum],0)),"")</f>
        <v>Nativity BB 6B #1</v>
      </c>
      <c r="M430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430" s="6"/>
      <c r="O430" s="6"/>
      <c r="P430" s="6"/>
      <c r="Q430" s="6">
        <f>INDEX([1]!tblSchedule[Home Game],MATCH(tblTeamSch[[#This Row],[Game Num]],[1]!tblSchedule[GameNum],0))</f>
        <v>0</v>
      </c>
      <c r="R430" s="7" t="e">
        <f>IF(COUNTIFS(tblTeamSch[Team],tblTeamSch[[#This Row],[Team]],#REF!,1)&gt;1,"Y","")</f>
        <v>#REF!</v>
      </c>
      <c r="S430" s="6">
        <f>INDEX([1]!tblLoc[Score],MATCH(INDEX([1]!tblOrg[Loc],MATCH(tblTeamSch[[#This Row],[Org]],[1]!tblOrg[Organization],0)),[1]!tblLoc[Loc],0))</f>
        <v>0</v>
      </c>
      <c r="T430" s="6" t="e">
        <f>INDEX([1]!tblLoc[Score],MATCH(INDEX([1]!tblOrg[Loc],MATCH(#REF!,[1]!tblOrg[Abbr],0)),[1]!tblLoc[Loc],0))</f>
        <v>#REF!</v>
      </c>
      <c r="U430" s="6">
        <f>IFERROR(INDEX([1]!tblLoc[Score],MATCH(INDEX([1]!tblOrg[Loc],MATCH(INDEX(FacList,MATCH(tblTeamSch[[#This Row],[Facility]],INDEX(FacList,,1),0),3),[1]!tblOrg[Org Num],0)),[1]!tblLoc[Loc],0)),"")</f>
        <v>7</v>
      </c>
      <c r="V430" s="6">
        <f>IF(OR(tblTeamSch[[#This Row],[Court]]="",tblTeamSch[[#This Row],[Home]]&gt;0),0,IF(tblTeamSch[[#This Row],[Court]]&lt;10,0,IF(tblTeamSch[[#This Row],[Home Court]]=10,0,10)))</f>
        <v>0</v>
      </c>
      <c r="W430" s="6" t="e">
        <f>COUNTIFS(tblTeamSch[Travel Score for Game],10,tblTeamSch[Home],0,#REF!,#REF!)</f>
        <v>#REF!</v>
      </c>
      <c r="X430" s="6" t="str">
        <f>IFERROR(INDEX(tblTeamSch[Overall Travel Score],MATCH(tblTeamSch[[#This Row],[Opponent]],tblTeamSch[Team],0)),"")</f>
        <v/>
      </c>
      <c r="Y430" s="6" cm="1">
        <f t="array" ref="Y430">IF(Y429="Num",1,IF(Y429="","",IF(Y429+1&gt;TotalNumRegGames*2,"",Y429+1)))</f>
        <v>429</v>
      </c>
    </row>
    <row r="431" spans="1:25" ht="13.35" customHeight="1" x14ac:dyDescent="0.3">
      <c r="A431" s="6" cm="1">
        <f t="array" ref="A4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</v>
      </c>
      <c r="B431" s="6" cm="1">
        <f t="array" ref="B4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1" s="6">
        <f>IFERROR(INDEX([1]!tblSchedule[Week Game Scheduled],MATCH(tblTeamSch[[#This Row],[Game Num]],[1]!tblSchedule[GameNum],0)),"")</f>
        <v>50</v>
      </c>
      <c r="D431" s="6">
        <f>IFERROR(INDEX([1]!tblSchedule[Round],MATCH(tblTeamSch[[#This Row],[Game Num]],[1]!tblSchedule[GameNum],0)),"")</f>
        <v>1</v>
      </c>
      <c r="E431" s="6">
        <f>IFERROR(INDEX([1]!tblSchedule[Rnd Sch],MATCH(tblTeamSch[[#This Row],[Game Num]],[1]!tblSchedule[GameNum],0)),"")</f>
        <v>1</v>
      </c>
      <c r="F431" s="6" t="str">
        <f>IFERROR(INDEX([1]!tblSchedule[DLC],MATCH(tblTeamSch[[#This Row],[Game Num]],[1]!tblSchedule[GameNum],0)),"")</f>
        <v>8B1A</v>
      </c>
      <c r="G431" s="7" t="str">
        <f>IFERROR(INDEX([1]!tblSchedule[Facility],MATCH(tblTeamSch[[#This Row],[Game Num]],[1]!tblSchedule[GameNum],0)),"")</f>
        <v>Saint Bernard Parish Hall</v>
      </c>
      <c r="H431" s="8">
        <f>IFERROR(INDEX([1]!tblSchedule[Game Date],MATCH(tblTeamSch[[#This Row],[Game Num]],[1]!tblSchedule[GameNum],0)),"")</f>
        <v>45998</v>
      </c>
      <c r="I431" s="9">
        <f>IFERROR(INDEX([1]!tblSchedule[Game Time],MATCH(tblTeamSch[[#This Row],[Game Num]],[1]!tblSchedule[GameNum],0)),"")</f>
        <v>0.54166666666666663</v>
      </c>
      <c r="J431" s="10" t="str">
        <f>IFERROR(INDEX([1]!tblTeams[Organization],MATCH(tblTeamSch[[#This Row],[Team]],[1]!tblTeams[Team],0)),"")</f>
        <v>Nativity Academy</v>
      </c>
      <c r="K431" s="10" t="str">
        <f>IFERROR(INDEX([1]!tblOrg[Abbr],MATCH(tblTeamSch[[#This Row],[Org]],[1]!tblOrg[Organization],0)),"")</f>
        <v>Nvy</v>
      </c>
      <c r="L431" s="10" t="str">
        <f>IFERROR(INDEX(IF(tblTeamSch[[#This Row],[1vs2]]=1,[1]!tblSchedule[Team 1 Name],[1]!tblSchedule[Team 2 Name]),MATCH(tblTeamSch[[#This Row],[Game Num]],[1]!tblSchedule[GameNum],0)),"")</f>
        <v>Nativity BB 8B #1</v>
      </c>
      <c r="M431" s="10" t="str">
        <f>IFERROR(INDEX(IF(tblTeamSch[[#This Row],[1vs2]]=1,[1]!tblSchedule[Team 2 Name],[1]!tblSchedule[Team 1 Name]),MATCH(tblTeamSch[[#This Row],[Game Num]],[1]!tblSchedule[GameNum],0)),"")</f>
        <v>St Bernard BB 8B#1</v>
      </c>
      <c r="N431" s="6"/>
      <c r="O431" s="6"/>
      <c r="P431" s="6"/>
      <c r="Q431" s="6">
        <f>INDEX([1]!tblSchedule[Home Game],MATCH(tblTeamSch[[#This Row],[Game Num]],[1]!tblSchedule[GameNum],0))</f>
        <v>1</v>
      </c>
      <c r="R431" s="7" t="e">
        <f>IF(COUNTIFS(tblTeamSch[Team],tblTeamSch[[#This Row],[Team]],#REF!,1)&gt;1,"Y","")</f>
        <v>#REF!</v>
      </c>
      <c r="S431" s="6">
        <f>INDEX([1]!tblLoc[Score],MATCH(INDEX([1]!tblOrg[Loc],MATCH(tblTeamSch[[#This Row],[Org]],[1]!tblOrg[Organization],0)),[1]!tblLoc[Loc],0))</f>
        <v>0</v>
      </c>
      <c r="T431" s="6" t="e">
        <f>INDEX([1]!tblLoc[Score],MATCH(INDEX([1]!tblOrg[Loc],MATCH(#REF!,[1]!tblOrg[Abbr],0)),[1]!tblLoc[Loc],0))</f>
        <v>#REF!</v>
      </c>
      <c r="U431" s="6">
        <f>IFERROR(INDEX([1]!tblLoc[Score],MATCH(INDEX([1]!tblOrg[Loc],MATCH(INDEX(FacList,MATCH(tblTeamSch[[#This Row],[Facility]],INDEX(FacList,,1),0),3),[1]!tblOrg[Org Num],0)),[1]!tblLoc[Loc],0)),"")</f>
        <v>7</v>
      </c>
      <c r="V431" s="6">
        <f>IF(OR(tblTeamSch[[#This Row],[Court]]="",tblTeamSch[[#This Row],[Home]]&gt;0),0,IF(tblTeamSch[[#This Row],[Court]]&lt;10,0,IF(tblTeamSch[[#This Row],[Home Court]]=10,0,10)))</f>
        <v>0</v>
      </c>
      <c r="W431" s="6" t="e">
        <f>COUNTIFS(tblTeamSch[Travel Score for Game],10,tblTeamSch[Home],0,#REF!,#REF!)</f>
        <v>#REF!</v>
      </c>
      <c r="X431" s="6" t="str">
        <f>IFERROR(INDEX(tblTeamSch[Overall Travel Score],MATCH(tblTeamSch[[#This Row],[Opponent]],tblTeamSch[Team],0)),"")</f>
        <v/>
      </c>
      <c r="Y431" s="6" cm="1">
        <f t="array" ref="Y431">IF(Y430="Num",1,IF(Y430="","",IF(Y430+1&gt;TotalNumRegGames*2,"",Y430+1)))</f>
        <v>430</v>
      </c>
    </row>
    <row r="432" spans="1:25" ht="13.35" customHeight="1" x14ac:dyDescent="0.3">
      <c r="A432" s="6" cm="1">
        <f t="array" ref="A4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</v>
      </c>
      <c r="B432" s="6" cm="1">
        <f t="array" ref="B4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32" s="6">
        <f>IFERROR(INDEX([1]!tblSchedule[Week Game Scheduled],MATCH(tblTeamSch[[#This Row],[Game Num]],[1]!tblSchedule[GameNum],0)),"")</f>
        <v>51</v>
      </c>
      <c r="D432" s="6">
        <f>IFERROR(INDEX([1]!tblSchedule[Round],MATCH(tblTeamSch[[#This Row],[Game Num]],[1]!tblSchedule[GameNum],0)),"")</f>
        <v>2</v>
      </c>
      <c r="E432" s="6">
        <f>IFERROR(INDEX([1]!tblSchedule[Rnd Sch],MATCH(tblTeamSch[[#This Row],[Game Num]],[1]!tblSchedule[GameNum],0)),"")</f>
        <v>2</v>
      </c>
      <c r="F432" s="6" t="str">
        <f>IFERROR(INDEX([1]!tblSchedule[DLC],MATCH(tblTeamSch[[#This Row],[Game Num]],[1]!tblSchedule[GameNum],0)),"")</f>
        <v>8B1A</v>
      </c>
      <c r="G432" s="7" t="str">
        <f>IFERROR(INDEX([1]!tblSchedule[Facility],MATCH(tblTeamSch[[#This Row],[Game Num]],[1]!tblSchedule[GameNum],0)),"")</f>
        <v>St. Aloysius</v>
      </c>
      <c r="H432" s="8">
        <f>IFERROR(INDEX([1]!tblSchedule[Game Date],MATCH(tblTeamSch[[#This Row],[Game Num]],[1]!tblSchedule[GameNum],0)),"")</f>
        <v>46005</v>
      </c>
      <c r="I432" s="9">
        <f>IFERROR(INDEX([1]!tblSchedule[Game Time],MATCH(tblTeamSch[[#This Row],[Game Num]],[1]!tblSchedule[GameNum],0)),"")</f>
        <v>0.54166666666666663</v>
      </c>
      <c r="J432" s="10" t="str">
        <f>IFERROR(INDEX([1]!tblTeams[Organization],MATCH(tblTeamSch[[#This Row],[Team]],[1]!tblTeams[Team],0)),"")</f>
        <v>Nativity Academy</v>
      </c>
      <c r="K432" s="10" t="str">
        <f>IFERROR(INDEX([1]!tblOrg[Abbr],MATCH(tblTeamSch[[#This Row],[Org]],[1]!tblOrg[Organization],0)),"")</f>
        <v>Nvy</v>
      </c>
      <c r="L432" s="10" t="str">
        <f>IFERROR(INDEX(IF(tblTeamSch[[#This Row],[1vs2]]=1,[1]!tblSchedule[Team 1 Name],[1]!tblSchedule[Team 2 Name]),MATCH(tblTeamSch[[#This Row],[Game Num]],[1]!tblSchedule[GameNum],0)),"")</f>
        <v>Nativity BB 8B #1</v>
      </c>
      <c r="M432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432" s="6"/>
      <c r="O432" s="6"/>
      <c r="P432" s="6"/>
      <c r="Q432" s="6">
        <f>INDEX([1]!tblSchedule[Home Game],MATCH(tblTeamSch[[#This Row],[Game Num]],[1]!tblSchedule[GameNum],0))</f>
        <v>1</v>
      </c>
      <c r="R432" s="7" t="e">
        <f>IF(COUNTIFS(tblTeamSch[Team],tblTeamSch[[#This Row],[Team]],#REF!,1)&gt;1,"Y","")</f>
        <v>#REF!</v>
      </c>
      <c r="S432" s="6">
        <f>INDEX([1]!tblLoc[Score],MATCH(INDEX([1]!tblOrg[Loc],MATCH(tblTeamSch[[#This Row],[Org]],[1]!tblOrg[Organization],0)),[1]!tblLoc[Loc],0))</f>
        <v>0</v>
      </c>
      <c r="T432" s="6" t="e">
        <f>INDEX([1]!tblLoc[Score],MATCH(INDEX([1]!tblOrg[Loc],MATCH(#REF!,[1]!tblOrg[Abbr],0)),[1]!tblLoc[Loc],0))</f>
        <v>#REF!</v>
      </c>
      <c r="U432" s="6">
        <f>IFERROR(INDEX([1]!tblLoc[Score],MATCH(INDEX([1]!tblOrg[Loc],MATCH(INDEX(FacList,MATCH(tblTeamSch[[#This Row],[Facility]],INDEX(FacList,,1),0),3),[1]!tblOrg[Org Num],0)),[1]!tblLoc[Loc],0)),"")</f>
        <v>4</v>
      </c>
      <c r="V432" s="6">
        <f>IF(OR(tblTeamSch[[#This Row],[Court]]="",tblTeamSch[[#This Row],[Home]]&gt;0),0,IF(tblTeamSch[[#This Row],[Court]]&lt;10,0,IF(tblTeamSch[[#This Row],[Home Court]]=10,0,10)))</f>
        <v>0</v>
      </c>
      <c r="W432" s="6" t="e">
        <f>COUNTIFS(tblTeamSch[Travel Score for Game],10,tblTeamSch[Home],0,#REF!,#REF!)</f>
        <v>#REF!</v>
      </c>
      <c r="X432" s="6" t="str">
        <f>IFERROR(INDEX(tblTeamSch[Overall Travel Score],MATCH(tblTeamSch[[#This Row],[Opponent]],tblTeamSch[Team],0)),"")</f>
        <v/>
      </c>
      <c r="Y432" s="6" cm="1">
        <f t="array" ref="Y432">IF(Y431="Num",1,IF(Y431="","",IF(Y431+1&gt;TotalNumRegGames*2,"",Y431+1)))</f>
        <v>431</v>
      </c>
    </row>
    <row r="433" spans="1:25" ht="13.35" customHeight="1" x14ac:dyDescent="0.3">
      <c r="A433" s="6" cm="1">
        <f t="array" ref="A4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</v>
      </c>
      <c r="B433" s="6" cm="1">
        <f t="array" ref="B4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3" s="6">
        <f>IFERROR(INDEX([1]!tblSchedule[Week Game Scheduled],MATCH(tblTeamSch[[#This Row],[Game Num]],[1]!tblSchedule[GameNum],0)),"")</f>
        <v>6</v>
      </c>
      <c r="D433" s="6">
        <f>IFERROR(INDEX([1]!tblSchedule[Round],MATCH(tblTeamSch[[#This Row],[Game Num]],[1]!tblSchedule[GameNum],0)),"")</f>
        <v>3</v>
      </c>
      <c r="E433" s="6">
        <f>IFERROR(INDEX([1]!tblSchedule[Rnd Sch],MATCH(tblTeamSch[[#This Row],[Game Num]],[1]!tblSchedule[GameNum],0)),"")</f>
        <v>3</v>
      </c>
      <c r="F433" s="6" t="str">
        <f>IFERROR(INDEX([1]!tblSchedule[DLC],MATCH(tblTeamSch[[#This Row],[Game Num]],[1]!tblSchedule[GameNum],0)),"")</f>
        <v>8B1A</v>
      </c>
      <c r="G433" s="7" t="str">
        <f>IFERROR(INDEX([1]!tblSchedule[Facility],MATCH(tblTeamSch[[#This Row],[Game Num]],[1]!tblSchedule[GameNum],0)),"")</f>
        <v>St. Paul Gym</v>
      </c>
      <c r="H433" s="8">
        <f>IFERROR(INDEX([1]!tblSchedule[Game Date],MATCH(tblTeamSch[[#This Row],[Game Num]],[1]!tblSchedule[GameNum],0)),"")</f>
        <v>46026</v>
      </c>
      <c r="I433" s="9">
        <f>IFERROR(INDEX([1]!tblSchedule[Game Time],MATCH(tblTeamSch[[#This Row],[Game Num]],[1]!tblSchedule[GameNum],0)),"")</f>
        <v>0.58333333333333337</v>
      </c>
      <c r="J433" s="10" t="str">
        <f>IFERROR(INDEX([1]!tblTeams[Organization],MATCH(tblTeamSch[[#This Row],[Team]],[1]!tblTeams[Team],0)),"")</f>
        <v>Nativity Academy</v>
      </c>
      <c r="K433" s="10" t="str">
        <f>IFERROR(INDEX([1]!tblOrg[Abbr],MATCH(tblTeamSch[[#This Row],[Org]],[1]!tblOrg[Organization],0)),"")</f>
        <v>Nvy</v>
      </c>
      <c r="L433" s="10" t="str">
        <f>IFERROR(INDEX(IF(tblTeamSch[[#This Row],[1vs2]]=1,[1]!tblSchedule[Team 1 Name],[1]!tblSchedule[Team 2 Name]),MATCH(tblTeamSch[[#This Row],[Game Num]],[1]!tblSchedule[GameNum],0)),"")</f>
        <v>Nativity BB 8B #1</v>
      </c>
      <c r="M433" s="10" t="str">
        <f>IFERROR(INDEX(IF(tblTeamSch[[#This Row],[1vs2]]=1,[1]!tblSchedule[Team 2 Name],[1]!tblSchedule[Team 1 Name]),MATCH(tblTeamSch[[#This Row],[Game Num]],[1]!tblSchedule[GameNum],0)),"")</f>
        <v>St Paul BB 8B#1</v>
      </c>
      <c r="N433" s="6"/>
      <c r="O433" s="6"/>
      <c r="P433" s="6"/>
      <c r="Q433" s="6">
        <f>INDEX([1]!tblSchedule[Home Game],MATCH(tblTeamSch[[#This Row],[Game Num]],[1]!tblSchedule[GameNum],0))</f>
        <v>1</v>
      </c>
      <c r="R433" s="7" t="e">
        <f>IF(COUNTIFS(tblTeamSch[Team],tblTeamSch[[#This Row],[Team]],#REF!,1)&gt;1,"Y","")</f>
        <v>#REF!</v>
      </c>
      <c r="S433" s="6">
        <f>INDEX([1]!tblLoc[Score],MATCH(INDEX([1]!tblOrg[Loc],MATCH(tblTeamSch[[#This Row],[Org]],[1]!tblOrg[Organization],0)),[1]!tblLoc[Loc],0))</f>
        <v>0</v>
      </c>
      <c r="T433" s="6" t="e">
        <f>INDEX([1]!tblLoc[Score],MATCH(INDEX([1]!tblOrg[Loc],MATCH(#REF!,[1]!tblOrg[Abbr],0)),[1]!tblLoc[Loc],0))</f>
        <v>#REF!</v>
      </c>
      <c r="U433" s="6">
        <f>IFERROR(INDEX([1]!tblLoc[Score],MATCH(INDEX([1]!tblOrg[Loc],MATCH(INDEX(FacList,MATCH(tblTeamSch[[#This Row],[Facility]],INDEX(FacList,,1),0),3),[1]!tblOrg[Org Num],0)),[1]!tblLoc[Loc],0)),"")</f>
        <v>10</v>
      </c>
      <c r="V433" s="6">
        <f>IF(OR(tblTeamSch[[#This Row],[Court]]="",tblTeamSch[[#This Row],[Home]]&gt;0),0,IF(tblTeamSch[[#This Row],[Court]]&lt;10,0,IF(tblTeamSch[[#This Row],[Home Court]]=10,0,10)))</f>
        <v>0</v>
      </c>
      <c r="W433" s="6" t="e">
        <f>COUNTIFS(tblTeamSch[Travel Score for Game],10,tblTeamSch[Home],0,#REF!,#REF!)</f>
        <v>#REF!</v>
      </c>
      <c r="X433" s="6" t="str">
        <f>IFERROR(INDEX(tblTeamSch[Overall Travel Score],MATCH(tblTeamSch[[#This Row],[Opponent]],tblTeamSch[Team],0)),"")</f>
        <v/>
      </c>
      <c r="Y433" s="6" cm="1">
        <f t="array" ref="Y433">IF(Y432="Num",1,IF(Y432="","",IF(Y432+1&gt;TotalNumRegGames*2,"",Y432+1)))</f>
        <v>432</v>
      </c>
    </row>
    <row r="434" spans="1:25" ht="13.35" customHeight="1" x14ac:dyDescent="0.3">
      <c r="A434" s="6" cm="1">
        <f t="array" ref="A4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</v>
      </c>
      <c r="B434" s="6" cm="1">
        <f t="array" ref="B4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4" s="6">
        <f>IFERROR(INDEX([1]!tblSchedule[Week Game Scheduled],MATCH(tblTeamSch[[#This Row],[Game Num]],[1]!tblSchedule[GameNum],0)),"")</f>
        <v>6</v>
      </c>
      <c r="D434" s="6">
        <f>IFERROR(INDEX([1]!tblSchedule[Round],MATCH(tblTeamSch[[#This Row],[Game Num]],[1]!tblSchedule[GameNum],0)),"")</f>
        <v>8</v>
      </c>
      <c r="E434" s="6">
        <f>IFERROR(INDEX([1]!tblSchedule[Rnd Sch],MATCH(tblTeamSch[[#This Row],[Game Num]],[1]!tblSchedule[GameNum],0)),"")</f>
        <v>4</v>
      </c>
      <c r="F434" s="6" t="str">
        <f>IFERROR(INDEX([1]!tblSchedule[DLC],MATCH(tblTeamSch[[#This Row],[Game Num]],[1]!tblSchedule[GameNum],0)),"")</f>
        <v>8B1A</v>
      </c>
      <c r="G434" s="7" t="str">
        <f>IFERROR(INDEX([1]!tblSchedule[Facility],MATCH(tblTeamSch[[#This Row],[Game Num]],[1]!tblSchedule[GameNum],0)),"")</f>
        <v>St. Stephen Martyr Gym</v>
      </c>
      <c r="H434" s="8">
        <f>IFERROR(INDEX([1]!tblSchedule[Game Date],MATCH(tblTeamSch[[#This Row],[Game Num]],[1]!tblSchedule[GameNum],0)),"")</f>
        <v>46032</v>
      </c>
      <c r="I434" s="9">
        <f>IFERROR(INDEX([1]!tblSchedule[Game Time],MATCH(tblTeamSch[[#This Row],[Game Num]],[1]!tblSchedule[GameNum],0)),"")</f>
        <v>0.375</v>
      </c>
      <c r="J434" s="10" t="str">
        <f>IFERROR(INDEX([1]!tblTeams[Organization],MATCH(tblTeamSch[[#This Row],[Team]],[1]!tblTeams[Team],0)),"")</f>
        <v>Nativity Academy</v>
      </c>
      <c r="K434" s="10" t="str">
        <f>IFERROR(INDEX([1]!tblOrg[Abbr],MATCH(tblTeamSch[[#This Row],[Org]],[1]!tblOrg[Organization],0)),"")</f>
        <v>Nvy</v>
      </c>
      <c r="L434" s="10" t="str">
        <f>IFERROR(INDEX(IF(tblTeamSch[[#This Row],[1vs2]]=1,[1]!tblSchedule[Team 1 Name],[1]!tblSchedule[Team 2 Name]),MATCH(tblTeamSch[[#This Row],[Game Num]],[1]!tblSchedule[GameNum],0)),"")</f>
        <v>Nativity BB 8B #1</v>
      </c>
      <c r="M434" s="10" t="str">
        <f>IFERROR(INDEX(IF(tblTeamSch[[#This Row],[1vs2]]=1,[1]!tblSchedule[Team 2 Name],[1]!tblSchedule[Team 1 Name]),MATCH(tblTeamSch[[#This Row],[Game Num]],[1]!tblSchedule[GameNum],0)),"")</f>
        <v>OLOL 7/8 Boys #1</v>
      </c>
      <c r="N434" s="6"/>
      <c r="O434" s="6"/>
      <c r="P434" s="6"/>
      <c r="Q434" s="6">
        <f>INDEX([1]!tblSchedule[Home Game],MATCH(tblTeamSch[[#This Row],[Game Num]],[1]!tblSchedule[GameNum],0))</f>
        <v>0</v>
      </c>
      <c r="R434" s="7" t="e">
        <f>IF(COUNTIFS(tblTeamSch[Team],tblTeamSch[[#This Row],[Team]],#REF!,1)&gt;1,"Y","")</f>
        <v>#REF!</v>
      </c>
      <c r="S434" s="6">
        <f>INDEX([1]!tblLoc[Score],MATCH(INDEX([1]!tblOrg[Loc],MATCH(tblTeamSch[[#This Row],[Org]],[1]!tblOrg[Organization],0)),[1]!tblLoc[Loc],0))</f>
        <v>0</v>
      </c>
      <c r="T434" s="6" t="e">
        <f>INDEX([1]!tblLoc[Score],MATCH(INDEX([1]!tblOrg[Loc],MATCH(#REF!,[1]!tblOrg[Abbr],0)),[1]!tblLoc[Loc],0))</f>
        <v>#REF!</v>
      </c>
      <c r="U434" s="6">
        <f>IFERROR(INDEX([1]!tblLoc[Score],MATCH(INDEX([1]!tblOrg[Loc],MATCH(INDEX(FacList,MATCH(tblTeamSch[[#This Row],[Facility]],INDEX(FacList,,1),0),3),[1]!tblOrg[Org Num],0)),[1]!tblLoc[Loc],0)),"")</f>
        <v>0</v>
      </c>
      <c r="V434" s="6">
        <f>IF(OR(tblTeamSch[[#This Row],[Court]]="",tblTeamSch[[#This Row],[Home]]&gt;0),0,IF(tblTeamSch[[#This Row],[Court]]&lt;10,0,IF(tblTeamSch[[#This Row],[Home Court]]=10,0,10)))</f>
        <v>0</v>
      </c>
      <c r="W434" s="6" t="e">
        <f>COUNTIFS(tblTeamSch[Travel Score for Game],10,tblTeamSch[Home],0,#REF!,#REF!)</f>
        <v>#REF!</v>
      </c>
      <c r="X434" s="6" t="str">
        <f>IFERROR(INDEX(tblTeamSch[Overall Travel Score],MATCH(tblTeamSch[[#This Row],[Opponent]],tblTeamSch[Team],0)),"")</f>
        <v/>
      </c>
      <c r="Y434" s="6" cm="1">
        <f t="array" ref="Y434">IF(Y433="Num",1,IF(Y433="","",IF(Y433+1&gt;TotalNumRegGames*2,"",Y433+1)))</f>
        <v>433</v>
      </c>
    </row>
    <row r="435" spans="1:25" ht="13.35" customHeight="1" x14ac:dyDescent="0.3">
      <c r="A435" s="6" cm="1">
        <f t="array" ref="A4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</v>
      </c>
      <c r="B435" s="6" cm="1">
        <f t="array" ref="B4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35" s="6">
        <f>IFERROR(INDEX([1]!tblSchedule[Week Game Scheduled],MATCH(tblTeamSch[[#This Row],[Game Num]],[1]!tblSchedule[GameNum],0)),"")</f>
        <v>8</v>
      </c>
      <c r="D435" s="6">
        <f>IFERROR(INDEX([1]!tblSchedule[Round],MATCH(tblTeamSch[[#This Row],[Game Num]],[1]!tblSchedule[GameNum],0)),"")</f>
        <v>5</v>
      </c>
      <c r="E435" s="6">
        <f>IFERROR(INDEX([1]!tblSchedule[Rnd Sch],MATCH(tblTeamSch[[#This Row],[Game Num]],[1]!tblSchedule[GameNum],0)),"")</f>
        <v>5</v>
      </c>
      <c r="F435" s="6" t="str">
        <f>IFERROR(INDEX([1]!tblSchedule[DLC],MATCH(tblTeamSch[[#This Row],[Game Num]],[1]!tblSchedule[GameNum],0)),"")</f>
        <v>8B1A</v>
      </c>
      <c r="G435" s="7" t="str">
        <f>IFERROR(INDEX([1]!tblSchedule[Facility],MATCH(tblTeamSch[[#This Row],[Game Num]],[1]!tblSchedule[GameNum],0)),"")</f>
        <v>St. Athanasius Hornets Nest (gym)</v>
      </c>
      <c r="H435" s="8">
        <f>IFERROR(INDEX([1]!tblSchedule[Game Date],MATCH(tblTeamSch[[#This Row],[Game Num]],[1]!tblSchedule[GameNum],0)),"")</f>
        <v>46040</v>
      </c>
      <c r="I435" s="9">
        <f>IFERROR(INDEX([1]!tblSchedule[Game Time],MATCH(tblTeamSch[[#This Row],[Game Num]],[1]!tblSchedule[GameNum],0)),"")</f>
        <v>0.54166666666666663</v>
      </c>
      <c r="J435" s="10" t="str">
        <f>IFERROR(INDEX([1]!tblTeams[Organization],MATCH(tblTeamSch[[#This Row],[Team]],[1]!tblTeams[Team],0)),"")</f>
        <v>Nativity Academy</v>
      </c>
      <c r="K435" s="10" t="str">
        <f>IFERROR(INDEX([1]!tblOrg[Abbr],MATCH(tblTeamSch[[#This Row],[Org]],[1]!tblOrg[Organization],0)),"")</f>
        <v>Nvy</v>
      </c>
      <c r="L435" s="10" t="str">
        <f>IFERROR(INDEX(IF(tblTeamSch[[#This Row],[1vs2]]=1,[1]!tblSchedule[Team 1 Name],[1]!tblSchedule[Team 2 Name]),MATCH(tblTeamSch[[#This Row],[Game Num]],[1]!tblSchedule[GameNum],0)),"")</f>
        <v>Nativity BB 8B #1</v>
      </c>
      <c r="M435" s="10" t="str">
        <f>IFERROR(INDEX(IF(tblTeamSch[[#This Row],[1vs2]]=1,[1]!tblSchedule[Team 2 Name],[1]!tblSchedule[Team 1 Name]),MATCH(tblTeamSch[[#This Row],[Game Num]],[1]!tblSchedule[GameNum],0)),"")</f>
        <v>St. Athanasius BB 8B#1</v>
      </c>
      <c r="N435" s="6"/>
      <c r="O435" s="6"/>
      <c r="P435" s="6"/>
      <c r="Q435" s="6">
        <f>INDEX([1]!tblSchedule[Home Game],MATCH(tblTeamSch[[#This Row],[Game Num]],[1]!tblSchedule[GameNum],0))</f>
        <v>1</v>
      </c>
      <c r="R435" s="7" t="e">
        <f>IF(COUNTIFS(tblTeamSch[Team],tblTeamSch[[#This Row],[Team]],#REF!,1)&gt;1,"Y","")</f>
        <v>#REF!</v>
      </c>
      <c r="S435" s="6">
        <f>INDEX([1]!tblLoc[Score],MATCH(INDEX([1]!tblOrg[Loc],MATCH(tblTeamSch[[#This Row],[Org]],[1]!tblOrg[Organization],0)),[1]!tblLoc[Loc],0))</f>
        <v>0</v>
      </c>
      <c r="T435" s="6" t="e">
        <f>INDEX([1]!tblLoc[Score],MATCH(INDEX([1]!tblOrg[Loc],MATCH(#REF!,[1]!tblOrg[Abbr],0)),[1]!tblLoc[Loc],0))</f>
        <v>#REF!</v>
      </c>
      <c r="U435" s="6">
        <f>IFERROR(INDEX([1]!tblLoc[Score],MATCH(INDEX([1]!tblOrg[Loc],MATCH(INDEX(FacList,MATCH(tblTeamSch[[#This Row],[Facility]],INDEX(FacList,,1),0),3),[1]!tblOrg[Org Num],0)),[1]!tblLoc[Loc],0)),"")</f>
        <v>7</v>
      </c>
      <c r="V435" s="6">
        <f>IF(OR(tblTeamSch[[#This Row],[Court]]="",tblTeamSch[[#This Row],[Home]]&gt;0),0,IF(tblTeamSch[[#This Row],[Court]]&lt;10,0,IF(tblTeamSch[[#This Row],[Home Court]]=10,0,10)))</f>
        <v>0</v>
      </c>
      <c r="W435" s="6" t="e">
        <f>COUNTIFS(tblTeamSch[Travel Score for Game],10,tblTeamSch[Home],0,#REF!,#REF!)</f>
        <v>#REF!</v>
      </c>
      <c r="X435" s="6" t="str">
        <f>IFERROR(INDEX(tblTeamSch[Overall Travel Score],MATCH(tblTeamSch[[#This Row],[Opponent]],tblTeamSch[Team],0)),"")</f>
        <v/>
      </c>
      <c r="Y435" s="6" cm="1">
        <f t="array" ref="Y435">IF(Y434="Num",1,IF(Y434="","",IF(Y434+1&gt;TotalNumRegGames*2,"",Y434+1)))</f>
        <v>434</v>
      </c>
    </row>
    <row r="436" spans="1:25" ht="13.35" customHeight="1" x14ac:dyDescent="0.3">
      <c r="A436" s="6" cm="1">
        <f t="array" ref="A4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</v>
      </c>
      <c r="B436" s="6" cm="1">
        <f t="array" ref="B4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36" s="6">
        <f>IFERROR(INDEX([1]!tblSchedule[Week Game Scheduled],MATCH(tblTeamSch[[#This Row],[Game Num]],[1]!tblSchedule[GameNum],0)),"")</f>
        <v>9</v>
      </c>
      <c r="D436" s="6">
        <f>IFERROR(INDEX([1]!tblSchedule[Round],MATCH(tblTeamSch[[#This Row],[Game Num]],[1]!tblSchedule[GameNum],0)),"")</f>
        <v>6</v>
      </c>
      <c r="E436" s="6">
        <f>IFERROR(INDEX([1]!tblSchedule[Rnd Sch],MATCH(tblTeamSch[[#This Row],[Game Num]],[1]!tblSchedule[GameNum],0)),"")</f>
        <v>6</v>
      </c>
      <c r="F436" s="6" t="str">
        <f>IFERROR(INDEX([1]!tblSchedule[DLC],MATCH(tblTeamSch[[#This Row],[Game Num]],[1]!tblSchedule[GameNum],0)),"")</f>
        <v>8B1A</v>
      </c>
      <c r="G436" s="7" t="str">
        <f>IFERROR(INDEX([1]!tblSchedule[Facility],MATCH(tblTeamSch[[#This Row],[Game Num]],[1]!tblSchedule[GameNum],0)),"")</f>
        <v>Trinity High School's Steinhauser Gym</v>
      </c>
      <c r="H436" s="8">
        <f>IFERROR(INDEX([1]!tblSchedule[Game Date],MATCH(tblTeamSch[[#This Row],[Game Num]],[1]!tblSchedule[GameNum],0)),"")</f>
        <v>46047</v>
      </c>
      <c r="I436" s="9">
        <f>IFERROR(INDEX([1]!tblSchedule[Game Time],MATCH(tblTeamSch[[#This Row],[Game Num]],[1]!tblSchedule[GameNum],0)),"")</f>
        <v>0.625</v>
      </c>
      <c r="J436" s="10" t="str">
        <f>IFERROR(INDEX([1]!tblTeams[Organization],MATCH(tblTeamSch[[#This Row],[Team]],[1]!tblTeams[Team],0)),"")</f>
        <v>Nativity Academy</v>
      </c>
      <c r="K436" s="10" t="str">
        <f>IFERROR(INDEX([1]!tblOrg[Abbr],MATCH(tblTeamSch[[#This Row],[Org]],[1]!tblOrg[Organization],0)),"")</f>
        <v>Nvy</v>
      </c>
      <c r="L436" s="10" t="str">
        <f>IFERROR(INDEX(IF(tblTeamSch[[#This Row],[1vs2]]=1,[1]!tblSchedule[Team 1 Name],[1]!tblSchedule[Team 2 Name]),MATCH(tblTeamSch[[#This Row],[Game Num]],[1]!tblSchedule[GameNum],0)),"")</f>
        <v>Nativity BB 8B #1</v>
      </c>
      <c r="M436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436" s="6"/>
      <c r="O436" s="6"/>
      <c r="P436" s="6"/>
      <c r="Q436" s="6">
        <f>INDEX([1]!tblSchedule[Home Game],MATCH(tblTeamSch[[#This Row],[Game Num]],[1]!tblSchedule[GameNum],0))</f>
        <v>0</v>
      </c>
      <c r="R436" s="7" t="e">
        <f>IF(COUNTIFS(tblTeamSch[Team],tblTeamSch[[#This Row],[Team]],#REF!,1)&gt;1,"Y","")</f>
        <v>#REF!</v>
      </c>
      <c r="S436" s="6">
        <f>INDEX([1]!tblLoc[Score],MATCH(INDEX([1]!tblOrg[Loc],MATCH(tblTeamSch[[#This Row],[Org]],[1]!tblOrg[Organization],0)),[1]!tblLoc[Loc],0))</f>
        <v>0</v>
      </c>
      <c r="T436" s="6" t="e">
        <f>INDEX([1]!tblLoc[Score],MATCH(INDEX([1]!tblOrg[Loc],MATCH(#REF!,[1]!tblOrg[Abbr],0)),[1]!tblLoc[Loc],0))</f>
        <v>#REF!</v>
      </c>
      <c r="U436" s="6" t="str">
        <f>IFERROR(INDEX([1]!tblLoc[Score],MATCH(INDEX([1]!tblOrg[Loc],MATCH(INDEX(FacList,MATCH(tblTeamSch[[#This Row],[Facility]],INDEX(FacList,,1),0),3),[1]!tblOrg[Org Num],0)),[1]!tblLoc[Loc],0)),"")</f>
        <v/>
      </c>
      <c r="V436" s="6">
        <f>IF(OR(tblTeamSch[[#This Row],[Court]]="",tblTeamSch[[#This Row],[Home]]&gt;0),0,IF(tblTeamSch[[#This Row],[Court]]&lt;10,0,IF(tblTeamSch[[#This Row],[Home Court]]=10,0,10)))</f>
        <v>0</v>
      </c>
      <c r="W436" s="6" t="e">
        <f>COUNTIFS(tblTeamSch[Travel Score for Game],10,tblTeamSch[Home],0,#REF!,#REF!)</f>
        <v>#REF!</v>
      </c>
      <c r="X436" s="6" t="str">
        <f>IFERROR(INDEX(tblTeamSch[Overall Travel Score],MATCH(tblTeamSch[[#This Row],[Opponent]],tblTeamSch[Team],0)),"")</f>
        <v/>
      </c>
      <c r="Y436" s="6" cm="1">
        <f t="array" ref="Y436">IF(Y435="Num",1,IF(Y435="","",IF(Y435+1&gt;TotalNumRegGames*2,"",Y435+1)))</f>
        <v>435</v>
      </c>
    </row>
    <row r="437" spans="1:25" ht="13.35" customHeight="1" x14ac:dyDescent="0.3">
      <c r="A437" s="6" cm="1">
        <f t="array" ref="A4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</v>
      </c>
      <c r="B437" s="6" cm="1">
        <f t="array" ref="B4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37" s="6">
        <f>IFERROR(INDEX([1]!tblSchedule[Week Game Scheduled],MATCH(tblTeamSch[[#This Row],[Game Num]],[1]!tblSchedule[GameNum],0)),"")</f>
        <v>10</v>
      </c>
      <c r="D437" s="6">
        <f>IFERROR(INDEX([1]!tblSchedule[Round],MATCH(tblTeamSch[[#This Row],[Game Num]],[1]!tblSchedule[GameNum],0)),"")</f>
        <v>7</v>
      </c>
      <c r="E437" s="6">
        <f>IFERROR(INDEX([1]!tblSchedule[Rnd Sch],MATCH(tblTeamSch[[#This Row],[Game Num]],[1]!tblSchedule[GameNum],0)),"")</f>
        <v>7</v>
      </c>
      <c r="F437" s="6" t="str">
        <f>IFERROR(INDEX([1]!tblSchedule[DLC],MATCH(tblTeamSch[[#This Row],[Game Num]],[1]!tblSchedule[GameNum],0)),"")</f>
        <v>8B1A</v>
      </c>
      <c r="G437" s="7" t="str">
        <f>IFERROR(INDEX([1]!tblSchedule[Facility],MATCH(tblTeamSch[[#This Row],[Game Num]],[1]!tblSchedule[GameNum],0)),"")</f>
        <v>Trinity High School's Steinhauser Gym</v>
      </c>
      <c r="H437" s="8">
        <f>IFERROR(INDEX([1]!tblSchedule[Game Date],MATCH(tblTeamSch[[#This Row],[Game Num]],[1]!tblSchedule[GameNum],0)),"")</f>
        <v>46054</v>
      </c>
      <c r="I437" s="9">
        <f>IFERROR(INDEX([1]!tblSchedule[Game Time],MATCH(tblTeamSch[[#This Row],[Game Num]],[1]!tblSchedule[GameNum],0)),"")</f>
        <v>0.66666666666666663</v>
      </c>
      <c r="J437" s="10" t="str">
        <f>IFERROR(INDEX([1]!tblTeams[Organization],MATCH(tblTeamSch[[#This Row],[Team]],[1]!tblTeams[Team],0)),"")</f>
        <v>Nativity Academy</v>
      </c>
      <c r="K437" s="10" t="str">
        <f>IFERROR(INDEX([1]!tblOrg[Abbr],MATCH(tblTeamSch[[#This Row],[Org]],[1]!tblOrg[Organization],0)),"")</f>
        <v>Nvy</v>
      </c>
      <c r="L437" s="10" t="str">
        <f>IFERROR(INDEX(IF(tblTeamSch[[#This Row],[1vs2]]=1,[1]!tblSchedule[Team 1 Name],[1]!tblSchedule[Team 2 Name]),MATCH(tblTeamSch[[#This Row],[Game Num]],[1]!tblSchedule[GameNum],0)),"")</f>
        <v>Nativity BB 8B #1</v>
      </c>
      <c r="M437" s="10" t="str">
        <f>IFERROR(INDEX(IF(tblTeamSch[[#This Row],[1vs2]]=1,[1]!tblSchedule[Team 2 Name],[1]!tblSchedule[Team 1 Name]),MATCH(tblTeamSch[[#This Row],[Game Num]],[1]!tblSchedule[GameNum],0)),"")</f>
        <v>St. Nicholas BB 8B #1</v>
      </c>
      <c r="N437" s="6"/>
      <c r="O437" s="6"/>
      <c r="P437" s="6"/>
      <c r="Q437" s="6">
        <f>INDEX([1]!tblSchedule[Home Game],MATCH(tblTeamSch[[#This Row],[Game Num]],[1]!tblSchedule[GameNum],0))</f>
        <v>0</v>
      </c>
      <c r="R437" s="7" t="e">
        <f>IF(COUNTIFS(tblTeamSch[Team],tblTeamSch[[#This Row],[Team]],#REF!,1)&gt;1,"Y","")</f>
        <v>#REF!</v>
      </c>
      <c r="S437" s="6">
        <f>INDEX([1]!tblLoc[Score],MATCH(INDEX([1]!tblOrg[Loc],MATCH(tblTeamSch[[#This Row],[Org]],[1]!tblOrg[Organization],0)),[1]!tblLoc[Loc],0))</f>
        <v>0</v>
      </c>
      <c r="T437" s="6" t="e">
        <f>INDEX([1]!tblLoc[Score],MATCH(INDEX([1]!tblOrg[Loc],MATCH(#REF!,[1]!tblOrg[Abbr],0)),[1]!tblLoc[Loc],0))</f>
        <v>#REF!</v>
      </c>
      <c r="U437" s="6" t="str">
        <f>IFERROR(INDEX([1]!tblLoc[Score],MATCH(INDEX([1]!tblOrg[Loc],MATCH(INDEX(FacList,MATCH(tblTeamSch[[#This Row],[Facility]],INDEX(FacList,,1),0),3),[1]!tblOrg[Org Num],0)),[1]!tblLoc[Loc],0)),"")</f>
        <v/>
      </c>
      <c r="V437" s="6">
        <f>IF(OR(tblTeamSch[[#This Row],[Court]]="",tblTeamSch[[#This Row],[Home]]&gt;0),0,IF(tblTeamSch[[#This Row],[Court]]&lt;10,0,IF(tblTeamSch[[#This Row],[Home Court]]=10,0,10)))</f>
        <v>0</v>
      </c>
      <c r="W437" s="6" t="e">
        <f>COUNTIFS(tblTeamSch[Travel Score for Game],10,tblTeamSch[Home],0,#REF!,#REF!)</f>
        <v>#REF!</v>
      </c>
      <c r="X437" s="6" t="str">
        <f>IFERROR(INDEX(tblTeamSch[Overall Travel Score],MATCH(tblTeamSch[[#This Row],[Opponent]],tblTeamSch[Team],0)),"")</f>
        <v/>
      </c>
      <c r="Y437" s="6" cm="1">
        <f t="array" ref="Y437">IF(Y436="Num",1,IF(Y436="","",IF(Y436+1&gt;TotalNumRegGames*2,"",Y436+1)))</f>
        <v>436</v>
      </c>
    </row>
    <row r="438" spans="1:25" ht="13.35" customHeight="1" x14ac:dyDescent="0.3">
      <c r="A438" s="6" cm="1">
        <f t="array" ref="A4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457</v>
      </c>
      <c r="B438" s="6" cm="1">
        <f t="array" ref="B4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38" s="6">
        <f>IFERROR(INDEX([1]!tblSchedule[Week Game Scheduled],MATCH(tblTeamSch[[#This Row],[Game Num]],[1]!tblSchedule[GameNum],0)),"")</f>
        <v>49</v>
      </c>
      <c r="D438" s="6">
        <f>IFERROR(INDEX([1]!tblSchedule[Round],MATCH(tblTeamSch[[#This Row],[Game Num]],[1]!tblSchedule[GameNum],0)),"")</f>
        <v>1</v>
      </c>
      <c r="E438" s="6">
        <f>IFERROR(INDEX([1]!tblSchedule[Rnd Sch],MATCH(tblTeamSch[[#This Row],[Game Num]],[1]!tblSchedule[GameNum],0)),"")</f>
        <v>1</v>
      </c>
      <c r="F438" s="6" t="str">
        <f>IFERROR(INDEX([1]!tblSchedule[DLC],MATCH(tblTeamSch[[#This Row],[Game Num]],[1]!tblSchedule[GameNum],0)),"")</f>
        <v>4B1AA</v>
      </c>
      <c r="G438" s="7" t="str">
        <f>IFERROR(INDEX([1]!tblSchedule[Facility],MATCH(tblTeamSch[[#This Row],[Game Num]],[1]!tblSchedule[GameNum],0)),"")</f>
        <v>St. Agnes Gym</v>
      </c>
      <c r="H438" s="8">
        <f>IFERROR(INDEX([1]!tblSchedule[Game Date],MATCH(tblTeamSch[[#This Row],[Game Num]],[1]!tblSchedule[GameNum],0)),"")</f>
        <v>45997</v>
      </c>
      <c r="I438" s="9">
        <f>IFERROR(INDEX([1]!tblSchedule[Game Time],MATCH(tblTeamSch[[#This Row],[Game Num]],[1]!tblSchedule[GameNum],0)),"")</f>
        <v>0.45833333333333331</v>
      </c>
      <c r="J438" s="10" t="str">
        <f>IFERROR(INDEX([1]!tblTeams[Organization],MATCH(tblTeamSch[[#This Row],[Team]],[1]!tblTeams[Team],0)),"")</f>
        <v>Notre Dame Academy</v>
      </c>
      <c r="K438" s="10" t="str">
        <f>IFERROR(INDEX([1]!tblOrg[Abbr],MATCH(tblTeamSch[[#This Row],[Org]],[1]!tblOrg[Organization],0)),"")</f>
        <v>NDA</v>
      </c>
      <c r="L438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38" s="10" t="str">
        <f>IFERROR(INDEX(IF(tblTeamSch[[#This Row],[1vs2]]=1,[1]!tblSchedule[Team 2 Name],[1]!tblSchedule[Team 1 Name]),MATCH(tblTeamSch[[#This Row],[Game Num]],[1]!tblSchedule[GameNum],0)),"")</f>
        <v>St Agnes BB 4B#1</v>
      </c>
      <c r="N438" s="6"/>
      <c r="O438" s="6"/>
      <c r="P438" s="6"/>
      <c r="Q438" s="6">
        <f>INDEX([1]!tblSchedule[Home Game],MATCH(tblTeamSch[[#This Row],[Game Num]],[1]!tblSchedule[GameNum],0))</f>
        <v>1</v>
      </c>
      <c r="R438" s="7" t="e">
        <f>IF(COUNTIFS(tblTeamSch[Team],tblTeamSch[[#This Row],[Team]],#REF!,1)&gt;1,"Y","")</f>
        <v>#REF!</v>
      </c>
      <c r="S438" s="6">
        <f>INDEX([1]!tblLoc[Score],MATCH(INDEX([1]!tblOrg[Loc],MATCH(tblTeamSch[[#This Row],[Org]],[1]!tblOrg[Organization],0)),[1]!tblLoc[Loc],0))</f>
        <v>10</v>
      </c>
      <c r="T438" s="6" t="e">
        <f>INDEX([1]!tblLoc[Score],MATCH(INDEX([1]!tblOrg[Loc],MATCH(#REF!,[1]!tblOrg[Abbr],0)),[1]!tblLoc[Loc],0))</f>
        <v>#REF!</v>
      </c>
      <c r="U438" s="6">
        <f>IFERROR(INDEX([1]!tblLoc[Score],MATCH(INDEX([1]!tblOrg[Loc],MATCH(INDEX(FacList,MATCH(tblTeamSch[[#This Row],[Facility]],INDEX(FacList,,1),0),3),[1]!tblOrg[Org Num],0)),[1]!tblLoc[Loc],0)),"")</f>
        <v>0</v>
      </c>
      <c r="V438" s="6">
        <f>IF(OR(tblTeamSch[[#This Row],[Court]]="",tblTeamSch[[#This Row],[Home]]&gt;0),0,IF(tblTeamSch[[#This Row],[Court]]&lt;10,0,IF(tblTeamSch[[#This Row],[Home Court]]=10,0,10)))</f>
        <v>0</v>
      </c>
      <c r="W438" s="6" t="e">
        <f>COUNTIFS(tblTeamSch[Travel Score for Game],10,tblTeamSch[Home],0,#REF!,#REF!)</f>
        <v>#REF!</v>
      </c>
      <c r="X438" s="6" t="str">
        <f>IFERROR(INDEX(tblTeamSch[Overall Travel Score],MATCH(tblTeamSch[[#This Row],[Opponent]],tblTeamSch[Team],0)),"")</f>
        <v/>
      </c>
      <c r="Y438" s="6" cm="1">
        <f t="array" ref="Y438">IF(Y437="Num",1,IF(Y437="","",IF(Y437+1&gt;TotalNumRegGames*2,"",Y437+1)))</f>
        <v>437</v>
      </c>
    </row>
    <row r="439" spans="1:25" ht="13.35" customHeight="1" x14ac:dyDescent="0.3">
      <c r="A439" s="6" cm="1">
        <f t="array" ref="A4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464</v>
      </c>
      <c r="B439" s="6" cm="1">
        <f t="array" ref="B4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39" s="6">
        <f>IFERROR(INDEX([1]!tblSchedule[Week Game Scheduled],MATCH(tblTeamSch[[#This Row],[Game Num]],[1]!tblSchedule[GameNum],0)),"")</f>
        <v>50</v>
      </c>
      <c r="D439" s="6">
        <f>IFERROR(INDEX([1]!tblSchedule[Round],MATCH(tblTeamSch[[#This Row],[Game Num]],[1]!tblSchedule[GameNum],0)),"")</f>
        <v>2</v>
      </c>
      <c r="E439" s="6">
        <f>IFERROR(INDEX([1]!tblSchedule[Rnd Sch],MATCH(tblTeamSch[[#This Row],[Game Num]],[1]!tblSchedule[GameNum],0)),"")</f>
        <v>2</v>
      </c>
      <c r="F439" s="6" t="str">
        <f>IFERROR(INDEX([1]!tblSchedule[DLC],MATCH(tblTeamSch[[#This Row],[Game Num]],[1]!tblSchedule[GameNum],0)),"")</f>
        <v>4B1AA</v>
      </c>
      <c r="G439" s="7" t="str">
        <f>IFERROR(INDEX([1]!tblSchedule[Facility],MATCH(tblTeamSch[[#This Row],[Game Num]],[1]!tblSchedule[GameNum],0)),"")</f>
        <v>St. Michael Community Center</v>
      </c>
      <c r="H439" s="8">
        <f>IFERROR(INDEX([1]!tblSchedule[Game Date],MATCH(tblTeamSch[[#This Row],[Game Num]],[1]!tblSchedule[GameNum],0)),"")</f>
        <v>46004</v>
      </c>
      <c r="I439" s="9">
        <f>IFERROR(INDEX([1]!tblSchedule[Game Time],MATCH(tblTeamSch[[#This Row],[Game Num]],[1]!tblSchedule[GameNum],0)),"")</f>
        <v>0.45833333333333331</v>
      </c>
      <c r="J439" s="10" t="str">
        <f>IFERROR(INDEX([1]!tblTeams[Organization],MATCH(tblTeamSch[[#This Row],[Team]],[1]!tblTeams[Team],0)),"")</f>
        <v>Notre Dame Academy</v>
      </c>
      <c r="K439" s="10" t="str">
        <f>IFERROR(INDEX([1]!tblOrg[Abbr],MATCH(tblTeamSch[[#This Row],[Org]],[1]!tblOrg[Organization],0)),"")</f>
        <v>NDA</v>
      </c>
      <c r="L439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39" s="10" t="str">
        <f>IFERROR(INDEX(IF(tblTeamSch[[#This Row],[1vs2]]=1,[1]!tblSchedule[Team 2 Name],[1]!tblSchedule[Team 1 Name]),MATCH(tblTeamSch[[#This Row],[Game Num]],[1]!tblSchedule[GameNum],0)),"")</f>
        <v>St Michael BB 4B#1</v>
      </c>
      <c r="N439" s="6"/>
      <c r="O439" s="6"/>
      <c r="P439" s="6"/>
      <c r="Q439" s="6">
        <f>INDEX([1]!tblSchedule[Home Game],MATCH(tblTeamSch[[#This Row],[Game Num]],[1]!tblSchedule[GameNum],0))</f>
        <v>1</v>
      </c>
      <c r="R439" s="7" t="e">
        <f>IF(COUNTIFS(tblTeamSch[Team],tblTeamSch[[#This Row],[Team]],#REF!,1)&gt;1,"Y","")</f>
        <v>#REF!</v>
      </c>
      <c r="S439" s="6">
        <f>INDEX([1]!tblLoc[Score],MATCH(INDEX([1]!tblOrg[Loc],MATCH(tblTeamSch[[#This Row],[Org]],[1]!tblOrg[Organization],0)),[1]!tblLoc[Loc],0))</f>
        <v>10</v>
      </c>
      <c r="T439" s="6" t="e">
        <f>INDEX([1]!tblLoc[Score],MATCH(INDEX([1]!tblOrg[Loc],MATCH(#REF!,[1]!tblOrg[Abbr],0)),[1]!tblLoc[Loc],0))</f>
        <v>#REF!</v>
      </c>
      <c r="U439" s="6">
        <f>IFERROR(INDEX([1]!tblLoc[Score],MATCH(INDEX([1]!tblOrg[Loc],MATCH(INDEX(FacList,MATCH(tblTeamSch[[#This Row],[Facility]],INDEX(FacList,,1),0),3),[1]!tblOrg[Org Num],0)),[1]!tblLoc[Loc],0)),"")</f>
        <v>7</v>
      </c>
      <c r="V439" s="6">
        <f>IF(OR(tblTeamSch[[#This Row],[Court]]="",tblTeamSch[[#This Row],[Home]]&gt;0),0,IF(tblTeamSch[[#This Row],[Court]]&lt;10,0,IF(tblTeamSch[[#This Row],[Home Court]]=10,0,10)))</f>
        <v>0</v>
      </c>
      <c r="W439" s="6" t="e">
        <f>COUNTIFS(tblTeamSch[Travel Score for Game],10,tblTeamSch[Home],0,#REF!,#REF!)</f>
        <v>#REF!</v>
      </c>
      <c r="X439" s="6" t="str">
        <f>IFERROR(INDEX(tblTeamSch[Overall Travel Score],MATCH(tblTeamSch[[#This Row],[Opponent]],tblTeamSch[Team],0)),"")</f>
        <v/>
      </c>
      <c r="Y439" s="6" cm="1">
        <f t="array" ref="Y439">IF(Y438="Num",1,IF(Y438="","",IF(Y438+1&gt;TotalNumRegGames*2,"",Y438+1)))</f>
        <v>438</v>
      </c>
    </row>
    <row r="440" spans="1:25" ht="13.35" customHeight="1" x14ac:dyDescent="0.3">
      <c r="A440" s="6" cm="1">
        <f t="array" ref="A4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471</v>
      </c>
      <c r="B440" s="6" cm="1">
        <f t="array" ref="B4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0" s="6">
        <f>IFERROR(INDEX([1]!tblSchedule[Week Game Scheduled],MATCH(tblTeamSch[[#This Row],[Game Num]],[1]!tblSchedule[GameNum],0)),"")</f>
        <v>5</v>
      </c>
      <c r="D440" s="6">
        <f>IFERROR(INDEX([1]!tblSchedule[Round],MATCH(tblTeamSch[[#This Row],[Game Num]],[1]!tblSchedule[GameNum],0)),"")</f>
        <v>3</v>
      </c>
      <c r="E440" s="6">
        <f>IFERROR(INDEX([1]!tblSchedule[Rnd Sch],MATCH(tblTeamSch[[#This Row],[Game Num]],[1]!tblSchedule[GameNum],0)),"")</f>
        <v>3</v>
      </c>
      <c r="F440" s="6" t="str">
        <f>IFERROR(INDEX([1]!tblSchedule[DLC],MATCH(tblTeamSch[[#This Row],[Game Num]],[1]!tblSchedule[GameNum],0)),"")</f>
        <v>4B1AA</v>
      </c>
      <c r="G440" s="7" t="str">
        <f>IFERROR(INDEX([1]!tblSchedule[Facility],MATCH(tblTeamSch[[#This Row],[Game Num]],[1]!tblSchedule[GameNum],0)),"")</f>
        <v>St. Margaret Mary PAC (smaller gym)</v>
      </c>
      <c r="H440" s="8">
        <f>IFERROR(INDEX([1]!tblSchedule[Game Date],MATCH(tblTeamSch[[#This Row],[Game Num]],[1]!tblSchedule[GameNum],0)),"")</f>
        <v>46025</v>
      </c>
      <c r="I440" s="9">
        <f>IFERROR(INDEX([1]!tblSchedule[Game Time],MATCH(tblTeamSch[[#This Row],[Game Num]],[1]!tblSchedule[GameNum],0)),"")</f>
        <v>0.47916666666666669</v>
      </c>
      <c r="J440" s="10" t="str">
        <f>IFERROR(INDEX([1]!tblTeams[Organization],MATCH(tblTeamSch[[#This Row],[Team]],[1]!tblTeams[Team],0)),"")</f>
        <v>Notre Dame Academy</v>
      </c>
      <c r="K440" s="10" t="str">
        <f>IFERROR(INDEX([1]!tblOrg[Abbr],MATCH(tblTeamSch[[#This Row],[Org]],[1]!tblOrg[Organization],0)),"")</f>
        <v>NDA</v>
      </c>
      <c r="L440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40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440" s="6"/>
      <c r="O440" s="6"/>
      <c r="P440" s="6"/>
      <c r="Q440" s="6">
        <f>INDEX([1]!tblSchedule[Home Game],MATCH(tblTeamSch[[#This Row],[Game Num]],[1]!tblSchedule[GameNum],0))</f>
        <v>1</v>
      </c>
      <c r="R440" s="7" t="e">
        <f>IF(COUNTIFS(tblTeamSch[Team],tblTeamSch[[#This Row],[Team]],#REF!,1)&gt;1,"Y","")</f>
        <v>#REF!</v>
      </c>
      <c r="S440" s="6">
        <f>INDEX([1]!tblLoc[Score],MATCH(INDEX([1]!tblOrg[Loc],MATCH(tblTeamSch[[#This Row],[Org]],[1]!tblOrg[Organization],0)),[1]!tblLoc[Loc],0))</f>
        <v>10</v>
      </c>
      <c r="T440" s="6" t="e">
        <f>INDEX([1]!tblLoc[Score],MATCH(INDEX([1]!tblOrg[Loc],MATCH(#REF!,[1]!tblOrg[Abbr],0)),[1]!tblLoc[Loc],0))</f>
        <v>#REF!</v>
      </c>
      <c r="U440" s="6">
        <f>IFERROR(INDEX([1]!tblLoc[Score],MATCH(INDEX([1]!tblOrg[Loc],MATCH(INDEX(FacList,MATCH(tblTeamSch[[#This Row],[Facility]],INDEX(FacList,,1),0),3),[1]!tblOrg[Org Num],0)),[1]!tblLoc[Loc],0)),"")</f>
        <v>0</v>
      </c>
      <c r="V440" s="6">
        <f>IF(OR(tblTeamSch[[#This Row],[Court]]="",tblTeamSch[[#This Row],[Home]]&gt;0),0,IF(tblTeamSch[[#This Row],[Court]]&lt;10,0,IF(tblTeamSch[[#This Row],[Home Court]]=10,0,10)))</f>
        <v>0</v>
      </c>
      <c r="W440" s="6" t="e">
        <f>COUNTIFS(tblTeamSch[Travel Score for Game],10,tblTeamSch[Home],0,#REF!,#REF!)</f>
        <v>#REF!</v>
      </c>
      <c r="X440" s="6" t="str">
        <f>IFERROR(INDEX(tblTeamSch[Overall Travel Score],MATCH(tblTeamSch[[#This Row],[Opponent]],tblTeamSch[Team],0)),"")</f>
        <v/>
      </c>
      <c r="Y440" s="6" cm="1">
        <f t="array" ref="Y440">IF(Y439="Num",1,IF(Y439="","",IF(Y439+1&gt;TotalNumRegGames*2,"",Y439+1)))</f>
        <v>439</v>
      </c>
    </row>
    <row r="441" spans="1:25" ht="13.35" customHeight="1" x14ac:dyDescent="0.3">
      <c r="A441" s="6" cm="1">
        <f t="array" ref="A4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476</v>
      </c>
      <c r="B441" s="6" cm="1">
        <f t="array" ref="B4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41" s="6">
        <f>IFERROR(INDEX([1]!tblSchedule[Week Game Scheduled],MATCH(tblTeamSch[[#This Row],[Game Num]],[1]!tblSchedule[GameNum],0)),"")</f>
        <v>6</v>
      </c>
      <c r="D441" s="6">
        <f>IFERROR(INDEX([1]!tblSchedule[Round],MATCH(tblTeamSch[[#This Row],[Game Num]],[1]!tblSchedule[GameNum],0)),"")</f>
        <v>4</v>
      </c>
      <c r="E441" s="6">
        <f>IFERROR(INDEX([1]!tblSchedule[Rnd Sch],MATCH(tblTeamSch[[#This Row],[Game Num]],[1]!tblSchedule[GameNum],0)),"")</f>
        <v>4</v>
      </c>
      <c r="F441" s="6" t="str">
        <f>IFERROR(INDEX([1]!tblSchedule[DLC],MATCH(tblTeamSch[[#This Row],[Game Num]],[1]!tblSchedule[GameNum],0)),"")</f>
        <v>4B1AA</v>
      </c>
      <c r="G441" s="7" t="str">
        <f>IFERROR(INDEX([1]!tblSchedule[Facility],MATCH(tblTeamSch[[#This Row],[Game Num]],[1]!tblSchedule[GameNum],0)),"")</f>
        <v>St Lawrence</v>
      </c>
      <c r="H441" s="8">
        <f>IFERROR(INDEX([1]!tblSchedule[Game Date],MATCH(tblTeamSch[[#This Row],[Game Num]],[1]!tblSchedule[GameNum],0)),"")</f>
        <v>46032</v>
      </c>
      <c r="I441" s="9">
        <f>IFERROR(INDEX([1]!tblSchedule[Game Time],MATCH(tblTeamSch[[#This Row],[Game Num]],[1]!tblSchedule[GameNum],0)),"")</f>
        <v>0.41666666666666669</v>
      </c>
      <c r="J441" s="10" t="str">
        <f>IFERROR(INDEX([1]!tblTeams[Organization],MATCH(tblTeamSch[[#This Row],[Team]],[1]!tblTeams[Team],0)),"")</f>
        <v>Notre Dame Academy</v>
      </c>
      <c r="K441" s="10" t="str">
        <f>IFERROR(INDEX([1]!tblOrg[Abbr],MATCH(tblTeamSch[[#This Row],[Org]],[1]!tblOrg[Organization],0)),"")</f>
        <v>NDA</v>
      </c>
      <c r="L441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41" s="10" t="str">
        <f>IFERROR(INDEX(IF(tblTeamSch[[#This Row],[1vs2]]=1,[1]!tblSchedule[Team 2 Name],[1]!tblSchedule[Team 1 Name]),MATCH(tblTeamSch[[#This Row],[Game Num]],[1]!tblSchedule[GameNum],0)),"")</f>
        <v>Holy Trinity BB 3/4B #1</v>
      </c>
      <c r="N441" s="6"/>
      <c r="O441" s="6"/>
      <c r="P441" s="6"/>
      <c r="Q441" s="6">
        <f>INDEX([1]!tblSchedule[Home Game],MATCH(tblTeamSch[[#This Row],[Game Num]],[1]!tblSchedule[GameNum],0))</f>
        <v>1</v>
      </c>
      <c r="R441" s="7" t="e">
        <f>IF(COUNTIFS(tblTeamSch[Team],tblTeamSch[[#This Row],[Team]],#REF!,1)&gt;1,"Y","")</f>
        <v>#REF!</v>
      </c>
      <c r="S441" s="6">
        <f>INDEX([1]!tblLoc[Score],MATCH(INDEX([1]!tblOrg[Loc],MATCH(tblTeamSch[[#This Row],[Org]],[1]!tblOrg[Organization],0)),[1]!tblLoc[Loc],0))</f>
        <v>10</v>
      </c>
      <c r="T441" s="6" t="e">
        <f>INDEX([1]!tblLoc[Score],MATCH(INDEX([1]!tblOrg[Loc],MATCH(#REF!,[1]!tblOrg[Abbr],0)),[1]!tblLoc[Loc],0))</f>
        <v>#REF!</v>
      </c>
      <c r="U441" s="6">
        <f>IFERROR(INDEX([1]!tblLoc[Score],MATCH(INDEX([1]!tblOrg[Loc],MATCH(INDEX(FacList,MATCH(tblTeamSch[[#This Row],[Facility]],INDEX(FacList,,1),0),3),[1]!tblOrg[Org Num],0)),[1]!tblLoc[Loc],0)),"")</f>
        <v>10</v>
      </c>
      <c r="V441" s="6">
        <f>IF(OR(tblTeamSch[[#This Row],[Court]]="",tblTeamSch[[#This Row],[Home]]&gt;0),0,IF(tblTeamSch[[#This Row],[Court]]&lt;10,0,IF(tblTeamSch[[#This Row],[Home Court]]=10,0,10)))</f>
        <v>0</v>
      </c>
      <c r="W441" s="6" t="e">
        <f>COUNTIFS(tblTeamSch[Travel Score for Game],10,tblTeamSch[Home],0,#REF!,#REF!)</f>
        <v>#REF!</v>
      </c>
      <c r="X441" s="6" t="str">
        <f>IFERROR(INDEX(tblTeamSch[Overall Travel Score],MATCH(tblTeamSch[[#This Row],[Opponent]],tblTeamSch[Team],0)),"")</f>
        <v/>
      </c>
      <c r="Y441" s="6" cm="1">
        <f t="array" ref="Y441">IF(Y440="Num",1,IF(Y440="","",IF(Y440+1&gt;TotalNumRegGames*2,"",Y440+1)))</f>
        <v>440</v>
      </c>
    </row>
    <row r="442" spans="1:25" ht="13.35" customHeight="1" x14ac:dyDescent="0.3">
      <c r="A442" s="6" cm="1">
        <f t="array" ref="A4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479</v>
      </c>
      <c r="B442" s="6" cm="1">
        <f t="array" ref="B4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2" s="6">
        <f>IFERROR(INDEX([1]!tblSchedule[Week Game Scheduled],MATCH(tblTeamSch[[#This Row],[Game Num]],[1]!tblSchedule[GameNum],0)),"")</f>
        <v>7</v>
      </c>
      <c r="D442" s="6">
        <f>IFERROR(INDEX([1]!tblSchedule[Round],MATCH(tblTeamSch[[#This Row],[Game Num]],[1]!tblSchedule[GameNum],0)),"")</f>
        <v>5</v>
      </c>
      <c r="E442" s="6">
        <f>IFERROR(INDEX([1]!tblSchedule[Rnd Sch],MATCH(tblTeamSch[[#This Row],[Game Num]],[1]!tblSchedule[GameNum],0)),"")</f>
        <v>5</v>
      </c>
      <c r="F442" s="6" t="str">
        <f>IFERROR(INDEX([1]!tblSchedule[DLC],MATCH(tblTeamSch[[#This Row],[Game Num]],[1]!tblSchedule[GameNum],0)),"")</f>
        <v>4B1AA</v>
      </c>
      <c r="G442" s="7" t="str">
        <f>IFERROR(INDEX([1]!tblSchedule[Facility],MATCH(tblTeamSch[[#This Row],[Game Num]],[1]!tblSchedule[GameNum],0)),"")</f>
        <v>Mary Queen of Peace</v>
      </c>
      <c r="H442" s="8">
        <f>IFERROR(INDEX([1]!tblSchedule[Game Date],MATCH(tblTeamSch[[#This Row],[Game Num]],[1]!tblSchedule[GameNum],0)),"")</f>
        <v>46039</v>
      </c>
      <c r="I442" s="9">
        <f>IFERROR(INDEX([1]!tblSchedule[Game Time],MATCH(tblTeamSch[[#This Row],[Game Num]],[1]!tblSchedule[GameNum],0)),"")</f>
        <v>0.41666666666666669</v>
      </c>
      <c r="J442" s="10" t="str">
        <f>IFERROR(INDEX([1]!tblTeams[Organization],MATCH(tblTeamSch[[#This Row],[Team]],[1]!tblTeams[Team],0)),"")</f>
        <v>Notre Dame Academy</v>
      </c>
      <c r="K442" s="10" t="str">
        <f>IFERROR(INDEX([1]!tblOrg[Abbr],MATCH(tblTeamSch[[#This Row],[Org]],[1]!tblOrg[Organization],0)),"")</f>
        <v>NDA</v>
      </c>
      <c r="L442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42" s="10" t="str">
        <f>IFERROR(INDEX(IF(tblTeamSch[[#This Row],[1vs2]]=1,[1]!tblSchedule[Team 2 Name],[1]!tblSchedule[Team 1 Name]),MATCH(tblTeamSch[[#This Row],[Game Num]],[1]!tblSchedule[GameNum],0)),"")</f>
        <v>SHMS BB 4B#1</v>
      </c>
      <c r="N442" s="6"/>
      <c r="O442" s="6"/>
      <c r="P442" s="6"/>
      <c r="Q442" s="6">
        <f>INDEX([1]!tblSchedule[Home Game],MATCH(tblTeamSch[[#This Row],[Game Num]],[1]!tblSchedule[GameNum],0))</f>
        <v>0</v>
      </c>
      <c r="R442" s="7" t="e">
        <f>IF(COUNTIFS(tblTeamSch[Team],tblTeamSch[[#This Row],[Team]],#REF!,1)&gt;1,"Y","")</f>
        <v>#REF!</v>
      </c>
      <c r="S442" s="6">
        <f>INDEX([1]!tblLoc[Score],MATCH(INDEX([1]!tblOrg[Loc],MATCH(tblTeamSch[[#This Row],[Org]],[1]!tblOrg[Organization],0)),[1]!tblLoc[Loc],0))</f>
        <v>10</v>
      </c>
      <c r="T442" s="6" t="e">
        <f>INDEX([1]!tblLoc[Score],MATCH(INDEX([1]!tblOrg[Loc],MATCH(#REF!,[1]!tblOrg[Abbr],0)),[1]!tblLoc[Loc],0))</f>
        <v>#REF!</v>
      </c>
      <c r="U442" s="6">
        <f>IFERROR(INDEX([1]!tblLoc[Score],MATCH(INDEX([1]!tblOrg[Loc],MATCH(INDEX(FacList,MATCH(tblTeamSch[[#This Row],[Facility]],INDEX(FacList,,1),0),3),[1]!tblOrg[Org Num],0)),[1]!tblLoc[Loc],0)),"")</f>
        <v>10</v>
      </c>
      <c r="V442" s="6">
        <f>IF(OR(tblTeamSch[[#This Row],[Court]]="",tblTeamSch[[#This Row],[Home]]&gt;0),0,IF(tblTeamSch[[#This Row],[Court]]&lt;10,0,IF(tblTeamSch[[#This Row],[Home Court]]=10,0,10)))</f>
        <v>0</v>
      </c>
      <c r="W442" s="6" t="e">
        <f>COUNTIFS(tblTeamSch[Travel Score for Game],10,tblTeamSch[Home],0,#REF!,#REF!)</f>
        <v>#REF!</v>
      </c>
      <c r="X442" s="6" t="str">
        <f>IFERROR(INDEX(tblTeamSch[Overall Travel Score],MATCH(tblTeamSch[[#This Row],[Opponent]],tblTeamSch[Team],0)),"")</f>
        <v/>
      </c>
      <c r="Y442" s="6" cm="1">
        <f t="array" ref="Y442">IF(Y441="Num",1,IF(Y441="","",IF(Y441+1&gt;TotalNumRegGames*2,"",Y441+1)))</f>
        <v>441</v>
      </c>
    </row>
    <row r="443" spans="1:25" ht="13.35" customHeight="1" x14ac:dyDescent="0.3">
      <c r="A443" s="6" cm="1">
        <f t="array" ref="A4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488</v>
      </c>
      <c r="B443" s="6" cm="1">
        <f t="array" ref="B4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43" s="6">
        <f>IFERROR(INDEX([1]!tblSchedule[Week Game Scheduled],MATCH(tblTeamSch[[#This Row],[Game Num]],[1]!tblSchedule[GameNum],0)),"")</f>
        <v>8</v>
      </c>
      <c r="D443" s="6">
        <f>IFERROR(INDEX([1]!tblSchedule[Round],MATCH(tblTeamSch[[#This Row],[Game Num]],[1]!tblSchedule[GameNum],0)),"")</f>
        <v>6</v>
      </c>
      <c r="E443" s="6">
        <f>IFERROR(INDEX([1]!tblSchedule[Rnd Sch],MATCH(tblTeamSch[[#This Row],[Game Num]],[1]!tblSchedule[GameNum],0)),"")</f>
        <v>6</v>
      </c>
      <c r="F443" s="6" t="str">
        <f>IFERROR(INDEX([1]!tblSchedule[DLC],MATCH(tblTeamSch[[#This Row],[Game Num]],[1]!tblSchedule[GameNum],0)),"")</f>
        <v>4B1AA</v>
      </c>
      <c r="G443" s="7" t="str">
        <f>IFERROR(INDEX([1]!tblSchedule[Facility],MATCH(tblTeamSch[[#This Row],[Game Num]],[1]!tblSchedule[GameNum],0)),"")</f>
        <v>St Lawrence</v>
      </c>
      <c r="H443" s="8">
        <f>IFERROR(INDEX([1]!tblSchedule[Game Date],MATCH(tblTeamSch[[#This Row],[Game Num]],[1]!tblSchedule[GameNum],0)),"")</f>
        <v>46046</v>
      </c>
      <c r="I443" s="9">
        <f>IFERROR(INDEX([1]!tblSchedule[Game Time],MATCH(tblTeamSch[[#This Row],[Game Num]],[1]!tblSchedule[GameNum],0)),"")</f>
        <v>0.45833333333333331</v>
      </c>
      <c r="J443" s="10" t="str">
        <f>IFERROR(INDEX([1]!tblTeams[Organization],MATCH(tblTeamSch[[#This Row],[Team]],[1]!tblTeams[Team],0)),"")</f>
        <v>Notre Dame Academy</v>
      </c>
      <c r="K443" s="10" t="str">
        <f>IFERROR(INDEX([1]!tblOrg[Abbr],MATCH(tblTeamSch[[#This Row],[Org]],[1]!tblOrg[Organization],0)),"")</f>
        <v>NDA</v>
      </c>
      <c r="L443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43" s="10" t="str">
        <f>IFERROR(INDEX(IF(tblTeamSch[[#This Row],[1vs2]]=1,[1]!tblSchedule[Team 2 Name],[1]!tblSchedule[Team 1 Name]),MATCH(tblTeamSch[[#This Row],[Game Num]],[1]!tblSchedule[GameNum],0)),"")</f>
        <v>St. Albert BB 4B#1</v>
      </c>
      <c r="N443" s="6"/>
      <c r="O443" s="6"/>
      <c r="P443" s="6"/>
      <c r="Q443" s="6">
        <f>INDEX([1]!tblSchedule[Home Game],MATCH(tblTeamSch[[#This Row],[Game Num]],[1]!tblSchedule[GameNum],0))</f>
        <v>1</v>
      </c>
      <c r="R443" s="7" t="e">
        <f>IF(COUNTIFS(tblTeamSch[Team],tblTeamSch[[#This Row],[Team]],#REF!,1)&gt;1,"Y","")</f>
        <v>#REF!</v>
      </c>
      <c r="S443" s="6">
        <f>INDEX([1]!tblLoc[Score],MATCH(INDEX([1]!tblOrg[Loc],MATCH(tblTeamSch[[#This Row],[Org]],[1]!tblOrg[Organization],0)),[1]!tblLoc[Loc],0))</f>
        <v>10</v>
      </c>
      <c r="T443" s="6" t="e">
        <f>INDEX([1]!tblLoc[Score],MATCH(INDEX([1]!tblOrg[Loc],MATCH(#REF!,[1]!tblOrg[Abbr],0)),[1]!tblLoc[Loc],0))</f>
        <v>#REF!</v>
      </c>
      <c r="U443" s="6">
        <f>IFERROR(INDEX([1]!tblLoc[Score],MATCH(INDEX([1]!tblOrg[Loc],MATCH(INDEX(FacList,MATCH(tblTeamSch[[#This Row],[Facility]],INDEX(FacList,,1),0),3),[1]!tblOrg[Org Num],0)),[1]!tblLoc[Loc],0)),"")</f>
        <v>10</v>
      </c>
      <c r="V443" s="6">
        <f>IF(OR(tblTeamSch[[#This Row],[Court]]="",tblTeamSch[[#This Row],[Home]]&gt;0),0,IF(tblTeamSch[[#This Row],[Court]]&lt;10,0,IF(tblTeamSch[[#This Row],[Home Court]]=10,0,10)))</f>
        <v>0</v>
      </c>
      <c r="W443" s="6" t="e">
        <f>COUNTIFS(tblTeamSch[Travel Score for Game],10,tblTeamSch[Home],0,#REF!,#REF!)</f>
        <v>#REF!</v>
      </c>
      <c r="X443" s="6" t="str">
        <f>IFERROR(INDEX(tblTeamSch[Overall Travel Score],MATCH(tblTeamSch[[#This Row],[Opponent]],tblTeamSch[Team],0)),"")</f>
        <v/>
      </c>
      <c r="Y443" s="6" cm="1">
        <f t="array" ref="Y443">IF(Y442="Num",1,IF(Y442="","",IF(Y442+1&gt;TotalNumRegGames*2,"",Y442+1)))</f>
        <v>442</v>
      </c>
    </row>
    <row r="444" spans="1:25" ht="13.35" customHeight="1" x14ac:dyDescent="0.3">
      <c r="A444" s="6" cm="1">
        <f t="array" ref="A4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490</v>
      </c>
      <c r="B444" s="6" cm="1">
        <f t="array" ref="B4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4" s="6">
        <f>IFERROR(INDEX([1]!tblSchedule[Week Game Scheduled],MATCH(tblTeamSch[[#This Row],[Game Num]],[1]!tblSchedule[GameNum],0)),"")</f>
        <v>9</v>
      </c>
      <c r="D444" s="6">
        <f>IFERROR(INDEX([1]!tblSchedule[Round],MATCH(tblTeamSch[[#This Row],[Game Num]],[1]!tblSchedule[GameNum],0)),"")</f>
        <v>7</v>
      </c>
      <c r="E444" s="6">
        <f>IFERROR(INDEX([1]!tblSchedule[Rnd Sch],MATCH(tblTeamSch[[#This Row],[Game Num]],[1]!tblSchedule[GameNum],0)),"")</f>
        <v>7</v>
      </c>
      <c r="F444" s="6" t="str">
        <f>IFERROR(INDEX([1]!tblSchedule[DLC],MATCH(tblTeamSch[[#This Row],[Game Num]],[1]!tblSchedule[GameNum],0)),"")</f>
        <v>4B1AA</v>
      </c>
      <c r="G444" s="7" t="str">
        <f>IFERROR(INDEX([1]!tblSchedule[Facility],MATCH(tblTeamSch[[#This Row],[Game Num]],[1]!tblSchedule[GameNum],0)),"")</f>
        <v>St. Gabriel Multi-Purpose Building</v>
      </c>
      <c r="H444" s="8">
        <f>IFERROR(INDEX([1]!tblSchedule[Game Date],MATCH(tblTeamSch[[#This Row],[Game Num]],[1]!tblSchedule[GameNum],0)),"")</f>
        <v>46053</v>
      </c>
      <c r="I444" s="9">
        <f>IFERROR(INDEX([1]!tblSchedule[Game Time],MATCH(tblTeamSch[[#This Row],[Game Num]],[1]!tblSchedule[GameNum],0)),"")</f>
        <v>0.5</v>
      </c>
      <c r="J444" s="10" t="str">
        <f>IFERROR(INDEX([1]!tblTeams[Organization],MATCH(tblTeamSch[[#This Row],[Team]],[1]!tblTeams[Team],0)),"")</f>
        <v>Notre Dame Academy</v>
      </c>
      <c r="K444" s="10" t="str">
        <f>IFERROR(INDEX([1]!tblOrg[Abbr],MATCH(tblTeamSch[[#This Row],[Org]],[1]!tblOrg[Organization],0)),"")</f>
        <v>NDA</v>
      </c>
      <c r="L444" s="10" t="str">
        <f>IFERROR(INDEX(IF(tblTeamSch[[#This Row],[1vs2]]=1,[1]!tblSchedule[Team 1 Name],[1]!tblSchedule[Team 2 Name]),MATCH(tblTeamSch[[#This Row],[Game Num]],[1]!tblSchedule[GameNum],0)),"")</f>
        <v>Notre Dame Academy BB 3/4 Boys #1</v>
      </c>
      <c r="M444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444" s="6"/>
      <c r="O444" s="6"/>
      <c r="P444" s="6"/>
      <c r="Q444" s="6">
        <f>INDEX([1]!tblSchedule[Home Game],MATCH(tblTeamSch[[#This Row],[Game Num]],[1]!tblSchedule[GameNum],0))</f>
        <v>1</v>
      </c>
      <c r="R444" s="7" t="e">
        <f>IF(COUNTIFS(tblTeamSch[Team],tblTeamSch[[#This Row],[Team]],#REF!,1)&gt;1,"Y","")</f>
        <v>#REF!</v>
      </c>
      <c r="S444" s="6">
        <f>INDEX([1]!tblLoc[Score],MATCH(INDEX([1]!tblOrg[Loc],MATCH(tblTeamSch[[#This Row],[Org]],[1]!tblOrg[Organization],0)),[1]!tblLoc[Loc],0))</f>
        <v>10</v>
      </c>
      <c r="T444" s="6" t="e">
        <f>INDEX([1]!tblLoc[Score],MATCH(INDEX([1]!tblOrg[Loc],MATCH(#REF!,[1]!tblOrg[Abbr],0)),[1]!tblLoc[Loc],0))</f>
        <v>#REF!</v>
      </c>
      <c r="U444" s="6">
        <f>IFERROR(INDEX([1]!tblLoc[Score],MATCH(INDEX([1]!tblOrg[Loc],MATCH(INDEX(FacList,MATCH(tblTeamSch[[#This Row],[Facility]],INDEX(FacList,,1),0),3),[1]!tblOrg[Org Num],0)),[1]!tblLoc[Loc],0)),"")</f>
        <v>7</v>
      </c>
      <c r="V444" s="6">
        <f>IF(OR(tblTeamSch[[#This Row],[Court]]="",tblTeamSch[[#This Row],[Home]]&gt;0),0,IF(tblTeamSch[[#This Row],[Court]]&lt;10,0,IF(tblTeamSch[[#This Row],[Home Court]]=10,0,10)))</f>
        <v>0</v>
      </c>
      <c r="W444" s="6" t="e">
        <f>COUNTIFS(tblTeamSch[Travel Score for Game],10,tblTeamSch[Home],0,#REF!,#REF!)</f>
        <v>#REF!</v>
      </c>
      <c r="X444" s="6" t="str">
        <f>IFERROR(INDEX(tblTeamSch[Overall Travel Score],MATCH(tblTeamSch[[#This Row],[Opponent]],tblTeamSch[Team],0)),"")</f>
        <v/>
      </c>
      <c r="Y444" s="6" cm="1">
        <f t="array" ref="Y444">IF(Y443="Num",1,IF(Y443="","",IF(Y443+1&gt;TotalNumRegGames*2,"",Y443+1)))</f>
        <v>443</v>
      </c>
    </row>
    <row r="445" spans="1:25" ht="13.35" customHeight="1" x14ac:dyDescent="0.3">
      <c r="A445" s="6" cm="1">
        <f t="array" ref="A4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545</v>
      </c>
      <c r="B445" s="6" cm="1">
        <f t="array" ref="B4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5" s="6">
        <f>IFERROR(INDEX([1]!tblSchedule[Week Game Scheduled],MATCH(tblTeamSch[[#This Row],[Game Num]],[1]!tblSchedule[GameNum],0)),"")</f>
        <v>49</v>
      </c>
      <c r="D445" s="6">
        <f>IFERROR(INDEX([1]!tblSchedule[Round],MATCH(tblTeamSch[[#This Row],[Game Num]],[1]!tblSchedule[GameNum],0)),"")</f>
        <v>1</v>
      </c>
      <c r="E445" s="6">
        <f>IFERROR(INDEX([1]!tblSchedule[Rnd Sch],MATCH(tblTeamSch[[#This Row],[Game Num]],[1]!tblSchedule[GameNum],0)),"")</f>
        <v>1</v>
      </c>
      <c r="F445" s="6" t="str">
        <f>IFERROR(INDEX([1]!tblSchedule[DLC],MATCH(tblTeamSch[[#This Row],[Game Num]],[1]!tblSchedule[GameNum],0)),"")</f>
        <v>4B2AA</v>
      </c>
      <c r="G445" s="7" t="str">
        <f>IFERROR(INDEX([1]!tblSchedule[Facility],MATCH(tblTeamSch[[#This Row],[Game Num]],[1]!tblSchedule[GameNum],0)),"")</f>
        <v>St. Agnes Gym</v>
      </c>
      <c r="H445" s="8">
        <f>IFERROR(INDEX([1]!tblSchedule[Game Date],MATCH(tblTeamSch[[#This Row],[Game Num]],[1]!tblSchedule[GameNum],0)),"")</f>
        <v>45997</v>
      </c>
      <c r="I445" s="9">
        <f>IFERROR(INDEX([1]!tblSchedule[Game Time],MATCH(tblTeamSch[[#This Row],[Game Num]],[1]!tblSchedule[GameNum],0)),"")</f>
        <v>0.54166666666666663</v>
      </c>
      <c r="J445" s="10" t="str">
        <f>IFERROR(INDEX([1]!tblTeams[Organization],MATCH(tblTeamSch[[#This Row],[Team]],[1]!tblTeams[Team],0)),"")</f>
        <v>Notre Dame Academy</v>
      </c>
      <c r="K445" s="10" t="str">
        <f>IFERROR(INDEX([1]!tblOrg[Abbr],MATCH(tblTeamSch[[#This Row],[Org]],[1]!tblOrg[Organization],0)),"")</f>
        <v>NDA</v>
      </c>
      <c r="L445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45" s="10" t="str">
        <f>IFERROR(INDEX(IF(tblTeamSch[[#This Row],[1vs2]]=1,[1]!tblSchedule[Team 2 Name],[1]!tblSchedule[Team 1 Name]),MATCH(tblTeamSch[[#This Row],[Game Num]],[1]!tblSchedule[GameNum],0)),"")</f>
        <v>St Agnes BB 4B#2</v>
      </c>
      <c r="N445" s="6"/>
      <c r="O445" s="6"/>
      <c r="P445" s="6"/>
      <c r="Q445" s="6">
        <f>INDEX([1]!tblSchedule[Home Game],MATCH(tblTeamSch[[#This Row],[Game Num]],[1]!tblSchedule[GameNum],0))</f>
        <v>1</v>
      </c>
      <c r="R445" s="7" t="e">
        <f>IF(COUNTIFS(tblTeamSch[Team],tblTeamSch[[#This Row],[Team]],#REF!,1)&gt;1,"Y","")</f>
        <v>#REF!</v>
      </c>
      <c r="S445" s="6">
        <f>INDEX([1]!tblLoc[Score],MATCH(INDEX([1]!tblOrg[Loc],MATCH(tblTeamSch[[#This Row],[Org]],[1]!tblOrg[Organization],0)),[1]!tblLoc[Loc],0))</f>
        <v>10</v>
      </c>
      <c r="T445" s="6" t="e">
        <f>INDEX([1]!tblLoc[Score],MATCH(INDEX([1]!tblOrg[Loc],MATCH(#REF!,[1]!tblOrg[Abbr],0)),[1]!tblLoc[Loc],0))</f>
        <v>#REF!</v>
      </c>
      <c r="U445" s="6">
        <f>IFERROR(INDEX([1]!tblLoc[Score],MATCH(INDEX([1]!tblOrg[Loc],MATCH(INDEX(FacList,MATCH(tblTeamSch[[#This Row],[Facility]],INDEX(FacList,,1),0),3),[1]!tblOrg[Org Num],0)),[1]!tblLoc[Loc],0)),"")</f>
        <v>0</v>
      </c>
      <c r="V445" s="6">
        <f>IF(OR(tblTeamSch[[#This Row],[Court]]="",tblTeamSch[[#This Row],[Home]]&gt;0),0,IF(tblTeamSch[[#This Row],[Court]]&lt;10,0,IF(tblTeamSch[[#This Row],[Home Court]]=10,0,10)))</f>
        <v>0</v>
      </c>
      <c r="W445" s="6" t="e">
        <f>COUNTIFS(tblTeamSch[Travel Score for Game],10,tblTeamSch[Home],0,#REF!,#REF!)</f>
        <v>#REF!</v>
      </c>
      <c r="X445" s="6" t="str">
        <f>IFERROR(INDEX(tblTeamSch[Overall Travel Score],MATCH(tblTeamSch[[#This Row],[Opponent]],tblTeamSch[Team],0)),"")</f>
        <v/>
      </c>
      <c r="Y445" s="6" cm="1">
        <f t="array" ref="Y445">IF(Y444="Num",1,IF(Y444="","",IF(Y444+1&gt;TotalNumRegGames*2,"",Y444+1)))</f>
        <v>444</v>
      </c>
    </row>
    <row r="446" spans="1:25" ht="13.35" customHeight="1" x14ac:dyDescent="0.3">
      <c r="A446" s="6" cm="1">
        <f t="array" ref="A4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552</v>
      </c>
      <c r="B446" s="6" cm="1">
        <f t="array" ref="B4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46" s="6">
        <f>IFERROR(INDEX([1]!tblSchedule[Week Game Scheduled],MATCH(tblTeamSch[[#This Row],[Game Num]],[1]!tblSchedule[GameNum],0)),"")</f>
        <v>50</v>
      </c>
      <c r="D446" s="6">
        <f>IFERROR(INDEX([1]!tblSchedule[Round],MATCH(tblTeamSch[[#This Row],[Game Num]],[1]!tblSchedule[GameNum],0)),"")</f>
        <v>2</v>
      </c>
      <c r="E446" s="6">
        <f>IFERROR(INDEX([1]!tblSchedule[Rnd Sch],MATCH(tblTeamSch[[#This Row],[Game Num]],[1]!tblSchedule[GameNum],0)),"")</f>
        <v>2</v>
      </c>
      <c r="F446" s="6" t="str">
        <f>IFERROR(INDEX([1]!tblSchedule[DLC],MATCH(tblTeamSch[[#This Row],[Game Num]],[1]!tblSchedule[GameNum],0)),"")</f>
        <v>4B2AA</v>
      </c>
      <c r="G446" s="7" t="str">
        <f>IFERROR(INDEX([1]!tblSchedule[Facility],MATCH(tblTeamSch[[#This Row],[Game Num]],[1]!tblSchedule[GameNum],0)),"")</f>
        <v>St. Margaret Mary PAC (smaller gym)</v>
      </c>
      <c r="H446" s="8">
        <f>IFERROR(INDEX([1]!tblSchedule[Game Date],MATCH(tblTeamSch[[#This Row],[Game Num]],[1]!tblSchedule[GameNum],0)),"")</f>
        <v>46004</v>
      </c>
      <c r="I446" s="9">
        <f>IFERROR(INDEX([1]!tblSchedule[Game Time],MATCH(tblTeamSch[[#This Row],[Game Num]],[1]!tblSchedule[GameNum],0)),"")</f>
        <v>0.47916666666666669</v>
      </c>
      <c r="J446" s="10" t="str">
        <f>IFERROR(INDEX([1]!tblTeams[Organization],MATCH(tblTeamSch[[#This Row],[Team]],[1]!tblTeams[Team],0)),"")</f>
        <v>Notre Dame Academy</v>
      </c>
      <c r="K446" s="10" t="str">
        <f>IFERROR(INDEX([1]!tblOrg[Abbr],MATCH(tblTeamSch[[#This Row],[Org]],[1]!tblOrg[Organization],0)),"")</f>
        <v>NDA</v>
      </c>
      <c r="L446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46" s="10" t="str">
        <f>IFERROR(INDEX(IF(tblTeamSch[[#This Row],[1vs2]]=1,[1]!tblSchedule[Team 2 Name],[1]!tblSchedule[Team 1 Name]),MATCH(tblTeamSch[[#This Row],[Game Num]],[1]!tblSchedule[GameNum],0)),"")</f>
        <v>St Michael BB 4B#2</v>
      </c>
      <c r="N446" s="6"/>
      <c r="O446" s="6"/>
      <c r="P446" s="6"/>
      <c r="Q446" s="6">
        <f>INDEX([1]!tblSchedule[Home Game],MATCH(tblTeamSch[[#This Row],[Game Num]],[1]!tblSchedule[GameNum],0))</f>
        <v>0</v>
      </c>
      <c r="R446" s="7" t="e">
        <f>IF(COUNTIFS(tblTeamSch[Team],tblTeamSch[[#This Row],[Team]],#REF!,1)&gt;1,"Y","")</f>
        <v>#REF!</v>
      </c>
      <c r="S446" s="6">
        <f>INDEX([1]!tblLoc[Score],MATCH(INDEX([1]!tblOrg[Loc],MATCH(tblTeamSch[[#This Row],[Org]],[1]!tblOrg[Organization],0)),[1]!tblLoc[Loc],0))</f>
        <v>10</v>
      </c>
      <c r="T446" s="6" t="e">
        <f>INDEX([1]!tblLoc[Score],MATCH(INDEX([1]!tblOrg[Loc],MATCH(#REF!,[1]!tblOrg[Abbr],0)),[1]!tblLoc[Loc],0))</f>
        <v>#REF!</v>
      </c>
      <c r="U446" s="6">
        <f>IFERROR(INDEX([1]!tblLoc[Score],MATCH(INDEX([1]!tblOrg[Loc],MATCH(INDEX(FacList,MATCH(tblTeamSch[[#This Row],[Facility]],INDEX(FacList,,1),0),3),[1]!tblOrg[Org Num],0)),[1]!tblLoc[Loc],0)),"")</f>
        <v>0</v>
      </c>
      <c r="V446" s="6">
        <f>IF(OR(tblTeamSch[[#This Row],[Court]]="",tblTeamSch[[#This Row],[Home]]&gt;0),0,IF(tblTeamSch[[#This Row],[Court]]&lt;10,0,IF(tblTeamSch[[#This Row],[Home Court]]=10,0,10)))</f>
        <v>0</v>
      </c>
      <c r="W446" s="6" t="e">
        <f>COUNTIFS(tblTeamSch[Travel Score for Game],10,tblTeamSch[Home],0,#REF!,#REF!)</f>
        <v>#REF!</v>
      </c>
      <c r="X446" s="6" t="str">
        <f>IFERROR(INDEX(tblTeamSch[Overall Travel Score],MATCH(tblTeamSch[[#This Row],[Opponent]],tblTeamSch[Team],0)),"")</f>
        <v/>
      </c>
      <c r="Y446" s="6" cm="1">
        <f t="array" ref="Y446">IF(Y445="Num",1,IF(Y445="","",IF(Y445+1&gt;TotalNumRegGames*2,"",Y445+1)))</f>
        <v>445</v>
      </c>
    </row>
    <row r="447" spans="1:25" ht="13.35" customHeight="1" x14ac:dyDescent="0.3">
      <c r="A447" s="6" cm="1">
        <f t="array" ref="A4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558</v>
      </c>
      <c r="B447" s="6" cm="1">
        <f t="array" ref="B4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47" s="6">
        <f>IFERROR(INDEX([1]!tblSchedule[Week Game Scheduled],MATCH(tblTeamSch[[#This Row],[Game Num]],[1]!tblSchedule[GameNum],0)),"")</f>
        <v>5</v>
      </c>
      <c r="D447" s="6">
        <f>IFERROR(INDEX([1]!tblSchedule[Round],MATCH(tblTeamSch[[#This Row],[Game Num]],[1]!tblSchedule[GameNum],0)),"")</f>
        <v>3</v>
      </c>
      <c r="E447" s="6">
        <f>IFERROR(INDEX([1]!tblSchedule[Rnd Sch],MATCH(tblTeamSch[[#This Row],[Game Num]],[1]!tblSchedule[GameNum],0)),"")</f>
        <v>3</v>
      </c>
      <c r="F447" s="6" t="str">
        <f>IFERROR(INDEX([1]!tblSchedule[DLC],MATCH(tblTeamSch[[#This Row],[Game Num]],[1]!tblSchedule[GameNum],0)),"")</f>
        <v>4B2AA</v>
      </c>
      <c r="G447" s="7" t="str">
        <f>IFERROR(INDEX([1]!tblSchedule[Facility],MATCH(tblTeamSch[[#This Row],[Game Num]],[1]!tblSchedule[GameNum],0)),"")</f>
        <v>Mary Queen of Peace</v>
      </c>
      <c r="H447" s="8">
        <f>IFERROR(INDEX([1]!tblSchedule[Game Date],MATCH(tblTeamSch[[#This Row],[Game Num]],[1]!tblSchedule[GameNum],0)),"")</f>
        <v>46025</v>
      </c>
      <c r="I447" s="9">
        <f>IFERROR(INDEX([1]!tblSchedule[Game Time],MATCH(tblTeamSch[[#This Row],[Game Num]],[1]!tblSchedule[GameNum],0)),"")</f>
        <v>0.45833333333333331</v>
      </c>
      <c r="J447" s="10" t="str">
        <f>IFERROR(INDEX([1]!tblTeams[Organization],MATCH(tblTeamSch[[#This Row],[Team]],[1]!tblTeams[Team],0)),"")</f>
        <v>Notre Dame Academy</v>
      </c>
      <c r="K447" s="10" t="str">
        <f>IFERROR(INDEX([1]!tblOrg[Abbr],MATCH(tblTeamSch[[#This Row],[Org]],[1]!tblOrg[Organization],0)),"")</f>
        <v>NDA</v>
      </c>
      <c r="L447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47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447" s="6"/>
      <c r="O447" s="6"/>
      <c r="P447" s="6"/>
      <c r="Q447" s="6">
        <f>INDEX([1]!tblSchedule[Home Game],MATCH(tblTeamSch[[#This Row],[Game Num]],[1]!tblSchedule[GameNum],0))</f>
        <v>1</v>
      </c>
      <c r="R447" s="7" t="e">
        <f>IF(COUNTIFS(tblTeamSch[Team],tblTeamSch[[#This Row],[Team]],#REF!,1)&gt;1,"Y","")</f>
        <v>#REF!</v>
      </c>
      <c r="S447" s="6">
        <f>INDEX([1]!tblLoc[Score],MATCH(INDEX([1]!tblOrg[Loc],MATCH(tblTeamSch[[#This Row],[Org]],[1]!tblOrg[Organization],0)),[1]!tblLoc[Loc],0))</f>
        <v>10</v>
      </c>
      <c r="T447" s="6" t="e">
        <f>INDEX([1]!tblLoc[Score],MATCH(INDEX([1]!tblOrg[Loc],MATCH(#REF!,[1]!tblOrg[Abbr],0)),[1]!tblLoc[Loc],0))</f>
        <v>#REF!</v>
      </c>
      <c r="U447" s="6">
        <f>IFERROR(INDEX([1]!tblLoc[Score],MATCH(INDEX([1]!tblOrg[Loc],MATCH(INDEX(FacList,MATCH(tblTeamSch[[#This Row],[Facility]],INDEX(FacList,,1),0),3),[1]!tblOrg[Org Num],0)),[1]!tblLoc[Loc],0)),"")</f>
        <v>10</v>
      </c>
      <c r="V447" s="6">
        <f>IF(OR(tblTeamSch[[#This Row],[Court]]="",tblTeamSch[[#This Row],[Home]]&gt;0),0,IF(tblTeamSch[[#This Row],[Court]]&lt;10,0,IF(tblTeamSch[[#This Row],[Home Court]]=10,0,10)))</f>
        <v>0</v>
      </c>
      <c r="W447" s="6" t="e">
        <f>COUNTIFS(tblTeamSch[Travel Score for Game],10,tblTeamSch[Home],0,#REF!,#REF!)</f>
        <v>#REF!</v>
      </c>
      <c r="X447" s="6" t="str">
        <f>IFERROR(INDEX(tblTeamSch[Overall Travel Score],MATCH(tblTeamSch[[#This Row],[Opponent]],tblTeamSch[Team],0)),"")</f>
        <v/>
      </c>
      <c r="Y447" s="6" cm="1">
        <f t="array" ref="Y447">IF(Y446="Num",1,IF(Y446="","",IF(Y446+1&gt;TotalNumRegGames*2,"",Y446+1)))</f>
        <v>446</v>
      </c>
    </row>
    <row r="448" spans="1:25" ht="13.35" customHeight="1" x14ac:dyDescent="0.3">
      <c r="A448" s="6" cm="1">
        <f t="array" ref="A4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565</v>
      </c>
      <c r="B448" s="6" cm="1">
        <f t="array" ref="B4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8" s="6">
        <f>IFERROR(INDEX([1]!tblSchedule[Week Game Scheduled],MATCH(tblTeamSch[[#This Row],[Game Num]],[1]!tblSchedule[GameNum],0)),"")</f>
        <v>6</v>
      </c>
      <c r="D448" s="6">
        <f>IFERROR(INDEX([1]!tblSchedule[Round],MATCH(tblTeamSch[[#This Row],[Game Num]],[1]!tblSchedule[GameNum],0)),"")</f>
        <v>4</v>
      </c>
      <c r="E448" s="6">
        <f>IFERROR(INDEX([1]!tblSchedule[Rnd Sch],MATCH(tblTeamSch[[#This Row],[Game Num]],[1]!tblSchedule[GameNum],0)),"")</f>
        <v>4</v>
      </c>
      <c r="F448" s="6" t="str">
        <f>IFERROR(INDEX([1]!tblSchedule[DLC],MATCH(tblTeamSch[[#This Row],[Game Num]],[1]!tblSchedule[GameNum],0)),"")</f>
        <v>4B2AA</v>
      </c>
      <c r="G448" s="7" t="str">
        <f>IFERROR(INDEX([1]!tblSchedule[Facility],MATCH(tblTeamSch[[#This Row],[Game Num]],[1]!tblSchedule[GameNum],0)),"")</f>
        <v>Mary Queen of Peace</v>
      </c>
      <c r="H448" s="8">
        <f>IFERROR(INDEX([1]!tblSchedule[Game Date],MATCH(tblTeamSch[[#This Row],[Game Num]],[1]!tblSchedule[GameNum],0)),"")</f>
        <v>46032</v>
      </c>
      <c r="I448" s="9">
        <f>IFERROR(INDEX([1]!tblSchedule[Game Time],MATCH(tblTeamSch[[#This Row],[Game Num]],[1]!tblSchedule[GameNum],0)),"")</f>
        <v>0.45833333333333331</v>
      </c>
      <c r="J448" s="10" t="str">
        <f>IFERROR(INDEX([1]!tblTeams[Organization],MATCH(tblTeamSch[[#This Row],[Team]],[1]!tblTeams[Team],0)),"")</f>
        <v>Notre Dame Academy</v>
      </c>
      <c r="K448" s="10" t="str">
        <f>IFERROR(INDEX([1]!tblOrg[Abbr],MATCH(tblTeamSch[[#This Row],[Org]],[1]!tblOrg[Organization],0)),"")</f>
        <v>NDA</v>
      </c>
      <c r="L448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48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448" s="6"/>
      <c r="O448" s="6"/>
      <c r="P448" s="6"/>
      <c r="Q448" s="6">
        <f>INDEX([1]!tblSchedule[Home Game],MATCH(tblTeamSch[[#This Row],[Game Num]],[1]!tblSchedule[GameNum],0))</f>
        <v>1</v>
      </c>
      <c r="R448" s="7" t="e">
        <f>IF(COUNTIFS(tblTeamSch[Team],tblTeamSch[[#This Row],[Team]],#REF!,1)&gt;1,"Y","")</f>
        <v>#REF!</v>
      </c>
      <c r="S448" s="6">
        <f>INDEX([1]!tblLoc[Score],MATCH(INDEX([1]!tblOrg[Loc],MATCH(tblTeamSch[[#This Row],[Org]],[1]!tblOrg[Organization],0)),[1]!tblLoc[Loc],0))</f>
        <v>10</v>
      </c>
      <c r="T448" s="6" t="e">
        <f>INDEX([1]!tblLoc[Score],MATCH(INDEX([1]!tblOrg[Loc],MATCH(#REF!,[1]!tblOrg[Abbr],0)),[1]!tblLoc[Loc],0))</f>
        <v>#REF!</v>
      </c>
      <c r="U448" s="6">
        <f>IFERROR(INDEX([1]!tblLoc[Score],MATCH(INDEX([1]!tblOrg[Loc],MATCH(INDEX(FacList,MATCH(tblTeamSch[[#This Row],[Facility]],INDEX(FacList,,1),0),3),[1]!tblOrg[Org Num],0)),[1]!tblLoc[Loc],0)),"")</f>
        <v>10</v>
      </c>
      <c r="V448" s="6">
        <f>IF(OR(tblTeamSch[[#This Row],[Court]]="",tblTeamSch[[#This Row],[Home]]&gt;0),0,IF(tblTeamSch[[#This Row],[Court]]&lt;10,0,IF(tblTeamSch[[#This Row],[Home Court]]=10,0,10)))</f>
        <v>0</v>
      </c>
      <c r="W448" s="6" t="e">
        <f>COUNTIFS(tblTeamSch[Travel Score for Game],10,tblTeamSch[Home],0,#REF!,#REF!)</f>
        <v>#REF!</v>
      </c>
      <c r="X448" s="6" t="str">
        <f>IFERROR(INDEX(tblTeamSch[Overall Travel Score],MATCH(tblTeamSch[[#This Row],[Opponent]],tblTeamSch[Team],0)),"")</f>
        <v/>
      </c>
      <c r="Y448" s="6" cm="1">
        <f t="array" ref="Y448">IF(Y447="Num",1,IF(Y447="","",IF(Y447+1&gt;TotalNumRegGames*2,"",Y447+1)))</f>
        <v>447</v>
      </c>
    </row>
    <row r="449" spans="1:25" ht="13.35" customHeight="1" x14ac:dyDescent="0.3">
      <c r="A449" s="6" cm="1">
        <f t="array" ref="A4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566</v>
      </c>
      <c r="B449" s="6" cm="1">
        <f t="array" ref="B4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49" s="6">
        <f>IFERROR(INDEX([1]!tblSchedule[Week Game Scheduled],MATCH(tblTeamSch[[#This Row],[Game Num]],[1]!tblSchedule[GameNum],0)),"")</f>
        <v>7</v>
      </c>
      <c r="D449" s="6">
        <f>IFERROR(INDEX([1]!tblSchedule[Round],MATCH(tblTeamSch[[#This Row],[Game Num]],[1]!tblSchedule[GameNum],0)),"")</f>
        <v>5</v>
      </c>
      <c r="E449" s="6">
        <f>IFERROR(INDEX([1]!tblSchedule[Rnd Sch],MATCH(tblTeamSch[[#This Row],[Game Num]],[1]!tblSchedule[GameNum],0)),"")</f>
        <v>5</v>
      </c>
      <c r="F449" s="6" t="str">
        <f>IFERROR(INDEX([1]!tblSchedule[DLC],MATCH(tblTeamSch[[#This Row],[Game Num]],[1]!tblSchedule[GameNum],0)),"")</f>
        <v>4B2AA</v>
      </c>
      <c r="G449" s="7" t="str">
        <f>IFERROR(INDEX([1]!tblSchedule[Facility],MATCH(tblTeamSch[[#This Row],[Game Num]],[1]!tblSchedule[GameNum],0)),"")</f>
        <v>Mary Queen of Peace</v>
      </c>
      <c r="H449" s="8">
        <f>IFERROR(INDEX([1]!tblSchedule[Game Date],MATCH(tblTeamSch[[#This Row],[Game Num]],[1]!tblSchedule[GameNum],0)),"")</f>
        <v>46039</v>
      </c>
      <c r="I449" s="9">
        <f>IFERROR(INDEX([1]!tblSchedule[Game Time],MATCH(tblTeamSch[[#This Row],[Game Num]],[1]!tblSchedule[GameNum],0)),"")</f>
        <v>0.375</v>
      </c>
      <c r="J449" s="10" t="str">
        <f>IFERROR(INDEX([1]!tblTeams[Organization],MATCH(tblTeamSch[[#This Row],[Team]],[1]!tblTeams[Team],0)),"")</f>
        <v>Notre Dame Academy</v>
      </c>
      <c r="K449" s="10" t="str">
        <f>IFERROR(INDEX([1]!tblOrg[Abbr],MATCH(tblTeamSch[[#This Row],[Org]],[1]!tblOrg[Organization],0)),"")</f>
        <v>NDA</v>
      </c>
      <c r="L449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49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449" s="6"/>
      <c r="O449" s="6"/>
      <c r="P449" s="6"/>
      <c r="Q449" s="6">
        <f>INDEX([1]!tblSchedule[Home Game],MATCH(tblTeamSch[[#This Row],[Game Num]],[1]!tblSchedule[GameNum],0))</f>
        <v>1</v>
      </c>
      <c r="R449" s="7" t="e">
        <f>IF(COUNTIFS(tblTeamSch[Team],tblTeamSch[[#This Row],[Team]],#REF!,1)&gt;1,"Y","")</f>
        <v>#REF!</v>
      </c>
      <c r="S449" s="6">
        <f>INDEX([1]!tblLoc[Score],MATCH(INDEX([1]!tblOrg[Loc],MATCH(tblTeamSch[[#This Row],[Org]],[1]!tblOrg[Organization],0)),[1]!tblLoc[Loc],0))</f>
        <v>10</v>
      </c>
      <c r="T449" s="6" t="e">
        <f>INDEX([1]!tblLoc[Score],MATCH(INDEX([1]!tblOrg[Loc],MATCH(#REF!,[1]!tblOrg[Abbr],0)),[1]!tblLoc[Loc],0))</f>
        <v>#REF!</v>
      </c>
      <c r="U449" s="6">
        <f>IFERROR(INDEX([1]!tblLoc[Score],MATCH(INDEX([1]!tblOrg[Loc],MATCH(INDEX(FacList,MATCH(tblTeamSch[[#This Row],[Facility]],INDEX(FacList,,1),0),3),[1]!tblOrg[Org Num],0)),[1]!tblLoc[Loc],0)),"")</f>
        <v>10</v>
      </c>
      <c r="V449" s="6">
        <f>IF(OR(tblTeamSch[[#This Row],[Court]]="",tblTeamSch[[#This Row],[Home]]&gt;0),0,IF(tblTeamSch[[#This Row],[Court]]&lt;10,0,IF(tblTeamSch[[#This Row],[Home Court]]=10,0,10)))</f>
        <v>0</v>
      </c>
      <c r="W449" s="6" t="e">
        <f>COUNTIFS(tblTeamSch[Travel Score for Game],10,tblTeamSch[Home],0,#REF!,#REF!)</f>
        <v>#REF!</v>
      </c>
      <c r="X449" s="6" t="str">
        <f>IFERROR(INDEX(tblTeamSch[Overall Travel Score],MATCH(tblTeamSch[[#This Row],[Opponent]],tblTeamSch[Team],0)),"")</f>
        <v/>
      </c>
      <c r="Y449" s="6" cm="1">
        <f t="array" ref="Y449">IF(Y448="Num",1,IF(Y448="","",IF(Y448+1&gt;TotalNumRegGames*2,"",Y448+1)))</f>
        <v>448</v>
      </c>
    </row>
    <row r="450" spans="1:25" ht="13.35" customHeight="1" x14ac:dyDescent="0.3">
      <c r="A450" s="6" cm="1">
        <f t="array" ref="A4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573</v>
      </c>
      <c r="B450" s="6" cm="1">
        <f t="array" ref="B4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0" s="6">
        <f>IFERROR(INDEX([1]!tblSchedule[Week Game Scheduled],MATCH(tblTeamSch[[#This Row],[Game Num]],[1]!tblSchedule[GameNum],0)),"")</f>
        <v>8</v>
      </c>
      <c r="D450" s="6">
        <f>IFERROR(INDEX([1]!tblSchedule[Round],MATCH(tblTeamSch[[#This Row],[Game Num]],[1]!tblSchedule[GameNum],0)),"")</f>
        <v>6</v>
      </c>
      <c r="E450" s="6">
        <f>IFERROR(INDEX([1]!tblSchedule[Rnd Sch],MATCH(tblTeamSch[[#This Row],[Game Num]],[1]!tblSchedule[GameNum],0)),"")</f>
        <v>6</v>
      </c>
      <c r="F450" s="6" t="str">
        <f>IFERROR(INDEX([1]!tblSchedule[DLC],MATCH(tblTeamSch[[#This Row],[Game Num]],[1]!tblSchedule[GameNum],0)),"")</f>
        <v>4B2AA</v>
      </c>
      <c r="G450" s="7" t="str">
        <f>IFERROR(INDEX([1]!tblSchedule[Facility],MATCH(tblTeamSch[[#This Row],[Game Num]],[1]!tblSchedule[GameNum],0)),"")</f>
        <v>Mary Queen of Peace</v>
      </c>
      <c r="H450" s="8">
        <f>IFERROR(INDEX([1]!tblSchedule[Game Date],MATCH(tblTeamSch[[#This Row],[Game Num]],[1]!tblSchedule[GameNum],0)),"")</f>
        <v>46046</v>
      </c>
      <c r="I450" s="9">
        <f>IFERROR(INDEX([1]!tblSchedule[Game Time],MATCH(tblTeamSch[[#This Row],[Game Num]],[1]!tblSchedule[GameNum],0)),"")</f>
        <v>0.5</v>
      </c>
      <c r="J450" s="10" t="str">
        <f>IFERROR(INDEX([1]!tblTeams[Organization],MATCH(tblTeamSch[[#This Row],[Team]],[1]!tblTeams[Team],0)),"")</f>
        <v>Notre Dame Academy</v>
      </c>
      <c r="K450" s="10" t="str">
        <f>IFERROR(INDEX([1]!tblOrg[Abbr],MATCH(tblTeamSch[[#This Row],[Org]],[1]!tblOrg[Organization],0)),"")</f>
        <v>NDA</v>
      </c>
      <c r="L450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50" s="10" t="str">
        <f>IFERROR(INDEX(IF(tblTeamSch[[#This Row],[1vs2]]=1,[1]!tblSchedule[Team 2 Name],[1]!tblSchedule[Team 1 Name]),MATCH(tblTeamSch[[#This Row],[Game Num]],[1]!tblSchedule[GameNum],0)),"")</f>
        <v>St. Mary BB 4B - Blue</v>
      </c>
      <c r="N450" s="6"/>
      <c r="O450" s="6"/>
      <c r="P450" s="6"/>
      <c r="Q450" s="6">
        <f>INDEX([1]!tblSchedule[Home Game],MATCH(tblTeamSch[[#This Row],[Game Num]],[1]!tblSchedule[GameNum],0))</f>
        <v>1</v>
      </c>
      <c r="R450" s="7" t="e">
        <f>IF(COUNTIFS(tblTeamSch[Team],tblTeamSch[[#This Row],[Team]],#REF!,1)&gt;1,"Y","")</f>
        <v>#REF!</v>
      </c>
      <c r="S450" s="6">
        <f>INDEX([1]!tblLoc[Score],MATCH(INDEX([1]!tblOrg[Loc],MATCH(tblTeamSch[[#This Row],[Org]],[1]!tblOrg[Organization],0)),[1]!tblLoc[Loc],0))</f>
        <v>10</v>
      </c>
      <c r="T450" s="6" t="e">
        <f>INDEX([1]!tblLoc[Score],MATCH(INDEX([1]!tblOrg[Loc],MATCH(#REF!,[1]!tblOrg[Abbr],0)),[1]!tblLoc[Loc],0))</f>
        <v>#REF!</v>
      </c>
      <c r="U450" s="6">
        <f>IFERROR(INDEX([1]!tblLoc[Score],MATCH(INDEX([1]!tblOrg[Loc],MATCH(INDEX(FacList,MATCH(tblTeamSch[[#This Row],[Facility]],INDEX(FacList,,1),0),3),[1]!tblOrg[Org Num],0)),[1]!tblLoc[Loc],0)),"")</f>
        <v>10</v>
      </c>
      <c r="V450" s="6">
        <f>IF(OR(tblTeamSch[[#This Row],[Court]]="",tblTeamSch[[#This Row],[Home]]&gt;0),0,IF(tblTeamSch[[#This Row],[Court]]&lt;10,0,IF(tblTeamSch[[#This Row],[Home Court]]=10,0,10)))</f>
        <v>0</v>
      </c>
      <c r="W450" s="6" t="e">
        <f>COUNTIFS(tblTeamSch[Travel Score for Game],10,tblTeamSch[Home],0,#REF!,#REF!)</f>
        <v>#REF!</v>
      </c>
      <c r="X450" s="6" t="str">
        <f>IFERROR(INDEX(tblTeamSch[Overall Travel Score],MATCH(tblTeamSch[[#This Row],[Opponent]],tblTeamSch[Team],0)),"")</f>
        <v/>
      </c>
      <c r="Y450" s="6" cm="1">
        <f t="array" ref="Y450">IF(Y449="Num",1,IF(Y449="","",IF(Y449+1&gt;TotalNumRegGames*2,"",Y449+1)))</f>
        <v>449</v>
      </c>
    </row>
    <row r="451" spans="1:25" ht="13.35" customHeight="1" x14ac:dyDescent="0.3">
      <c r="A451" s="6" cm="1">
        <f t="array" ref="A4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578</v>
      </c>
      <c r="B451" s="6" cm="1">
        <f t="array" ref="B4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1" s="6">
        <f>IFERROR(INDEX([1]!tblSchedule[Week Game Scheduled],MATCH(tblTeamSch[[#This Row],[Game Num]],[1]!tblSchedule[GameNum],0)),"")</f>
        <v>9</v>
      </c>
      <c r="D451" s="6">
        <f>IFERROR(INDEX([1]!tblSchedule[Round],MATCH(tblTeamSch[[#This Row],[Game Num]],[1]!tblSchedule[GameNum],0)),"")</f>
        <v>7</v>
      </c>
      <c r="E451" s="6">
        <f>IFERROR(INDEX([1]!tblSchedule[Rnd Sch],MATCH(tblTeamSch[[#This Row],[Game Num]],[1]!tblSchedule[GameNum],0)),"")</f>
        <v>7</v>
      </c>
      <c r="F451" s="6" t="str">
        <f>IFERROR(INDEX([1]!tblSchedule[DLC],MATCH(tblTeamSch[[#This Row],[Game Num]],[1]!tblSchedule[GameNum],0)),"")</f>
        <v>4B2AA</v>
      </c>
      <c r="G451" s="7" t="str">
        <f>IFERROR(INDEX([1]!tblSchedule[Facility],MATCH(tblTeamSch[[#This Row],[Game Num]],[1]!tblSchedule[GameNum],0)),"")</f>
        <v>Mary Queen of Peace</v>
      </c>
      <c r="H451" s="8">
        <f>IFERROR(INDEX([1]!tblSchedule[Game Date],MATCH(tblTeamSch[[#This Row],[Game Num]],[1]!tblSchedule[GameNum],0)),"")</f>
        <v>46053</v>
      </c>
      <c r="I451" s="9">
        <f>IFERROR(INDEX([1]!tblSchedule[Game Time],MATCH(tblTeamSch[[#This Row],[Game Num]],[1]!tblSchedule[GameNum],0)),"")</f>
        <v>0.5</v>
      </c>
      <c r="J451" s="10" t="str">
        <f>IFERROR(INDEX([1]!tblTeams[Organization],MATCH(tblTeamSch[[#This Row],[Team]],[1]!tblTeams[Team],0)),"")</f>
        <v>Notre Dame Academy</v>
      </c>
      <c r="K451" s="10" t="str">
        <f>IFERROR(INDEX([1]!tblOrg[Abbr],MATCH(tblTeamSch[[#This Row],[Org]],[1]!tblOrg[Organization],0)),"")</f>
        <v>NDA</v>
      </c>
      <c r="L451" s="10" t="str">
        <f>IFERROR(INDEX(IF(tblTeamSch[[#This Row],[1vs2]]=1,[1]!tblSchedule[Team 1 Name],[1]!tblSchedule[Team 2 Name]),MATCH(tblTeamSch[[#This Row],[Game Num]],[1]!tblSchedule[GameNum],0)),"")</f>
        <v>Notre Dame Academy BB 3/4 Boys #2</v>
      </c>
      <c r="M451" s="10" t="str">
        <f>IFERROR(INDEX(IF(tblTeamSch[[#This Row],[1vs2]]=1,[1]!tblSchedule[Team 2 Name],[1]!tblSchedule[Team 1 Name]),MATCH(tblTeamSch[[#This Row],[Game Num]],[1]!tblSchedule[GameNum],0)),"")</f>
        <v>SHMS BB 4B#2</v>
      </c>
      <c r="N451" s="6"/>
      <c r="O451" s="6"/>
      <c r="P451" s="6"/>
      <c r="Q451" s="6">
        <f>INDEX([1]!tblSchedule[Home Game],MATCH(tblTeamSch[[#This Row],[Game Num]],[1]!tblSchedule[GameNum],0))</f>
        <v>1</v>
      </c>
      <c r="R451" s="7" t="e">
        <f>IF(COUNTIFS(tblTeamSch[Team],tblTeamSch[[#This Row],[Team]],#REF!,1)&gt;1,"Y","")</f>
        <v>#REF!</v>
      </c>
      <c r="S451" s="6">
        <f>INDEX([1]!tblLoc[Score],MATCH(INDEX([1]!tblOrg[Loc],MATCH(tblTeamSch[[#This Row],[Org]],[1]!tblOrg[Organization],0)),[1]!tblLoc[Loc],0))</f>
        <v>10</v>
      </c>
      <c r="T451" s="6" t="e">
        <f>INDEX([1]!tblLoc[Score],MATCH(INDEX([1]!tblOrg[Loc],MATCH(#REF!,[1]!tblOrg[Abbr],0)),[1]!tblLoc[Loc],0))</f>
        <v>#REF!</v>
      </c>
      <c r="U451" s="6">
        <f>IFERROR(INDEX([1]!tblLoc[Score],MATCH(INDEX([1]!tblOrg[Loc],MATCH(INDEX(FacList,MATCH(tblTeamSch[[#This Row],[Facility]],INDEX(FacList,,1),0),3),[1]!tblOrg[Org Num],0)),[1]!tblLoc[Loc],0)),"")</f>
        <v>10</v>
      </c>
      <c r="V451" s="6">
        <f>IF(OR(tblTeamSch[[#This Row],[Court]]="",tblTeamSch[[#This Row],[Home]]&gt;0),0,IF(tblTeamSch[[#This Row],[Court]]&lt;10,0,IF(tblTeamSch[[#This Row],[Home Court]]=10,0,10)))</f>
        <v>0</v>
      </c>
      <c r="W451" s="6" t="e">
        <f>COUNTIFS(tblTeamSch[Travel Score for Game],10,tblTeamSch[Home],0,#REF!,#REF!)</f>
        <v>#REF!</v>
      </c>
      <c r="X451" s="6" t="str">
        <f>IFERROR(INDEX(tblTeamSch[Overall Travel Score],MATCH(tblTeamSch[[#This Row],[Opponent]],tblTeamSch[Team],0)),"")</f>
        <v/>
      </c>
      <c r="Y451" s="6" cm="1">
        <f t="array" ref="Y451">IF(Y450="Num",1,IF(Y450="","",IF(Y450+1&gt;TotalNumRegGames*2,"",Y450+1)))</f>
        <v>450</v>
      </c>
    </row>
    <row r="452" spans="1:25" ht="13.35" customHeight="1" x14ac:dyDescent="0.3">
      <c r="A452" s="6" cm="1">
        <f t="array" ref="A4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639</v>
      </c>
      <c r="B452" s="6" cm="1">
        <f t="array" ref="B4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52" s="6">
        <f>IFERROR(INDEX([1]!tblSchedule[Week Game Scheduled],MATCH(tblTeamSch[[#This Row],[Game Num]],[1]!tblSchedule[GameNum],0)),"")</f>
        <v>49</v>
      </c>
      <c r="D452" s="6">
        <f>IFERROR(INDEX([1]!tblSchedule[Round],MATCH(tblTeamSch[[#This Row],[Game Num]],[1]!tblSchedule[GameNum],0)),"")</f>
        <v>1</v>
      </c>
      <c r="E452" s="6">
        <f>IFERROR(INDEX([1]!tblSchedule[Rnd Sch],MATCH(tblTeamSch[[#This Row],[Game Num]],[1]!tblSchedule[GameNum],0)),"")</f>
        <v>1</v>
      </c>
      <c r="F452" s="6" t="str">
        <f>IFERROR(INDEX([1]!tblSchedule[DLC],MATCH(tblTeamSch[[#This Row],[Game Num]],[1]!tblSchedule[GameNum],0)),"")</f>
        <v>4B3</v>
      </c>
      <c r="G452" s="7" t="str">
        <f>IFERROR(INDEX([1]!tblSchedule[Facility],MATCH(tblTeamSch[[#This Row],[Game Num]],[1]!tblSchedule[GameNum],0)),"")</f>
        <v>Mary Queen of Peace</v>
      </c>
      <c r="H452" s="8">
        <f>IFERROR(INDEX([1]!tblSchedule[Game Date],MATCH(tblTeamSch[[#This Row],[Game Num]],[1]!tblSchedule[GameNum],0)),"")</f>
        <v>45997</v>
      </c>
      <c r="I452" s="9">
        <f>IFERROR(INDEX([1]!tblSchedule[Game Time],MATCH(tblTeamSch[[#This Row],[Game Num]],[1]!tblSchedule[GameNum],0)),"")</f>
        <v>0.5</v>
      </c>
      <c r="J452" s="10" t="str">
        <f>IFERROR(INDEX([1]!tblTeams[Organization],MATCH(tblTeamSch[[#This Row],[Team]],[1]!tblTeams[Team],0)),"")</f>
        <v>Notre Dame Academy</v>
      </c>
      <c r="K452" s="10" t="str">
        <f>IFERROR(INDEX([1]!tblOrg[Abbr],MATCH(tblTeamSch[[#This Row],[Org]],[1]!tblOrg[Organization],0)),"")</f>
        <v>NDA</v>
      </c>
      <c r="L452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2" s="10" t="str">
        <f>IFERROR(INDEX(IF(tblTeamSch[[#This Row],[1vs2]]=1,[1]!tblSchedule[Team 2 Name],[1]!tblSchedule[Team 1 Name]),MATCH(tblTeamSch[[#This Row],[Game Num]],[1]!tblSchedule[GameNum],0)),"")</f>
        <v>St. Albert BB 4B#3 Blue</v>
      </c>
      <c r="N452" s="6"/>
      <c r="O452" s="6"/>
      <c r="P452" s="6"/>
      <c r="Q452" s="6">
        <f>INDEX([1]!tblSchedule[Home Game],MATCH(tblTeamSch[[#This Row],[Game Num]],[1]!tblSchedule[GameNum],0))</f>
        <v>1</v>
      </c>
      <c r="R452" s="7" t="e">
        <f>IF(COUNTIFS(tblTeamSch[Team],tblTeamSch[[#This Row],[Team]],#REF!,1)&gt;1,"Y","")</f>
        <v>#REF!</v>
      </c>
      <c r="S452" s="6">
        <f>INDEX([1]!tblLoc[Score],MATCH(INDEX([1]!tblOrg[Loc],MATCH(tblTeamSch[[#This Row],[Org]],[1]!tblOrg[Organization],0)),[1]!tblLoc[Loc],0))</f>
        <v>10</v>
      </c>
      <c r="T452" s="6" t="e">
        <f>INDEX([1]!tblLoc[Score],MATCH(INDEX([1]!tblOrg[Loc],MATCH(#REF!,[1]!tblOrg[Abbr],0)),[1]!tblLoc[Loc],0))</f>
        <v>#REF!</v>
      </c>
      <c r="U452" s="6">
        <f>IFERROR(INDEX([1]!tblLoc[Score],MATCH(INDEX([1]!tblOrg[Loc],MATCH(INDEX(FacList,MATCH(tblTeamSch[[#This Row],[Facility]],INDEX(FacList,,1),0),3),[1]!tblOrg[Org Num],0)),[1]!tblLoc[Loc],0)),"")</f>
        <v>10</v>
      </c>
      <c r="V452" s="6">
        <f>IF(OR(tblTeamSch[[#This Row],[Court]]="",tblTeamSch[[#This Row],[Home]]&gt;0),0,IF(tblTeamSch[[#This Row],[Court]]&lt;10,0,IF(tblTeamSch[[#This Row],[Home Court]]=10,0,10)))</f>
        <v>0</v>
      </c>
      <c r="W452" s="6" t="e">
        <f>COUNTIFS(tblTeamSch[Travel Score for Game],10,tblTeamSch[Home],0,#REF!,#REF!)</f>
        <v>#REF!</v>
      </c>
      <c r="X452" s="6" t="str">
        <f>IFERROR(INDEX(tblTeamSch[Overall Travel Score],MATCH(tblTeamSch[[#This Row],[Opponent]],tblTeamSch[Team],0)),"")</f>
        <v/>
      </c>
      <c r="Y452" s="6" cm="1">
        <f t="array" ref="Y452">IF(Y451="Num",1,IF(Y451="","",IF(Y451+1&gt;TotalNumRegGames*2,"",Y451+1)))</f>
        <v>451</v>
      </c>
    </row>
    <row r="453" spans="1:25" ht="13.35" customHeight="1" x14ac:dyDescent="0.3">
      <c r="A453" s="6" cm="1">
        <f t="array" ref="A4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653</v>
      </c>
      <c r="B453" s="6" cm="1">
        <f t="array" ref="B4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53" s="6">
        <f>IFERROR(INDEX([1]!tblSchedule[Week Game Scheduled],MATCH(tblTeamSch[[#This Row],[Game Num]],[1]!tblSchedule[GameNum],0)),"")</f>
        <v>50</v>
      </c>
      <c r="D453" s="6">
        <f>IFERROR(INDEX([1]!tblSchedule[Round],MATCH(tblTeamSch[[#This Row],[Game Num]],[1]!tblSchedule[GameNum],0)),"")</f>
        <v>2</v>
      </c>
      <c r="E453" s="6">
        <f>IFERROR(INDEX([1]!tblSchedule[Rnd Sch],MATCH(tblTeamSch[[#This Row],[Game Num]],[1]!tblSchedule[GameNum],0)),"")</f>
        <v>2</v>
      </c>
      <c r="F453" s="6" t="str">
        <f>IFERROR(INDEX([1]!tblSchedule[DLC],MATCH(tblTeamSch[[#This Row],[Game Num]],[1]!tblSchedule[GameNum],0)),"")</f>
        <v>4B3</v>
      </c>
      <c r="G453" s="7" t="str">
        <f>IFERROR(INDEX([1]!tblSchedule[Facility],MATCH(tblTeamSch[[#This Row],[Game Num]],[1]!tblSchedule[GameNum],0)),"")</f>
        <v>St. Patrick's Celtic Center</v>
      </c>
      <c r="H453" s="8">
        <f>IFERROR(INDEX([1]!tblSchedule[Game Date],MATCH(tblTeamSch[[#This Row],[Game Num]],[1]!tblSchedule[GameNum],0)),"")</f>
        <v>46004</v>
      </c>
      <c r="I453" s="9">
        <f>IFERROR(INDEX([1]!tblSchedule[Game Time],MATCH(tblTeamSch[[#This Row],[Game Num]],[1]!tblSchedule[GameNum],0)),"")</f>
        <v>0.54166666666666663</v>
      </c>
      <c r="J453" s="10" t="str">
        <f>IFERROR(INDEX([1]!tblTeams[Organization],MATCH(tblTeamSch[[#This Row],[Team]],[1]!tblTeams[Team],0)),"")</f>
        <v>Notre Dame Academy</v>
      </c>
      <c r="K453" s="10" t="str">
        <f>IFERROR(INDEX([1]!tblOrg[Abbr],MATCH(tblTeamSch[[#This Row],[Org]],[1]!tblOrg[Organization],0)),"")</f>
        <v>NDA</v>
      </c>
      <c r="L453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3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453" s="6"/>
      <c r="O453" s="6"/>
      <c r="P453" s="6"/>
      <c r="Q453" s="6">
        <f>INDEX([1]!tblSchedule[Home Game],MATCH(tblTeamSch[[#This Row],[Game Num]],[1]!tblSchedule[GameNum],0))</f>
        <v>1</v>
      </c>
      <c r="R453" s="7" t="e">
        <f>IF(COUNTIFS(tblTeamSch[Team],tblTeamSch[[#This Row],[Team]],#REF!,1)&gt;1,"Y","")</f>
        <v>#REF!</v>
      </c>
      <c r="S453" s="6">
        <f>INDEX([1]!tblLoc[Score],MATCH(INDEX([1]!tblOrg[Loc],MATCH(tblTeamSch[[#This Row],[Org]],[1]!tblOrg[Organization],0)),[1]!tblLoc[Loc],0))</f>
        <v>10</v>
      </c>
      <c r="T453" s="6" t="e">
        <f>INDEX([1]!tblLoc[Score],MATCH(INDEX([1]!tblOrg[Loc],MATCH(#REF!,[1]!tblOrg[Abbr],0)),[1]!tblLoc[Loc],0))</f>
        <v>#REF!</v>
      </c>
      <c r="U453" s="6">
        <f>IFERROR(INDEX([1]!tblLoc[Score],MATCH(INDEX([1]!tblOrg[Loc],MATCH(INDEX(FacList,MATCH(tblTeamSch[[#This Row],[Facility]],INDEX(FacList,,1),0),3),[1]!tblOrg[Org Num],0)),[1]!tblLoc[Loc],0)),"")</f>
        <v>4</v>
      </c>
      <c r="V453" s="6">
        <f>IF(OR(tblTeamSch[[#This Row],[Court]]="",tblTeamSch[[#This Row],[Home]]&gt;0),0,IF(tblTeamSch[[#This Row],[Court]]&lt;10,0,IF(tblTeamSch[[#This Row],[Home Court]]=10,0,10)))</f>
        <v>0</v>
      </c>
      <c r="W453" s="6" t="e">
        <f>COUNTIFS(tblTeamSch[Travel Score for Game],10,tblTeamSch[Home],0,#REF!,#REF!)</f>
        <v>#REF!</v>
      </c>
      <c r="X453" s="6" t="str">
        <f>IFERROR(INDEX(tblTeamSch[Overall Travel Score],MATCH(tblTeamSch[[#This Row],[Opponent]],tblTeamSch[Team],0)),"")</f>
        <v/>
      </c>
      <c r="Y453" s="6" cm="1">
        <f t="array" ref="Y453">IF(Y452="Num",1,IF(Y452="","",IF(Y452+1&gt;TotalNumRegGames*2,"",Y452+1)))</f>
        <v>452</v>
      </c>
    </row>
    <row r="454" spans="1:25" ht="13.35" customHeight="1" x14ac:dyDescent="0.3">
      <c r="A454" s="6" cm="1">
        <f t="array" ref="A4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667</v>
      </c>
      <c r="B454" s="6" cm="1">
        <f t="array" ref="B4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54" s="6">
        <f>IFERROR(INDEX([1]!tblSchedule[Week Game Scheduled],MATCH(tblTeamSch[[#This Row],[Game Num]],[1]!tblSchedule[GameNum],0)),"")</f>
        <v>5</v>
      </c>
      <c r="D454" s="6">
        <f>IFERROR(INDEX([1]!tblSchedule[Round],MATCH(tblTeamSch[[#This Row],[Game Num]],[1]!tblSchedule[GameNum],0)),"")</f>
        <v>3</v>
      </c>
      <c r="E454" s="6">
        <f>IFERROR(INDEX([1]!tblSchedule[Rnd Sch],MATCH(tblTeamSch[[#This Row],[Game Num]],[1]!tblSchedule[GameNum],0)),"")</f>
        <v>3</v>
      </c>
      <c r="F454" s="6" t="str">
        <f>IFERROR(INDEX([1]!tblSchedule[DLC],MATCH(tblTeamSch[[#This Row],[Game Num]],[1]!tblSchedule[GameNum],0)),"")</f>
        <v>4B3</v>
      </c>
      <c r="G454" s="7" t="str">
        <f>IFERROR(INDEX([1]!tblSchedule[Facility],MATCH(tblTeamSch[[#This Row],[Game Num]],[1]!tblSchedule[GameNum],0)),"")</f>
        <v>Holy Spirit Gym</v>
      </c>
      <c r="H454" s="8">
        <f>IFERROR(INDEX([1]!tblSchedule[Game Date],MATCH(tblTeamSch[[#This Row],[Game Num]],[1]!tblSchedule[GameNum],0)),"")</f>
        <v>46025</v>
      </c>
      <c r="I454" s="9">
        <f>IFERROR(INDEX([1]!tblSchedule[Game Time],MATCH(tblTeamSch[[#This Row],[Game Num]],[1]!tblSchedule[GameNum],0)),"")</f>
        <v>0.45833333333333331</v>
      </c>
      <c r="J454" s="10" t="str">
        <f>IFERROR(INDEX([1]!tblTeams[Organization],MATCH(tblTeamSch[[#This Row],[Team]],[1]!tblTeams[Team],0)),"")</f>
        <v>Notre Dame Academy</v>
      </c>
      <c r="K454" s="10" t="str">
        <f>IFERROR(INDEX([1]!tblOrg[Abbr],MATCH(tblTeamSch[[#This Row],[Org]],[1]!tblOrg[Organization],0)),"")</f>
        <v>NDA</v>
      </c>
      <c r="L454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4" s="10" t="str">
        <f>IFERROR(INDEX(IF(tblTeamSch[[#This Row],[1vs2]]=1,[1]!tblSchedule[Team 2 Name],[1]!tblSchedule[Team 1 Name]),MATCH(tblTeamSch[[#This Row],[Game Num]],[1]!tblSchedule[GameNum],0)),"")</f>
        <v>Holy Spirit BBB 4#3 Red</v>
      </c>
      <c r="N454" s="6"/>
      <c r="O454" s="6"/>
      <c r="P454" s="6"/>
      <c r="Q454" s="6">
        <f>INDEX([1]!tblSchedule[Home Game],MATCH(tblTeamSch[[#This Row],[Game Num]],[1]!tblSchedule[GameNum],0))</f>
        <v>1</v>
      </c>
      <c r="R454" s="7" t="e">
        <f>IF(COUNTIFS(tblTeamSch[Team],tblTeamSch[[#This Row],[Team]],#REF!,1)&gt;1,"Y","")</f>
        <v>#REF!</v>
      </c>
      <c r="S454" s="6">
        <f>INDEX([1]!tblLoc[Score],MATCH(INDEX([1]!tblOrg[Loc],MATCH(tblTeamSch[[#This Row],[Org]],[1]!tblOrg[Organization],0)),[1]!tblLoc[Loc],0))</f>
        <v>10</v>
      </c>
      <c r="T454" s="6" t="e">
        <f>INDEX([1]!tblLoc[Score],MATCH(INDEX([1]!tblOrg[Loc],MATCH(#REF!,[1]!tblOrg[Abbr],0)),[1]!tblLoc[Loc],0))</f>
        <v>#REF!</v>
      </c>
      <c r="U454" s="6">
        <f>IFERROR(INDEX([1]!tblLoc[Score],MATCH(INDEX([1]!tblOrg[Loc],MATCH(INDEX(FacList,MATCH(tblTeamSch[[#This Row],[Facility]],INDEX(FacList,,1),0),3),[1]!tblOrg[Org Num],0)),[1]!tblLoc[Loc],0)),"")</f>
        <v>0</v>
      </c>
      <c r="V454" s="6">
        <f>IF(OR(tblTeamSch[[#This Row],[Court]]="",tblTeamSch[[#This Row],[Home]]&gt;0),0,IF(tblTeamSch[[#This Row],[Court]]&lt;10,0,IF(tblTeamSch[[#This Row],[Home Court]]=10,0,10)))</f>
        <v>0</v>
      </c>
      <c r="W454" s="6" t="e">
        <f>COUNTIFS(tblTeamSch[Travel Score for Game],10,tblTeamSch[Home],0,#REF!,#REF!)</f>
        <v>#REF!</v>
      </c>
      <c r="X454" s="6" t="str">
        <f>IFERROR(INDEX(tblTeamSch[Overall Travel Score],MATCH(tblTeamSch[[#This Row],[Opponent]],tblTeamSch[Team],0)),"")</f>
        <v/>
      </c>
      <c r="Y454" s="6" cm="1">
        <f t="array" ref="Y454">IF(Y453="Num",1,IF(Y453="","",IF(Y453+1&gt;TotalNumRegGames*2,"",Y453+1)))</f>
        <v>453</v>
      </c>
    </row>
    <row r="455" spans="1:25" ht="13.35" customHeight="1" x14ac:dyDescent="0.3">
      <c r="A455" s="6" cm="1">
        <f t="array" ref="A4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679</v>
      </c>
      <c r="B455" s="6" cm="1">
        <f t="array" ref="B4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5" s="6">
        <f>IFERROR(INDEX([1]!tblSchedule[Week Game Scheduled],MATCH(tblTeamSch[[#This Row],[Game Num]],[1]!tblSchedule[GameNum],0)),"")</f>
        <v>6</v>
      </c>
      <c r="D455" s="6">
        <f>IFERROR(INDEX([1]!tblSchedule[Round],MATCH(tblTeamSch[[#This Row],[Game Num]],[1]!tblSchedule[GameNum],0)),"")</f>
        <v>4</v>
      </c>
      <c r="E455" s="6">
        <f>IFERROR(INDEX([1]!tblSchedule[Rnd Sch],MATCH(tblTeamSch[[#This Row],[Game Num]],[1]!tblSchedule[GameNum],0)),"")</f>
        <v>4</v>
      </c>
      <c r="F455" s="6" t="str">
        <f>IFERROR(INDEX([1]!tblSchedule[DLC],MATCH(tblTeamSch[[#This Row],[Game Num]],[1]!tblSchedule[GameNum],0)),"")</f>
        <v>4B3</v>
      </c>
      <c r="G455" s="7" t="str">
        <f>IFERROR(INDEX([1]!tblSchedule[Facility],MATCH(tblTeamSch[[#This Row],[Game Num]],[1]!tblSchedule[GameNum],0)),"")</f>
        <v>Mary Queen of Peace</v>
      </c>
      <c r="H455" s="8">
        <f>IFERROR(INDEX([1]!tblSchedule[Game Date],MATCH(tblTeamSch[[#This Row],[Game Num]],[1]!tblSchedule[GameNum],0)),"")</f>
        <v>46032</v>
      </c>
      <c r="I455" s="9">
        <f>IFERROR(INDEX([1]!tblSchedule[Game Time],MATCH(tblTeamSch[[#This Row],[Game Num]],[1]!tblSchedule[GameNum],0)),"")</f>
        <v>0.41666666666666669</v>
      </c>
      <c r="J455" s="10" t="str">
        <f>IFERROR(INDEX([1]!tblTeams[Organization],MATCH(tblTeamSch[[#This Row],[Team]],[1]!tblTeams[Team],0)),"")</f>
        <v>Notre Dame Academy</v>
      </c>
      <c r="K455" s="10" t="str">
        <f>IFERROR(INDEX([1]!tblOrg[Abbr],MATCH(tblTeamSch[[#This Row],[Org]],[1]!tblOrg[Organization],0)),"")</f>
        <v>NDA</v>
      </c>
      <c r="L455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5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455" s="6"/>
      <c r="O455" s="6"/>
      <c r="P455" s="6"/>
      <c r="Q455" s="6">
        <f>INDEX([1]!tblSchedule[Home Game],MATCH(tblTeamSch[[#This Row],[Game Num]],[1]!tblSchedule[GameNum],0))</f>
        <v>1</v>
      </c>
      <c r="R455" s="7" t="e">
        <f>IF(COUNTIFS(tblTeamSch[Team],tblTeamSch[[#This Row],[Team]],#REF!,1)&gt;1,"Y","")</f>
        <v>#REF!</v>
      </c>
      <c r="S455" s="6">
        <f>INDEX([1]!tblLoc[Score],MATCH(INDEX([1]!tblOrg[Loc],MATCH(tblTeamSch[[#This Row],[Org]],[1]!tblOrg[Organization],0)),[1]!tblLoc[Loc],0))</f>
        <v>10</v>
      </c>
      <c r="T455" s="6" t="e">
        <f>INDEX([1]!tblLoc[Score],MATCH(INDEX([1]!tblOrg[Loc],MATCH(#REF!,[1]!tblOrg[Abbr],0)),[1]!tblLoc[Loc],0))</f>
        <v>#REF!</v>
      </c>
      <c r="U455" s="6">
        <f>IFERROR(INDEX([1]!tblLoc[Score],MATCH(INDEX([1]!tblOrg[Loc],MATCH(INDEX(FacList,MATCH(tblTeamSch[[#This Row],[Facility]],INDEX(FacList,,1),0),3),[1]!tblOrg[Org Num],0)),[1]!tblLoc[Loc],0)),"")</f>
        <v>10</v>
      </c>
      <c r="V455" s="6">
        <f>IF(OR(tblTeamSch[[#This Row],[Court]]="",tblTeamSch[[#This Row],[Home]]&gt;0),0,IF(tblTeamSch[[#This Row],[Court]]&lt;10,0,IF(tblTeamSch[[#This Row],[Home Court]]=10,0,10)))</f>
        <v>0</v>
      </c>
      <c r="W455" s="6" t="e">
        <f>COUNTIFS(tblTeamSch[Travel Score for Game],10,tblTeamSch[Home],0,#REF!,#REF!)</f>
        <v>#REF!</v>
      </c>
      <c r="X455" s="6" t="str">
        <f>IFERROR(INDEX(tblTeamSch[Overall Travel Score],MATCH(tblTeamSch[[#This Row],[Opponent]],tblTeamSch[Team],0)),"")</f>
        <v/>
      </c>
      <c r="Y455" s="6" cm="1">
        <f t="array" ref="Y455">IF(Y454="Num",1,IF(Y454="","",IF(Y454+1&gt;TotalNumRegGames*2,"",Y454+1)))</f>
        <v>454</v>
      </c>
    </row>
    <row r="456" spans="1:25" ht="13.35" customHeight="1" x14ac:dyDescent="0.3">
      <c r="A456" s="6" cm="1">
        <f t="array" ref="A4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694</v>
      </c>
      <c r="B456" s="6" cm="1">
        <f t="array" ref="B4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6" s="6">
        <f>IFERROR(INDEX([1]!tblSchedule[Week Game Scheduled],MATCH(tblTeamSch[[#This Row],[Game Num]],[1]!tblSchedule[GameNum],0)),"")</f>
        <v>7</v>
      </c>
      <c r="D456" s="6">
        <f>IFERROR(INDEX([1]!tblSchedule[Round],MATCH(tblTeamSch[[#This Row],[Game Num]],[1]!tblSchedule[GameNum],0)),"")</f>
        <v>5</v>
      </c>
      <c r="E456" s="6">
        <f>IFERROR(INDEX([1]!tblSchedule[Rnd Sch],MATCH(tblTeamSch[[#This Row],[Game Num]],[1]!tblSchedule[GameNum],0)),"")</f>
        <v>5</v>
      </c>
      <c r="F456" s="6" t="str">
        <f>IFERROR(INDEX([1]!tblSchedule[DLC],MATCH(tblTeamSch[[#This Row],[Game Num]],[1]!tblSchedule[GameNum],0)),"")</f>
        <v>4B3</v>
      </c>
      <c r="G456" s="7" t="str">
        <f>IFERROR(INDEX([1]!tblSchedule[Facility],MATCH(tblTeamSch[[#This Row],[Game Num]],[1]!tblSchedule[GameNum],0)),"")</f>
        <v>St. Margaret Mary Gym</v>
      </c>
      <c r="H456" s="8">
        <f>IFERROR(INDEX([1]!tblSchedule[Game Date],MATCH(tblTeamSch[[#This Row],[Game Num]],[1]!tblSchedule[GameNum],0)),"")</f>
        <v>46039</v>
      </c>
      <c r="I456" s="9">
        <f>IFERROR(INDEX([1]!tblSchedule[Game Time],MATCH(tblTeamSch[[#This Row],[Game Num]],[1]!tblSchedule[GameNum],0)),"")</f>
        <v>0.58333333333333337</v>
      </c>
      <c r="J456" s="10" t="str">
        <f>IFERROR(INDEX([1]!tblTeams[Organization],MATCH(tblTeamSch[[#This Row],[Team]],[1]!tblTeams[Team],0)),"")</f>
        <v>Notre Dame Academy</v>
      </c>
      <c r="K456" s="10" t="str">
        <f>IFERROR(INDEX([1]!tblOrg[Abbr],MATCH(tblTeamSch[[#This Row],[Org]],[1]!tblOrg[Organization],0)),"")</f>
        <v>NDA</v>
      </c>
      <c r="L456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6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456" s="6"/>
      <c r="O456" s="6"/>
      <c r="P456" s="6"/>
      <c r="Q456" s="6">
        <f>INDEX([1]!tblSchedule[Home Game],MATCH(tblTeamSch[[#This Row],[Game Num]],[1]!tblSchedule[GameNum],0))</f>
        <v>1</v>
      </c>
      <c r="R456" s="7" t="e">
        <f>IF(COUNTIFS(tblTeamSch[Team],tblTeamSch[[#This Row],[Team]],#REF!,1)&gt;1,"Y","")</f>
        <v>#REF!</v>
      </c>
      <c r="S456" s="6">
        <f>INDEX([1]!tblLoc[Score],MATCH(INDEX([1]!tblOrg[Loc],MATCH(tblTeamSch[[#This Row],[Org]],[1]!tblOrg[Organization],0)),[1]!tblLoc[Loc],0))</f>
        <v>10</v>
      </c>
      <c r="T456" s="6" t="e">
        <f>INDEX([1]!tblLoc[Score],MATCH(INDEX([1]!tblOrg[Loc],MATCH(#REF!,[1]!tblOrg[Abbr],0)),[1]!tblLoc[Loc],0))</f>
        <v>#REF!</v>
      </c>
      <c r="U456" s="6">
        <f>IFERROR(INDEX([1]!tblLoc[Score],MATCH(INDEX([1]!tblOrg[Loc],MATCH(INDEX(FacList,MATCH(tblTeamSch[[#This Row],[Facility]],INDEX(FacList,,1),0),3),[1]!tblOrg[Org Num],0)),[1]!tblLoc[Loc],0)),"")</f>
        <v>0</v>
      </c>
      <c r="V456" s="6">
        <f>IF(OR(tblTeamSch[[#This Row],[Court]]="",tblTeamSch[[#This Row],[Home]]&gt;0),0,IF(tblTeamSch[[#This Row],[Court]]&lt;10,0,IF(tblTeamSch[[#This Row],[Home Court]]=10,0,10)))</f>
        <v>0</v>
      </c>
      <c r="W456" s="6" t="e">
        <f>COUNTIFS(tblTeamSch[Travel Score for Game],10,tblTeamSch[Home],0,#REF!,#REF!)</f>
        <v>#REF!</v>
      </c>
      <c r="X456" s="6" t="str">
        <f>IFERROR(INDEX(tblTeamSch[Overall Travel Score],MATCH(tblTeamSch[[#This Row],[Opponent]],tblTeamSch[Team],0)),"")</f>
        <v/>
      </c>
      <c r="Y456" s="6" cm="1">
        <f t="array" ref="Y456">IF(Y455="Num",1,IF(Y455="","",IF(Y455+1&gt;TotalNumRegGames*2,"",Y455+1)))</f>
        <v>455</v>
      </c>
    </row>
    <row r="457" spans="1:25" ht="13.35" customHeight="1" x14ac:dyDescent="0.3">
      <c r="A457" s="6" cm="1">
        <f t="array" ref="A4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709</v>
      </c>
      <c r="B457" s="6" cm="1">
        <f t="array" ref="B4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7" s="6">
        <f>IFERROR(INDEX([1]!tblSchedule[Week Game Scheduled],MATCH(tblTeamSch[[#This Row],[Game Num]],[1]!tblSchedule[GameNum],0)),"")</f>
        <v>8</v>
      </c>
      <c r="D457" s="6">
        <f>IFERROR(INDEX([1]!tblSchedule[Round],MATCH(tblTeamSch[[#This Row],[Game Num]],[1]!tblSchedule[GameNum],0)),"")</f>
        <v>6</v>
      </c>
      <c r="E457" s="6">
        <f>IFERROR(INDEX([1]!tblSchedule[Rnd Sch],MATCH(tblTeamSch[[#This Row],[Game Num]],[1]!tblSchedule[GameNum],0)),"")</f>
        <v>6</v>
      </c>
      <c r="F457" s="6" t="str">
        <f>IFERROR(INDEX([1]!tblSchedule[DLC],MATCH(tblTeamSch[[#This Row],[Game Num]],[1]!tblSchedule[GameNum],0)),"")</f>
        <v>4B3</v>
      </c>
      <c r="G457" s="7" t="str">
        <f>IFERROR(INDEX([1]!tblSchedule[Facility],MATCH(tblTeamSch[[#This Row],[Game Num]],[1]!tblSchedule[GameNum],0)),"")</f>
        <v>Mary Queen of Peace</v>
      </c>
      <c r="H457" s="8">
        <f>IFERROR(INDEX([1]!tblSchedule[Game Date],MATCH(tblTeamSch[[#This Row],[Game Num]],[1]!tblSchedule[GameNum],0)),"")</f>
        <v>46046</v>
      </c>
      <c r="I457" s="9">
        <f>IFERROR(INDEX([1]!tblSchedule[Game Time],MATCH(tblTeamSch[[#This Row],[Game Num]],[1]!tblSchedule[GameNum],0)),"")</f>
        <v>0.54166666666666663</v>
      </c>
      <c r="J457" s="10" t="str">
        <f>IFERROR(INDEX([1]!tblTeams[Organization],MATCH(tblTeamSch[[#This Row],[Team]],[1]!tblTeams[Team],0)),"")</f>
        <v>Notre Dame Academy</v>
      </c>
      <c r="K457" s="10" t="str">
        <f>IFERROR(INDEX([1]!tblOrg[Abbr],MATCH(tblTeamSch[[#This Row],[Org]],[1]!tblOrg[Organization],0)),"")</f>
        <v>NDA</v>
      </c>
      <c r="L457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7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457" s="6"/>
      <c r="O457" s="6"/>
      <c r="P457" s="6"/>
      <c r="Q457" s="6">
        <f>INDEX([1]!tblSchedule[Home Game],MATCH(tblTeamSch[[#This Row],[Game Num]],[1]!tblSchedule[GameNum],0))</f>
        <v>1</v>
      </c>
      <c r="R457" s="7" t="e">
        <f>IF(COUNTIFS(tblTeamSch[Team],tblTeamSch[[#This Row],[Team]],#REF!,1)&gt;1,"Y","")</f>
        <v>#REF!</v>
      </c>
      <c r="S457" s="6">
        <f>INDEX([1]!tblLoc[Score],MATCH(INDEX([1]!tblOrg[Loc],MATCH(tblTeamSch[[#This Row],[Org]],[1]!tblOrg[Organization],0)),[1]!tblLoc[Loc],0))</f>
        <v>10</v>
      </c>
      <c r="T457" s="6" t="e">
        <f>INDEX([1]!tblLoc[Score],MATCH(INDEX([1]!tblOrg[Loc],MATCH(#REF!,[1]!tblOrg[Abbr],0)),[1]!tblLoc[Loc],0))</f>
        <v>#REF!</v>
      </c>
      <c r="U457" s="6">
        <f>IFERROR(INDEX([1]!tblLoc[Score],MATCH(INDEX([1]!tblOrg[Loc],MATCH(INDEX(FacList,MATCH(tblTeamSch[[#This Row],[Facility]],INDEX(FacList,,1),0),3),[1]!tblOrg[Org Num],0)),[1]!tblLoc[Loc],0)),"")</f>
        <v>10</v>
      </c>
      <c r="V457" s="6">
        <f>IF(OR(tblTeamSch[[#This Row],[Court]]="",tblTeamSch[[#This Row],[Home]]&gt;0),0,IF(tblTeamSch[[#This Row],[Court]]&lt;10,0,IF(tblTeamSch[[#This Row],[Home Court]]=10,0,10)))</f>
        <v>0</v>
      </c>
      <c r="W457" s="6" t="e">
        <f>COUNTIFS(tblTeamSch[Travel Score for Game],10,tblTeamSch[Home],0,#REF!,#REF!)</f>
        <v>#REF!</v>
      </c>
      <c r="X457" s="6" t="str">
        <f>IFERROR(INDEX(tblTeamSch[Overall Travel Score],MATCH(tblTeamSch[[#This Row],[Opponent]],tblTeamSch[Team],0)),"")</f>
        <v/>
      </c>
      <c r="Y457" s="6" cm="1">
        <f t="array" ref="Y457">IF(Y456="Num",1,IF(Y456="","",IF(Y456+1&gt;TotalNumRegGames*2,"",Y456+1)))</f>
        <v>456</v>
      </c>
    </row>
    <row r="458" spans="1:25" ht="13.35" customHeight="1" x14ac:dyDescent="0.3">
      <c r="A458" s="6" cm="1">
        <f t="array" ref="A4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724</v>
      </c>
      <c r="B458" s="6" cm="1">
        <f t="array" ref="B4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8" s="6">
        <f>IFERROR(INDEX([1]!tblSchedule[Week Game Scheduled],MATCH(tblTeamSch[[#This Row],[Game Num]],[1]!tblSchedule[GameNum],0)),"")</f>
        <v>9</v>
      </c>
      <c r="D458" s="6">
        <f>IFERROR(INDEX([1]!tblSchedule[Round],MATCH(tblTeamSch[[#This Row],[Game Num]],[1]!tblSchedule[GameNum],0)),"")</f>
        <v>7</v>
      </c>
      <c r="E458" s="6">
        <f>IFERROR(INDEX([1]!tblSchedule[Rnd Sch],MATCH(tblTeamSch[[#This Row],[Game Num]],[1]!tblSchedule[GameNum],0)),"")</f>
        <v>7</v>
      </c>
      <c r="F458" s="6" t="str">
        <f>IFERROR(INDEX([1]!tblSchedule[DLC],MATCH(tblTeamSch[[#This Row],[Game Num]],[1]!tblSchedule[GameNum],0)),"")</f>
        <v>4B3</v>
      </c>
      <c r="G458" s="7" t="str">
        <f>IFERROR(INDEX([1]!tblSchedule[Facility],MATCH(tblTeamSch[[#This Row],[Game Num]],[1]!tblSchedule[GameNum],0)),"")</f>
        <v>Mary Queen of Peace</v>
      </c>
      <c r="H458" s="8">
        <f>IFERROR(INDEX([1]!tblSchedule[Game Date],MATCH(tblTeamSch[[#This Row],[Game Num]],[1]!tblSchedule[GameNum],0)),"")</f>
        <v>46053</v>
      </c>
      <c r="I458" s="9">
        <f>IFERROR(INDEX([1]!tblSchedule[Game Time],MATCH(tblTeamSch[[#This Row],[Game Num]],[1]!tblSchedule[GameNum],0)),"")</f>
        <v>0.45833333333333331</v>
      </c>
      <c r="J458" s="10" t="str">
        <f>IFERROR(INDEX([1]!tblTeams[Organization],MATCH(tblTeamSch[[#This Row],[Team]],[1]!tblTeams[Team],0)),"")</f>
        <v>Notre Dame Academy</v>
      </c>
      <c r="K458" s="10" t="str">
        <f>IFERROR(INDEX([1]!tblOrg[Abbr],MATCH(tblTeamSch[[#This Row],[Org]],[1]!tblOrg[Organization],0)),"")</f>
        <v>NDA</v>
      </c>
      <c r="L458" s="10" t="str">
        <f>IFERROR(INDEX(IF(tblTeamSch[[#This Row],[1vs2]]=1,[1]!tblSchedule[Team 1 Name],[1]!tblSchedule[Team 2 Name]),MATCH(tblTeamSch[[#This Row],[Game Num]],[1]!tblSchedule[GameNum],0)),"")</f>
        <v>Notre Dame Academy BB 3/4 Boys #3 Blue</v>
      </c>
      <c r="M458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458" s="6"/>
      <c r="O458" s="6"/>
      <c r="P458" s="6"/>
      <c r="Q458" s="6">
        <f>INDEX([1]!tblSchedule[Home Game],MATCH(tblTeamSch[[#This Row],[Game Num]],[1]!tblSchedule[GameNum],0))</f>
        <v>1</v>
      </c>
      <c r="R458" s="7" t="e">
        <f>IF(COUNTIFS(tblTeamSch[Team],tblTeamSch[[#This Row],[Team]],#REF!,1)&gt;1,"Y","")</f>
        <v>#REF!</v>
      </c>
      <c r="S458" s="6">
        <f>INDEX([1]!tblLoc[Score],MATCH(INDEX([1]!tblOrg[Loc],MATCH(tblTeamSch[[#This Row],[Org]],[1]!tblOrg[Organization],0)),[1]!tblLoc[Loc],0))</f>
        <v>10</v>
      </c>
      <c r="T458" s="6" t="e">
        <f>INDEX([1]!tblLoc[Score],MATCH(INDEX([1]!tblOrg[Loc],MATCH(#REF!,[1]!tblOrg[Abbr],0)),[1]!tblLoc[Loc],0))</f>
        <v>#REF!</v>
      </c>
      <c r="U458" s="6">
        <f>IFERROR(INDEX([1]!tblLoc[Score],MATCH(INDEX([1]!tblOrg[Loc],MATCH(INDEX(FacList,MATCH(tblTeamSch[[#This Row],[Facility]],INDEX(FacList,,1),0),3),[1]!tblOrg[Org Num],0)),[1]!tblLoc[Loc],0)),"")</f>
        <v>10</v>
      </c>
      <c r="V458" s="6">
        <f>IF(OR(tblTeamSch[[#This Row],[Court]]="",tblTeamSch[[#This Row],[Home]]&gt;0),0,IF(tblTeamSch[[#This Row],[Court]]&lt;10,0,IF(tblTeamSch[[#This Row],[Home Court]]=10,0,10)))</f>
        <v>0</v>
      </c>
      <c r="W458" s="6" t="e">
        <f>COUNTIFS(tblTeamSch[Travel Score for Game],10,tblTeamSch[Home],0,#REF!,#REF!)</f>
        <v>#REF!</v>
      </c>
      <c r="X458" s="6" t="str">
        <f>IFERROR(INDEX(tblTeamSch[Overall Travel Score],MATCH(tblTeamSch[[#This Row],[Opponent]],tblTeamSch[Team],0)),"")</f>
        <v/>
      </c>
      <c r="Y458" s="6" cm="1">
        <f t="array" ref="Y458">IF(Y457="Num",1,IF(Y457="","",IF(Y457+1&gt;TotalNumRegGames*2,"",Y457+1)))</f>
        <v>457</v>
      </c>
    </row>
    <row r="459" spans="1:25" ht="13.35" customHeight="1" x14ac:dyDescent="0.3">
      <c r="A459" s="6" cm="1">
        <f t="array" ref="A4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645</v>
      </c>
      <c r="B459" s="6" cm="1">
        <f t="array" ref="B4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59" s="6">
        <f>IFERROR(INDEX([1]!tblSchedule[Week Game Scheduled],MATCH(tblTeamSch[[#This Row],[Game Num]],[1]!tblSchedule[GameNum],0)),"")</f>
        <v>49</v>
      </c>
      <c r="D459" s="6">
        <f>IFERROR(INDEX([1]!tblSchedule[Round],MATCH(tblTeamSch[[#This Row],[Game Num]],[1]!tblSchedule[GameNum],0)),"")</f>
        <v>1</v>
      </c>
      <c r="E459" s="6">
        <f>IFERROR(INDEX([1]!tblSchedule[Rnd Sch],MATCH(tblTeamSch[[#This Row],[Game Num]],[1]!tblSchedule[GameNum],0)),"")</f>
        <v>1</v>
      </c>
      <c r="F459" s="6" t="str">
        <f>IFERROR(INDEX([1]!tblSchedule[DLC],MATCH(tblTeamSch[[#This Row],[Game Num]],[1]!tblSchedule[GameNum],0)),"")</f>
        <v>4B3</v>
      </c>
      <c r="G459" s="7" t="str">
        <f>IFERROR(INDEX([1]!tblSchedule[Facility],MATCH(tblTeamSch[[#This Row],[Game Num]],[1]!tblSchedule[GameNum],0)),"")</f>
        <v>ST. RAPHAEL GYMNASIUM</v>
      </c>
      <c r="H459" s="8">
        <f>IFERROR(INDEX([1]!tblSchedule[Game Date],MATCH(tblTeamSch[[#This Row],[Game Num]],[1]!tblSchedule[GameNum],0)),"")</f>
        <v>45997</v>
      </c>
      <c r="I459" s="9">
        <f>IFERROR(INDEX([1]!tblSchedule[Game Time],MATCH(tblTeamSch[[#This Row],[Game Num]],[1]!tblSchedule[GameNum],0)),"")</f>
        <v>0.45833333333333331</v>
      </c>
      <c r="J459" s="10" t="str">
        <f>IFERROR(INDEX([1]!tblTeams[Organization],MATCH(tblTeamSch[[#This Row],[Team]],[1]!tblTeams[Team],0)),"")</f>
        <v>Notre Dame Academy</v>
      </c>
      <c r="K459" s="10" t="str">
        <f>IFERROR(INDEX([1]!tblOrg[Abbr],MATCH(tblTeamSch[[#This Row],[Org]],[1]!tblOrg[Organization],0)),"")</f>
        <v>NDA</v>
      </c>
      <c r="L459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59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459" s="6"/>
      <c r="O459" s="6"/>
      <c r="P459" s="6"/>
      <c r="Q459" s="6">
        <f>INDEX([1]!tblSchedule[Home Game],MATCH(tblTeamSch[[#This Row],[Game Num]],[1]!tblSchedule[GameNum],0))</f>
        <v>1</v>
      </c>
      <c r="R459" s="7" t="e">
        <f>IF(COUNTIFS(tblTeamSch[Team],tblTeamSch[[#This Row],[Team]],#REF!,1)&gt;1,"Y","")</f>
        <v>#REF!</v>
      </c>
      <c r="S459" s="6">
        <f>INDEX([1]!tblLoc[Score],MATCH(INDEX([1]!tblOrg[Loc],MATCH(tblTeamSch[[#This Row],[Org]],[1]!tblOrg[Organization],0)),[1]!tblLoc[Loc],0))</f>
        <v>10</v>
      </c>
      <c r="T459" s="6" t="e">
        <f>INDEX([1]!tblLoc[Score],MATCH(INDEX([1]!tblOrg[Loc],MATCH(#REF!,[1]!tblOrg[Abbr],0)),[1]!tblLoc[Loc],0))</f>
        <v>#REF!</v>
      </c>
      <c r="U459" s="6">
        <f>IFERROR(INDEX([1]!tblLoc[Score],MATCH(INDEX([1]!tblOrg[Loc],MATCH(INDEX(FacList,MATCH(tblTeamSch[[#This Row],[Facility]],INDEX(FacList,,1),0),3),[1]!tblOrg[Org Num],0)),[1]!tblLoc[Loc],0)),"")</f>
        <v>0</v>
      </c>
      <c r="V459" s="6">
        <f>IF(OR(tblTeamSch[[#This Row],[Court]]="",tblTeamSch[[#This Row],[Home]]&gt;0),0,IF(tblTeamSch[[#This Row],[Court]]&lt;10,0,IF(tblTeamSch[[#This Row],[Home Court]]=10,0,10)))</f>
        <v>0</v>
      </c>
      <c r="W459" s="6" t="e">
        <f>COUNTIFS(tblTeamSch[Travel Score for Game],10,tblTeamSch[Home],0,#REF!,#REF!)</f>
        <v>#REF!</v>
      </c>
      <c r="X459" s="6" t="str">
        <f>IFERROR(INDEX(tblTeamSch[Overall Travel Score],MATCH(tblTeamSch[[#This Row],[Opponent]],tblTeamSch[Team],0)),"")</f>
        <v/>
      </c>
      <c r="Y459" s="6" cm="1">
        <f t="array" ref="Y459">IF(Y458="Num",1,IF(Y458="","",IF(Y458+1&gt;TotalNumRegGames*2,"",Y458+1)))</f>
        <v>458</v>
      </c>
    </row>
    <row r="460" spans="1:25" ht="13.35" customHeight="1" x14ac:dyDescent="0.3">
      <c r="A460" s="6" cm="1">
        <f t="array" ref="A4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660</v>
      </c>
      <c r="B460" s="6" cm="1">
        <f t="array" ref="B4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0" s="6">
        <f>IFERROR(INDEX([1]!tblSchedule[Week Game Scheduled],MATCH(tblTeamSch[[#This Row],[Game Num]],[1]!tblSchedule[GameNum],0)),"")</f>
        <v>50</v>
      </c>
      <c r="D460" s="6">
        <f>IFERROR(INDEX([1]!tblSchedule[Round],MATCH(tblTeamSch[[#This Row],[Game Num]],[1]!tblSchedule[GameNum],0)),"")</f>
        <v>2</v>
      </c>
      <c r="E460" s="6">
        <f>IFERROR(INDEX([1]!tblSchedule[Rnd Sch],MATCH(tblTeamSch[[#This Row],[Game Num]],[1]!tblSchedule[GameNum],0)),"")</f>
        <v>2</v>
      </c>
      <c r="F460" s="6" t="str">
        <f>IFERROR(INDEX([1]!tblSchedule[DLC],MATCH(tblTeamSch[[#This Row],[Game Num]],[1]!tblSchedule[GameNum],0)),"")</f>
        <v>4B3</v>
      </c>
      <c r="G460" s="7" t="str">
        <f>IFERROR(INDEX([1]!tblSchedule[Facility],MATCH(tblTeamSch[[#This Row],[Game Num]],[1]!tblSchedule[GameNum],0)),"")</f>
        <v>St. Agnes Gym</v>
      </c>
      <c r="H460" s="8">
        <f>IFERROR(INDEX([1]!tblSchedule[Game Date],MATCH(tblTeamSch[[#This Row],[Game Num]],[1]!tblSchedule[GameNum],0)),"")</f>
        <v>46004</v>
      </c>
      <c r="I460" s="9">
        <f>IFERROR(INDEX([1]!tblSchedule[Game Time],MATCH(tblTeamSch[[#This Row],[Game Num]],[1]!tblSchedule[GameNum],0)),"")</f>
        <v>0.5</v>
      </c>
      <c r="J460" s="10" t="str">
        <f>IFERROR(INDEX([1]!tblTeams[Organization],MATCH(tblTeamSch[[#This Row],[Team]],[1]!tblTeams[Team],0)),"")</f>
        <v>Notre Dame Academy</v>
      </c>
      <c r="K460" s="10" t="str">
        <f>IFERROR(INDEX([1]!tblOrg[Abbr],MATCH(tblTeamSch[[#This Row],[Org]],[1]!tblOrg[Organization],0)),"")</f>
        <v>NDA</v>
      </c>
      <c r="L460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0" s="10" t="str">
        <f>IFERROR(INDEX(IF(tblTeamSch[[#This Row],[1vs2]]=1,[1]!tblSchedule[Team 2 Name],[1]!tblSchedule[Team 1 Name]),MATCH(tblTeamSch[[#This Row],[Game Num]],[1]!tblSchedule[GameNum],0)),"")</f>
        <v>St Agnes BB 4B#3</v>
      </c>
      <c r="N460" s="6"/>
      <c r="O460" s="6"/>
      <c r="P460" s="6"/>
      <c r="Q460" s="6">
        <f>INDEX([1]!tblSchedule[Home Game],MATCH(tblTeamSch[[#This Row],[Game Num]],[1]!tblSchedule[GameNum],0))</f>
        <v>1</v>
      </c>
      <c r="R460" s="7" t="e">
        <f>IF(COUNTIFS(tblTeamSch[Team],tblTeamSch[[#This Row],[Team]],#REF!,1)&gt;1,"Y","")</f>
        <v>#REF!</v>
      </c>
      <c r="S460" s="6">
        <f>INDEX([1]!tblLoc[Score],MATCH(INDEX([1]!tblOrg[Loc],MATCH(tblTeamSch[[#This Row],[Org]],[1]!tblOrg[Organization],0)),[1]!tblLoc[Loc],0))</f>
        <v>10</v>
      </c>
      <c r="T460" s="6" t="e">
        <f>INDEX([1]!tblLoc[Score],MATCH(INDEX([1]!tblOrg[Loc],MATCH(#REF!,[1]!tblOrg[Abbr],0)),[1]!tblLoc[Loc],0))</f>
        <v>#REF!</v>
      </c>
      <c r="U460" s="6">
        <f>IFERROR(INDEX([1]!tblLoc[Score],MATCH(INDEX([1]!tblOrg[Loc],MATCH(INDEX(FacList,MATCH(tblTeamSch[[#This Row],[Facility]],INDEX(FacList,,1),0),3),[1]!tblOrg[Org Num],0)),[1]!tblLoc[Loc],0)),"")</f>
        <v>0</v>
      </c>
      <c r="V460" s="6">
        <f>IF(OR(tblTeamSch[[#This Row],[Court]]="",tblTeamSch[[#This Row],[Home]]&gt;0),0,IF(tblTeamSch[[#This Row],[Court]]&lt;10,0,IF(tblTeamSch[[#This Row],[Home Court]]=10,0,10)))</f>
        <v>0</v>
      </c>
      <c r="W460" s="6" t="e">
        <f>COUNTIFS(tblTeamSch[Travel Score for Game],10,tblTeamSch[Home],0,#REF!,#REF!)</f>
        <v>#REF!</v>
      </c>
      <c r="X460" s="6" t="str">
        <f>IFERROR(INDEX(tblTeamSch[Overall Travel Score],MATCH(tblTeamSch[[#This Row],[Opponent]],tblTeamSch[Team],0)),"")</f>
        <v/>
      </c>
      <c r="Y460" s="6" cm="1">
        <f t="array" ref="Y460">IF(Y459="Num",1,IF(Y459="","",IF(Y459+1&gt;TotalNumRegGames*2,"",Y459+1)))</f>
        <v>459</v>
      </c>
    </row>
    <row r="461" spans="1:25" ht="13.35" customHeight="1" x14ac:dyDescent="0.3">
      <c r="A461" s="6" cm="1">
        <f t="array" ref="A4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674</v>
      </c>
      <c r="B461" s="6" cm="1">
        <f t="array" ref="B4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1" s="6">
        <f>IFERROR(INDEX([1]!tblSchedule[Week Game Scheduled],MATCH(tblTeamSch[[#This Row],[Game Num]],[1]!tblSchedule[GameNum],0)),"")</f>
        <v>5</v>
      </c>
      <c r="D461" s="6">
        <f>IFERROR(INDEX([1]!tblSchedule[Round],MATCH(tblTeamSch[[#This Row],[Game Num]],[1]!tblSchedule[GameNum],0)),"")</f>
        <v>3</v>
      </c>
      <c r="E461" s="6">
        <f>IFERROR(INDEX([1]!tblSchedule[Rnd Sch],MATCH(tblTeamSch[[#This Row],[Game Num]],[1]!tblSchedule[GameNum],0)),"")</f>
        <v>3</v>
      </c>
      <c r="F461" s="6" t="str">
        <f>IFERROR(INDEX([1]!tblSchedule[DLC],MATCH(tblTeamSch[[#This Row],[Game Num]],[1]!tblSchedule[GameNum],0)),"")</f>
        <v>4B3</v>
      </c>
      <c r="G461" s="7" t="str">
        <f>IFERROR(INDEX([1]!tblSchedule[Facility],MATCH(tblTeamSch[[#This Row],[Game Num]],[1]!tblSchedule[GameNum],0)),"")</f>
        <v>Holy Spirit Gym</v>
      </c>
      <c r="H461" s="8">
        <f>IFERROR(INDEX([1]!tblSchedule[Game Date],MATCH(tblTeamSch[[#This Row],[Game Num]],[1]!tblSchedule[GameNum],0)),"")</f>
        <v>46025</v>
      </c>
      <c r="I461" s="9">
        <f>IFERROR(INDEX([1]!tblSchedule[Game Time],MATCH(tblTeamSch[[#This Row],[Game Num]],[1]!tblSchedule[GameNum],0)),"")</f>
        <v>0.5</v>
      </c>
      <c r="J461" s="10" t="str">
        <f>IFERROR(INDEX([1]!tblTeams[Organization],MATCH(tblTeamSch[[#This Row],[Team]],[1]!tblTeams[Team],0)),"")</f>
        <v>Notre Dame Academy</v>
      </c>
      <c r="K461" s="10" t="str">
        <f>IFERROR(INDEX([1]!tblOrg[Abbr],MATCH(tblTeamSch[[#This Row],[Org]],[1]!tblOrg[Organization],0)),"")</f>
        <v>NDA</v>
      </c>
      <c r="L461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1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461" s="6"/>
      <c r="O461" s="6"/>
      <c r="P461" s="6"/>
      <c r="Q461" s="6">
        <f>INDEX([1]!tblSchedule[Home Game],MATCH(tblTeamSch[[#This Row],[Game Num]],[1]!tblSchedule[GameNum],0))</f>
        <v>1</v>
      </c>
      <c r="R461" s="7" t="e">
        <f>IF(COUNTIFS(tblTeamSch[Team],tblTeamSch[[#This Row],[Team]],#REF!,1)&gt;1,"Y","")</f>
        <v>#REF!</v>
      </c>
      <c r="S461" s="6">
        <f>INDEX([1]!tblLoc[Score],MATCH(INDEX([1]!tblOrg[Loc],MATCH(tblTeamSch[[#This Row],[Org]],[1]!tblOrg[Organization],0)),[1]!tblLoc[Loc],0))</f>
        <v>10</v>
      </c>
      <c r="T461" s="6" t="e">
        <f>INDEX([1]!tblLoc[Score],MATCH(INDEX([1]!tblOrg[Loc],MATCH(#REF!,[1]!tblOrg[Abbr],0)),[1]!tblLoc[Loc],0))</f>
        <v>#REF!</v>
      </c>
      <c r="U461" s="6">
        <f>IFERROR(INDEX([1]!tblLoc[Score],MATCH(INDEX([1]!tblOrg[Loc],MATCH(INDEX(FacList,MATCH(tblTeamSch[[#This Row],[Facility]],INDEX(FacList,,1),0),3),[1]!tblOrg[Org Num],0)),[1]!tblLoc[Loc],0)),"")</f>
        <v>0</v>
      </c>
      <c r="V461" s="6">
        <f>IF(OR(tblTeamSch[[#This Row],[Court]]="",tblTeamSch[[#This Row],[Home]]&gt;0),0,IF(tblTeamSch[[#This Row],[Court]]&lt;10,0,IF(tblTeamSch[[#This Row],[Home Court]]=10,0,10)))</f>
        <v>0</v>
      </c>
      <c r="W461" s="6" t="e">
        <f>COUNTIFS(tblTeamSch[Travel Score for Game],10,tblTeamSch[Home],0,#REF!,#REF!)</f>
        <v>#REF!</v>
      </c>
      <c r="X461" s="6" t="str">
        <f>IFERROR(INDEX(tblTeamSch[Overall Travel Score],MATCH(tblTeamSch[[#This Row],[Opponent]],tblTeamSch[Team],0)),"")</f>
        <v/>
      </c>
      <c r="Y461" s="6" cm="1">
        <f t="array" ref="Y461">IF(Y460="Num",1,IF(Y460="","",IF(Y460+1&gt;TotalNumRegGames*2,"",Y460+1)))</f>
        <v>460</v>
      </c>
    </row>
    <row r="462" spans="1:25" ht="13.35" customHeight="1" x14ac:dyDescent="0.3">
      <c r="A462" s="6" cm="1">
        <f t="array" ref="A4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688</v>
      </c>
      <c r="B462" s="6" cm="1">
        <f t="array" ref="B4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2" s="6">
        <f>IFERROR(INDEX([1]!tblSchedule[Week Game Scheduled],MATCH(tblTeamSch[[#This Row],[Game Num]],[1]!tblSchedule[GameNum],0)),"")</f>
        <v>6</v>
      </c>
      <c r="D462" s="6">
        <f>IFERROR(INDEX([1]!tblSchedule[Round],MATCH(tblTeamSch[[#This Row],[Game Num]],[1]!tblSchedule[GameNum],0)),"")</f>
        <v>4</v>
      </c>
      <c r="E462" s="6">
        <f>IFERROR(INDEX([1]!tblSchedule[Rnd Sch],MATCH(tblTeamSch[[#This Row],[Game Num]],[1]!tblSchedule[GameNum],0)),"")</f>
        <v>4</v>
      </c>
      <c r="F462" s="6" t="str">
        <f>IFERROR(INDEX([1]!tblSchedule[DLC],MATCH(tblTeamSch[[#This Row],[Game Num]],[1]!tblSchedule[GameNum],0)),"")</f>
        <v>4B3</v>
      </c>
      <c r="G462" s="7" t="str">
        <f>IFERROR(INDEX([1]!tblSchedule[Facility],MATCH(tblTeamSch[[#This Row],[Game Num]],[1]!tblSchedule[GameNum],0)),"")</f>
        <v>Holy Trinity Parish School</v>
      </c>
      <c r="H462" s="8">
        <f>IFERROR(INDEX([1]!tblSchedule[Game Date],MATCH(tblTeamSch[[#This Row],[Game Num]],[1]!tblSchedule[GameNum],0)),"")</f>
        <v>46032</v>
      </c>
      <c r="I462" s="9">
        <f>IFERROR(INDEX([1]!tblSchedule[Game Time],MATCH(tblTeamSch[[#This Row],[Game Num]],[1]!tblSchedule[GameNum],0)),"")</f>
        <v>0.5</v>
      </c>
      <c r="J462" s="10" t="str">
        <f>IFERROR(INDEX([1]!tblTeams[Organization],MATCH(tblTeamSch[[#This Row],[Team]],[1]!tblTeams[Team],0)),"")</f>
        <v>Notre Dame Academy</v>
      </c>
      <c r="K462" s="10" t="str">
        <f>IFERROR(INDEX([1]!tblOrg[Abbr],MATCH(tblTeamSch[[#This Row],[Org]],[1]!tblOrg[Organization],0)),"")</f>
        <v>NDA</v>
      </c>
      <c r="L462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2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462" s="6"/>
      <c r="O462" s="6"/>
      <c r="P462" s="6"/>
      <c r="Q462" s="6">
        <f>INDEX([1]!tblSchedule[Home Game],MATCH(tblTeamSch[[#This Row],[Game Num]],[1]!tblSchedule[GameNum],0))</f>
        <v>1</v>
      </c>
      <c r="R462" s="7" t="e">
        <f>IF(COUNTIFS(tblTeamSch[Team],tblTeamSch[[#This Row],[Team]],#REF!,1)&gt;1,"Y","")</f>
        <v>#REF!</v>
      </c>
      <c r="S462" s="6">
        <f>INDEX([1]!tblLoc[Score],MATCH(INDEX([1]!tblOrg[Loc],MATCH(tblTeamSch[[#This Row],[Org]],[1]!tblOrg[Organization],0)),[1]!tblLoc[Loc],0))</f>
        <v>10</v>
      </c>
      <c r="T462" s="6" t="e">
        <f>INDEX([1]!tblLoc[Score],MATCH(INDEX([1]!tblOrg[Loc],MATCH(#REF!,[1]!tblOrg[Abbr],0)),[1]!tblLoc[Loc],0))</f>
        <v>#REF!</v>
      </c>
      <c r="U462" s="6">
        <f>IFERROR(INDEX([1]!tblLoc[Score],MATCH(INDEX([1]!tblOrg[Loc],MATCH(INDEX(FacList,MATCH(tblTeamSch[[#This Row],[Facility]],INDEX(FacList,,1),0),3),[1]!tblOrg[Org Num],0)),[1]!tblLoc[Loc],0)),"")</f>
        <v>0</v>
      </c>
      <c r="V462" s="6">
        <f>IF(OR(tblTeamSch[[#This Row],[Court]]="",tblTeamSch[[#This Row],[Home]]&gt;0),0,IF(tblTeamSch[[#This Row],[Court]]&lt;10,0,IF(tblTeamSch[[#This Row],[Home Court]]=10,0,10)))</f>
        <v>0</v>
      </c>
      <c r="W462" s="6" t="e">
        <f>COUNTIFS(tblTeamSch[Travel Score for Game],10,tblTeamSch[Home],0,#REF!,#REF!)</f>
        <v>#REF!</v>
      </c>
      <c r="X462" s="6" t="str">
        <f>IFERROR(INDEX(tblTeamSch[Overall Travel Score],MATCH(tblTeamSch[[#This Row],[Opponent]],tblTeamSch[Team],0)),"")</f>
        <v/>
      </c>
      <c r="Y462" s="6" cm="1">
        <f t="array" ref="Y462">IF(Y461="Num",1,IF(Y461="","",IF(Y461+1&gt;TotalNumRegGames*2,"",Y461+1)))</f>
        <v>461</v>
      </c>
    </row>
    <row r="463" spans="1:25" ht="13.35" customHeight="1" x14ac:dyDescent="0.3">
      <c r="A463" s="6" cm="1">
        <f t="array" ref="A4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702</v>
      </c>
      <c r="B463" s="6" cm="1">
        <f t="array" ref="B4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3" s="6">
        <f>IFERROR(INDEX([1]!tblSchedule[Week Game Scheduled],MATCH(tblTeamSch[[#This Row],[Game Num]],[1]!tblSchedule[GameNum],0)),"")</f>
        <v>7</v>
      </c>
      <c r="D463" s="6">
        <f>IFERROR(INDEX([1]!tblSchedule[Round],MATCH(tblTeamSch[[#This Row],[Game Num]],[1]!tblSchedule[GameNum],0)),"")</f>
        <v>5</v>
      </c>
      <c r="E463" s="6">
        <f>IFERROR(INDEX([1]!tblSchedule[Rnd Sch],MATCH(tblTeamSch[[#This Row],[Game Num]],[1]!tblSchedule[GameNum],0)),"")</f>
        <v>5</v>
      </c>
      <c r="F463" s="6" t="str">
        <f>IFERROR(INDEX([1]!tblSchedule[DLC],MATCH(tblTeamSch[[#This Row],[Game Num]],[1]!tblSchedule[GameNum],0)),"")</f>
        <v>4B3</v>
      </c>
      <c r="G463" s="7" t="str">
        <f>IFERROR(INDEX([1]!tblSchedule[Facility],MATCH(tblTeamSch[[#This Row],[Game Num]],[1]!tblSchedule[GameNum],0)),"")</f>
        <v>St. Margaret Mary PAC (smaller gym)</v>
      </c>
      <c r="H463" s="8">
        <f>IFERROR(INDEX([1]!tblSchedule[Game Date],MATCH(tblTeamSch[[#This Row],[Game Num]],[1]!tblSchedule[GameNum],0)),"")</f>
        <v>46039</v>
      </c>
      <c r="I463" s="9">
        <f>IFERROR(INDEX([1]!tblSchedule[Game Time],MATCH(tblTeamSch[[#This Row],[Game Num]],[1]!tblSchedule[GameNum],0)),"")</f>
        <v>0.47916666666666669</v>
      </c>
      <c r="J463" s="10" t="str">
        <f>IFERROR(INDEX([1]!tblTeams[Organization],MATCH(tblTeamSch[[#This Row],[Team]],[1]!tblTeams[Team],0)),"")</f>
        <v>Notre Dame Academy</v>
      </c>
      <c r="K463" s="10" t="str">
        <f>IFERROR(INDEX([1]!tblOrg[Abbr],MATCH(tblTeamSch[[#This Row],[Org]],[1]!tblOrg[Organization],0)),"")</f>
        <v>NDA</v>
      </c>
      <c r="L463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3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463" s="6"/>
      <c r="O463" s="6"/>
      <c r="P463" s="6"/>
      <c r="Q463" s="6">
        <f>INDEX([1]!tblSchedule[Home Game],MATCH(tblTeamSch[[#This Row],[Game Num]],[1]!tblSchedule[GameNum],0))</f>
        <v>1</v>
      </c>
      <c r="R463" s="7" t="e">
        <f>IF(COUNTIFS(tblTeamSch[Team],tblTeamSch[[#This Row],[Team]],#REF!,1)&gt;1,"Y","")</f>
        <v>#REF!</v>
      </c>
      <c r="S463" s="6">
        <f>INDEX([1]!tblLoc[Score],MATCH(INDEX([1]!tblOrg[Loc],MATCH(tblTeamSch[[#This Row],[Org]],[1]!tblOrg[Organization],0)),[1]!tblLoc[Loc],0))</f>
        <v>10</v>
      </c>
      <c r="T463" s="6" t="e">
        <f>INDEX([1]!tblLoc[Score],MATCH(INDEX([1]!tblOrg[Loc],MATCH(#REF!,[1]!tblOrg[Abbr],0)),[1]!tblLoc[Loc],0))</f>
        <v>#REF!</v>
      </c>
      <c r="U463" s="6">
        <f>IFERROR(INDEX([1]!tblLoc[Score],MATCH(INDEX([1]!tblOrg[Loc],MATCH(INDEX(FacList,MATCH(tblTeamSch[[#This Row],[Facility]],INDEX(FacList,,1),0),3),[1]!tblOrg[Org Num],0)),[1]!tblLoc[Loc],0)),"")</f>
        <v>0</v>
      </c>
      <c r="V463" s="6">
        <f>IF(OR(tblTeamSch[[#This Row],[Court]]="",tblTeamSch[[#This Row],[Home]]&gt;0),0,IF(tblTeamSch[[#This Row],[Court]]&lt;10,0,IF(tblTeamSch[[#This Row],[Home Court]]=10,0,10)))</f>
        <v>0</v>
      </c>
      <c r="W463" s="6" t="e">
        <f>COUNTIFS(tblTeamSch[Travel Score for Game],10,tblTeamSch[Home],0,#REF!,#REF!)</f>
        <v>#REF!</v>
      </c>
      <c r="X463" s="6" t="str">
        <f>IFERROR(INDEX(tblTeamSch[Overall Travel Score],MATCH(tblTeamSch[[#This Row],[Opponent]],tblTeamSch[Team],0)),"")</f>
        <v/>
      </c>
      <c r="Y463" s="6" cm="1">
        <f t="array" ref="Y463">IF(Y462="Num",1,IF(Y462="","",IF(Y462+1&gt;TotalNumRegGames*2,"",Y462+1)))</f>
        <v>462</v>
      </c>
    </row>
    <row r="464" spans="1:25" ht="13.35" customHeight="1" x14ac:dyDescent="0.3">
      <c r="A464" s="6" cm="1">
        <f t="array" ref="A4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736</v>
      </c>
      <c r="B464" s="6" cm="1">
        <f t="array" ref="B4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4" s="6">
        <f>IFERROR(INDEX([1]!tblSchedule[Week Game Scheduled],MATCH(tblTeamSch[[#This Row],[Game Num]],[1]!tblSchedule[GameNum],0)),"")</f>
        <v>9</v>
      </c>
      <c r="D464" s="6">
        <f>IFERROR(INDEX([1]!tblSchedule[Round],MATCH(tblTeamSch[[#This Row],[Game Num]],[1]!tblSchedule[GameNum],0)),"")</f>
        <v>8</v>
      </c>
      <c r="E464" s="6">
        <f>IFERROR(INDEX([1]!tblSchedule[Rnd Sch],MATCH(tblTeamSch[[#This Row],[Game Num]],[1]!tblSchedule[GameNum],0)),"")</f>
        <v>6</v>
      </c>
      <c r="F464" s="6" t="str">
        <f>IFERROR(INDEX([1]!tblSchedule[DLC],MATCH(tblTeamSch[[#This Row],[Game Num]],[1]!tblSchedule[GameNum],0)),"")</f>
        <v>4B3</v>
      </c>
      <c r="G464" s="7" t="str">
        <f>IFERROR(INDEX([1]!tblSchedule[Facility],MATCH(tblTeamSch[[#This Row],[Game Num]],[1]!tblSchedule[GameNum],0)),"")</f>
        <v>Mary Queen of Peace</v>
      </c>
      <c r="H464" s="8">
        <f>IFERROR(INDEX([1]!tblSchedule[Game Date],MATCH(tblTeamSch[[#This Row],[Game Num]],[1]!tblSchedule[GameNum],0)),"")</f>
        <v>46047</v>
      </c>
      <c r="I464" s="9">
        <f>IFERROR(INDEX([1]!tblSchedule[Game Time],MATCH(tblTeamSch[[#This Row],[Game Num]],[1]!tblSchedule[GameNum],0)),"")</f>
        <v>0.70833333333333337</v>
      </c>
      <c r="J464" s="10" t="str">
        <f>IFERROR(INDEX([1]!tblTeams[Organization],MATCH(tblTeamSch[[#This Row],[Team]],[1]!tblTeams[Team],0)),"")</f>
        <v>Notre Dame Academy</v>
      </c>
      <c r="K464" s="10" t="str">
        <f>IFERROR(INDEX([1]!tblOrg[Abbr],MATCH(tblTeamSch[[#This Row],[Org]],[1]!tblOrg[Organization],0)),"")</f>
        <v>NDA</v>
      </c>
      <c r="L464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4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464" s="6"/>
      <c r="O464" s="6"/>
      <c r="P464" s="6"/>
      <c r="Q464" s="6">
        <f>INDEX([1]!tblSchedule[Home Game],MATCH(tblTeamSch[[#This Row],[Game Num]],[1]!tblSchedule[GameNum],0))</f>
        <v>1</v>
      </c>
      <c r="R464" s="7" t="e">
        <f>IF(COUNTIFS(tblTeamSch[Team],tblTeamSch[[#This Row],[Team]],#REF!,1)&gt;1,"Y","")</f>
        <v>#REF!</v>
      </c>
      <c r="S464" s="6">
        <f>INDEX([1]!tblLoc[Score],MATCH(INDEX([1]!tblOrg[Loc],MATCH(tblTeamSch[[#This Row],[Org]],[1]!tblOrg[Organization],0)),[1]!tblLoc[Loc],0))</f>
        <v>10</v>
      </c>
      <c r="T464" s="6" t="e">
        <f>INDEX([1]!tblLoc[Score],MATCH(INDEX([1]!tblOrg[Loc],MATCH(#REF!,[1]!tblOrg[Abbr],0)),[1]!tblLoc[Loc],0))</f>
        <v>#REF!</v>
      </c>
      <c r="U464" s="6">
        <f>IFERROR(INDEX([1]!tblLoc[Score],MATCH(INDEX([1]!tblOrg[Loc],MATCH(INDEX(FacList,MATCH(tblTeamSch[[#This Row],[Facility]],INDEX(FacList,,1),0),3),[1]!tblOrg[Org Num],0)),[1]!tblLoc[Loc],0)),"")</f>
        <v>10</v>
      </c>
      <c r="V464" s="6">
        <f>IF(OR(tblTeamSch[[#This Row],[Court]]="",tblTeamSch[[#This Row],[Home]]&gt;0),0,IF(tblTeamSch[[#This Row],[Court]]&lt;10,0,IF(tblTeamSch[[#This Row],[Home Court]]=10,0,10)))</f>
        <v>0</v>
      </c>
      <c r="W464" s="6" t="e">
        <f>COUNTIFS(tblTeamSch[Travel Score for Game],10,tblTeamSch[Home],0,#REF!,#REF!)</f>
        <v>#REF!</v>
      </c>
      <c r="X464" s="6" t="str">
        <f>IFERROR(INDEX(tblTeamSch[Overall Travel Score],MATCH(tblTeamSch[[#This Row],[Opponent]],tblTeamSch[Team],0)),"")</f>
        <v/>
      </c>
      <c r="Y464" s="6" cm="1">
        <f t="array" ref="Y464">IF(Y463="Num",1,IF(Y463="","",IF(Y463+1&gt;TotalNumRegGames*2,"",Y463+1)))</f>
        <v>463</v>
      </c>
    </row>
    <row r="465" spans="1:25" ht="13.35" customHeight="1" x14ac:dyDescent="0.3">
      <c r="A465" s="6" cm="1">
        <f t="array" ref="A4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729</v>
      </c>
      <c r="B465" s="6" cm="1">
        <f t="array" ref="B4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5" s="6">
        <f>IFERROR(INDEX([1]!tblSchedule[Week Game Scheduled],MATCH(tblTeamSch[[#This Row],[Game Num]],[1]!tblSchedule[GameNum],0)),"")</f>
        <v>9</v>
      </c>
      <c r="D465" s="6">
        <f>IFERROR(INDEX([1]!tblSchedule[Round],MATCH(tblTeamSch[[#This Row],[Game Num]],[1]!tblSchedule[GameNum],0)),"")</f>
        <v>7</v>
      </c>
      <c r="E465" s="6">
        <f>IFERROR(INDEX([1]!tblSchedule[Rnd Sch],MATCH(tblTeamSch[[#This Row],[Game Num]],[1]!tblSchedule[GameNum],0)),"")</f>
        <v>7</v>
      </c>
      <c r="F465" s="6" t="str">
        <f>IFERROR(INDEX([1]!tblSchedule[DLC],MATCH(tblTeamSch[[#This Row],[Game Num]],[1]!tblSchedule[GameNum],0)),"")</f>
        <v>4B3</v>
      </c>
      <c r="G465" s="7" t="str">
        <f>IFERROR(INDEX([1]!tblSchedule[Facility],MATCH(tblTeamSch[[#This Row],[Game Num]],[1]!tblSchedule[GameNum],0)),"")</f>
        <v>St. Albert the Great Gym</v>
      </c>
      <c r="H465" s="8">
        <f>IFERROR(INDEX([1]!tblSchedule[Game Date],MATCH(tblTeamSch[[#This Row],[Game Num]],[1]!tblSchedule[GameNum],0)),"")</f>
        <v>46053</v>
      </c>
      <c r="I465" s="9">
        <f>IFERROR(INDEX([1]!tblSchedule[Game Time],MATCH(tblTeamSch[[#This Row],[Game Num]],[1]!tblSchedule[GameNum],0)),"")</f>
        <v>0.58333333333333337</v>
      </c>
      <c r="J465" s="10" t="str">
        <f>IFERROR(INDEX([1]!tblTeams[Organization],MATCH(tblTeamSch[[#This Row],[Team]],[1]!tblTeams[Team],0)),"")</f>
        <v>Notre Dame Academy</v>
      </c>
      <c r="K465" s="10" t="str">
        <f>IFERROR(INDEX([1]!tblOrg[Abbr],MATCH(tblTeamSch[[#This Row],[Org]],[1]!tblOrg[Organization],0)),"")</f>
        <v>NDA</v>
      </c>
      <c r="L465" s="10" t="str">
        <f>IFERROR(INDEX(IF(tblTeamSch[[#This Row],[1vs2]]=1,[1]!tblSchedule[Team 1 Name],[1]!tblSchedule[Team 2 Name]),MATCH(tblTeamSch[[#This Row],[Game Num]],[1]!tblSchedule[GameNum],0)),"")</f>
        <v>Notre Dame Academy BB 3/4 Boys #3 Red</v>
      </c>
      <c r="M465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465" s="6"/>
      <c r="O465" s="6"/>
      <c r="P465" s="6"/>
      <c r="Q465" s="6">
        <f>INDEX([1]!tblSchedule[Home Game],MATCH(tblTeamSch[[#This Row],[Game Num]],[1]!tblSchedule[GameNum],0))</f>
        <v>1</v>
      </c>
      <c r="R465" s="7" t="e">
        <f>IF(COUNTIFS(tblTeamSch[Team],tblTeamSch[[#This Row],[Team]],#REF!,1)&gt;1,"Y","")</f>
        <v>#REF!</v>
      </c>
      <c r="S465" s="6">
        <f>INDEX([1]!tblLoc[Score],MATCH(INDEX([1]!tblOrg[Loc],MATCH(tblTeamSch[[#This Row],[Org]],[1]!tblOrg[Organization],0)),[1]!tblLoc[Loc],0))</f>
        <v>10</v>
      </c>
      <c r="T465" s="6" t="e">
        <f>INDEX([1]!tblLoc[Score],MATCH(INDEX([1]!tblOrg[Loc],MATCH(#REF!,[1]!tblOrg[Abbr],0)),[1]!tblLoc[Loc],0))</f>
        <v>#REF!</v>
      </c>
      <c r="U465" s="6">
        <f>IFERROR(INDEX([1]!tblLoc[Score],MATCH(INDEX([1]!tblOrg[Loc],MATCH(INDEX(FacList,MATCH(tblTeamSch[[#This Row],[Facility]],INDEX(FacList,,1),0),3),[1]!tblOrg[Org Num],0)),[1]!tblLoc[Loc],0)),"")</f>
        <v>0</v>
      </c>
      <c r="V465" s="6">
        <f>IF(OR(tblTeamSch[[#This Row],[Court]]="",tblTeamSch[[#This Row],[Home]]&gt;0),0,IF(tblTeamSch[[#This Row],[Court]]&lt;10,0,IF(tblTeamSch[[#This Row],[Home Court]]=10,0,10)))</f>
        <v>0</v>
      </c>
      <c r="W465" s="6" t="e">
        <f>COUNTIFS(tblTeamSch[Travel Score for Game],10,tblTeamSch[Home],0,#REF!,#REF!)</f>
        <v>#REF!</v>
      </c>
      <c r="X465" s="6" t="str">
        <f>IFERROR(INDEX(tblTeamSch[Overall Travel Score],MATCH(tblTeamSch[[#This Row],[Opponent]],tblTeamSch[Team],0)),"")</f>
        <v/>
      </c>
      <c r="Y465" s="6" cm="1">
        <f t="array" ref="Y465">IF(Y464="Num",1,IF(Y464="","",IF(Y464+1&gt;TotalNumRegGames*2,"",Y464+1)))</f>
        <v>464</v>
      </c>
    </row>
    <row r="466" spans="1:25" ht="13.35" customHeight="1" x14ac:dyDescent="0.3">
      <c r="A466" s="6" cm="1">
        <f t="array" ref="A4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1006</v>
      </c>
      <c r="B466" s="6" cm="1">
        <f t="array" ref="B4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66" s="6">
        <f>IFERROR(INDEX([1]!tblSchedule[Week Game Scheduled],MATCH(tblTeamSch[[#This Row],[Game Num]],[1]!tblSchedule[GameNum],0)),"")</f>
        <v>50</v>
      </c>
      <c r="D466" s="6">
        <f>IFERROR(INDEX([1]!tblSchedule[Round],MATCH(tblTeamSch[[#This Row],[Game Num]],[1]!tblSchedule[GameNum],0)),"")</f>
        <v>1</v>
      </c>
      <c r="E466" s="6">
        <f>IFERROR(INDEX([1]!tblSchedule[Rnd Sch],MATCH(tblTeamSch[[#This Row],[Game Num]],[1]!tblSchedule[GameNum],0)),"")</f>
        <v>1</v>
      </c>
      <c r="F466" s="6" t="str">
        <f>IFERROR(INDEX([1]!tblSchedule[DLC],MATCH(tblTeamSch[[#This Row],[Game Num]],[1]!tblSchedule[GameNum],0)),"")</f>
        <v>4G1AA</v>
      </c>
      <c r="G466" s="7" t="str">
        <f>IFERROR(INDEX([1]!tblSchedule[Facility],MATCH(tblTeamSch[[#This Row],[Game Num]],[1]!tblSchedule[GameNum],0)),"")</f>
        <v>Mary Queen of Peace</v>
      </c>
      <c r="H466" s="8">
        <f>IFERROR(INDEX([1]!tblSchedule[Game Date],MATCH(tblTeamSch[[#This Row],[Game Num]],[1]!tblSchedule[GameNum],0)),"")</f>
        <v>45998</v>
      </c>
      <c r="I466" s="9">
        <f>IFERROR(INDEX([1]!tblSchedule[Game Time],MATCH(tblTeamSch[[#This Row],[Game Num]],[1]!tblSchedule[GameNum],0)),"")</f>
        <v>0.70833333333333337</v>
      </c>
      <c r="J466" s="10" t="str">
        <f>IFERROR(INDEX([1]!tblTeams[Organization],MATCH(tblTeamSch[[#This Row],[Team]],[1]!tblTeams[Team],0)),"")</f>
        <v>Notre Dame Academy</v>
      </c>
      <c r="K466" s="10" t="str">
        <f>IFERROR(INDEX([1]!tblOrg[Abbr],MATCH(tblTeamSch[[#This Row],[Org]],[1]!tblOrg[Organization],0)),"")</f>
        <v>NDA</v>
      </c>
      <c r="L466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66" s="10" t="str">
        <f>IFERROR(INDEX(IF(tblTeamSch[[#This Row],[1vs2]]=1,[1]!tblSchedule[Team 2 Name],[1]!tblSchedule[Team 1 Name]),MATCH(tblTeamSch[[#This Row],[Game Num]],[1]!tblSchedule[GameNum],0)),"")</f>
        <v>St Agnes BB 4G#1</v>
      </c>
      <c r="N466" s="6"/>
      <c r="O466" s="6"/>
      <c r="P466" s="6"/>
      <c r="Q466" s="6">
        <f>INDEX([1]!tblSchedule[Home Game],MATCH(tblTeamSch[[#This Row],[Game Num]],[1]!tblSchedule[GameNum],0))</f>
        <v>1</v>
      </c>
      <c r="R466" s="7" t="e">
        <f>IF(COUNTIFS(tblTeamSch[Team],tblTeamSch[[#This Row],[Team]],#REF!,1)&gt;1,"Y","")</f>
        <v>#REF!</v>
      </c>
      <c r="S466" s="6">
        <f>INDEX([1]!tblLoc[Score],MATCH(INDEX([1]!tblOrg[Loc],MATCH(tblTeamSch[[#This Row],[Org]],[1]!tblOrg[Organization],0)),[1]!tblLoc[Loc],0))</f>
        <v>10</v>
      </c>
      <c r="T466" s="6" t="e">
        <f>INDEX([1]!tblLoc[Score],MATCH(INDEX([1]!tblOrg[Loc],MATCH(#REF!,[1]!tblOrg[Abbr],0)),[1]!tblLoc[Loc],0))</f>
        <v>#REF!</v>
      </c>
      <c r="U466" s="6">
        <f>IFERROR(INDEX([1]!tblLoc[Score],MATCH(INDEX([1]!tblOrg[Loc],MATCH(INDEX(FacList,MATCH(tblTeamSch[[#This Row],[Facility]],INDEX(FacList,,1),0),3),[1]!tblOrg[Org Num],0)),[1]!tblLoc[Loc],0)),"")</f>
        <v>10</v>
      </c>
      <c r="V466" s="6">
        <f>IF(OR(tblTeamSch[[#This Row],[Court]]="",tblTeamSch[[#This Row],[Home]]&gt;0),0,IF(tblTeamSch[[#This Row],[Court]]&lt;10,0,IF(tblTeamSch[[#This Row],[Home Court]]=10,0,10)))</f>
        <v>0</v>
      </c>
      <c r="W466" s="6" t="e">
        <f>COUNTIFS(tblTeamSch[Travel Score for Game],10,tblTeamSch[Home],0,#REF!,#REF!)</f>
        <v>#REF!</v>
      </c>
      <c r="X466" s="6" t="str">
        <f>IFERROR(INDEX(tblTeamSch[Overall Travel Score],MATCH(tblTeamSch[[#This Row],[Opponent]],tblTeamSch[Team],0)),"")</f>
        <v/>
      </c>
      <c r="Y466" s="6" cm="1">
        <f t="array" ref="Y466">IF(Y465="Num",1,IF(Y465="","",IF(Y465+1&gt;TotalNumRegGames*2,"",Y465+1)))</f>
        <v>465</v>
      </c>
    </row>
    <row r="467" spans="1:25" ht="13.35" customHeight="1" x14ac:dyDescent="0.3">
      <c r="A467" s="6" cm="1">
        <f t="array" ref="A4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1013</v>
      </c>
      <c r="B467" s="6" cm="1">
        <f t="array" ref="B4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7" s="6">
        <f>IFERROR(INDEX([1]!tblSchedule[Week Game Scheduled],MATCH(tblTeamSch[[#This Row],[Game Num]],[1]!tblSchedule[GameNum],0)),"")</f>
        <v>50</v>
      </c>
      <c r="D467" s="6">
        <f>IFERROR(INDEX([1]!tblSchedule[Round],MATCH(tblTeamSch[[#This Row],[Game Num]],[1]!tblSchedule[GameNum],0)),"")</f>
        <v>2</v>
      </c>
      <c r="E467" s="6">
        <f>IFERROR(INDEX([1]!tblSchedule[Rnd Sch],MATCH(tblTeamSch[[#This Row],[Game Num]],[1]!tblSchedule[GameNum],0)),"")</f>
        <v>2</v>
      </c>
      <c r="F467" s="6" t="str">
        <f>IFERROR(INDEX([1]!tblSchedule[DLC],MATCH(tblTeamSch[[#This Row],[Game Num]],[1]!tblSchedule[GameNum],0)),"")</f>
        <v>4G1AA</v>
      </c>
      <c r="G467" s="7" t="str">
        <f>IFERROR(INDEX([1]!tblSchedule[Facility],MATCH(tblTeamSch[[#This Row],[Game Num]],[1]!tblSchedule[GameNum],0)),"")</f>
        <v>St. Michael Community Center</v>
      </c>
      <c r="H467" s="8">
        <f>IFERROR(INDEX([1]!tblSchedule[Game Date],MATCH(tblTeamSch[[#This Row],[Game Num]],[1]!tblSchedule[GameNum],0)),"")</f>
        <v>46004</v>
      </c>
      <c r="I467" s="9">
        <f>IFERROR(INDEX([1]!tblSchedule[Game Time],MATCH(tblTeamSch[[#This Row],[Game Num]],[1]!tblSchedule[GameNum],0)),"")</f>
        <v>0.625</v>
      </c>
      <c r="J467" s="10" t="str">
        <f>IFERROR(INDEX([1]!tblTeams[Organization],MATCH(tblTeamSch[[#This Row],[Team]],[1]!tblTeams[Team],0)),"")</f>
        <v>Notre Dame Academy</v>
      </c>
      <c r="K467" s="10" t="str">
        <f>IFERROR(INDEX([1]!tblOrg[Abbr],MATCH(tblTeamSch[[#This Row],[Org]],[1]!tblOrg[Organization],0)),"")</f>
        <v>NDA</v>
      </c>
      <c r="L467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67" s="10" t="str">
        <f>IFERROR(INDEX(IF(tblTeamSch[[#This Row],[1vs2]]=1,[1]!tblSchedule[Team 2 Name],[1]!tblSchedule[Team 1 Name]),MATCH(tblTeamSch[[#This Row],[Game Num]],[1]!tblSchedule[GameNum],0)),"")</f>
        <v>St Michael BB 4G#1</v>
      </c>
      <c r="N467" s="6"/>
      <c r="O467" s="6"/>
      <c r="P467" s="6"/>
      <c r="Q467" s="6">
        <f>INDEX([1]!tblSchedule[Home Game],MATCH(tblTeamSch[[#This Row],[Game Num]],[1]!tblSchedule[GameNum],0))</f>
        <v>1</v>
      </c>
      <c r="R467" s="7" t="e">
        <f>IF(COUNTIFS(tblTeamSch[Team],tblTeamSch[[#This Row],[Team]],#REF!,1)&gt;1,"Y","")</f>
        <v>#REF!</v>
      </c>
      <c r="S467" s="6">
        <f>INDEX([1]!tblLoc[Score],MATCH(INDEX([1]!tblOrg[Loc],MATCH(tblTeamSch[[#This Row],[Org]],[1]!tblOrg[Organization],0)),[1]!tblLoc[Loc],0))</f>
        <v>10</v>
      </c>
      <c r="T467" s="6" t="e">
        <f>INDEX([1]!tblLoc[Score],MATCH(INDEX([1]!tblOrg[Loc],MATCH(#REF!,[1]!tblOrg[Abbr],0)),[1]!tblLoc[Loc],0))</f>
        <v>#REF!</v>
      </c>
      <c r="U467" s="6">
        <f>IFERROR(INDEX([1]!tblLoc[Score],MATCH(INDEX([1]!tblOrg[Loc],MATCH(INDEX(FacList,MATCH(tblTeamSch[[#This Row],[Facility]],INDEX(FacList,,1),0),3),[1]!tblOrg[Org Num],0)),[1]!tblLoc[Loc],0)),"")</f>
        <v>7</v>
      </c>
      <c r="V467" s="6">
        <f>IF(OR(tblTeamSch[[#This Row],[Court]]="",tblTeamSch[[#This Row],[Home]]&gt;0),0,IF(tblTeamSch[[#This Row],[Court]]&lt;10,0,IF(tblTeamSch[[#This Row],[Home Court]]=10,0,10)))</f>
        <v>0</v>
      </c>
      <c r="W467" s="6" t="e">
        <f>COUNTIFS(tblTeamSch[Travel Score for Game],10,tblTeamSch[Home],0,#REF!,#REF!)</f>
        <v>#REF!</v>
      </c>
      <c r="X467" s="6" t="str">
        <f>IFERROR(INDEX(tblTeamSch[Overall Travel Score],MATCH(tblTeamSch[[#This Row],[Opponent]],tblTeamSch[Team],0)),"")</f>
        <v/>
      </c>
      <c r="Y467" s="6" cm="1">
        <f t="array" ref="Y467">IF(Y466="Num",1,IF(Y466="","",IF(Y466+1&gt;TotalNumRegGames*2,"",Y466+1)))</f>
        <v>466</v>
      </c>
    </row>
    <row r="468" spans="1:25" ht="13.35" customHeight="1" x14ac:dyDescent="0.3">
      <c r="A468" s="6" cm="1">
        <f t="array" ref="A4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1020</v>
      </c>
      <c r="B468" s="6" cm="1">
        <f t="array" ref="B4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68" s="6">
        <f>IFERROR(INDEX([1]!tblSchedule[Week Game Scheduled],MATCH(tblTeamSch[[#This Row],[Game Num]],[1]!tblSchedule[GameNum],0)),"")</f>
        <v>5</v>
      </c>
      <c r="D468" s="6">
        <f>IFERROR(INDEX([1]!tblSchedule[Round],MATCH(tblTeamSch[[#This Row],[Game Num]],[1]!tblSchedule[GameNum],0)),"")</f>
        <v>3</v>
      </c>
      <c r="E468" s="6">
        <f>IFERROR(INDEX([1]!tblSchedule[Rnd Sch],MATCH(tblTeamSch[[#This Row],[Game Num]],[1]!tblSchedule[GameNum],0)),"")</f>
        <v>3</v>
      </c>
      <c r="F468" s="6" t="str">
        <f>IFERROR(INDEX([1]!tblSchedule[DLC],MATCH(tblTeamSch[[#This Row],[Game Num]],[1]!tblSchedule[GameNum],0)),"")</f>
        <v>4G1AA</v>
      </c>
      <c r="G468" s="7" t="str">
        <f>IFERROR(INDEX([1]!tblSchedule[Facility],MATCH(tblTeamSch[[#This Row],[Game Num]],[1]!tblSchedule[GameNum],0)),"")</f>
        <v>St Lawrence</v>
      </c>
      <c r="H468" s="8">
        <f>IFERROR(INDEX([1]!tblSchedule[Game Date],MATCH(tblTeamSch[[#This Row],[Game Num]],[1]!tblSchedule[GameNum],0)),"")</f>
        <v>46025</v>
      </c>
      <c r="I468" s="9">
        <f>IFERROR(INDEX([1]!tblSchedule[Game Time],MATCH(tblTeamSch[[#This Row],[Game Num]],[1]!tblSchedule[GameNum],0)),"")</f>
        <v>0.5</v>
      </c>
      <c r="J468" s="10" t="str">
        <f>IFERROR(INDEX([1]!tblTeams[Organization],MATCH(tblTeamSch[[#This Row],[Team]],[1]!tblTeams[Team],0)),"")</f>
        <v>Notre Dame Academy</v>
      </c>
      <c r="K468" s="10" t="str">
        <f>IFERROR(INDEX([1]!tblOrg[Abbr],MATCH(tblTeamSch[[#This Row],[Org]],[1]!tblOrg[Organization],0)),"")</f>
        <v>NDA</v>
      </c>
      <c r="L468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68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468" s="6"/>
      <c r="O468" s="6"/>
      <c r="P468" s="6"/>
      <c r="Q468" s="6">
        <f>INDEX([1]!tblSchedule[Home Game],MATCH(tblTeamSch[[#This Row],[Game Num]],[1]!tblSchedule[GameNum],0))</f>
        <v>1</v>
      </c>
      <c r="R468" s="7" t="e">
        <f>IF(COUNTIFS(tblTeamSch[Team],tblTeamSch[[#This Row],[Team]],#REF!,1)&gt;1,"Y","")</f>
        <v>#REF!</v>
      </c>
      <c r="S468" s="6">
        <f>INDEX([1]!tblLoc[Score],MATCH(INDEX([1]!tblOrg[Loc],MATCH(tblTeamSch[[#This Row],[Org]],[1]!tblOrg[Organization],0)),[1]!tblLoc[Loc],0))</f>
        <v>10</v>
      </c>
      <c r="T468" s="6" t="e">
        <f>INDEX([1]!tblLoc[Score],MATCH(INDEX([1]!tblOrg[Loc],MATCH(#REF!,[1]!tblOrg[Abbr],0)),[1]!tblLoc[Loc],0))</f>
        <v>#REF!</v>
      </c>
      <c r="U468" s="6">
        <f>IFERROR(INDEX([1]!tblLoc[Score],MATCH(INDEX([1]!tblOrg[Loc],MATCH(INDEX(FacList,MATCH(tblTeamSch[[#This Row],[Facility]],INDEX(FacList,,1),0),3),[1]!tblOrg[Org Num],0)),[1]!tblLoc[Loc],0)),"")</f>
        <v>10</v>
      </c>
      <c r="V468" s="6">
        <f>IF(OR(tblTeamSch[[#This Row],[Court]]="",tblTeamSch[[#This Row],[Home]]&gt;0),0,IF(tblTeamSch[[#This Row],[Court]]&lt;10,0,IF(tblTeamSch[[#This Row],[Home Court]]=10,0,10)))</f>
        <v>0</v>
      </c>
      <c r="W468" s="6" t="e">
        <f>COUNTIFS(tblTeamSch[Travel Score for Game],10,tblTeamSch[Home],0,#REF!,#REF!)</f>
        <v>#REF!</v>
      </c>
      <c r="X468" s="6" t="str">
        <f>IFERROR(INDEX(tblTeamSch[Overall Travel Score],MATCH(tblTeamSch[[#This Row],[Opponent]],tblTeamSch[Team],0)),"")</f>
        <v/>
      </c>
      <c r="Y468" s="6" cm="1">
        <f t="array" ref="Y468">IF(Y467="Num",1,IF(Y467="","",IF(Y467+1&gt;TotalNumRegGames*2,"",Y467+1)))</f>
        <v>467</v>
      </c>
    </row>
    <row r="469" spans="1:25" ht="13.35" customHeight="1" x14ac:dyDescent="0.3">
      <c r="A469" s="6" cm="1">
        <f t="array" ref="A4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1025</v>
      </c>
      <c r="B469" s="6" cm="1">
        <f t="array" ref="B4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69" s="6">
        <f>IFERROR(INDEX([1]!tblSchedule[Week Game Scheduled],MATCH(tblTeamSch[[#This Row],[Game Num]],[1]!tblSchedule[GameNum],0)),"")</f>
        <v>6</v>
      </c>
      <c r="D469" s="6">
        <f>IFERROR(INDEX([1]!tblSchedule[Round],MATCH(tblTeamSch[[#This Row],[Game Num]],[1]!tblSchedule[GameNum],0)),"")</f>
        <v>4</v>
      </c>
      <c r="E469" s="6">
        <f>IFERROR(INDEX([1]!tblSchedule[Rnd Sch],MATCH(tblTeamSch[[#This Row],[Game Num]],[1]!tblSchedule[GameNum],0)),"")</f>
        <v>4</v>
      </c>
      <c r="F469" s="6" t="str">
        <f>IFERROR(INDEX([1]!tblSchedule[DLC],MATCH(tblTeamSch[[#This Row],[Game Num]],[1]!tblSchedule[GameNum],0)),"")</f>
        <v>4G1AA</v>
      </c>
      <c r="G469" s="7" t="str">
        <f>IFERROR(INDEX([1]!tblSchedule[Facility],MATCH(tblTeamSch[[#This Row],[Game Num]],[1]!tblSchedule[GameNum],0)),"")</f>
        <v>St Lawrence</v>
      </c>
      <c r="H469" s="8">
        <f>IFERROR(INDEX([1]!tblSchedule[Game Date],MATCH(tblTeamSch[[#This Row],[Game Num]],[1]!tblSchedule[GameNum],0)),"")</f>
        <v>46032</v>
      </c>
      <c r="I469" s="9">
        <f>IFERROR(INDEX([1]!tblSchedule[Game Time],MATCH(tblTeamSch[[#This Row],[Game Num]],[1]!tblSchedule[GameNum],0)),"")</f>
        <v>0.5</v>
      </c>
      <c r="J469" s="10" t="str">
        <f>IFERROR(INDEX([1]!tblTeams[Organization],MATCH(tblTeamSch[[#This Row],[Team]],[1]!tblTeams[Team],0)),"")</f>
        <v>Notre Dame Academy</v>
      </c>
      <c r="K469" s="10" t="str">
        <f>IFERROR(INDEX([1]!tblOrg[Abbr],MATCH(tblTeamSch[[#This Row],[Org]],[1]!tblOrg[Organization],0)),"")</f>
        <v>NDA</v>
      </c>
      <c r="L469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69" s="10" t="str">
        <f>IFERROR(INDEX(IF(tblTeamSch[[#This Row],[1vs2]]=1,[1]!tblSchedule[Team 2 Name],[1]!tblSchedule[Team 1 Name]),MATCH(tblTeamSch[[#This Row],[Game Num]],[1]!tblSchedule[GameNum],0)),"")</f>
        <v>Holy Trinity BB 3/4G #1</v>
      </c>
      <c r="N469" s="6"/>
      <c r="O469" s="6"/>
      <c r="P469" s="6"/>
      <c r="Q469" s="6">
        <f>INDEX([1]!tblSchedule[Home Game],MATCH(tblTeamSch[[#This Row],[Game Num]],[1]!tblSchedule[GameNum],0))</f>
        <v>1</v>
      </c>
      <c r="R469" s="7" t="e">
        <f>IF(COUNTIFS(tblTeamSch[Team],tblTeamSch[[#This Row],[Team]],#REF!,1)&gt;1,"Y","")</f>
        <v>#REF!</v>
      </c>
      <c r="S469" s="6">
        <f>INDEX([1]!tblLoc[Score],MATCH(INDEX([1]!tblOrg[Loc],MATCH(tblTeamSch[[#This Row],[Org]],[1]!tblOrg[Organization],0)),[1]!tblLoc[Loc],0))</f>
        <v>10</v>
      </c>
      <c r="T469" s="6" t="e">
        <f>INDEX([1]!tblLoc[Score],MATCH(INDEX([1]!tblOrg[Loc],MATCH(#REF!,[1]!tblOrg[Abbr],0)),[1]!tblLoc[Loc],0))</f>
        <v>#REF!</v>
      </c>
      <c r="U469" s="6">
        <f>IFERROR(INDEX([1]!tblLoc[Score],MATCH(INDEX([1]!tblOrg[Loc],MATCH(INDEX(FacList,MATCH(tblTeamSch[[#This Row],[Facility]],INDEX(FacList,,1),0),3),[1]!tblOrg[Org Num],0)),[1]!tblLoc[Loc],0)),"")</f>
        <v>10</v>
      </c>
      <c r="V469" s="6">
        <f>IF(OR(tblTeamSch[[#This Row],[Court]]="",tblTeamSch[[#This Row],[Home]]&gt;0),0,IF(tblTeamSch[[#This Row],[Court]]&lt;10,0,IF(tblTeamSch[[#This Row],[Home Court]]=10,0,10)))</f>
        <v>0</v>
      </c>
      <c r="W469" s="6" t="e">
        <f>COUNTIFS(tblTeamSch[Travel Score for Game],10,tblTeamSch[Home],0,#REF!,#REF!)</f>
        <v>#REF!</v>
      </c>
      <c r="X469" s="6" t="str">
        <f>IFERROR(INDEX(tblTeamSch[Overall Travel Score],MATCH(tblTeamSch[[#This Row],[Opponent]],tblTeamSch[Team],0)),"")</f>
        <v/>
      </c>
      <c r="Y469" s="6" cm="1">
        <f t="array" ref="Y469">IF(Y468="Num",1,IF(Y468="","",IF(Y468+1&gt;TotalNumRegGames*2,"",Y468+1)))</f>
        <v>468</v>
      </c>
    </row>
    <row r="470" spans="1:25" ht="13.35" customHeight="1" x14ac:dyDescent="0.3">
      <c r="A470" s="6" cm="1">
        <f t="array" ref="A4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1028</v>
      </c>
      <c r="B470" s="6" cm="1">
        <f t="array" ref="B4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0" s="6">
        <f>IFERROR(INDEX([1]!tblSchedule[Week Game Scheduled],MATCH(tblTeamSch[[#This Row],[Game Num]],[1]!tblSchedule[GameNum],0)),"")</f>
        <v>7</v>
      </c>
      <c r="D470" s="6">
        <f>IFERROR(INDEX([1]!tblSchedule[Round],MATCH(tblTeamSch[[#This Row],[Game Num]],[1]!tblSchedule[GameNum],0)),"")</f>
        <v>5</v>
      </c>
      <c r="E470" s="6">
        <f>IFERROR(INDEX([1]!tblSchedule[Rnd Sch],MATCH(tblTeamSch[[#This Row],[Game Num]],[1]!tblSchedule[GameNum],0)),"")</f>
        <v>5</v>
      </c>
      <c r="F470" s="6" t="str">
        <f>IFERROR(INDEX([1]!tblSchedule[DLC],MATCH(tblTeamSch[[#This Row],[Game Num]],[1]!tblSchedule[GameNum],0)),"")</f>
        <v>4G1AA</v>
      </c>
      <c r="G470" s="7" t="str">
        <f>IFERROR(INDEX([1]!tblSchedule[Facility],MATCH(tblTeamSch[[#This Row],[Game Num]],[1]!tblSchedule[GameNum],0)),"")</f>
        <v>St Mary Academy Gym</v>
      </c>
      <c r="H470" s="8">
        <f>IFERROR(INDEX([1]!tblSchedule[Game Date],MATCH(tblTeamSch[[#This Row],[Game Num]],[1]!tblSchedule[GameNum],0)),"")</f>
        <v>46039</v>
      </c>
      <c r="I470" s="9">
        <f>IFERROR(INDEX([1]!tblSchedule[Game Time],MATCH(tblTeamSch[[#This Row],[Game Num]],[1]!tblSchedule[GameNum],0)),"")</f>
        <v>0.5</v>
      </c>
      <c r="J470" s="10" t="str">
        <f>IFERROR(INDEX([1]!tblTeams[Organization],MATCH(tblTeamSch[[#This Row],[Team]],[1]!tblTeams[Team],0)),"")</f>
        <v>Notre Dame Academy</v>
      </c>
      <c r="K470" s="10" t="str">
        <f>IFERROR(INDEX([1]!tblOrg[Abbr],MATCH(tblTeamSch[[#This Row],[Org]],[1]!tblOrg[Organization],0)),"")</f>
        <v>NDA</v>
      </c>
      <c r="L470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70" s="10" t="str">
        <f>IFERROR(INDEX(IF(tblTeamSch[[#This Row],[1vs2]]=1,[1]!tblSchedule[Team 2 Name],[1]!tblSchedule[Team 1 Name]),MATCH(tblTeamSch[[#This Row],[Game Num]],[1]!tblSchedule[GameNum],0)),"")</f>
        <v>St. Mary BB 4G - Green</v>
      </c>
      <c r="N470" s="6"/>
      <c r="O470" s="6"/>
      <c r="P470" s="6"/>
      <c r="Q470" s="6">
        <f>INDEX([1]!tblSchedule[Home Game],MATCH(tblTeamSch[[#This Row],[Game Num]],[1]!tblSchedule[GameNum],0))</f>
        <v>1</v>
      </c>
      <c r="R470" s="7" t="e">
        <f>IF(COUNTIFS(tblTeamSch[Team],tblTeamSch[[#This Row],[Team]],#REF!,1)&gt;1,"Y","")</f>
        <v>#REF!</v>
      </c>
      <c r="S470" s="6">
        <f>INDEX([1]!tblLoc[Score],MATCH(INDEX([1]!tblOrg[Loc],MATCH(tblTeamSch[[#This Row],[Org]],[1]!tblOrg[Organization],0)),[1]!tblLoc[Loc],0))</f>
        <v>10</v>
      </c>
      <c r="T470" s="6" t="e">
        <f>INDEX([1]!tblLoc[Score],MATCH(INDEX([1]!tblOrg[Loc],MATCH(#REF!,[1]!tblOrg[Abbr],0)),[1]!tblLoc[Loc],0))</f>
        <v>#REF!</v>
      </c>
      <c r="U470" s="6">
        <f>IFERROR(INDEX([1]!tblLoc[Score],MATCH(INDEX([1]!tblOrg[Loc],MATCH(INDEX(FacList,MATCH(tblTeamSch[[#This Row],[Facility]],INDEX(FacList,,1),0),3),[1]!tblOrg[Org Num],0)),[1]!tblLoc[Loc],0)),"")</f>
        <v>4</v>
      </c>
      <c r="V470" s="6">
        <f>IF(OR(tblTeamSch[[#This Row],[Court]]="",tblTeamSch[[#This Row],[Home]]&gt;0),0,IF(tblTeamSch[[#This Row],[Court]]&lt;10,0,IF(tblTeamSch[[#This Row],[Home Court]]=10,0,10)))</f>
        <v>0</v>
      </c>
      <c r="W470" s="6" t="e">
        <f>COUNTIFS(tblTeamSch[Travel Score for Game],10,tblTeamSch[Home],0,#REF!,#REF!)</f>
        <v>#REF!</v>
      </c>
      <c r="X470" s="6" t="str">
        <f>IFERROR(INDEX(tblTeamSch[Overall Travel Score],MATCH(tblTeamSch[[#This Row],[Opponent]],tblTeamSch[Team],0)),"")</f>
        <v/>
      </c>
      <c r="Y470" s="6" cm="1">
        <f t="array" ref="Y470">IF(Y469="Num",1,IF(Y469="","",IF(Y469+1&gt;TotalNumRegGames*2,"",Y469+1)))</f>
        <v>469</v>
      </c>
    </row>
    <row r="471" spans="1:25" ht="13.35" customHeight="1" x14ac:dyDescent="0.3">
      <c r="A471" s="6" cm="1">
        <f t="array" ref="A4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1037</v>
      </c>
      <c r="B471" s="6" cm="1">
        <f t="array" ref="B4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71" s="6">
        <f>IFERROR(INDEX([1]!tblSchedule[Week Game Scheduled],MATCH(tblTeamSch[[#This Row],[Game Num]],[1]!tblSchedule[GameNum],0)),"")</f>
        <v>8</v>
      </c>
      <c r="D471" s="6">
        <f>IFERROR(INDEX([1]!tblSchedule[Round],MATCH(tblTeamSch[[#This Row],[Game Num]],[1]!tblSchedule[GameNum],0)),"")</f>
        <v>6</v>
      </c>
      <c r="E471" s="6">
        <f>IFERROR(INDEX([1]!tblSchedule[Rnd Sch],MATCH(tblTeamSch[[#This Row],[Game Num]],[1]!tblSchedule[GameNum],0)),"")</f>
        <v>6</v>
      </c>
      <c r="F471" s="6" t="str">
        <f>IFERROR(INDEX([1]!tblSchedule[DLC],MATCH(tblTeamSch[[#This Row],[Game Num]],[1]!tblSchedule[GameNum],0)),"")</f>
        <v>4G1AA</v>
      </c>
      <c r="G471" s="7" t="str">
        <f>IFERROR(INDEX([1]!tblSchedule[Facility],MATCH(tblTeamSch[[#This Row],[Game Num]],[1]!tblSchedule[GameNum],0)),"")</f>
        <v>St Lawrence</v>
      </c>
      <c r="H471" s="8">
        <f>IFERROR(INDEX([1]!tblSchedule[Game Date],MATCH(tblTeamSch[[#This Row],[Game Num]],[1]!tblSchedule[GameNum],0)),"")</f>
        <v>46046</v>
      </c>
      <c r="I471" s="9">
        <f>IFERROR(INDEX([1]!tblSchedule[Game Time],MATCH(tblTeamSch[[#This Row],[Game Num]],[1]!tblSchedule[GameNum],0)),"")</f>
        <v>0.5</v>
      </c>
      <c r="J471" s="10" t="str">
        <f>IFERROR(INDEX([1]!tblTeams[Organization],MATCH(tblTeamSch[[#This Row],[Team]],[1]!tblTeams[Team],0)),"")</f>
        <v>Notre Dame Academy</v>
      </c>
      <c r="K471" s="10" t="str">
        <f>IFERROR(INDEX([1]!tblOrg[Abbr],MATCH(tblTeamSch[[#This Row],[Org]],[1]!tblOrg[Organization],0)),"")</f>
        <v>NDA</v>
      </c>
      <c r="L471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71" s="10" t="str">
        <f>IFERROR(INDEX(IF(tblTeamSch[[#This Row],[1vs2]]=1,[1]!tblSchedule[Team 2 Name],[1]!tblSchedule[Team 1 Name]),MATCH(tblTeamSch[[#This Row],[Game Num]],[1]!tblSchedule[GameNum],0)),"")</f>
        <v>St. Albert GBB 3/4 #1</v>
      </c>
      <c r="N471" s="6"/>
      <c r="O471" s="6"/>
      <c r="P471" s="6"/>
      <c r="Q471" s="6">
        <f>INDEX([1]!tblSchedule[Home Game],MATCH(tblTeamSch[[#This Row],[Game Num]],[1]!tblSchedule[GameNum],0))</f>
        <v>1</v>
      </c>
      <c r="R471" s="7" t="e">
        <f>IF(COUNTIFS(tblTeamSch[Team],tblTeamSch[[#This Row],[Team]],#REF!,1)&gt;1,"Y","")</f>
        <v>#REF!</v>
      </c>
      <c r="S471" s="6">
        <f>INDEX([1]!tblLoc[Score],MATCH(INDEX([1]!tblOrg[Loc],MATCH(tblTeamSch[[#This Row],[Org]],[1]!tblOrg[Organization],0)),[1]!tblLoc[Loc],0))</f>
        <v>10</v>
      </c>
      <c r="T471" s="6" t="e">
        <f>INDEX([1]!tblLoc[Score],MATCH(INDEX([1]!tblOrg[Loc],MATCH(#REF!,[1]!tblOrg[Abbr],0)),[1]!tblLoc[Loc],0))</f>
        <v>#REF!</v>
      </c>
      <c r="U471" s="6">
        <f>IFERROR(INDEX([1]!tblLoc[Score],MATCH(INDEX([1]!tblOrg[Loc],MATCH(INDEX(FacList,MATCH(tblTeamSch[[#This Row],[Facility]],INDEX(FacList,,1),0),3),[1]!tblOrg[Org Num],0)),[1]!tblLoc[Loc],0)),"")</f>
        <v>10</v>
      </c>
      <c r="V471" s="6">
        <f>IF(OR(tblTeamSch[[#This Row],[Court]]="",tblTeamSch[[#This Row],[Home]]&gt;0),0,IF(tblTeamSch[[#This Row],[Court]]&lt;10,0,IF(tblTeamSch[[#This Row],[Home Court]]=10,0,10)))</f>
        <v>0</v>
      </c>
      <c r="W471" s="6" t="e">
        <f>COUNTIFS(tblTeamSch[Travel Score for Game],10,tblTeamSch[Home],0,#REF!,#REF!)</f>
        <v>#REF!</v>
      </c>
      <c r="X471" s="6" t="str">
        <f>IFERROR(INDEX(tblTeamSch[Overall Travel Score],MATCH(tblTeamSch[[#This Row],[Opponent]],tblTeamSch[Team],0)),"")</f>
        <v/>
      </c>
      <c r="Y471" s="6" cm="1">
        <f t="array" ref="Y471">IF(Y470="Num",1,IF(Y470="","",IF(Y470+1&gt;TotalNumRegGames*2,"",Y470+1)))</f>
        <v>470</v>
      </c>
    </row>
    <row r="472" spans="1:25" ht="13.35" customHeight="1" x14ac:dyDescent="0.3">
      <c r="A472" s="6" cm="1">
        <f t="array" ref="A4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1039</v>
      </c>
      <c r="B472" s="6" cm="1">
        <f t="array" ref="B4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2" s="6">
        <f>IFERROR(INDEX([1]!tblSchedule[Week Game Scheduled],MATCH(tblTeamSch[[#This Row],[Game Num]],[1]!tblSchedule[GameNum],0)),"")</f>
        <v>9</v>
      </c>
      <c r="D472" s="6">
        <f>IFERROR(INDEX([1]!tblSchedule[Round],MATCH(tblTeamSch[[#This Row],[Game Num]],[1]!tblSchedule[GameNum],0)),"")</f>
        <v>7</v>
      </c>
      <c r="E472" s="6">
        <f>IFERROR(INDEX([1]!tblSchedule[Rnd Sch],MATCH(tblTeamSch[[#This Row],[Game Num]],[1]!tblSchedule[GameNum],0)),"")</f>
        <v>7</v>
      </c>
      <c r="F472" s="6" t="str">
        <f>IFERROR(INDEX([1]!tblSchedule[DLC],MATCH(tblTeamSch[[#This Row],[Game Num]],[1]!tblSchedule[GameNum],0)),"")</f>
        <v>4G1AA</v>
      </c>
      <c r="G472" s="7" t="str">
        <f>IFERROR(INDEX([1]!tblSchedule[Facility],MATCH(tblTeamSch[[#This Row],[Game Num]],[1]!tblSchedule[GameNum],0)),"")</f>
        <v>St Lawrence</v>
      </c>
      <c r="H472" s="8">
        <f>IFERROR(INDEX([1]!tblSchedule[Game Date],MATCH(tblTeamSch[[#This Row],[Game Num]],[1]!tblSchedule[GameNum],0)),"")</f>
        <v>46053</v>
      </c>
      <c r="I472" s="9">
        <f>IFERROR(INDEX([1]!tblSchedule[Game Time],MATCH(tblTeamSch[[#This Row],[Game Num]],[1]!tblSchedule[GameNum],0)),"")</f>
        <v>0.5</v>
      </c>
      <c r="J472" s="10" t="str">
        <f>IFERROR(INDEX([1]!tblTeams[Organization],MATCH(tblTeamSch[[#This Row],[Team]],[1]!tblTeams[Team],0)),"")</f>
        <v>Notre Dame Academy</v>
      </c>
      <c r="K472" s="10" t="str">
        <f>IFERROR(INDEX([1]!tblOrg[Abbr],MATCH(tblTeamSch[[#This Row],[Org]],[1]!tblOrg[Organization],0)),"")</f>
        <v>NDA</v>
      </c>
      <c r="L472" s="10" t="str">
        <f>IFERROR(INDEX(IF(tblTeamSch[[#This Row],[1vs2]]=1,[1]!tblSchedule[Team 1 Name],[1]!tblSchedule[Team 2 Name]),MATCH(tblTeamSch[[#This Row],[Game Num]],[1]!tblSchedule[GameNum],0)),"")</f>
        <v>Notre Dame Academy BB 3/4 Girls #1</v>
      </c>
      <c r="M472" s="10" t="str">
        <f>IFERROR(INDEX(IF(tblTeamSch[[#This Row],[1vs2]]=1,[1]!tblSchedule[Team 2 Name],[1]!tblSchedule[Team 1 Name]),MATCH(tblTeamSch[[#This Row],[Game Num]],[1]!tblSchedule[GameNum],0)),"")</f>
        <v>SHMS BB 4G#1</v>
      </c>
      <c r="N472" s="6"/>
      <c r="O472" s="6"/>
      <c r="P472" s="6"/>
      <c r="Q472" s="6">
        <f>INDEX([1]!tblSchedule[Home Game],MATCH(tblTeamSch[[#This Row],[Game Num]],[1]!tblSchedule[GameNum],0))</f>
        <v>1</v>
      </c>
      <c r="R472" s="7" t="e">
        <f>IF(COUNTIFS(tblTeamSch[Team],tblTeamSch[[#This Row],[Team]],#REF!,1)&gt;1,"Y","")</f>
        <v>#REF!</v>
      </c>
      <c r="S472" s="6">
        <f>INDEX([1]!tblLoc[Score],MATCH(INDEX([1]!tblOrg[Loc],MATCH(tblTeamSch[[#This Row],[Org]],[1]!tblOrg[Organization],0)),[1]!tblLoc[Loc],0))</f>
        <v>10</v>
      </c>
      <c r="T472" s="6" t="e">
        <f>INDEX([1]!tblLoc[Score],MATCH(INDEX([1]!tblOrg[Loc],MATCH(#REF!,[1]!tblOrg[Abbr],0)),[1]!tblLoc[Loc],0))</f>
        <v>#REF!</v>
      </c>
      <c r="U472" s="6">
        <f>IFERROR(INDEX([1]!tblLoc[Score],MATCH(INDEX([1]!tblOrg[Loc],MATCH(INDEX(FacList,MATCH(tblTeamSch[[#This Row],[Facility]],INDEX(FacList,,1),0),3),[1]!tblOrg[Org Num],0)),[1]!tblLoc[Loc],0)),"")</f>
        <v>10</v>
      </c>
      <c r="V472" s="6">
        <f>IF(OR(tblTeamSch[[#This Row],[Court]]="",tblTeamSch[[#This Row],[Home]]&gt;0),0,IF(tblTeamSch[[#This Row],[Court]]&lt;10,0,IF(tblTeamSch[[#This Row],[Home Court]]=10,0,10)))</f>
        <v>0</v>
      </c>
      <c r="W472" s="6" t="e">
        <f>COUNTIFS(tblTeamSch[Travel Score for Game],10,tblTeamSch[Home],0,#REF!,#REF!)</f>
        <v>#REF!</v>
      </c>
      <c r="X472" s="6" t="str">
        <f>IFERROR(INDEX(tblTeamSch[Overall Travel Score],MATCH(tblTeamSch[[#This Row],[Opponent]],tblTeamSch[Team],0)),"")</f>
        <v/>
      </c>
      <c r="Y472" s="6" cm="1">
        <f t="array" ref="Y472">IF(Y471="Num",1,IF(Y471="","",IF(Y471+1&gt;TotalNumRegGames*2,"",Y471+1)))</f>
        <v>471</v>
      </c>
    </row>
    <row r="473" spans="1:25" ht="13.35" customHeight="1" x14ac:dyDescent="0.3">
      <c r="A473" s="6" cm="1">
        <f t="array" ref="A4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1083</v>
      </c>
      <c r="B473" s="6" cm="1">
        <f t="array" ref="B4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3" s="6">
        <f>IFERROR(INDEX([1]!tblSchedule[Week Game Scheduled],MATCH(tblTeamSch[[#This Row],[Game Num]],[1]!tblSchedule[GameNum],0)),"")</f>
        <v>49</v>
      </c>
      <c r="D473" s="6">
        <f>IFERROR(INDEX([1]!tblSchedule[Round],MATCH(tblTeamSch[[#This Row],[Game Num]],[1]!tblSchedule[GameNum],0)),"")</f>
        <v>1</v>
      </c>
      <c r="E473" s="6">
        <f>IFERROR(INDEX([1]!tblSchedule[Rnd Sch],MATCH(tblTeamSch[[#This Row],[Game Num]],[1]!tblSchedule[GameNum],0)),"")</f>
        <v>1</v>
      </c>
      <c r="F473" s="6" t="str">
        <f>IFERROR(INDEX([1]!tblSchedule[DLC],MATCH(tblTeamSch[[#This Row],[Game Num]],[1]!tblSchedule[GameNum],0)),"")</f>
        <v>4G2AA</v>
      </c>
      <c r="G473" s="7" t="str">
        <f>IFERROR(INDEX([1]!tblSchedule[Facility],MATCH(tblTeamSch[[#This Row],[Game Num]],[1]!tblSchedule[GameNum],0)),"")</f>
        <v>St Lawrence</v>
      </c>
      <c r="H473" s="8">
        <f>IFERROR(INDEX([1]!tblSchedule[Game Date],MATCH(tblTeamSch[[#This Row],[Game Num]],[1]!tblSchedule[GameNum],0)),"")</f>
        <v>45997</v>
      </c>
      <c r="I473" s="9">
        <f>IFERROR(INDEX([1]!tblSchedule[Game Time],MATCH(tblTeamSch[[#This Row],[Game Num]],[1]!tblSchedule[GameNum],0)),"")</f>
        <v>0.5</v>
      </c>
      <c r="J473" s="10" t="str">
        <f>IFERROR(INDEX([1]!tblTeams[Organization],MATCH(tblTeamSch[[#This Row],[Team]],[1]!tblTeams[Team],0)),"")</f>
        <v>Notre Dame Academy</v>
      </c>
      <c r="K473" s="10" t="str">
        <f>IFERROR(INDEX([1]!tblOrg[Abbr],MATCH(tblTeamSch[[#This Row],[Org]],[1]!tblOrg[Organization],0)),"")</f>
        <v>NDA</v>
      </c>
      <c r="L473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3" s="10" t="str">
        <f>IFERROR(INDEX(IF(tblTeamSch[[#This Row],[1vs2]]=1,[1]!tblSchedule[Team 2 Name],[1]!tblSchedule[Team 1 Name]),MATCH(tblTeamSch[[#This Row],[Game Num]],[1]!tblSchedule[GameNum],0)),"")</f>
        <v>St Agnes BB 4G#2</v>
      </c>
      <c r="N473" s="6"/>
      <c r="O473" s="6"/>
      <c r="P473" s="6"/>
      <c r="Q473" s="6">
        <f>INDEX([1]!tblSchedule[Home Game],MATCH(tblTeamSch[[#This Row],[Game Num]],[1]!tblSchedule[GameNum],0))</f>
        <v>1</v>
      </c>
      <c r="R473" s="7" t="e">
        <f>IF(COUNTIFS(tblTeamSch[Team],tblTeamSch[[#This Row],[Team]],#REF!,1)&gt;1,"Y","")</f>
        <v>#REF!</v>
      </c>
      <c r="S473" s="6">
        <f>INDEX([1]!tblLoc[Score],MATCH(INDEX([1]!tblOrg[Loc],MATCH(tblTeamSch[[#This Row],[Org]],[1]!tblOrg[Organization],0)),[1]!tblLoc[Loc],0))</f>
        <v>10</v>
      </c>
      <c r="T473" s="6" t="e">
        <f>INDEX([1]!tblLoc[Score],MATCH(INDEX([1]!tblOrg[Loc],MATCH(#REF!,[1]!tblOrg[Abbr],0)),[1]!tblLoc[Loc],0))</f>
        <v>#REF!</v>
      </c>
      <c r="U473" s="6">
        <f>IFERROR(INDEX([1]!tblLoc[Score],MATCH(INDEX([1]!tblOrg[Loc],MATCH(INDEX(FacList,MATCH(tblTeamSch[[#This Row],[Facility]],INDEX(FacList,,1),0),3),[1]!tblOrg[Org Num],0)),[1]!tblLoc[Loc],0)),"")</f>
        <v>10</v>
      </c>
      <c r="V473" s="6">
        <f>IF(OR(tblTeamSch[[#This Row],[Court]]="",tblTeamSch[[#This Row],[Home]]&gt;0),0,IF(tblTeamSch[[#This Row],[Court]]&lt;10,0,IF(tblTeamSch[[#This Row],[Home Court]]=10,0,10)))</f>
        <v>0</v>
      </c>
      <c r="W473" s="6" t="e">
        <f>COUNTIFS(tblTeamSch[Travel Score for Game],10,tblTeamSch[Home],0,#REF!,#REF!)</f>
        <v>#REF!</v>
      </c>
      <c r="X473" s="6" t="str">
        <f>IFERROR(INDEX(tblTeamSch[Overall Travel Score],MATCH(tblTeamSch[[#This Row],[Opponent]],tblTeamSch[Team],0)),"")</f>
        <v/>
      </c>
      <c r="Y473" s="6" cm="1">
        <f t="array" ref="Y473">IF(Y472="Num",1,IF(Y472="","",IF(Y472+1&gt;TotalNumRegGames*2,"",Y472+1)))</f>
        <v>472</v>
      </c>
    </row>
    <row r="474" spans="1:25" ht="13.35" customHeight="1" x14ac:dyDescent="0.3">
      <c r="A474" s="6" cm="1">
        <f t="array" ref="A4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1090</v>
      </c>
      <c r="B474" s="6" cm="1">
        <f t="array" ref="B4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74" s="6">
        <f>IFERROR(INDEX([1]!tblSchedule[Week Game Scheduled],MATCH(tblTeamSch[[#This Row],[Game Num]],[1]!tblSchedule[GameNum],0)),"")</f>
        <v>50</v>
      </c>
      <c r="D474" s="6">
        <f>IFERROR(INDEX([1]!tblSchedule[Round],MATCH(tblTeamSch[[#This Row],[Game Num]],[1]!tblSchedule[GameNum],0)),"")</f>
        <v>2</v>
      </c>
      <c r="E474" s="6">
        <f>IFERROR(INDEX([1]!tblSchedule[Rnd Sch],MATCH(tblTeamSch[[#This Row],[Game Num]],[1]!tblSchedule[GameNum],0)),"")</f>
        <v>2</v>
      </c>
      <c r="F474" s="6" t="str">
        <f>IFERROR(INDEX([1]!tblSchedule[DLC],MATCH(tblTeamSch[[#This Row],[Game Num]],[1]!tblSchedule[GameNum],0)),"")</f>
        <v>4G2AA</v>
      </c>
      <c r="G474" s="7" t="str">
        <f>IFERROR(INDEX([1]!tblSchedule[Facility],MATCH(tblTeamSch[[#This Row],[Game Num]],[1]!tblSchedule[GameNum],0)),"")</f>
        <v>Saint Andrew Academy Gym</v>
      </c>
      <c r="H474" s="8">
        <f>IFERROR(INDEX([1]!tblSchedule[Game Date],MATCH(tblTeamSch[[#This Row],[Game Num]],[1]!tblSchedule[GameNum],0)),"")</f>
        <v>46004</v>
      </c>
      <c r="I474" s="9">
        <f>IFERROR(INDEX([1]!tblSchedule[Game Time],MATCH(tblTeamSch[[#This Row],[Game Num]],[1]!tblSchedule[GameNum],0)),"")</f>
        <v>0.54166666666666663</v>
      </c>
      <c r="J474" s="10" t="str">
        <f>IFERROR(INDEX([1]!tblTeams[Organization],MATCH(tblTeamSch[[#This Row],[Team]],[1]!tblTeams[Team],0)),"")</f>
        <v>Notre Dame Academy</v>
      </c>
      <c r="K474" s="10" t="str">
        <f>IFERROR(INDEX([1]!tblOrg[Abbr],MATCH(tblTeamSch[[#This Row],[Org]],[1]!tblOrg[Organization],0)),"")</f>
        <v>NDA</v>
      </c>
      <c r="L474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4" s="10" t="str">
        <f>IFERROR(INDEX(IF(tblTeamSch[[#This Row],[1vs2]]=1,[1]!tblSchedule[Team 2 Name],[1]!tblSchedule[Team 1 Name]),MATCH(tblTeamSch[[#This Row],[Game Num]],[1]!tblSchedule[GameNum],0)),"")</f>
        <v>St Michael BB 4G#2</v>
      </c>
      <c r="N474" s="6"/>
      <c r="O474" s="6"/>
      <c r="P474" s="6"/>
      <c r="Q474" s="6">
        <f>INDEX([1]!tblSchedule[Home Game],MATCH(tblTeamSch[[#This Row],[Game Num]],[1]!tblSchedule[GameNum],0))</f>
        <v>0</v>
      </c>
      <c r="R474" s="7" t="e">
        <f>IF(COUNTIFS(tblTeamSch[Team],tblTeamSch[[#This Row],[Team]],#REF!,1)&gt;1,"Y","")</f>
        <v>#REF!</v>
      </c>
      <c r="S474" s="6">
        <f>INDEX([1]!tblLoc[Score],MATCH(INDEX([1]!tblOrg[Loc],MATCH(tblTeamSch[[#This Row],[Org]],[1]!tblOrg[Organization],0)),[1]!tblLoc[Loc],0))</f>
        <v>10</v>
      </c>
      <c r="T474" s="6" t="e">
        <f>INDEX([1]!tblLoc[Score],MATCH(INDEX([1]!tblOrg[Loc],MATCH(#REF!,[1]!tblOrg[Abbr],0)),[1]!tblLoc[Loc],0))</f>
        <v>#REF!</v>
      </c>
      <c r="U474" s="6">
        <f>IFERROR(INDEX([1]!tblLoc[Score],MATCH(INDEX([1]!tblOrg[Loc],MATCH(INDEX(FacList,MATCH(tblTeamSch[[#This Row],[Facility]],INDEX(FacList,,1),0),3),[1]!tblOrg[Org Num],0)),[1]!tblLoc[Loc],0)),"")</f>
        <v>10</v>
      </c>
      <c r="V474" s="6">
        <f>IF(OR(tblTeamSch[[#This Row],[Court]]="",tblTeamSch[[#This Row],[Home]]&gt;0),0,IF(tblTeamSch[[#This Row],[Court]]&lt;10,0,IF(tblTeamSch[[#This Row],[Home Court]]=10,0,10)))</f>
        <v>0</v>
      </c>
      <c r="W474" s="6" t="e">
        <f>COUNTIFS(tblTeamSch[Travel Score for Game],10,tblTeamSch[Home],0,#REF!,#REF!)</f>
        <v>#REF!</v>
      </c>
      <c r="X474" s="6" t="str">
        <f>IFERROR(INDEX(tblTeamSch[Overall Travel Score],MATCH(tblTeamSch[[#This Row],[Opponent]],tblTeamSch[Team],0)),"")</f>
        <v/>
      </c>
      <c r="Y474" s="6" cm="1">
        <f t="array" ref="Y474">IF(Y473="Num",1,IF(Y473="","",IF(Y473+1&gt;TotalNumRegGames*2,"",Y473+1)))</f>
        <v>473</v>
      </c>
    </row>
    <row r="475" spans="1:25" ht="13.35" customHeight="1" x14ac:dyDescent="0.3">
      <c r="A475" s="6" cm="1">
        <f t="array" ref="A4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1097</v>
      </c>
      <c r="B475" s="6" cm="1">
        <f t="array" ref="B4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5" s="6">
        <f>IFERROR(INDEX([1]!tblSchedule[Week Game Scheduled],MATCH(tblTeamSch[[#This Row],[Game Num]],[1]!tblSchedule[GameNum],0)),"")</f>
        <v>5</v>
      </c>
      <c r="D475" s="6">
        <f>IFERROR(INDEX([1]!tblSchedule[Round],MATCH(tblTeamSch[[#This Row],[Game Num]],[1]!tblSchedule[GameNum],0)),"")</f>
        <v>3</v>
      </c>
      <c r="E475" s="6">
        <f>IFERROR(INDEX([1]!tblSchedule[Rnd Sch],MATCH(tblTeamSch[[#This Row],[Game Num]],[1]!tblSchedule[GameNum],0)),"")</f>
        <v>3</v>
      </c>
      <c r="F475" s="6" t="str">
        <f>IFERROR(INDEX([1]!tblSchedule[DLC],MATCH(tblTeamSch[[#This Row],[Game Num]],[1]!tblSchedule[GameNum],0)),"")</f>
        <v>4G2AA</v>
      </c>
      <c r="G475" s="7" t="str">
        <f>IFERROR(INDEX([1]!tblSchedule[Facility],MATCH(tblTeamSch[[#This Row],[Game Num]],[1]!tblSchedule[GameNum],0)),"")</f>
        <v>St Lawrence</v>
      </c>
      <c r="H475" s="8">
        <f>IFERROR(INDEX([1]!tblSchedule[Game Date],MATCH(tblTeamSch[[#This Row],[Game Num]],[1]!tblSchedule[GameNum],0)),"")</f>
        <v>46025</v>
      </c>
      <c r="I475" s="9">
        <f>IFERROR(INDEX([1]!tblSchedule[Game Time],MATCH(tblTeamSch[[#This Row],[Game Num]],[1]!tblSchedule[GameNum],0)),"")</f>
        <v>0.45833333333333331</v>
      </c>
      <c r="J475" s="10" t="str">
        <f>IFERROR(INDEX([1]!tblTeams[Organization],MATCH(tblTeamSch[[#This Row],[Team]],[1]!tblTeams[Team],0)),"")</f>
        <v>Notre Dame Academy</v>
      </c>
      <c r="K475" s="10" t="str">
        <f>IFERROR(INDEX([1]!tblOrg[Abbr],MATCH(tblTeamSch[[#This Row],[Org]],[1]!tblOrg[Organization],0)),"")</f>
        <v>NDA</v>
      </c>
      <c r="L475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5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475" s="6"/>
      <c r="O475" s="6"/>
      <c r="P475" s="6"/>
      <c r="Q475" s="6">
        <f>INDEX([1]!tblSchedule[Home Game],MATCH(tblTeamSch[[#This Row],[Game Num]],[1]!tblSchedule[GameNum],0))</f>
        <v>1</v>
      </c>
      <c r="R475" s="7" t="e">
        <f>IF(COUNTIFS(tblTeamSch[Team],tblTeamSch[[#This Row],[Team]],#REF!,1)&gt;1,"Y","")</f>
        <v>#REF!</v>
      </c>
      <c r="S475" s="6">
        <f>INDEX([1]!tblLoc[Score],MATCH(INDEX([1]!tblOrg[Loc],MATCH(tblTeamSch[[#This Row],[Org]],[1]!tblOrg[Organization],0)),[1]!tblLoc[Loc],0))</f>
        <v>10</v>
      </c>
      <c r="T475" s="6" t="e">
        <f>INDEX([1]!tblLoc[Score],MATCH(INDEX([1]!tblOrg[Loc],MATCH(#REF!,[1]!tblOrg[Abbr],0)),[1]!tblLoc[Loc],0))</f>
        <v>#REF!</v>
      </c>
      <c r="U475" s="6">
        <f>IFERROR(INDEX([1]!tblLoc[Score],MATCH(INDEX([1]!tblOrg[Loc],MATCH(INDEX(FacList,MATCH(tblTeamSch[[#This Row],[Facility]],INDEX(FacList,,1),0),3),[1]!tblOrg[Org Num],0)),[1]!tblLoc[Loc],0)),"")</f>
        <v>10</v>
      </c>
      <c r="V475" s="6">
        <f>IF(OR(tblTeamSch[[#This Row],[Court]]="",tblTeamSch[[#This Row],[Home]]&gt;0),0,IF(tblTeamSch[[#This Row],[Court]]&lt;10,0,IF(tblTeamSch[[#This Row],[Home Court]]=10,0,10)))</f>
        <v>0</v>
      </c>
      <c r="W475" s="6" t="e">
        <f>COUNTIFS(tblTeamSch[Travel Score for Game],10,tblTeamSch[Home],0,#REF!,#REF!)</f>
        <v>#REF!</v>
      </c>
      <c r="X475" s="6" t="str">
        <f>IFERROR(INDEX(tblTeamSch[Overall Travel Score],MATCH(tblTeamSch[[#This Row],[Opponent]],tblTeamSch[Team],0)),"")</f>
        <v/>
      </c>
      <c r="Y475" s="6" cm="1">
        <f t="array" ref="Y475">IF(Y474="Num",1,IF(Y474="","",IF(Y474+1&gt;TotalNumRegGames*2,"",Y474+1)))</f>
        <v>474</v>
      </c>
    </row>
    <row r="476" spans="1:25" ht="13.35" customHeight="1" x14ac:dyDescent="0.3">
      <c r="A476" s="6" cm="1">
        <f t="array" ref="A4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1102</v>
      </c>
      <c r="B476" s="6" cm="1">
        <f t="array" ref="B4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76" s="6">
        <f>IFERROR(INDEX([1]!tblSchedule[Week Game Scheduled],MATCH(tblTeamSch[[#This Row],[Game Num]],[1]!tblSchedule[GameNum],0)),"")</f>
        <v>6</v>
      </c>
      <c r="D476" s="6">
        <f>IFERROR(INDEX([1]!tblSchedule[Round],MATCH(tblTeamSch[[#This Row],[Game Num]],[1]!tblSchedule[GameNum],0)),"")</f>
        <v>4</v>
      </c>
      <c r="E476" s="6">
        <f>IFERROR(INDEX([1]!tblSchedule[Rnd Sch],MATCH(tblTeamSch[[#This Row],[Game Num]],[1]!tblSchedule[GameNum],0)),"")</f>
        <v>4</v>
      </c>
      <c r="F476" s="6" t="str">
        <f>IFERROR(INDEX([1]!tblSchedule[DLC],MATCH(tblTeamSch[[#This Row],[Game Num]],[1]!tblSchedule[GameNum],0)),"")</f>
        <v>4G2AA</v>
      </c>
      <c r="G476" s="7" t="str">
        <f>IFERROR(INDEX([1]!tblSchedule[Facility],MATCH(tblTeamSch[[#This Row],[Game Num]],[1]!tblSchedule[GameNum],0)),"")</f>
        <v>St Lawrence</v>
      </c>
      <c r="H476" s="8">
        <f>IFERROR(INDEX([1]!tblSchedule[Game Date],MATCH(tblTeamSch[[#This Row],[Game Num]],[1]!tblSchedule[GameNum],0)),"")</f>
        <v>46032</v>
      </c>
      <c r="I476" s="9">
        <f>IFERROR(INDEX([1]!tblSchedule[Game Time],MATCH(tblTeamSch[[#This Row],[Game Num]],[1]!tblSchedule[GameNum],0)),"")</f>
        <v>0.45833333333333331</v>
      </c>
      <c r="J476" s="10" t="str">
        <f>IFERROR(INDEX([1]!tblTeams[Organization],MATCH(tblTeamSch[[#This Row],[Team]],[1]!tblTeams[Team],0)),"")</f>
        <v>Notre Dame Academy</v>
      </c>
      <c r="K476" s="10" t="str">
        <f>IFERROR(INDEX([1]!tblOrg[Abbr],MATCH(tblTeamSch[[#This Row],[Org]],[1]!tblOrg[Organization],0)),"")</f>
        <v>NDA</v>
      </c>
      <c r="L476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6" s="10" t="str">
        <f>IFERROR(INDEX(IF(tblTeamSch[[#This Row],[1vs2]]=1,[1]!tblSchedule[Team 2 Name],[1]!tblSchedule[Team 1 Name]),MATCH(tblTeamSch[[#This Row],[Game Num]],[1]!tblSchedule[GameNum],0)),"")</f>
        <v>Holy Trinity BB 3/4G #2</v>
      </c>
      <c r="N476" s="6"/>
      <c r="O476" s="6"/>
      <c r="P476" s="6"/>
      <c r="Q476" s="6">
        <f>INDEX([1]!tblSchedule[Home Game],MATCH(tblTeamSch[[#This Row],[Game Num]],[1]!tblSchedule[GameNum],0))</f>
        <v>1</v>
      </c>
      <c r="R476" s="7" t="e">
        <f>IF(COUNTIFS(tblTeamSch[Team],tblTeamSch[[#This Row],[Team]],#REF!,1)&gt;1,"Y","")</f>
        <v>#REF!</v>
      </c>
      <c r="S476" s="6">
        <f>INDEX([1]!tblLoc[Score],MATCH(INDEX([1]!tblOrg[Loc],MATCH(tblTeamSch[[#This Row],[Org]],[1]!tblOrg[Organization],0)),[1]!tblLoc[Loc],0))</f>
        <v>10</v>
      </c>
      <c r="T476" s="6" t="e">
        <f>INDEX([1]!tblLoc[Score],MATCH(INDEX([1]!tblOrg[Loc],MATCH(#REF!,[1]!tblOrg[Abbr],0)),[1]!tblLoc[Loc],0))</f>
        <v>#REF!</v>
      </c>
      <c r="U476" s="6">
        <f>IFERROR(INDEX([1]!tblLoc[Score],MATCH(INDEX([1]!tblOrg[Loc],MATCH(INDEX(FacList,MATCH(tblTeamSch[[#This Row],[Facility]],INDEX(FacList,,1),0),3),[1]!tblOrg[Org Num],0)),[1]!tblLoc[Loc],0)),"")</f>
        <v>10</v>
      </c>
      <c r="V476" s="6">
        <f>IF(OR(tblTeamSch[[#This Row],[Court]]="",tblTeamSch[[#This Row],[Home]]&gt;0),0,IF(tblTeamSch[[#This Row],[Court]]&lt;10,0,IF(tblTeamSch[[#This Row],[Home Court]]=10,0,10)))</f>
        <v>0</v>
      </c>
      <c r="W476" s="6" t="e">
        <f>COUNTIFS(tblTeamSch[Travel Score for Game],10,tblTeamSch[Home],0,#REF!,#REF!)</f>
        <v>#REF!</v>
      </c>
      <c r="X476" s="6" t="str">
        <f>IFERROR(INDEX(tblTeamSch[Overall Travel Score],MATCH(tblTeamSch[[#This Row],[Opponent]],tblTeamSch[Team],0)),"")</f>
        <v/>
      </c>
      <c r="Y476" s="6" cm="1">
        <f t="array" ref="Y476">IF(Y475="Num",1,IF(Y475="","",IF(Y475+1&gt;TotalNumRegGames*2,"",Y475+1)))</f>
        <v>475</v>
      </c>
    </row>
    <row r="477" spans="1:25" ht="13.35" customHeight="1" x14ac:dyDescent="0.3">
      <c r="A477" s="6" cm="1">
        <f t="array" ref="A4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1105</v>
      </c>
      <c r="B477" s="6" cm="1">
        <f t="array" ref="B4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7" s="6">
        <f>IFERROR(INDEX([1]!tblSchedule[Week Game Scheduled],MATCH(tblTeamSch[[#This Row],[Game Num]],[1]!tblSchedule[GameNum],0)),"")</f>
        <v>7</v>
      </c>
      <c r="D477" s="6">
        <f>IFERROR(INDEX([1]!tblSchedule[Round],MATCH(tblTeamSch[[#This Row],[Game Num]],[1]!tblSchedule[GameNum],0)),"")</f>
        <v>5</v>
      </c>
      <c r="E477" s="6">
        <f>IFERROR(INDEX([1]!tblSchedule[Rnd Sch],MATCH(tblTeamSch[[#This Row],[Game Num]],[1]!tblSchedule[GameNum],0)),"")</f>
        <v>5</v>
      </c>
      <c r="F477" s="6" t="str">
        <f>IFERROR(INDEX([1]!tblSchedule[DLC],MATCH(tblTeamSch[[#This Row],[Game Num]],[1]!tblSchedule[GameNum],0)),"")</f>
        <v>4G2AA</v>
      </c>
      <c r="G477" s="7" t="str">
        <f>IFERROR(INDEX([1]!tblSchedule[Facility],MATCH(tblTeamSch[[#This Row],[Game Num]],[1]!tblSchedule[GameNum],0)),"")</f>
        <v>St Lawrence</v>
      </c>
      <c r="H477" s="8">
        <f>IFERROR(INDEX([1]!tblSchedule[Game Date],MATCH(tblTeamSch[[#This Row],[Game Num]],[1]!tblSchedule[GameNum],0)),"")</f>
        <v>46039</v>
      </c>
      <c r="I477" s="9">
        <f>IFERROR(INDEX([1]!tblSchedule[Game Time],MATCH(tblTeamSch[[#This Row],[Game Num]],[1]!tblSchedule[GameNum],0)),"")</f>
        <v>0.5</v>
      </c>
      <c r="J477" s="10" t="str">
        <f>IFERROR(INDEX([1]!tblTeams[Organization],MATCH(tblTeamSch[[#This Row],[Team]],[1]!tblTeams[Team],0)),"")</f>
        <v>Notre Dame Academy</v>
      </c>
      <c r="K477" s="10" t="str">
        <f>IFERROR(INDEX([1]!tblOrg[Abbr],MATCH(tblTeamSch[[#This Row],[Org]],[1]!tblOrg[Organization],0)),"")</f>
        <v>NDA</v>
      </c>
      <c r="L477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7" s="10" t="str">
        <f>IFERROR(INDEX(IF(tblTeamSch[[#This Row],[1vs2]]=1,[1]!tblSchedule[Team 2 Name],[1]!tblSchedule[Team 1 Name]),MATCH(tblTeamSch[[#This Row],[Game Num]],[1]!tblSchedule[GameNum],0)),"")</f>
        <v>St Mary BB 4G - Blue</v>
      </c>
      <c r="N477" s="6"/>
      <c r="O477" s="6"/>
      <c r="P477" s="6"/>
      <c r="Q477" s="6">
        <f>INDEX([1]!tblSchedule[Home Game],MATCH(tblTeamSch[[#This Row],[Game Num]],[1]!tblSchedule[GameNum],0))</f>
        <v>1</v>
      </c>
      <c r="R477" s="7" t="e">
        <f>IF(COUNTIFS(tblTeamSch[Team],tblTeamSch[[#This Row],[Team]],#REF!,1)&gt;1,"Y","")</f>
        <v>#REF!</v>
      </c>
      <c r="S477" s="6">
        <f>INDEX([1]!tblLoc[Score],MATCH(INDEX([1]!tblOrg[Loc],MATCH(tblTeamSch[[#This Row],[Org]],[1]!tblOrg[Organization],0)),[1]!tblLoc[Loc],0))</f>
        <v>10</v>
      </c>
      <c r="T477" s="6" t="e">
        <f>INDEX([1]!tblLoc[Score],MATCH(INDEX([1]!tblOrg[Loc],MATCH(#REF!,[1]!tblOrg[Abbr],0)),[1]!tblLoc[Loc],0))</f>
        <v>#REF!</v>
      </c>
      <c r="U477" s="6">
        <f>IFERROR(INDEX([1]!tblLoc[Score],MATCH(INDEX([1]!tblOrg[Loc],MATCH(INDEX(FacList,MATCH(tblTeamSch[[#This Row],[Facility]],INDEX(FacList,,1),0),3),[1]!tblOrg[Org Num],0)),[1]!tblLoc[Loc],0)),"")</f>
        <v>10</v>
      </c>
      <c r="V477" s="6">
        <f>IF(OR(tblTeamSch[[#This Row],[Court]]="",tblTeamSch[[#This Row],[Home]]&gt;0),0,IF(tblTeamSch[[#This Row],[Court]]&lt;10,0,IF(tblTeamSch[[#This Row],[Home Court]]=10,0,10)))</f>
        <v>0</v>
      </c>
      <c r="W477" s="6" t="e">
        <f>COUNTIFS(tblTeamSch[Travel Score for Game],10,tblTeamSch[Home],0,#REF!,#REF!)</f>
        <v>#REF!</v>
      </c>
      <c r="X477" s="6" t="str">
        <f>IFERROR(INDEX(tblTeamSch[Overall Travel Score],MATCH(tblTeamSch[[#This Row],[Opponent]],tblTeamSch[Team],0)),"")</f>
        <v/>
      </c>
      <c r="Y477" s="6" cm="1">
        <f t="array" ref="Y477">IF(Y476="Num",1,IF(Y476="","",IF(Y476+1&gt;TotalNumRegGames*2,"",Y476+1)))</f>
        <v>476</v>
      </c>
    </row>
    <row r="478" spans="1:25" ht="13.35" customHeight="1" x14ac:dyDescent="0.3">
      <c r="A478" s="6" cm="1">
        <f t="array" ref="A4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1114</v>
      </c>
      <c r="B478" s="6" cm="1">
        <f t="array" ref="B4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78" s="6">
        <f>IFERROR(INDEX([1]!tblSchedule[Week Game Scheduled],MATCH(tblTeamSch[[#This Row],[Game Num]],[1]!tblSchedule[GameNum],0)),"")</f>
        <v>9</v>
      </c>
      <c r="D478" s="6">
        <f>IFERROR(INDEX([1]!tblSchedule[Round],MATCH(tblTeamSch[[#This Row],[Game Num]],[1]!tblSchedule[GameNum],0)),"")</f>
        <v>6</v>
      </c>
      <c r="E478" s="6">
        <f>IFERROR(INDEX([1]!tblSchedule[Rnd Sch],MATCH(tblTeamSch[[#This Row],[Game Num]],[1]!tblSchedule[GameNum],0)),"")</f>
        <v>6</v>
      </c>
      <c r="F478" s="6" t="str">
        <f>IFERROR(INDEX([1]!tblSchedule[DLC],MATCH(tblTeamSch[[#This Row],[Game Num]],[1]!tblSchedule[GameNum],0)),"")</f>
        <v>4G2AA</v>
      </c>
      <c r="G478" s="7" t="str">
        <f>IFERROR(INDEX([1]!tblSchedule[Facility],MATCH(tblTeamSch[[#This Row],[Game Num]],[1]!tblSchedule[GameNum],0)),"")</f>
        <v>St Lawrence</v>
      </c>
      <c r="H478" s="8">
        <f>IFERROR(INDEX([1]!tblSchedule[Game Date],MATCH(tblTeamSch[[#This Row],[Game Num]],[1]!tblSchedule[GameNum],0)),"")</f>
        <v>46047</v>
      </c>
      <c r="I478" s="9">
        <f>IFERROR(INDEX([1]!tblSchedule[Game Time],MATCH(tblTeamSch[[#This Row],[Game Num]],[1]!tblSchedule[GameNum],0)),"")</f>
        <v>0.66666666666666663</v>
      </c>
      <c r="J478" s="10" t="str">
        <f>IFERROR(INDEX([1]!tblTeams[Organization],MATCH(tblTeamSch[[#This Row],[Team]],[1]!tblTeams[Team],0)),"")</f>
        <v>Notre Dame Academy</v>
      </c>
      <c r="K478" s="10" t="str">
        <f>IFERROR(INDEX([1]!tblOrg[Abbr],MATCH(tblTeamSch[[#This Row],[Org]],[1]!tblOrg[Organization],0)),"")</f>
        <v>NDA</v>
      </c>
      <c r="L478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8" s="10" t="str">
        <f>IFERROR(INDEX(IF(tblTeamSch[[#This Row],[1vs2]]=1,[1]!tblSchedule[Team 2 Name],[1]!tblSchedule[Team 1 Name]),MATCH(tblTeamSch[[#This Row],[Game Num]],[1]!tblSchedule[GameNum],0)),"")</f>
        <v>St. Albert GBB 3/4 #2</v>
      </c>
      <c r="N478" s="6"/>
      <c r="O478" s="6"/>
      <c r="P478" s="6"/>
      <c r="Q478" s="6">
        <f>INDEX([1]!tblSchedule[Home Game],MATCH(tblTeamSch[[#This Row],[Game Num]],[1]!tblSchedule[GameNum],0))</f>
        <v>1</v>
      </c>
      <c r="R478" s="7" t="e">
        <f>IF(COUNTIFS(tblTeamSch[Team],tblTeamSch[[#This Row],[Team]],#REF!,1)&gt;1,"Y","")</f>
        <v>#REF!</v>
      </c>
      <c r="S478" s="6">
        <f>INDEX([1]!tblLoc[Score],MATCH(INDEX([1]!tblOrg[Loc],MATCH(tblTeamSch[[#This Row],[Org]],[1]!tblOrg[Organization],0)),[1]!tblLoc[Loc],0))</f>
        <v>10</v>
      </c>
      <c r="T478" s="6" t="e">
        <f>INDEX([1]!tblLoc[Score],MATCH(INDEX([1]!tblOrg[Loc],MATCH(#REF!,[1]!tblOrg[Abbr],0)),[1]!tblLoc[Loc],0))</f>
        <v>#REF!</v>
      </c>
      <c r="U478" s="6">
        <f>IFERROR(INDEX([1]!tblLoc[Score],MATCH(INDEX([1]!tblOrg[Loc],MATCH(INDEX(FacList,MATCH(tblTeamSch[[#This Row],[Facility]],INDEX(FacList,,1),0),3),[1]!tblOrg[Org Num],0)),[1]!tblLoc[Loc],0)),"")</f>
        <v>10</v>
      </c>
      <c r="V478" s="6">
        <f>IF(OR(tblTeamSch[[#This Row],[Court]]="",tblTeamSch[[#This Row],[Home]]&gt;0),0,IF(tblTeamSch[[#This Row],[Court]]&lt;10,0,IF(tblTeamSch[[#This Row],[Home Court]]=10,0,10)))</f>
        <v>0</v>
      </c>
      <c r="W478" s="6" t="e">
        <f>COUNTIFS(tblTeamSch[Travel Score for Game],10,tblTeamSch[Home],0,#REF!,#REF!)</f>
        <v>#REF!</v>
      </c>
      <c r="X478" s="6" t="str">
        <f>IFERROR(INDEX(tblTeamSch[Overall Travel Score],MATCH(tblTeamSch[[#This Row],[Opponent]],tblTeamSch[Team],0)),"")</f>
        <v/>
      </c>
      <c r="Y478" s="6" cm="1">
        <f t="array" ref="Y478">IF(Y477="Num",1,IF(Y477="","",IF(Y477+1&gt;TotalNumRegGames*2,"",Y477+1)))</f>
        <v>477</v>
      </c>
    </row>
    <row r="479" spans="1:25" ht="13.35" customHeight="1" x14ac:dyDescent="0.3">
      <c r="A479" s="6" cm="1">
        <f t="array" ref="A4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1116</v>
      </c>
      <c r="B479" s="6" cm="1">
        <f t="array" ref="B4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79" s="6">
        <f>IFERROR(INDEX([1]!tblSchedule[Week Game Scheduled],MATCH(tblTeamSch[[#This Row],[Game Num]],[1]!tblSchedule[GameNum],0)),"")</f>
        <v>9</v>
      </c>
      <c r="D479" s="6">
        <f>IFERROR(INDEX([1]!tblSchedule[Round],MATCH(tblTeamSch[[#This Row],[Game Num]],[1]!tblSchedule[GameNum],0)),"")</f>
        <v>7</v>
      </c>
      <c r="E479" s="6">
        <f>IFERROR(INDEX([1]!tblSchedule[Rnd Sch],MATCH(tblTeamSch[[#This Row],[Game Num]],[1]!tblSchedule[GameNum],0)),"")</f>
        <v>7</v>
      </c>
      <c r="F479" s="6" t="str">
        <f>IFERROR(INDEX([1]!tblSchedule[DLC],MATCH(tblTeamSch[[#This Row],[Game Num]],[1]!tblSchedule[GameNum],0)),"")</f>
        <v>4G2AA</v>
      </c>
      <c r="G479" s="7" t="str">
        <f>IFERROR(INDEX([1]!tblSchedule[Facility],MATCH(tblTeamSch[[#This Row],[Game Num]],[1]!tblSchedule[GameNum],0)),"")</f>
        <v>St Lawrence</v>
      </c>
      <c r="H479" s="8">
        <f>IFERROR(INDEX([1]!tblSchedule[Game Date],MATCH(tblTeamSch[[#This Row],[Game Num]],[1]!tblSchedule[GameNum],0)),"")</f>
        <v>46053</v>
      </c>
      <c r="I479" s="9">
        <f>IFERROR(INDEX([1]!tblSchedule[Game Time],MATCH(tblTeamSch[[#This Row],[Game Num]],[1]!tblSchedule[GameNum],0)),"")</f>
        <v>0.45833333333333331</v>
      </c>
      <c r="J479" s="10" t="str">
        <f>IFERROR(INDEX([1]!tblTeams[Organization],MATCH(tblTeamSch[[#This Row],[Team]],[1]!tblTeams[Team],0)),"")</f>
        <v>Notre Dame Academy</v>
      </c>
      <c r="K479" s="10" t="str">
        <f>IFERROR(INDEX([1]!tblOrg[Abbr],MATCH(tblTeamSch[[#This Row],[Org]],[1]!tblOrg[Organization],0)),"")</f>
        <v>NDA</v>
      </c>
      <c r="L479" s="10" t="str">
        <f>IFERROR(INDEX(IF(tblTeamSch[[#This Row],[1vs2]]=1,[1]!tblSchedule[Team 1 Name],[1]!tblSchedule[Team 2 Name]),MATCH(tblTeamSch[[#This Row],[Game Num]],[1]!tblSchedule[GameNum],0)),"")</f>
        <v>Notre Dame Academy BB 3/4 Girls #2</v>
      </c>
      <c r="M479" s="10" t="str">
        <f>IFERROR(INDEX(IF(tblTeamSch[[#This Row],[1vs2]]=1,[1]!tblSchedule[Team 2 Name],[1]!tblSchedule[Team 1 Name]),MATCH(tblTeamSch[[#This Row],[Game Num]],[1]!tblSchedule[GameNum],0)),"")</f>
        <v>SHMS BB 4G#2</v>
      </c>
      <c r="N479" s="6"/>
      <c r="O479" s="6"/>
      <c r="P479" s="6"/>
      <c r="Q479" s="6">
        <f>INDEX([1]!tblSchedule[Home Game],MATCH(tblTeamSch[[#This Row],[Game Num]],[1]!tblSchedule[GameNum],0))</f>
        <v>1</v>
      </c>
      <c r="R479" s="7" t="e">
        <f>IF(COUNTIFS(tblTeamSch[Team],tblTeamSch[[#This Row],[Team]],#REF!,1)&gt;1,"Y","")</f>
        <v>#REF!</v>
      </c>
      <c r="S479" s="6">
        <f>INDEX([1]!tblLoc[Score],MATCH(INDEX([1]!tblOrg[Loc],MATCH(tblTeamSch[[#This Row],[Org]],[1]!tblOrg[Organization],0)),[1]!tblLoc[Loc],0))</f>
        <v>10</v>
      </c>
      <c r="T479" s="6" t="e">
        <f>INDEX([1]!tblLoc[Score],MATCH(INDEX([1]!tblOrg[Loc],MATCH(#REF!,[1]!tblOrg[Abbr],0)),[1]!tblLoc[Loc],0))</f>
        <v>#REF!</v>
      </c>
      <c r="U479" s="6">
        <f>IFERROR(INDEX([1]!tblLoc[Score],MATCH(INDEX([1]!tblOrg[Loc],MATCH(INDEX(FacList,MATCH(tblTeamSch[[#This Row],[Facility]],INDEX(FacList,,1),0),3),[1]!tblOrg[Org Num],0)),[1]!tblLoc[Loc],0)),"")</f>
        <v>10</v>
      </c>
      <c r="V479" s="6">
        <f>IF(OR(tblTeamSch[[#This Row],[Court]]="",tblTeamSch[[#This Row],[Home]]&gt;0),0,IF(tblTeamSch[[#This Row],[Court]]&lt;10,0,IF(tblTeamSch[[#This Row],[Home Court]]=10,0,10)))</f>
        <v>0</v>
      </c>
      <c r="W479" s="6" t="e">
        <f>COUNTIFS(tblTeamSch[Travel Score for Game],10,tblTeamSch[Home],0,#REF!,#REF!)</f>
        <v>#REF!</v>
      </c>
      <c r="X479" s="6" t="str">
        <f>IFERROR(INDEX(tblTeamSch[Overall Travel Score],MATCH(tblTeamSch[[#This Row],[Opponent]],tblTeamSch[Team],0)),"")</f>
        <v/>
      </c>
      <c r="Y479" s="6" cm="1">
        <f t="array" ref="Y479">IF(Y478="Num",1,IF(Y478="","",IF(Y478+1&gt;TotalNumRegGames*2,"",Y478+1)))</f>
        <v>478</v>
      </c>
    </row>
    <row r="480" spans="1:25" ht="13.35" customHeight="1" x14ac:dyDescent="0.3">
      <c r="A480" s="6" cm="1">
        <f t="array" ref="A4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1148</v>
      </c>
      <c r="B480" s="6" cm="1">
        <f t="array" ref="B4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0" s="6">
        <f>IFERROR(INDEX([1]!tblSchedule[Week Game Scheduled],MATCH(tblTeamSch[[#This Row],[Game Num]],[1]!tblSchedule[GameNum],0)),"")</f>
        <v>49</v>
      </c>
      <c r="D480" s="6">
        <f>IFERROR(INDEX([1]!tblSchedule[Round],MATCH(tblTeamSch[[#This Row],[Game Num]],[1]!tblSchedule[GameNum],0)),"")</f>
        <v>1</v>
      </c>
      <c r="E480" s="6">
        <f>IFERROR(INDEX([1]!tblSchedule[Rnd Sch],MATCH(tblTeamSch[[#This Row],[Game Num]],[1]!tblSchedule[GameNum],0)),"")</f>
        <v>1</v>
      </c>
      <c r="F480" s="6" t="str">
        <f>IFERROR(INDEX([1]!tblSchedule[DLC],MATCH(tblTeamSch[[#This Row],[Game Num]],[1]!tblSchedule[GameNum],0)),"")</f>
        <v>4G3</v>
      </c>
      <c r="G480" s="7" t="str">
        <f>IFERROR(INDEX([1]!tblSchedule[Facility],MATCH(tblTeamSch[[#This Row],[Game Num]],[1]!tblSchedule[GameNum],0)),"")</f>
        <v>Sacred Heart Model School Gym</v>
      </c>
      <c r="H480" s="8">
        <f>IFERROR(INDEX([1]!tblSchedule[Game Date],MATCH(tblTeamSch[[#This Row],[Game Num]],[1]!tblSchedule[GameNum],0)),"")</f>
        <v>45997</v>
      </c>
      <c r="I480" s="9">
        <f>IFERROR(INDEX([1]!tblSchedule[Game Time],MATCH(tblTeamSch[[#This Row],[Game Num]],[1]!tblSchedule[GameNum],0)),"")</f>
        <v>0.54166666666666663</v>
      </c>
      <c r="J480" s="10" t="str">
        <f>IFERROR(INDEX([1]!tblTeams[Organization],MATCH(tblTeamSch[[#This Row],[Team]],[1]!tblTeams[Team],0)),"")</f>
        <v>Notre Dame Academy</v>
      </c>
      <c r="K480" s="10" t="str">
        <f>IFERROR(INDEX([1]!tblOrg[Abbr],MATCH(tblTeamSch[[#This Row],[Org]],[1]!tblOrg[Organization],0)),"")</f>
        <v>NDA</v>
      </c>
      <c r="L480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0" s="10" t="str">
        <f>IFERROR(INDEX(IF(tblTeamSch[[#This Row],[1vs2]]=1,[1]!tblSchedule[Team 2 Name],[1]!tblSchedule[Team 1 Name]),MATCH(tblTeamSch[[#This Row],[Game Num]],[1]!tblSchedule[GameNum],0)),"")</f>
        <v>SHMS BB 4G#3</v>
      </c>
      <c r="N480" s="6"/>
      <c r="O480" s="6"/>
      <c r="P480" s="6"/>
      <c r="Q480" s="6">
        <f>INDEX([1]!tblSchedule[Home Game],MATCH(tblTeamSch[[#This Row],[Game Num]],[1]!tblSchedule[GameNum],0))</f>
        <v>1</v>
      </c>
      <c r="R480" s="7" t="e">
        <f>IF(COUNTIFS(tblTeamSch[Team],tblTeamSch[[#This Row],[Team]],#REF!,1)&gt;1,"Y","")</f>
        <v>#REF!</v>
      </c>
      <c r="S480" s="6">
        <f>INDEX([1]!tblLoc[Score],MATCH(INDEX([1]!tblOrg[Loc],MATCH(tblTeamSch[[#This Row],[Org]],[1]!tblOrg[Organization],0)),[1]!tblLoc[Loc],0))</f>
        <v>10</v>
      </c>
      <c r="T480" s="6" t="e">
        <f>INDEX([1]!tblLoc[Score],MATCH(INDEX([1]!tblOrg[Loc],MATCH(#REF!,[1]!tblOrg[Abbr],0)),[1]!tblLoc[Loc],0))</f>
        <v>#REF!</v>
      </c>
      <c r="U480" s="6">
        <f>IFERROR(INDEX([1]!tblLoc[Score],MATCH(INDEX([1]!tblOrg[Loc],MATCH(INDEX(FacList,MATCH(tblTeamSch[[#This Row],[Facility]],INDEX(FacList,,1),0),3),[1]!tblOrg[Org Num],0)),[1]!tblLoc[Loc],0)),"")</f>
        <v>0</v>
      </c>
      <c r="V480" s="6">
        <f>IF(OR(tblTeamSch[[#This Row],[Court]]="",tblTeamSch[[#This Row],[Home]]&gt;0),0,IF(tblTeamSch[[#This Row],[Court]]&lt;10,0,IF(tblTeamSch[[#This Row],[Home Court]]=10,0,10)))</f>
        <v>0</v>
      </c>
      <c r="W480" s="6" t="e">
        <f>COUNTIFS(tblTeamSch[Travel Score for Game],10,tblTeamSch[Home],0,#REF!,#REF!)</f>
        <v>#REF!</v>
      </c>
      <c r="X480" s="6" t="str">
        <f>IFERROR(INDEX(tblTeamSch[Overall Travel Score],MATCH(tblTeamSch[[#This Row],[Opponent]],tblTeamSch[Team],0)),"")</f>
        <v/>
      </c>
      <c r="Y480" s="6" cm="1">
        <f t="array" ref="Y480">IF(Y479="Num",1,IF(Y479="","",IF(Y479+1&gt;TotalNumRegGames*2,"",Y479+1)))</f>
        <v>479</v>
      </c>
    </row>
    <row r="481" spans="1:25" ht="13.35" customHeight="1" x14ac:dyDescent="0.3">
      <c r="A481" s="6" cm="1">
        <f t="array" ref="A4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1154</v>
      </c>
      <c r="B481" s="6" cm="1">
        <f t="array" ref="B4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81" s="6">
        <f>IFERROR(INDEX([1]!tblSchedule[Week Game Scheduled],MATCH(tblTeamSch[[#This Row],[Game Num]],[1]!tblSchedule[GameNum],0)),"")</f>
        <v>50</v>
      </c>
      <c r="D481" s="6">
        <f>IFERROR(INDEX([1]!tblSchedule[Round],MATCH(tblTeamSch[[#This Row],[Game Num]],[1]!tblSchedule[GameNum],0)),"")</f>
        <v>2</v>
      </c>
      <c r="E481" s="6">
        <f>IFERROR(INDEX([1]!tblSchedule[Rnd Sch],MATCH(tblTeamSch[[#This Row],[Game Num]],[1]!tblSchedule[GameNum],0)),"")</f>
        <v>2</v>
      </c>
      <c r="F481" s="6" t="str">
        <f>IFERROR(INDEX([1]!tblSchedule[DLC],MATCH(tblTeamSch[[#This Row],[Game Num]],[1]!tblSchedule[GameNum],0)),"")</f>
        <v>4G3</v>
      </c>
      <c r="G481" s="7" t="str">
        <f>IFERROR(INDEX([1]!tblSchedule[Facility],MATCH(tblTeamSch[[#This Row],[Game Num]],[1]!tblSchedule[GameNum],0)),"")</f>
        <v>St. Athanasius Hornets Nest (gym)</v>
      </c>
      <c r="H481" s="8">
        <f>IFERROR(INDEX([1]!tblSchedule[Game Date],MATCH(tblTeamSch[[#This Row],[Game Num]],[1]!tblSchedule[GameNum],0)),"")</f>
        <v>46004</v>
      </c>
      <c r="I481" s="9">
        <f>IFERROR(INDEX([1]!tblSchedule[Game Time],MATCH(tblTeamSch[[#This Row],[Game Num]],[1]!tblSchedule[GameNum],0)),"")</f>
        <v>0.45833333333333331</v>
      </c>
      <c r="J481" s="10" t="str">
        <f>IFERROR(INDEX([1]!tblTeams[Organization],MATCH(tblTeamSch[[#This Row],[Team]],[1]!tblTeams[Team],0)),"")</f>
        <v>Notre Dame Academy</v>
      </c>
      <c r="K481" s="10" t="str">
        <f>IFERROR(INDEX([1]!tblOrg[Abbr],MATCH(tblTeamSch[[#This Row],[Org]],[1]!tblOrg[Organization],0)),"")</f>
        <v>NDA</v>
      </c>
      <c r="L481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1" s="10" t="str">
        <f>IFERROR(INDEX(IF(tblTeamSch[[#This Row],[1vs2]]=1,[1]!tblSchedule[Team 2 Name],[1]!tblSchedule[Team 1 Name]),MATCH(tblTeamSch[[#This Row],[Game Num]],[1]!tblSchedule[GameNum],0)),"")</f>
        <v>St. Albert BB 4G#3 Gold</v>
      </c>
      <c r="N481" s="6"/>
      <c r="O481" s="6"/>
      <c r="P481" s="6"/>
      <c r="Q481" s="6">
        <f>INDEX([1]!tblSchedule[Home Game],MATCH(tblTeamSch[[#This Row],[Game Num]],[1]!tblSchedule[GameNum],0))</f>
        <v>0</v>
      </c>
      <c r="R481" s="7" t="e">
        <f>IF(COUNTIFS(tblTeamSch[Team],tblTeamSch[[#This Row],[Team]],#REF!,1)&gt;1,"Y","")</f>
        <v>#REF!</v>
      </c>
      <c r="S481" s="6">
        <f>INDEX([1]!tblLoc[Score],MATCH(INDEX([1]!tblOrg[Loc],MATCH(tblTeamSch[[#This Row],[Org]],[1]!tblOrg[Organization],0)),[1]!tblLoc[Loc],0))</f>
        <v>10</v>
      </c>
      <c r="T481" s="6" t="e">
        <f>INDEX([1]!tblLoc[Score],MATCH(INDEX([1]!tblOrg[Loc],MATCH(#REF!,[1]!tblOrg[Abbr],0)),[1]!tblLoc[Loc],0))</f>
        <v>#REF!</v>
      </c>
      <c r="U481" s="6">
        <f>IFERROR(INDEX([1]!tblLoc[Score],MATCH(INDEX([1]!tblOrg[Loc],MATCH(INDEX(FacList,MATCH(tblTeamSch[[#This Row],[Facility]],INDEX(FacList,,1),0),3),[1]!tblOrg[Org Num],0)),[1]!tblLoc[Loc],0)),"")</f>
        <v>7</v>
      </c>
      <c r="V481" s="6">
        <f>IF(OR(tblTeamSch[[#This Row],[Court]]="",tblTeamSch[[#This Row],[Home]]&gt;0),0,IF(tblTeamSch[[#This Row],[Court]]&lt;10,0,IF(tblTeamSch[[#This Row],[Home Court]]=10,0,10)))</f>
        <v>0</v>
      </c>
      <c r="W481" s="6" t="e">
        <f>COUNTIFS(tblTeamSch[Travel Score for Game],10,tblTeamSch[Home],0,#REF!,#REF!)</f>
        <v>#REF!</v>
      </c>
      <c r="X481" s="6" t="str">
        <f>IFERROR(INDEX(tblTeamSch[Overall Travel Score],MATCH(tblTeamSch[[#This Row],[Opponent]],tblTeamSch[Team],0)),"")</f>
        <v/>
      </c>
      <c r="Y481" s="6" cm="1">
        <f t="array" ref="Y481">IF(Y480="Num",1,IF(Y480="","",IF(Y480+1&gt;TotalNumRegGames*2,"",Y480+1)))</f>
        <v>480</v>
      </c>
    </row>
    <row r="482" spans="1:25" ht="13.35" customHeight="1" x14ac:dyDescent="0.3">
      <c r="A482" s="6" cm="1">
        <f t="array" ref="A4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1159</v>
      </c>
      <c r="B482" s="6" cm="1">
        <f t="array" ref="B4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82" s="6">
        <f>IFERROR(INDEX([1]!tblSchedule[Week Game Scheduled],MATCH(tblTeamSch[[#This Row],[Game Num]],[1]!tblSchedule[GameNum],0)),"")</f>
        <v>5</v>
      </c>
      <c r="D482" s="6">
        <f>IFERROR(INDEX([1]!tblSchedule[Round],MATCH(tblTeamSch[[#This Row],[Game Num]],[1]!tblSchedule[GameNum],0)),"")</f>
        <v>3</v>
      </c>
      <c r="E482" s="6">
        <f>IFERROR(INDEX([1]!tblSchedule[Rnd Sch],MATCH(tblTeamSch[[#This Row],[Game Num]],[1]!tblSchedule[GameNum],0)),"")</f>
        <v>3</v>
      </c>
      <c r="F482" s="6" t="str">
        <f>IFERROR(INDEX([1]!tblSchedule[DLC],MATCH(tblTeamSch[[#This Row],[Game Num]],[1]!tblSchedule[GameNum],0)),"")</f>
        <v>4G3</v>
      </c>
      <c r="G482" s="7" t="str">
        <f>IFERROR(INDEX([1]!tblSchedule[Facility],MATCH(tblTeamSch[[#This Row],[Game Num]],[1]!tblSchedule[GameNum],0)),"")</f>
        <v>Holy Trinity Parish School</v>
      </c>
      <c r="H482" s="8">
        <f>IFERROR(INDEX([1]!tblSchedule[Game Date],MATCH(tblTeamSch[[#This Row],[Game Num]],[1]!tblSchedule[GameNum],0)),"")</f>
        <v>46025</v>
      </c>
      <c r="I482" s="9">
        <f>IFERROR(INDEX([1]!tblSchedule[Game Time],MATCH(tblTeamSch[[#This Row],[Game Num]],[1]!tblSchedule[GameNum],0)),"")</f>
        <v>0.58333333333333337</v>
      </c>
      <c r="J482" s="10" t="str">
        <f>IFERROR(INDEX([1]!tblTeams[Organization],MATCH(tblTeamSch[[#This Row],[Team]],[1]!tblTeams[Team],0)),"")</f>
        <v>Notre Dame Academy</v>
      </c>
      <c r="K482" s="10" t="str">
        <f>IFERROR(INDEX([1]!tblOrg[Abbr],MATCH(tblTeamSch[[#This Row],[Org]],[1]!tblOrg[Organization],0)),"")</f>
        <v>NDA</v>
      </c>
      <c r="L482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2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482" s="6"/>
      <c r="O482" s="6"/>
      <c r="P482" s="6"/>
      <c r="Q482" s="6">
        <f>INDEX([1]!tblSchedule[Home Game],MATCH(tblTeamSch[[#This Row],[Game Num]],[1]!tblSchedule[GameNum],0))</f>
        <v>1</v>
      </c>
      <c r="R482" s="7" t="e">
        <f>IF(COUNTIFS(tblTeamSch[Team],tblTeamSch[[#This Row],[Team]],#REF!,1)&gt;1,"Y","")</f>
        <v>#REF!</v>
      </c>
      <c r="S482" s="6">
        <f>INDEX([1]!tblLoc[Score],MATCH(INDEX([1]!tblOrg[Loc],MATCH(tblTeamSch[[#This Row],[Org]],[1]!tblOrg[Organization],0)),[1]!tblLoc[Loc],0))</f>
        <v>10</v>
      </c>
      <c r="T482" s="6" t="e">
        <f>INDEX([1]!tblLoc[Score],MATCH(INDEX([1]!tblOrg[Loc],MATCH(#REF!,[1]!tblOrg[Abbr],0)),[1]!tblLoc[Loc],0))</f>
        <v>#REF!</v>
      </c>
      <c r="U482" s="6">
        <f>IFERROR(INDEX([1]!tblLoc[Score],MATCH(INDEX([1]!tblOrg[Loc],MATCH(INDEX(FacList,MATCH(tblTeamSch[[#This Row],[Facility]],INDEX(FacList,,1),0),3),[1]!tblOrg[Org Num],0)),[1]!tblLoc[Loc],0)),"")</f>
        <v>0</v>
      </c>
      <c r="V482" s="6">
        <f>IF(OR(tblTeamSch[[#This Row],[Court]]="",tblTeamSch[[#This Row],[Home]]&gt;0),0,IF(tblTeamSch[[#This Row],[Court]]&lt;10,0,IF(tblTeamSch[[#This Row],[Home Court]]=10,0,10)))</f>
        <v>0</v>
      </c>
      <c r="W482" s="6" t="e">
        <f>COUNTIFS(tblTeamSch[Travel Score for Game],10,tblTeamSch[Home],0,#REF!,#REF!)</f>
        <v>#REF!</v>
      </c>
      <c r="X482" s="6" t="str">
        <f>IFERROR(INDEX(tblTeamSch[Overall Travel Score],MATCH(tblTeamSch[[#This Row],[Opponent]],tblTeamSch[Team],0)),"")</f>
        <v/>
      </c>
      <c r="Y482" s="6" cm="1">
        <f t="array" ref="Y482">IF(Y481="Num",1,IF(Y481="","",IF(Y481+1&gt;TotalNumRegGames*2,"",Y481+1)))</f>
        <v>481</v>
      </c>
    </row>
    <row r="483" spans="1:25" ht="13.35" customHeight="1" x14ac:dyDescent="0.3">
      <c r="A483" s="6" cm="1">
        <f t="array" ref="A4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1167</v>
      </c>
      <c r="B483" s="6" cm="1">
        <f t="array" ref="B4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3" s="6">
        <f>IFERROR(INDEX([1]!tblSchedule[Week Game Scheduled],MATCH(tblTeamSch[[#This Row],[Game Num]],[1]!tblSchedule[GameNum],0)),"")</f>
        <v>6</v>
      </c>
      <c r="D483" s="6">
        <f>IFERROR(INDEX([1]!tblSchedule[Round],MATCH(tblTeamSch[[#This Row],[Game Num]],[1]!tblSchedule[GameNum],0)),"")</f>
        <v>4</v>
      </c>
      <c r="E483" s="6">
        <f>IFERROR(INDEX([1]!tblSchedule[Rnd Sch],MATCH(tblTeamSch[[#This Row],[Game Num]],[1]!tblSchedule[GameNum],0)),"")</f>
        <v>4</v>
      </c>
      <c r="F483" s="6" t="str">
        <f>IFERROR(INDEX([1]!tblSchedule[DLC],MATCH(tblTeamSch[[#This Row],[Game Num]],[1]!tblSchedule[GameNum],0)),"")</f>
        <v>4G3</v>
      </c>
      <c r="G483" s="7" t="str">
        <f>IFERROR(INDEX([1]!tblSchedule[Facility],MATCH(tblTeamSch[[#This Row],[Game Num]],[1]!tblSchedule[GameNum],0)),"")</f>
        <v>St. Patrick's Celtic Center</v>
      </c>
      <c r="H483" s="8">
        <f>IFERROR(INDEX([1]!tblSchedule[Game Date],MATCH(tblTeamSch[[#This Row],[Game Num]],[1]!tblSchedule[GameNum],0)),"")</f>
        <v>46032</v>
      </c>
      <c r="I483" s="9">
        <f>IFERROR(INDEX([1]!tblSchedule[Game Time],MATCH(tblTeamSch[[#This Row],[Game Num]],[1]!tblSchedule[GameNum],0)),"")</f>
        <v>0.625</v>
      </c>
      <c r="J483" s="10" t="str">
        <f>IFERROR(INDEX([1]!tblTeams[Organization],MATCH(tblTeamSch[[#This Row],[Team]],[1]!tblTeams[Team],0)),"")</f>
        <v>Notre Dame Academy</v>
      </c>
      <c r="K483" s="10" t="str">
        <f>IFERROR(INDEX([1]!tblOrg[Abbr],MATCH(tblTeamSch[[#This Row],[Org]],[1]!tblOrg[Organization],0)),"")</f>
        <v>NDA</v>
      </c>
      <c r="L483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3" s="10" t="str">
        <f>IFERROR(INDEX(IF(tblTeamSch[[#This Row],[1vs2]]=1,[1]!tblSchedule[Team 2 Name],[1]!tblSchedule[Team 1 Name]),MATCH(tblTeamSch[[#This Row],[Game Num]],[1]!tblSchedule[GameNum],0)),"")</f>
        <v>St Patrick BB 4G#3</v>
      </c>
      <c r="N483" s="6"/>
      <c r="O483" s="6"/>
      <c r="P483" s="6"/>
      <c r="Q483" s="6">
        <f>INDEX([1]!tblSchedule[Home Game],MATCH(tblTeamSch[[#This Row],[Game Num]],[1]!tblSchedule[GameNum],0))</f>
        <v>1</v>
      </c>
      <c r="R483" s="7" t="e">
        <f>IF(COUNTIFS(tblTeamSch[Team],tblTeamSch[[#This Row],[Team]],#REF!,1)&gt;1,"Y","")</f>
        <v>#REF!</v>
      </c>
      <c r="S483" s="6">
        <f>INDEX([1]!tblLoc[Score],MATCH(INDEX([1]!tblOrg[Loc],MATCH(tblTeamSch[[#This Row],[Org]],[1]!tblOrg[Organization],0)),[1]!tblLoc[Loc],0))</f>
        <v>10</v>
      </c>
      <c r="T483" s="6" t="e">
        <f>INDEX([1]!tblLoc[Score],MATCH(INDEX([1]!tblOrg[Loc],MATCH(#REF!,[1]!tblOrg[Abbr],0)),[1]!tblLoc[Loc],0))</f>
        <v>#REF!</v>
      </c>
      <c r="U483" s="6">
        <f>IFERROR(INDEX([1]!tblLoc[Score],MATCH(INDEX([1]!tblOrg[Loc],MATCH(INDEX(FacList,MATCH(tblTeamSch[[#This Row],[Facility]],INDEX(FacList,,1),0),3),[1]!tblOrg[Org Num],0)),[1]!tblLoc[Loc],0)),"")</f>
        <v>4</v>
      </c>
      <c r="V483" s="6">
        <f>IF(OR(tblTeamSch[[#This Row],[Court]]="",tblTeamSch[[#This Row],[Home]]&gt;0),0,IF(tblTeamSch[[#This Row],[Court]]&lt;10,0,IF(tblTeamSch[[#This Row],[Home Court]]=10,0,10)))</f>
        <v>0</v>
      </c>
      <c r="W483" s="6" t="e">
        <f>COUNTIFS(tblTeamSch[Travel Score for Game],10,tblTeamSch[Home],0,#REF!,#REF!)</f>
        <v>#REF!</v>
      </c>
      <c r="X483" s="6" t="str">
        <f>IFERROR(INDEX(tblTeamSch[Overall Travel Score],MATCH(tblTeamSch[[#This Row],[Opponent]],tblTeamSch[Team],0)),"")</f>
        <v/>
      </c>
      <c r="Y483" s="6" cm="1">
        <f t="array" ref="Y483">IF(Y482="Num",1,IF(Y482="","",IF(Y482+1&gt;TotalNumRegGames*2,"",Y482+1)))</f>
        <v>482</v>
      </c>
    </row>
    <row r="484" spans="1:25" ht="13.35" customHeight="1" x14ac:dyDescent="0.3">
      <c r="A484" s="6" cm="1">
        <f t="array" ref="A4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1178</v>
      </c>
      <c r="B484" s="6" cm="1">
        <f t="array" ref="B4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4" s="6">
        <f>IFERROR(INDEX([1]!tblSchedule[Week Game Scheduled],MATCH(tblTeamSch[[#This Row],[Game Num]],[1]!tblSchedule[GameNum],0)),"")</f>
        <v>8</v>
      </c>
      <c r="D484" s="6">
        <f>IFERROR(INDEX([1]!tblSchedule[Round],MATCH(tblTeamSch[[#This Row],[Game Num]],[1]!tblSchedule[GameNum],0)),"")</f>
        <v>6</v>
      </c>
      <c r="E484" s="6">
        <f>IFERROR(INDEX([1]!tblSchedule[Rnd Sch],MATCH(tblTeamSch[[#This Row],[Game Num]],[1]!tblSchedule[GameNum],0)),"")</f>
        <v>6</v>
      </c>
      <c r="F484" s="6" t="str">
        <f>IFERROR(INDEX([1]!tblSchedule[DLC],MATCH(tblTeamSch[[#This Row],[Game Num]],[1]!tblSchedule[GameNum],0)),"")</f>
        <v>4G3</v>
      </c>
      <c r="G484" s="7" t="str">
        <f>IFERROR(INDEX([1]!tblSchedule[Facility],MATCH(tblTeamSch[[#This Row],[Game Num]],[1]!tblSchedule[GameNum],0)),"")</f>
        <v>St. Margaret Mary PAC (smaller gym)</v>
      </c>
      <c r="H484" s="8">
        <f>IFERROR(INDEX([1]!tblSchedule[Game Date],MATCH(tblTeamSch[[#This Row],[Game Num]],[1]!tblSchedule[GameNum],0)),"")</f>
        <v>46046</v>
      </c>
      <c r="I484" s="9">
        <f>IFERROR(INDEX([1]!tblSchedule[Game Time],MATCH(tblTeamSch[[#This Row],[Game Num]],[1]!tblSchedule[GameNum],0)),"")</f>
        <v>0.5625</v>
      </c>
      <c r="J484" s="10" t="str">
        <f>IFERROR(INDEX([1]!tblTeams[Organization],MATCH(tblTeamSch[[#This Row],[Team]],[1]!tblTeams[Team],0)),"")</f>
        <v>Notre Dame Academy</v>
      </c>
      <c r="K484" s="10" t="str">
        <f>IFERROR(INDEX([1]!tblOrg[Abbr],MATCH(tblTeamSch[[#This Row],[Org]],[1]!tblOrg[Organization],0)),"")</f>
        <v>NDA</v>
      </c>
      <c r="L484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4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484" s="6"/>
      <c r="O484" s="6"/>
      <c r="P484" s="6"/>
      <c r="Q484" s="6">
        <f>INDEX([1]!tblSchedule[Home Game],MATCH(tblTeamSch[[#This Row],[Game Num]],[1]!tblSchedule[GameNum],0))</f>
        <v>1</v>
      </c>
      <c r="R484" s="7" t="e">
        <f>IF(COUNTIFS(tblTeamSch[Team],tblTeamSch[[#This Row],[Team]],#REF!,1)&gt;1,"Y","")</f>
        <v>#REF!</v>
      </c>
      <c r="S484" s="6">
        <f>INDEX([1]!tblLoc[Score],MATCH(INDEX([1]!tblOrg[Loc],MATCH(tblTeamSch[[#This Row],[Org]],[1]!tblOrg[Organization],0)),[1]!tblLoc[Loc],0))</f>
        <v>10</v>
      </c>
      <c r="T484" s="6" t="e">
        <f>INDEX([1]!tblLoc[Score],MATCH(INDEX([1]!tblOrg[Loc],MATCH(#REF!,[1]!tblOrg[Abbr],0)),[1]!tblLoc[Loc],0))</f>
        <v>#REF!</v>
      </c>
      <c r="U484" s="6">
        <f>IFERROR(INDEX([1]!tblLoc[Score],MATCH(INDEX([1]!tblOrg[Loc],MATCH(INDEX(FacList,MATCH(tblTeamSch[[#This Row],[Facility]],INDEX(FacList,,1),0),3),[1]!tblOrg[Org Num],0)),[1]!tblLoc[Loc],0)),"")</f>
        <v>0</v>
      </c>
      <c r="V484" s="6">
        <f>IF(OR(tblTeamSch[[#This Row],[Court]]="",tblTeamSch[[#This Row],[Home]]&gt;0),0,IF(tblTeamSch[[#This Row],[Court]]&lt;10,0,IF(tblTeamSch[[#This Row],[Home Court]]=10,0,10)))</f>
        <v>0</v>
      </c>
      <c r="W484" s="6" t="e">
        <f>COUNTIFS(tblTeamSch[Travel Score for Game],10,tblTeamSch[Home],0,#REF!,#REF!)</f>
        <v>#REF!</v>
      </c>
      <c r="X484" s="6" t="str">
        <f>IFERROR(INDEX(tblTeamSch[Overall Travel Score],MATCH(tblTeamSch[[#This Row],[Opponent]],tblTeamSch[Team],0)),"")</f>
        <v/>
      </c>
      <c r="Y484" s="6" cm="1">
        <f t="array" ref="Y484">IF(Y483="Num",1,IF(Y483="","",IF(Y483+1&gt;TotalNumRegGames*2,"",Y483+1)))</f>
        <v>483</v>
      </c>
    </row>
    <row r="485" spans="1:25" ht="13.35" customHeight="1" x14ac:dyDescent="0.3">
      <c r="A485" s="6" cm="1">
        <f t="array" ref="A4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1184</v>
      </c>
      <c r="B485" s="6" cm="1">
        <f t="array" ref="B4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5" s="6">
        <f>IFERROR(INDEX([1]!tblSchedule[Week Game Scheduled],MATCH(tblTeamSch[[#This Row],[Game Num]],[1]!tblSchedule[GameNum],0)),"")</f>
        <v>9</v>
      </c>
      <c r="D485" s="6">
        <f>IFERROR(INDEX([1]!tblSchedule[Round],MATCH(tblTeamSch[[#This Row],[Game Num]],[1]!tblSchedule[GameNum],0)),"")</f>
        <v>7</v>
      </c>
      <c r="E485" s="6">
        <f>IFERROR(INDEX([1]!tblSchedule[Rnd Sch],MATCH(tblTeamSch[[#This Row],[Game Num]],[1]!tblSchedule[GameNum],0)),"")</f>
        <v>7</v>
      </c>
      <c r="F485" s="6" t="str">
        <f>IFERROR(INDEX([1]!tblSchedule[DLC],MATCH(tblTeamSch[[#This Row],[Game Num]],[1]!tblSchedule[GameNum],0)),"")</f>
        <v>4G3</v>
      </c>
      <c r="G485" s="7" t="str">
        <f>IFERROR(INDEX([1]!tblSchedule[Facility],MATCH(tblTeamSch[[#This Row],[Game Num]],[1]!tblSchedule[GameNum],0)),"")</f>
        <v>Mary Queen of Peace</v>
      </c>
      <c r="H485" s="8">
        <f>IFERROR(INDEX([1]!tblSchedule[Game Date],MATCH(tblTeamSch[[#This Row],[Game Num]],[1]!tblSchedule[GameNum],0)),"")</f>
        <v>46053</v>
      </c>
      <c r="I485" s="9">
        <f>IFERROR(INDEX([1]!tblSchedule[Game Time],MATCH(tblTeamSch[[#This Row],[Game Num]],[1]!tblSchedule[GameNum],0)),"")</f>
        <v>0.54166666666666663</v>
      </c>
      <c r="J485" s="10" t="str">
        <f>IFERROR(INDEX([1]!tblTeams[Organization],MATCH(tblTeamSch[[#This Row],[Team]],[1]!tblTeams[Team],0)),"")</f>
        <v>Notre Dame Academy</v>
      </c>
      <c r="K485" s="10" t="str">
        <f>IFERROR(INDEX([1]!tblOrg[Abbr],MATCH(tblTeamSch[[#This Row],[Org]],[1]!tblOrg[Organization],0)),"")</f>
        <v>NDA</v>
      </c>
      <c r="L485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5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485" s="6"/>
      <c r="O485" s="6"/>
      <c r="P485" s="6"/>
      <c r="Q485" s="6">
        <f>INDEX([1]!tblSchedule[Home Game],MATCH(tblTeamSch[[#This Row],[Game Num]],[1]!tblSchedule[GameNum],0))</f>
        <v>1</v>
      </c>
      <c r="R485" s="7" t="e">
        <f>IF(COUNTIFS(tblTeamSch[Team],tblTeamSch[[#This Row],[Team]],#REF!,1)&gt;1,"Y","")</f>
        <v>#REF!</v>
      </c>
      <c r="S485" s="6">
        <f>INDEX([1]!tblLoc[Score],MATCH(INDEX([1]!tblOrg[Loc],MATCH(tblTeamSch[[#This Row],[Org]],[1]!tblOrg[Organization],0)),[1]!tblLoc[Loc],0))</f>
        <v>10</v>
      </c>
      <c r="T485" s="6" t="e">
        <f>INDEX([1]!tblLoc[Score],MATCH(INDEX([1]!tblOrg[Loc],MATCH(#REF!,[1]!tblOrg[Abbr],0)),[1]!tblLoc[Loc],0))</f>
        <v>#REF!</v>
      </c>
      <c r="U485" s="6">
        <f>IFERROR(INDEX([1]!tblLoc[Score],MATCH(INDEX([1]!tblOrg[Loc],MATCH(INDEX(FacList,MATCH(tblTeamSch[[#This Row],[Facility]],INDEX(FacList,,1),0),3),[1]!tblOrg[Org Num],0)),[1]!tblLoc[Loc],0)),"")</f>
        <v>10</v>
      </c>
      <c r="V485" s="6">
        <f>IF(OR(tblTeamSch[[#This Row],[Court]]="",tblTeamSch[[#This Row],[Home]]&gt;0),0,IF(tblTeamSch[[#This Row],[Court]]&lt;10,0,IF(tblTeamSch[[#This Row],[Home Court]]=10,0,10)))</f>
        <v>0</v>
      </c>
      <c r="W485" s="6" t="e">
        <f>COUNTIFS(tblTeamSch[Travel Score for Game],10,tblTeamSch[Home],0,#REF!,#REF!)</f>
        <v>#REF!</v>
      </c>
      <c r="X485" s="6" t="str">
        <f>IFERROR(INDEX(tblTeamSch[Overall Travel Score],MATCH(tblTeamSch[[#This Row],[Opponent]],tblTeamSch[Team],0)),"")</f>
        <v/>
      </c>
      <c r="Y485" s="6" cm="1">
        <f t="array" ref="Y485">IF(Y484="Num",1,IF(Y484="","",IF(Y484+1&gt;TotalNumRegGames*2,"",Y484+1)))</f>
        <v>484</v>
      </c>
    </row>
    <row r="486" spans="1:25" ht="13.35" customHeight="1" x14ac:dyDescent="0.3">
      <c r="A486" s="6" cm="1">
        <f t="array" ref="A4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1191</v>
      </c>
      <c r="B486" s="6" cm="1">
        <f t="array" ref="B4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6" s="6">
        <f>IFERROR(INDEX([1]!tblSchedule[Week Game Scheduled],MATCH(tblTeamSch[[#This Row],[Game Num]],[1]!tblSchedule[GameNum],0)),"")</f>
        <v>10</v>
      </c>
      <c r="D486" s="6">
        <f>IFERROR(INDEX([1]!tblSchedule[Round],MATCH(tblTeamSch[[#This Row],[Game Num]],[1]!tblSchedule[GameNum],0)),"")</f>
        <v>8</v>
      </c>
      <c r="E486" s="6">
        <f>IFERROR(INDEX([1]!tblSchedule[Rnd Sch],MATCH(tblTeamSch[[#This Row],[Game Num]],[1]!tblSchedule[GameNum],0)),"")</f>
        <v>7</v>
      </c>
      <c r="F486" s="6" t="str">
        <f>IFERROR(INDEX([1]!tblSchedule[DLC],MATCH(tblTeamSch[[#This Row],[Game Num]],[1]!tblSchedule[GameNum],0)),"")</f>
        <v>4G3</v>
      </c>
      <c r="G486" s="7" t="str">
        <f>IFERROR(INDEX([1]!tblSchedule[Facility],MATCH(tblTeamSch[[#This Row],[Game Num]],[1]!tblSchedule[GameNum],0)),"")</f>
        <v>ST. RAPHAEL GYMNASIUM</v>
      </c>
      <c r="H486" s="8">
        <f>IFERROR(INDEX([1]!tblSchedule[Game Date],MATCH(tblTeamSch[[#This Row],[Game Num]],[1]!tblSchedule[GameNum],0)),"")</f>
        <v>46054</v>
      </c>
      <c r="I486" s="9">
        <f>IFERROR(INDEX([1]!tblSchedule[Game Time],MATCH(tblTeamSch[[#This Row],[Game Num]],[1]!tblSchedule[GameNum],0)),"")</f>
        <v>0.625</v>
      </c>
      <c r="J486" s="10" t="str">
        <f>IFERROR(INDEX([1]!tblTeams[Organization],MATCH(tblTeamSch[[#This Row],[Team]],[1]!tblTeams[Team],0)),"")</f>
        <v>Notre Dame Academy</v>
      </c>
      <c r="K486" s="10" t="str">
        <f>IFERROR(INDEX([1]!tblOrg[Abbr],MATCH(tblTeamSch[[#This Row],[Org]],[1]!tblOrg[Organization],0)),"")</f>
        <v>NDA</v>
      </c>
      <c r="L486" s="10" t="str">
        <f>IFERROR(INDEX(IF(tblTeamSch[[#This Row],[1vs2]]=1,[1]!tblSchedule[Team 1 Name],[1]!tblSchedule[Team 2 Name]),MATCH(tblTeamSch[[#This Row],[Game Num]],[1]!tblSchedule[GameNum],0)),"")</f>
        <v>Notre Dame Academy BB 3/4 Girls #3 Blue</v>
      </c>
      <c r="M486" s="10" t="str">
        <f>IFERROR(INDEX(IF(tblTeamSch[[#This Row],[1vs2]]=1,[1]!tblSchedule[Team 2 Name],[1]!tblSchedule[Team 1 Name]),MATCH(tblTeamSch[[#This Row],[Game Num]],[1]!tblSchedule[GameNum],0)),"")</f>
        <v>St. Raphael BB 4G #3</v>
      </c>
      <c r="N486" s="6"/>
      <c r="O486" s="6"/>
      <c r="P486" s="6"/>
      <c r="Q486" s="6">
        <f>INDEX([1]!tblSchedule[Home Game],MATCH(tblTeamSch[[#This Row],[Game Num]],[1]!tblSchedule[GameNum],0))</f>
        <v>1</v>
      </c>
      <c r="R486" s="7" t="e">
        <f>IF(COUNTIFS(tblTeamSch[Team],tblTeamSch[[#This Row],[Team]],#REF!,1)&gt;1,"Y","")</f>
        <v>#REF!</v>
      </c>
      <c r="S486" s="6">
        <f>INDEX([1]!tblLoc[Score],MATCH(INDEX([1]!tblOrg[Loc],MATCH(tblTeamSch[[#This Row],[Org]],[1]!tblOrg[Organization],0)),[1]!tblLoc[Loc],0))</f>
        <v>10</v>
      </c>
      <c r="T486" s="6" t="e">
        <f>INDEX([1]!tblLoc[Score],MATCH(INDEX([1]!tblOrg[Loc],MATCH(#REF!,[1]!tblOrg[Abbr],0)),[1]!tblLoc[Loc],0))</f>
        <v>#REF!</v>
      </c>
      <c r="U486" s="6">
        <f>IFERROR(INDEX([1]!tblLoc[Score],MATCH(INDEX([1]!tblOrg[Loc],MATCH(INDEX(FacList,MATCH(tblTeamSch[[#This Row],[Facility]],INDEX(FacList,,1),0),3),[1]!tblOrg[Org Num],0)),[1]!tblLoc[Loc],0)),"")</f>
        <v>0</v>
      </c>
      <c r="V486" s="6">
        <f>IF(OR(tblTeamSch[[#This Row],[Court]]="",tblTeamSch[[#This Row],[Home]]&gt;0),0,IF(tblTeamSch[[#This Row],[Court]]&lt;10,0,IF(tblTeamSch[[#This Row],[Home Court]]=10,0,10)))</f>
        <v>0</v>
      </c>
      <c r="W486" s="6" t="e">
        <f>COUNTIFS(tblTeamSch[Travel Score for Game],10,tblTeamSch[Home],0,#REF!,#REF!)</f>
        <v>#REF!</v>
      </c>
      <c r="X486" s="6" t="str">
        <f>IFERROR(INDEX(tblTeamSch[Overall Travel Score],MATCH(tblTeamSch[[#This Row],[Opponent]],tblTeamSch[Team],0)),"")</f>
        <v/>
      </c>
      <c r="Y486" s="6" cm="1">
        <f t="array" ref="Y486">IF(Y485="Num",1,IF(Y485="","",IF(Y485+1&gt;TotalNumRegGames*2,"",Y485+1)))</f>
        <v>485</v>
      </c>
    </row>
    <row r="487" spans="1:25" ht="13.35" customHeight="1" x14ac:dyDescent="0.3">
      <c r="A487" s="6" cm="1">
        <f t="array" ref="A4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1152</v>
      </c>
      <c r="B487" s="6" cm="1">
        <f t="array" ref="B4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87" s="6">
        <f>IFERROR(INDEX([1]!tblSchedule[Week Game Scheduled],MATCH(tblTeamSch[[#This Row],[Game Num]],[1]!tblSchedule[GameNum],0)),"")</f>
        <v>49</v>
      </c>
      <c r="D487" s="6">
        <f>IFERROR(INDEX([1]!tblSchedule[Round],MATCH(tblTeamSch[[#This Row],[Game Num]],[1]!tblSchedule[GameNum],0)),"")</f>
        <v>1</v>
      </c>
      <c r="E487" s="6">
        <f>IFERROR(INDEX([1]!tblSchedule[Rnd Sch],MATCH(tblTeamSch[[#This Row],[Game Num]],[1]!tblSchedule[GameNum],0)),"")</f>
        <v>1</v>
      </c>
      <c r="F487" s="6" t="str">
        <f>IFERROR(INDEX([1]!tblSchedule[DLC],MATCH(tblTeamSch[[#This Row],[Game Num]],[1]!tblSchedule[GameNum],0)),"")</f>
        <v>4G3</v>
      </c>
      <c r="G487" s="7" t="str">
        <f>IFERROR(INDEX([1]!tblSchedule[Facility],MATCH(tblTeamSch[[#This Row],[Game Num]],[1]!tblSchedule[GameNum],0)),"")</f>
        <v>Mary Queen of Peace</v>
      </c>
      <c r="H487" s="8">
        <f>IFERROR(INDEX([1]!tblSchedule[Game Date],MATCH(tblTeamSch[[#This Row],[Game Num]],[1]!tblSchedule[GameNum],0)),"")</f>
        <v>45997</v>
      </c>
      <c r="I487" s="9">
        <f>IFERROR(INDEX([1]!tblSchedule[Game Time],MATCH(tblTeamSch[[#This Row],[Game Num]],[1]!tblSchedule[GameNum],0)),"")</f>
        <v>0.58333333333333337</v>
      </c>
      <c r="J487" s="10" t="str">
        <f>IFERROR(INDEX([1]!tblTeams[Organization],MATCH(tblTeamSch[[#This Row],[Team]],[1]!tblTeams[Team],0)),"")</f>
        <v>Notre Dame Academy</v>
      </c>
      <c r="K487" s="10" t="str">
        <f>IFERROR(INDEX([1]!tblOrg[Abbr],MATCH(tblTeamSch[[#This Row],[Org]],[1]!tblOrg[Organization],0)),"")</f>
        <v>NDA</v>
      </c>
      <c r="L487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87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487" s="6"/>
      <c r="O487" s="6"/>
      <c r="P487" s="6"/>
      <c r="Q487" s="6">
        <f>INDEX([1]!tblSchedule[Home Game],MATCH(tblTeamSch[[#This Row],[Game Num]],[1]!tblSchedule[GameNum],0))</f>
        <v>1</v>
      </c>
      <c r="R487" s="7" t="e">
        <f>IF(COUNTIFS(tblTeamSch[Team],tblTeamSch[[#This Row],[Team]],#REF!,1)&gt;1,"Y","")</f>
        <v>#REF!</v>
      </c>
      <c r="S487" s="6">
        <f>INDEX([1]!tblLoc[Score],MATCH(INDEX([1]!tblOrg[Loc],MATCH(tblTeamSch[[#This Row],[Org]],[1]!tblOrg[Organization],0)),[1]!tblLoc[Loc],0))</f>
        <v>10</v>
      </c>
      <c r="T487" s="6" t="e">
        <f>INDEX([1]!tblLoc[Score],MATCH(INDEX([1]!tblOrg[Loc],MATCH(#REF!,[1]!tblOrg[Abbr],0)),[1]!tblLoc[Loc],0))</f>
        <v>#REF!</v>
      </c>
      <c r="U487" s="6">
        <f>IFERROR(INDEX([1]!tblLoc[Score],MATCH(INDEX([1]!tblOrg[Loc],MATCH(INDEX(FacList,MATCH(tblTeamSch[[#This Row],[Facility]],INDEX(FacList,,1),0),3),[1]!tblOrg[Org Num],0)),[1]!tblLoc[Loc],0)),"")</f>
        <v>10</v>
      </c>
      <c r="V487" s="6">
        <f>IF(OR(tblTeamSch[[#This Row],[Court]]="",tblTeamSch[[#This Row],[Home]]&gt;0),0,IF(tblTeamSch[[#This Row],[Court]]&lt;10,0,IF(tblTeamSch[[#This Row],[Home Court]]=10,0,10)))</f>
        <v>0</v>
      </c>
      <c r="W487" s="6" t="e">
        <f>COUNTIFS(tblTeamSch[Travel Score for Game],10,tblTeamSch[Home],0,#REF!,#REF!)</f>
        <v>#REF!</v>
      </c>
      <c r="X487" s="6" t="str">
        <f>IFERROR(INDEX(tblTeamSch[Overall Travel Score],MATCH(tblTeamSch[[#This Row],[Opponent]],tblTeamSch[Team],0)),"")</f>
        <v/>
      </c>
      <c r="Y487" s="6" cm="1">
        <f t="array" ref="Y487">IF(Y486="Num",1,IF(Y486="","",IF(Y486+1&gt;TotalNumRegGames*2,"",Y486+1)))</f>
        <v>486</v>
      </c>
    </row>
    <row r="488" spans="1:25" ht="13.35" customHeight="1" x14ac:dyDescent="0.3">
      <c r="A488" s="6" cm="1">
        <f t="array" ref="A4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1158</v>
      </c>
      <c r="B488" s="6" cm="1">
        <f t="array" ref="B4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88" s="6">
        <f>IFERROR(INDEX([1]!tblSchedule[Week Game Scheduled],MATCH(tblTeamSch[[#This Row],[Game Num]],[1]!tblSchedule[GameNum],0)),"")</f>
        <v>50</v>
      </c>
      <c r="D488" s="6">
        <f>IFERROR(INDEX([1]!tblSchedule[Round],MATCH(tblTeamSch[[#This Row],[Game Num]],[1]!tblSchedule[GameNum],0)),"")</f>
        <v>2</v>
      </c>
      <c r="E488" s="6">
        <f>IFERROR(INDEX([1]!tblSchedule[Rnd Sch],MATCH(tblTeamSch[[#This Row],[Game Num]],[1]!tblSchedule[GameNum],0)),"")</f>
        <v>2</v>
      </c>
      <c r="F488" s="6" t="str">
        <f>IFERROR(INDEX([1]!tblSchedule[DLC],MATCH(tblTeamSch[[#This Row],[Game Num]],[1]!tblSchedule[GameNum],0)),"")</f>
        <v>4G3</v>
      </c>
      <c r="G488" s="7" t="str">
        <f>IFERROR(INDEX([1]!tblSchedule[Facility],MATCH(tblTeamSch[[#This Row],[Game Num]],[1]!tblSchedule[GameNum],0)),"")</f>
        <v>St. Albert the Great Gym</v>
      </c>
      <c r="H488" s="8">
        <f>IFERROR(INDEX([1]!tblSchedule[Game Date],MATCH(tblTeamSch[[#This Row],[Game Num]],[1]!tblSchedule[GameNum],0)),"")</f>
        <v>46004</v>
      </c>
      <c r="I488" s="9">
        <f>IFERROR(INDEX([1]!tblSchedule[Game Time],MATCH(tblTeamSch[[#This Row],[Game Num]],[1]!tblSchedule[GameNum],0)),"")</f>
        <v>0.58333333333333337</v>
      </c>
      <c r="J488" s="10" t="str">
        <f>IFERROR(INDEX([1]!tblTeams[Organization],MATCH(tblTeamSch[[#This Row],[Team]],[1]!tblTeams[Team],0)),"")</f>
        <v>Notre Dame Academy</v>
      </c>
      <c r="K488" s="10" t="str">
        <f>IFERROR(INDEX([1]!tblOrg[Abbr],MATCH(tblTeamSch[[#This Row],[Org]],[1]!tblOrg[Organization],0)),"")</f>
        <v>NDA</v>
      </c>
      <c r="L488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88" s="10" t="str">
        <f>IFERROR(INDEX(IF(tblTeamSch[[#This Row],[1vs2]]=1,[1]!tblSchedule[Team 2 Name],[1]!tblSchedule[Team 1 Name]),MATCH(tblTeamSch[[#This Row],[Game Num]],[1]!tblSchedule[GameNum],0)),"")</f>
        <v>St. Albert BB 4G#3 Blue</v>
      </c>
      <c r="N488" s="6"/>
      <c r="O488" s="6"/>
      <c r="P488" s="6"/>
      <c r="Q488" s="6">
        <f>INDEX([1]!tblSchedule[Home Game],MATCH(tblTeamSch[[#This Row],[Game Num]],[1]!tblSchedule[GameNum],0))</f>
        <v>1</v>
      </c>
      <c r="R488" s="7" t="e">
        <f>IF(COUNTIFS(tblTeamSch[Team],tblTeamSch[[#This Row],[Team]],#REF!,1)&gt;1,"Y","")</f>
        <v>#REF!</v>
      </c>
      <c r="S488" s="6">
        <f>INDEX([1]!tblLoc[Score],MATCH(INDEX([1]!tblOrg[Loc],MATCH(tblTeamSch[[#This Row],[Org]],[1]!tblOrg[Organization],0)),[1]!tblLoc[Loc],0))</f>
        <v>10</v>
      </c>
      <c r="T488" s="6" t="e">
        <f>INDEX([1]!tblLoc[Score],MATCH(INDEX([1]!tblOrg[Loc],MATCH(#REF!,[1]!tblOrg[Abbr],0)),[1]!tblLoc[Loc],0))</f>
        <v>#REF!</v>
      </c>
      <c r="U488" s="6">
        <f>IFERROR(INDEX([1]!tblLoc[Score],MATCH(INDEX([1]!tblOrg[Loc],MATCH(INDEX(FacList,MATCH(tblTeamSch[[#This Row],[Facility]],INDEX(FacList,,1),0),3),[1]!tblOrg[Org Num],0)),[1]!tblLoc[Loc],0)),"")</f>
        <v>0</v>
      </c>
      <c r="V488" s="6">
        <f>IF(OR(tblTeamSch[[#This Row],[Court]]="",tblTeamSch[[#This Row],[Home]]&gt;0),0,IF(tblTeamSch[[#This Row],[Court]]&lt;10,0,IF(tblTeamSch[[#This Row],[Home Court]]=10,0,10)))</f>
        <v>0</v>
      </c>
      <c r="W488" s="6" t="e">
        <f>COUNTIFS(tblTeamSch[Travel Score for Game],10,tblTeamSch[Home],0,#REF!,#REF!)</f>
        <v>#REF!</v>
      </c>
      <c r="X488" s="6" t="str">
        <f>IFERROR(INDEX(tblTeamSch[Overall Travel Score],MATCH(tblTeamSch[[#This Row],[Opponent]],tblTeamSch[Team],0)),"")</f>
        <v/>
      </c>
      <c r="Y488" s="6" cm="1">
        <f t="array" ref="Y488">IF(Y487="Num",1,IF(Y487="","",IF(Y487+1&gt;TotalNumRegGames*2,"",Y487+1)))</f>
        <v>487</v>
      </c>
    </row>
    <row r="489" spans="1:25" ht="13.35" customHeight="1" x14ac:dyDescent="0.3">
      <c r="A489" s="6" cm="1">
        <f t="array" ref="A4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1164</v>
      </c>
      <c r="B489" s="6" cm="1">
        <f t="array" ref="B4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89" s="6">
        <f>IFERROR(INDEX([1]!tblSchedule[Week Game Scheduled],MATCH(tblTeamSch[[#This Row],[Game Num]],[1]!tblSchedule[GameNum],0)),"")</f>
        <v>5</v>
      </c>
      <c r="D489" s="6">
        <f>IFERROR(INDEX([1]!tblSchedule[Round],MATCH(tblTeamSch[[#This Row],[Game Num]],[1]!tblSchedule[GameNum],0)),"")</f>
        <v>3</v>
      </c>
      <c r="E489" s="6">
        <f>IFERROR(INDEX([1]!tblSchedule[Rnd Sch],MATCH(tblTeamSch[[#This Row],[Game Num]],[1]!tblSchedule[GameNum],0)),"")</f>
        <v>3</v>
      </c>
      <c r="F489" s="6" t="str">
        <f>IFERROR(INDEX([1]!tblSchedule[DLC],MATCH(tblTeamSch[[#This Row],[Game Num]],[1]!tblSchedule[GameNum],0)),"")</f>
        <v>4G3</v>
      </c>
      <c r="G489" s="7" t="str">
        <f>IFERROR(INDEX([1]!tblSchedule[Facility],MATCH(tblTeamSch[[#This Row],[Game Num]],[1]!tblSchedule[GameNum],0)),"")</f>
        <v>Mary Queen of Peace</v>
      </c>
      <c r="H489" s="8">
        <f>IFERROR(INDEX([1]!tblSchedule[Game Date],MATCH(tblTeamSch[[#This Row],[Game Num]],[1]!tblSchedule[GameNum],0)),"")</f>
        <v>46025</v>
      </c>
      <c r="I489" s="9">
        <f>IFERROR(INDEX([1]!tblSchedule[Game Time],MATCH(tblTeamSch[[#This Row],[Game Num]],[1]!tblSchedule[GameNum],0)),"")</f>
        <v>0.5</v>
      </c>
      <c r="J489" s="10" t="str">
        <f>IFERROR(INDEX([1]!tblTeams[Organization],MATCH(tblTeamSch[[#This Row],[Team]],[1]!tblTeams[Team],0)),"")</f>
        <v>Notre Dame Academy</v>
      </c>
      <c r="K489" s="10" t="str">
        <f>IFERROR(INDEX([1]!tblOrg[Abbr],MATCH(tblTeamSch[[#This Row],[Org]],[1]!tblOrg[Organization],0)),"")</f>
        <v>NDA</v>
      </c>
      <c r="L489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89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489" s="6"/>
      <c r="O489" s="6"/>
      <c r="P489" s="6"/>
      <c r="Q489" s="6">
        <f>INDEX([1]!tblSchedule[Home Game],MATCH(tblTeamSch[[#This Row],[Game Num]],[1]!tblSchedule[GameNum],0))</f>
        <v>1</v>
      </c>
      <c r="R489" s="7" t="e">
        <f>IF(COUNTIFS(tblTeamSch[Team],tblTeamSch[[#This Row],[Team]],#REF!,1)&gt;1,"Y","")</f>
        <v>#REF!</v>
      </c>
      <c r="S489" s="6">
        <f>INDEX([1]!tblLoc[Score],MATCH(INDEX([1]!tblOrg[Loc],MATCH(tblTeamSch[[#This Row],[Org]],[1]!tblOrg[Organization],0)),[1]!tblLoc[Loc],0))</f>
        <v>10</v>
      </c>
      <c r="T489" s="6" t="e">
        <f>INDEX([1]!tblLoc[Score],MATCH(INDEX([1]!tblOrg[Loc],MATCH(#REF!,[1]!tblOrg[Abbr],0)),[1]!tblLoc[Loc],0))</f>
        <v>#REF!</v>
      </c>
      <c r="U489" s="6">
        <f>IFERROR(INDEX([1]!tblLoc[Score],MATCH(INDEX([1]!tblOrg[Loc],MATCH(INDEX(FacList,MATCH(tblTeamSch[[#This Row],[Facility]],INDEX(FacList,,1),0),3),[1]!tblOrg[Org Num],0)),[1]!tblLoc[Loc],0)),"")</f>
        <v>10</v>
      </c>
      <c r="V489" s="6">
        <f>IF(OR(tblTeamSch[[#This Row],[Court]]="",tblTeamSch[[#This Row],[Home]]&gt;0),0,IF(tblTeamSch[[#This Row],[Court]]&lt;10,0,IF(tblTeamSch[[#This Row],[Home Court]]=10,0,10)))</f>
        <v>0</v>
      </c>
      <c r="W489" s="6" t="e">
        <f>COUNTIFS(tblTeamSch[Travel Score for Game],10,tblTeamSch[Home],0,#REF!,#REF!)</f>
        <v>#REF!</v>
      </c>
      <c r="X489" s="6" t="str">
        <f>IFERROR(INDEX(tblTeamSch[Overall Travel Score],MATCH(tblTeamSch[[#This Row],[Opponent]],tblTeamSch[Team],0)),"")</f>
        <v/>
      </c>
      <c r="Y489" s="6" cm="1">
        <f t="array" ref="Y489">IF(Y488="Num",1,IF(Y488="","",IF(Y488+1&gt;TotalNumRegGames*2,"",Y488+1)))</f>
        <v>488</v>
      </c>
    </row>
    <row r="490" spans="1:25" ht="13.35" customHeight="1" x14ac:dyDescent="0.3">
      <c r="A490" s="6" cm="1">
        <f t="array" ref="A4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1170</v>
      </c>
      <c r="B490" s="6" cm="1">
        <f t="array" ref="B4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90" s="6">
        <f>IFERROR(INDEX([1]!tblSchedule[Week Game Scheduled],MATCH(tblTeamSch[[#This Row],[Game Num]],[1]!tblSchedule[GameNum],0)),"")</f>
        <v>6</v>
      </c>
      <c r="D490" s="6">
        <f>IFERROR(INDEX([1]!tblSchedule[Round],MATCH(tblTeamSch[[#This Row],[Game Num]],[1]!tblSchedule[GameNum],0)),"")</f>
        <v>4</v>
      </c>
      <c r="E490" s="6">
        <f>IFERROR(INDEX([1]!tblSchedule[Rnd Sch],MATCH(tblTeamSch[[#This Row],[Game Num]],[1]!tblSchedule[GameNum],0)),"")</f>
        <v>4</v>
      </c>
      <c r="F490" s="6" t="str">
        <f>IFERROR(INDEX([1]!tblSchedule[DLC],MATCH(tblTeamSch[[#This Row],[Game Num]],[1]!tblSchedule[GameNum],0)),"")</f>
        <v>4G3</v>
      </c>
      <c r="G490" s="7" t="str">
        <f>IFERROR(INDEX([1]!tblSchedule[Facility],MATCH(tblTeamSch[[#This Row],[Game Num]],[1]!tblSchedule[GameNum],0)),"")</f>
        <v>Mary Queen of Peace</v>
      </c>
      <c r="H490" s="8">
        <f>IFERROR(INDEX([1]!tblSchedule[Game Date],MATCH(tblTeamSch[[#This Row],[Game Num]],[1]!tblSchedule[GameNum],0)),"")</f>
        <v>46032</v>
      </c>
      <c r="I490" s="9">
        <f>IFERROR(INDEX([1]!tblSchedule[Game Time],MATCH(tblTeamSch[[#This Row],[Game Num]],[1]!tblSchedule[GameNum],0)),"")</f>
        <v>0.5</v>
      </c>
      <c r="J490" s="10" t="str">
        <f>IFERROR(INDEX([1]!tblTeams[Organization],MATCH(tblTeamSch[[#This Row],[Team]],[1]!tblTeams[Team],0)),"")</f>
        <v>Notre Dame Academy</v>
      </c>
      <c r="K490" s="10" t="str">
        <f>IFERROR(INDEX([1]!tblOrg[Abbr],MATCH(tblTeamSch[[#This Row],[Org]],[1]!tblOrg[Organization],0)),"")</f>
        <v>NDA</v>
      </c>
      <c r="L490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90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490" s="6"/>
      <c r="O490" s="6"/>
      <c r="P490" s="6"/>
      <c r="Q490" s="6">
        <f>INDEX([1]!tblSchedule[Home Game],MATCH(tblTeamSch[[#This Row],[Game Num]],[1]!tblSchedule[GameNum],0))</f>
        <v>1</v>
      </c>
      <c r="R490" s="7" t="e">
        <f>IF(COUNTIFS(tblTeamSch[Team],tblTeamSch[[#This Row],[Team]],#REF!,1)&gt;1,"Y","")</f>
        <v>#REF!</v>
      </c>
      <c r="S490" s="6">
        <f>INDEX([1]!tblLoc[Score],MATCH(INDEX([1]!tblOrg[Loc],MATCH(tblTeamSch[[#This Row],[Org]],[1]!tblOrg[Organization],0)),[1]!tblLoc[Loc],0))</f>
        <v>10</v>
      </c>
      <c r="T490" s="6" t="e">
        <f>INDEX([1]!tblLoc[Score],MATCH(INDEX([1]!tblOrg[Loc],MATCH(#REF!,[1]!tblOrg[Abbr],0)),[1]!tblLoc[Loc],0))</f>
        <v>#REF!</v>
      </c>
      <c r="U490" s="6">
        <f>IFERROR(INDEX([1]!tblLoc[Score],MATCH(INDEX([1]!tblOrg[Loc],MATCH(INDEX(FacList,MATCH(tblTeamSch[[#This Row],[Facility]],INDEX(FacList,,1),0),3),[1]!tblOrg[Org Num],0)),[1]!tblLoc[Loc],0)),"")</f>
        <v>10</v>
      </c>
      <c r="V490" s="6">
        <f>IF(OR(tblTeamSch[[#This Row],[Court]]="",tblTeamSch[[#This Row],[Home]]&gt;0),0,IF(tblTeamSch[[#This Row],[Court]]&lt;10,0,IF(tblTeamSch[[#This Row],[Home Court]]=10,0,10)))</f>
        <v>0</v>
      </c>
      <c r="W490" s="6" t="e">
        <f>COUNTIFS(tblTeamSch[Travel Score for Game],10,tblTeamSch[Home],0,#REF!,#REF!)</f>
        <v>#REF!</v>
      </c>
      <c r="X490" s="6" t="str">
        <f>IFERROR(INDEX(tblTeamSch[Overall Travel Score],MATCH(tblTeamSch[[#This Row],[Opponent]],tblTeamSch[Team],0)),"")</f>
        <v/>
      </c>
      <c r="Y490" s="6" cm="1">
        <f t="array" ref="Y490">IF(Y489="Num",1,IF(Y489="","",IF(Y489+1&gt;TotalNumRegGames*2,"",Y489+1)))</f>
        <v>489</v>
      </c>
    </row>
    <row r="491" spans="1:25" ht="13.35" customHeight="1" x14ac:dyDescent="0.3">
      <c r="A491" s="6" cm="1">
        <f t="array" ref="A4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1176</v>
      </c>
      <c r="B491" s="6" cm="1">
        <f t="array" ref="B4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1" s="6">
        <f>IFERROR(INDEX([1]!tblSchedule[Week Game Scheduled],MATCH(tblTeamSch[[#This Row],[Game Num]],[1]!tblSchedule[GameNum],0)),"")</f>
        <v>7</v>
      </c>
      <c r="D491" s="6">
        <f>IFERROR(INDEX([1]!tblSchedule[Round],MATCH(tblTeamSch[[#This Row],[Game Num]],[1]!tblSchedule[GameNum],0)),"")</f>
        <v>5</v>
      </c>
      <c r="E491" s="6">
        <f>IFERROR(INDEX([1]!tblSchedule[Rnd Sch],MATCH(tblTeamSch[[#This Row],[Game Num]],[1]!tblSchedule[GameNum],0)),"")</f>
        <v>5</v>
      </c>
      <c r="F491" s="6" t="str">
        <f>IFERROR(INDEX([1]!tblSchedule[DLC],MATCH(tblTeamSch[[#This Row],[Game Num]],[1]!tblSchedule[GameNum],0)),"")</f>
        <v>4G3</v>
      </c>
      <c r="G491" s="7" t="str">
        <f>IFERROR(INDEX([1]!tblSchedule[Facility],MATCH(tblTeamSch[[#This Row],[Game Num]],[1]!tblSchedule[GameNum],0)),"")</f>
        <v>Mary Queen of Peace</v>
      </c>
      <c r="H491" s="8">
        <f>IFERROR(INDEX([1]!tblSchedule[Game Date],MATCH(tblTeamSch[[#This Row],[Game Num]],[1]!tblSchedule[GameNum],0)),"")</f>
        <v>46039</v>
      </c>
      <c r="I491" s="9">
        <f>IFERROR(INDEX([1]!tblSchedule[Game Time],MATCH(tblTeamSch[[#This Row],[Game Num]],[1]!tblSchedule[GameNum],0)),"")</f>
        <v>0.5</v>
      </c>
      <c r="J491" s="10" t="str">
        <f>IFERROR(INDEX([1]!tblTeams[Organization],MATCH(tblTeamSch[[#This Row],[Team]],[1]!tblTeams[Team],0)),"")</f>
        <v>Notre Dame Academy</v>
      </c>
      <c r="K491" s="10" t="str">
        <f>IFERROR(INDEX([1]!tblOrg[Abbr],MATCH(tblTeamSch[[#This Row],[Org]],[1]!tblOrg[Organization],0)),"")</f>
        <v>NDA</v>
      </c>
      <c r="L491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91" s="10" t="str">
        <f>IFERROR(INDEX(IF(tblTeamSch[[#This Row],[1vs2]]=1,[1]!tblSchedule[Team 2 Name],[1]!tblSchedule[Team 1 Name]),MATCH(tblTeamSch[[#This Row],[Game Num]],[1]!tblSchedule[GameNum],0)),"")</f>
        <v>St Patrick BB 4G#3</v>
      </c>
      <c r="N491" s="6"/>
      <c r="O491" s="6"/>
      <c r="P491" s="6"/>
      <c r="Q491" s="6">
        <f>INDEX([1]!tblSchedule[Home Game],MATCH(tblTeamSch[[#This Row],[Game Num]],[1]!tblSchedule[GameNum],0))</f>
        <v>1</v>
      </c>
      <c r="R491" s="7" t="e">
        <f>IF(COUNTIFS(tblTeamSch[Team],tblTeamSch[[#This Row],[Team]],#REF!,1)&gt;1,"Y","")</f>
        <v>#REF!</v>
      </c>
      <c r="S491" s="6">
        <f>INDEX([1]!tblLoc[Score],MATCH(INDEX([1]!tblOrg[Loc],MATCH(tblTeamSch[[#This Row],[Org]],[1]!tblOrg[Organization],0)),[1]!tblLoc[Loc],0))</f>
        <v>10</v>
      </c>
      <c r="T491" s="6" t="e">
        <f>INDEX([1]!tblLoc[Score],MATCH(INDEX([1]!tblOrg[Loc],MATCH(#REF!,[1]!tblOrg[Abbr],0)),[1]!tblLoc[Loc],0))</f>
        <v>#REF!</v>
      </c>
      <c r="U491" s="6">
        <f>IFERROR(INDEX([1]!tblLoc[Score],MATCH(INDEX([1]!tblOrg[Loc],MATCH(INDEX(FacList,MATCH(tblTeamSch[[#This Row],[Facility]],INDEX(FacList,,1),0),3),[1]!tblOrg[Org Num],0)),[1]!tblLoc[Loc],0)),"")</f>
        <v>10</v>
      </c>
      <c r="V491" s="6">
        <f>IF(OR(tblTeamSch[[#This Row],[Court]]="",tblTeamSch[[#This Row],[Home]]&gt;0),0,IF(tblTeamSch[[#This Row],[Court]]&lt;10,0,IF(tblTeamSch[[#This Row],[Home Court]]=10,0,10)))</f>
        <v>0</v>
      </c>
      <c r="W491" s="6" t="e">
        <f>COUNTIFS(tblTeamSch[Travel Score for Game],10,tblTeamSch[Home],0,#REF!,#REF!)</f>
        <v>#REF!</v>
      </c>
      <c r="X491" s="6" t="str">
        <f>IFERROR(INDEX(tblTeamSch[Overall Travel Score],MATCH(tblTeamSch[[#This Row],[Opponent]],tblTeamSch[Team],0)),"")</f>
        <v/>
      </c>
      <c r="Y491" s="6" cm="1">
        <f t="array" ref="Y491">IF(Y490="Num",1,IF(Y490="","",IF(Y490+1&gt;TotalNumRegGames*2,"",Y490+1)))</f>
        <v>490</v>
      </c>
    </row>
    <row r="492" spans="1:25" ht="13.35" customHeight="1" x14ac:dyDescent="0.3">
      <c r="A492" s="6" cm="1">
        <f t="array" ref="A4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1181</v>
      </c>
      <c r="B492" s="6" cm="1">
        <f t="array" ref="B4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2" s="6">
        <f>IFERROR(INDEX([1]!tblSchedule[Week Game Scheduled],MATCH(tblTeamSch[[#This Row],[Game Num]],[1]!tblSchedule[GameNum],0)),"")</f>
        <v>8</v>
      </c>
      <c r="D492" s="6">
        <f>IFERROR(INDEX([1]!tblSchedule[Round],MATCH(tblTeamSch[[#This Row],[Game Num]],[1]!tblSchedule[GameNum],0)),"")</f>
        <v>6</v>
      </c>
      <c r="E492" s="6">
        <f>IFERROR(INDEX([1]!tblSchedule[Rnd Sch],MATCH(tblTeamSch[[#This Row],[Game Num]],[1]!tblSchedule[GameNum],0)),"")</f>
        <v>6</v>
      </c>
      <c r="F492" s="6" t="str">
        <f>IFERROR(INDEX([1]!tblSchedule[DLC],MATCH(tblTeamSch[[#This Row],[Game Num]],[1]!tblSchedule[GameNum],0)),"")</f>
        <v>4G3</v>
      </c>
      <c r="G492" s="7" t="str">
        <f>IFERROR(INDEX([1]!tblSchedule[Facility],MATCH(tblTeamSch[[#This Row],[Game Num]],[1]!tblSchedule[GameNum],0)),"")</f>
        <v>Mary Queen of Peace</v>
      </c>
      <c r="H492" s="8">
        <f>IFERROR(INDEX([1]!tblSchedule[Game Date],MATCH(tblTeamSch[[#This Row],[Game Num]],[1]!tblSchedule[GameNum],0)),"")</f>
        <v>46046</v>
      </c>
      <c r="I492" s="9">
        <f>IFERROR(INDEX([1]!tblSchedule[Game Time],MATCH(tblTeamSch[[#This Row],[Game Num]],[1]!tblSchedule[GameNum],0)),"")</f>
        <v>0.58333333333333337</v>
      </c>
      <c r="J492" s="10" t="str">
        <f>IFERROR(INDEX([1]!tblTeams[Organization],MATCH(tblTeamSch[[#This Row],[Team]],[1]!tblTeams[Team],0)),"")</f>
        <v>Notre Dame Academy</v>
      </c>
      <c r="K492" s="10" t="str">
        <f>IFERROR(INDEX([1]!tblOrg[Abbr],MATCH(tblTeamSch[[#This Row],[Org]],[1]!tblOrg[Organization],0)),"")</f>
        <v>NDA</v>
      </c>
      <c r="L492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92" s="10" t="str">
        <f>IFERROR(INDEX(IF(tblTeamSch[[#This Row],[1vs2]]=1,[1]!tblSchedule[Team 2 Name],[1]!tblSchedule[Team 1 Name]),MATCH(tblTeamSch[[#This Row],[Game Num]],[1]!tblSchedule[GameNum],0)),"")</f>
        <v>St. Raphael BB 4G #3</v>
      </c>
      <c r="N492" s="6"/>
      <c r="O492" s="6"/>
      <c r="P492" s="6"/>
      <c r="Q492" s="6">
        <f>INDEX([1]!tblSchedule[Home Game],MATCH(tblTeamSch[[#This Row],[Game Num]],[1]!tblSchedule[GameNum],0))</f>
        <v>1</v>
      </c>
      <c r="R492" s="7" t="e">
        <f>IF(COUNTIFS(tblTeamSch[Team],tblTeamSch[[#This Row],[Team]],#REF!,1)&gt;1,"Y","")</f>
        <v>#REF!</v>
      </c>
      <c r="S492" s="6">
        <f>INDEX([1]!tblLoc[Score],MATCH(INDEX([1]!tblOrg[Loc],MATCH(tblTeamSch[[#This Row],[Org]],[1]!tblOrg[Organization],0)),[1]!tblLoc[Loc],0))</f>
        <v>10</v>
      </c>
      <c r="T492" s="6" t="e">
        <f>INDEX([1]!tblLoc[Score],MATCH(INDEX([1]!tblOrg[Loc],MATCH(#REF!,[1]!tblOrg[Abbr],0)),[1]!tblLoc[Loc],0))</f>
        <v>#REF!</v>
      </c>
      <c r="U492" s="6">
        <f>IFERROR(INDEX([1]!tblLoc[Score],MATCH(INDEX([1]!tblOrg[Loc],MATCH(INDEX(FacList,MATCH(tblTeamSch[[#This Row],[Facility]],INDEX(FacList,,1),0),3),[1]!tblOrg[Org Num],0)),[1]!tblLoc[Loc],0)),"")</f>
        <v>10</v>
      </c>
      <c r="V492" s="6">
        <f>IF(OR(tblTeamSch[[#This Row],[Court]]="",tblTeamSch[[#This Row],[Home]]&gt;0),0,IF(tblTeamSch[[#This Row],[Court]]&lt;10,0,IF(tblTeamSch[[#This Row],[Home Court]]=10,0,10)))</f>
        <v>0</v>
      </c>
      <c r="W492" s="6" t="e">
        <f>COUNTIFS(tblTeamSch[Travel Score for Game],10,tblTeamSch[Home],0,#REF!,#REF!)</f>
        <v>#REF!</v>
      </c>
      <c r="X492" s="6" t="str">
        <f>IFERROR(INDEX(tblTeamSch[Overall Travel Score],MATCH(tblTeamSch[[#This Row],[Opponent]],tblTeamSch[Team],0)),"")</f>
        <v/>
      </c>
      <c r="Y492" s="6" cm="1">
        <f t="array" ref="Y492">IF(Y491="Num",1,IF(Y491="","",IF(Y491+1&gt;TotalNumRegGames*2,"",Y491+1)))</f>
        <v>491</v>
      </c>
    </row>
    <row r="493" spans="1:25" ht="13.35" customHeight="1" x14ac:dyDescent="0.3">
      <c r="A493" s="6" cm="1">
        <f t="array" ref="A4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1186</v>
      </c>
      <c r="B493" s="6" cm="1">
        <f t="array" ref="B4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3" s="6">
        <f>IFERROR(INDEX([1]!tblSchedule[Week Game Scheduled],MATCH(tblTeamSch[[#This Row],[Game Num]],[1]!tblSchedule[GameNum],0)),"")</f>
        <v>9</v>
      </c>
      <c r="D493" s="6">
        <f>IFERROR(INDEX([1]!tblSchedule[Round],MATCH(tblTeamSch[[#This Row],[Game Num]],[1]!tblSchedule[GameNum],0)),"")</f>
        <v>7</v>
      </c>
      <c r="E493" s="6">
        <f>IFERROR(INDEX([1]!tblSchedule[Rnd Sch],MATCH(tblTeamSch[[#This Row],[Game Num]],[1]!tblSchedule[GameNum],0)),"")</f>
        <v>7</v>
      </c>
      <c r="F493" s="6" t="str">
        <f>IFERROR(INDEX([1]!tblSchedule[DLC],MATCH(tblTeamSch[[#This Row],[Game Num]],[1]!tblSchedule[GameNum],0)),"")</f>
        <v>4G3</v>
      </c>
      <c r="G493" s="7" t="str">
        <f>IFERROR(INDEX([1]!tblSchedule[Facility],MATCH(tblTeamSch[[#This Row],[Game Num]],[1]!tblSchedule[GameNum],0)),"")</f>
        <v>Mary Queen of Peace</v>
      </c>
      <c r="H493" s="8">
        <f>IFERROR(INDEX([1]!tblSchedule[Game Date],MATCH(tblTeamSch[[#This Row],[Game Num]],[1]!tblSchedule[GameNum],0)),"")</f>
        <v>46053</v>
      </c>
      <c r="I493" s="9">
        <f>IFERROR(INDEX([1]!tblSchedule[Game Time],MATCH(tblTeamSch[[#This Row],[Game Num]],[1]!tblSchedule[GameNum],0)),"")</f>
        <v>0.58333333333333337</v>
      </c>
      <c r="J493" s="10" t="str">
        <f>IFERROR(INDEX([1]!tblTeams[Organization],MATCH(tblTeamSch[[#This Row],[Team]],[1]!tblTeams[Team],0)),"")</f>
        <v>Notre Dame Academy</v>
      </c>
      <c r="K493" s="10" t="str">
        <f>IFERROR(INDEX([1]!tblOrg[Abbr],MATCH(tblTeamSch[[#This Row],[Org]],[1]!tblOrg[Organization],0)),"")</f>
        <v>NDA</v>
      </c>
      <c r="L493" s="10" t="str">
        <f>IFERROR(INDEX(IF(tblTeamSch[[#This Row],[1vs2]]=1,[1]!tblSchedule[Team 1 Name],[1]!tblSchedule[Team 2 Name]),MATCH(tblTeamSch[[#This Row],[Game Num]],[1]!tblSchedule[GameNum],0)),"")</f>
        <v>Notre Dame Academy BB 3/4 Girls #3 Red</v>
      </c>
      <c r="M493" s="10" t="str">
        <f>IFERROR(INDEX(IF(tblTeamSch[[#This Row],[1vs2]]=1,[1]!tblSchedule[Team 2 Name],[1]!tblSchedule[Team 1 Name]),MATCH(tblTeamSch[[#This Row],[Game Num]],[1]!tblSchedule[GameNum],0)),"")</f>
        <v>Holy Spirit GBB 4#3</v>
      </c>
      <c r="N493" s="6"/>
      <c r="O493" s="6"/>
      <c r="P493" s="6"/>
      <c r="Q493" s="6">
        <f>INDEX([1]!tblSchedule[Home Game],MATCH(tblTeamSch[[#This Row],[Game Num]],[1]!tblSchedule[GameNum],0))</f>
        <v>1</v>
      </c>
      <c r="R493" s="7" t="e">
        <f>IF(COUNTIFS(tblTeamSch[Team],tblTeamSch[[#This Row],[Team]],#REF!,1)&gt;1,"Y","")</f>
        <v>#REF!</v>
      </c>
      <c r="S493" s="6">
        <f>INDEX([1]!tblLoc[Score],MATCH(INDEX([1]!tblOrg[Loc],MATCH(tblTeamSch[[#This Row],[Org]],[1]!tblOrg[Organization],0)),[1]!tblLoc[Loc],0))</f>
        <v>10</v>
      </c>
      <c r="T493" s="6" t="e">
        <f>INDEX([1]!tblLoc[Score],MATCH(INDEX([1]!tblOrg[Loc],MATCH(#REF!,[1]!tblOrg[Abbr],0)),[1]!tblLoc[Loc],0))</f>
        <v>#REF!</v>
      </c>
      <c r="U493" s="6">
        <f>IFERROR(INDEX([1]!tblLoc[Score],MATCH(INDEX([1]!tblOrg[Loc],MATCH(INDEX(FacList,MATCH(tblTeamSch[[#This Row],[Facility]],INDEX(FacList,,1),0),3),[1]!tblOrg[Org Num],0)),[1]!tblLoc[Loc],0)),"")</f>
        <v>10</v>
      </c>
      <c r="V493" s="6">
        <f>IF(OR(tblTeamSch[[#This Row],[Court]]="",tblTeamSch[[#This Row],[Home]]&gt;0),0,IF(tblTeamSch[[#This Row],[Court]]&lt;10,0,IF(tblTeamSch[[#This Row],[Home Court]]=10,0,10)))</f>
        <v>0</v>
      </c>
      <c r="W493" s="6" t="e">
        <f>COUNTIFS(tblTeamSch[Travel Score for Game],10,tblTeamSch[Home],0,#REF!,#REF!)</f>
        <v>#REF!</v>
      </c>
      <c r="X493" s="6" t="str">
        <f>IFERROR(INDEX(tblTeamSch[Overall Travel Score],MATCH(tblTeamSch[[#This Row],[Opponent]],tblTeamSch[Team],0)),"")</f>
        <v/>
      </c>
      <c r="Y493" s="6" cm="1">
        <f t="array" ref="Y493">IF(Y492="Num",1,IF(Y492="","",IF(Y492+1&gt;TotalNumRegGames*2,"",Y492+1)))</f>
        <v>492</v>
      </c>
    </row>
    <row r="494" spans="1:25" ht="13.35" customHeight="1" x14ac:dyDescent="0.3">
      <c r="A494" s="6" cm="1">
        <f t="array" ref="A4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222</v>
      </c>
      <c r="B494" s="6" cm="1">
        <f t="array" ref="B4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4" s="6">
        <f>IFERROR(INDEX([1]!tblSchedule[Week Game Scheduled],MATCH(tblTeamSch[[#This Row],[Game Num]],[1]!tblSchedule[GameNum],0)),"")</f>
        <v>50</v>
      </c>
      <c r="D494" s="6">
        <f>IFERROR(INDEX([1]!tblSchedule[Round],MATCH(tblTeamSch[[#This Row],[Game Num]],[1]!tblSchedule[GameNum],0)),"")</f>
        <v>1</v>
      </c>
      <c r="E494" s="6">
        <f>IFERROR(INDEX([1]!tblSchedule[Rnd Sch],MATCH(tblTeamSch[[#This Row],[Game Num]],[1]!tblSchedule[GameNum],0)),"")</f>
        <v>1</v>
      </c>
      <c r="F494" s="6" t="str">
        <f>IFERROR(INDEX([1]!tblSchedule[DLC],MATCH(tblTeamSch[[#This Row],[Game Num]],[1]!tblSchedule[GameNum],0)),"")</f>
        <v>6B1AA</v>
      </c>
      <c r="G494" s="7" t="str">
        <f>IFERROR(INDEX([1]!tblSchedule[Facility],MATCH(tblTeamSch[[#This Row],[Game Num]],[1]!tblSchedule[GameNum],0)),"")</f>
        <v>St Lawrence</v>
      </c>
      <c r="H494" s="8">
        <f>IFERROR(INDEX([1]!tblSchedule[Game Date],MATCH(tblTeamSch[[#This Row],[Game Num]],[1]!tblSchedule[GameNum],0)),"")</f>
        <v>45998</v>
      </c>
      <c r="I494" s="9">
        <f>IFERROR(INDEX([1]!tblSchedule[Game Time],MATCH(tblTeamSch[[#This Row],[Game Num]],[1]!tblSchedule[GameNum],0)),"")</f>
        <v>0.66666666666666663</v>
      </c>
      <c r="J494" s="10" t="str">
        <f>IFERROR(INDEX([1]!tblTeams[Organization],MATCH(tblTeamSch[[#This Row],[Team]],[1]!tblTeams[Team],0)),"")</f>
        <v>Notre Dame Academy</v>
      </c>
      <c r="K494" s="10" t="str">
        <f>IFERROR(INDEX([1]!tblOrg[Abbr],MATCH(tblTeamSch[[#This Row],[Org]],[1]!tblOrg[Organization],0)),"")</f>
        <v>NDA</v>
      </c>
      <c r="L494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4" s="10" t="str">
        <f>IFERROR(INDEX(IF(tblTeamSch[[#This Row],[1vs2]]=1,[1]!tblSchedule[Team 2 Name],[1]!tblSchedule[Team 1 Name]),MATCH(tblTeamSch[[#This Row],[Game Num]],[1]!tblSchedule[GameNum],0)),"")</f>
        <v>St Patrick BB 6Boys #1</v>
      </c>
      <c r="N494" s="6"/>
      <c r="O494" s="6"/>
      <c r="P494" s="6"/>
      <c r="Q494" s="6">
        <f>INDEX([1]!tblSchedule[Home Game],MATCH(tblTeamSch[[#This Row],[Game Num]],[1]!tblSchedule[GameNum],0))</f>
        <v>1</v>
      </c>
      <c r="R494" s="7" t="e">
        <f>IF(COUNTIFS(tblTeamSch[Team],tblTeamSch[[#This Row],[Team]],#REF!,1)&gt;1,"Y","")</f>
        <v>#REF!</v>
      </c>
      <c r="S494" s="6">
        <f>INDEX([1]!tblLoc[Score],MATCH(INDEX([1]!tblOrg[Loc],MATCH(tblTeamSch[[#This Row],[Org]],[1]!tblOrg[Organization],0)),[1]!tblLoc[Loc],0))</f>
        <v>10</v>
      </c>
      <c r="T494" s="6" t="e">
        <f>INDEX([1]!tblLoc[Score],MATCH(INDEX([1]!tblOrg[Loc],MATCH(#REF!,[1]!tblOrg[Abbr],0)),[1]!tblLoc[Loc],0))</f>
        <v>#REF!</v>
      </c>
      <c r="U494" s="6">
        <f>IFERROR(INDEX([1]!tblLoc[Score],MATCH(INDEX([1]!tblOrg[Loc],MATCH(INDEX(FacList,MATCH(tblTeamSch[[#This Row],[Facility]],INDEX(FacList,,1),0),3),[1]!tblOrg[Org Num],0)),[1]!tblLoc[Loc],0)),"")</f>
        <v>10</v>
      </c>
      <c r="V494" s="6">
        <f>IF(OR(tblTeamSch[[#This Row],[Court]]="",tblTeamSch[[#This Row],[Home]]&gt;0),0,IF(tblTeamSch[[#This Row],[Court]]&lt;10,0,IF(tblTeamSch[[#This Row],[Home Court]]=10,0,10)))</f>
        <v>0</v>
      </c>
      <c r="W494" s="6" t="e">
        <f>COUNTIFS(tblTeamSch[Travel Score for Game],10,tblTeamSch[Home],0,#REF!,#REF!)</f>
        <v>#REF!</v>
      </c>
      <c r="X494" s="6" t="str">
        <f>IFERROR(INDEX(tblTeamSch[Overall Travel Score],MATCH(tblTeamSch[[#This Row],[Opponent]],tblTeamSch[Team],0)),"")</f>
        <v/>
      </c>
      <c r="Y494" s="6" cm="1">
        <f t="array" ref="Y494">IF(Y493="Num",1,IF(Y493="","",IF(Y493+1&gt;TotalNumRegGames*2,"",Y493+1)))</f>
        <v>493</v>
      </c>
    </row>
    <row r="495" spans="1:25" ht="13.35" customHeight="1" x14ac:dyDescent="0.3">
      <c r="A495" s="6" cm="1">
        <f t="array" ref="A4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229</v>
      </c>
      <c r="B495" s="6" cm="1">
        <f t="array" ref="B4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95" s="6">
        <f>IFERROR(INDEX([1]!tblSchedule[Week Game Scheduled],MATCH(tblTeamSch[[#This Row],[Game Num]],[1]!tblSchedule[GameNum],0)),"")</f>
        <v>50</v>
      </c>
      <c r="D495" s="6">
        <f>IFERROR(INDEX([1]!tblSchedule[Round],MATCH(tblTeamSch[[#This Row],[Game Num]],[1]!tblSchedule[GameNum],0)),"")</f>
        <v>2</v>
      </c>
      <c r="E495" s="6">
        <f>IFERROR(INDEX([1]!tblSchedule[Rnd Sch],MATCH(tblTeamSch[[#This Row],[Game Num]],[1]!tblSchedule[GameNum],0)),"")</f>
        <v>2</v>
      </c>
      <c r="F495" s="6" t="str">
        <f>IFERROR(INDEX([1]!tblSchedule[DLC],MATCH(tblTeamSch[[#This Row],[Game Num]],[1]!tblSchedule[GameNum],0)),"")</f>
        <v>6B1AA</v>
      </c>
      <c r="G495" s="7" t="str">
        <f>IFERROR(INDEX([1]!tblSchedule[Facility],MATCH(tblTeamSch[[#This Row],[Game Num]],[1]!tblSchedule[GameNum],0)),"")</f>
        <v>St. Rita Gym</v>
      </c>
      <c r="H495" s="8">
        <f>IFERROR(INDEX([1]!tblSchedule[Game Date],MATCH(tblTeamSch[[#This Row],[Game Num]],[1]!tblSchedule[GameNum],0)),"")</f>
        <v>46004</v>
      </c>
      <c r="I495" s="9">
        <f>IFERROR(INDEX([1]!tblSchedule[Game Time],MATCH(tblTeamSch[[#This Row],[Game Num]],[1]!tblSchedule[GameNum],0)),"")</f>
        <v>0.41666666666666669</v>
      </c>
      <c r="J495" s="10" t="str">
        <f>IFERROR(INDEX([1]!tblTeams[Organization],MATCH(tblTeamSch[[#This Row],[Team]],[1]!tblTeams[Team],0)),"")</f>
        <v>Notre Dame Academy</v>
      </c>
      <c r="K495" s="10" t="str">
        <f>IFERROR(INDEX([1]!tblOrg[Abbr],MATCH(tblTeamSch[[#This Row],[Org]],[1]!tblOrg[Organization],0)),"")</f>
        <v>NDA</v>
      </c>
      <c r="L495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5" s="10" t="str">
        <f>IFERROR(INDEX(IF(tblTeamSch[[#This Row],[1vs2]]=1,[1]!tblSchedule[Team 2 Name],[1]!tblSchedule[Team 1 Name]),MATCH(tblTeamSch[[#This Row],[Game Num]],[1]!tblSchedule[GameNum],0)),"")</f>
        <v>St Michael BB 6B#1</v>
      </c>
      <c r="N495" s="6"/>
      <c r="O495" s="6"/>
      <c r="P495" s="6"/>
      <c r="Q495" s="6">
        <f>INDEX([1]!tblSchedule[Home Game],MATCH(tblTeamSch[[#This Row],[Game Num]],[1]!tblSchedule[GameNum],0))</f>
        <v>0</v>
      </c>
      <c r="R495" s="7" t="e">
        <f>IF(COUNTIFS(tblTeamSch[Team],tblTeamSch[[#This Row],[Team]],#REF!,1)&gt;1,"Y","")</f>
        <v>#REF!</v>
      </c>
      <c r="S495" s="6">
        <f>INDEX([1]!tblLoc[Score],MATCH(INDEX([1]!tblOrg[Loc],MATCH(tblTeamSch[[#This Row],[Org]],[1]!tblOrg[Organization],0)),[1]!tblLoc[Loc],0))</f>
        <v>10</v>
      </c>
      <c r="T495" s="6" t="e">
        <f>INDEX([1]!tblLoc[Score],MATCH(INDEX([1]!tblOrg[Loc],MATCH(#REF!,[1]!tblOrg[Abbr],0)),[1]!tblLoc[Loc],0))</f>
        <v>#REF!</v>
      </c>
      <c r="U495" s="6">
        <f>IFERROR(INDEX([1]!tblLoc[Score],MATCH(INDEX([1]!tblOrg[Loc],MATCH(INDEX(FacList,MATCH(tblTeamSch[[#This Row],[Facility]],INDEX(FacList,,1),0),3),[1]!tblOrg[Org Num],0)),[1]!tblLoc[Loc],0)),"")</f>
        <v>7</v>
      </c>
      <c r="V495" s="6">
        <f>IF(OR(tblTeamSch[[#This Row],[Court]]="",tblTeamSch[[#This Row],[Home]]&gt;0),0,IF(tblTeamSch[[#This Row],[Court]]&lt;10,0,IF(tblTeamSch[[#This Row],[Home Court]]=10,0,10)))</f>
        <v>0</v>
      </c>
      <c r="W495" s="6" t="e">
        <f>COUNTIFS(tblTeamSch[Travel Score for Game],10,tblTeamSch[Home],0,#REF!,#REF!)</f>
        <v>#REF!</v>
      </c>
      <c r="X495" s="6" t="str">
        <f>IFERROR(INDEX(tblTeamSch[Overall Travel Score],MATCH(tblTeamSch[[#This Row],[Opponent]],tblTeamSch[Team],0)),"")</f>
        <v/>
      </c>
      <c r="Y495" s="6" cm="1">
        <f t="array" ref="Y495">IF(Y494="Num",1,IF(Y494="","",IF(Y494+1&gt;TotalNumRegGames*2,"",Y494+1)))</f>
        <v>494</v>
      </c>
    </row>
    <row r="496" spans="1:25" ht="13.35" customHeight="1" x14ac:dyDescent="0.3">
      <c r="A496" s="6" cm="1">
        <f t="array" ref="A4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236</v>
      </c>
      <c r="B496" s="6" cm="1">
        <f t="array" ref="B4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6" s="6">
        <f>IFERROR(INDEX([1]!tblSchedule[Week Game Scheduled],MATCH(tblTeamSch[[#This Row],[Game Num]],[1]!tblSchedule[GameNum],0)),"")</f>
        <v>6</v>
      </c>
      <c r="D496" s="6">
        <f>IFERROR(INDEX([1]!tblSchedule[Round],MATCH(tblTeamSch[[#This Row],[Game Num]],[1]!tblSchedule[GameNum],0)),"")</f>
        <v>3</v>
      </c>
      <c r="E496" s="6">
        <f>IFERROR(INDEX([1]!tblSchedule[Rnd Sch],MATCH(tblTeamSch[[#This Row],[Game Num]],[1]!tblSchedule[GameNum],0)),"")</f>
        <v>3</v>
      </c>
      <c r="F496" s="6" t="str">
        <f>IFERROR(INDEX([1]!tblSchedule[DLC],MATCH(tblTeamSch[[#This Row],[Game Num]],[1]!tblSchedule[GameNum],0)),"")</f>
        <v>6B1AA</v>
      </c>
      <c r="G496" s="7" t="str">
        <f>IFERROR(INDEX([1]!tblSchedule[Facility],MATCH(tblTeamSch[[#This Row],[Game Num]],[1]!tblSchedule[GameNum],0)),"")</f>
        <v>St Lawrence</v>
      </c>
      <c r="H496" s="8">
        <f>IFERROR(INDEX([1]!tblSchedule[Game Date],MATCH(tblTeamSch[[#This Row],[Game Num]],[1]!tblSchedule[GameNum],0)),"")</f>
        <v>46026</v>
      </c>
      <c r="I496" s="9">
        <f>IFERROR(INDEX([1]!tblSchedule[Game Time],MATCH(tblTeamSch[[#This Row],[Game Num]],[1]!tblSchedule[GameNum],0)),"")</f>
        <v>0.58333333333333337</v>
      </c>
      <c r="J496" s="10" t="str">
        <f>IFERROR(INDEX([1]!tblTeams[Organization],MATCH(tblTeamSch[[#This Row],[Team]],[1]!tblTeams[Team],0)),"")</f>
        <v>Notre Dame Academy</v>
      </c>
      <c r="K496" s="10" t="str">
        <f>IFERROR(INDEX([1]!tblOrg[Abbr],MATCH(tblTeamSch[[#This Row],[Org]],[1]!tblOrg[Organization],0)),"")</f>
        <v>NDA</v>
      </c>
      <c r="L496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6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496" s="6"/>
      <c r="O496" s="6"/>
      <c r="P496" s="6"/>
      <c r="Q496" s="6">
        <f>INDEX([1]!tblSchedule[Home Game],MATCH(tblTeamSch[[#This Row],[Game Num]],[1]!tblSchedule[GameNum],0))</f>
        <v>1</v>
      </c>
      <c r="R496" s="7" t="e">
        <f>IF(COUNTIFS(tblTeamSch[Team],tblTeamSch[[#This Row],[Team]],#REF!,1)&gt;1,"Y","")</f>
        <v>#REF!</v>
      </c>
      <c r="S496" s="6">
        <f>INDEX([1]!tblLoc[Score],MATCH(INDEX([1]!tblOrg[Loc],MATCH(tblTeamSch[[#This Row],[Org]],[1]!tblOrg[Organization],0)),[1]!tblLoc[Loc],0))</f>
        <v>10</v>
      </c>
      <c r="T496" s="6" t="e">
        <f>INDEX([1]!tblLoc[Score],MATCH(INDEX([1]!tblOrg[Loc],MATCH(#REF!,[1]!tblOrg[Abbr],0)),[1]!tblLoc[Loc],0))</f>
        <v>#REF!</v>
      </c>
      <c r="U496" s="6">
        <f>IFERROR(INDEX([1]!tblLoc[Score],MATCH(INDEX([1]!tblOrg[Loc],MATCH(INDEX(FacList,MATCH(tblTeamSch[[#This Row],[Facility]],INDEX(FacList,,1),0),3),[1]!tblOrg[Org Num],0)),[1]!tblLoc[Loc],0)),"")</f>
        <v>10</v>
      </c>
      <c r="V496" s="6">
        <f>IF(OR(tblTeamSch[[#This Row],[Court]]="",tblTeamSch[[#This Row],[Home]]&gt;0),0,IF(tblTeamSch[[#This Row],[Court]]&lt;10,0,IF(tblTeamSch[[#This Row],[Home Court]]=10,0,10)))</f>
        <v>0</v>
      </c>
      <c r="W496" s="6" t="e">
        <f>COUNTIFS(tblTeamSch[Travel Score for Game],10,tblTeamSch[Home],0,#REF!,#REF!)</f>
        <v>#REF!</v>
      </c>
      <c r="X496" s="6" t="str">
        <f>IFERROR(INDEX(tblTeamSch[Overall Travel Score],MATCH(tblTeamSch[[#This Row],[Opponent]],tblTeamSch[Team],0)),"")</f>
        <v/>
      </c>
      <c r="Y496" s="6" cm="1">
        <f t="array" ref="Y496">IF(Y495="Num",1,IF(Y495="","",IF(Y495+1&gt;TotalNumRegGames*2,"",Y495+1)))</f>
        <v>495</v>
      </c>
    </row>
    <row r="497" spans="1:25" ht="13.35" customHeight="1" x14ac:dyDescent="0.3">
      <c r="A497" s="6" cm="1">
        <f t="array" ref="A4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241</v>
      </c>
      <c r="B497" s="6" cm="1">
        <f t="array" ref="B4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97" s="6">
        <f>IFERROR(INDEX([1]!tblSchedule[Week Game Scheduled],MATCH(tblTeamSch[[#This Row],[Game Num]],[1]!tblSchedule[GameNum],0)),"")</f>
        <v>7</v>
      </c>
      <c r="D497" s="6">
        <f>IFERROR(INDEX([1]!tblSchedule[Round],MATCH(tblTeamSch[[#This Row],[Game Num]],[1]!tblSchedule[GameNum],0)),"")</f>
        <v>4</v>
      </c>
      <c r="E497" s="6">
        <f>IFERROR(INDEX([1]!tblSchedule[Rnd Sch],MATCH(tblTeamSch[[#This Row],[Game Num]],[1]!tblSchedule[GameNum],0)),"")</f>
        <v>4</v>
      </c>
      <c r="F497" s="6" t="str">
        <f>IFERROR(INDEX([1]!tblSchedule[DLC],MATCH(tblTeamSch[[#This Row],[Game Num]],[1]!tblSchedule[GameNum],0)),"")</f>
        <v>6B1AA</v>
      </c>
      <c r="G497" s="7" t="str">
        <f>IFERROR(INDEX([1]!tblSchedule[Facility],MATCH(tblTeamSch[[#This Row],[Game Num]],[1]!tblSchedule[GameNum],0)),"")</f>
        <v>St Lawrence</v>
      </c>
      <c r="H497" s="8">
        <f>IFERROR(INDEX([1]!tblSchedule[Game Date],MATCH(tblTeamSch[[#This Row],[Game Num]],[1]!tblSchedule[GameNum],0)),"")</f>
        <v>46033</v>
      </c>
      <c r="I497" s="9">
        <f>IFERROR(INDEX([1]!tblSchedule[Game Time],MATCH(tblTeamSch[[#This Row],[Game Num]],[1]!tblSchedule[GameNum],0)),"")</f>
        <v>0.66666666666666663</v>
      </c>
      <c r="J497" s="10" t="str">
        <f>IFERROR(INDEX([1]!tblTeams[Organization],MATCH(tblTeamSch[[#This Row],[Team]],[1]!tblTeams[Team],0)),"")</f>
        <v>Notre Dame Academy</v>
      </c>
      <c r="K497" s="10" t="str">
        <f>IFERROR(INDEX([1]!tblOrg[Abbr],MATCH(tblTeamSch[[#This Row],[Org]],[1]!tblOrg[Organization],0)),"")</f>
        <v>NDA</v>
      </c>
      <c r="L497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7" s="10" t="str">
        <f>IFERROR(INDEX(IF(tblTeamSch[[#This Row],[1vs2]]=1,[1]!tblSchedule[Team 2 Name],[1]!tblSchedule[Team 1 Name]),MATCH(tblTeamSch[[#This Row],[Game Num]],[1]!tblSchedule[GameNum],0)),"")</f>
        <v>Holy Trinity BB 5/6B #1</v>
      </c>
      <c r="N497" s="6"/>
      <c r="O497" s="6"/>
      <c r="P497" s="6"/>
      <c r="Q497" s="6">
        <f>INDEX([1]!tblSchedule[Home Game],MATCH(tblTeamSch[[#This Row],[Game Num]],[1]!tblSchedule[GameNum],0))</f>
        <v>1</v>
      </c>
      <c r="R497" s="7" t="e">
        <f>IF(COUNTIFS(tblTeamSch[Team],tblTeamSch[[#This Row],[Team]],#REF!,1)&gt;1,"Y","")</f>
        <v>#REF!</v>
      </c>
      <c r="S497" s="6">
        <f>INDEX([1]!tblLoc[Score],MATCH(INDEX([1]!tblOrg[Loc],MATCH(tblTeamSch[[#This Row],[Org]],[1]!tblOrg[Organization],0)),[1]!tblLoc[Loc],0))</f>
        <v>10</v>
      </c>
      <c r="T497" s="6" t="e">
        <f>INDEX([1]!tblLoc[Score],MATCH(INDEX([1]!tblOrg[Loc],MATCH(#REF!,[1]!tblOrg[Abbr],0)),[1]!tblLoc[Loc],0))</f>
        <v>#REF!</v>
      </c>
      <c r="U497" s="6">
        <f>IFERROR(INDEX([1]!tblLoc[Score],MATCH(INDEX([1]!tblOrg[Loc],MATCH(INDEX(FacList,MATCH(tblTeamSch[[#This Row],[Facility]],INDEX(FacList,,1),0),3),[1]!tblOrg[Org Num],0)),[1]!tblLoc[Loc],0)),"")</f>
        <v>10</v>
      </c>
      <c r="V497" s="6">
        <f>IF(OR(tblTeamSch[[#This Row],[Court]]="",tblTeamSch[[#This Row],[Home]]&gt;0),0,IF(tblTeamSch[[#This Row],[Court]]&lt;10,0,IF(tblTeamSch[[#This Row],[Home Court]]=10,0,10)))</f>
        <v>0</v>
      </c>
      <c r="W497" s="6" t="e">
        <f>COUNTIFS(tblTeamSch[Travel Score for Game],10,tblTeamSch[Home],0,#REF!,#REF!)</f>
        <v>#REF!</v>
      </c>
      <c r="X497" s="6" t="str">
        <f>IFERROR(INDEX(tblTeamSch[Overall Travel Score],MATCH(tblTeamSch[[#This Row],[Opponent]],tblTeamSch[Team],0)),"")</f>
        <v/>
      </c>
      <c r="Y497" s="6" cm="1">
        <f t="array" ref="Y497">IF(Y496="Num",1,IF(Y496="","",IF(Y496+1&gt;TotalNumRegGames*2,"",Y496+1)))</f>
        <v>496</v>
      </c>
    </row>
    <row r="498" spans="1:25" ht="13.35" customHeight="1" x14ac:dyDescent="0.3">
      <c r="A498" s="6" cm="1">
        <f t="array" ref="A4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244</v>
      </c>
      <c r="B498" s="6" cm="1">
        <f t="array" ref="B4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498" s="6">
        <f>IFERROR(INDEX([1]!tblSchedule[Week Game Scheduled],MATCH(tblTeamSch[[#This Row],[Game Num]],[1]!tblSchedule[GameNum],0)),"")</f>
        <v>8</v>
      </c>
      <c r="D498" s="6">
        <f>IFERROR(INDEX([1]!tblSchedule[Round],MATCH(tblTeamSch[[#This Row],[Game Num]],[1]!tblSchedule[GameNum],0)),"")</f>
        <v>5</v>
      </c>
      <c r="E498" s="6">
        <f>IFERROR(INDEX([1]!tblSchedule[Rnd Sch],MATCH(tblTeamSch[[#This Row],[Game Num]],[1]!tblSchedule[GameNum],0)),"")</f>
        <v>5</v>
      </c>
      <c r="F498" s="6" t="str">
        <f>IFERROR(INDEX([1]!tblSchedule[DLC],MATCH(tblTeamSch[[#This Row],[Game Num]],[1]!tblSchedule[GameNum],0)),"")</f>
        <v>6B1AA</v>
      </c>
      <c r="G498" s="7" t="str">
        <f>IFERROR(INDEX([1]!tblSchedule[Facility],MATCH(tblTeamSch[[#This Row],[Game Num]],[1]!tblSchedule[GameNum],0)),"")</f>
        <v>St Lawrence</v>
      </c>
      <c r="H498" s="8">
        <f>IFERROR(INDEX([1]!tblSchedule[Game Date],MATCH(tblTeamSch[[#This Row],[Game Num]],[1]!tblSchedule[GameNum],0)),"")</f>
        <v>46040</v>
      </c>
      <c r="I498" s="9">
        <f>IFERROR(INDEX([1]!tblSchedule[Game Time],MATCH(tblTeamSch[[#This Row],[Game Num]],[1]!tblSchedule[GameNum],0)),"")</f>
        <v>0.66666666666666663</v>
      </c>
      <c r="J498" s="10" t="str">
        <f>IFERROR(INDEX([1]!tblTeams[Organization],MATCH(tblTeamSch[[#This Row],[Team]],[1]!tblTeams[Team],0)),"")</f>
        <v>Notre Dame Academy</v>
      </c>
      <c r="K498" s="10" t="str">
        <f>IFERROR(INDEX([1]!tblOrg[Abbr],MATCH(tblTeamSch[[#This Row],[Org]],[1]!tblOrg[Organization],0)),"")</f>
        <v>NDA</v>
      </c>
      <c r="L498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8" s="10" t="str">
        <f>IFERROR(INDEX(IF(tblTeamSch[[#This Row],[1vs2]]=1,[1]!tblSchedule[Team 2 Name],[1]!tblSchedule[Team 1 Name]),MATCH(tblTeamSch[[#This Row],[Game Num]],[1]!tblSchedule[GameNum],0)),"")</f>
        <v>St. Mary BB 6B - Green</v>
      </c>
      <c r="N498" s="6"/>
      <c r="O498" s="6"/>
      <c r="P498" s="6"/>
      <c r="Q498" s="6">
        <f>INDEX([1]!tblSchedule[Home Game],MATCH(tblTeamSch[[#This Row],[Game Num]],[1]!tblSchedule[GameNum],0))</f>
        <v>1</v>
      </c>
      <c r="R498" s="7" t="e">
        <f>IF(COUNTIFS(tblTeamSch[Team],tblTeamSch[[#This Row],[Team]],#REF!,1)&gt;1,"Y","")</f>
        <v>#REF!</v>
      </c>
      <c r="S498" s="6">
        <f>INDEX([1]!tblLoc[Score],MATCH(INDEX([1]!tblOrg[Loc],MATCH(tblTeamSch[[#This Row],[Org]],[1]!tblOrg[Organization],0)),[1]!tblLoc[Loc],0))</f>
        <v>10</v>
      </c>
      <c r="T498" s="6" t="e">
        <f>INDEX([1]!tblLoc[Score],MATCH(INDEX([1]!tblOrg[Loc],MATCH(#REF!,[1]!tblOrg[Abbr],0)),[1]!tblLoc[Loc],0))</f>
        <v>#REF!</v>
      </c>
      <c r="U498" s="6">
        <f>IFERROR(INDEX([1]!tblLoc[Score],MATCH(INDEX([1]!tblOrg[Loc],MATCH(INDEX(FacList,MATCH(tblTeamSch[[#This Row],[Facility]],INDEX(FacList,,1),0),3),[1]!tblOrg[Org Num],0)),[1]!tblLoc[Loc],0)),"")</f>
        <v>10</v>
      </c>
      <c r="V498" s="6">
        <f>IF(OR(tblTeamSch[[#This Row],[Court]]="",tblTeamSch[[#This Row],[Home]]&gt;0),0,IF(tblTeamSch[[#This Row],[Court]]&lt;10,0,IF(tblTeamSch[[#This Row],[Home Court]]=10,0,10)))</f>
        <v>0</v>
      </c>
      <c r="W498" s="6" t="e">
        <f>COUNTIFS(tblTeamSch[Travel Score for Game],10,tblTeamSch[Home],0,#REF!,#REF!)</f>
        <v>#REF!</v>
      </c>
      <c r="X498" s="6" t="str">
        <f>IFERROR(INDEX(tblTeamSch[Overall Travel Score],MATCH(tblTeamSch[[#This Row],[Opponent]],tblTeamSch[Team],0)),"")</f>
        <v/>
      </c>
      <c r="Y498" s="6" cm="1">
        <f t="array" ref="Y498">IF(Y497="Num",1,IF(Y497="","",IF(Y497+1&gt;TotalNumRegGames*2,"",Y497+1)))</f>
        <v>497</v>
      </c>
    </row>
    <row r="499" spans="1:25" ht="13.35" customHeight="1" x14ac:dyDescent="0.3">
      <c r="A499" s="6" cm="1">
        <f t="array" ref="A4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253</v>
      </c>
      <c r="B499" s="6" cm="1">
        <f t="array" ref="B4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499" s="6">
        <f>IFERROR(INDEX([1]!tblSchedule[Week Game Scheduled],MATCH(tblTeamSch[[#This Row],[Game Num]],[1]!tblSchedule[GameNum],0)),"")</f>
        <v>8</v>
      </c>
      <c r="D499" s="6">
        <f>IFERROR(INDEX([1]!tblSchedule[Round],MATCH(tblTeamSch[[#This Row],[Game Num]],[1]!tblSchedule[GameNum],0)),"")</f>
        <v>6</v>
      </c>
      <c r="E499" s="6">
        <f>IFERROR(INDEX([1]!tblSchedule[Rnd Sch],MATCH(tblTeamSch[[#This Row],[Game Num]],[1]!tblSchedule[GameNum],0)),"")</f>
        <v>6</v>
      </c>
      <c r="F499" s="6" t="str">
        <f>IFERROR(INDEX([1]!tblSchedule[DLC],MATCH(tblTeamSch[[#This Row],[Game Num]],[1]!tblSchedule[GameNum],0)),"")</f>
        <v>6B1AA</v>
      </c>
      <c r="G499" s="7" t="str">
        <f>IFERROR(INDEX([1]!tblSchedule[Facility],MATCH(tblTeamSch[[#This Row],[Game Num]],[1]!tblSchedule[GameNum],0)),"")</f>
        <v>St Lawrence</v>
      </c>
      <c r="H499" s="8">
        <f>IFERROR(INDEX([1]!tblSchedule[Game Date],MATCH(tblTeamSch[[#This Row],[Game Num]],[1]!tblSchedule[GameNum],0)),"")</f>
        <v>46046</v>
      </c>
      <c r="I499" s="9">
        <f>IFERROR(INDEX([1]!tblSchedule[Game Time],MATCH(tblTeamSch[[#This Row],[Game Num]],[1]!tblSchedule[GameNum],0)),"")</f>
        <v>0.375</v>
      </c>
      <c r="J499" s="10" t="str">
        <f>IFERROR(INDEX([1]!tblTeams[Organization],MATCH(tblTeamSch[[#This Row],[Team]],[1]!tblTeams[Team],0)),"")</f>
        <v>Notre Dame Academy</v>
      </c>
      <c r="K499" s="10" t="str">
        <f>IFERROR(INDEX([1]!tblOrg[Abbr],MATCH(tblTeamSch[[#This Row],[Org]],[1]!tblOrg[Organization],0)),"")</f>
        <v>NDA</v>
      </c>
      <c r="L499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499" s="10" t="str">
        <f>IFERROR(INDEX(IF(tblTeamSch[[#This Row],[1vs2]]=1,[1]!tblSchedule[Team 2 Name],[1]!tblSchedule[Team 1 Name]),MATCH(tblTeamSch[[#This Row],[Game Num]],[1]!tblSchedule[GameNum],0)),"")</f>
        <v>St. Albert BB 6B #1</v>
      </c>
      <c r="N499" s="6"/>
      <c r="O499" s="6"/>
      <c r="P499" s="6"/>
      <c r="Q499" s="6">
        <f>INDEX([1]!tblSchedule[Home Game],MATCH(tblTeamSch[[#This Row],[Game Num]],[1]!tblSchedule[GameNum],0))</f>
        <v>1</v>
      </c>
      <c r="R499" s="7" t="e">
        <f>IF(COUNTIFS(tblTeamSch[Team],tblTeamSch[[#This Row],[Team]],#REF!,1)&gt;1,"Y","")</f>
        <v>#REF!</v>
      </c>
      <c r="S499" s="6">
        <f>INDEX([1]!tblLoc[Score],MATCH(INDEX([1]!tblOrg[Loc],MATCH(tblTeamSch[[#This Row],[Org]],[1]!tblOrg[Organization],0)),[1]!tblLoc[Loc],0))</f>
        <v>10</v>
      </c>
      <c r="T499" s="6" t="e">
        <f>INDEX([1]!tblLoc[Score],MATCH(INDEX([1]!tblOrg[Loc],MATCH(#REF!,[1]!tblOrg[Abbr],0)),[1]!tblLoc[Loc],0))</f>
        <v>#REF!</v>
      </c>
      <c r="U499" s="6">
        <f>IFERROR(INDEX([1]!tblLoc[Score],MATCH(INDEX([1]!tblOrg[Loc],MATCH(INDEX(FacList,MATCH(tblTeamSch[[#This Row],[Facility]],INDEX(FacList,,1),0),3),[1]!tblOrg[Org Num],0)),[1]!tblLoc[Loc],0)),"")</f>
        <v>10</v>
      </c>
      <c r="V499" s="6">
        <f>IF(OR(tblTeamSch[[#This Row],[Court]]="",tblTeamSch[[#This Row],[Home]]&gt;0),0,IF(tblTeamSch[[#This Row],[Court]]&lt;10,0,IF(tblTeamSch[[#This Row],[Home Court]]=10,0,10)))</f>
        <v>0</v>
      </c>
      <c r="W499" s="6" t="e">
        <f>COUNTIFS(tblTeamSch[Travel Score for Game],10,tblTeamSch[Home],0,#REF!,#REF!)</f>
        <v>#REF!</v>
      </c>
      <c r="X499" s="6" t="str">
        <f>IFERROR(INDEX(tblTeamSch[Overall Travel Score],MATCH(tblTeamSch[[#This Row],[Opponent]],tblTeamSch[Team],0)),"")</f>
        <v/>
      </c>
      <c r="Y499" s="6" cm="1">
        <f t="array" ref="Y499">IF(Y498="Num",1,IF(Y498="","",IF(Y498+1&gt;TotalNumRegGames*2,"",Y498+1)))</f>
        <v>498</v>
      </c>
    </row>
    <row r="500" spans="1:25" ht="13.35" customHeight="1" x14ac:dyDescent="0.3">
      <c r="A500" s="6" cm="1">
        <f t="array" ref="A5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255</v>
      </c>
      <c r="B500" s="6" cm="1">
        <f t="array" ref="B5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0" s="6">
        <f>IFERROR(INDEX([1]!tblSchedule[Week Game Scheduled],MATCH(tblTeamSch[[#This Row],[Game Num]],[1]!tblSchedule[GameNum],0)),"")</f>
        <v>10</v>
      </c>
      <c r="D500" s="6">
        <f>IFERROR(INDEX([1]!tblSchedule[Round],MATCH(tblTeamSch[[#This Row],[Game Num]],[1]!tblSchedule[GameNum],0)),"")</f>
        <v>7</v>
      </c>
      <c r="E500" s="6">
        <f>IFERROR(INDEX([1]!tblSchedule[Rnd Sch],MATCH(tblTeamSch[[#This Row],[Game Num]],[1]!tblSchedule[GameNum],0)),"")</f>
        <v>7</v>
      </c>
      <c r="F500" s="6" t="str">
        <f>IFERROR(INDEX([1]!tblSchedule[DLC],MATCH(tblTeamSch[[#This Row],[Game Num]],[1]!tblSchedule[GameNum],0)),"")</f>
        <v>6B1AA</v>
      </c>
      <c r="G500" s="7" t="str">
        <f>IFERROR(INDEX([1]!tblSchedule[Facility],MATCH(tblTeamSch[[#This Row],[Game Num]],[1]!tblSchedule[GameNum],0)),"")</f>
        <v>St Lawrence</v>
      </c>
      <c r="H500" s="8">
        <f>IFERROR(INDEX([1]!tblSchedule[Game Date],MATCH(tblTeamSch[[#This Row],[Game Num]],[1]!tblSchedule[GameNum],0)),"")</f>
        <v>46054</v>
      </c>
      <c r="I500" s="9">
        <f>IFERROR(INDEX([1]!tblSchedule[Game Time],MATCH(tblTeamSch[[#This Row],[Game Num]],[1]!tblSchedule[GameNum],0)),"")</f>
        <v>0.66666666666666663</v>
      </c>
      <c r="J500" s="10" t="str">
        <f>IFERROR(INDEX([1]!tblTeams[Organization],MATCH(tblTeamSch[[#This Row],[Team]],[1]!tblTeams[Team],0)),"")</f>
        <v>Notre Dame Academy</v>
      </c>
      <c r="K500" s="10" t="str">
        <f>IFERROR(INDEX([1]!tblOrg[Abbr],MATCH(tblTeamSch[[#This Row],[Org]],[1]!tblOrg[Organization],0)),"")</f>
        <v>NDA</v>
      </c>
      <c r="L500" s="10" t="str">
        <f>IFERROR(INDEX(IF(tblTeamSch[[#This Row],[1vs2]]=1,[1]!tblSchedule[Team 1 Name],[1]!tblSchedule[Team 2 Name]),MATCH(tblTeamSch[[#This Row],[Game Num]],[1]!tblSchedule[GameNum],0)),"")</f>
        <v>Notre Dame Academy BB 5/6 Boys #1</v>
      </c>
      <c r="M500" s="10" t="str">
        <f>IFERROR(INDEX(IF(tblTeamSch[[#This Row],[1vs2]]=1,[1]!tblSchedule[Team 2 Name],[1]!tblSchedule[Team 1 Name]),MATCH(tblTeamSch[[#This Row],[Game Num]],[1]!tblSchedule[GameNum],0)),"")</f>
        <v>SHMS BB 6B#1</v>
      </c>
      <c r="N500" s="6"/>
      <c r="O500" s="6"/>
      <c r="P500" s="6"/>
      <c r="Q500" s="6">
        <f>INDEX([1]!tblSchedule[Home Game],MATCH(tblTeamSch[[#This Row],[Game Num]],[1]!tblSchedule[GameNum],0))</f>
        <v>1</v>
      </c>
      <c r="R500" s="7" t="e">
        <f>IF(COUNTIFS(tblTeamSch[Team],tblTeamSch[[#This Row],[Team]],#REF!,1)&gt;1,"Y","")</f>
        <v>#REF!</v>
      </c>
      <c r="S500" s="6">
        <f>INDEX([1]!tblLoc[Score],MATCH(INDEX([1]!tblOrg[Loc],MATCH(tblTeamSch[[#This Row],[Org]],[1]!tblOrg[Organization],0)),[1]!tblLoc[Loc],0))</f>
        <v>10</v>
      </c>
      <c r="T500" s="6" t="e">
        <f>INDEX([1]!tblLoc[Score],MATCH(INDEX([1]!tblOrg[Loc],MATCH(#REF!,[1]!tblOrg[Abbr],0)),[1]!tblLoc[Loc],0))</f>
        <v>#REF!</v>
      </c>
      <c r="U500" s="6">
        <f>IFERROR(INDEX([1]!tblLoc[Score],MATCH(INDEX([1]!tblOrg[Loc],MATCH(INDEX(FacList,MATCH(tblTeamSch[[#This Row],[Facility]],INDEX(FacList,,1),0),3),[1]!tblOrg[Org Num],0)),[1]!tblLoc[Loc],0)),"")</f>
        <v>10</v>
      </c>
      <c r="V500" s="6">
        <f>IF(OR(tblTeamSch[[#This Row],[Court]]="",tblTeamSch[[#This Row],[Home]]&gt;0),0,IF(tblTeamSch[[#This Row],[Court]]&lt;10,0,IF(tblTeamSch[[#This Row],[Home Court]]=10,0,10)))</f>
        <v>0</v>
      </c>
      <c r="W500" s="6" t="e">
        <f>COUNTIFS(tblTeamSch[Travel Score for Game],10,tblTeamSch[Home],0,#REF!,#REF!)</f>
        <v>#REF!</v>
      </c>
      <c r="X500" s="6" t="str">
        <f>IFERROR(INDEX(tblTeamSch[Overall Travel Score],MATCH(tblTeamSch[[#This Row],[Opponent]],tblTeamSch[Team],0)),"")</f>
        <v/>
      </c>
      <c r="Y500" s="6" cm="1">
        <f t="array" ref="Y500">IF(Y499="Num",1,IF(Y499="","",IF(Y499+1&gt;TotalNumRegGames*2,"",Y499+1)))</f>
        <v>499</v>
      </c>
    </row>
    <row r="501" spans="1:25" ht="13.35" customHeight="1" x14ac:dyDescent="0.3">
      <c r="A501" s="6" cm="1">
        <f t="array" ref="A5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306</v>
      </c>
      <c r="B501" s="6" cm="1">
        <f t="array" ref="B5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01" s="6">
        <f>IFERROR(INDEX([1]!tblSchedule[Week Game Scheduled],MATCH(tblTeamSch[[#This Row],[Game Num]],[1]!tblSchedule[GameNum],0)),"")</f>
        <v>49</v>
      </c>
      <c r="D501" s="6">
        <f>IFERROR(INDEX([1]!tblSchedule[Round],MATCH(tblTeamSch[[#This Row],[Game Num]],[1]!tblSchedule[GameNum],0)),"")</f>
        <v>1</v>
      </c>
      <c r="E501" s="6">
        <f>IFERROR(INDEX([1]!tblSchedule[Rnd Sch],MATCH(tblTeamSch[[#This Row],[Game Num]],[1]!tblSchedule[GameNum],0)),"")</f>
        <v>1</v>
      </c>
      <c r="F501" s="6" t="str">
        <f>IFERROR(INDEX([1]!tblSchedule[DLC],MATCH(tblTeamSch[[#This Row],[Game Num]],[1]!tblSchedule[GameNum],0)),"")</f>
        <v>6B2AA</v>
      </c>
      <c r="G501" s="7" t="str">
        <f>IFERROR(INDEX([1]!tblSchedule[Facility],MATCH(tblTeamSch[[#This Row],[Game Num]],[1]!tblSchedule[GameNum],0)),"")</f>
        <v>St Lawrence</v>
      </c>
      <c r="H501" s="8">
        <f>IFERROR(INDEX([1]!tblSchedule[Game Date],MATCH(tblTeamSch[[#This Row],[Game Num]],[1]!tblSchedule[GameNum],0)),"")</f>
        <v>45997</v>
      </c>
      <c r="I501" s="9">
        <f>IFERROR(INDEX([1]!tblSchedule[Game Time],MATCH(tblTeamSch[[#This Row],[Game Num]],[1]!tblSchedule[GameNum],0)),"")</f>
        <v>0.375</v>
      </c>
      <c r="J501" s="10" t="str">
        <f>IFERROR(INDEX([1]!tblTeams[Organization],MATCH(tblTeamSch[[#This Row],[Team]],[1]!tblTeams[Team],0)),"")</f>
        <v>Notre Dame Academy</v>
      </c>
      <c r="K501" s="10" t="str">
        <f>IFERROR(INDEX([1]!tblOrg[Abbr],MATCH(tblTeamSch[[#This Row],[Org]],[1]!tblOrg[Organization],0)),"")</f>
        <v>NDA</v>
      </c>
      <c r="L501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1" s="10" t="str">
        <f>IFERROR(INDEX(IF(tblTeamSch[[#This Row],[1vs2]]=1,[1]!tblSchedule[Team 2 Name],[1]!tblSchedule[Team 1 Name]),MATCH(tblTeamSch[[#This Row],[Game Num]],[1]!tblSchedule[GameNum],0)),"")</f>
        <v>St Michael BB 6B#2</v>
      </c>
      <c r="N501" s="6"/>
      <c r="O501" s="6"/>
      <c r="P501" s="6"/>
      <c r="Q501" s="6">
        <f>INDEX([1]!tblSchedule[Home Game],MATCH(tblTeamSch[[#This Row],[Game Num]],[1]!tblSchedule[GameNum],0))</f>
        <v>1</v>
      </c>
      <c r="R501" s="7" t="e">
        <f>IF(COUNTIFS(tblTeamSch[Team],tblTeamSch[[#This Row],[Team]],#REF!,1)&gt;1,"Y","")</f>
        <v>#REF!</v>
      </c>
      <c r="S501" s="6">
        <f>INDEX([1]!tblLoc[Score],MATCH(INDEX([1]!tblOrg[Loc],MATCH(tblTeamSch[[#This Row],[Org]],[1]!tblOrg[Organization],0)),[1]!tblLoc[Loc],0))</f>
        <v>10</v>
      </c>
      <c r="T501" s="6" t="e">
        <f>INDEX([1]!tblLoc[Score],MATCH(INDEX([1]!tblOrg[Loc],MATCH(#REF!,[1]!tblOrg[Abbr],0)),[1]!tblLoc[Loc],0))</f>
        <v>#REF!</v>
      </c>
      <c r="U501" s="6">
        <f>IFERROR(INDEX([1]!tblLoc[Score],MATCH(INDEX([1]!tblOrg[Loc],MATCH(INDEX(FacList,MATCH(tblTeamSch[[#This Row],[Facility]],INDEX(FacList,,1),0),3),[1]!tblOrg[Org Num],0)),[1]!tblLoc[Loc],0)),"")</f>
        <v>10</v>
      </c>
      <c r="V501" s="6">
        <f>IF(OR(tblTeamSch[[#This Row],[Court]]="",tblTeamSch[[#This Row],[Home]]&gt;0),0,IF(tblTeamSch[[#This Row],[Court]]&lt;10,0,IF(tblTeamSch[[#This Row],[Home Court]]=10,0,10)))</f>
        <v>0</v>
      </c>
      <c r="W501" s="6" t="e">
        <f>COUNTIFS(tblTeamSch[Travel Score for Game],10,tblTeamSch[Home],0,#REF!,#REF!)</f>
        <v>#REF!</v>
      </c>
      <c r="X501" s="6" t="str">
        <f>IFERROR(INDEX(tblTeamSch[Overall Travel Score],MATCH(tblTeamSch[[#This Row],[Opponent]],tblTeamSch[Team],0)),"")</f>
        <v/>
      </c>
      <c r="Y501" s="6" cm="1">
        <f t="array" ref="Y501">IF(Y500="Num",1,IF(Y500="","",IF(Y500+1&gt;TotalNumRegGames*2,"",Y500+1)))</f>
        <v>500</v>
      </c>
    </row>
    <row r="502" spans="1:25" ht="13.35" customHeight="1" x14ac:dyDescent="0.3">
      <c r="A502" s="6" cm="1">
        <f t="array" ref="A5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310</v>
      </c>
      <c r="B502" s="6" cm="1">
        <f t="array" ref="B5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2" s="6">
        <f>IFERROR(INDEX([1]!tblSchedule[Week Game Scheduled],MATCH(tblTeamSch[[#This Row],[Game Num]],[1]!tblSchedule[GameNum],0)),"")</f>
        <v>50</v>
      </c>
      <c r="D502" s="6">
        <f>IFERROR(INDEX([1]!tblSchedule[Round],MATCH(tblTeamSch[[#This Row],[Game Num]],[1]!tblSchedule[GameNum],0)),"")</f>
        <v>2</v>
      </c>
      <c r="E502" s="6">
        <f>IFERROR(INDEX([1]!tblSchedule[Rnd Sch],MATCH(tblTeamSch[[#This Row],[Game Num]],[1]!tblSchedule[GameNum],0)),"")</f>
        <v>2</v>
      </c>
      <c r="F502" s="6" t="str">
        <f>IFERROR(INDEX([1]!tblSchedule[DLC],MATCH(tblTeamSch[[#This Row],[Game Num]],[1]!tblSchedule[GameNum],0)),"")</f>
        <v>6B2AA</v>
      </c>
      <c r="G502" s="7" t="str">
        <f>IFERROR(INDEX([1]!tblSchedule[Facility],MATCH(tblTeamSch[[#This Row],[Game Num]],[1]!tblSchedule[GameNum],0)),"")</f>
        <v>St. Agnes Gym</v>
      </c>
      <c r="H502" s="8">
        <f>IFERROR(INDEX([1]!tblSchedule[Game Date],MATCH(tblTeamSch[[#This Row],[Game Num]],[1]!tblSchedule[GameNum],0)),"")</f>
        <v>46004</v>
      </c>
      <c r="I502" s="9">
        <f>IFERROR(INDEX([1]!tblSchedule[Game Time],MATCH(tblTeamSch[[#This Row],[Game Num]],[1]!tblSchedule[GameNum],0)),"")</f>
        <v>0.375</v>
      </c>
      <c r="J502" s="10" t="str">
        <f>IFERROR(INDEX([1]!tblTeams[Organization],MATCH(tblTeamSch[[#This Row],[Team]],[1]!tblTeams[Team],0)),"")</f>
        <v>Notre Dame Academy</v>
      </c>
      <c r="K502" s="10" t="str">
        <f>IFERROR(INDEX([1]!tblOrg[Abbr],MATCH(tblTeamSch[[#This Row],[Org]],[1]!tblOrg[Organization],0)),"")</f>
        <v>NDA</v>
      </c>
      <c r="L502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2" s="10" t="str">
        <f>IFERROR(INDEX(IF(tblTeamSch[[#This Row],[1vs2]]=1,[1]!tblSchedule[Team 2 Name],[1]!tblSchedule[Team 1 Name]),MATCH(tblTeamSch[[#This Row],[Game Num]],[1]!tblSchedule[GameNum],0)),"")</f>
        <v>St Agnes BB 6B#2</v>
      </c>
      <c r="N502" s="6"/>
      <c r="O502" s="6"/>
      <c r="P502" s="6"/>
      <c r="Q502" s="6">
        <f>INDEX([1]!tblSchedule[Home Game],MATCH(tblTeamSch[[#This Row],[Game Num]],[1]!tblSchedule[GameNum],0))</f>
        <v>1</v>
      </c>
      <c r="R502" s="7" t="e">
        <f>IF(COUNTIFS(tblTeamSch[Team],tblTeamSch[[#This Row],[Team]],#REF!,1)&gt;1,"Y","")</f>
        <v>#REF!</v>
      </c>
      <c r="S502" s="6">
        <f>INDEX([1]!tblLoc[Score],MATCH(INDEX([1]!tblOrg[Loc],MATCH(tblTeamSch[[#This Row],[Org]],[1]!tblOrg[Organization],0)),[1]!tblLoc[Loc],0))</f>
        <v>10</v>
      </c>
      <c r="T502" s="6" t="e">
        <f>INDEX([1]!tblLoc[Score],MATCH(INDEX([1]!tblOrg[Loc],MATCH(#REF!,[1]!tblOrg[Abbr],0)),[1]!tblLoc[Loc],0))</f>
        <v>#REF!</v>
      </c>
      <c r="U502" s="6">
        <f>IFERROR(INDEX([1]!tblLoc[Score],MATCH(INDEX([1]!tblOrg[Loc],MATCH(INDEX(FacList,MATCH(tblTeamSch[[#This Row],[Facility]],INDEX(FacList,,1),0),3),[1]!tblOrg[Org Num],0)),[1]!tblLoc[Loc],0)),"")</f>
        <v>0</v>
      </c>
      <c r="V502" s="6">
        <f>IF(OR(tblTeamSch[[#This Row],[Court]]="",tblTeamSch[[#This Row],[Home]]&gt;0),0,IF(tblTeamSch[[#This Row],[Court]]&lt;10,0,IF(tblTeamSch[[#This Row],[Home Court]]=10,0,10)))</f>
        <v>0</v>
      </c>
      <c r="W502" s="6" t="e">
        <f>COUNTIFS(tblTeamSch[Travel Score for Game],10,tblTeamSch[Home],0,#REF!,#REF!)</f>
        <v>#REF!</v>
      </c>
      <c r="X502" s="6" t="str">
        <f>IFERROR(INDEX(tblTeamSch[Overall Travel Score],MATCH(tblTeamSch[[#This Row],[Opponent]],tblTeamSch[Team],0)),"")</f>
        <v/>
      </c>
      <c r="Y502" s="6" cm="1">
        <f t="array" ref="Y502">IF(Y501="Num",1,IF(Y501="","",IF(Y501+1&gt;TotalNumRegGames*2,"",Y501+1)))</f>
        <v>501</v>
      </c>
    </row>
    <row r="503" spans="1:25" ht="13.35" customHeight="1" x14ac:dyDescent="0.3">
      <c r="A503" s="6" cm="1">
        <f t="array" ref="A5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316</v>
      </c>
      <c r="B503" s="6" cm="1">
        <f t="array" ref="B5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3" s="6">
        <f>IFERROR(INDEX([1]!tblSchedule[Week Game Scheduled],MATCH(tblTeamSch[[#This Row],[Game Num]],[1]!tblSchedule[GameNum],0)),"")</f>
        <v>5</v>
      </c>
      <c r="D503" s="6">
        <f>IFERROR(INDEX([1]!tblSchedule[Round],MATCH(tblTeamSch[[#This Row],[Game Num]],[1]!tblSchedule[GameNum],0)),"")</f>
        <v>3</v>
      </c>
      <c r="E503" s="6">
        <f>IFERROR(INDEX([1]!tblSchedule[Rnd Sch],MATCH(tblTeamSch[[#This Row],[Game Num]],[1]!tblSchedule[GameNum],0)),"")</f>
        <v>3</v>
      </c>
      <c r="F503" s="6" t="str">
        <f>IFERROR(INDEX([1]!tblSchedule[DLC],MATCH(tblTeamSch[[#This Row],[Game Num]],[1]!tblSchedule[GameNum],0)),"")</f>
        <v>6B2AA</v>
      </c>
      <c r="G503" s="7" t="str">
        <f>IFERROR(INDEX([1]!tblSchedule[Facility],MATCH(tblTeamSch[[#This Row],[Game Num]],[1]!tblSchedule[GameNum],0)),"")</f>
        <v>St. Patrick's Celtic Center</v>
      </c>
      <c r="H503" s="8">
        <f>IFERROR(INDEX([1]!tblSchedule[Game Date],MATCH(tblTeamSch[[#This Row],[Game Num]],[1]!tblSchedule[GameNum],0)),"")</f>
        <v>46025</v>
      </c>
      <c r="I503" s="9">
        <f>IFERROR(INDEX([1]!tblSchedule[Game Time],MATCH(tblTeamSch[[#This Row],[Game Num]],[1]!tblSchedule[GameNum],0)),"")</f>
        <v>0.41666666666666669</v>
      </c>
      <c r="J503" s="10" t="str">
        <f>IFERROR(INDEX([1]!tblTeams[Organization],MATCH(tblTeamSch[[#This Row],[Team]],[1]!tblTeams[Team],0)),"")</f>
        <v>Notre Dame Academy</v>
      </c>
      <c r="K503" s="10" t="str">
        <f>IFERROR(INDEX([1]!tblOrg[Abbr],MATCH(tblTeamSch[[#This Row],[Org]],[1]!tblOrg[Organization],0)),"")</f>
        <v>NDA</v>
      </c>
      <c r="L503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3" s="10" t="str">
        <f>IFERROR(INDEX(IF(tblTeamSch[[#This Row],[1vs2]]=1,[1]!tblSchedule[Team 2 Name],[1]!tblSchedule[Team 1 Name]),MATCH(tblTeamSch[[#This Row],[Game Num]],[1]!tblSchedule[GameNum],0)),"")</f>
        <v>St Patrick BB 6Boys #2</v>
      </c>
      <c r="N503" s="6"/>
      <c r="O503" s="6"/>
      <c r="P503" s="6"/>
      <c r="Q503" s="6">
        <f>INDEX([1]!tblSchedule[Home Game],MATCH(tblTeamSch[[#This Row],[Game Num]],[1]!tblSchedule[GameNum],0))</f>
        <v>1</v>
      </c>
      <c r="R503" s="7" t="e">
        <f>IF(COUNTIFS(tblTeamSch[Team],tblTeamSch[[#This Row],[Team]],#REF!,1)&gt;1,"Y","")</f>
        <v>#REF!</v>
      </c>
      <c r="S503" s="6">
        <f>INDEX([1]!tblLoc[Score],MATCH(INDEX([1]!tblOrg[Loc],MATCH(tblTeamSch[[#This Row],[Org]],[1]!tblOrg[Organization],0)),[1]!tblLoc[Loc],0))</f>
        <v>10</v>
      </c>
      <c r="T503" s="6" t="e">
        <f>INDEX([1]!tblLoc[Score],MATCH(INDEX([1]!tblOrg[Loc],MATCH(#REF!,[1]!tblOrg[Abbr],0)),[1]!tblLoc[Loc],0))</f>
        <v>#REF!</v>
      </c>
      <c r="U503" s="6">
        <f>IFERROR(INDEX([1]!tblLoc[Score],MATCH(INDEX([1]!tblOrg[Loc],MATCH(INDEX(FacList,MATCH(tblTeamSch[[#This Row],[Facility]],INDEX(FacList,,1),0),3),[1]!tblOrg[Org Num],0)),[1]!tblLoc[Loc],0)),"")</f>
        <v>4</v>
      </c>
      <c r="V503" s="6">
        <f>IF(OR(tblTeamSch[[#This Row],[Court]]="",tblTeamSch[[#This Row],[Home]]&gt;0),0,IF(tblTeamSch[[#This Row],[Court]]&lt;10,0,IF(tblTeamSch[[#This Row],[Home Court]]=10,0,10)))</f>
        <v>0</v>
      </c>
      <c r="W503" s="6" t="e">
        <f>COUNTIFS(tblTeamSch[Travel Score for Game],10,tblTeamSch[Home],0,#REF!,#REF!)</f>
        <v>#REF!</v>
      </c>
      <c r="X503" s="6" t="str">
        <f>IFERROR(INDEX(tblTeamSch[Overall Travel Score],MATCH(tblTeamSch[[#This Row],[Opponent]],tblTeamSch[Team],0)),"")</f>
        <v/>
      </c>
      <c r="Y503" s="6" cm="1">
        <f t="array" ref="Y503">IF(Y502="Num",1,IF(Y502="","",IF(Y502+1&gt;TotalNumRegGames*2,"",Y502+1)))</f>
        <v>502</v>
      </c>
    </row>
    <row r="504" spans="1:25" ht="13.35" customHeight="1" x14ac:dyDescent="0.3">
      <c r="A504" s="6" cm="1">
        <f t="array" ref="A5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340</v>
      </c>
      <c r="B504" s="6" cm="1">
        <f t="array" ref="B5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4" s="6">
        <f>IFERROR(INDEX([1]!tblSchedule[Week Game Scheduled],MATCH(tblTeamSch[[#This Row],[Game Num]],[1]!tblSchedule[GameNum],0)),"")</f>
        <v>6</v>
      </c>
      <c r="D504" s="6">
        <f>IFERROR(INDEX([1]!tblSchedule[Round],MATCH(tblTeamSch[[#This Row],[Game Num]],[1]!tblSchedule[GameNum],0)),"")</f>
        <v>8</v>
      </c>
      <c r="E504" s="6">
        <f>IFERROR(INDEX([1]!tblSchedule[Rnd Sch],MATCH(tblTeamSch[[#This Row],[Game Num]],[1]!tblSchedule[GameNum],0)),"")</f>
        <v>3</v>
      </c>
      <c r="F504" s="6" t="str">
        <f>IFERROR(INDEX([1]!tblSchedule[DLC],MATCH(tblTeamSch[[#This Row],[Game Num]],[1]!tblSchedule[GameNum],0)),"")</f>
        <v>6B2AA</v>
      </c>
      <c r="G504" s="7" t="str">
        <f>IFERROR(INDEX([1]!tblSchedule[Facility],MATCH(tblTeamSch[[#This Row],[Game Num]],[1]!tblSchedule[GameNum],0)),"")</f>
        <v>St. Margaret Mary Gym</v>
      </c>
      <c r="H504" s="8">
        <f>IFERROR(INDEX([1]!tblSchedule[Game Date],MATCH(tblTeamSch[[#This Row],[Game Num]],[1]!tblSchedule[GameNum],0)),"")</f>
        <v>46026</v>
      </c>
      <c r="I504" s="9">
        <f>IFERROR(INDEX([1]!tblSchedule[Game Time],MATCH(tblTeamSch[[#This Row],[Game Num]],[1]!tblSchedule[GameNum],0)),"")</f>
        <v>0.64583333333333337</v>
      </c>
      <c r="J504" s="10" t="str">
        <f>IFERROR(INDEX([1]!tblTeams[Organization],MATCH(tblTeamSch[[#This Row],[Team]],[1]!tblTeams[Team],0)),"")</f>
        <v>Notre Dame Academy</v>
      </c>
      <c r="K504" s="10" t="str">
        <f>IFERROR(INDEX([1]!tblOrg[Abbr],MATCH(tblTeamSch[[#This Row],[Org]],[1]!tblOrg[Organization],0)),"")</f>
        <v>NDA</v>
      </c>
      <c r="L504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4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504" s="6"/>
      <c r="O504" s="6"/>
      <c r="P504" s="6"/>
      <c r="Q504" s="6">
        <f>INDEX([1]!tblSchedule[Home Game],MATCH(tblTeamSch[[#This Row],[Game Num]],[1]!tblSchedule[GameNum],0))</f>
        <v>1</v>
      </c>
      <c r="R504" s="7" t="e">
        <f>IF(COUNTIFS(tblTeamSch[Team],tblTeamSch[[#This Row],[Team]],#REF!,1)&gt;1,"Y","")</f>
        <v>#REF!</v>
      </c>
      <c r="S504" s="6">
        <f>INDEX([1]!tblLoc[Score],MATCH(INDEX([1]!tblOrg[Loc],MATCH(tblTeamSch[[#This Row],[Org]],[1]!tblOrg[Organization],0)),[1]!tblLoc[Loc],0))</f>
        <v>10</v>
      </c>
      <c r="T504" s="6" t="e">
        <f>INDEX([1]!tblLoc[Score],MATCH(INDEX([1]!tblOrg[Loc],MATCH(#REF!,[1]!tblOrg[Abbr],0)),[1]!tblLoc[Loc],0))</f>
        <v>#REF!</v>
      </c>
      <c r="U504" s="6">
        <f>IFERROR(INDEX([1]!tblLoc[Score],MATCH(INDEX([1]!tblOrg[Loc],MATCH(INDEX(FacList,MATCH(tblTeamSch[[#This Row],[Facility]],INDEX(FacList,,1),0),3),[1]!tblOrg[Org Num],0)),[1]!tblLoc[Loc],0)),"")</f>
        <v>0</v>
      </c>
      <c r="V504" s="6">
        <f>IF(OR(tblTeamSch[[#This Row],[Court]]="",tblTeamSch[[#This Row],[Home]]&gt;0),0,IF(tblTeamSch[[#This Row],[Court]]&lt;10,0,IF(tblTeamSch[[#This Row],[Home Court]]=10,0,10)))</f>
        <v>0</v>
      </c>
      <c r="W504" s="6" t="e">
        <f>COUNTIFS(tblTeamSch[Travel Score for Game],10,tblTeamSch[Home],0,#REF!,#REF!)</f>
        <v>#REF!</v>
      </c>
      <c r="X504" s="6" t="str">
        <f>IFERROR(INDEX(tblTeamSch[Overall Travel Score],MATCH(tblTeamSch[[#This Row],[Opponent]],tblTeamSch[Team],0)),"")</f>
        <v/>
      </c>
      <c r="Y504" s="6" cm="1">
        <f t="array" ref="Y504">IF(Y503="Num",1,IF(Y503="","",IF(Y503+1&gt;TotalNumRegGames*2,"",Y503+1)))</f>
        <v>503</v>
      </c>
    </row>
    <row r="505" spans="1:25" ht="13.35" customHeight="1" x14ac:dyDescent="0.3">
      <c r="A505" s="6" cm="1">
        <f t="array" ref="A5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319</v>
      </c>
      <c r="B505" s="6" cm="1">
        <f t="array" ref="B5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5" s="6">
        <f>IFERROR(INDEX([1]!tblSchedule[Week Game Scheduled],MATCH(tblTeamSch[[#This Row],[Game Num]],[1]!tblSchedule[GameNum],0)),"")</f>
        <v>6</v>
      </c>
      <c r="D505" s="6">
        <f>IFERROR(INDEX([1]!tblSchedule[Round],MATCH(tblTeamSch[[#This Row],[Game Num]],[1]!tblSchedule[GameNum],0)),"")</f>
        <v>4</v>
      </c>
      <c r="E505" s="6">
        <f>IFERROR(INDEX([1]!tblSchedule[Rnd Sch],MATCH(tblTeamSch[[#This Row],[Game Num]],[1]!tblSchedule[GameNum],0)),"")</f>
        <v>4</v>
      </c>
      <c r="F505" s="6" t="str">
        <f>IFERROR(INDEX([1]!tblSchedule[DLC],MATCH(tblTeamSch[[#This Row],[Game Num]],[1]!tblSchedule[GameNum],0)),"")</f>
        <v>6B2AA</v>
      </c>
      <c r="G505" s="7" t="str">
        <f>IFERROR(INDEX([1]!tblSchedule[Facility],MATCH(tblTeamSch[[#This Row],[Game Num]],[1]!tblSchedule[GameNum],0)),"")</f>
        <v>St. Gabriel Multi-Purpose Building</v>
      </c>
      <c r="H505" s="8">
        <f>IFERROR(INDEX([1]!tblSchedule[Game Date],MATCH(tblTeamSch[[#This Row],[Game Num]],[1]!tblSchedule[GameNum],0)),"")</f>
        <v>46032</v>
      </c>
      <c r="I505" s="9">
        <f>IFERROR(INDEX([1]!tblSchedule[Game Time],MATCH(tblTeamSch[[#This Row],[Game Num]],[1]!tblSchedule[GameNum],0)),"")</f>
        <v>0.375</v>
      </c>
      <c r="J505" s="10" t="str">
        <f>IFERROR(INDEX([1]!tblTeams[Organization],MATCH(tblTeamSch[[#This Row],[Team]],[1]!tblTeams[Team],0)),"")</f>
        <v>Notre Dame Academy</v>
      </c>
      <c r="K505" s="10" t="str">
        <f>IFERROR(INDEX([1]!tblOrg[Abbr],MATCH(tblTeamSch[[#This Row],[Org]],[1]!tblOrg[Organization],0)),"")</f>
        <v>NDA</v>
      </c>
      <c r="L505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5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505" s="6"/>
      <c r="O505" s="6"/>
      <c r="P505" s="6"/>
      <c r="Q505" s="6">
        <f>INDEX([1]!tblSchedule[Home Game],MATCH(tblTeamSch[[#This Row],[Game Num]],[1]!tblSchedule[GameNum],0))</f>
        <v>1</v>
      </c>
      <c r="R505" s="7" t="e">
        <f>IF(COUNTIFS(tblTeamSch[Team],tblTeamSch[[#This Row],[Team]],#REF!,1)&gt;1,"Y","")</f>
        <v>#REF!</v>
      </c>
      <c r="S505" s="6">
        <f>INDEX([1]!tblLoc[Score],MATCH(INDEX([1]!tblOrg[Loc],MATCH(tblTeamSch[[#This Row],[Org]],[1]!tblOrg[Organization],0)),[1]!tblLoc[Loc],0))</f>
        <v>10</v>
      </c>
      <c r="T505" s="6" t="e">
        <f>INDEX([1]!tblLoc[Score],MATCH(INDEX([1]!tblOrg[Loc],MATCH(#REF!,[1]!tblOrg[Abbr],0)),[1]!tblLoc[Loc],0))</f>
        <v>#REF!</v>
      </c>
      <c r="U505" s="6">
        <f>IFERROR(INDEX([1]!tblLoc[Score],MATCH(INDEX([1]!tblOrg[Loc],MATCH(INDEX(FacList,MATCH(tblTeamSch[[#This Row],[Facility]],INDEX(FacList,,1),0),3),[1]!tblOrg[Org Num],0)),[1]!tblLoc[Loc],0)),"")</f>
        <v>7</v>
      </c>
      <c r="V505" s="6">
        <f>IF(OR(tblTeamSch[[#This Row],[Court]]="",tblTeamSch[[#This Row],[Home]]&gt;0),0,IF(tblTeamSch[[#This Row],[Court]]&lt;10,0,IF(tblTeamSch[[#This Row],[Home Court]]=10,0,10)))</f>
        <v>0</v>
      </c>
      <c r="W505" s="6" t="e">
        <f>COUNTIFS(tblTeamSch[Travel Score for Game],10,tblTeamSch[Home],0,#REF!,#REF!)</f>
        <v>#REF!</v>
      </c>
      <c r="X505" s="6" t="str">
        <f>IFERROR(INDEX(tblTeamSch[Overall Travel Score],MATCH(tblTeamSch[[#This Row],[Opponent]],tblTeamSch[Team],0)),"")</f>
        <v/>
      </c>
      <c r="Y505" s="6" cm="1">
        <f t="array" ref="Y505">IF(Y504="Num",1,IF(Y504="","",IF(Y504+1&gt;TotalNumRegGames*2,"",Y504+1)))</f>
        <v>504</v>
      </c>
    </row>
    <row r="506" spans="1:25" ht="13.35" customHeight="1" x14ac:dyDescent="0.3">
      <c r="A506" s="6" cm="1">
        <f t="array" ref="A5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328</v>
      </c>
      <c r="B506" s="6" cm="1">
        <f t="array" ref="B5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6" s="6">
        <f>IFERROR(INDEX([1]!tblSchedule[Week Game Scheduled],MATCH(tblTeamSch[[#This Row],[Game Num]],[1]!tblSchedule[GameNum],0)),"")</f>
        <v>8</v>
      </c>
      <c r="D506" s="6">
        <f>IFERROR(INDEX([1]!tblSchedule[Round],MATCH(tblTeamSch[[#This Row],[Game Num]],[1]!tblSchedule[GameNum],0)),"")</f>
        <v>6</v>
      </c>
      <c r="E506" s="6">
        <f>IFERROR(INDEX([1]!tblSchedule[Rnd Sch],MATCH(tblTeamSch[[#This Row],[Game Num]],[1]!tblSchedule[GameNum],0)),"")</f>
        <v>6</v>
      </c>
      <c r="F506" s="6" t="str">
        <f>IFERROR(INDEX([1]!tblSchedule[DLC],MATCH(tblTeamSch[[#This Row],[Game Num]],[1]!tblSchedule[GameNum],0)),"")</f>
        <v>6B2AA</v>
      </c>
      <c r="G506" s="7" t="str">
        <f>IFERROR(INDEX([1]!tblSchedule[Facility],MATCH(tblTeamSch[[#This Row],[Game Num]],[1]!tblSchedule[GameNum],0)),"")</f>
        <v>St Lawrence</v>
      </c>
      <c r="H506" s="8">
        <f>IFERROR(INDEX([1]!tblSchedule[Game Date],MATCH(tblTeamSch[[#This Row],[Game Num]],[1]!tblSchedule[GameNum],0)),"")</f>
        <v>46046</v>
      </c>
      <c r="I506" s="9">
        <f>IFERROR(INDEX([1]!tblSchedule[Game Time],MATCH(tblTeamSch[[#This Row],[Game Num]],[1]!tblSchedule[GameNum],0)),"")</f>
        <v>0.41666666666666669</v>
      </c>
      <c r="J506" s="10" t="str">
        <f>IFERROR(INDEX([1]!tblTeams[Organization],MATCH(tblTeamSch[[#This Row],[Team]],[1]!tblTeams[Team],0)),"")</f>
        <v>Notre Dame Academy</v>
      </c>
      <c r="K506" s="10" t="str">
        <f>IFERROR(INDEX([1]!tblOrg[Abbr],MATCH(tblTeamSch[[#This Row],[Org]],[1]!tblOrg[Organization],0)),"")</f>
        <v>NDA</v>
      </c>
      <c r="L506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6" s="10" t="str">
        <f>IFERROR(INDEX(IF(tblTeamSch[[#This Row],[1vs2]]=1,[1]!tblSchedule[Team 2 Name],[1]!tblSchedule[Team 1 Name]),MATCH(tblTeamSch[[#This Row],[Game Num]],[1]!tblSchedule[GameNum],0)),"")</f>
        <v>St. Mary BB 6B - Blue</v>
      </c>
      <c r="N506" s="6"/>
      <c r="O506" s="6"/>
      <c r="P506" s="6"/>
      <c r="Q506" s="6">
        <f>INDEX([1]!tblSchedule[Home Game],MATCH(tblTeamSch[[#This Row],[Game Num]],[1]!tblSchedule[GameNum],0))</f>
        <v>1</v>
      </c>
      <c r="R506" s="7" t="e">
        <f>IF(COUNTIFS(tblTeamSch[Team],tblTeamSch[[#This Row],[Team]],#REF!,1)&gt;1,"Y","")</f>
        <v>#REF!</v>
      </c>
      <c r="S506" s="6">
        <f>INDEX([1]!tblLoc[Score],MATCH(INDEX([1]!tblOrg[Loc],MATCH(tblTeamSch[[#This Row],[Org]],[1]!tblOrg[Organization],0)),[1]!tblLoc[Loc],0))</f>
        <v>10</v>
      </c>
      <c r="T506" s="6" t="e">
        <f>INDEX([1]!tblLoc[Score],MATCH(INDEX([1]!tblOrg[Loc],MATCH(#REF!,[1]!tblOrg[Abbr],0)),[1]!tblLoc[Loc],0))</f>
        <v>#REF!</v>
      </c>
      <c r="U506" s="6">
        <f>IFERROR(INDEX([1]!tblLoc[Score],MATCH(INDEX([1]!tblOrg[Loc],MATCH(INDEX(FacList,MATCH(tblTeamSch[[#This Row],[Facility]],INDEX(FacList,,1),0),3),[1]!tblOrg[Org Num],0)),[1]!tblLoc[Loc],0)),"")</f>
        <v>10</v>
      </c>
      <c r="V506" s="6">
        <f>IF(OR(tblTeamSch[[#This Row],[Court]]="",tblTeamSch[[#This Row],[Home]]&gt;0),0,IF(tblTeamSch[[#This Row],[Court]]&lt;10,0,IF(tblTeamSch[[#This Row],[Home Court]]=10,0,10)))</f>
        <v>0</v>
      </c>
      <c r="W506" s="6" t="e">
        <f>COUNTIFS(tblTeamSch[Travel Score for Game],10,tblTeamSch[Home],0,#REF!,#REF!)</f>
        <v>#REF!</v>
      </c>
      <c r="X506" s="6" t="str">
        <f>IFERROR(INDEX(tblTeamSch[Overall Travel Score],MATCH(tblTeamSch[[#This Row],[Opponent]],tblTeamSch[Team],0)),"")</f>
        <v/>
      </c>
      <c r="Y506" s="6" cm="1">
        <f t="array" ref="Y506">IF(Y505="Num",1,IF(Y505="","",IF(Y505+1&gt;TotalNumRegGames*2,"",Y505+1)))</f>
        <v>505</v>
      </c>
    </row>
    <row r="507" spans="1:25" ht="13.35" customHeight="1" x14ac:dyDescent="0.3">
      <c r="A507" s="6" cm="1">
        <f t="array" ref="A5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335</v>
      </c>
      <c r="B507" s="6" cm="1">
        <f t="array" ref="B5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7" s="6">
        <f>IFERROR(INDEX([1]!tblSchedule[Week Game Scheduled],MATCH(tblTeamSch[[#This Row],[Game Num]],[1]!tblSchedule[GameNum],0)),"")</f>
        <v>9</v>
      </c>
      <c r="D507" s="6">
        <f>IFERROR(INDEX([1]!tblSchedule[Round],MATCH(tblTeamSch[[#This Row],[Game Num]],[1]!tblSchedule[GameNum],0)),"")</f>
        <v>7</v>
      </c>
      <c r="E507" s="6">
        <f>IFERROR(INDEX([1]!tblSchedule[Rnd Sch],MATCH(tblTeamSch[[#This Row],[Game Num]],[1]!tblSchedule[GameNum],0)),"")</f>
        <v>7</v>
      </c>
      <c r="F507" s="6" t="str">
        <f>IFERROR(INDEX([1]!tblSchedule[DLC],MATCH(tblTeamSch[[#This Row],[Game Num]],[1]!tblSchedule[GameNum],0)),"")</f>
        <v>6B2AA</v>
      </c>
      <c r="G507" s="7" t="str">
        <f>IFERROR(INDEX([1]!tblSchedule[Facility],MATCH(tblTeamSch[[#This Row],[Game Num]],[1]!tblSchedule[GameNum],0)),"")</f>
        <v>St Lawrence</v>
      </c>
      <c r="H507" s="8">
        <f>IFERROR(INDEX([1]!tblSchedule[Game Date],MATCH(tblTeamSch[[#This Row],[Game Num]],[1]!tblSchedule[GameNum],0)),"")</f>
        <v>46053</v>
      </c>
      <c r="I507" s="9">
        <f>IFERROR(INDEX([1]!tblSchedule[Game Time],MATCH(tblTeamSch[[#This Row],[Game Num]],[1]!tblSchedule[GameNum],0)),"")</f>
        <v>0.375</v>
      </c>
      <c r="J507" s="10" t="str">
        <f>IFERROR(INDEX([1]!tblTeams[Organization],MATCH(tblTeamSch[[#This Row],[Team]],[1]!tblTeams[Team],0)),"")</f>
        <v>Notre Dame Academy</v>
      </c>
      <c r="K507" s="10" t="str">
        <f>IFERROR(INDEX([1]!tblOrg[Abbr],MATCH(tblTeamSch[[#This Row],[Org]],[1]!tblOrg[Organization],0)),"")</f>
        <v>NDA</v>
      </c>
      <c r="L507" s="10" t="str">
        <f>IFERROR(INDEX(IF(tblTeamSch[[#This Row],[1vs2]]=1,[1]!tblSchedule[Team 1 Name],[1]!tblSchedule[Team 2 Name]),MATCH(tblTeamSch[[#This Row],[Game Num]],[1]!tblSchedule[GameNum],0)),"")</f>
        <v>Notre Dame Academy BB 5/6 Boys #2</v>
      </c>
      <c r="M507" s="10" t="str">
        <f>IFERROR(INDEX(IF(tblTeamSch[[#This Row],[1vs2]]=1,[1]!tblSchedule[Team 2 Name],[1]!tblSchedule[Team 1 Name]),MATCH(tblTeamSch[[#This Row],[Game Num]],[1]!tblSchedule[GameNum],0)),"")</f>
        <v>St. Raphael BB 6B #2</v>
      </c>
      <c r="N507" s="6"/>
      <c r="O507" s="6"/>
      <c r="P507" s="6"/>
      <c r="Q507" s="6">
        <f>INDEX([1]!tblSchedule[Home Game],MATCH(tblTeamSch[[#This Row],[Game Num]],[1]!tblSchedule[GameNum],0))</f>
        <v>1</v>
      </c>
      <c r="R507" s="7" t="e">
        <f>IF(COUNTIFS(tblTeamSch[Team],tblTeamSch[[#This Row],[Team]],#REF!,1)&gt;1,"Y","")</f>
        <v>#REF!</v>
      </c>
      <c r="S507" s="6">
        <f>INDEX([1]!tblLoc[Score],MATCH(INDEX([1]!tblOrg[Loc],MATCH(tblTeamSch[[#This Row],[Org]],[1]!tblOrg[Organization],0)),[1]!tblLoc[Loc],0))</f>
        <v>10</v>
      </c>
      <c r="T507" s="6" t="e">
        <f>INDEX([1]!tblLoc[Score],MATCH(INDEX([1]!tblOrg[Loc],MATCH(#REF!,[1]!tblOrg[Abbr],0)),[1]!tblLoc[Loc],0))</f>
        <v>#REF!</v>
      </c>
      <c r="U507" s="6">
        <f>IFERROR(INDEX([1]!tblLoc[Score],MATCH(INDEX([1]!tblOrg[Loc],MATCH(INDEX(FacList,MATCH(tblTeamSch[[#This Row],[Facility]],INDEX(FacList,,1),0),3),[1]!tblOrg[Org Num],0)),[1]!tblLoc[Loc],0)),"")</f>
        <v>10</v>
      </c>
      <c r="V507" s="6">
        <f>IF(OR(tblTeamSch[[#This Row],[Court]]="",tblTeamSch[[#This Row],[Home]]&gt;0),0,IF(tblTeamSch[[#This Row],[Court]]&lt;10,0,IF(tblTeamSch[[#This Row],[Home Court]]=10,0,10)))</f>
        <v>0</v>
      </c>
      <c r="W507" s="6" t="e">
        <f>COUNTIFS(tblTeamSch[Travel Score for Game],10,tblTeamSch[Home],0,#REF!,#REF!)</f>
        <v>#REF!</v>
      </c>
      <c r="X507" s="6" t="str">
        <f>IFERROR(INDEX(tblTeamSch[Overall Travel Score],MATCH(tblTeamSch[[#This Row],[Opponent]],tblTeamSch[Team],0)),"")</f>
        <v/>
      </c>
      <c r="Y507" s="6" cm="1">
        <f t="array" ref="Y507">IF(Y506="Num",1,IF(Y506="","",IF(Y506+1&gt;TotalNumRegGames*2,"",Y506+1)))</f>
        <v>506</v>
      </c>
    </row>
    <row r="508" spans="1:25" ht="13.35" customHeight="1" x14ac:dyDescent="0.3">
      <c r="A508" s="6" cm="1">
        <f t="array" ref="A5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370</v>
      </c>
      <c r="B508" s="6" cm="1">
        <f t="array" ref="B5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8" s="6">
        <f>IFERROR(INDEX([1]!tblSchedule[Week Game Scheduled],MATCH(tblTeamSch[[#This Row],[Game Num]],[1]!tblSchedule[GameNum],0)),"")</f>
        <v>50</v>
      </c>
      <c r="D508" s="6">
        <f>IFERROR(INDEX([1]!tblSchedule[Round],MATCH(tblTeamSch[[#This Row],[Game Num]],[1]!tblSchedule[GameNum],0)),"")</f>
        <v>1</v>
      </c>
      <c r="E508" s="6">
        <f>IFERROR(INDEX([1]!tblSchedule[Rnd Sch],MATCH(tblTeamSch[[#This Row],[Game Num]],[1]!tblSchedule[GameNum],0)),"")</f>
        <v>1</v>
      </c>
      <c r="F508" s="6" t="str">
        <f>IFERROR(INDEX([1]!tblSchedule[DLC],MATCH(tblTeamSch[[#This Row],[Game Num]],[1]!tblSchedule[GameNum],0)),"")</f>
        <v>6B3</v>
      </c>
      <c r="G508" s="7" t="str">
        <f>IFERROR(INDEX([1]!tblSchedule[Facility],MATCH(tblTeamSch[[#This Row],[Game Num]],[1]!tblSchedule[GameNum],0)),"")</f>
        <v>Holy Trinity Parish School</v>
      </c>
      <c r="H508" s="8">
        <f>IFERROR(INDEX([1]!tblSchedule[Game Date],MATCH(tblTeamSch[[#This Row],[Game Num]],[1]!tblSchedule[GameNum],0)),"")</f>
        <v>45998</v>
      </c>
      <c r="I508" s="9">
        <f>IFERROR(INDEX([1]!tblSchedule[Game Time],MATCH(tblTeamSch[[#This Row],[Game Num]],[1]!tblSchedule[GameNum],0)),"")</f>
        <v>0.625</v>
      </c>
      <c r="J508" s="10" t="str">
        <f>IFERROR(INDEX([1]!tblTeams[Organization],MATCH(tblTeamSch[[#This Row],[Team]],[1]!tblTeams[Team],0)),"")</f>
        <v>Notre Dame Academy</v>
      </c>
      <c r="K508" s="10" t="str">
        <f>IFERROR(INDEX([1]!tblOrg[Abbr],MATCH(tblTeamSch[[#This Row],[Org]],[1]!tblOrg[Organization],0)),"")</f>
        <v>NDA</v>
      </c>
      <c r="L508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08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508" s="6"/>
      <c r="O508" s="6"/>
      <c r="P508" s="6"/>
      <c r="Q508" s="6">
        <f>INDEX([1]!tblSchedule[Home Game],MATCH(tblTeamSch[[#This Row],[Game Num]],[1]!tblSchedule[GameNum],0))</f>
        <v>1</v>
      </c>
      <c r="R508" s="7" t="e">
        <f>IF(COUNTIFS(tblTeamSch[Team],tblTeamSch[[#This Row],[Team]],#REF!,1)&gt;1,"Y","")</f>
        <v>#REF!</v>
      </c>
      <c r="S508" s="6">
        <f>INDEX([1]!tblLoc[Score],MATCH(INDEX([1]!tblOrg[Loc],MATCH(tblTeamSch[[#This Row],[Org]],[1]!tblOrg[Organization],0)),[1]!tblLoc[Loc],0))</f>
        <v>10</v>
      </c>
      <c r="T508" s="6" t="e">
        <f>INDEX([1]!tblLoc[Score],MATCH(INDEX([1]!tblOrg[Loc],MATCH(#REF!,[1]!tblOrg[Abbr],0)),[1]!tblLoc[Loc],0))</f>
        <v>#REF!</v>
      </c>
      <c r="U508" s="6">
        <f>IFERROR(INDEX([1]!tblLoc[Score],MATCH(INDEX([1]!tblOrg[Loc],MATCH(INDEX(FacList,MATCH(tblTeamSch[[#This Row],[Facility]],INDEX(FacList,,1),0),3),[1]!tblOrg[Org Num],0)),[1]!tblLoc[Loc],0)),"")</f>
        <v>0</v>
      </c>
      <c r="V508" s="6">
        <f>IF(OR(tblTeamSch[[#This Row],[Court]]="",tblTeamSch[[#This Row],[Home]]&gt;0),0,IF(tblTeamSch[[#This Row],[Court]]&lt;10,0,IF(tblTeamSch[[#This Row],[Home Court]]=10,0,10)))</f>
        <v>0</v>
      </c>
      <c r="W508" s="6" t="e">
        <f>COUNTIFS(tblTeamSch[Travel Score for Game],10,tblTeamSch[Home],0,#REF!,#REF!)</f>
        <v>#REF!</v>
      </c>
      <c r="X508" s="6" t="str">
        <f>IFERROR(INDEX(tblTeamSch[Overall Travel Score],MATCH(tblTeamSch[[#This Row],[Opponent]],tblTeamSch[Team],0)),"")</f>
        <v/>
      </c>
      <c r="Y508" s="6" cm="1">
        <f t="array" ref="Y508">IF(Y507="Num",1,IF(Y507="","",IF(Y507+1&gt;TotalNumRegGames*2,"",Y507+1)))</f>
        <v>507</v>
      </c>
    </row>
    <row r="509" spans="1:25" ht="13.35" customHeight="1" x14ac:dyDescent="0.3">
      <c r="A509" s="6" cm="1">
        <f t="array" ref="A5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383</v>
      </c>
      <c r="B509" s="6" cm="1">
        <f t="array" ref="B5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09" s="6">
        <f>IFERROR(INDEX([1]!tblSchedule[Week Game Scheduled],MATCH(tblTeamSch[[#This Row],[Game Num]],[1]!tblSchedule[GameNum],0)),"")</f>
        <v>50</v>
      </c>
      <c r="D509" s="6">
        <f>IFERROR(INDEX([1]!tblSchedule[Round],MATCH(tblTeamSch[[#This Row],[Game Num]],[1]!tblSchedule[GameNum],0)),"")</f>
        <v>2</v>
      </c>
      <c r="E509" s="6">
        <f>IFERROR(INDEX([1]!tblSchedule[Rnd Sch],MATCH(tblTeamSch[[#This Row],[Game Num]],[1]!tblSchedule[GameNum],0)),"")</f>
        <v>2</v>
      </c>
      <c r="F509" s="6" t="str">
        <f>IFERROR(INDEX([1]!tblSchedule[DLC],MATCH(tblTeamSch[[#This Row],[Game Num]],[1]!tblSchedule[GameNum],0)),"")</f>
        <v>6B3</v>
      </c>
      <c r="G509" s="7" t="str">
        <f>IFERROR(INDEX([1]!tblSchedule[Facility],MATCH(tblTeamSch[[#This Row],[Game Num]],[1]!tblSchedule[GameNum],0)),"")</f>
        <v>St. Michael Community Center</v>
      </c>
      <c r="H509" s="8">
        <f>IFERROR(INDEX([1]!tblSchedule[Game Date],MATCH(tblTeamSch[[#This Row],[Game Num]],[1]!tblSchedule[GameNum],0)),"")</f>
        <v>46004</v>
      </c>
      <c r="I509" s="9">
        <f>IFERROR(INDEX([1]!tblSchedule[Game Time],MATCH(tblTeamSch[[#This Row],[Game Num]],[1]!tblSchedule[GameNum],0)),"")</f>
        <v>0.375</v>
      </c>
      <c r="J509" s="10" t="str">
        <f>IFERROR(INDEX([1]!tblTeams[Organization],MATCH(tblTeamSch[[#This Row],[Team]],[1]!tblTeams[Team],0)),"")</f>
        <v>Notre Dame Academy</v>
      </c>
      <c r="K509" s="10" t="str">
        <f>IFERROR(INDEX([1]!tblOrg[Abbr],MATCH(tblTeamSch[[#This Row],[Org]],[1]!tblOrg[Organization],0)),"")</f>
        <v>NDA</v>
      </c>
      <c r="L509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09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509" s="6"/>
      <c r="O509" s="6"/>
      <c r="P509" s="6"/>
      <c r="Q509" s="6">
        <f>INDEX([1]!tblSchedule[Home Game],MATCH(tblTeamSch[[#This Row],[Game Num]],[1]!tblSchedule[GameNum],0))</f>
        <v>1</v>
      </c>
      <c r="R509" s="7" t="e">
        <f>IF(COUNTIFS(tblTeamSch[Team],tblTeamSch[[#This Row],[Team]],#REF!,1)&gt;1,"Y","")</f>
        <v>#REF!</v>
      </c>
      <c r="S509" s="6">
        <f>INDEX([1]!tblLoc[Score],MATCH(INDEX([1]!tblOrg[Loc],MATCH(tblTeamSch[[#This Row],[Org]],[1]!tblOrg[Organization],0)),[1]!tblLoc[Loc],0))</f>
        <v>10</v>
      </c>
      <c r="T509" s="6" t="e">
        <f>INDEX([1]!tblLoc[Score],MATCH(INDEX([1]!tblOrg[Loc],MATCH(#REF!,[1]!tblOrg[Abbr],0)),[1]!tblLoc[Loc],0))</f>
        <v>#REF!</v>
      </c>
      <c r="U509" s="6">
        <f>IFERROR(INDEX([1]!tblLoc[Score],MATCH(INDEX([1]!tblOrg[Loc],MATCH(INDEX(FacList,MATCH(tblTeamSch[[#This Row],[Facility]],INDEX(FacList,,1),0),3),[1]!tblOrg[Org Num],0)),[1]!tblLoc[Loc],0)),"")</f>
        <v>7</v>
      </c>
      <c r="V509" s="6">
        <f>IF(OR(tblTeamSch[[#This Row],[Court]]="",tblTeamSch[[#This Row],[Home]]&gt;0),0,IF(tblTeamSch[[#This Row],[Court]]&lt;10,0,IF(tblTeamSch[[#This Row],[Home Court]]=10,0,10)))</f>
        <v>0</v>
      </c>
      <c r="W509" s="6" t="e">
        <f>COUNTIFS(tblTeamSch[Travel Score for Game],10,tblTeamSch[Home],0,#REF!,#REF!)</f>
        <v>#REF!</v>
      </c>
      <c r="X509" s="6" t="str">
        <f>IFERROR(INDEX(tblTeamSch[Overall Travel Score],MATCH(tblTeamSch[[#This Row],[Opponent]],tblTeamSch[Team],0)),"")</f>
        <v/>
      </c>
      <c r="Y509" s="6" cm="1">
        <f t="array" ref="Y509">IF(Y508="Num",1,IF(Y508="","",IF(Y508+1&gt;TotalNumRegGames*2,"",Y508+1)))</f>
        <v>508</v>
      </c>
    </row>
    <row r="510" spans="1:25" ht="13.35" customHeight="1" x14ac:dyDescent="0.3">
      <c r="A510" s="6" cm="1">
        <f t="array" ref="A5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395</v>
      </c>
      <c r="B510" s="6" cm="1">
        <f t="array" ref="B5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0" s="6">
        <f>IFERROR(INDEX([1]!tblSchedule[Week Game Scheduled],MATCH(tblTeamSch[[#This Row],[Game Num]],[1]!tblSchedule[GameNum],0)),"")</f>
        <v>6</v>
      </c>
      <c r="D510" s="6">
        <f>IFERROR(INDEX([1]!tblSchedule[Round],MATCH(tblTeamSch[[#This Row],[Game Num]],[1]!tblSchedule[GameNum],0)),"")</f>
        <v>3</v>
      </c>
      <c r="E510" s="6">
        <f>IFERROR(INDEX([1]!tblSchedule[Rnd Sch],MATCH(tblTeamSch[[#This Row],[Game Num]],[1]!tblSchedule[GameNum],0)),"")</f>
        <v>3</v>
      </c>
      <c r="F510" s="6" t="str">
        <f>IFERROR(INDEX([1]!tblSchedule[DLC],MATCH(tblTeamSch[[#This Row],[Game Num]],[1]!tblSchedule[GameNum],0)),"")</f>
        <v>6B3</v>
      </c>
      <c r="G510" s="7" t="str">
        <f>IFERROR(INDEX([1]!tblSchedule[Facility],MATCH(tblTeamSch[[#This Row],[Game Num]],[1]!tblSchedule[GameNum],0)),"")</f>
        <v>St Lawrence</v>
      </c>
      <c r="H510" s="8">
        <f>IFERROR(INDEX([1]!tblSchedule[Game Date],MATCH(tblTeamSch[[#This Row],[Game Num]],[1]!tblSchedule[GameNum],0)),"")</f>
        <v>46026</v>
      </c>
      <c r="I510" s="9">
        <f>IFERROR(INDEX([1]!tblSchedule[Game Time],MATCH(tblTeamSch[[#This Row],[Game Num]],[1]!tblSchedule[GameNum],0)),"")</f>
        <v>0.625</v>
      </c>
      <c r="J510" s="10" t="str">
        <f>IFERROR(INDEX([1]!tblTeams[Organization],MATCH(tblTeamSch[[#This Row],[Team]],[1]!tblTeams[Team],0)),"")</f>
        <v>Notre Dame Academy</v>
      </c>
      <c r="K510" s="10" t="str">
        <f>IFERROR(INDEX([1]!tblOrg[Abbr],MATCH(tblTeamSch[[#This Row],[Org]],[1]!tblOrg[Organization],0)),"")</f>
        <v>NDA</v>
      </c>
      <c r="L510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10" s="10" t="str">
        <f>IFERROR(INDEX(IF(tblTeamSch[[#This Row],[1vs2]]=1,[1]!tblSchedule[Team 2 Name],[1]!tblSchedule[Team 1 Name]),MATCH(tblTeamSch[[#This Row],[Game Num]],[1]!tblSchedule[GameNum],0)),"")</f>
        <v>St Agnes BB 6B#3</v>
      </c>
      <c r="N510" s="6"/>
      <c r="O510" s="6"/>
      <c r="P510" s="6"/>
      <c r="Q510" s="6">
        <f>INDEX([1]!tblSchedule[Home Game],MATCH(tblTeamSch[[#This Row],[Game Num]],[1]!tblSchedule[GameNum],0))</f>
        <v>1</v>
      </c>
      <c r="R510" s="7" t="e">
        <f>IF(COUNTIFS(tblTeamSch[Team],tblTeamSch[[#This Row],[Team]],#REF!,1)&gt;1,"Y","")</f>
        <v>#REF!</v>
      </c>
      <c r="S510" s="6">
        <f>INDEX([1]!tblLoc[Score],MATCH(INDEX([1]!tblOrg[Loc],MATCH(tblTeamSch[[#This Row],[Org]],[1]!tblOrg[Organization],0)),[1]!tblLoc[Loc],0))</f>
        <v>10</v>
      </c>
      <c r="T510" s="6" t="e">
        <f>INDEX([1]!tblLoc[Score],MATCH(INDEX([1]!tblOrg[Loc],MATCH(#REF!,[1]!tblOrg[Abbr],0)),[1]!tblLoc[Loc],0))</f>
        <v>#REF!</v>
      </c>
      <c r="U510" s="6">
        <f>IFERROR(INDEX([1]!tblLoc[Score],MATCH(INDEX([1]!tblOrg[Loc],MATCH(INDEX(FacList,MATCH(tblTeamSch[[#This Row],[Facility]],INDEX(FacList,,1),0),3),[1]!tblOrg[Org Num],0)),[1]!tblLoc[Loc],0)),"")</f>
        <v>10</v>
      </c>
      <c r="V510" s="6">
        <f>IF(OR(tblTeamSch[[#This Row],[Court]]="",tblTeamSch[[#This Row],[Home]]&gt;0),0,IF(tblTeamSch[[#This Row],[Court]]&lt;10,0,IF(tblTeamSch[[#This Row],[Home Court]]=10,0,10)))</f>
        <v>0</v>
      </c>
      <c r="W510" s="6" t="e">
        <f>COUNTIFS(tblTeamSch[Travel Score for Game],10,tblTeamSch[Home],0,#REF!,#REF!)</f>
        <v>#REF!</v>
      </c>
      <c r="X510" s="6" t="str">
        <f>IFERROR(INDEX(tblTeamSch[Overall Travel Score],MATCH(tblTeamSch[[#This Row],[Opponent]],tblTeamSch[Team],0)),"")</f>
        <v/>
      </c>
      <c r="Y510" s="6" cm="1">
        <f t="array" ref="Y510">IF(Y509="Num",1,IF(Y509="","",IF(Y509+1&gt;TotalNumRegGames*2,"",Y509+1)))</f>
        <v>509</v>
      </c>
    </row>
    <row r="511" spans="1:25" ht="13.35" customHeight="1" x14ac:dyDescent="0.3">
      <c r="A511" s="6" cm="1">
        <f t="array" ref="A5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409</v>
      </c>
      <c r="B511" s="6" cm="1">
        <f t="array" ref="B5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11" s="6">
        <f>IFERROR(INDEX([1]!tblSchedule[Week Game Scheduled],MATCH(tblTeamSch[[#This Row],[Game Num]],[1]!tblSchedule[GameNum],0)),"")</f>
        <v>7</v>
      </c>
      <c r="D511" s="6">
        <f>IFERROR(INDEX([1]!tblSchedule[Round],MATCH(tblTeamSch[[#This Row],[Game Num]],[1]!tblSchedule[GameNum],0)),"")</f>
        <v>4</v>
      </c>
      <c r="E511" s="6">
        <f>IFERROR(INDEX([1]!tblSchedule[Rnd Sch],MATCH(tblTeamSch[[#This Row],[Game Num]],[1]!tblSchedule[GameNum],0)),"")</f>
        <v>4</v>
      </c>
      <c r="F511" s="6" t="str">
        <f>IFERROR(INDEX([1]!tblSchedule[DLC],MATCH(tblTeamSch[[#This Row],[Game Num]],[1]!tblSchedule[GameNum],0)),"")</f>
        <v>6B3</v>
      </c>
      <c r="G511" s="7" t="str">
        <f>IFERROR(INDEX([1]!tblSchedule[Facility],MATCH(tblTeamSch[[#This Row],[Game Num]],[1]!tblSchedule[GameNum],0)),"")</f>
        <v>Saint Bernard Parish Hall</v>
      </c>
      <c r="H511" s="8">
        <f>IFERROR(INDEX([1]!tblSchedule[Game Date],MATCH(tblTeamSch[[#This Row],[Game Num]],[1]!tblSchedule[GameNum],0)),"")</f>
        <v>46033</v>
      </c>
      <c r="I511" s="9">
        <f>IFERROR(INDEX([1]!tblSchedule[Game Time],MATCH(tblTeamSch[[#This Row],[Game Num]],[1]!tblSchedule[GameNum],0)),"")</f>
        <v>0.58333333333333337</v>
      </c>
      <c r="J511" s="10" t="str">
        <f>IFERROR(INDEX([1]!tblTeams[Organization],MATCH(tblTeamSch[[#This Row],[Team]],[1]!tblTeams[Team],0)),"")</f>
        <v>Notre Dame Academy</v>
      </c>
      <c r="K511" s="10" t="str">
        <f>IFERROR(INDEX([1]!tblOrg[Abbr],MATCH(tblTeamSch[[#This Row],[Org]],[1]!tblOrg[Organization],0)),"")</f>
        <v>NDA</v>
      </c>
      <c r="L511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11" s="10" t="str">
        <f>IFERROR(INDEX(IF(tblTeamSch[[#This Row],[1vs2]]=1,[1]!tblSchedule[Team 2 Name],[1]!tblSchedule[Team 1 Name]),MATCH(tblTeamSch[[#This Row],[Game Num]],[1]!tblSchedule[GameNum],0)),"")</f>
        <v>St Bernard BB 6B#3</v>
      </c>
      <c r="N511" s="6"/>
      <c r="O511" s="6"/>
      <c r="P511" s="6"/>
      <c r="Q511" s="6">
        <f>INDEX([1]!tblSchedule[Home Game],MATCH(tblTeamSch[[#This Row],[Game Num]],[1]!tblSchedule[GameNum],0))</f>
        <v>1</v>
      </c>
      <c r="R511" s="7" t="e">
        <f>IF(COUNTIFS(tblTeamSch[Team],tblTeamSch[[#This Row],[Team]],#REF!,1)&gt;1,"Y","")</f>
        <v>#REF!</v>
      </c>
      <c r="S511" s="6">
        <f>INDEX([1]!tblLoc[Score],MATCH(INDEX([1]!tblOrg[Loc],MATCH(tblTeamSch[[#This Row],[Org]],[1]!tblOrg[Organization],0)),[1]!tblLoc[Loc],0))</f>
        <v>10</v>
      </c>
      <c r="T511" s="6" t="e">
        <f>INDEX([1]!tblLoc[Score],MATCH(INDEX([1]!tblOrg[Loc],MATCH(#REF!,[1]!tblOrg[Abbr],0)),[1]!tblLoc[Loc],0))</f>
        <v>#REF!</v>
      </c>
      <c r="U511" s="6">
        <f>IFERROR(INDEX([1]!tblLoc[Score],MATCH(INDEX([1]!tblOrg[Loc],MATCH(INDEX(FacList,MATCH(tblTeamSch[[#This Row],[Facility]],INDEX(FacList,,1),0),3),[1]!tblOrg[Org Num],0)),[1]!tblLoc[Loc],0)),"")</f>
        <v>7</v>
      </c>
      <c r="V511" s="6">
        <f>IF(OR(tblTeamSch[[#This Row],[Court]]="",tblTeamSch[[#This Row],[Home]]&gt;0),0,IF(tblTeamSch[[#This Row],[Court]]&lt;10,0,IF(tblTeamSch[[#This Row],[Home Court]]=10,0,10)))</f>
        <v>0</v>
      </c>
      <c r="W511" s="6" t="e">
        <f>COUNTIFS(tblTeamSch[Travel Score for Game],10,tblTeamSch[Home],0,#REF!,#REF!)</f>
        <v>#REF!</v>
      </c>
      <c r="X511" s="6" t="str">
        <f>IFERROR(INDEX(tblTeamSch[Overall Travel Score],MATCH(tblTeamSch[[#This Row],[Opponent]],tblTeamSch[Team],0)),"")</f>
        <v/>
      </c>
      <c r="Y511" s="6" cm="1">
        <f t="array" ref="Y511">IF(Y510="Num",1,IF(Y510="","",IF(Y510+1&gt;TotalNumRegGames*2,"",Y510+1)))</f>
        <v>510</v>
      </c>
    </row>
    <row r="512" spans="1:25" ht="13.35" customHeight="1" x14ac:dyDescent="0.3">
      <c r="A512" s="6" cm="1">
        <f t="array" ref="A5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421</v>
      </c>
      <c r="B512" s="6" cm="1">
        <f t="array" ref="B5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12" s="6">
        <f>IFERROR(INDEX([1]!tblSchedule[Week Game Scheduled],MATCH(tblTeamSch[[#This Row],[Game Num]],[1]!tblSchedule[GameNum],0)),"")</f>
        <v>8</v>
      </c>
      <c r="D512" s="6">
        <f>IFERROR(INDEX([1]!tblSchedule[Round],MATCH(tblTeamSch[[#This Row],[Game Num]],[1]!tblSchedule[GameNum],0)),"")</f>
        <v>5</v>
      </c>
      <c r="E512" s="6">
        <f>IFERROR(INDEX([1]!tblSchedule[Rnd Sch],MATCH(tblTeamSch[[#This Row],[Game Num]],[1]!tblSchedule[GameNum],0)),"")</f>
        <v>5</v>
      </c>
      <c r="F512" s="6" t="str">
        <f>IFERROR(INDEX([1]!tblSchedule[DLC],MATCH(tblTeamSch[[#This Row],[Game Num]],[1]!tblSchedule[GameNum],0)),"")</f>
        <v>6B3</v>
      </c>
      <c r="G512" s="7" t="str">
        <f>IFERROR(INDEX([1]!tblSchedule[Facility],MATCH(tblTeamSch[[#This Row],[Game Num]],[1]!tblSchedule[GameNum],0)),"")</f>
        <v>Mary Queen of Peace</v>
      </c>
      <c r="H512" s="8">
        <f>IFERROR(INDEX([1]!tblSchedule[Game Date],MATCH(tblTeamSch[[#This Row],[Game Num]],[1]!tblSchedule[GameNum],0)),"")</f>
        <v>46040</v>
      </c>
      <c r="I512" s="9">
        <f>IFERROR(INDEX([1]!tblSchedule[Game Time],MATCH(tblTeamSch[[#This Row],[Game Num]],[1]!tblSchedule[GameNum],0)),"")</f>
        <v>0.66666666666666663</v>
      </c>
      <c r="J512" s="10" t="str">
        <f>IFERROR(INDEX([1]!tblTeams[Organization],MATCH(tblTeamSch[[#This Row],[Team]],[1]!tblTeams[Team],0)),"")</f>
        <v>Notre Dame Academy</v>
      </c>
      <c r="K512" s="10" t="str">
        <f>IFERROR(INDEX([1]!tblOrg[Abbr],MATCH(tblTeamSch[[#This Row],[Org]],[1]!tblOrg[Organization],0)),"")</f>
        <v>NDA</v>
      </c>
      <c r="L512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12" s="10" t="str">
        <f>IFERROR(INDEX(IF(tblTeamSch[[#This Row],[1vs2]]=1,[1]!tblSchedule[Team 2 Name],[1]!tblSchedule[Team 1 Name]),MATCH(tblTeamSch[[#This Row],[Game Num]],[1]!tblSchedule[GameNum],0)),"")</f>
        <v>St. Mary BB 6B - White</v>
      </c>
      <c r="N512" s="6"/>
      <c r="O512" s="6"/>
      <c r="P512" s="6"/>
      <c r="Q512" s="6">
        <f>INDEX([1]!tblSchedule[Home Game],MATCH(tblTeamSch[[#This Row],[Game Num]],[1]!tblSchedule[GameNum],0))</f>
        <v>1</v>
      </c>
      <c r="R512" s="7" t="e">
        <f>IF(COUNTIFS(tblTeamSch[Team],tblTeamSch[[#This Row],[Team]],#REF!,1)&gt;1,"Y","")</f>
        <v>#REF!</v>
      </c>
      <c r="S512" s="6">
        <f>INDEX([1]!tblLoc[Score],MATCH(INDEX([1]!tblOrg[Loc],MATCH(tblTeamSch[[#This Row],[Org]],[1]!tblOrg[Organization],0)),[1]!tblLoc[Loc],0))</f>
        <v>10</v>
      </c>
      <c r="T512" s="6" t="e">
        <f>INDEX([1]!tblLoc[Score],MATCH(INDEX([1]!tblOrg[Loc],MATCH(#REF!,[1]!tblOrg[Abbr],0)),[1]!tblLoc[Loc],0))</f>
        <v>#REF!</v>
      </c>
      <c r="U512" s="6">
        <f>IFERROR(INDEX([1]!tblLoc[Score],MATCH(INDEX([1]!tblOrg[Loc],MATCH(INDEX(FacList,MATCH(tblTeamSch[[#This Row],[Facility]],INDEX(FacList,,1),0),3),[1]!tblOrg[Org Num],0)),[1]!tblLoc[Loc],0)),"")</f>
        <v>10</v>
      </c>
      <c r="V512" s="6">
        <f>IF(OR(tblTeamSch[[#This Row],[Court]]="",tblTeamSch[[#This Row],[Home]]&gt;0),0,IF(tblTeamSch[[#This Row],[Court]]&lt;10,0,IF(tblTeamSch[[#This Row],[Home Court]]=10,0,10)))</f>
        <v>0</v>
      </c>
      <c r="W512" s="6" t="e">
        <f>COUNTIFS(tblTeamSch[Travel Score for Game],10,tblTeamSch[Home],0,#REF!,#REF!)</f>
        <v>#REF!</v>
      </c>
      <c r="X512" s="6" t="str">
        <f>IFERROR(INDEX(tblTeamSch[Overall Travel Score],MATCH(tblTeamSch[[#This Row],[Opponent]],tblTeamSch[Team],0)),"")</f>
        <v/>
      </c>
      <c r="Y512" s="6" cm="1">
        <f t="array" ref="Y512">IF(Y511="Num",1,IF(Y511="","",IF(Y511+1&gt;TotalNumRegGames*2,"",Y511+1)))</f>
        <v>511</v>
      </c>
    </row>
    <row r="513" spans="1:25" ht="13.35" customHeight="1" x14ac:dyDescent="0.3">
      <c r="A513" s="6" cm="1">
        <f t="array" ref="A5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433</v>
      </c>
      <c r="B513" s="6" cm="1">
        <f t="array" ref="B5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13" s="6">
        <f>IFERROR(INDEX([1]!tblSchedule[Week Game Scheduled],MATCH(tblTeamSch[[#This Row],[Game Num]],[1]!tblSchedule[GameNum],0)),"")</f>
        <v>9</v>
      </c>
      <c r="D513" s="6">
        <f>IFERROR(INDEX([1]!tblSchedule[Round],MATCH(tblTeamSch[[#This Row],[Game Num]],[1]!tblSchedule[GameNum],0)),"")</f>
        <v>6</v>
      </c>
      <c r="E513" s="6">
        <f>IFERROR(INDEX([1]!tblSchedule[Rnd Sch],MATCH(tblTeamSch[[#This Row],[Game Num]],[1]!tblSchedule[GameNum],0)),"")</f>
        <v>6</v>
      </c>
      <c r="F513" s="6" t="str">
        <f>IFERROR(INDEX([1]!tblSchedule[DLC],MATCH(tblTeamSch[[#This Row],[Game Num]],[1]!tblSchedule[GameNum],0)),"")</f>
        <v>6B3</v>
      </c>
      <c r="G513" s="7" t="str">
        <f>IFERROR(INDEX([1]!tblSchedule[Facility],MATCH(tblTeamSch[[#This Row],[Game Num]],[1]!tblSchedule[GameNum],0)),"")</f>
        <v>Mary Queen of Peace</v>
      </c>
      <c r="H513" s="8">
        <f>IFERROR(INDEX([1]!tblSchedule[Game Date],MATCH(tblTeamSch[[#This Row],[Game Num]],[1]!tblSchedule[GameNum],0)),"")</f>
        <v>46047</v>
      </c>
      <c r="I513" s="9">
        <f>IFERROR(INDEX([1]!tblSchedule[Game Time],MATCH(tblTeamSch[[#This Row],[Game Num]],[1]!tblSchedule[GameNum],0)),"")</f>
        <v>0.625</v>
      </c>
      <c r="J513" s="10" t="str">
        <f>IFERROR(INDEX([1]!tblTeams[Organization],MATCH(tblTeamSch[[#This Row],[Team]],[1]!tblTeams[Team],0)),"")</f>
        <v>Notre Dame Academy</v>
      </c>
      <c r="K513" s="10" t="str">
        <f>IFERROR(INDEX([1]!tblOrg[Abbr],MATCH(tblTeamSch[[#This Row],[Org]],[1]!tblOrg[Organization],0)),"")</f>
        <v>NDA</v>
      </c>
      <c r="L513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13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513" s="6"/>
      <c r="O513" s="6"/>
      <c r="P513" s="6"/>
      <c r="Q513" s="6">
        <f>INDEX([1]!tblSchedule[Home Game],MATCH(tblTeamSch[[#This Row],[Game Num]],[1]!tblSchedule[GameNum],0))</f>
        <v>1</v>
      </c>
      <c r="R513" s="7" t="e">
        <f>IF(COUNTIFS(tblTeamSch[Team],tblTeamSch[[#This Row],[Team]],#REF!,1)&gt;1,"Y","")</f>
        <v>#REF!</v>
      </c>
      <c r="S513" s="6">
        <f>INDEX([1]!tblLoc[Score],MATCH(INDEX([1]!tblOrg[Loc],MATCH(tblTeamSch[[#This Row],[Org]],[1]!tblOrg[Organization],0)),[1]!tblLoc[Loc],0))</f>
        <v>10</v>
      </c>
      <c r="T513" s="6" t="e">
        <f>INDEX([1]!tblLoc[Score],MATCH(INDEX([1]!tblOrg[Loc],MATCH(#REF!,[1]!tblOrg[Abbr],0)),[1]!tblLoc[Loc],0))</f>
        <v>#REF!</v>
      </c>
      <c r="U513" s="6">
        <f>IFERROR(INDEX([1]!tblLoc[Score],MATCH(INDEX([1]!tblOrg[Loc],MATCH(INDEX(FacList,MATCH(tblTeamSch[[#This Row],[Facility]],INDEX(FacList,,1),0),3),[1]!tblOrg[Org Num],0)),[1]!tblLoc[Loc],0)),"")</f>
        <v>10</v>
      </c>
      <c r="V513" s="6">
        <f>IF(OR(tblTeamSch[[#This Row],[Court]]="",tblTeamSch[[#This Row],[Home]]&gt;0),0,IF(tblTeamSch[[#This Row],[Court]]&lt;10,0,IF(tblTeamSch[[#This Row],[Home Court]]=10,0,10)))</f>
        <v>0</v>
      </c>
      <c r="W513" s="6" t="e">
        <f>COUNTIFS(tblTeamSch[Travel Score for Game],10,tblTeamSch[Home],0,#REF!,#REF!)</f>
        <v>#REF!</v>
      </c>
      <c r="X513" s="6" t="str">
        <f>IFERROR(INDEX(tblTeamSch[Overall Travel Score],MATCH(tblTeamSch[[#This Row],[Opponent]],tblTeamSch[Team],0)),"")</f>
        <v/>
      </c>
      <c r="Y513" s="6" cm="1">
        <f t="array" ref="Y513">IF(Y512="Num",1,IF(Y512="","",IF(Y512+1&gt;TotalNumRegGames*2,"",Y512+1)))</f>
        <v>512</v>
      </c>
    </row>
    <row r="514" spans="1:25" ht="13.35" customHeight="1" x14ac:dyDescent="0.3">
      <c r="A514" s="6" cm="1">
        <f t="array" ref="A5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445</v>
      </c>
      <c r="B514" s="6" cm="1">
        <f t="array" ref="B5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14" s="6">
        <f>IFERROR(INDEX([1]!tblSchedule[Week Game Scheduled],MATCH(tblTeamSch[[#This Row],[Game Num]],[1]!tblSchedule[GameNum],0)),"")</f>
        <v>10</v>
      </c>
      <c r="D514" s="6">
        <f>IFERROR(INDEX([1]!tblSchedule[Round],MATCH(tblTeamSch[[#This Row],[Game Num]],[1]!tblSchedule[GameNum],0)),"")</f>
        <v>7</v>
      </c>
      <c r="E514" s="6">
        <f>IFERROR(INDEX([1]!tblSchedule[Rnd Sch],MATCH(tblTeamSch[[#This Row],[Game Num]],[1]!tblSchedule[GameNum],0)),"")</f>
        <v>7</v>
      </c>
      <c r="F514" s="6" t="str">
        <f>IFERROR(INDEX([1]!tblSchedule[DLC],MATCH(tblTeamSch[[#This Row],[Game Num]],[1]!tblSchedule[GameNum],0)),"")</f>
        <v>6B3</v>
      </c>
      <c r="G514" s="7" t="str">
        <f>IFERROR(INDEX([1]!tblSchedule[Facility],MATCH(tblTeamSch[[#This Row],[Game Num]],[1]!tblSchedule[GameNum],0)),"")</f>
        <v>Mary Queen of Peace</v>
      </c>
      <c r="H514" s="8">
        <f>IFERROR(INDEX([1]!tblSchedule[Game Date],MATCH(tblTeamSch[[#This Row],[Game Num]],[1]!tblSchedule[GameNum],0)),"")</f>
        <v>46054</v>
      </c>
      <c r="I514" s="9">
        <f>IFERROR(INDEX([1]!tblSchedule[Game Time],MATCH(tblTeamSch[[#This Row],[Game Num]],[1]!tblSchedule[GameNum],0)),"")</f>
        <v>0.66666666666666663</v>
      </c>
      <c r="J514" s="10" t="str">
        <f>IFERROR(INDEX([1]!tblTeams[Organization],MATCH(tblTeamSch[[#This Row],[Team]],[1]!tblTeams[Team],0)),"")</f>
        <v>Notre Dame Academy</v>
      </c>
      <c r="K514" s="10" t="str">
        <f>IFERROR(INDEX([1]!tblOrg[Abbr],MATCH(tblTeamSch[[#This Row],[Org]],[1]!tblOrg[Organization],0)),"")</f>
        <v>NDA</v>
      </c>
      <c r="L514" s="10" t="str">
        <f>IFERROR(INDEX(IF(tblTeamSch[[#This Row],[1vs2]]=1,[1]!tblSchedule[Team 1 Name],[1]!tblSchedule[Team 2 Name]),MATCH(tblTeamSch[[#This Row],[Game Num]],[1]!tblSchedule[GameNum],0)),"")</f>
        <v>Notre Dame Academy BB 5/6 Boys #3 Blue</v>
      </c>
      <c r="M514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514" s="6"/>
      <c r="O514" s="6"/>
      <c r="P514" s="6"/>
      <c r="Q514" s="6">
        <f>INDEX([1]!tblSchedule[Home Game],MATCH(tblTeamSch[[#This Row],[Game Num]],[1]!tblSchedule[GameNum],0))</f>
        <v>1</v>
      </c>
      <c r="R514" s="7" t="e">
        <f>IF(COUNTIFS(tblTeamSch[Team],tblTeamSch[[#This Row],[Team]],#REF!,1)&gt;1,"Y","")</f>
        <v>#REF!</v>
      </c>
      <c r="S514" s="6">
        <f>INDEX([1]!tblLoc[Score],MATCH(INDEX([1]!tblOrg[Loc],MATCH(tblTeamSch[[#This Row],[Org]],[1]!tblOrg[Organization],0)),[1]!tblLoc[Loc],0))</f>
        <v>10</v>
      </c>
      <c r="T514" s="6" t="e">
        <f>INDEX([1]!tblLoc[Score],MATCH(INDEX([1]!tblOrg[Loc],MATCH(#REF!,[1]!tblOrg[Abbr],0)),[1]!tblLoc[Loc],0))</f>
        <v>#REF!</v>
      </c>
      <c r="U514" s="6">
        <f>IFERROR(INDEX([1]!tblLoc[Score],MATCH(INDEX([1]!tblOrg[Loc],MATCH(INDEX(FacList,MATCH(tblTeamSch[[#This Row],[Facility]],INDEX(FacList,,1),0),3),[1]!tblOrg[Org Num],0)),[1]!tblLoc[Loc],0)),"")</f>
        <v>10</v>
      </c>
      <c r="V514" s="6">
        <f>IF(OR(tblTeamSch[[#This Row],[Court]]="",tblTeamSch[[#This Row],[Home]]&gt;0),0,IF(tblTeamSch[[#This Row],[Court]]&lt;10,0,IF(tblTeamSch[[#This Row],[Home Court]]=10,0,10)))</f>
        <v>0</v>
      </c>
      <c r="W514" s="6" t="e">
        <f>COUNTIFS(tblTeamSch[Travel Score for Game],10,tblTeamSch[Home],0,#REF!,#REF!)</f>
        <v>#REF!</v>
      </c>
      <c r="X514" s="6" t="str">
        <f>IFERROR(INDEX(tblTeamSch[Overall Travel Score],MATCH(tblTeamSch[[#This Row],[Opponent]],tblTeamSch[Team],0)),"")</f>
        <v/>
      </c>
      <c r="Y514" s="6" cm="1">
        <f t="array" ref="Y514">IF(Y513="Num",1,IF(Y513="","",IF(Y513+1&gt;TotalNumRegGames*2,"",Y513+1)))</f>
        <v>513</v>
      </c>
    </row>
    <row r="515" spans="1:25" ht="13.35" customHeight="1" x14ac:dyDescent="0.3">
      <c r="A515" s="6" cm="1">
        <f t="array" ref="A5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376</v>
      </c>
      <c r="B515" s="6" cm="1">
        <f t="array" ref="B5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5" s="6">
        <f>IFERROR(INDEX([1]!tblSchedule[Week Game Scheduled],MATCH(tblTeamSch[[#This Row],[Game Num]],[1]!tblSchedule[GameNum],0)),"")</f>
        <v>50</v>
      </c>
      <c r="D515" s="6">
        <f>IFERROR(INDEX([1]!tblSchedule[Round],MATCH(tblTeamSch[[#This Row],[Game Num]],[1]!tblSchedule[GameNum],0)),"")</f>
        <v>1</v>
      </c>
      <c r="E515" s="6">
        <f>IFERROR(INDEX([1]!tblSchedule[Rnd Sch],MATCH(tblTeamSch[[#This Row],[Game Num]],[1]!tblSchedule[GameNum],0)),"")</f>
        <v>1</v>
      </c>
      <c r="F515" s="6" t="str">
        <f>IFERROR(INDEX([1]!tblSchedule[DLC],MATCH(tblTeamSch[[#This Row],[Game Num]],[1]!tblSchedule[GameNum],0)),"")</f>
        <v>6B3</v>
      </c>
      <c r="G515" s="7" t="str">
        <f>IFERROR(INDEX([1]!tblSchedule[Facility],MATCH(tblTeamSch[[#This Row],[Game Num]],[1]!tblSchedule[GameNum],0)),"")</f>
        <v>Holy Trinity Parish School</v>
      </c>
      <c r="H515" s="8">
        <f>IFERROR(INDEX([1]!tblSchedule[Game Date],MATCH(tblTeamSch[[#This Row],[Game Num]],[1]!tblSchedule[GameNum],0)),"")</f>
        <v>45998</v>
      </c>
      <c r="I515" s="9">
        <f>IFERROR(INDEX([1]!tblSchedule[Game Time],MATCH(tblTeamSch[[#This Row],[Game Num]],[1]!tblSchedule[GameNum],0)),"")</f>
        <v>0.66666666666666663</v>
      </c>
      <c r="J515" s="10" t="str">
        <f>IFERROR(INDEX([1]!tblTeams[Organization],MATCH(tblTeamSch[[#This Row],[Team]],[1]!tblTeams[Team],0)),"")</f>
        <v>Notre Dame Academy</v>
      </c>
      <c r="K515" s="10" t="str">
        <f>IFERROR(INDEX([1]!tblOrg[Abbr],MATCH(tblTeamSch[[#This Row],[Org]],[1]!tblOrg[Organization],0)),"")</f>
        <v>NDA</v>
      </c>
      <c r="L515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15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515" s="6"/>
      <c r="O515" s="6"/>
      <c r="P515" s="6"/>
      <c r="Q515" s="6">
        <f>INDEX([1]!tblSchedule[Home Game],MATCH(tblTeamSch[[#This Row],[Game Num]],[1]!tblSchedule[GameNum],0))</f>
        <v>1</v>
      </c>
      <c r="R515" s="7" t="e">
        <f>IF(COUNTIFS(tblTeamSch[Team],tblTeamSch[[#This Row],[Team]],#REF!,1)&gt;1,"Y","")</f>
        <v>#REF!</v>
      </c>
      <c r="S515" s="6">
        <f>INDEX([1]!tblLoc[Score],MATCH(INDEX([1]!tblOrg[Loc],MATCH(tblTeamSch[[#This Row],[Org]],[1]!tblOrg[Organization],0)),[1]!tblLoc[Loc],0))</f>
        <v>10</v>
      </c>
      <c r="T515" s="6" t="e">
        <f>INDEX([1]!tblLoc[Score],MATCH(INDEX([1]!tblOrg[Loc],MATCH(#REF!,[1]!tblOrg[Abbr],0)),[1]!tblLoc[Loc],0))</f>
        <v>#REF!</v>
      </c>
      <c r="U515" s="6">
        <f>IFERROR(INDEX([1]!tblLoc[Score],MATCH(INDEX([1]!tblOrg[Loc],MATCH(INDEX(FacList,MATCH(tblTeamSch[[#This Row],[Facility]],INDEX(FacList,,1),0),3),[1]!tblOrg[Org Num],0)),[1]!tblLoc[Loc],0)),"")</f>
        <v>0</v>
      </c>
      <c r="V515" s="6">
        <f>IF(OR(tblTeamSch[[#This Row],[Court]]="",tblTeamSch[[#This Row],[Home]]&gt;0),0,IF(tblTeamSch[[#This Row],[Court]]&lt;10,0,IF(tblTeamSch[[#This Row],[Home Court]]=10,0,10)))</f>
        <v>0</v>
      </c>
      <c r="W515" s="6" t="e">
        <f>COUNTIFS(tblTeamSch[Travel Score for Game],10,tblTeamSch[Home],0,#REF!,#REF!)</f>
        <v>#REF!</v>
      </c>
      <c r="X515" s="6" t="str">
        <f>IFERROR(INDEX(tblTeamSch[Overall Travel Score],MATCH(tblTeamSch[[#This Row],[Opponent]],tblTeamSch[Team],0)),"")</f>
        <v/>
      </c>
      <c r="Y515" s="6" cm="1">
        <f t="array" ref="Y515">IF(Y514="Num",1,IF(Y514="","",IF(Y514+1&gt;TotalNumRegGames*2,"",Y514+1)))</f>
        <v>514</v>
      </c>
    </row>
    <row r="516" spans="1:25" ht="13.35" customHeight="1" x14ac:dyDescent="0.3">
      <c r="A516" s="6" cm="1">
        <f t="array" ref="A5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389</v>
      </c>
      <c r="B516" s="6" cm="1">
        <f t="array" ref="B5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6" s="6">
        <f>IFERROR(INDEX([1]!tblSchedule[Week Game Scheduled],MATCH(tblTeamSch[[#This Row],[Game Num]],[1]!tblSchedule[GameNum],0)),"")</f>
        <v>50</v>
      </c>
      <c r="D516" s="6">
        <f>IFERROR(INDEX([1]!tblSchedule[Round],MATCH(tblTeamSch[[#This Row],[Game Num]],[1]!tblSchedule[GameNum],0)),"")</f>
        <v>2</v>
      </c>
      <c r="E516" s="6">
        <f>IFERROR(INDEX([1]!tblSchedule[Rnd Sch],MATCH(tblTeamSch[[#This Row],[Game Num]],[1]!tblSchedule[GameNum],0)),"")</f>
        <v>2</v>
      </c>
      <c r="F516" s="6" t="str">
        <f>IFERROR(INDEX([1]!tblSchedule[DLC],MATCH(tblTeamSch[[#This Row],[Game Num]],[1]!tblSchedule[GameNum],0)),"")</f>
        <v>6B3</v>
      </c>
      <c r="G516" s="7" t="str">
        <f>IFERROR(INDEX([1]!tblSchedule[Facility],MATCH(tblTeamSch[[#This Row],[Game Num]],[1]!tblSchedule[GameNum],0)),"")</f>
        <v>St. Gabriel Multi-Purpose Building</v>
      </c>
      <c r="H516" s="8">
        <f>IFERROR(INDEX([1]!tblSchedule[Game Date],MATCH(tblTeamSch[[#This Row],[Game Num]],[1]!tblSchedule[GameNum],0)),"")</f>
        <v>46004</v>
      </c>
      <c r="I516" s="9">
        <f>IFERROR(INDEX([1]!tblSchedule[Game Time],MATCH(tblTeamSch[[#This Row],[Game Num]],[1]!tblSchedule[GameNum],0)),"")</f>
        <v>0.41666666666666669</v>
      </c>
      <c r="J516" s="10" t="str">
        <f>IFERROR(INDEX([1]!tblTeams[Organization],MATCH(tblTeamSch[[#This Row],[Team]],[1]!tblTeams[Team],0)),"")</f>
        <v>Notre Dame Academy</v>
      </c>
      <c r="K516" s="10" t="str">
        <f>IFERROR(INDEX([1]!tblOrg[Abbr],MATCH(tblTeamSch[[#This Row],[Org]],[1]!tblOrg[Organization],0)),"")</f>
        <v>NDA</v>
      </c>
      <c r="L516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16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516" s="6"/>
      <c r="O516" s="6"/>
      <c r="P516" s="6"/>
      <c r="Q516" s="6">
        <f>INDEX([1]!tblSchedule[Home Game],MATCH(tblTeamSch[[#This Row],[Game Num]],[1]!tblSchedule[GameNum],0))</f>
        <v>0</v>
      </c>
      <c r="R516" s="7" t="e">
        <f>IF(COUNTIFS(tblTeamSch[Team],tblTeamSch[[#This Row],[Team]],#REF!,1)&gt;1,"Y","")</f>
        <v>#REF!</v>
      </c>
      <c r="S516" s="6">
        <f>INDEX([1]!tblLoc[Score],MATCH(INDEX([1]!tblOrg[Loc],MATCH(tblTeamSch[[#This Row],[Org]],[1]!tblOrg[Organization],0)),[1]!tblLoc[Loc],0))</f>
        <v>10</v>
      </c>
      <c r="T516" s="6" t="e">
        <f>INDEX([1]!tblLoc[Score],MATCH(INDEX([1]!tblOrg[Loc],MATCH(#REF!,[1]!tblOrg[Abbr],0)),[1]!tblLoc[Loc],0))</f>
        <v>#REF!</v>
      </c>
      <c r="U516" s="6">
        <f>IFERROR(INDEX([1]!tblLoc[Score],MATCH(INDEX([1]!tblOrg[Loc],MATCH(INDEX(FacList,MATCH(tblTeamSch[[#This Row],[Facility]],INDEX(FacList,,1),0),3),[1]!tblOrg[Org Num],0)),[1]!tblLoc[Loc],0)),"")</f>
        <v>7</v>
      </c>
      <c r="V516" s="6">
        <f>IF(OR(tblTeamSch[[#This Row],[Court]]="",tblTeamSch[[#This Row],[Home]]&gt;0),0,IF(tblTeamSch[[#This Row],[Court]]&lt;10,0,IF(tblTeamSch[[#This Row],[Home Court]]=10,0,10)))</f>
        <v>0</v>
      </c>
      <c r="W516" s="6" t="e">
        <f>COUNTIFS(tblTeamSch[Travel Score for Game],10,tblTeamSch[Home],0,#REF!,#REF!)</f>
        <v>#REF!</v>
      </c>
      <c r="X516" s="6" t="str">
        <f>IFERROR(INDEX(tblTeamSch[Overall Travel Score],MATCH(tblTeamSch[[#This Row],[Opponent]],tblTeamSch[Team],0)),"")</f>
        <v/>
      </c>
      <c r="Y516" s="6" cm="1">
        <f t="array" ref="Y516">IF(Y515="Num",1,IF(Y515="","",IF(Y515+1&gt;TotalNumRegGames*2,"",Y515+1)))</f>
        <v>515</v>
      </c>
    </row>
    <row r="517" spans="1:25" ht="13.35" customHeight="1" x14ac:dyDescent="0.3">
      <c r="A517" s="6" cm="1">
        <f t="array" ref="A5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401</v>
      </c>
      <c r="B517" s="6" cm="1">
        <f t="array" ref="B5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7" s="6">
        <f>IFERROR(INDEX([1]!tblSchedule[Week Game Scheduled],MATCH(tblTeamSch[[#This Row],[Game Num]],[1]!tblSchedule[GameNum],0)),"")</f>
        <v>6</v>
      </c>
      <c r="D517" s="6">
        <f>IFERROR(INDEX([1]!tblSchedule[Round],MATCH(tblTeamSch[[#This Row],[Game Num]],[1]!tblSchedule[GameNum],0)),"")</f>
        <v>3</v>
      </c>
      <c r="E517" s="6">
        <f>IFERROR(INDEX([1]!tblSchedule[Rnd Sch],MATCH(tblTeamSch[[#This Row],[Game Num]],[1]!tblSchedule[GameNum],0)),"")</f>
        <v>3</v>
      </c>
      <c r="F517" s="6" t="str">
        <f>IFERROR(INDEX([1]!tblSchedule[DLC],MATCH(tblTeamSch[[#This Row],[Game Num]],[1]!tblSchedule[GameNum],0)),"")</f>
        <v>6B3</v>
      </c>
      <c r="G517" s="7" t="str">
        <f>IFERROR(INDEX([1]!tblSchedule[Facility],MATCH(tblTeamSch[[#This Row],[Game Num]],[1]!tblSchedule[GameNum],0)),"")</f>
        <v>Mary Queen of Peace</v>
      </c>
      <c r="H517" s="8">
        <f>IFERROR(INDEX([1]!tblSchedule[Game Date],MATCH(tblTeamSch[[#This Row],[Game Num]],[1]!tblSchedule[GameNum],0)),"")</f>
        <v>46026</v>
      </c>
      <c r="I517" s="9">
        <f>IFERROR(INDEX([1]!tblSchedule[Game Time],MATCH(tblTeamSch[[#This Row],[Game Num]],[1]!tblSchedule[GameNum],0)),"")</f>
        <v>0.66666666666666663</v>
      </c>
      <c r="J517" s="10" t="str">
        <f>IFERROR(INDEX([1]!tblTeams[Organization],MATCH(tblTeamSch[[#This Row],[Team]],[1]!tblTeams[Team],0)),"")</f>
        <v>Notre Dame Academy</v>
      </c>
      <c r="K517" s="10" t="str">
        <f>IFERROR(INDEX([1]!tblOrg[Abbr],MATCH(tblTeamSch[[#This Row],[Org]],[1]!tblOrg[Organization],0)),"")</f>
        <v>NDA</v>
      </c>
      <c r="L517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17" s="10" t="str">
        <f>IFERROR(INDEX(IF(tblTeamSch[[#This Row],[1vs2]]=1,[1]!tblSchedule[Team 2 Name],[1]!tblSchedule[Team 1 Name]),MATCH(tblTeamSch[[#This Row],[Game Num]],[1]!tblSchedule[GameNum],0)),"")</f>
        <v>St Agnes BB 6B#4</v>
      </c>
      <c r="N517" s="6"/>
      <c r="O517" s="6"/>
      <c r="P517" s="6"/>
      <c r="Q517" s="6">
        <f>INDEX([1]!tblSchedule[Home Game],MATCH(tblTeamSch[[#This Row],[Game Num]],[1]!tblSchedule[GameNum],0))</f>
        <v>1</v>
      </c>
      <c r="R517" s="7" t="e">
        <f>IF(COUNTIFS(tblTeamSch[Team],tblTeamSch[[#This Row],[Team]],#REF!,1)&gt;1,"Y","")</f>
        <v>#REF!</v>
      </c>
      <c r="S517" s="6">
        <f>INDEX([1]!tblLoc[Score],MATCH(INDEX([1]!tblOrg[Loc],MATCH(tblTeamSch[[#This Row],[Org]],[1]!tblOrg[Organization],0)),[1]!tblLoc[Loc],0))</f>
        <v>10</v>
      </c>
      <c r="T517" s="6" t="e">
        <f>INDEX([1]!tblLoc[Score],MATCH(INDEX([1]!tblOrg[Loc],MATCH(#REF!,[1]!tblOrg[Abbr],0)),[1]!tblLoc[Loc],0))</f>
        <v>#REF!</v>
      </c>
      <c r="U517" s="6">
        <f>IFERROR(INDEX([1]!tblLoc[Score],MATCH(INDEX([1]!tblOrg[Loc],MATCH(INDEX(FacList,MATCH(tblTeamSch[[#This Row],[Facility]],INDEX(FacList,,1),0),3),[1]!tblOrg[Org Num],0)),[1]!tblLoc[Loc],0)),"")</f>
        <v>10</v>
      </c>
      <c r="V517" s="6">
        <f>IF(OR(tblTeamSch[[#This Row],[Court]]="",tblTeamSch[[#This Row],[Home]]&gt;0),0,IF(tblTeamSch[[#This Row],[Court]]&lt;10,0,IF(tblTeamSch[[#This Row],[Home Court]]=10,0,10)))</f>
        <v>0</v>
      </c>
      <c r="W517" s="6" t="e">
        <f>COUNTIFS(tblTeamSch[Travel Score for Game],10,tblTeamSch[Home],0,#REF!,#REF!)</f>
        <v>#REF!</v>
      </c>
      <c r="X517" s="6" t="str">
        <f>IFERROR(INDEX(tblTeamSch[Overall Travel Score],MATCH(tblTeamSch[[#This Row],[Opponent]],tblTeamSch[Team],0)),"")</f>
        <v/>
      </c>
      <c r="Y517" s="6" cm="1">
        <f t="array" ref="Y517">IF(Y516="Num",1,IF(Y516="","",IF(Y516+1&gt;TotalNumRegGames*2,"",Y516+1)))</f>
        <v>516</v>
      </c>
    </row>
    <row r="518" spans="1:25" ht="13.35" customHeight="1" x14ac:dyDescent="0.3">
      <c r="A518" s="6" cm="1">
        <f t="array" ref="A5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413</v>
      </c>
      <c r="B518" s="6" cm="1">
        <f t="array" ref="B5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8" s="6">
        <f>IFERROR(INDEX([1]!tblSchedule[Week Game Scheduled],MATCH(tblTeamSch[[#This Row],[Game Num]],[1]!tblSchedule[GameNum],0)),"")</f>
        <v>7</v>
      </c>
      <c r="D518" s="6">
        <f>IFERROR(INDEX([1]!tblSchedule[Round],MATCH(tblTeamSch[[#This Row],[Game Num]],[1]!tblSchedule[GameNum],0)),"")</f>
        <v>4</v>
      </c>
      <c r="E518" s="6">
        <f>IFERROR(INDEX([1]!tblSchedule[Rnd Sch],MATCH(tblTeamSch[[#This Row],[Game Num]],[1]!tblSchedule[GameNum],0)),"")</f>
        <v>4</v>
      </c>
      <c r="F518" s="6" t="str">
        <f>IFERROR(INDEX([1]!tblSchedule[DLC],MATCH(tblTeamSch[[#This Row],[Game Num]],[1]!tblSchedule[GameNum],0)),"")</f>
        <v>6B3</v>
      </c>
      <c r="G518" s="7" t="str">
        <f>IFERROR(INDEX([1]!tblSchedule[Facility],MATCH(tblTeamSch[[#This Row],[Game Num]],[1]!tblSchedule[GameNum],0)),"")</f>
        <v>Mary Queen of Peace</v>
      </c>
      <c r="H518" s="8">
        <f>IFERROR(INDEX([1]!tblSchedule[Game Date],MATCH(tblTeamSch[[#This Row],[Game Num]],[1]!tblSchedule[GameNum],0)),"")</f>
        <v>46033</v>
      </c>
      <c r="I518" s="9">
        <f>IFERROR(INDEX([1]!tblSchedule[Game Time],MATCH(tblTeamSch[[#This Row],[Game Num]],[1]!tblSchedule[GameNum],0)),"")</f>
        <v>0.625</v>
      </c>
      <c r="J518" s="10" t="str">
        <f>IFERROR(INDEX([1]!tblTeams[Organization],MATCH(tblTeamSch[[#This Row],[Team]],[1]!tblTeams[Team],0)),"")</f>
        <v>Notre Dame Academy</v>
      </c>
      <c r="K518" s="10" t="str">
        <f>IFERROR(INDEX([1]!tblOrg[Abbr],MATCH(tblTeamSch[[#This Row],[Org]],[1]!tblOrg[Organization],0)),"")</f>
        <v>NDA</v>
      </c>
      <c r="L518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18" s="10" t="str">
        <f>IFERROR(INDEX(IF(tblTeamSch[[#This Row],[1vs2]]=1,[1]!tblSchedule[Team 2 Name],[1]!tblSchedule[Team 1 Name]),MATCH(tblTeamSch[[#This Row],[Game Num]],[1]!tblSchedule[GameNum],0)),"")</f>
        <v>St Patrick BB 6Boys #3</v>
      </c>
      <c r="N518" s="6"/>
      <c r="O518" s="6"/>
      <c r="P518" s="6"/>
      <c r="Q518" s="6">
        <f>INDEX([1]!tblSchedule[Home Game],MATCH(tblTeamSch[[#This Row],[Game Num]],[1]!tblSchedule[GameNum],0))</f>
        <v>1</v>
      </c>
      <c r="R518" s="7" t="e">
        <f>IF(COUNTIFS(tblTeamSch[Team],tblTeamSch[[#This Row],[Team]],#REF!,1)&gt;1,"Y","")</f>
        <v>#REF!</v>
      </c>
      <c r="S518" s="6">
        <f>INDEX([1]!tblLoc[Score],MATCH(INDEX([1]!tblOrg[Loc],MATCH(tblTeamSch[[#This Row],[Org]],[1]!tblOrg[Organization],0)),[1]!tblLoc[Loc],0))</f>
        <v>10</v>
      </c>
      <c r="T518" s="6" t="e">
        <f>INDEX([1]!tblLoc[Score],MATCH(INDEX([1]!tblOrg[Loc],MATCH(#REF!,[1]!tblOrg[Abbr],0)),[1]!tblLoc[Loc],0))</f>
        <v>#REF!</v>
      </c>
      <c r="U518" s="6">
        <f>IFERROR(INDEX([1]!tblLoc[Score],MATCH(INDEX([1]!tblOrg[Loc],MATCH(INDEX(FacList,MATCH(tblTeamSch[[#This Row],[Facility]],INDEX(FacList,,1),0),3),[1]!tblOrg[Org Num],0)),[1]!tblLoc[Loc],0)),"")</f>
        <v>10</v>
      </c>
      <c r="V518" s="6">
        <f>IF(OR(tblTeamSch[[#This Row],[Court]]="",tblTeamSch[[#This Row],[Home]]&gt;0),0,IF(tblTeamSch[[#This Row],[Court]]&lt;10,0,IF(tblTeamSch[[#This Row],[Home Court]]=10,0,10)))</f>
        <v>0</v>
      </c>
      <c r="W518" s="6" t="e">
        <f>COUNTIFS(tblTeamSch[Travel Score for Game],10,tblTeamSch[Home],0,#REF!,#REF!)</f>
        <v>#REF!</v>
      </c>
      <c r="X518" s="6" t="str">
        <f>IFERROR(INDEX(tblTeamSch[Overall Travel Score],MATCH(tblTeamSch[[#This Row],[Opponent]],tblTeamSch[Team],0)),"")</f>
        <v/>
      </c>
      <c r="Y518" s="6" cm="1">
        <f t="array" ref="Y518">IF(Y517="Num",1,IF(Y517="","",IF(Y517+1&gt;TotalNumRegGames*2,"",Y517+1)))</f>
        <v>517</v>
      </c>
    </row>
    <row r="519" spans="1:25" ht="13.35" customHeight="1" x14ac:dyDescent="0.3">
      <c r="A519" s="6" cm="1">
        <f t="array" ref="A5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424</v>
      </c>
      <c r="B519" s="6" cm="1">
        <f t="array" ref="B5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19" s="6">
        <f>IFERROR(INDEX([1]!tblSchedule[Week Game Scheduled],MATCH(tblTeamSch[[#This Row],[Game Num]],[1]!tblSchedule[GameNum],0)),"")</f>
        <v>8</v>
      </c>
      <c r="D519" s="6">
        <f>IFERROR(INDEX([1]!tblSchedule[Round],MATCH(tblTeamSch[[#This Row],[Game Num]],[1]!tblSchedule[GameNum],0)),"")</f>
        <v>5</v>
      </c>
      <c r="E519" s="6">
        <f>IFERROR(INDEX([1]!tblSchedule[Rnd Sch],MATCH(tblTeamSch[[#This Row],[Game Num]],[1]!tblSchedule[GameNum],0)),"")</f>
        <v>5</v>
      </c>
      <c r="F519" s="6" t="str">
        <f>IFERROR(INDEX([1]!tblSchedule[DLC],MATCH(tblTeamSch[[#This Row],[Game Num]],[1]!tblSchedule[GameNum],0)),"")</f>
        <v>6B3</v>
      </c>
      <c r="G519" s="7" t="str">
        <f>IFERROR(INDEX([1]!tblSchedule[Facility],MATCH(tblTeamSch[[#This Row],[Game Num]],[1]!tblSchedule[GameNum],0)),"")</f>
        <v>St. John Paul II Community Center (Gym)</v>
      </c>
      <c r="H519" s="8">
        <f>IFERROR(INDEX([1]!tblSchedule[Game Date],MATCH(tblTeamSch[[#This Row],[Game Num]],[1]!tblSchedule[GameNum],0)),"")</f>
        <v>46040</v>
      </c>
      <c r="I519" s="9">
        <f>IFERROR(INDEX([1]!tblSchedule[Game Time],MATCH(tblTeamSch[[#This Row],[Game Num]],[1]!tblSchedule[GameNum],0)),"")</f>
        <v>0.625</v>
      </c>
      <c r="J519" s="10" t="str">
        <f>IFERROR(INDEX([1]!tblTeams[Organization],MATCH(tblTeamSch[[#This Row],[Team]],[1]!tblTeams[Team],0)),"")</f>
        <v>Notre Dame Academy</v>
      </c>
      <c r="K519" s="10" t="str">
        <f>IFERROR(INDEX([1]!tblOrg[Abbr],MATCH(tblTeamSch[[#This Row],[Org]],[1]!tblOrg[Organization],0)),"")</f>
        <v>NDA</v>
      </c>
      <c r="L519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19" s="10" t="str">
        <f>IFERROR(INDEX(IF(tblTeamSch[[#This Row],[1vs2]]=1,[1]!tblSchedule[Team 2 Name],[1]!tblSchedule[Team 1 Name]),MATCH(tblTeamSch[[#This Row],[Game Num]],[1]!tblSchedule[GameNum],0)),"")</f>
        <v>St. Raphael BB 6B #3</v>
      </c>
      <c r="N519" s="6"/>
      <c r="O519" s="6"/>
      <c r="P519" s="6"/>
      <c r="Q519" s="6">
        <f>INDEX([1]!tblSchedule[Home Game],MATCH(tblTeamSch[[#This Row],[Game Num]],[1]!tblSchedule[GameNum],0))</f>
        <v>0</v>
      </c>
      <c r="R519" s="7" t="e">
        <f>IF(COUNTIFS(tblTeamSch[Team],tblTeamSch[[#This Row],[Team]],#REF!,1)&gt;1,"Y","")</f>
        <v>#REF!</v>
      </c>
      <c r="S519" s="6">
        <f>INDEX([1]!tblLoc[Score],MATCH(INDEX([1]!tblOrg[Loc],MATCH(tblTeamSch[[#This Row],[Org]],[1]!tblOrg[Organization],0)),[1]!tblLoc[Loc],0))</f>
        <v>10</v>
      </c>
      <c r="T519" s="6" t="e">
        <f>INDEX([1]!tblLoc[Score],MATCH(INDEX([1]!tblOrg[Loc],MATCH(#REF!,[1]!tblOrg[Abbr],0)),[1]!tblLoc[Loc],0))</f>
        <v>#REF!</v>
      </c>
      <c r="U519" s="6">
        <f>IFERROR(INDEX([1]!tblLoc[Score],MATCH(INDEX([1]!tblOrg[Loc],MATCH(INDEX(FacList,MATCH(tblTeamSch[[#This Row],[Facility]],INDEX(FacList,,1),0),3),[1]!tblOrg[Org Num],0)),[1]!tblLoc[Loc],0)),"")</f>
        <v>0</v>
      </c>
      <c r="V519" s="6">
        <f>IF(OR(tblTeamSch[[#This Row],[Court]]="",tblTeamSch[[#This Row],[Home]]&gt;0),0,IF(tblTeamSch[[#This Row],[Court]]&lt;10,0,IF(tblTeamSch[[#This Row],[Home Court]]=10,0,10)))</f>
        <v>0</v>
      </c>
      <c r="W519" s="6" t="e">
        <f>COUNTIFS(tblTeamSch[Travel Score for Game],10,tblTeamSch[Home],0,#REF!,#REF!)</f>
        <v>#REF!</v>
      </c>
      <c r="X519" s="6" t="str">
        <f>IFERROR(INDEX(tblTeamSch[Overall Travel Score],MATCH(tblTeamSch[[#This Row],[Opponent]],tblTeamSch[Team],0)),"")</f>
        <v/>
      </c>
      <c r="Y519" s="6" cm="1">
        <f t="array" ref="Y519">IF(Y518="Num",1,IF(Y518="","",IF(Y518+1&gt;TotalNumRegGames*2,"",Y518+1)))</f>
        <v>518</v>
      </c>
    </row>
    <row r="520" spans="1:25" ht="13.35" customHeight="1" x14ac:dyDescent="0.3">
      <c r="A520" s="6" cm="1">
        <f t="array" ref="A5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435</v>
      </c>
      <c r="B520" s="6" cm="1">
        <f t="array" ref="B5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0" s="6">
        <f>IFERROR(INDEX([1]!tblSchedule[Week Game Scheduled],MATCH(tblTeamSch[[#This Row],[Game Num]],[1]!tblSchedule[GameNum],0)),"")</f>
        <v>9</v>
      </c>
      <c r="D520" s="6">
        <f>IFERROR(INDEX([1]!tblSchedule[Round],MATCH(tblTeamSch[[#This Row],[Game Num]],[1]!tblSchedule[GameNum],0)),"")</f>
        <v>6</v>
      </c>
      <c r="E520" s="6">
        <f>IFERROR(INDEX([1]!tblSchedule[Rnd Sch],MATCH(tblTeamSch[[#This Row],[Game Num]],[1]!tblSchedule[GameNum],0)),"")</f>
        <v>6</v>
      </c>
      <c r="F520" s="6" t="str">
        <f>IFERROR(INDEX([1]!tblSchedule[DLC],MATCH(tblTeamSch[[#This Row],[Game Num]],[1]!tblSchedule[GameNum],0)),"")</f>
        <v>6B3</v>
      </c>
      <c r="G520" s="7" t="str">
        <f>IFERROR(INDEX([1]!tblSchedule[Facility],MATCH(tblTeamSch[[#This Row],[Game Num]],[1]!tblSchedule[GameNum],0)),"")</f>
        <v>Mary Queen of Peace</v>
      </c>
      <c r="H520" s="8">
        <f>IFERROR(INDEX([1]!tblSchedule[Game Date],MATCH(tblTeamSch[[#This Row],[Game Num]],[1]!tblSchedule[GameNum],0)),"")</f>
        <v>46047</v>
      </c>
      <c r="I520" s="9">
        <f>IFERROR(INDEX([1]!tblSchedule[Game Time],MATCH(tblTeamSch[[#This Row],[Game Num]],[1]!tblSchedule[GameNum],0)),"")</f>
        <v>0.66666666666666663</v>
      </c>
      <c r="J520" s="10" t="str">
        <f>IFERROR(INDEX([1]!tblTeams[Organization],MATCH(tblTeamSch[[#This Row],[Team]],[1]!tblTeams[Team],0)),"")</f>
        <v>Notre Dame Academy</v>
      </c>
      <c r="K520" s="10" t="str">
        <f>IFERROR(INDEX([1]!tblOrg[Abbr],MATCH(tblTeamSch[[#This Row],[Org]],[1]!tblOrg[Organization],0)),"")</f>
        <v>NDA</v>
      </c>
      <c r="L520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20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520" s="6"/>
      <c r="O520" s="6"/>
      <c r="P520" s="6"/>
      <c r="Q520" s="6">
        <f>INDEX([1]!tblSchedule[Home Game],MATCH(tblTeamSch[[#This Row],[Game Num]],[1]!tblSchedule[GameNum],0))</f>
        <v>1</v>
      </c>
      <c r="R520" s="7" t="e">
        <f>IF(COUNTIFS(tblTeamSch[Team],tblTeamSch[[#This Row],[Team]],#REF!,1)&gt;1,"Y","")</f>
        <v>#REF!</v>
      </c>
      <c r="S520" s="6">
        <f>INDEX([1]!tblLoc[Score],MATCH(INDEX([1]!tblOrg[Loc],MATCH(tblTeamSch[[#This Row],[Org]],[1]!tblOrg[Organization],0)),[1]!tblLoc[Loc],0))</f>
        <v>10</v>
      </c>
      <c r="T520" s="6" t="e">
        <f>INDEX([1]!tblLoc[Score],MATCH(INDEX([1]!tblOrg[Loc],MATCH(#REF!,[1]!tblOrg[Abbr],0)),[1]!tblLoc[Loc],0))</f>
        <v>#REF!</v>
      </c>
      <c r="U520" s="6">
        <f>IFERROR(INDEX([1]!tblLoc[Score],MATCH(INDEX([1]!tblOrg[Loc],MATCH(INDEX(FacList,MATCH(tblTeamSch[[#This Row],[Facility]],INDEX(FacList,,1),0),3),[1]!tblOrg[Org Num],0)),[1]!tblLoc[Loc],0)),"")</f>
        <v>10</v>
      </c>
      <c r="V520" s="6">
        <f>IF(OR(tblTeamSch[[#This Row],[Court]]="",tblTeamSch[[#This Row],[Home]]&gt;0),0,IF(tblTeamSch[[#This Row],[Court]]&lt;10,0,IF(tblTeamSch[[#This Row],[Home Court]]=10,0,10)))</f>
        <v>0</v>
      </c>
      <c r="W520" s="6" t="e">
        <f>COUNTIFS(tblTeamSch[Travel Score for Game],10,tblTeamSch[Home],0,#REF!,#REF!)</f>
        <v>#REF!</v>
      </c>
      <c r="X520" s="6" t="str">
        <f>IFERROR(INDEX(tblTeamSch[Overall Travel Score],MATCH(tblTeamSch[[#This Row],[Opponent]],tblTeamSch[Team],0)),"")</f>
        <v/>
      </c>
      <c r="Y520" s="6" cm="1">
        <f t="array" ref="Y520">IF(Y519="Num",1,IF(Y519="","",IF(Y519+1&gt;TotalNumRegGames*2,"",Y519+1)))</f>
        <v>519</v>
      </c>
    </row>
    <row r="521" spans="1:25" ht="13.35" customHeight="1" x14ac:dyDescent="0.3">
      <c r="A521" s="6" cm="1">
        <f t="array" ref="A5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446</v>
      </c>
      <c r="B521" s="6" cm="1">
        <f t="array" ref="B5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1" s="6">
        <f>IFERROR(INDEX([1]!tblSchedule[Week Game Scheduled],MATCH(tblTeamSch[[#This Row],[Game Num]],[1]!tblSchedule[GameNum],0)),"")</f>
        <v>10</v>
      </c>
      <c r="D521" s="6">
        <f>IFERROR(INDEX([1]!tblSchedule[Round],MATCH(tblTeamSch[[#This Row],[Game Num]],[1]!tblSchedule[GameNum],0)),"")</f>
        <v>7</v>
      </c>
      <c r="E521" s="6">
        <f>IFERROR(INDEX([1]!tblSchedule[Rnd Sch],MATCH(tblTeamSch[[#This Row],[Game Num]],[1]!tblSchedule[GameNum],0)),"")</f>
        <v>7</v>
      </c>
      <c r="F521" s="6" t="str">
        <f>IFERROR(INDEX([1]!tblSchedule[DLC],MATCH(tblTeamSch[[#This Row],[Game Num]],[1]!tblSchedule[GameNum],0)),"")</f>
        <v>6B3</v>
      </c>
      <c r="G521" s="7" t="str">
        <f>IFERROR(INDEX([1]!tblSchedule[Facility],MATCH(tblTeamSch[[#This Row],[Game Num]],[1]!tblSchedule[GameNum],0)),"")</f>
        <v>Mary Queen of Peace</v>
      </c>
      <c r="H521" s="8">
        <f>IFERROR(INDEX([1]!tblSchedule[Game Date],MATCH(tblTeamSch[[#This Row],[Game Num]],[1]!tblSchedule[GameNum],0)),"")</f>
        <v>46054</v>
      </c>
      <c r="I521" s="9">
        <f>IFERROR(INDEX([1]!tblSchedule[Game Time],MATCH(tblTeamSch[[#This Row],[Game Num]],[1]!tblSchedule[GameNum],0)),"")</f>
        <v>0.70833333333333337</v>
      </c>
      <c r="J521" s="10" t="str">
        <f>IFERROR(INDEX([1]!tblTeams[Organization],MATCH(tblTeamSch[[#This Row],[Team]],[1]!tblTeams[Team],0)),"")</f>
        <v>Notre Dame Academy</v>
      </c>
      <c r="K521" s="10" t="str">
        <f>IFERROR(INDEX([1]!tblOrg[Abbr],MATCH(tblTeamSch[[#This Row],[Org]],[1]!tblOrg[Organization],0)),"")</f>
        <v>NDA</v>
      </c>
      <c r="L521" s="10" t="str">
        <f>IFERROR(INDEX(IF(tblTeamSch[[#This Row],[1vs2]]=1,[1]!tblSchedule[Team 1 Name],[1]!tblSchedule[Team 2 Name]),MATCH(tblTeamSch[[#This Row],[Game Num]],[1]!tblSchedule[GameNum],0)),"")</f>
        <v>Notre Dame Academy BB 5/6 Boys #3 Red</v>
      </c>
      <c r="M521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521" s="6"/>
      <c r="O521" s="6"/>
      <c r="P521" s="6"/>
      <c r="Q521" s="6">
        <f>INDEX([1]!tblSchedule[Home Game],MATCH(tblTeamSch[[#This Row],[Game Num]],[1]!tblSchedule[GameNum],0))</f>
        <v>1</v>
      </c>
      <c r="R521" s="7" t="e">
        <f>IF(COUNTIFS(tblTeamSch[Team],tblTeamSch[[#This Row],[Team]],#REF!,1)&gt;1,"Y","")</f>
        <v>#REF!</v>
      </c>
      <c r="S521" s="6">
        <f>INDEX([1]!tblLoc[Score],MATCH(INDEX([1]!tblOrg[Loc],MATCH(tblTeamSch[[#This Row],[Org]],[1]!tblOrg[Organization],0)),[1]!tblLoc[Loc],0))</f>
        <v>10</v>
      </c>
      <c r="T521" s="6" t="e">
        <f>INDEX([1]!tblLoc[Score],MATCH(INDEX([1]!tblOrg[Loc],MATCH(#REF!,[1]!tblOrg[Abbr],0)),[1]!tblLoc[Loc],0))</f>
        <v>#REF!</v>
      </c>
      <c r="U521" s="6">
        <f>IFERROR(INDEX([1]!tblLoc[Score],MATCH(INDEX([1]!tblOrg[Loc],MATCH(INDEX(FacList,MATCH(tblTeamSch[[#This Row],[Facility]],INDEX(FacList,,1),0),3),[1]!tblOrg[Org Num],0)),[1]!tblLoc[Loc],0)),"")</f>
        <v>10</v>
      </c>
      <c r="V521" s="6">
        <f>IF(OR(tblTeamSch[[#This Row],[Court]]="",tblTeamSch[[#This Row],[Home]]&gt;0),0,IF(tblTeamSch[[#This Row],[Court]]&lt;10,0,IF(tblTeamSch[[#This Row],[Home Court]]=10,0,10)))</f>
        <v>0</v>
      </c>
      <c r="W521" s="6" t="e">
        <f>COUNTIFS(tblTeamSch[Travel Score for Game],10,tblTeamSch[Home],0,#REF!,#REF!)</f>
        <v>#REF!</v>
      </c>
      <c r="X521" s="6" t="str">
        <f>IFERROR(INDEX(tblTeamSch[Overall Travel Score],MATCH(tblTeamSch[[#This Row],[Opponent]],tblTeamSch[Team],0)),"")</f>
        <v/>
      </c>
      <c r="Y521" s="6" cm="1">
        <f t="array" ref="Y521">IF(Y520="Num",1,IF(Y520="","",IF(Y520+1&gt;TotalNumRegGames*2,"",Y520+1)))</f>
        <v>520</v>
      </c>
    </row>
    <row r="522" spans="1:25" ht="13.35" customHeight="1" x14ac:dyDescent="0.3">
      <c r="A522" s="6" cm="1">
        <f t="array" ref="A5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861</v>
      </c>
      <c r="B522" s="6" cm="1">
        <f t="array" ref="B5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2" s="6">
        <f>IFERROR(INDEX([1]!tblSchedule[Week Game Scheduled],MATCH(tblTeamSch[[#This Row],[Game Num]],[1]!tblSchedule[GameNum],0)),"")</f>
        <v>49</v>
      </c>
      <c r="D522" s="6">
        <f>IFERROR(INDEX([1]!tblSchedule[Round],MATCH(tblTeamSch[[#This Row],[Game Num]],[1]!tblSchedule[GameNum],0)),"")</f>
        <v>1</v>
      </c>
      <c r="E522" s="6">
        <f>IFERROR(INDEX([1]!tblSchedule[Rnd Sch],MATCH(tblTeamSch[[#This Row],[Game Num]],[1]!tblSchedule[GameNum],0)),"")</f>
        <v>1</v>
      </c>
      <c r="F522" s="6" t="str">
        <f>IFERROR(INDEX([1]!tblSchedule[DLC],MATCH(tblTeamSch[[#This Row],[Game Num]],[1]!tblSchedule[GameNum],0)),"")</f>
        <v>6G1AA</v>
      </c>
      <c r="G522" s="7" t="str">
        <f>IFERROR(INDEX([1]!tblSchedule[Facility],MATCH(tblTeamSch[[#This Row],[Game Num]],[1]!tblSchedule[GameNum],0)),"")</f>
        <v>St Lawrence</v>
      </c>
      <c r="H522" s="8">
        <f>IFERROR(INDEX([1]!tblSchedule[Game Date],MATCH(tblTeamSch[[#This Row],[Game Num]],[1]!tblSchedule[GameNum],0)),"")</f>
        <v>45997</v>
      </c>
      <c r="I522" s="9">
        <f>IFERROR(INDEX([1]!tblSchedule[Game Time],MATCH(tblTeamSch[[#This Row],[Game Num]],[1]!tblSchedule[GameNum],0)),"")</f>
        <v>0.41666666666666669</v>
      </c>
      <c r="J522" s="10" t="str">
        <f>IFERROR(INDEX([1]!tblTeams[Organization],MATCH(tblTeamSch[[#This Row],[Team]],[1]!tblTeams[Team],0)),"")</f>
        <v>Notre Dame Academy</v>
      </c>
      <c r="K522" s="10" t="str">
        <f>IFERROR(INDEX([1]!tblOrg[Abbr],MATCH(tblTeamSch[[#This Row],[Org]],[1]!tblOrg[Organization],0)),"")</f>
        <v>NDA</v>
      </c>
      <c r="L522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2" s="10" t="str">
        <f>IFERROR(INDEX(IF(tblTeamSch[[#This Row],[1vs2]]=1,[1]!tblSchedule[Team 2 Name],[1]!tblSchedule[Team 1 Name]),MATCH(tblTeamSch[[#This Row],[Game Num]],[1]!tblSchedule[GameNum],0)),"")</f>
        <v>St Patrick BB 6G#1</v>
      </c>
      <c r="N522" s="6"/>
      <c r="O522" s="6"/>
      <c r="P522" s="6"/>
      <c r="Q522" s="6">
        <f>INDEX([1]!tblSchedule[Home Game],MATCH(tblTeamSch[[#This Row],[Game Num]],[1]!tblSchedule[GameNum],0))</f>
        <v>1</v>
      </c>
      <c r="R522" s="7" t="e">
        <f>IF(COUNTIFS(tblTeamSch[Team],tblTeamSch[[#This Row],[Team]],#REF!,1)&gt;1,"Y","")</f>
        <v>#REF!</v>
      </c>
      <c r="S522" s="6">
        <f>INDEX([1]!tblLoc[Score],MATCH(INDEX([1]!tblOrg[Loc],MATCH(tblTeamSch[[#This Row],[Org]],[1]!tblOrg[Organization],0)),[1]!tblLoc[Loc],0))</f>
        <v>10</v>
      </c>
      <c r="T522" s="6" t="e">
        <f>INDEX([1]!tblLoc[Score],MATCH(INDEX([1]!tblOrg[Loc],MATCH(#REF!,[1]!tblOrg[Abbr],0)),[1]!tblLoc[Loc],0))</f>
        <v>#REF!</v>
      </c>
      <c r="U522" s="6">
        <f>IFERROR(INDEX([1]!tblLoc[Score],MATCH(INDEX([1]!tblOrg[Loc],MATCH(INDEX(FacList,MATCH(tblTeamSch[[#This Row],[Facility]],INDEX(FacList,,1),0),3),[1]!tblOrg[Org Num],0)),[1]!tblLoc[Loc],0)),"")</f>
        <v>10</v>
      </c>
      <c r="V522" s="6">
        <f>IF(OR(tblTeamSch[[#This Row],[Court]]="",tblTeamSch[[#This Row],[Home]]&gt;0),0,IF(tblTeamSch[[#This Row],[Court]]&lt;10,0,IF(tblTeamSch[[#This Row],[Home Court]]=10,0,10)))</f>
        <v>0</v>
      </c>
      <c r="W522" s="6" t="e">
        <f>COUNTIFS(tblTeamSch[Travel Score for Game],10,tblTeamSch[Home],0,#REF!,#REF!)</f>
        <v>#REF!</v>
      </c>
      <c r="X522" s="6" t="str">
        <f>IFERROR(INDEX(tblTeamSch[Overall Travel Score],MATCH(tblTeamSch[[#This Row],[Opponent]],tblTeamSch[Team],0)),"")</f>
        <v/>
      </c>
      <c r="Y522" s="6" cm="1">
        <f t="array" ref="Y522">IF(Y521="Num",1,IF(Y521="","",IF(Y521+1&gt;TotalNumRegGames*2,"",Y521+1)))</f>
        <v>521</v>
      </c>
    </row>
    <row r="523" spans="1:25" ht="13.35" customHeight="1" x14ac:dyDescent="0.3">
      <c r="A523" s="6" cm="1">
        <f t="array" ref="A5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868</v>
      </c>
      <c r="B523" s="6" cm="1">
        <f t="array" ref="B5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23" s="6">
        <f>IFERROR(INDEX([1]!tblSchedule[Week Game Scheduled],MATCH(tblTeamSch[[#This Row],[Game Num]],[1]!tblSchedule[GameNum],0)),"")</f>
        <v>50</v>
      </c>
      <c r="D523" s="6">
        <f>IFERROR(INDEX([1]!tblSchedule[Round],MATCH(tblTeamSch[[#This Row],[Game Num]],[1]!tblSchedule[GameNum],0)),"")</f>
        <v>2</v>
      </c>
      <c r="E523" s="6">
        <f>IFERROR(INDEX([1]!tblSchedule[Rnd Sch],MATCH(tblTeamSch[[#This Row],[Game Num]],[1]!tblSchedule[GameNum],0)),"")</f>
        <v>2</v>
      </c>
      <c r="F523" s="6" t="str">
        <f>IFERROR(INDEX([1]!tblSchedule[DLC],MATCH(tblTeamSch[[#This Row],[Game Num]],[1]!tblSchedule[GameNum],0)),"")</f>
        <v>6G1AA</v>
      </c>
      <c r="G523" s="7" t="str">
        <f>IFERROR(INDEX([1]!tblSchedule[Facility],MATCH(tblTeamSch[[#This Row],[Game Num]],[1]!tblSchedule[GameNum],0)),"")</f>
        <v>St. Rita Gym</v>
      </c>
      <c r="H523" s="8">
        <f>IFERROR(INDEX([1]!tblSchedule[Game Date],MATCH(tblTeamSch[[#This Row],[Game Num]],[1]!tblSchedule[GameNum],0)),"")</f>
        <v>46004</v>
      </c>
      <c r="I523" s="9">
        <f>IFERROR(INDEX([1]!tblSchedule[Game Time],MATCH(tblTeamSch[[#This Row],[Game Num]],[1]!tblSchedule[GameNum],0)),"")</f>
        <v>0.5</v>
      </c>
      <c r="J523" s="10" t="str">
        <f>IFERROR(INDEX([1]!tblTeams[Organization],MATCH(tblTeamSch[[#This Row],[Team]],[1]!tblTeams[Team],0)),"")</f>
        <v>Notre Dame Academy</v>
      </c>
      <c r="K523" s="10" t="str">
        <f>IFERROR(INDEX([1]!tblOrg[Abbr],MATCH(tblTeamSch[[#This Row],[Org]],[1]!tblOrg[Organization],0)),"")</f>
        <v>NDA</v>
      </c>
      <c r="L523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3" s="10" t="str">
        <f>IFERROR(INDEX(IF(tblTeamSch[[#This Row],[1vs2]]=1,[1]!tblSchedule[Team 2 Name],[1]!tblSchedule[Team 1 Name]),MATCH(tblTeamSch[[#This Row],[Game Num]],[1]!tblSchedule[GameNum],0)),"")</f>
        <v>St Michael BB 6G#1</v>
      </c>
      <c r="N523" s="6"/>
      <c r="O523" s="6"/>
      <c r="P523" s="6"/>
      <c r="Q523" s="6">
        <f>INDEX([1]!tblSchedule[Home Game],MATCH(tblTeamSch[[#This Row],[Game Num]],[1]!tblSchedule[GameNum],0))</f>
        <v>0</v>
      </c>
      <c r="R523" s="7" t="e">
        <f>IF(COUNTIFS(tblTeamSch[Team],tblTeamSch[[#This Row],[Team]],#REF!,1)&gt;1,"Y","")</f>
        <v>#REF!</v>
      </c>
      <c r="S523" s="6">
        <f>INDEX([1]!tblLoc[Score],MATCH(INDEX([1]!tblOrg[Loc],MATCH(tblTeamSch[[#This Row],[Org]],[1]!tblOrg[Organization],0)),[1]!tblLoc[Loc],0))</f>
        <v>10</v>
      </c>
      <c r="T523" s="6" t="e">
        <f>INDEX([1]!tblLoc[Score],MATCH(INDEX([1]!tblOrg[Loc],MATCH(#REF!,[1]!tblOrg[Abbr],0)),[1]!tblLoc[Loc],0))</f>
        <v>#REF!</v>
      </c>
      <c r="U523" s="6">
        <f>IFERROR(INDEX([1]!tblLoc[Score],MATCH(INDEX([1]!tblOrg[Loc],MATCH(INDEX(FacList,MATCH(tblTeamSch[[#This Row],[Facility]],INDEX(FacList,,1),0),3),[1]!tblOrg[Org Num],0)),[1]!tblLoc[Loc],0)),"")</f>
        <v>7</v>
      </c>
      <c r="V523" s="6">
        <f>IF(OR(tblTeamSch[[#This Row],[Court]]="",tblTeamSch[[#This Row],[Home]]&gt;0),0,IF(tblTeamSch[[#This Row],[Court]]&lt;10,0,IF(tblTeamSch[[#This Row],[Home Court]]=10,0,10)))</f>
        <v>0</v>
      </c>
      <c r="W523" s="6" t="e">
        <f>COUNTIFS(tblTeamSch[Travel Score for Game],10,tblTeamSch[Home],0,#REF!,#REF!)</f>
        <v>#REF!</v>
      </c>
      <c r="X523" s="6" t="str">
        <f>IFERROR(INDEX(tblTeamSch[Overall Travel Score],MATCH(tblTeamSch[[#This Row],[Opponent]],tblTeamSch[Team],0)),"")</f>
        <v/>
      </c>
      <c r="Y523" s="6" cm="1">
        <f t="array" ref="Y523">IF(Y522="Num",1,IF(Y522="","",IF(Y522+1&gt;TotalNumRegGames*2,"",Y522+1)))</f>
        <v>522</v>
      </c>
    </row>
    <row r="524" spans="1:25" ht="13.35" customHeight="1" x14ac:dyDescent="0.3">
      <c r="A524" s="6" cm="1">
        <f t="array" ref="A5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875</v>
      </c>
      <c r="B524" s="6" cm="1">
        <f t="array" ref="B5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4" s="6">
        <f>IFERROR(INDEX([1]!tblSchedule[Week Game Scheduled],MATCH(tblTeamSch[[#This Row],[Game Num]],[1]!tblSchedule[GameNum],0)),"")</f>
        <v>5</v>
      </c>
      <c r="D524" s="6">
        <f>IFERROR(INDEX([1]!tblSchedule[Round],MATCH(tblTeamSch[[#This Row],[Game Num]],[1]!tblSchedule[GameNum],0)),"")</f>
        <v>3</v>
      </c>
      <c r="E524" s="6">
        <f>IFERROR(INDEX([1]!tblSchedule[Rnd Sch],MATCH(tblTeamSch[[#This Row],[Game Num]],[1]!tblSchedule[GameNum],0)),"")</f>
        <v>3</v>
      </c>
      <c r="F524" s="6" t="str">
        <f>IFERROR(INDEX([1]!tblSchedule[DLC],MATCH(tblTeamSch[[#This Row],[Game Num]],[1]!tblSchedule[GameNum],0)),"")</f>
        <v>6G1AA</v>
      </c>
      <c r="G524" s="7" t="str">
        <f>IFERROR(INDEX([1]!tblSchedule[Facility],MATCH(tblTeamSch[[#This Row],[Game Num]],[1]!tblSchedule[GameNum],0)),"")</f>
        <v>St. Margaret Mary Gym</v>
      </c>
      <c r="H524" s="8">
        <f>IFERROR(INDEX([1]!tblSchedule[Game Date],MATCH(tblTeamSch[[#This Row],[Game Num]],[1]!tblSchedule[GameNum],0)),"")</f>
        <v>46025</v>
      </c>
      <c r="I524" s="9">
        <f>IFERROR(INDEX([1]!tblSchedule[Game Time],MATCH(tblTeamSch[[#This Row],[Game Num]],[1]!tblSchedule[GameNum],0)),"")</f>
        <v>0.5</v>
      </c>
      <c r="J524" s="10" t="str">
        <f>IFERROR(INDEX([1]!tblTeams[Organization],MATCH(tblTeamSch[[#This Row],[Team]],[1]!tblTeams[Team],0)),"")</f>
        <v>Notre Dame Academy</v>
      </c>
      <c r="K524" s="10" t="str">
        <f>IFERROR(INDEX([1]!tblOrg[Abbr],MATCH(tblTeamSch[[#This Row],[Org]],[1]!tblOrg[Organization],0)),"")</f>
        <v>NDA</v>
      </c>
      <c r="L524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4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524" s="6"/>
      <c r="O524" s="6"/>
      <c r="P524" s="6"/>
      <c r="Q524" s="6">
        <f>INDEX([1]!tblSchedule[Home Game],MATCH(tblTeamSch[[#This Row],[Game Num]],[1]!tblSchedule[GameNum],0))</f>
        <v>1</v>
      </c>
      <c r="R524" s="7" t="e">
        <f>IF(COUNTIFS(tblTeamSch[Team],tblTeamSch[[#This Row],[Team]],#REF!,1)&gt;1,"Y","")</f>
        <v>#REF!</v>
      </c>
      <c r="S524" s="6">
        <f>INDEX([1]!tblLoc[Score],MATCH(INDEX([1]!tblOrg[Loc],MATCH(tblTeamSch[[#This Row],[Org]],[1]!tblOrg[Organization],0)),[1]!tblLoc[Loc],0))</f>
        <v>10</v>
      </c>
      <c r="T524" s="6" t="e">
        <f>INDEX([1]!tblLoc[Score],MATCH(INDEX([1]!tblOrg[Loc],MATCH(#REF!,[1]!tblOrg[Abbr],0)),[1]!tblLoc[Loc],0))</f>
        <v>#REF!</v>
      </c>
      <c r="U524" s="6">
        <f>IFERROR(INDEX([1]!tblLoc[Score],MATCH(INDEX([1]!tblOrg[Loc],MATCH(INDEX(FacList,MATCH(tblTeamSch[[#This Row],[Facility]],INDEX(FacList,,1),0),3),[1]!tblOrg[Org Num],0)),[1]!tblLoc[Loc],0)),"")</f>
        <v>0</v>
      </c>
      <c r="V524" s="6">
        <f>IF(OR(tblTeamSch[[#This Row],[Court]]="",tblTeamSch[[#This Row],[Home]]&gt;0),0,IF(tblTeamSch[[#This Row],[Court]]&lt;10,0,IF(tblTeamSch[[#This Row],[Home Court]]=10,0,10)))</f>
        <v>0</v>
      </c>
      <c r="W524" s="6" t="e">
        <f>COUNTIFS(tblTeamSch[Travel Score for Game],10,tblTeamSch[Home],0,#REF!,#REF!)</f>
        <v>#REF!</v>
      </c>
      <c r="X524" s="6" t="str">
        <f>IFERROR(INDEX(tblTeamSch[Overall Travel Score],MATCH(tblTeamSch[[#This Row],[Opponent]],tblTeamSch[Team],0)),"")</f>
        <v/>
      </c>
      <c r="Y524" s="6" cm="1">
        <f t="array" ref="Y524">IF(Y523="Num",1,IF(Y523="","",IF(Y523+1&gt;TotalNumRegGames*2,"",Y523+1)))</f>
        <v>523</v>
      </c>
    </row>
    <row r="525" spans="1:25" ht="13.35" customHeight="1" x14ac:dyDescent="0.3">
      <c r="A525" s="6" cm="1">
        <f t="array" ref="A5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880</v>
      </c>
      <c r="B525" s="6" cm="1">
        <f t="array" ref="B5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25" s="6">
        <f>IFERROR(INDEX([1]!tblSchedule[Week Game Scheduled],MATCH(tblTeamSch[[#This Row],[Game Num]],[1]!tblSchedule[GameNum],0)),"")</f>
        <v>6</v>
      </c>
      <c r="D525" s="6">
        <f>IFERROR(INDEX([1]!tblSchedule[Round],MATCH(tblTeamSch[[#This Row],[Game Num]],[1]!tblSchedule[GameNum],0)),"")</f>
        <v>4</v>
      </c>
      <c r="E525" s="6">
        <f>IFERROR(INDEX([1]!tblSchedule[Rnd Sch],MATCH(tblTeamSch[[#This Row],[Game Num]],[1]!tblSchedule[GameNum],0)),"")</f>
        <v>4</v>
      </c>
      <c r="F525" s="6" t="str">
        <f>IFERROR(INDEX([1]!tblSchedule[DLC],MATCH(tblTeamSch[[#This Row],[Game Num]],[1]!tblSchedule[GameNum],0)),"")</f>
        <v>6G1AA</v>
      </c>
      <c r="G525" s="7" t="str">
        <f>IFERROR(INDEX([1]!tblSchedule[Facility],MATCH(tblTeamSch[[#This Row],[Game Num]],[1]!tblSchedule[GameNum],0)),"")</f>
        <v>St Lawrence</v>
      </c>
      <c r="H525" s="8">
        <f>IFERROR(INDEX([1]!tblSchedule[Game Date],MATCH(tblTeamSch[[#This Row],[Game Num]],[1]!tblSchedule[GameNum],0)),"")</f>
        <v>46032</v>
      </c>
      <c r="I525" s="9">
        <f>IFERROR(INDEX([1]!tblSchedule[Game Time],MATCH(tblTeamSch[[#This Row],[Game Num]],[1]!tblSchedule[GameNum],0)),"")</f>
        <v>0.375</v>
      </c>
      <c r="J525" s="10" t="str">
        <f>IFERROR(INDEX([1]!tblTeams[Organization],MATCH(tblTeamSch[[#This Row],[Team]],[1]!tblTeams[Team],0)),"")</f>
        <v>Notre Dame Academy</v>
      </c>
      <c r="K525" s="10" t="str">
        <f>IFERROR(INDEX([1]!tblOrg[Abbr],MATCH(tblTeamSch[[#This Row],[Org]],[1]!tblOrg[Organization],0)),"")</f>
        <v>NDA</v>
      </c>
      <c r="L525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5" s="10" t="str">
        <f>IFERROR(INDEX(IF(tblTeamSch[[#This Row],[1vs2]]=1,[1]!tblSchedule[Team 2 Name],[1]!tblSchedule[Team 1 Name]),MATCH(tblTeamSch[[#This Row],[Game Num]],[1]!tblSchedule[GameNum],0)),"")</f>
        <v>Holy Trinity BB 5/6G #1</v>
      </c>
      <c r="N525" s="6"/>
      <c r="O525" s="6"/>
      <c r="P525" s="6"/>
      <c r="Q525" s="6">
        <f>INDEX([1]!tblSchedule[Home Game],MATCH(tblTeamSch[[#This Row],[Game Num]],[1]!tblSchedule[GameNum],0))</f>
        <v>1</v>
      </c>
      <c r="R525" s="7" t="e">
        <f>IF(COUNTIFS(tblTeamSch[Team],tblTeamSch[[#This Row],[Team]],#REF!,1)&gt;1,"Y","")</f>
        <v>#REF!</v>
      </c>
      <c r="S525" s="6">
        <f>INDEX([1]!tblLoc[Score],MATCH(INDEX([1]!tblOrg[Loc],MATCH(tblTeamSch[[#This Row],[Org]],[1]!tblOrg[Organization],0)),[1]!tblLoc[Loc],0))</f>
        <v>10</v>
      </c>
      <c r="T525" s="6" t="e">
        <f>INDEX([1]!tblLoc[Score],MATCH(INDEX([1]!tblOrg[Loc],MATCH(#REF!,[1]!tblOrg[Abbr],0)),[1]!tblLoc[Loc],0))</f>
        <v>#REF!</v>
      </c>
      <c r="U525" s="6">
        <f>IFERROR(INDEX([1]!tblLoc[Score],MATCH(INDEX([1]!tblOrg[Loc],MATCH(INDEX(FacList,MATCH(tblTeamSch[[#This Row],[Facility]],INDEX(FacList,,1),0),3),[1]!tblOrg[Org Num],0)),[1]!tblLoc[Loc],0)),"")</f>
        <v>10</v>
      </c>
      <c r="V525" s="6">
        <f>IF(OR(tblTeamSch[[#This Row],[Court]]="",tblTeamSch[[#This Row],[Home]]&gt;0),0,IF(tblTeamSch[[#This Row],[Court]]&lt;10,0,IF(tblTeamSch[[#This Row],[Home Court]]=10,0,10)))</f>
        <v>0</v>
      </c>
      <c r="W525" s="6" t="e">
        <f>COUNTIFS(tblTeamSch[Travel Score for Game],10,tblTeamSch[Home],0,#REF!,#REF!)</f>
        <v>#REF!</v>
      </c>
      <c r="X525" s="6" t="str">
        <f>IFERROR(INDEX(tblTeamSch[Overall Travel Score],MATCH(tblTeamSch[[#This Row],[Opponent]],tblTeamSch[Team],0)),"")</f>
        <v/>
      </c>
      <c r="Y525" s="6" cm="1">
        <f t="array" ref="Y525">IF(Y524="Num",1,IF(Y524="","",IF(Y524+1&gt;TotalNumRegGames*2,"",Y524+1)))</f>
        <v>524</v>
      </c>
    </row>
    <row r="526" spans="1:25" ht="13.35" customHeight="1" x14ac:dyDescent="0.3">
      <c r="A526" s="6" cm="1">
        <f t="array" ref="A5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883</v>
      </c>
      <c r="B526" s="6" cm="1">
        <f t="array" ref="B5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6" s="6">
        <f>IFERROR(INDEX([1]!tblSchedule[Week Game Scheduled],MATCH(tblTeamSch[[#This Row],[Game Num]],[1]!tblSchedule[GameNum],0)),"")</f>
        <v>7</v>
      </c>
      <c r="D526" s="6">
        <f>IFERROR(INDEX([1]!tblSchedule[Round],MATCH(tblTeamSch[[#This Row],[Game Num]],[1]!tblSchedule[GameNum],0)),"")</f>
        <v>5</v>
      </c>
      <c r="E526" s="6">
        <f>IFERROR(INDEX([1]!tblSchedule[Rnd Sch],MATCH(tblTeamSch[[#This Row],[Game Num]],[1]!tblSchedule[GameNum],0)),"")</f>
        <v>5</v>
      </c>
      <c r="F526" s="6" t="str">
        <f>IFERROR(INDEX([1]!tblSchedule[DLC],MATCH(tblTeamSch[[#This Row],[Game Num]],[1]!tblSchedule[GameNum],0)),"")</f>
        <v>6G1AA</v>
      </c>
      <c r="G526" s="7" t="str">
        <f>IFERROR(INDEX([1]!tblSchedule[Facility],MATCH(tblTeamSch[[#This Row],[Game Num]],[1]!tblSchedule[GameNum],0)),"")</f>
        <v>St Lawrence</v>
      </c>
      <c r="H526" s="8">
        <f>IFERROR(INDEX([1]!tblSchedule[Game Date],MATCH(tblTeamSch[[#This Row],[Game Num]],[1]!tblSchedule[GameNum],0)),"")</f>
        <v>46039</v>
      </c>
      <c r="I526" s="9">
        <f>IFERROR(INDEX([1]!tblSchedule[Game Time],MATCH(tblTeamSch[[#This Row],[Game Num]],[1]!tblSchedule[GameNum],0)),"")</f>
        <v>0.45833333333333331</v>
      </c>
      <c r="J526" s="10" t="str">
        <f>IFERROR(INDEX([1]!tblTeams[Organization],MATCH(tblTeamSch[[#This Row],[Team]],[1]!tblTeams[Team],0)),"")</f>
        <v>Notre Dame Academy</v>
      </c>
      <c r="K526" s="10" t="str">
        <f>IFERROR(INDEX([1]!tblOrg[Abbr],MATCH(tblTeamSch[[#This Row],[Org]],[1]!tblOrg[Organization],0)),"")</f>
        <v>NDA</v>
      </c>
      <c r="L526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6" s="10" t="str">
        <f>IFERROR(INDEX(IF(tblTeamSch[[#This Row],[1vs2]]=1,[1]!tblSchedule[Team 2 Name],[1]!tblSchedule[Team 1 Name]),MATCH(tblTeamSch[[#This Row],[Game Num]],[1]!tblSchedule[GameNum],0)),"")</f>
        <v>SHMS BB 6G#1</v>
      </c>
      <c r="N526" s="6"/>
      <c r="O526" s="6"/>
      <c r="P526" s="6"/>
      <c r="Q526" s="6">
        <f>INDEX([1]!tblSchedule[Home Game],MATCH(tblTeamSch[[#This Row],[Game Num]],[1]!tblSchedule[GameNum],0))</f>
        <v>1</v>
      </c>
      <c r="R526" s="7" t="e">
        <f>IF(COUNTIFS(tblTeamSch[Team],tblTeamSch[[#This Row],[Team]],#REF!,1)&gt;1,"Y","")</f>
        <v>#REF!</v>
      </c>
      <c r="S526" s="6">
        <f>INDEX([1]!tblLoc[Score],MATCH(INDEX([1]!tblOrg[Loc],MATCH(tblTeamSch[[#This Row],[Org]],[1]!tblOrg[Organization],0)),[1]!tblLoc[Loc],0))</f>
        <v>10</v>
      </c>
      <c r="T526" s="6" t="e">
        <f>INDEX([1]!tblLoc[Score],MATCH(INDEX([1]!tblOrg[Loc],MATCH(#REF!,[1]!tblOrg[Abbr],0)),[1]!tblLoc[Loc],0))</f>
        <v>#REF!</v>
      </c>
      <c r="U526" s="6">
        <f>IFERROR(INDEX([1]!tblLoc[Score],MATCH(INDEX([1]!tblOrg[Loc],MATCH(INDEX(FacList,MATCH(tblTeamSch[[#This Row],[Facility]],INDEX(FacList,,1),0),3),[1]!tblOrg[Org Num],0)),[1]!tblLoc[Loc],0)),"")</f>
        <v>10</v>
      </c>
      <c r="V526" s="6">
        <f>IF(OR(tblTeamSch[[#This Row],[Court]]="",tblTeamSch[[#This Row],[Home]]&gt;0),0,IF(tblTeamSch[[#This Row],[Court]]&lt;10,0,IF(tblTeamSch[[#This Row],[Home Court]]=10,0,10)))</f>
        <v>0</v>
      </c>
      <c r="W526" s="6" t="e">
        <f>COUNTIFS(tblTeamSch[Travel Score for Game],10,tblTeamSch[Home],0,#REF!,#REF!)</f>
        <v>#REF!</v>
      </c>
      <c r="X526" s="6" t="str">
        <f>IFERROR(INDEX(tblTeamSch[Overall Travel Score],MATCH(tblTeamSch[[#This Row],[Opponent]],tblTeamSch[Team],0)),"")</f>
        <v/>
      </c>
      <c r="Y526" s="6" cm="1">
        <f t="array" ref="Y526">IF(Y525="Num",1,IF(Y525="","",IF(Y525+1&gt;TotalNumRegGames*2,"",Y525+1)))</f>
        <v>525</v>
      </c>
    </row>
    <row r="527" spans="1:25" ht="13.35" customHeight="1" x14ac:dyDescent="0.3">
      <c r="A527" s="6" cm="1">
        <f t="array" ref="A5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892</v>
      </c>
      <c r="B527" s="6" cm="1">
        <f t="array" ref="B5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27" s="6">
        <f>IFERROR(INDEX([1]!tblSchedule[Week Game Scheduled],MATCH(tblTeamSch[[#This Row],[Game Num]],[1]!tblSchedule[GameNum],0)),"")</f>
        <v>8</v>
      </c>
      <c r="D527" s="6">
        <f>IFERROR(INDEX([1]!tblSchedule[Round],MATCH(tblTeamSch[[#This Row],[Game Num]],[1]!tblSchedule[GameNum],0)),"")</f>
        <v>6</v>
      </c>
      <c r="E527" s="6">
        <f>IFERROR(INDEX([1]!tblSchedule[Rnd Sch],MATCH(tblTeamSch[[#This Row],[Game Num]],[1]!tblSchedule[GameNum],0)),"")</f>
        <v>6</v>
      </c>
      <c r="F527" s="6" t="str">
        <f>IFERROR(INDEX([1]!tblSchedule[DLC],MATCH(tblTeamSch[[#This Row],[Game Num]],[1]!tblSchedule[GameNum],0)),"")</f>
        <v>6G1AA</v>
      </c>
      <c r="G527" s="7" t="str">
        <f>IFERROR(INDEX([1]!tblSchedule[Facility],MATCH(tblTeamSch[[#This Row],[Game Num]],[1]!tblSchedule[GameNum],0)),"")</f>
        <v>Mary Queen of Peace</v>
      </c>
      <c r="H527" s="8">
        <f>IFERROR(INDEX([1]!tblSchedule[Game Date],MATCH(tblTeamSch[[#This Row],[Game Num]],[1]!tblSchedule[GameNum],0)),"")</f>
        <v>46046</v>
      </c>
      <c r="I527" s="9">
        <f>IFERROR(INDEX([1]!tblSchedule[Game Time],MATCH(tblTeamSch[[#This Row],[Game Num]],[1]!tblSchedule[GameNum],0)),"")</f>
        <v>0.41666666666666669</v>
      </c>
      <c r="J527" s="10" t="str">
        <f>IFERROR(INDEX([1]!tblTeams[Organization],MATCH(tblTeamSch[[#This Row],[Team]],[1]!tblTeams[Team],0)),"")</f>
        <v>Notre Dame Academy</v>
      </c>
      <c r="K527" s="10" t="str">
        <f>IFERROR(INDEX([1]!tblOrg[Abbr],MATCH(tblTeamSch[[#This Row],[Org]],[1]!tblOrg[Organization],0)),"")</f>
        <v>NDA</v>
      </c>
      <c r="L527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7" s="10" t="str">
        <f>IFERROR(INDEX(IF(tblTeamSch[[#This Row],[1vs2]]=1,[1]!tblSchedule[Team 2 Name],[1]!tblSchedule[Team 1 Name]),MATCH(tblTeamSch[[#This Row],[Game Num]],[1]!tblSchedule[GameNum],0)),"")</f>
        <v>St. Albert BB 6G#1</v>
      </c>
      <c r="N527" s="6"/>
      <c r="O527" s="6"/>
      <c r="P527" s="6"/>
      <c r="Q527" s="6">
        <f>INDEX([1]!tblSchedule[Home Game],MATCH(tblTeamSch[[#This Row],[Game Num]],[1]!tblSchedule[GameNum],0))</f>
        <v>1</v>
      </c>
      <c r="R527" s="7" t="e">
        <f>IF(COUNTIFS(tblTeamSch[Team],tblTeamSch[[#This Row],[Team]],#REF!,1)&gt;1,"Y","")</f>
        <v>#REF!</v>
      </c>
      <c r="S527" s="6">
        <f>INDEX([1]!tblLoc[Score],MATCH(INDEX([1]!tblOrg[Loc],MATCH(tblTeamSch[[#This Row],[Org]],[1]!tblOrg[Organization],0)),[1]!tblLoc[Loc],0))</f>
        <v>10</v>
      </c>
      <c r="T527" s="6" t="e">
        <f>INDEX([1]!tblLoc[Score],MATCH(INDEX([1]!tblOrg[Loc],MATCH(#REF!,[1]!tblOrg[Abbr],0)),[1]!tblLoc[Loc],0))</f>
        <v>#REF!</v>
      </c>
      <c r="U527" s="6">
        <f>IFERROR(INDEX([1]!tblLoc[Score],MATCH(INDEX([1]!tblOrg[Loc],MATCH(INDEX(FacList,MATCH(tblTeamSch[[#This Row],[Facility]],INDEX(FacList,,1),0),3),[1]!tblOrg[Org Num],0)),[1]!tblLoc[Loc],0)),"")</f>
        <v>10</v>
      </c>
      <c r="V527" s="6">
        <f>IF(OR(tblTeamSch[[#This Row],[Court]]="",tblTeamSch[[#This Row],[Home]]&gt;0),0,IF(tblTeamSch[[#This Row],[Court]]&lt;10,0,IF(tblTeamSch[[#This Row],[Home Court]]=10,0,10)))</f>
        <v>0</v>
      </c>
      <c r="W527" s="6" t="e">
        <f>COUNTIFS(tblTeamSch[Travel Score for Game],10,tblTeamSch[Home],0,#REF!,#REF!)</f>
        <v>#REF!</v>
      </c>
      <c r="X527" s="6" t="str">
        <f>IFERROR(INDEX(tblTeamSch[Overall Travel Score],MATCH(tblTeamSch[[#This Row],[Opponent]],tblTeamSch[Team],0)),"")</f>
        <v/>
      </c>
      <c r="Y527" s="6" cm="1">
        <f t="array" ref="Y527">IF(Y526="Num",1,IF(Y526="","",IF(Y526+1&gt;TotalNumRegGames*2,"",Y526+1)))</f>
        <v>526</v>
      </c>
    </row>
    <row r="528" spans="1:25" ht="13.35" customHeight="1" x14ac:dyDescent="0.3">
      <c r="A528" s="6" cm="1">
        <f t="array" ref="A5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894</v>
      </c>
      <c r="B528" s="6" cm="1">
        <f t="array" ref="B5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28" s="6">
        <f>IFERROR(INDEX([1]!tblSchedule[Week Game Scheduled],MATCH(tblTeamSch[[#This Row],[Game Num]],[1]!tblSchedule[GameNum],0)),"")</f>
        <v>9</v>
      </c>
      <c r="D528" s="6">
        <f>IFERROR(INDEX([1]!tblSchedule[Round],MATCH(tblTeamSch[[#This Row],[Game Num]],[1]!tblSchedule[GameNum],0)),"")</f>
        <v>7</v>
      </c>
      <c r="E528" s="6">
        <f>IFERROR(INDEX([1]!tblSchedule[Rnd Sch],MATCH(tblTeamSch[[#This Row],[Game Num]],[1]!tblSchedule[GameNum],0)),"")</f>
        <v>7</v>
      </c>
      <c r="F528" s="6" t="str">
        <f>IFERROR(INDEX([1]!tblSchedule[DLC],MATCH(tblTeamSch[[#This Row],[Game Num]],[1]!tblSchedule[GameNum],0)),"")</f>
        <v>6G1AA</v>
      </c>
      <c r="G528" s="7" t="str">
        <f>IFERROR(INDEX([1]!tblSchedule[Facility],MATCH(tblTeamSch[[#This Row],[Game Num]],[1]!tblSchedule[GameNum],0)),"")</f>
        <v>Holy Spirit Gym</v>
      </c>
      <c r="H528" s="8">
        <f>IFERROR(INDEX([1]!tblSchedule[Game Date],MATCH(tblTeamSch[[#This Row],[Game Num]],[1]!tblSchedule[GameNum],0)),"")</f>
        <v>46053</v>
      </c>
      <c r="I528" s="9">
        <f>IFERROR(INDEX([1]!tblSchedule[Game Time],MATCH(tblTeamSch[[#This Row],[Game Num]],[1]!tblSchedule[GameNum],0)),"")</f>
        <v>0.41666666666666669</v>
      </c>
      <c r="J528" s="10" t="str">
        <f>IFERROR(INDEX([1]!tblTeams[Organization],MATCH(tblTeamSch[[#This Row],[Team]],[1]!tblTeams[Team],0)),"")</f>
        <v>Notre Dame Academy</v>
      </c>
      <c r="K528" s="10" t="str">
        <f>IFERROR(INDEX([1]!tblOrg[Abbr],MATCH(tblTeamSch[[#This Row],[Org]],[1]!tblOrg[Organization],0)),"")</f>
        <v>NDA</v>
      </c>
      <c r="L528" s="10" t="str">
        <f>IFERROR(INDEX(IF(tblTeamSch[[#This Row],[1vs2]]=1,[1]!tblSchedule[Team 1 Name],[1]!tblSchedule[Team 2 Name]),MATCH(tblTeamSch[[#This Row],[Game Num]],[1]!tblSchedule[GameNum],0)),"")</f>
        <v>Notre Dame Academy BB 5/6 Girls #1</v>
      </c>
      <c r="M528" s="10" t="str">
        <f>IFERROR(INDEX(IF(tblTeamSch[[#This Row],[1vs2]]=1,[1]!tblSchedule[Team 2 Name],[1]!tblSchedule[Team 1 Name]),MATCH(tblTeamSch[[#This Row],[Game Num]],[1]!tblSchedule[GameNum],0)),"")</f>
        <v>Holy Spirit GBB 6#1</v>
      </c>
      <c r="N528" s="6"/>
      <c r="O528" s="6"/>
      <c r="P528" s="6"/>
      <c r="Q528" s="6">
        <f>INDEX([1]!tblSchedule[Home Game],MATCH(tblTeamSch[[#This Row],[Game Num]],[1]!tblSchedule[GameNum],0))</f>
        <v>1</v>
      </c>
      <c r="R528" s="7" t="e">
        <f>IF(COUNTIFS(tblTeamSch[Team],tblTeamSch[[#This Row],[Team]],#REF!,1)&gt;1,"Y","")</f>
        <v>#REF!</v>
      </c>
      <c r="S528" s="6">
        <f>INDEX([1]!tblLoc[Score],MATCH(INDEX([1]!tblOrg[Loc],MATCH(tblTeamSch[[#This Row],[Org]],[1]!tblOrg[Organization],0)),[1]!tblLoc[Loc],0))</f>
        <v>10</v>
      </c>
      <c r="T528" s="6" t="e">
        <f>INDEX([1]!tblLoc[Score],MATCH(INDEX([1]!tblOrg[Loc],MATCH(#REF!,[1]!tblOrg[Abbr],0)),[1]!tblLoc[Loc],0))</f>
        <v>#REF!</v>
      </c>
      <c r="U528" s="6">
        <f>IFERROR(INDEX([1]!tblLoc[Score],MATCH(INDEX([1]!tblOrg[Loc],MATCH(INDEX(FacList,MATCH(tblTeamSch[[#This Row],[Facility]],INDEX(FacList,,1),0),3),[1]!tblOrg[Org Num],0)),[1]!tblLoc[Loc],0)),"")</f>
        <v>0</v>
      </c>
      <c r="V528" s="6">
        <f>IF(OR(tblTeamSch[[#This Row],[Court]]="",tblTeamSch[[#This Row],[Home]]&gt;0),0,IF(tblTeamSch[[#This Row],[Court]]&lt;10,0,IF(tblTeamSch[[#This Row],[Home Court]]=10,0,10)))</f>
        <v>0</v>
      </c>
      <c r="W528" s="6" t="e">
        <f>COUNTIFS(tblTeamSch[Travel Score for Game],10,tblTeamSch[Home],0,#REF!,#REF!)</f>
        <v>#REF!</v>
      </c>
      <c r="X528" s="6" t="str">
        <f>IFERROR(INDEX(tblTeamSch[Overall Travel Score],MATCH(tblTeamSch[[#This Row],[Opponent]],tblTeamSch[Team],0)),"")</f>
        <v/>
      </c>
      <c r="Y528" s="6" cm="1">
        <f t="array" ref="Y528">IF(Y527="Num",1,IF(Y527="","",IF(Y527+1&gt;TotalNumRegGames*2,"",Y527+1)))</f>
        <v>527</v>
      </c>
    </row>
    <row r="529" spans="1:25" ht="13.35" customHeight="1" x14ac:dyDescent="0.3">
      <c r="A529" s="6" cm="1">
        <f t="array" ref="A5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934</v>
      </c>
      <c r="B529" s="6" cm="1">
        <f t="array" ref="B5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29" s="6">
        <f>IFERROR(INDEX([1]!tblSchedule[Week Game Scheduled],MATCH(tblTeamSch[[#This Row],[Game Num]],[1]!tblSchedule[GameNum],0)),"")</f>
        <v>49</v>
      </c>
      <c r="D529" s="6">
        <f>IFERROR(INDEX([1]!tblSchedule[Round],MATCH(tblTeamSch[[#This Row],[Game Num]],[1]!tblSchedule[GameNum],0)),"")</f>
        <v>1</v>
      </c>
      <c r="E529" s="6">
        <f>IFERROR(INDEX([1]!tblSchedule[Rnd Sch],MATCH(tblTeamSch[[#This Row],[Game Num]],[1]!tblSchedule[GameNum],0)),"")</f>
        <v>1</v>
      </c>
      <c r="F529" s="6" t="str">
        <f>IFERROR(INDEX([1]!tblSchedule[DLC],MATCH(tblTeamSch[[#This Row],[Game Num]],[1]!tblSchedule[GameNum],0)),"")</f>
        <v>6G2</v>
      </c>
      <c r="G529" s="7" t="str">
        <f>IFERROR(INDEX([1]!tblSchedule[Facility],MATCH(tblTeamSch[[#This Row],[Game Num]],[1]!tblSchedule[GameNum],0)),"")</f>
        <v>St Lawrence</v>
      </c>
      <c r="H529" s="8">
        <f>IFERROR(INDEX([1]!tblSchedule[Game Date],MATCH(tblTeamSch[[#This Row],[Game Num]],[1]!tblSchedule[GameNum],0)),"")</f>
        <v>45997</v>
      </c>
      <c r="I529" s="9">
        <f>IFERROR(INDEX([1]!tblSchedule[Game Time],MATCH(tblTeamSch[[#This Row],[Game Num]],[1]!tblSchedule[GameNum],0)),"")</f>
        <v>0.45833333333333331</v>
      </c>
      <c r="J529" s="10" t="str">
        <f>IFERROR(INDEX([1]!tblTeams[Organization],MATCH(tblTeamSch[[#This Row],[Team]],[1]!tblTeams[Team],0)),"")</f>
        <v>Notre Dame Academy</v>
      </c>
      <c r="K529" s="10" t="str">
        <f>IFERROR(INDEX([1]!tblOrg[Abbr],MATCH(tblTeamSch[[#This Row],[Org]],[1]!tblOrg[Organization],0)),"")</f>
        <v>NDA</v>
      </c>
      <c r="L529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29" s="10" t="str">
        <f>IFERROR(INDEX(IF(tblTeamSch[[#This Row],[1vs2]]=1,[1]!tblSchedule[Team 2 Name],[1]!tblSchedule[Team 1 Name]),MATCH(tblTeamSch[[#This Row],[Game Num]],[1]!tblSchedule[GameNum],0)),"")</f>
        <v>St Michael BB 6G#2</v>
      </c>
      <c r="N529" s="6"/>
      <c r="O529" s="6"/>
      <c r="P529" s="6"/>
      <c r="Q529" s="6">
        <f>INDEX([1]!tblSchedule[Home Game],MATCH(tblTeamSch[[#This Row],[Game Num]],[1]!tblSchedule[GameNum],0))</f>
        <v>1</v>
      </c>
      <c r="R529" s="7" t="e">
        <f>IF(COUNTIFS(tblTeamSch[Team],tblTeamSch[[#This Row],[Team]],#REF!,1)&gt;1,"Y","")</f>
        <v>#REF!</v>
      </c>
      <c r="S529" s="6">
        <f>INDEX([1]!tblLoc[Score],MATCH(INDEX([1]!tblOrg[Loc],MATCH(tblTeamSch[[#This Row],[Org]],[1]!tblOrg[Organization],0)),[1]!tblLoc[Loc],0))</f>
        <v>10</v>
      </c>
      <c r="T529" s="6" t="e">
        <f>INDEX([1]!tblLoc[Score],MATCH(INDEX([1]!tblOrg[Loc],MATCH(#REF!,[1]!tblOrg[Abbr],0)),[1]!tblLoc[Loc],0))</f>
        <v>#REF!</v>
      </c>
      <c r="U529" s="6">
        <f>IFERROR(INDEX([1]!tblLoc[Score],MATCH(INDEX([1]!tblOrg[Loc],MATCH(INDEX(FacList,MATCH(tblTeamSch[[#This Row],[Facility]],INDEX(FacList,,1),0),3),[1]!tblOrg[Org Num],0)),[1]!tblLoc[Loc],0)),"")</f>
        <v>10</v>
      </c>
      <c r="V529" s="6">
        <f>IF(OR(tblTeamSch[[#This Row],[Court]]="",tblTeamSch[[#This Row],[Home]]&gt;0),0,IF(tblTeamSch[[#This Row],[Court]]&lt;10,0,IF(tblTeamSch[[#This Row],[Home Court]]=10,0,10)))</f>
        <v>0</v>
      </c>
      <c r="W529" s="6" t="e">
        <f>COUNTIFS(tblTeamSch[Travel Score for Game],10,tblTeamSch[Home],0,#REF!,#REF!)</f>
        <v>#REF!</v>
      </c>
      <c r="X529" s="6" t="str">
        <f>IFERROR(INDEX(tblTeamSch[Overall Travel Score],MATCH(tblTeamSch[[#This Row],[Opponent]],tblTeamSch[Team],0)),"")</f>
        <v/>
      </c>
      <c r="Y529" s="6" cm="1">
        <f t="array" ref="Y529">IF(Y528="Num",1,IF(Y528="","",IF(Y528+1&gt;TotalNumRegGames*2,"",Y528+1)))</f>
        <v>528</v>
      </c>
    </row>
    <row r="530" spans="1:25" ht="13.35" customHeight="1" x14ac:dyDescent="0.3">
      <c r="A530" s="6" cm="1">
        <f t="array" ref="A5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937</v>
      </c>
      <c r="B530" s="6" cm="1">
        <f t="array" ref="B5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0" s="6">
        <f>IFERROR(INDEX([1]!tblSchedule[Week Game Scheduled],MATCH(tblTeamSch[[#This Row],[Game Num]],[1]!tblSchedule[GameNum],0)),"")</f>
        <v>50</v>
      </c>
      <c r="D530" s="6">
        <f>IFERROR(INDEX([1]!tblSchedule[Round],MATCH(tblTeamSch[[#This Row],[Game Num]],[1]!tblSchedule[GameNum],0)),"")</f>
        <v>2</v>
      </c>
      <c r="E530" s="6">
        <f>IFERROR(INDEX([1]!tblSchedule[Rnd Sch],MATCH(tblTeamSch[[#This Row],[Game Num]],[1]!tblSchedule[GameNum],0)),"")</f>
        <v>2</v>
      </c>
      <c r="F530" s="6" t="str">
        <f>IFERROR(INDEX([1]!tblSchedule[DLC],MATCH(tblTeamSch[[#This Row],[Game Num]],[1]!tblSchedule[GameNum],0)),"")</f>
        <v>6G2</v>
      </c>
      <c r="G530" s="7" t="str">
        <f>IFERROR(INDEX([1]!tblSchedule[Facility],MATCH(tblTeamSch[[#This Row],[Game Num]],[1]!tblSchedule[GameNum],0)),"")</f>
        <v>St. Rita Gym</v>
      </c>
      <c r="H530" s="8">
        <f>IFERROR(INDEX([1]!tblSchedule[Game Date],MATCH(tblTeamSch[[#This Row],[Game Num]],[1]!tblSchedule[GameNum],0)),"")</f>
        <v>46004</v>
      </c>
      <c r="I530" s="9">
        <f>IFERROR(INDEX([1]!tblSchedule[Game Time],MATCH(tblTeamSch[[#This Row],[Game Num]],[1]!tblSchedule[GameNum],0)),"")</f>
        <v>0.54166666666666663</v>
      </c>
      <c r="J530" s="10" t="str">
        <f>IFERROR(INDEX([1]!tblTeams[Organization],MATCH(tblTeamSch[[#This Row],[Team]],[1]!tblTeams[Team],0)),"")</f>
        <v>Notre Dame Academy</v>
      </c>
      <c r="K530" s="10" t="str">
        <f>IFERROR(INDEX([1]!tblOrg[Abbr],MATCH(tblTeamSch[[#This Row],[Org]],[1]!tblOrg[Organization],0)),"")</f>
        <v>NDA</v>
      </c>
      <c r="L530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0" s="10" t="str">
        <f>IFERROR(INDEX(IF(tblTeamSch[[#This Row],[1vs2]]=1,[1]!tblSchedule[Team 2 Name],[1]!tblSchedule[Team 1 Name]),MATCH(tblTeamSch[[#This Row],[Game Num]],[1]!tblSchedule[GameNum],0)),"")</f>
        <v>St. Raphael BB 6G #2</v>
      </c>
      <c r="N530" s="6"/>
      <c r="O530" s="6"/>
      <c r="P530" s="6"/>
      <c r="Q530" s="6">
        <f>INDEX([1]!tblSchedule[Home Game],MATCH(tblTeamSch[[#This Row],[Game Num]],[1]!tblSchedule[GameNum],0))</f>
        <v>0</v>
      </c>
      <c r="R530" s="7" t="e">
        <f>IF(COUNTIFS(tblTeamSch[Team],tblTeamSch[[#This Row],[Team]],#REF!,1)&gt;1,"Y","")</f>
        <v>#REF!</v>
      </c>
      <c r="S530" s="6">
        <f>INDEX([1]!tblLoc[Score],MATCH(INDEX([1]!tblOrg[Loc],MATCH(tblTeamSch[[#This Row],[Org]],[1]!tblOrg[Organization],0)),[1]!tblLoc[Loc],0))</f>
        <v>10</v>
      </c>
      <c r="T530" s="6" t="e">
        <f>INDEX([1]!tblLoc[Score],MATCH(INDEX([1]!tblOrg[Loc],MATCH(#REF!,[1]!tblOrg[Abbr],0)),[1]!tblLoc[Loc],0))</f>
        <v>#REF!</v>
      </c>
      <c r="U530" s="6">
        <f>IFERROR(INDEX([1]!tblLoc[Score],MATCH(INDEX([1]!tblOrg[Loc],MATCH(INDEX(FacList,MATCH(tblTeamSch[[#This Row],[Facility]],INDEX(FacList,,1),0),3),[1]!tblOrg[Org Num],0)),[1]!tblLoc[Loc],0)),"")</f>
        <v>7</v>
      </c>
      <c r="V530" s="6">
        <f>IF(OR(tblTeamSch[[#This Row],[Court]]="",tblTeamSch[[#This Row],[Home]]&gt;0),0,IF(tblTeamSch[[#This Row],[Court]]&lt;10,0,IF(tblTeamSch[[#This Row],[Home Court]]=10,0,10)))</f>
        <v>0</v>
      </c>
      <c r="W530" s="6" t="e">
        <f>COUNTIFS(tblTeamSch[Travel Score for Game],10,tblTeamSch[Home],0,#REF!,#REF!)</f>
        <v>#REF!</v>
      </c>
      <c r="X530" s="6" t="str">
        <f>IFERROR(INDEX(tblTeamSch[Overall Travel Score],MATCH(tblTeamSch[[#This Row],[Opponent]],tblTeamSch[Team],0)),"")</f>
        <v/>
      </c>
      <c r="Y530" s="6" cm="1">
        <f t="array" ref="Y530">IF(Y529="Num",1,IF(Y529="","",IF(Y529+1&gt;TotalNumRegGames*2,"",Y529+1)))</f>
        <v>529</v>
      </c>
    </row>
    <row r="531" spans="1:25" ht="13.35" customHeight="1" x14ac:dyDescent="0.3">
      <c r="A531" s="6" cm="1">
        <f t="array" ref="A5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942</v>
      </c>
      <c r="B531" s="6" cm="1">
        <f t="array" ref="B5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1" s="6">
        <f>IFERROR(INDEX([1]!tblSchedule[Week Game Scheduled],MATCH(tblTeamSch[[#This Row],[Game Num]],[1]!tblSchedule[GameNum],0)),"")</f>
        <v>5</v>
      </c>
      <c r="D531" s="6">
        <f>IFERROR(INDEX([1]!tblSchedule[Round],MATCH(tblTeamSch[[#This Row],[Game Num]],[1]!tblSchedule[GameNum],0)),"")</f>
        <v>3</v>
      </c>
      <c r="E531" s="6">
        <f>IFERROR(INDEX([1]!tblSchedule[Rnd Sch],MATCH(tblTeamSch[[#This Row],[Game Num]],[1]!tblSchedule[GameNum],0)),"")</f>
        <v>3</v>
      </c>
      <c r="F531" s="6" t="str">
        <f>IFERROR(INDEX([1]!tblSchedule[DLC],MATCH(tblTeamSch[[#This Row],[Game Num]],[1]!tblSchedule[GameNum],0)),"")</f>
        <v>6G2</v>
      </c>
      <c r="G531" s="7" t="str">
        <f>IFERROR(INDEX([1]!tblSchedule[Facility],MATCH(tblTeamSch[[#This Row],[Game Num]],[1]!tblSchedule[GameNum],0)),"")</f>
        <v>St Lawrence</v>
      </c>
      <c r="H531" s="8">
        <f>IFERROR(INDEX([1]!tblSchedule[Game Date],MATCH(tblTeamSch[[#This Row],[Game Num]],[1]!tblSchedule[GameNum],0)),"")</f>
        <v>46025</v>
      </c>
      <c r="I531" s="9">
        <f>IFERROR(INDEX([1]!tblSchedule[Game Time],MATCH(tblTeamSch[[#This Row],[Game Num]],[1]!tblSchedule[GameNum],0)),"")</f>
        <v>0.41666666666666669</v>
      </c>
      <c r="J531" s="10" t="str">
        <f>IFERROR(INDEX([1]!tblTeams[Organization],MATCH(tblTeamSch[[#This Row],[Team]],[1]!tblTeams[Team],0)),"")</f>
        <v>Notre Dame Academy</v>
      </c>
      <c r="K531" s="10" t="str">
        <f>IFERROR(INDEX([1]!tblOrg[Abbr],MATCH(tblTeamSch[[#This Row],[Org]],[1]!tblOrg[Organization],0)),"")</f>
        <v>NDA</v>
      </c>
      <c r="L531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1" s="10" t="str">
        <f>IFERROR(INDEX(IF(tblTeamSch[[#This Row],[1vs2]]=1,[1]!tblSchedule[Team 2 Name],[1]!tblSchedule[Team 1 Name]),MATCH(tblTeamSch[[#This Row],[Game Num]],[1]!tblSchedule[GameNum],0)),"")</f>
        <v>St Patrick BB 6G#2</v>
      </c>
      <c r="N531" s="6"/>
      <c r="O531" s="6"/>
      <c r="P531" s="6"/>
      <c r="Q531" s="6">
        <f>INDEX([1]!tblSchedule[Home Game],MATCH(tblTeamSch[[#This Row],[Game Num]],[1]!tblSchedule[GameNum],0))</f>
        <v>1</v>
      </c>
      <c r="R531" s="7" t="e">
        <f>IF(COUNTIFS(tblTeamSch[Team],tblTeamSch[[#This Row],[Team]],#REF!,1)&gt;1,"Y","")</f>
        <v>#REF!</v>
      </c>
      <c r="S531" s="6">
        <f>INDEX([1]!tblLoc[Score],MATCH(INDEX([1]!tblOrg[Loc],MATCH(tblTeamSch[[#This Row],[Org]],[1]!tblOrg[Organization],0)),[1]!tblLoc[Loc],0))</f>
        <v>10</v>
      </c>
      <c r="T531" s="6" t="e">
        <f>INDEX([1]!tblLoc[Score],MATCH(INDEX([1]!tblOrg[Loc],MATCH(#REF!,[1]!tblOrg[Abbr],0)),[1]!tblLoc[Loc],0))</f>
        <v>#REF!</v>
      </c>
      <c r="U531" s="6">
        <f>IFERROR(INDEX([1]!tblLoc[Score],MATCH(INDEX([1]!tblOrg[Loc],MATCH(INDEX(FacList,MATCH(tblTeamSch[[#This Row],[Facility]],INDEX(FacList,,1),0),3),[1]!tblOrg[Org Num],0)),[1]!tblLoc[Loc],0)),"")</f>
        <v>10</v>
      </c>
      <c r="V531" s="6">
        <f>IF(OR(tblTeamSch[[#This Row],[Court]]="",tblTeamSch[[#This Row],[Home]]&gt;0),0,IF(tblTeamSch[[#This Row],[Court]]&lt;10,0,IF(tblTeamSch[[#This Row],[Home Court]]=10,0,10)))</f>
        <v>0</v>
      </c>
      <c r="W531" s="6" t="e">
        <f>COUNTIFS(tblTeamSch[Travel Score for Game],10,tblTeamSch[Home],0,#REF!,#REF!)</f>
        <v>#REF!</v>
      </c>
      <c r="X531" s="6" t="str">
        <f>IFERROR(INDEX(tblTeamSch[Overall Travel Score],MATCH(tblTeamSch[[#This Row],[Opponent]],tblTeamSch[Team],0)),"")</f>
        <v/>
      </c>
      <c r="Y531" s="6" cm="1">
        <f t="array" ref="Y531">IF(Y530="Num",1,IF(Y530="","",IF(Y530+1&gt;TotalNumRegGames*2,"",Y530+1)))</f>
        <v>530</v>
      </c>
    </row>
    <row r="532" spans="1:25" ht="13.35" customHeight="1" x14ac:dyDescent="0.3">
      <c r="A532" s="6" cm="1">
        <f t="array" ref="A5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961</v>
      </c>
      <c r="B532" s="6" cm="1">
        <f t="array" ref="B5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2" s="6">
        <f>IFERROR(INDEX([1]!tblSchedule[Week Game Scheduled],MATCH(tblTeamSch[[#This Row],[Game Num]],[1]!tblSchedule[GameNum],0)),"")</f>
        <v>6</v>
      </c>
      <c r="D532" s="6">
        <f>IFERROR(INDEX([1]!tblSchedule[Round],MATCH(tblTeamSch[[#This Row],[Game Num]],[1]!tblSchedule[GameNum],0)),"")</f>
        <v>8</v>
      </c>
      <c r="E532" s="6">
        <f>IFERROR(INDEX([1]!tblSchedule[Rnd Sch],MATCH(tblTeamSch[[#This Row],[Game Num]],[1]!tblSchedule[GameNum],0)),"")</f>
        <v>3</v>
      </c>
      <c r="F532" s="6" t="str">
        <f>IFERROR(INDEX([1]!tblSchedule[DLC],MATCH(tblTeamSch[[#This Row],[Game Num]],[1]!tblSchedule[GameNum],0)),"")</f>
        <v>6G2</v>
      </c>
      <c r="G532" s="7" t="str">
        <f>IFERROR(INDEX([1]!tblSchedule[Facility],MATCH(tblTeamSch[[#This Row],[Game Num]],[1]!tblSchedule[GameNum],0)),"")</f>
        <v>St. Stephen Martyr Gym</v>
      </c>
      <c r="H532" s="8">
        <f>IFERROR(INDEX([1]!tblSchedule[Game Date],MATCH(tblTeamSch[[#This Row],[Game Num]],[1]!tblSchedule[GameNum],0)),"")</f>
        <v>46026</v>
      </c>
      <c r="I532" s="9">
        <f>IFERROR(INDEX([1]!tblSchedule[Game Time],MATCH(tblTeamSch[[#This Row],[Game Num]],[1]!tblSchedule[GameNum],0)),"")</f>
        <v>0.66666666666666663</v>
      </c>
      <c r="J532" s="10" t="str">
        <f>IFERROR(INDEX([1]!tblTeams[Organization],MATCH(tblTeamSch[[#This Row],[Team]],[1]!tblTeams[Team],0)),"")</f>
        <v>Notre Dame Academy</v>
      </c>
      <c r="K532" s="10" t="str">
        <f>IFERROR(INDEX([1]!tblOrg[Abbr],MATCH(tblTeamSch[[#This Row],[Org]],[1]!tblOrg[Organization],0)),"")</f>
        <v>NDA</v>
      </c>
      <c r="L532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2" s="10" t="str">
        <f>IFERROR(INDEX(IF(tblTeamSch[[#This Row],[1vs2]]=1,[1]!tblSchedule[Team 2 Name],[1]!tblSchedule[Team 1 Name]),MATCH(tblTeamSch[[#This Row],[Game Num]],[1]!tblSchedule[GameNum],0)),"")</f>
        <v>St Agnes BB 6G#2</v>
      </c>
      <c r="N532" s="6"/>
      <c r="O532" s="6"/>
      <c r="P532" s="6"/>
      <c r="Q532" s="6">
        <f>INDEX([1]!tblSchedule[Home Game],MATCH(tblTeamSch[[#This Row],[Game Num]],[1]!tblSchedule[GameNum],0))</f>
        <v>0</v>
      </c>
      <c r="R532" s="7" t="e">
        <f>IF(COUNTIFS(tblTeamSch[Team],tblTeamSch[[#This Row],[Team]],#REF!,1)&gt;1,"Y","")</f>
        <v>#REF!</v>
      </c>
      <c r="S532" s="6">
        <f>INDEX([1]!tblLoc[Score],MATCH(INDEX([1]!tblOrg[Loc],MATCH(tblTeamSch[[#This Row],[Org]],[1]!tblOrg[Organization],0)),[1]!tblLoc[Loc],0))</f>
        <v>10</v>
      </c>
      <c r="T532" s="6" t="e">
        <f>INDEX([1]!tblLoc[Score],MATCH(INDEX([1]!tblOrg[Loc],MATCH(#REF!,[1]!tblOrg[Abbr],0)),[1]!tblLoc[Loc],0))</f>
        <v>#REF!</v>
      </c>
      <c r="U532" s="6">
        <f>IFERROR(INDEX([1]!tblLoc[Score],MATCH(INDEX([1]!tblOrg[Loc],MATCH(INDEX(FacList,MATCH(tblTeamSch[[#This Row],[Facility]],INDEX(FacList,,1),0),3),[1]!tblOrg[Org Num],0)),[1]!tblLoc[Loc],0)),"")</f>
        <v>0</v>
      </c>
      <c r="V532" s="6">
        <f>IF(OR(tblTeamSch[[#This Row],[Court]]="",tblTeamSch[[#This Row],[Home]]&gt;0),0,IF(tblTeamSch[[#This Row],[Court]]&lt;10,0,IF(tblTeamSch[[#This Row],[Home Court]]=10,0,10)))</f>
        <v>0</v>
      </c>
      <c r="W532" s="6" t="e">
        <f>COUNTIFS(tblTeamSch[Travel Score for Game],10,tblTeamSch[Home],0,#REF!,#REF!)</f>
        <v>#REF!</v>
      </c>
      <c r="X532" s="6" t="str">
        <f>IFERROR(INDEX(tblTeamSch[Overall Travel Score],MATCH(tblTeamSch[[#This Row],[Opponent]],tblTeamSch[Team],0)),"")</f>
        <v/>
      </c>
      <c r="Y532" s="6" cm="1">
        <f t="array" ref="Y532">IF(Y531="Num",1,IF(Y531="","",IF(Y531+1&gt;TotalNumRegGames*2,"",Y531+1)))</f>
        <v>531</v>
      </c>
    </row>
    <row r="533" spans="1:25" ht="13.35" customHeight="1" x14ac:dyDescent="0.3">
      <c r="A533" s="6" cm="1">
        <f t="array" ref="A5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947</v>
      </c>
      <c r="B533" s="6" cm="1">
        <f t="array" ref="B5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33" s="6">
        <f>IFERROR(INDEX([1]!tblSchedule[Week Game Scheduled],MATCH(tblTeamSch[[#This Row],[Game Num]],[1]!tblSchedule[GameNum],0)),"")</f>
        <v>6</v>
      </c>
      <c r="D533" s="6">
        <f>IFERROR(INDEX([1]!tblSchedule[Round],MATCH(tblTeamSch[[#This Row],[Game Num]],[1]!tblSchedule[GameNum],0)),"")</f>
        <v>4</v>
      </c>
      <c r="E533" s="6">
        <f>IFERROR(INDEX([1]!tblSchedule[Rnd Sch],MATCH(tblTeamSch[[#This Row],[Game Num]],[1]!tblSchedule[GameNum],0)),"")</f>
        <v>4</v>
      </c>
      <c r="F533" s="6" t="str">
        <f>IFERROR(INDEX([1]!tblSchedule[DLC],MATCH(tblTeamSch[[#This Row],[Game Num]],[1]!tblSchedule[GameNum],0)),"")</f>
        <v>6G2</v>
      </c>
      <c r="G533" s="7" t="str">
        <f>IFERROR(INDEX([1]!tblSchedule[Facility],MATCH(tblTeamSch[[#This Row],[Game Num]],[1]!tblSchedule[GameNum],0)),"")</f>
        <v>Mary Queen of Peace</v>
      </c>
      <c r="H533" s="8">
        <f>IFERROR(INDEX([1]!tblSchedule[Game Date],MATCH(tblTeamSch[[#This Row],[Game Num]],[1]!tblSchedule[GameNum],0)),"")</f>
        <v>46032</v>
      </c>
      <c r="I533" s="9">
        <f>IFERROR(INDEX([1]!tblSchedule[Game Time],MATCH(tblTeamSch[[#This Row],[Game Num]],[1]!tblSchedule[GameNum],0)),"")</f>
        <v>0.375</v>
      </c>
      <c r="J533" s="10" t="str">
        <f>IFERROR(INDEX([1]!tblTeams[Organization],MATCH(tblTeamSch[[#This Row],[Team]],[1]!tblTeams[Team],0)),"")</f>
        <v>Notre Dame Academy</v>
      </c>
      <c r="K533" s="10" t="str">
        <f>IFERROR(INDEX([1]!tblOrg[Abbr],MATCH(tblTeamSch[[#This Row],[Org]],[1]!tblOrg[Organization],0)),"")</f>
        <v>NDA</v>
      </c>
      <c r="L533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3" s="10" t="str">
        <f>IFERROR(INDEX(IF(tblTeamSch[[#This Row],[1vs2]]=1,[1]!tblSchedule[Team 2 Name],[1]!tblSchedule[Team 1 Name]),MATCH(tblTeamSch[[#This Row],[Game Num]],[1]!tblSchedule[GameNum],0)),"")</f>
        <v>Holy Trinity BB 5/6G #2</v>
      </c>
      <c r="N533" s="6"/>
      <c r="O533" s="6"/>
      <c r="P533" s="6"/>
      <c r="Q533" s="6">
        <f>INDEX([1]!tblSchedule[Home Game],MATCH(tblTeamSch[[#This Row],[Game Num]],[1]!tblSchedule[GameNum],0))</f>
        <v>1</v>
      </c>
      <c r="R533" s="7" t="e">
        <f>IF(COUNTIFS(tblTeamSch[Team],tblTeamSch[[#This Row],[Team]],#REF!,1)&gt;1,"Y","")</f>
        <v>#REF!</v>
      </c>
      <c r="S533" s="6">
        <f>INDEX([1]!tblLoc[Score],MATCH(INDEX([1]!tblOrg[Loc],MATCH(tblTeamSch[[#This Row],[Org]],[1]!tblOrg[Organization],0)),[1]!tblLoc[Loc],0))</f>
        <v>10</v>
      </c>
      <c r="T533" s="6" t="e">
        <f>INDEX([1]!tblLoc[Score],MATCH(INDEX([1]!tblOrg[Loc],MATCH(#REF!,[1]!tblOrg[Abbr],0)),[1]!tblLoc[Loc],0))</f>
        <v>#REF!</v>
      </c>
      <c r="U533" s="6">
        <f>IFERROR(INDEX([1]!tblLoc[Score],MATCH(INDEX([1]!tblOrg[Loc],MATCH(INDEX(FacList,MATCH(tblTeamSch[[#This Row],[Facility]],INDEX(FacList,,1),0),3),[1]!tblOrg[Org Num],0)),[1]!tblLoc[Loc],0)),"")</f>
        <v>10</v>
      </c>
      <c r="V533" s="6">
        <f>IF(OR(tblTeamSch[[#This Row],[Court]]="",tblTeamSch[[#This Row],[Home]]&gt;0),0,IF(tblTeamSch[[#This Row],[Court]]&lt;10,0,IF(tblTeamSch[[#This Row],[Home Court]]=10,0,10)))</f>
        <v>0</v>
      </c>
      <c r="W533" s="6" t="e">
        <f>COUNTIFS(tblTeamSch[Travel Score for Game],10,tblTeamSch[Home],0,#REF!,#REF!)</f>
        <v>#REF!</v>
      </c>
      <c r="X533" s="6" t="str">
        <f>IFERROR(INDEX(tblTeamSch[Overall Travel Score],MATCH(tblTeamSch[[#This Row],[Opponent]],tblTeamSch[Team],0)),"")</f>
        <v/>
      </c>
      <c r="Y533" s="6" cm="1">
        <f t="array" ref="Y533">IF(Y532="Num",1,IF(Y532="","",IF(Y532+1&gt;TotalNumRegGames*2,"",Y532+1)))</f>
        <v>532</v>
      </c>
    </row>
    <row r="534" spans="1:25" ht="13.35" customHeight="1" x14ac:dyDescent="0.3">
      <c r="A534" s="6" cm="1">
        <f t="array" ref="A5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952</v>
      </c>
      <c r="B534" s="6" cm="1">
        <f t="array" ref="B5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4" s="6">
        <f>IFERROR(INDEX([1]!tblSchedule[Week Game Scheduled],MATCH(tblTeamSch[[#This Row],[Game Num]],[1]!tblSchedule[GameNum],0)),"")</f>
        <v>8</v>
      </c>
      <c r="D534" s="6">
        <f>IFERROR(INDEX([1]!tblSchedule[Round],MATCH(tblTeamSch[[#This Row],[Game Num]],[1]!tblSchedule[GameNum],0)),"")</f>
        <v>6</v>
      </c>
      <c r="E534" s="6">
        <f>IFERROR(INDEX([1]!tblSchedule[Rnd Sch],MATCH(tblTeamSch[[#This Row],[Game Num]],[1]!tblSchedule[GameNum],0)),"")</f>
        <v>6</v>
      </c>
      <c r="F534" s="6" t="str">
        <f>IFERROR(INDEX([1]!tblSchedule[DLC],MATCH(tblTeamSch[[#This Row],[Game Num]],[1]!tblSchedule[GameNum],0)),"")</f>
        <v>6G2</v>
      </c>
      <c r="G534" s="7" t="str">
        <f>IFERROR(INDEX([1]!tblSchedule[Facility],MATCH(tblTeamSch[[#This Row],[Game Num]],[1]!tblSchedule[GameNum],0)),"")</f>
        <v>Mary Queen of Peace</v>
      </c>
      <c r="H534" s="8">
        <f>IFERROR(INDEX([1]!tblSchedule[Game Date],MATCH(tblTeamSch[[#This Row],[Game Num]],[1]!tblSchedule[GameNum],0)),"")</f>
        <v>46046</v>
      </c>
      <c r="I534" s="9">
        <f>IFERROR(INDEX([1]!tblSchedule[Game Time],MATCH(tblTeamSch[[#This Row],[Game Num]],[1]!tblSchedule[GameNum],0)),"")</f>
        <v>0.45833333333333331</v>
      </c>
      <c r="J534" s="10" t="str">
        <f>IFERROR(INDEX([1]!tblTeams[Organization],MATCH(tblTeamSch[[#This Row],[Team]],[1]!tblTeams[Team],0)),"")</f>
        <v>Notre Dame Academy</v>
      </c>
      <c r="K534" s="10" t="str">
        <f>IFERROR(INDEX([1]!tblOrg[Abbr],MATCH(tblTeamSch[[#This Row],[Org]],[1]!tblOrg[Organization],0)),"")</f>
        <v>NDA</v>
      </c>
      <c r="L534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4" s="10" t="str">
        <f>IFERROR(INDEX(IF(tblTeamSch[[#This Row],[1vs2]]=1,[1]!tblSchedule[Team 2 Name],[1]!tblSchedule[Team 1 Name]),MATCH(tblTeamSch[[#This Row],[Game Num]],[1]!tblSchedule[GameNum],0)),"")</f>
        <v>Holy Spirit GBB 6#2</v>
      </c>
      <c r="N534" s="6"/>
      <c r="O534" s="6"/>
      <c r="P534" s="6"/>
      <c r="Q534" s="6">
        <f>INDEX([1]!tblSchedule[Home Game],MATCH(tblTeamSch[[#This Row],[Game Num]],[1]!tblSchedule[GameNum],0))</f>
        <v>1</v>
      </c>
      <c r="R534" s="7" t="e">
        <f>IF(COUNTIFS(tblTeamSch[Team],tblTeamSch[[#This Row],[Team]],#REF!,1)&gt;1,"Y","")</f>
        <v>#REF!</v>
      </c>
      <c r="S534" s="6">
        <f>INDEX([1]!tblLoc[Score],MATCH(INDEX([1]!tblOrg[Loc],MATCH(tblTeamSch[[#This Row],[Org]],[1]!tblOrg[Organization],0)),[1]!tblLoc[Loc],0))</f>
        <v>10</v>
      </c>
      <c r="T534" s="6" t="e">
        <f>INDEX([1]!tblLoc[Score],MATCH(INDEX([1]!tblOrg[Loc],MATCH(#REF!,[1]!tblOrg[Abbr],0)),[1]!tblLoc[Loc],0))</f>
        <v>#REF!</v>
      </c>
      <c r="U534" s="6">
        <f>IFERROR(INDEX([1]!tblLoc[Score],MATCH(INDEX([1]!tblOrg[Loc],MATCH(INDEX(FacList,MATCH(tblTeamSch[[#This Row],[Facility]],INDEX(FacList,,1),0),3),[1]!tblOrg[Org Num],0)),[1]!tblLoc[Loc],0)),"")</f>
        <v>10</v>
      </c>
      <c r="V534" s="6">
        <f>IF(OR(tblTeamSch[[#This Row],[Court]]="",tblTeamSch[[#This Row],[Home]]&gt;0),0,IF(tblTeamSch[[#This Row],[Court]]&lt;10,0,IF(tblTeamSch[[#This Row],[Home Court]]=10,0,10)))</f>
        <v>0</v>
      </c>
      <c r="W534" s="6" t="e">
        <f>COUNTIFS(tblTeamSch[Travel Score for Game],10,tblTeamSch[Home],0,#REF!,#REF!)</f>
        <v>#REF!</v>
      </c>
      <c r="X534" s="6" t="str">
        <f>IFERROR(INDEX(tblTeamSch[Overall Travel Score],MATCH(tblTeamSch[[#This Row],[Opponent]],tblTeamSch[Team],0)),"")</f>
        <v/>
      </c>
      <c r="Y534" s="6" cm="1">
        <f t="array" ref="Y534">IF(Y533="Num",1,IF(Y533="","",IF(Y533+1&gt;TotalNumRegGames*2,"",Y533+1)))</f>
        <v>533</v>
      </c>
    </row>
    <row r="535" spans="1:25" ht="13.35" customHeight="1" x14ac:dyDescent="0.3">
      <c r="A535" s="6" cm="1">
        <f t="array" ref="A5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958</v>
      </c>
      <c r="B535" s="6" cm="1">
        <f t="array" ref="B5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35" s="6">
        <f>IFERROR(INDEX([1]!tblSchedule[Week Game Scheduled],MATCH(tblTeamSch[[#This Row],[Game Num]],[1]!tblSchedule[GameNum],0)),"")</f>
        <v>9</v>
      </c>
      <c r="D535" s="6">
        <f>IFERROR(INDEX([1]!tblSchedule[Round],MATCH(tblTeamSch[[#This Row],[Game Num]],[1]!tblSchedule[GameNum],0)),"")</f>
        <v>7</v>
      </c>
      <c r="E535" s="6">
        <f>IFERROR(INDEX([1]!tblSchedule[Rnd Sch],MATCH(tblTeamSch[[#This Row],[Game Num]],[1]!tblSchedule[GameNum],0)),"")</f>
        <v>7</v>
      </c>
      <c r="F535" s="6" t="str">
        <f>IFERROR(INDEX([1]!tblSchedule[DLC],MATCH(tblTeamSch[[#This Row],[Game Num]],[1]!tblSchedule[GameNum],0)),"")</f>
        <v>6G2</v>
      </c>
      <c r="G535" s="7" t="str">
        <f>IFERROR(INDEX([1]!tblSchedule[Facility],MATCH(tblTeamSch[[#This Row],[Game Num]],[1]!tblSchedule[GameNum],0)),"")</f>
        <v>St Lawrence</v>
      </c>
      <c r="H535" s="8">
        <f>IFERROR(INDEX([1]!tblSchedule[Game Date],MATCH(tblTeamSch[[#This Row],[Game Num]],[1]!tblSchedule[GameNum],0)),"")</f>
        <v>46053</v>
      </c>
      <c r="I535" s="9">
        <f>IFERROR(INDEX([1]!tblSchedule[Game Time],MATCH(tblTeamSch[[#This Row],[Game Num]],[1]!tblSchedule[GameNum],0)),"")</f>
        <v>0.41666666666666669</v>
      </c>
      <c r="J535" s="10" t="str">
        <f>IFERROR(INDEX([1]!tblTeams[Organization],MATCH(tblTeamSch[[#This Row],[Team]],[1]!tblTeams[Team],0)),"")</f>
        <v>Notre Dame Academy</v>
      </c>
      <c r="K535" s="10" t="str">
        <f>IFERROR(INDEX([1]!tblOrg[Abbr],MATCH(tblTeamSch[[#This Row],[Org]],[1]!tblOrg[Organization],0)),"")</f>
        <v>NDA</v>
      </c>
      <c r="L535" s="10" t="str">
        <f>IFERROR(INDEX(IF(tblTeamSch[[#This Row],[1vs2]]=1,[1]!tblSchedule[Team 1 Name],[1]!tblSchedule[Team 2 Name]),MATCH(tblTeamSch[[#This Row],[Game Num]],[1]!tblSchedule[GameNum],0)),"")</f>
        <v>Notre Dame Academy BB 5/6 Girls #2</v>
      </c>
      <c r="M535" s="10" t="str">
        <f>IFERROR(INDEX(IF(tblTeamSch[[#This Row],[1vs2]]=1,[1]!tblSchedule[Team 2 Name],[1]!tblSchedule[Team 1 Name]),MATCH(tblTeamSch[[#This Row],[Game Num]],[1]!tblSchedule[GameNum],0)),"")</f>
        <v>St. Albert BB 6G#2</v>
      </c>
      <c r="N535" s="6"/>
      <c r="O535" s="6"/>
      <c r="P535" s="6"/>
      <c r="Q535" s="6">
        <f>INDEX([1]!tblSchedule[Home Game],MATCH(tblTeamSch[[#This Row],[Game Num]],[1]!tblSchedule[GameNum],0))</f>
        <v>1</v>
      </c>
      <c r="R535" s="7" t="e">
        <f>IF(COUNTIFS(tblTeamSch[Team],tblTeamSch[[#This Row],[Team]],#REF!,1)&gt;1,"Y","")</f>
        <v>#REF!</v>
      </c>
      <c r="S535" s="6">
        <f>INDEX([1]!tblLoc[Score],MATCH(INDEX([1]!tblOrg[Loc],MATCH(tblTeamSch[[#This Row],[Org]],[1]!tblOrg[Organization],0)),[1]!tblLoc[Loc],0))</f>
        <v>10</v>
      </c>
      <c r="T535" s="6" t="e">
        <f>INDEX([1]!tblLoc[Score],MATCH(INDEX([1]!tblOrg[Loc],MATCH(#REF!,[1]!tblOrg[Abbr],0)),[1]!tblLoc[Loc],0))</f>
        <v>#REF!</v>
      </c>
      <c r="U535" s="6">
        <f>IFERROR(INDEX([1]!tblLoc[Score],MATCH(INDEX([1]!tblOrg[Loc],MATCH(INDEX(FacList,MATCH(tblTeamSch[[#This Row],[Facility]],INDEX(FacList,,1),0),3),[1]!tblOrg[Org Num],0)),[1]!tblLoc[Loc],0)),"")</f>
        <v>10</v>
      </c>
      <c r="V535" s="6">
        <f>IF(OR(tblTeamSch[[#This Row],[Court]]="",tblTeamSch[[#This Row],[Home]]&gt;0),0,IF(tblTeamSch[[#This Row],[Court]]&lt;10,0,IF(tblTeamSch[[#This Row],[Home Court]]=10,0,10)))</f>
        <v>0</v>
      </c>
      <c r="W535" s="6" t="e">
        <f>COUNTIFS(tblTeamSch[Travel Score for Game],10,tblTeamSch[Home],0,#REF!,#REF!)</f>
        <v>#REF!</v>
      </c>
      <c r="X535" s="6" t="str">
        <f>IFERROR(INDEX(tblTeamSch[Overall Travel Score],MATCH(tblTeamSch[[#This Row],[Opponent]],tblTeamSch[Team],0)),"")</f>
        <v/>
      </c>
      <c r="Y535" s="6" cm="1">
        <f t="array" ref="Y535">IF(Y534="Num",1,IF(Y534="","",IF(Y534+1&gt;TotalNumRegGames*2,"",Y534+1)))</f>
        <v>534</v>
      </c>
    </row>
    <row r="536" spans="1:25" ht="13.35" customHeight="1" x14ac:dyDescent="0.3">
      <c r="A536" s="6" cm="1">
        <f t="array" ref="A5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</v>
      </c>
      <c r="B536" s="6" cm="1">
        <f t="array" ref="B5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6" s="6">
        <f>IFERROR(INDEX([1]!tblSchedule[Week Game Scheduled],MATCH(tblTeamSch[[#This Row],[Game Num]],[1]!tblSchedule[GameNum],0)),"")</f>
        <v>50</v>
      </c>
      <c r="D536" s="6">
        <f>IFERROR(INDEX([1]!tblSchedule[Round],MATCH(tblTeamSch[[#This Row],[Game Num]],[1]!tblSchedule[GameNum],0)),"")</f>
        <v>1</v>
      </c>
      <c r="E536" s="6">
        <f>IFERROR(INDEX([1]!tblSchedule[Rnd Sch],MATCH(tblTeamSch[[#This Row],[Game Num]],[1]!tblSchedule[GameNum],0)),"")</f>
        <v>1</v>
      </c>
      <c r="F536" s="6" t="str">
        <f>IFERROR(INDEX([1]!tblSchedule[DLC],MATCH(tblTeamSch[[#This Row],[Game Num]],[1]!tblSchedule[GameNum],0)),"")</f>
        <v>8B1AA</v>
      </c>
      <c r="G536" s="7" t="str">
        <f>IFERROR(INDEX([1]!tblSchedule[Facility],MATCH(tblTeamSch[[#This Row],[Game Num]],[1]!tblSchedule[GameNum],0)),"")</f>
        <v>St Lawrence</v>
      </c>
      <c r="H536" s="8">
        <f>IFERROR(INDEX([1]!tblSchedule[Game Date],MATCH(tblTeamSch[[#This Row],[Game Num]],[1]!tblSchedule[GameNum],0)),"")</f>
        <v>45998</v>
      </c>
      <c r="I536" s="9">
        <f>IFERROR(INDEX([1]!tblSchedule[Game Time],MATCH(tblTeamSch[[#This Row],[Game Num]],[1]!tblSchedule[GameNum],0)),"")</f>
        <v>0.54166666666666663</v>
      </c>
      <c r="J536" s="10" t="str">
        <f>IFERROR(INDEX([1]!tblTeams[Organization],MATCH(tblTeamSch[[#This Row],[Team]],[1]!tblTeams[Team],0)),"")</f>
        <v>Notre Dame Academy</v>
      </c>
      <c r="K536" s="10" t="str">
        <f>IFERROR(INDEX([1]!tblOrg[Abbr],MATCH(tblTeamSch[[#This Row],[Org]],[1]!tblOrg[Organization],0)),"")</f>
        <v>NDA</v>
      </c>
      <c r="L536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36" s="10" t="str">
        <f>IFERROR(INDEX(IF(tblTeamSch[[#This Row],[1vs2]]=1,[1]!tblSchedule[Team 2 Name],[1]!tblSchedule[Team 1 Name]),MATCH(tblTeamSch[[#This Row],[Game Num]],[1]!tblSchedule[GameNum],0)),"")</f>
        <v>St Michael BB 8B#1</v>
      </c>
      <c r="N536" s="6"/>
      <c r="O536" s="6"/>
      <c r="P536" s="6"/>
      <c r="Q536" s="6">
        <f>INDEX([1]!tblSchedule[Home Game],MATCH(tblTeamSch[[#This Row],[Game Num]],[1]!tblSchedule[GameNum],0))</f>
        <v>1</v>
      </c>
      <c r="R536" s="7" t="e">
        <f>IF(COUNTIFS(tblTeamSch[Team],tblTeamSch[[#This Row],[Team]],#REF!,1)&gt;1,"Y","")</f>
        <v>#REF!</v>
      </c>
      <c r="S536" s="6">
        <f>INDEX([1]!tblLoc[Score],MATCH(INDEX([1]!tblOrg[Loc],MATCH(tblTeamSch[[#This Row],[Org]],[1]!tblOrg[Organization],0)),[1]!tblLoc[Loc],0))</f>
        <v>10</v>
      </c>
      <c r="T536" s="6" t="e">
        <f>INDEX([1]!tblLoc[Score],MATCH(INDEX([1]!tblOrg[Loc],MATCH(#REF!,[1]!tblOrg[Abbr],0)),[1]!tblLoc[Loc],0))</f>
        <v>#REF!</v>
      </c>
      <c r="U536" s="6">
        <f>IFERROR(INDEX([1]!tblLoc[Score],MATCH(INDEX([1]!tblOrg[Loc],MATCH(INDEX(FacList,MATCH(tblTeamSch[[#This Row],[Facility]],INDEX(FacList,,1),0),3),[1]!tblOrg[Org Num],0)),[1]!tblLoc[Loc],0)),"")</f>
        <v>10</v>
      </c>
      <c r="V536" s="6">
        <f>IF(OR(tblTeamSch[[#This Row],[Court]]="",tblTeamSch[[#This Row],[Home]]&gt;0),0,IF(tblTeamSch[[#This Row],[Court]]&lt;10,0,IF(tblTeamSch[[#This Row],[Home Court]]=10,0,10)))</f>
        <v>0</v>
      </c>
      <c r="W536" s="6" t="e">
        <f>COUNTIFS(tblTeamSch[Travel Score for Game],10,tblTeamSch[Home],0,#REF!,#REF!)</f>
        <v>#REF!</v>
      </c>
      <c r="X536" s="6" t="str">
        <f>IFERROR(INDEX(tblTeamSch[Overall Travel Score],MATCH(tblTeamSch[[#This Row],[Opponent]],tblTeamSch[Team],0)),"")</f>
        <v/>
      </c>
      <c r="Y536" s="6" cm="1">
        <f t="array" ref="Y536">IF(Y535="Num",1,IF(Y535="","",IF(Y535+1&gt;TotalNumRegGames*2,"",Y535+1)))</f>
        <v>535</v>
      </c>
    </row>
    <row r="537" spans="1:25" ht="13.35" customHeight="1" x14ac:dyDescent="0.3">
      <c r="A537" s="6" cm="1">
        <f t="array" ref="A5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</v>
      </c>
      <c r="B537" s="6" cm="1">
        <f t="array" ref="B5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37" s="6">
        <f>IFERROR(INDEX([1]!tblSchedule[Week Game Scheduled],MATCH(tblTeamSch[[#This Row],[Game Num]],[1]!tblSchedule[GameNum],0)),"")</f>
        <v>51</v>
      </c>
      <c r="D537" s="6">
        <f>IFERROR(INDEX([1]!tblSchedule[Round],MATCH(tblTeamSch[[#This Row],[Game Num]],[1]!tblSchedule[GameNum],0)),"")</f>
        <v>2</v>
      </c>
      <c r="E537" s="6">
        <f>IFERROR(INDEX([1]!tblSchedule[Rnd Sch],MATCH(tblTeamSch[[#This Row],[Game Num]],[1]!tblSchedule[GameNum],0)),"")</f>
        <v>2</v>
      </c>
      <c r="F537" s="6" t="str">
        <f>IFERROR(INDEX([1]!tblSchedule[DLC],MATCH(tblTeamSch[[#This Row],[Game Num]],[1]!tblSchedule[GameNum],0)),"")</f>
        <v>8B1AA</v>
      </c>
      <c r="G537" s="7" t="str">
        <f>IFERROR(INDEX([1]!tblSchedule[Facility],MATCH(tblTeamSch[[#This Row],[Game Num]],[1]!tblSchedule[GameNum],0)),"")</f>
        <v>Trinity High School's Steinhauser Gym</v>
      </c>
      <c r="H537" s="8">
        <f>IFERROR(INDEX([1]!tblSchedule[Game Date],MATCH(tblTeamSch[[#This Row],[Game Num]],[1]!tblSchedule[GameNum],0)),"")</f>
        <v>46005</v>
      </c>
      <c r="I537" s="9">
        <f>IFERROR(INDEX([1]!tblSchedule[Game Time],MATCH(tblTeamSch[[#This Row],[Game Num]],[1]!tblSchedule[GameNum],0)),"")</f>
        <v>0.58333333333333337</v>
      </c>
      <c r="J537" s="10" t="str">
        <f>IFERROR(INDEX([1]!tblTeams[Organization],MATCH(tblTeamSch[[#This Row],[Team]],[1]!tblTeams[Team],0)),"")</f>
        <v>Notre Dame Academy</v>
      </c>
      <c r="K537" s="10" t="str">
        <f>IFERROR(INDEX([1]!tblOrg[Abbr],MATCH(tblTeamSch[[#This Row],[Org]],[1]!tblOrg[Organization],0)),"")</f>
        <v>NDA</v>
      </c>
      <c r="L537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37" s="10" t="str">
        <f>IFERROR(INDEX(IF(tblTeamSch[[#This Row],[1vs2]]=1,[1]!tblSchedule[Team 2 Name],[1]!tblSchedule[Team 1 Name]),MATCH(tblTeamSch[[#This Row],[Game Num]],[1]!tblSchedule[GameNum],0)),"")</f>
        <v>St Patrick BB 8Boys #1</v>
      </c>
      <c r="N537" s="6"/>
      <c r="O537" s="6"/>
      <c r="P537" s="6"/>
      <c r="Q537" s="6">
        <f>INDEX([1]!tblSchedule[Home Game],MATCH(tblTeamSch[[#This Row],[Game Num]],[1]!tblSchedule[GameNum],0))</f>
        <v>0</v>
      </c>
      <c r="R537" s="7" t="e">
        <f>IF(COUNTIFS(tblTeamSch[Team],tblTeamSch[[#This Row],[Team]],#REF!,1)&gt;1,"Y","")</f>
        <v>#REF!</v>
      </c>
      <c r="S537" s="6">
        <f>INDEX([1]!tblLoc[Score],MATCH(INDEX([1]!tblOrg[Loc],MATCH(tblTeamSch[[#This Row],[Org]],[1]!tblOrg[Organization],0)),[1]!tblLoc[Loc],0))</f>
        <v>10</v>
      </c>
      <c r="T537" s="6" t="e">
        <f>INDEX([1]!tblLoc[Score],MATCH(INDEX([1]!tblOrg[Loc],MATCH(#REF!,[1]!tblOrg[Abbr],0)),[1]!tblLoc[Loc],0))</f>
        <v>#REF!</v>
      </c>
      <c r="U537" s="6" t="str">
        <f>IFERROR(INDEX([1]!tblLoc[Score],MATCH(INDEX([1]!tblOrg[Loc],MATCH(INDEX(FacList,MATCH(tblTeamSch[[#This Row],[Facility]],INDEX(FacList,,1),0),3),[1]!tblOrg[Org Num],0)),[1]!tblLoc[Loc],0)),"")</f>
        <v/>
      </c>
      <c r="V537" s="6">
        <f>IF(OR(tblTeamSch[[#This Row],[Court]]="",tblTeamSch[[#This Row],[Home]]&gt;0),0,IF(tblTeamSch[[#This Row],[Court]]&lt;10,0,IF(tblTeamSch[[#This Row],[Home Court]]=10,0,10)))</f>
        <v>0</v>
      </c>
      <c r="W537" s="6" t="e">
        <f>COUNTIFS(tblTeamSch[Travel Score for Game],10,tblTeamSch[Home],0,#REF!,#REF!)</f>
        <v>#REF!</v>
      </c>
      <c r="X537" s="6" t="str">
        <f>IFERROR(INDEX(tblTeamSch[Overall Travel Score],MATCH(tblTeamSch[[#This Row],[Opponent]],tblTeamSch[Team],0)),"")</f>
        <v/>
      </c>
      <c r="Y537" s="6" cm="1">
        <f t="array" ref="Y537">IF(Y536="Num",1,IF(Y536="","",IF(Y536+1&gt;TotalNumRegGames*2,"",Y536+1)))</f>
        <v>536</v>
      </c>
    </row>
    <row r="538" spans="1:25" ht="13.35" customHeight="1" x14ac:dyDescent="0.3">
      <c r="A538" s="6" cm="1">
        <f t="array" ref="A5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</v>
      </c>
      <c r="B538" s="6" cm="1">
        <f t="array" ref="B5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38" s="6">
        <f>IFERROR(INDEX([1]!tblSchedule[Week Game Scheduled],MATCH(tblTeamSch[[#This Row],[Game Num]],[1]!tblSchedule[GameNum],0)),"")</f>
        <v>6</v>
      </c>
      <c r="D538" s="6">
        <f>IFERROR(INDEX([1]!tblSchedule[Round],MATCH(tblTeamSch[[#This Row],[Game Num]],[1]!tblSchedule[GameNum],0)),"")</f>
        <v>3</v>
      </c>
      <c r="E538" s="6">
        <f>IFERROR(INDEX([1]!tblSchedule[Rnd Sch],MATCH(tblTeamSch[[#This Row],[Game Num]],[1]!tblSchedule[GameNum],0)),"")</f>
        <v>3</v>
      </c>
      <c r="F538" s="6" t="str">
        <f>IFERROR(INDEX([1]!tblSchedule[DLC],MATCH(tblTeamSch[[#This Row],[Game Num]],[1]!tblSchedule[GameNum],0)),"")</f>
        <v>8B1AA</v>
      </c>
      <c r="G538" s="7" t="str">
        <f>IFERROR(INDEX([1]!tblSchedule[Facility],MATCH(tblTeamSch[[#This Row],[Game Num]],[1]!tblSchedule[GameNum],0)),"")</f>
        <v>Trinity High School's Steinhauser Gym</v>
      </c>
      <c r="H538" s="8">
        <f>IFERROR(INDEX([1]!tblSchedule[Game Date],MATCH(tblTeamSch[[#This Row],[Game Num]],[1]!tblSchedule[GameNum],0)),"")</f>
        <v>46026</v>
      </c>
      <c r="I538" s="9">
        <f>IFERROR(INDEX([1]!tblSchedule[Game Time],MATCH(tblTeamSch[[#This Row],[Game Num]],[1]!tblSchedule[GameNum],0)),"")</f>
        <v>0.66666666666666663</v>
      </c>
      <c r="J538" s="10" t="str">
        <f>IFERROR(INDEX([1]!tblTeams[Organization],MATCH(tblTeamSch[[#This Row],[Team]],[1]!tblTeams[Team],0)),"")</f>
        <v>Notre Dame Academy</v>
      </c>
      <c r="K538" s="10" t="str">
        <f>IFERROR(INDEX([1]!tblOrg[Abbr],MATCH(tblTeamSch[[#This Row],[Org]],[1]!tblOrg[Organization],0)),"")</f>
        <v>NDA</v>
      </c>
      <c r="L538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38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538" s="6"/>
      <c r="O538" s="6"/>
      <c r="P538" s="6"/>
      <c r="Q538" s="6">
        <f>INDEX([1]!tblSchedule[Home Game],MATCH(tblTeamSch[[#This Row],[Game Num]],[1]!tblSchedule[GameNum],0))</f>
        <v>0</v>
      </c>
      <c r="R538" s="7" t="e">
        <f>IF(COUNTIFS(tblTeamSch[Team],tblTeamSch[[#This Row],[Team]],#REF!,1)&gt;1,"Y","")</f>
        <v>#REF!</v>
      </c>
      <c r="S538" s="6">
        <f>INDEX([1]!tblLoc[Score],MATCH(INDEX([1]!tblOrg[Loc],MATCH(tblTeamSch[[#This Row],[Org]],[1]!tblOrg[Organization],0)),[1]!tblLoc[Loc],0))</f>
        <v>10</v>
      </c>
      <c r="T538" s="6" t="e">
        <f>INDEX([1]!tblLoc[Score],MATCH(INDEX([1]!tblOrg[Loc],MATCH(#REF!,[1]!tblOrg[Abbr],0)),[1]!tblLoc[Loc],0))</f>
        <v>#REF!</v>
      </c>
      <c r="U538" s="6" t="str">
        <f>IFERROR(INDEX([1]!tblLoc[Score],MATCH(INDEX([1]!tblOrg[Loc],MATCH(INDEX(FacList,MATCH(tblTeamSch[[#This Row],[Facility]],INDEX(FacList,,1),0),3),[1]!tblOrg[Org Num],0)),[1]!tblLoc[Loc],0)),"")</f>
        <v/>
      </c>
      <c r="V538" s="6">
        <f>IF(OR(tblTeamSch[[#This Row],[Court]]="",tblTeamSch[[#This Row],[Home]]&gt;0),0,IF(tblTeamSch[[#This Row],[Court]]&lt;10,0,IF(tblTeamSch[[#This Row],[Home Court]]=10,0,10)))</f>
        <v>0</v>
      </c>
      <c r="W538" s="6" t="e">
        <f>COUNTIFS(tblTeamSch[Travel Score for Game],10,tblTeamSch[Home],0,#REF!,#REF!)</f>
        <v>#REF!</v>
      </c>
      <c r="X538" s="6" t="str">
        <f>IFERROR(INDEX(tblTeamSch[Overall Travel Score],MATCH(tblTeamSch[[#This Row],[Opponent]],tblTeamSch[Team],0)),"")</f>
        <v/>
      </c>
      <c r="Y538" s="6" cm="1">
        <f t="array" ref="Y538">IF(Y537="Num",1,IF(Y537="","",IF(Y537+1&gt;TotalNumRegGames*2,"",Y537+1)))</f>
        <v>537</v>
      </c>
    </row>
    <row r="539" spans="1:25" ht="13.35" customHeight="1" x14ac:dyDescent="0.3">
      <c r="A539" s="6" cm="1">
        <f t="array" ref="A5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</v>
      </c>
      <c r="B539" s="6" cm="1">
        <f t="array" ref="B5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39" s="6">
        <f>IFERROR(INDEX([1]!tblSchedule[Week Game Scheduled],MATCH(tblTeamSch[[#This Row],[Game Num]],[1]!tblSchedule[GameNum],0)),"")</f>
        <v>7</v>
      </c>
      <c r="D539" s="6">
        <f>IFERROR(INDEX([1]!tblSchedule[Round],MATCH(tblTeamSch[[#This Row],[Game Num]],[1]!tblSchedule[GameNum],0)),"")</f>
        <v>4</v>
      </c>
      <c r="E539" s="6">
        <f>IFERROR(INDEX([1]!tblSchedule[Rnd Sch],MATCH(tblTeamSch[[#This Row],[Game Num]],[1]!tblSchedule[GameNum],0)),"")</f>
        <v>4</v>
      </c>
      <c r="F539" s="6" t="str">
        <f>IFERROR(INDEX([1]!tblSchedule[DLC],MATCH(tblTeamSch[[#This Row],[Game Num]],[1]!tblSchedule[GameNum],0)),"")</f>
        <v>8B1AA</v>
      </c>
      <c r="G539" s="7" t="str">
        <f>IFERROR(INDEX([1]!tblSchedule[Facility],MATCH(tblTeamSch[[#This Row],[Game Num]],[1]!tblSchedule[GameNum],0)),"")</f>
        <v>St Lawrence</v>
      </c>
      <c r="H539" s="8">
        <f>IFERROR(INDEX([1]!tblSchedule[Game Date],MATCH(tblTeamSch[[#This Row],[Game Num]],[1]!tblSchedule[GameNum],0)),"")</f>
        <v>46033</v>
      </c>
      <c r="I539" s="9">
        <f>IFERROR(INDEX([1]!tblSchedule[Game Time],MATCH(tblTeamSch[[#This Row],[Game Num]],[1]!tblSchedule[GameNum],0)),"")</f>
        <v>0.54166666666666663</v>
      </c>
      <c r="J539" s="10" t="str">
        <f>IFERROR(INDEX([1]!tblTeams[Organization],MATCH(tblTeamSch[[#This Row],[Team]],[1]!tblTeams[Team],0)),"")</f>
        <v>Notre Dame Academy</v>
      </c>
      <c r="K539" s="10" t="str">
        <f>IFERROR(INDEX([1]!tblOrg[Abbr],MATCH(tblTeamSch[[#This Row],[Org]],[1]!tblOrg[Organization],0)),"")</f>
        <v>NDA</v>
      </c>
      <c r="L539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39" s="10" t="str">
        <f>IFERROR(INDEX(IF(tblTeamSch[[#This Row],[1vs2]]=1,[1]!tblSchedule[Team 2 Name],[1]!tblSchedule[Team 1 Name]),MATCH(tblTeamSch[[#This Row],[Game Num]],[1]!tblSchedule[GameNum],0)),"")</f>
        <v>Holy Trinity BB 7/8B #1</v>
      </c>
      <c r="N539" s="6"/>
      <c r="O539" s="6"/>
      <c r="P539" s="6"/>
      <c r="Q539" s="6">
        <f>INDEX([1]!tblSchedule[Home Game],MATCH(tblTeamSch[[#This Row],[Game Num]],[1]!tblSchedule[GameNum],0))</f>
        <v>1</v>
      </c>
      <c r="R539" s="7" t="e">
        <f>IF(COUNTIFS(tblTeamSch[Team],tblTeamSch[[#This Row],[Team]],#REF!,1)&gt;1,"Y","")</f>
        <v>#REF!</v>
      </c>
      <c r="S539" s="6">
        <f>INDEX([1]!tblLoc[Score],MATCH(INDEX([1]!tblOrg[Loc],MATCH(tblTeamSch[[#This Row],[Org]],[1]!tblOrg[Organization],0)),[1]!tblLoc[Loc],0))</f>
        <v>10</v>
      </c>
      <c r="T539" s="6" t="e">
        <f>INDEX([1]!tblLoc[Score],MATCH(INDEX([1]!tblOrg[Loc],MATCH(#REF!,[1]!tblOrg[Abbr],0)),[1]!tblLoc[Loc],0))</f>
        <v>#REF!</v>
      </c>
      <c r="U539" s="6">
        <f>IFERROR(INDEX([1]!tblLoc[Score],MATCH(INDEX([1]!tblOrg[Loc],MATCH(INDEX(FacList,MATCH(tblTeamSch[[#This Row],[Facility]],INDEX(FacList,,1),0),3),[1]!tblOrg[Org Num],0)),[1]!tblLoc[Loc],0)),"")</f>
        <v>10</v>
      </c>
      <c r="V539" s="6">
        <f>IF(OR(tblTeamSch[[#This Row],[Court]]="",tblTeamSch[[#This Row],[Home]]&gt;0),0,IF(tblTeamSch[[#This Row],[Court]]&lt;10,0,IF(tblTeamSch[[#This Row],[Home Court]]=10,0,10)))</f>
        <v>0</v>
      </c>
      <c r="W539" s="6" t="e">
        <f>COUNTIFS(tblTeamSch[Travel Score for Game],10,tblTeamSch[Home],0,#REF!,#REF!)</f>
        <v>#REF!</v>
      </c>
      <c r="X539" s="6" t="str">
        <f>IFERROR(INDEX(tblTeamSch[Overall Travel Score],MATCH(tblTeamSch[[#This Row],[Opponent]],tblTeamSch[Team],0)),"")</f>
        <v/>
      </c>
      <c r="Y539" s="6" cm="1">
        <f t="array" ref="Y539">IF(Y538="Num",1,IF(Y538="","",IF(Y538+1&gt;TotalNumRegGames*2,"",Y538+1)))</f>
        <v>538</v>
      </c>
    </row>
    <row r="540" spans="1:25" ht="13.35" customHeight="1" x14ac:dyDescent="0.3">
      <c r="A540" s="6" cm="1">
        <f t="array" ref="A5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</v>
      </c>
      <c r="B540" s="6" cm="1">
        <f t="array" ref="B5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0" s="6">
        <f>IFERROR(INDEX([1]!tblSchedule[Week Game Scheduled],MATCH(tblTeamSch[[#This Row],[Game Num]],[1]!tblSchedule[GameNum],0)),"")</f>
        <v>8</v>
      </c>
      <c r="D540" s="6">
        <f>IFERROR(INDEX([1]!tblSchedule[Round],MATCH(tblTeamSch[[#This Row],[Game Num]],[1]!tblSchedule[GameNum],0)),"")</f>
        <v>5</v>
      </c>
      <c r="E540" s="6">
        <f>IFERROR(INDEX([1]!tblSchedule[Rnd Sch],MATCH(tblTeamSch[[#This Row],[Game Num]],[1]!tblSchedule[GameNum],0)),"")</f>
        <v>5</v>
      </c>
      <c r="F540" s="6" t="str">
        <f>IFERROR(INDEX([1]!tblSchedule[DLC],MATCH(tblTeamSch[[#This Row],[Game Num]],[1]!tblSchedule[GameNum],0)),"")</f>
        <v>8B1AA</v>
      </c>
      <c r="G540" s="7" t="str">
        <f>IFERROR(INDEX([1]!tblSchedule[Facility],MATCH(tblTeamSch[[#This Row],[Game Num]],[1]!tblSchedule[GameNum],0)),"")</f>
        <v>St Lawrence</v>
      </c>
      <c r="H540" s="8">
        <f>IFERROR(INDEX([1]!tblSchedule[Game Date],MATCH(tblTeamSch[[#This Row],[Game Num]],[1]!tblSchedule[GameNum],0)),"")</f>
        <v>46040</v>
      </c>
      <c r="I540" s="9">
        <f>IFERROR(INDEX([1]!tblSchedule[Game Time],MATCH(tblTeamSch[[#This Row],[Game Num]],[1]!tblSchedule[GameNum],0)),"")</f>
        <v>0.54166666666666663</v>
      </c>
      <c r="J540" s="10" t="str">
        <f>IFERROR(INDEX([1]!tblTeams[Organization],MATCH(tblTeamSch[[#This Row],[Team]],[1]!tblTeams[Team],0)),"")</f>
        <v>Notre Dame Academy</v>
      </c>
      <c r="K540" s="10" t="str">
        <f>IFERROR(INDEX([1]!tblOrg[Abbr],MATCH(tblTeamSch[[#This Row],[Org]],[1]!tblOrg[Organization],0)),"")</f>
        <v>NDA</v>
      </c>
      <c r="L540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40" s="10" t="str">
        <f>IFERROR(INDEX(IF(tblTeamSch[[#This Row],[1vs2]]=1,[1]!tblSchedule[Team 2 Name],[1]!tblSchedule[Team 1 Name]),MATCH(tblTeamSch[[#This Row],[Game Num]],[1]!tblSchedule[GameNum],0)),"")</f>
        <v>St. Mary BB 8B - Green</v>
      </c>
      <c r="N540" s="6"/>
      <c r="O540" s="6"/>
      <c r="P540" s="6"/>
      <c r="Q540" s="6">
        <f>INDEX([1]!tblSchedule[Home Game],MATCH(tblTeamSch[[#This Row],[Game Num]],[1]!tblSchedule[GameNum],0))</f>
        <v>1</v>
      </c>
      <c r="R540" s="7" t="e">
        <f>IF(COUNTIFS(tblTeamSch[Team],tblTeamSch[[#This Row],[Team]],#REF!,1)&gt;1,"Y","")</f>
        <v>#REF!</v>
      </c>
      <c r="S540" s="6">
        <f>INDEX([1]!tblLoc[Score],MATCH(INDEX([1]!tblOrg[Loc],MATCH(tblTeamSch[[#This Row],[Org]],[1]!tblOrg[Organization],0)),[1]!tblLoc[Loc],0))</f>
        <v>10</v>
      </c>
      <c r="T540" s="6" t="e">
        <f>INDEX([1]!tblLoc[Score],MATCH(INDEX([1]!tblOrg[Loc],MATCH(#REF!,[1]!tblOrg[Abbr],0)),[1]!tblLoc[Loc],0))</f>
        <v>#REF!</v>
      </c>
      <c r="U540" s="6">
        <f>IFERROR(INDEX([1]!tblLoc[Score],MATCH(INDEX([1]!tblOrg[Loc],MATCH(INDEX(FacList,MATCH(tblTeamSch[[#This Row],[Facility]],INDEX(FacList,,1),0),3),[1]!tblOrg[Org Num],0)),[1]!tblLoc[Loc],0)),"")</f>
        <v>10</v>
      </c>
      <c r="V540" s="6">
        <f>IF(OR(tblTeamSch[[#This Row],[Court]]="",tblTeamSch[[#This Row],[Home]]&gt;0),0,IF(tblTeamSch[[#This Row],[Court]]&lt;10,0,IF(tblTeamSch[[#This Row],[Home Court]]=10,0,10)))</f>
        <v>0</v>
      </c>
      <c r="W540" s="6" t="e">
        <f>COUNTIFS(tblTeamSch[Travel Score for Game],10,tblTeamSch[Home],0,#REF!,#REF!)</f>
        <v>#REF!</v>
      </c>
      <c r="X540" s="6" t="str">
        <f>IFERROR(INDEX(tblTeamSch[Overall Travel Score],MATCH(tblTeamSch[[#This Row],[Opponent]],tblTeamSch[Team],0)),"")</f>
        <v/>
      </c>
      <c r="Y540" s="6" cm="1">
        <f t="array" ref="Y540">IF(Y539="Num",1,IF(Y539="","",IF(Y539+1&gt;TotalNumRegGames*2,"",Y539+1)))</f>
        <v>539</v>
      </c>
    </row>
    <row r="541" spans="1:25" ht="13.35" customHeight="1" x14ac:dyDescent="0.3">
      <c r="A541" s="6" cm="1">
        <f t="array" ref="A5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</v>
      </c>
      <c r="B541" s="6" cm="1">
        <f t="array" ref="B5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41" s="6">
        <f>IFERROR(INDEX([1]!tblSchedule[Week Game Scheduled],MATCH(tblTeamSch[[#This Row],[Game Num]],[1]!tblSchedule[GameNum],0)),"")</f>
        <v>9</v>
      </c>
      <c r="D541" s="6">
        <f>IFERROR(INDEX([1]!tblSchedule[Round],MATCH(tblTeamSch[[#This Row],[Game Num]],[1]!tblSchedule[GameNum],0)),"")</f>
        <v>6</v>
      </c>
      <c r="E541" s="6">
        <f>IFERROR(INDEX([1]!tblSchedule[Rnd Sch],MATCH(tblTeamSch[[#This Row],[Game Num]],[1]!tblSchedule[GameNum],0)),"")</f>
        <v>6</v>
      </c>
      <c r="F541" s="6" t="str">
        <f>IFERROR(INDEX([1]!tblSchedule[DLC],MATCH(tblTeamSch[[#This Row],[Game Num]],[1]!tblSchedule[GameNum],0)),"")</f>
        <v>8B1AA</v>
      </c>
      <c r="G541" s="7" t="str">
        <f>IFERROR(INDEX([1]!tblSchedule[Facility],MATCH(tblTeamSch[[#This Row],[Game Num]],[1]!tblSchedule[GameNum],0)),"")</f>
        <v>St Lawrence</v>
      </c>
      <c r="H541" s="8">
        <f>IFERROR(INDEX([1]!tblSchedule[Game Date],MATCH(tblTeamSch[[#This Row],[Game Num]],[1]!tblSchedule[GameNum],0)),"")</f>
        <v>46047</v>
      </c>
      <c r="I541" s="9">
        <f>IFERROR(INDEX([1]!tblSchedule[Game Time],MATCH(tblTeamSch[[#This Row],[Game Num]],[1]!tblSchedule[GameNum],0)),"")</f>
        <v>0.54166666666666663</v>
      </c>
      <c r="J541" s="10" t="str">
        <f>IFERROR(INDEX([1]!tblTeams[Organization],MATCH(tblTeamSch[[#This Row],[Team]],[1]!tblTeams[Team],0)),"")</f>
        <v>Notre Dame Academy</v>
      </c>
      <c r="K541" s="10" t="str">
        <f>IFERROR(INDEX([1]!tblOrg[Abbr],MATCH(tblTeamSch[[#This Row],[Org]],[1]!tblOrg[Organization],0)),"")</f>
        <v>NDA</v>
      </c>
      <c r="L541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41" s="10" t="str">
        <f>IFERROR(INDEX(IF(tblTeamSch[[#This Row],[1vs2]]=1,[1]!tblSchedule[Team 2 Name],[1]!tblSchedule[Team 1 Name]),MATCH(tblTeamSch[[#This Row],[Game Num]],[1]!tblSchedule[GameNum],0)),"")</f>
        <v>St. Albert BB 8B#1</v>
      </c>
      <c r="N541" s="6"/>
      <c r="O541" s="6"/>
      <c r="P541" s="6"/>
      <c r="Q541" s="6">
        <f>INDEX([1]!tblSchedule[Home Game],MATCH(tblTeamSch[[#This Row],[Game Num]],[1]!tblSchedule[GameNum],0))</f>
        <v>1</v>
      </c>
      <c r="R541" s="7" t="e">
        <f>IF(COUNTIFS(tblTeamSch[Team],tblTeamSch[[#This Row],[Team]],#REF!,1)&gt;1,"Y","")</f>
        <v>#REF!</v>
      </c>
      <c r="S541" s="6">
        <f>INDEX([1]!tblLoc[Score],MATCH(INDEX([1]!tblOrg[Loc],MATCH(tblTeamSch[[#This Row],[Org]],[1]!tblOrg[Organization],0)),[1]!tblLoc[Loc],0))</f>
        <v>10</v>
      </c>
      <c r="T541" s="6" t="e">
        <f>INDEX([1]!tblLoc[Score],MATCH(INDEX([1]!tblOrg[Loc],MATCH(#REF!,[1]!tblOrg[Abbr],0)),[1]!tblLoc[Loc],0))</f>
        <v>#REF!</v>
      </c>
      <c r="U541" s="6">
        <f>IFERROR(INDEX([1]!tblLoc[Score],MATCH(INDEX([1]!tblOrg[Loc],MATCH(INDEX(FacList,MATCH(tblTeamSch[[#This Row],[Facility]],INDEX(FacList,,1),0),3),[1]!tblOrg[Org Num],0)),[1]!tblLoc[Loc],0)),"")</f>
        <v>10</v>
      </c>
      <c r="V541" s="6">
        <f>IF(OR(tblTeamSch[[#This Row],[Court]]="",tblTeamSch[[#This Row],[Home]]&gt;0),0,IF(tblTeamSch[[#This Row],[Court]]&lt;10,0,IF(tblTeamSch[[#This Row],[Home Court]]=10,0,10)))</f>
        <v>0</v>
      </c>
      <c r="W541" s="6" t="e">
        <f>COUNTIFS(tblTeamSch[Travel Score for Game],10,tblTeamSch[Home],0,#REF!,#REF!)</f>
        <v>#REF!</v>
      </c>
      <c r="X541" s="6" t="str">
        <f>IFERROR(INDEX(tblTeamSch[Overall Travel Score],MATCH(tblTeamSch[[#This Row],[Opponent]],tblTeamSch[Team],0)),"")</f>
        <v/>
      </c>
      <c r="Y541" s="6" cm="1">
        <f t="array" ref="Y541">IF(Y540="Num",1,IF(Y540="","",IF(Y540+1&gt;TotalNumRegGames*2,"",Y540+1)))</f>
        <v>540</v>
      </c>
    </row>
    <row r="542" spans="1:25" ht="13.35" customHeight="1" x14ac:dyDescent="0.3">
      <c r="A542" s="6" cm="1">
        <f t="array" ref="A5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</v>
      </c>
      <c r="B542" s="6" cm="1">
        <f t="array" ref="B5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2" s="6">
        <f>IFERROR(INDEX([1]!tblSchedule[Week Game Scheduled],MATCH(tblTeamSch[[#This Row],[Game Num]],[1]!tblSchedule[GameNum],0)),"")</f>
        <v>10</v>
      </c>
      <c r="D542" s="6">
        <f>IFERROR(INDEX([1]!tblSchedule[Round],MATCH(tblTeamSch[[#This Row],[Game Num]],[1]!tblSchedule[GameNum],0)),"")</f>
        <v>7</v>
      </c>
      <c r="E542" s="6">
        <f>IFERROR(INDEX([1]!tblSchedule[Rnd Sch],MATCH(tblTeamSch[[#This Row],[Game Num]],[1]!tblSchedule[GameNum],0)),"")</f>
        <v>7</v>
      </c>
      <c r="F542" s="6" t="str">
        <f>IFERROR(INDEX([1]!tblSchedule[DLC],MATCH(tblTeamSch[[#This Row],[Game Num]],[1]!tblSchedule[GameNum],0)),"")</f>
        <v>8B1AA</v>
      </c>
      <c r="G542" s="7" t="str">
        <f>IFERROR(INDEX([1]!tblSchedule[Facility],MATCH(tblTeamSch[[#This Row],[Game Num]],[1]!tblSchedule[GameNum],0)),"")</f>
        <v>St Lawrence</v>
      </c>
      <c r="H542" s="8">
        <f>IFERROR(INDEX([1]!tblSchedule[Game Date],MATCH(tblTeamSch[[#This Row],[Game Num]],[1]!tblSchedule[GameNum],0)),"")</f>
        <v>46054</v>
      </c>
      <c r="I542" s="9">
        <f>IFERROR(INDEX([1]!tblSchedule[Game Time],MATCH(tblTeamSch[[#This Row],[Game Num]],[1]!tblSchedule[GameNum],0)),"")</f>
        <v>0.54166666666666663</v>
      </c>
      <c r="J542" s="10" t="str">
        <f>IFERROR(INDEX([1]!tblTeams[Organization],MATCH(tblTeamSch[[#This Row],[Team]],[1]!tblTeams[Team],0)),"")</f>
        <v>Notre Dame Academy</v>
      </c>
      <c r="K542" s="10" t="str">
        <f>IFERROR(INDEX([1]!tblOrg[Abbr],MATCH(tblTeamSch[[#This Row],[Org]],[1]!tblOrg[Organization],0)),"")</f>
        <v>NDA</v>
      </c>
      <c r="L542" s="10" t="str">
        <f>IFERROR(INDEX(IF(tblTeamSch[[#This Row],[1vs2]]=1,[1]!tblSchedule[Team 1 Name],[1]!tblSchedule[Team 2 Name]),MATCH(tblTeamSch[[#This Row],[Game Num]],[1]!tblSchedule[GameNum],0)),"")</f>
        <v>Notre Dame Academy BB 7/8 Boys #1</v>
      </c>
      <c r="M542" s="10" t="str">
        <f>IFERROR(INDEX(IF(tblTeamSch[[#This Row],[1vs2]]=1,[1]!tblSchedule[Team 2 Name],[1]!tblSchedule[Team 1 Name]),MATCH(tblTeamSch[[#This Row],[Game Num]],[1]!tblSchedule[GameNum],0)),"")</f>
        <v>SHMS BB 8B#1</v>
      </c>
      <c r="N542" s="6"/>
      <c r="O542" s="6"/>
      <c r="P542" s="6"/>
      <c r="Q542" s="6">
        <f>INDEX([1]!tblSchedule[Home Game],MATCH(tblTeamSch[[#This Row],[Game Num]],[1]!tblSchedule[GameNum],0))</f>
        <v>1</v>
      </c>
      <c r="R542" s="7" t="e">
        <f>IF(COUNTIFS(tblTeamSch[Team],tblTeamSch[[#This Row],[Team]],#REF!,1)&gt;1,"Y","")</f>
        <v>#REF!</v>
      </c>
      <c r="S542" s="6">
        <f>INDEX([1]!tblLoc[Score],MATCH(INDEX([1]!tblOrg[Loc],MATCH(tblTeamSch[[#This Row],[Org]],[1]!tblOrg[Organization],0)),[1]!tblLoc[Loc],0))</f>
        <v>10</v>
      </c>
      <c r="T542" s="6" t="e">
        <f>INDEX([1]!tblLoc[Score],MATCH(INDEX([1]!tblOrg[Loc],MATCH(#REF!,[1]!tblOrg[Abbr],0)),[1]!tblLoc[Loc],0))</f>
        <v>#REF!</v>
      </c>
      <c r="U542" s="6">
        <f>IFERROR(INDEX([1]!tblLoc[Score],MATCH(INDEX([1]!tblOrg[Loc],MATCH(INDEX(FacList,MATCH(tblTeamSch[[#This Row],[Facility]],INDEX(FacList,,1),0),3),[1]!tblOrg[Org Num],0)),[1]!tblLoc[Loc],0)),"")</f>
        <v>10</v>
      </c>
      <c r="V542" s="6">
        <f>IF(OR(tblTeamSch[[#This Row],[Court]]="",tblTeamSch[[#This Row],[Home]]&gt;0),0,IF(tblTeamSch[[#This Row],[Court]]&lt;10,0,IF(tblTeamSch[[#This Row],[Home Court]]=10,0,10)))</f>
        <v>0</v>
      </c>
      <c r="W542" s="6" t="e">
        <f>COUNTIFS(tblTeamSch[Travel Score for Game],10,tblTeamSch[Home],0,#REF!,#REF!)</f>
        <v>#REF!</v>
      </c>
      <c r="X542" s="6" t="str">
        <f>IFERROR(INDEX(tblTeamSch[Overall Travel Score],MATCH(tblTeamSch[[#This Row],[Opponent]],tblTeamSch[Team],0)),"")</f>
        <v/>
      </c>
      <c r="Y542" s="6" cm="1">
        <f t="array" ref="Y542">IF(Y541="Num",1,IF(Y541="","",IF(Y541+1&gt;TotalNumRegGames*2,"",Y541+1)))</f>
        <v>541</v>
      </c>
    </row>
    <row r="543" spans="1:25" ht="13.35" customHeight="1" x14ac:dyDescent="0.3">
      <c r="A543" s="6" cm="1">
        <f t="array" ref="A5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</v>
      </c>
      <c r="B543" s="6" cm="1">
        <f t="array" ref="B5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3" s="6">
        <f>IFERROR(INDEX([1]!tblSchedule[Week Game Scheduled],MATCH(tblTeamSch[[#This Row],[Game Num]],[1]!tblSchedule[GameNum],0)),"")</f>
        <v>50</v>
      </c>
      <c r="D543" s="6">
        <f>IFERROR(INDEX([1]!tblSchedule[Round],MATCH(tblTeamSch[[#This Row],[Game Num]],[1]!tblSchedule[GameNum],0)),"")</f>
        <v>1</v>
      </c>
      <c r="E543" s="6">
        <f>IFERROR(INDEX([1]!tblSchedule[Rnd Sch],MATCH(tblTeamSch[[#This Row],[Game Num]],[1]!tblSchedule[GameNum],0)),"")</f>
        <v>1</v>
      </c>
      <c r="F543" s="6" t="str">
        <f>IFERROR(INDEX([1]!tblSchedule[DLC],MATCH(tblTeamSch[[#This Row],[Game Num]],[1]!tblSchedule[GameNum],0)),"")</f>
        <v>8B2AA</v>
      </c>
      <c r="G543" s="7" t="str">
        <f>IFERROR(INDEX([1]!tblSchedule[Facility],MATCH(tblTeamSch[[#This Row],[Game Num]],[1]!tblSchedule[GameNum],0)),"")</f>
        <v>St Lawrence</v>
      </c>
      <c r="H543" s="8">
        <f>IFERROR(INDEX([1]!tblSchedule[Game Date],MATCH(tblTeamSch[[#This Row],[Game Num]],[1]!tblSchedule[GameNum],0)),"")</f>
        <v>45998</v>
      </c>
      <c r="I543" s="9">
        <f>IFERROR(INDEX([1]!tblSchedule[Game Time],MATCH(tblTeamSch[[#This Row],[Game Num]],[1]!tblSchedule[GameNum],0)),"")</f>
        <v>0.58333333333333337</v>
      </c>
      <c r="J543" s="10" t="str">
        <f>IFERROR(INDEX([1]!tblTeams[Organization],MATCH(tblTeamSch[[#This Row],[Team]],[1]!tblTeams[Team],0)),"")</f>
        <v>Notre Dame Academy</v>
      </c>
      <c r="K543" s="10" t="str">
        <f>IFERROR(INDEX([1]!tblOrg[Abbr],MATCH(tblTeamSch[[#This Row],[Org]],[1]!tblOrg[Organization],0)),"")</f>
        <v>NDA</v>
      </c>
      <c r="L543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3" s="10" t="str">
        <f>IFERROR(INDEX(IF(tblTeamSch[[#This Row],[1vs2]]=1,[1]!tblSchedule[Team 2 Name],[1]!tblSchedule[Team 1 Name]),MATCH(tblTeamSch[[#This Row],[Game Num]],[1]!tblSchedule[GameNum],0)),"")</f>
        <v>St Patrick BB 8Boys #2</v>
      </c>
      <c r="N543" s="6"/>
      <c r="O543" s="6"/>
      <c r="P543" s="6"/>
      <c r="Q543" s="6">
        <f>INDEX([1]!tblSchedule[Home Game],MATCH(tblTeamSch[[#This Row],[Game Num]],[1]!tblSchedule[GameNum],0))</f>
        <v>1</v>
      </c>
      <c r="R543" s="7" t="e">
        <f>IF(COUNTIFS(tblTeamSch[Team],tblTeamSch[[#This Row],[Team]],#REF!,1)&gt;1,"Y","")</f>
        <v>#REF!</v>
      </c>
      <c r="S543" s="6">
        <f>INDEX([1]!tblLoc[Score],MATCH(INDEX([1]!tblOrg[Loc],MATCH(tblTeamSch[[#This Row],[Org]],[1]!tblOrg[Organization],0)),[1]!tblLoc[Loc],0))</f>
        <v>10</v>
      </c>
      <c r="T543" s="6" t="e">
        <f>INDEX([1]!tblLoc[Score],MATCH(INDEX([1]!tblOrg[Loc],MATCH(#REF!,[1]!tblOrg[Abbr],0)),[1]!tblLoc[Loc],0))</f>
        <v>#REF!</v>
      </c>
      <c r="U543" s="6">
        <f>IFERROR(INDEX([1]!tblLoc[Score],MATCH(INDEX([1]!tblOrg[Loc],MATCH(INDEX(FacList,MATCH(tblTeamSch[[#This Row],[Facility]],INDEX(FacList,,1),0),3),[1]!tblOrg[Org Num],0)),[1]!tblLoc[Loc],0)),"")</f>
        <v>10</v>
      </c>
      <c r="V543" s="6">
        <f>IF(OR(tblTeamSch[[#This Row],[Court]]="",tblTeamSch[[#This Row],[Home]]&gt;0),0,IF(tblTeamSch[[#This Row],[Court]]&lt;10,0,IF(tblTeamSch[[#This Row],[Home Court]]=10,0,10)))</f>
        <v>0</v>
      </c>
      <c r="W543" s="6" t="e">
        <f>COUNTIFS(tblTeamSch[Travel Score for Game],10,tblTeamSch[Home],0,#REF!,#REF!)</f>
        <v>#REF!</v>
      </c>
      <c r="X543" s="6" t="str">
        <f>IFERROR(INDEX(tblTeamSch[Overall Travel Score],MATCH(tblTeamSch[[#This Row],[Opponent]],tblTeamSch[Team],0)),"")</f>
        <v/>
      </c>
      <c r="Y543" s="6" cm="1">
        <f t="array" ref="Y543">IF(Y542="Num",1,IF(Y542="","",IF(Y542+1&gt;TotalNumRegGames*2,"",Y542+1)))</f>
        <v>542</v>
      </c>
    </row>
    <row r="544" spans="1:25" ht="13.35" customHeight="1" x14ac:dyDescent="0.3">
      <c r="A544" s="6" cm="1">
        <f t="array" ref="A5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</v>
      </c>
      <c r="B544" s="6" cm="1">
        <f t="array" ref="B5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44" s="6">
        <f>IFERROR(INDEX([1]!tblSchedule[Week Game Scheduled],MATCH(tblTeamSch[[#This Row],[Game Num]],[1]!tblSchedule[GameNum],0)),"")</f>
        <v>51</v>
      </c>
      <c r="D544" s="6">
        <f>IFERROR(INDEX([1]!tblSchedule[Round],MATCH(tblTeamSch[[#This Row],[Game Num]],[1]!tblSchedule[GameNum],0)),"")</f>
        <v>2</v>
      </c>
      <c r="E544" s="6">
        <f>IFERROR(INDEX([1]!tblSchedule[Rnd Sch],MATCH(tblTeamSch[[#This Row],[Game Num]],[1]!tblSchedule[GameNum],0)),"")</f>
        <v>2</v>
      </c>
      <c r="F544" s="6" t="str">
        <f>IFERROR(INDEX([1]!tblSchedule[DLC],MATCH(tblTeamSch[[#This Row],[Game Num]],[1]!tblSchedule[GameNum],0)),"")</f>
        <v>8B2AA</v>
      </c>
      <c r="G544" s="7" t="str">
        <f>IFERROR(INDEX([1]!tblSchedule[Facility],MATCH(tblTeamSch[[#This Row],[Game Num]],[1]!tblSchedule[GameNum],0)),"")</f>
        <v>Ascension Gym</v>
      </c>
      <c r="H544" s="8">
        <f>IFERROR(INDEX([1]!tblSchedule[Game Date],MATCH(tblTeamSch[[#This Row],[Game Num]],[1]!tblSchedule[GameNum],0)),"")</f>
        <v>46005</v>
      </c>
      <c r="I544" s="9">
        <f>IFERROR(INDEX([1]!tblSchedule[Game Time],MATCH(tblTeamSch[[#This Row],[Game Num]],[1]!tblSchedule[GameNum],0)),"")</f>
        <v>0.54166666666666663</v>
      </c>
      <c r="J544" s="10" t="str">
        <f>IFERROR(INDEX([1]!tblTeams[Organization],MATCH(tblTeamSch[[#This Row],[Team]],[1]!tblTeams[Team],0)),"")</f>
        <v>Notre Dame Academy</v>
      </c>
      <c r="K544" s="10" t="str">
        <f>IFERROR(INDEX([1]!tblOrg[Abbr],MATCH(tblTeamSch[[#This Row],[Org]],[1]!tblOrg[Organization],0)),"")</f>
        <v>NDA</v>
      </c>
      <c r="L544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4" s="10" t="str">
        <f>IFERROR(INDEX(IF(tblTeamSch[[#This Row],[1vs2]]=1,[1]!tblSchedule[Team 2 Name],[1]!tblSchedule[Team 1 Name]),MATCH(tblTeamSch[[#This Row],[Game Num]],[1]!tblSchedule[GameNum],0)),"")</f>
        <v>St Michael BB 8B#2</v>
      </c>
      <c r="N544" s="6"/>
      <c r="O544" s="6"/>
      <c r="P544" s="6"/>
      <c r="Q544" s="6">
        <f>INDEX([1]!tblSchedule[Home Game],MATCH(tblTeamSch[[#This Row],[Game Num]],[1]!tblSchedule[GameNum],0))</f>
        <v>0</v>
      </c>
      <c r="R544" s="7" t="e">
        <f>IF(COUNTIFS(tblTeamSch[Team],tblTeamSch[[#This Row],[Team]],#REF!,1)&gt;1,"Y","")</f>
        <v>#REF!</v>
      </c>
      <c r="S544" s="6">
        <f>INDEX([1]!tblLoc[Score],MATCH(INDEX([1]!tblOrg[Loc],MATCH(tblTeamSch[[#This Row],[Org]],[1]!tblOrg[Organization],0)),[1]!tblLoc[Loc],0))</f>
        <v>10</v>
      </c>
      <c r="T544" s="6" t="e">
        <f>INDEX([1]!tblLoc[Score],MATCH(INDEX([1]!tblOrg[Loc],MATCH(#REF!,[1]!tblOrg[Abbr],0)),[1]!tblLoc[Loc],0))</f>
        <v>#REF!</v>
      </c>
      <c r="U544" s="6">
        <f>IFERROR(INDEX([1]!tblLoc[Score],MATCH(INDEX([1]!tblOrg[Loc],MATCH(INDEX(FacList,MATCH(tblTeamSch[[#This Row],[Facility]],INDEX(FacList,,1),0),3),[1]!tblOrg[Org Num],0)),[1]!tblLoc[Loc],0)),"")</f>
        <v>0</v>
      </c>
      <c r="V544" s="6">
        <f>IF(OR(tblTeamSch[[#This Row],[Court]]="",tblTeamSch[[#This Row],[Home]]&gt;0),0,IF(tblTeamSch[[#This Row],[Court]]&lt;10,0,IF(tblTeamSch[[#This Row],[Home Court]]=10,0,10)))</f>
        <v>0</v>
      </c>
      <c r="W544" s="6" t="e">
        <f>COUNTIFS(tblTeamSch[Travel Score for Game],10,tblTeamSch[Home],0,#REF!,#REF!)</f>
        <v>#REF!</v>
      </c>
      <c r="X544" s="6" t="str">
        <f>IFERROR(INDEX(tblTeamSch[Overall Travel Score],MATCH(tblTeamSch[[#This Row],[Opponent]],tblTeamSch[Team],0)),"")</f>
        <v/>
      </c>
      <c r="Y544" s="6" cm="1">
        <f t="array" ref="Y544">IF(Y543="Num",1,IF(Y543="","",IF(Y543+1&gt;TotalNumRegGames*2,"",Y543+1)))</f>
        <v>543</v>
      </c>
    </row>
    <row r="545" spans="1:25" ht="13.35" customHeight="1" x14ac:dyDescent="0.3">
      <c r="A545" s="6" cm="1">
        <f t="array" ref="A5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</v>
      </c>
      <c r="B545" s="6" cm="1">
        <f t="array" ref="B5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5" s="6">
        <f>IFERROR(INDEX([1]!tblSchedule[Week Game Scheduled],MATCH(tblTeamSch[[#This Row],[Game Num]],[1]!tblSchedule[GameNum],0)),"")</f>
        <v>6</v>
      </c>
      <c r="D545" s="6">
        <f>IFERROR(INDEX([1]!tblSchedule[Round],MATCH(tblTeamSch[[#This Row],[Game Num]],[1]!tblSchedule[GameNum],0)),"")</f>
        <v>3</v>
      </c>
      <c r="E545" s="6">
        <f>IFERROR(INDEX([1]!tblSchedule[Rnd Sch],MATCH(tblTeamSch[[#This Row],[Game Num]],[1]!tblSchedule[GameNum],0)),"")</f>
        <v>3</v>
      </c>
      <c r="F545" s="6" t="str">
        <f>IFERROR(INDEX([1]!tblSchedule[DLC],MATCH(tblTeamSch[[#This Row],[Game Num]],[1]!tblSchedule[GameNum],0)),"")</f>
        <v>8B2AA</v>
      </c>
      <c r="G545" s="7" t="str">
        <f>IFERROR(INDEX([1]!tblSchedule[Facility],MATCH(tblTeamSch[[#This Row],[Game Num]],[1]!tblSchedule[GameNum],0)),"")</f>
        <v>St. Margaret Mary Gym</v>
      </c>
      <c r="H545" s="8">
        <f>IFERROR(INDEX([1]!tblSchedule[Game Date],MATCH(tblTeamSch[[#This Row],[Game Num]],[1]!tblSchedule[GameNum],0)),"")</f>
        <v>46026</v>
      </c>
      <c r="I545" s="9">
        <f>IFERROR(INDEX([1]!tblSchedule[Game Time],MATCH(tblTeamSch[[#This Row],[Game Num]],[1]!tblSchedule[GameNum],0)),"")</f>
        <v>0.5625</v>
      </c>
      <c r="J545" s="10" t="str">
        <f>IFERROR(INDEX([1]!tblTeams[Organization],MATCH(tblTeamSch[[#This Row],[Team]],[1]!tblTeams[Team],0)),"")</f>
        <v>Notre Dame Academy</v>
      </c>
      <c r="K545" s="10" t="str">
        <f>IFERROR(INDEX([1]!tblOrg[Abbr],MATCH(tblTeamSch[[#This Row],[Org]],[1]!tblOrg[Organization],0)),"")</f>
        <v>NDA</v>
      </c>
      <c r="L545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5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545" s="6"/>
      <c r="O545" s="6"/>
      <c r="P545" s="6"/>
      <c r="Q545" s="6">
        <f>INDEX([1]!tblSchedule[Home Game],MATCH(tblTeamSch[[#This Row],[Game Num]],[1]!tblSchedule[GameNum],0))</f>
        <v>1</v>
      </c>
      <c r="R545" s="7" t="e">
        <f>IF(COUNTIFS(tblTeamSch[Team],tblTeamSch[[#This Row],[Team]],#REF!,1)&gt;1,"Y","")</f>
        <v>#REF!</v>
      </c>
      <c r="S545" s="6">
        <f>INDEX([1]!tblLoc[Score],MATCH(INDEX([1]!tblOrg[Loc],MATCH(tblTeamSch[[#This Row],[Org]],[1]!tblOrg[Organization],0)),[1]!tblLoc[Loc],0))</f>
        <v>10</v>
      </c>
      <c r="T545" s="6" t="e">
        <f>INDEX([1]!tblLoc[Score],MATCH(INDEX([1]!tblOrg[Loc],MATCH(#REF!,[1]!tblOrg[Abbr],0)),[1]!tblLoc[Loc],0))</f>
        <v>#REF!</v>
      </c>
      <c r="U545" s="6">
        <f>IFERROR(INDEX([1]!tblLoc[Score],MATCH(INDEX([1]!tblOrg[Loc],MATCH(INDEX(FacList,MATCH(tblTeamSch[[#This Row],[Facility]],INDEX(FacList,,1),0),3),[1]!tblOrg[Org Num],0)),[1]!tblLoc[Loc],0)),"")</f>
        <v>0</v>
      </c>
      <c r="V545" s="6">
        <f>IF(OR(tblTeamSch[[#This Row],[Court]]="",tblTeamSch[[#This Row],[Home]]&gt;0),0,IF(tblTeamSch[[#This Row],[Court]]&lt;10,0,IF(tblTeamSch[[#This Row],[Home Court]]=10,0,10)))</f>
        <v>0</v>
      </c>
      <c r="W545" s="6" t="e">
        <f>COUNTIFS(tblTeamSch[Travel Score for Game],10,tblTeamSch[Home],0,#REF!,#REF!)</f>
        <v>#REF!</v>
      </c>
      <c r="X545" s="6" t="str">
        <f>IFERROR(INDEX(tblTeamSch[Overall Travel Score],MATCH(tblTeamSch[[#This Row],[Opponent]],tblTeamSch[Team],0)),"")</f>
        <v/>
      </c>
      <c r="Y545" s="6" cm="1">
        <f t="array" ref="Y545">IF(Y544="Num",1,IF(Y544="","",IF(Y544+1&gt;TotalNumRegGames*2,"",Y544+1)))</f>
        <v>544</v>
      </c>
    </row>
    <row r="546" spans="1:25" ht="13.35" customHeight="1" x14ac:dyDescent="0.3">
      <c r="A546" s="6" cm="1">
        <f t="array" ref="A5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</v>
      </c>
      <c r="B546" s="6" cm="1">
        <f t="array" ref="B5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46" s="6">
        <f>IFERROR(INDEX([1]!tblSchedule[Week Game Scheduled],MATCH(tblTeamSch[[#This Row],[Game Num]],[1]!tblSchedule[GameNum],0)),"")</f>
        <v>7</v>
      </c>
      <c r="D546" s="6">
        <f>IFERROR(INDEX([1]!tblSchedule[Round],MATCH(tblTeamSch[[#This Row],[Game Num]],[1]!tblSchedule[GameNum],0)),"")</f>
        <v>4</v>
      </c>
      <c r="E546" s="6">
        <f>IFERROR(INDEX([1]!tblSchedule[Rnd Sch],MATCH(tblTeamSch[[#This Row],[Game Num]],[1]!tblSchedule[GameNum],0)),"")</f>
        <v>4</v>
      </c>
      <c r="F546" s="6" t="str">
        <f>IFERROR(INDEX([1]!tblSchedule[DLC],MATCH(tblTeamSch[[#This Row],[Game Num]],[1]!tblSchedule[GameNum],0)),"")</f>
        <v>8B2AA</v>
      </c>
      <c r="G546" s="7" t="str">
        <f>IFERROR(INDEX([1]!tblSchedule[Facility],MATCH(tblTeamSch[[#This Row],[Game Num]],[1]!tblSchedule[GameNum],0)),"")</f>
        <v>St Lawrence</v>
      </c>
      <c r="H546" s="8">
        <f>IFERROR(INDEX([1]!tblSchedule[Game Date],MATCH(tblTeamSch[[#This Row],[Game Num]],[1]!tblSchedule[GameNum],0)),"")</f>
        <v>46033</v>
      </c>
      <c r="I546" s="9">
        <f>IFERROR(INDEX([1]!tblSchedule[Game Time],MATCH(tblTeamSch[[#This Row],[Game Num]],[1]!tblSchedule[GameNum],0)),"")</f>
        <v>0.58333333333333337</v>
      </c>
      <c r="J546" s="10" t="str">
        <f>IFERROR(INDEX([1]!tblTeams[Organization],MATCH(tblTeamSch[[#This Row],[Team]],[1]!tblTeams[Team],0)),"")</f>
        <v>Notre Dame Academy</v>
      </c>
      <c r="K546" s="10" t="str">
        <f>IFERROR(INDEX([1]!tblOrg[Abbr],MATCH(tblTeamSch[[#This Row],[Org]],[1]!tblOrg[Organization],0)),"")</f>
        <v>NDA</v>
      </c>
      <c r="L546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6" s="10" t="str">
        <f>IFERROR(INDEX(IF(tblTeamSch[[#This Row],[1vs2]]=1,[1]!tblSchedule[Team 2 Name],[1]!tblSchedule[Team 1 Name]),MATCH(tblTeamSch[[#This Row],[Game Num]],[1]!tblSchedule[GameNum],0)),"")</f>
        <v>Holy Trinity BB 7/8B #2</v>
      </c>
      <c r="N546" s="6"/>
      <c r="O546" s="6"/>
      <c r="P546" s="6"/>
      <c r="Q546" s="6">
        <f>INDEX([1]!tblSchedule[Home Game],MATCH(tblTeamSch[[#This Row],[Game Num]],[1]!tblSchedule[GameNum],0))</f>
        <v>1</v>
      </c>
      <c r="R546" s="7" t="e">
        <f>IF(COUNTIFS(tblTeamSch[Team],tblTeamSch[[#This Row],[Team]],#REF!,1)&gt;1,"Y","")</f>
        <v>#REF!</v>
      </c>
      <c r="S546" s="6">
        <f>INDEX([1]!tblLoc[Score],MATCH(INDEX([1]!tblOrg[Loc],MATCH(tblTeamSch[[#This Row],[Org]],[1]!tblOrg[Organization],0)),[1]!tblLoc[Loc],0))</f>
        <v>10</v>
      </c>
      <c r="T546" s="6" t="e">
        <f>INDEX([1]!tblLoc[Score],MATCH(INDEX([1]!tblOrg[Loc],MATCH(#REF!,[1]!tblOrg[Abbr],0)),[1]!tblLoc[Loc],0))</f>
        <v>#REF!</v>
      </c>
      <c r="U546" s="6">
        <f>IFERROR(INDEX([1]!tblLoc[Score],MATCH(INDEX([1]!tblOrg[Loc],MATCH(INDEX(FacList,MATCH(tblTeamSch[[#This Row],[Facility]],INDEX(FacList,,1),0),3),[1]!tblOrg[Org Num],0)),[1]!tblLoc[Loc],0)),"")</f>
        <v>10</v>
      </c>
      <c r="V546" s="6">
        <f>IF(OR(tblTeamSch[[#This Row],[Court]]="",tblTeamSch[[#This Row],[Home]]&gt;0),0,IF(tblTeamSch[[#This Row],[Court]]&lt;10,0,IF(tblTeamSch[[#This Row],[Home Court]]=10,0,10)))</f>
        <v>0</v>
      </c>
      <c r="W546" s="6" t="e">
        <f>COUNTIFS(tblTeamSch[Travel Score for Game],10,tblTeamSch[Home],0,#REF!,#REF!)</f>
        <v>#REF!</v>
      </c>
      <c r="X546" s="6" t="str">
        <f>IFERROR(INDEX(tblTeamSch[Overall Travel Score],MATCH(tblTeamSch[[#This Row],[Opponent]],tblTeamSch[Team],0)),"")</f>
        <v/>
      </c>
      <c r="Y546" s="6" cm="1">
        <f t="array" ref="Y546">IF(Y545="Num",1,IF(Y545="","",IF(Y545+1&gt;TotalNumRegGames*2,"",Y545+1)))</f>
        <v>545</v>
      </c>
    </row>
    <row r="547" spans="1:25" ht="13.35" customHeight="1" x14ac:dyDescent="0.3">
      <c r="A547" s="6" cm="1">
        <f t="array" ref="A5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</v>
      </c>
      <c r="B547" s="6" cm="1">
        <f t="array" ref="B5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7" s="6">
        <f>IFERROR(INDEX([1]!tblSchedule[Week Game Scheduled],MATCH(tblTeamSch[[#This Row],[Game Num]],[1]!tblSchedule[GameNum],0)),"")</f>
        <v>8</v>
      </c>
      <c r="D547" s="6">
        <f>IFERROR(INDEX([1]!tblSchedule[Round],MATCH(tblTeamSch[[#This Row],[Game Num]],[1]!tblSchedule[GameNum],0)),"")</f>
        <v>5</v>
      </c>
      <c r="E547" s="6">
        <f>IFERROR(INDEX([1]!tblSchedule[Rnd Sch],MATCH(tblTeamSch[[#This Row],[Game Num]],[1]!tblSchedule[GameNum],0)),"")</f>
        <v>5</v>
      </c>
      <c r="F547" s="6" t="str">
        <f>IFERROR(INDEX([1]!tblSchedule[DLC],MATCH(tblTeamSch[[#This Row],[Game Num]],[1]!tblSchedule[GameNum],0)),"")</f>
        <v>8B2AA</v>
      </c>
      <c r="G547" s="7" t="str">
        <f>IFERROR(INDEX([1]!tblSchedule[Facility],MATCH(tblTeamSch[[#This Row],[Game Num]],[1]!tblSchedule[GameNum],0)),"")</f>
        <v>St Lawrence</v>
      </c>
      <c r="H547" s="8">
        <f>IFERROR(INDEX([1]!tblSchedule[Game Date],MATCH(tblTeamSch[[#This Row],[Game Num]],[1]!tblSchedule[GameNum],0)),"")</f>
        <v>46040</v>
      </c>
      <c r="I547" s="9">
        <f>IFERROR(INDEX([1]!tblSchedule[Game Time],MATCH(tblTeamSch[[#This Row],[Game Num]],[1]!tblSchedule[GameNum],0)),"")</f>
        <v>0.58333333333333337</v>
      </c>
      <c r="J547" s="10" t="str">
        <f>IFERROR(INDEX([1]!tblTeams[Organization],MATCH(tblTeamSch[[#This Row],[Team]],[1]!tblTeams[Team],0)),"")</f>
        <v>Notre Dame Academy</v>
      </c>
      <c r="K547" s="10" t="str">
        <f>IFERROR(INDEX([1]!tblOrg[Abbr],MATCH(tblTeamSch[[#This Row],[Org]],[1]!tblOrg[Organization],0)),"")</f>
        <v>NDA</v>
      </c>
      <c r="L547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7" s="10" t="str">
        <f>IFERROR(INDEX(IF(tblTeamSch[[#This Row],[1vs2]]=1,[1]!tblSchedule[Team 2 Name],[1]!tblSchedule[Team 1 Name]),MATCH(tblTeamSch[[#This Row],[Game Num]],[1]!tblSchedule[GameNum],0)),"")</f>
        <v>St. Mary BB 8B - Blue</v>
      </c>
      <c r="N547" s="6"/>
      <c r="O547" s="6"/>
      <c r="P547" s="6"/>
      <c r="Q547" s="6">
        <f>INDEX([1]!tblSchedule[Home Game],MATCH(tblTeamSch[[#This Row],[Game Num]],[1]!tblSchedule[GameNum],0))</f>
        <v>1</v>
      </c>
      <c r="R547" s="7" t="e">
        <f>IF(COUNTIFS(tblTeamSch[Team],tblTeamSch[[#This Row],[Team]],#REF!,1)&gt;1,"Y","")</f>
        <v>#REF!</v>
      </c>
      <c r="S547" s="6">
        <f>INDEX([1]!tblLoc[Score],MATCH(INDEX([1]!tblOrg[Loc],MATCH(tblTeamSch[[#This Row],[Org]],[1]!tblOrg[Organization],0)),[1]!tblLoc[Loc],0))</f>
        <v>10</v>
      </c>
      <c r="T547" s="6" t="e">
        <f>INDEX([1]!tblLoc[Score],MATCH(INDEX([1]!tblOrg[Loc],MATCH(#REF!,[1]!tblOrg[Abbr],0)),[1]!tblLoc[Loc],0))</f>
        <v>#REF!</v>
      </c>
      <c r="U547" s="6">
        <f>IFERROR(INDEX([1]!tblLoc[Score],MATCH(INDEX([1]!tblOrg[Loc],MATCH(INDEX(FacList,MATCH(tblTeamSch[[#This Row],[Facility]],INDEX(FacList,,1),0),3),[1]!tblOrg[Org Num],0)),[1]!tblLoc[Loc],0)),"")</f>
        <v>10</v>
      </c>
      <c r="V547" s="6">
        <f>IF(OR(tblTeamSch[[#This Row],[Court]]="",tblTeamSch[[#This Row],[Home]]&gt;0),0,IF(tblTeamSch[[#This Row],[Court]]&lt;10,0,IF(tblTeamSch[[#This Row],[Home Court]]=10,0,10)))</f>
        <v>0</v>
      </c>
      <c r="W547" s="6" t="e">
        <f>COUNTIFS(tblTeamSch[Travel Score for Game],10,tblTeamSch[Home],0,#REF!,#REF!)</f>
        <v>#REF!</v>
      </c>
      <c r="X547" s="6" t="str">
        <f>IFERROR(INDEX(tblTeamSch[Overall Travel Score],MATCH(tblTeamSch[[#This Row],[Opponent]],tblTeamSch[Team],0)),"")</f>
        <v/>
      </c>
      <c r="Y547" s="6" cm="1">
        <f t="array" ref="Y547">IF(Y546="Num",1,IF(Y546="","",IF(Y546+1&gt;TotalNumRegGames*2,"",Y546+1)))</f>
        <v>546</v>
      </c>
    </row>
    <row r="548" spans="1:25" ht="13.35" customHeight="1" x14ac:dyDescent="0.3">
      <c r="A548" s="6" cm="1">
        <f t="array" ref="A5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</v>
      </c>
      <c r="B548" s="6" cm="1">
        <f t="array" ref="B5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48" s="6">
        <f>IFERROR(INDEX([1]!tblSchedule[Week Game Scheduled],MATCH(tblTeamSch[[#This Row],[Game Num]],[1]!tblSchedule[GameNum],0)),"")</f>
        <v>9</v>
      </c>
      <c r="D548" s="6">
        <f>IFERROR(INDEX([1]!tblSchedule[Round],MATCH(tblTeamSch[[#This Row],[Game Num]],[1]!tblSchedule[GameNum],0)),"")</f>
        <v>6</v>
      </c>
      <c r="E548" s="6">
        <f>IFERROR(INDEX([1]!tblSchedule[Rnd Sch],MATCH(tblTeamSch[[#This Row],[Game Num]],[1]!tblSchedule[GameNum],0)),"")</f>
        <v>6</v>
      </c>
      <c r="F548" s="6" t="str">
        <f>IFERROR(INDEX([1]!tblSchedule[DLC],MATCH(tblTeamSch[[#This Row],[Game Num]],[1]!tblSchedule[GameNum],0)),"")</f>
        <v>8B2AA</v>
      </c>
      <c r="G548" s="7" t="str">
        <f>IFERROR(INDEX([1]!tblSchedule[Facility],MATCH(tblTeamSch[[#This Row],[Game Num]],[1]!tblSchedule[GameNum],0)),"")</f>
        <v>St Lawrence</v>
      </c>
      <c r="H548" s="8">
        <f>IFERROR(INDEX([1]!tblSchedule[Game Date],MATCH(tblTeamSch[[#This Row],[Game Num]],[1]!tblSchedule[GameNum],0)),"")</f>
        <v>46047</v>
      </c>
      <c r="I548" s="9">
        <f>IFERROR(INDEX([1]!tblSchedule[Game Time],MATCH(tblTeamSch[[#This Row],[Game Num]],[1]!tblSchedule[GameNum],0)),"")</f>
        <v>0.58333333333333337</v>
      </c>
      <c r="J548" s="10" t="str">
        <f>IFERROR(INDEX([1]!tblTeams[Organization],MATCH(tblTeamSch[[#This Row],[Team]],[1]!tblTeams[Team],0)),"")</f>
        <v>Notre Dame Academy</v>
      </c>
      <c r="K548" s="10" t="str">
        <f>IFERROR(INDEX([1]!tblOrg[Abbr],MATCH(tblTeamSch[[#This Row],[Org]],[1]!tblOrg[Organization],0)),"")</f>
        <v>NDA</v>
      </c>
      <c r="L548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8" s="10" t="str">
        <f>IFERROR(INDEX(IF(tblTeamSch[[#This Row],[1vs2]]=1,[1]!tblSchedule[Team 2 Name],[1]!tblSchedule[Team 1 Name]),MATCH(tblTeamSch[[#This Row],[Game Num]],[1]!tblSchedule[GameNum],0)),"")</f>
        <v>St. Albert BB 8B#2</v>
      </c>
      <c r="N548" s="6"/>
      <c r="O548" s="6"/>
      <c r="P548" s="6"/>
      <c r="Q548" s="6">
        <f>INDEX([1]!tblSchedule[Home Game],MATCH(tblTeamSch[[#This Row],[Game Num]],[1]!tblSchedule[GameNum],0))</f>
        <v>1</v>
      </c>
      <c r="R548" s="7" t="e">
        <f>IF(COUNTIFS(tblTeamSch[Team],tblTeamSch[[#This Row],[Team]],#REF!,1)&gt;1,"Y","")</f>
        <v>#REF!</v>
      </c>
      <c r="S548" s="6">
        <f>INDEX([1]!tblLoc[Score],MATCH(INDEX([1]!tblOrg[Loc],MATCH(tblTeamSch[[#This Row],[Org]],[1]!tblOrg[Organization],0)),[1]!tblLoc[Loc],0))</f>
        <v>10</v>
      </c>
      <c r="T548" s="6" t="e">
        <f>INDEX([1]!tblLoc[Score],MATCH(INDEX([1]!tblOrg[Loc],MATCH(#REF!,[1]!tblOrg[Abbr],0)),[1]!tblLoc[Loc],0))</f>
        <v>#REF!</v>
      </c>
      <c r="U548" s="6">
        <f>IFERROR(INDEX([1]!tblLoc[Score],MATCH(INDEX([1]!tblOrg[Loc],MATCH(INDEX(FacList,MATCH(tblTeamSch[[#This Row],[Facility]],INDEX(FacList,,1),0),3),[1]!tblOrg[Org Num],0)),[1]!tblLoc[Loc],0)),"")</f>
        <v>10</v>
      </c>
      <c r="V548" s="6">
        <f>IF(OR(tblTeamSch[[#This Row],[Court]]="",tblTeamSch[[#This Row],[Home]]&gt;0),0,IF(tblTeamSch[[#This Row],[Court]]&lt;10,0,IF(tblTeamSch[[#This Row],[Home Court]]=10,0,10)))</f>
        <v>0</v>
      </c>
      <c r="W548" s="6" t="e">
        <f>COUNTIFS(tblTeamSch[Travel Score for Game],10,tblTeamSch[Home],0,#REF!,#REF!)</f>
        <v>#REF!</v>
      </c>
      <c r="X548" s="6" t="str">
        <f>IFERROR(INDEX(tblTeamSch[Overall Travel Score],MATCH(tblTeamSch[[#This Row],[Opponent]],tblTeamSch[Team],0)),"")</f>
        <v/>
      </c>
      <c r="Y548" s="6" cm="1">
        <f t="array" ref="Y548">IF(Y547="Num",1,IF(Y547="","",IF(Y547+1&gt;TotalNumRegGames*2,"",Y547+1)))</f>
        <v>547</v>
      </c>
    </row>
    <row r="549" spans="1:25" ht="13.35" customHeight="1" x14ac:dyDescent="0.3">
      <c r="A549" s="6" cm="1">
        <f t="array" ref="A5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</v>
      </c>
      <c r="B549" s="6" cm="1">
        <f t="array" ref="B5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49" s="6">
        <f>IFERROR(INDEX([1]!tblSchedule[Week Game Scheduled],MATCH(tblTeamSch[[#This Row],[Game Num]],[1]!tblSchedule[GameNum],0)),"")</f>
        <v>10</v>
      </c>
      <c r="D549" s="6">
        <f>IFERROR(INDEX([1]!tblSchedule[Round],MATCH(tblTeamSch[[#This Row],[Game Num]],[1]!tblSchedule[GameNum],0)),"")</f>
        <v>7</v>
      </c>
      <c r="E549" s="6">
        <f>IFERROR(INDEX([1]!tblSchedule[Rnd Sch],MATCH(tblTeamSch[[#This Row],[Game Num]],[1]!tblSchedule[GameNum],0)),"")</f>
        <v>7</v>
      </c>
      <c r="F549" s="6" t="str">
        <f>IFERROR(INDEX([1]!tblSchedule[DLC],MATCH(tblTeamSch[[#This Row],[Game Num]],[1]!tblSchedule[GameNum],0)),"")</f>
        <v>8B2AA</v>
      </c>
      <c r="G549" s="7" t="str">
        <f>IFERROR(INDEX([1]!tblSchedule[Facility],MATCH(tblTeamSch[[#This Row],[Game Num]],[1]!tblSchedule[GameNum],0)),"")</f>
        <v>St Lawrence</v>
      </c>
      <c r="H549" s="8">
        <f>IFERROR(INDEX([1]!tblSchedule[Game Date],MATCH(tblTeamSch[[#This Row],[Game Num]],[1]!tblSchedule[GameNum],0)),"")</f>
        <v>46054</v>
      </c>
      <c r="I549" s="9">
        <f>IFERROR(INDEX([1]!tblSchedule[Game Time],MATCH(tblTeamSch[[#This Row],[Game Num]],[1]!tblSchedule[GameNum],0)),"")</f>
        <v>0.58333333333333337</v>
      </c>
      <c r="J549" s="10" t="str">
        <f>IFERROR(INDEX([1]!tblTeams[Organization],MATCH(tblTeamSch[[#This Row],[Team]],[1]!tblTeams[Team],0)),"")</f>
        <v>Notre Dame Academy</v>
      </c>
      <c r="K549" s="10" t="str">
        <f>IFERROR(INDEX([1]!tblOrg[Abbr],MATCH(tblTeamSch[[#This Row],[Org]],[1]!tblOrg[Organization],0)),"")</f>
        <v>NDA</v>
      </c>
      <c r="L549" s="10" t="str">
        <f>IFERROR(INDEX(IF(tblTeamSch[[#This Row],[1vs2]]=1,[1]!tblSchedule[Team 1 Name],[1]!tblSchedule[Team 2 Name]),MATCH(tblTeamSch[[#This Row],[Game Num]],[1]!tblSchedule[GameNum],0)),"")</f>
        <v>Notre Dame Academy BB 7/8 Boys #2</v>
      </c>
      <c r="M549" s="10" t="str">
        <f>IFERROR(INDEX(IF(tblTeamSch[[#This Row],[1vs2]]=1,[1]!tblSchedule[Team 2 Name],[1]!tblSchedule[Team 1 Name]),MATCH(tblTeamSch[[#This Row],[Game Num]],[1]!tblSchedule[GameNum],0)),"")</f>
        <v>SHMS BB 8B#2</v>
      </c>
      <c r="N549" s="6"/>
      <c r="O549" s="6"/>
      <c r="P549" s="6"/>
      <c r="Q549" s="6">
        <f>INDEX([1]!tblSchedule[Home Game],MATCH(tblTeamSch[[#This Row],[Game Num]],[1]!tblSchedule[GameNum],0))</f>
        <v>1</v>
      </c>
      <c r="R549" s="7" t="e">
        <f>IF(COUNTIFS(tblTeamSch[Team],tblTeamSch[[#This Row],[Team]],#REF!,1)&gt;1,"Y","")</f>
        <v>#REF!</v>
      </c>
      <c r="S549" s="6">
        <f>INDEX([1]!tblLoc[Score],MATCH(INDEX([1]!tblOrg[Loc],MATCH(tblTeamSch[[#This Row],[Org]],[1]!tblOrg[Organization],0)),[1]!tblLoc[Loc],0))</f>
        <v>10</v>
      </c>
      <c r="T549" s="6" t="e">
        <f>INDEX([1]!tblLoc[Score],MATCH(INDEX([1]!tblOrg[Loc],MATCH(#REF!,[1]!tblOrg[Abbr],0)),[1]!tblLoc[Loc],0))</f>
        <v>#REF!</v>
      </c>
      <c r="U549" s="6">
        <f>IFERROR(INDEX([1]!tblLoc[Score],MATCH(INDEX([1]!tblOrg[Loc],MATCH(INDEX(FacList,MATCH(tblTeamSch[[#This Row],[Facility]],INDEX(FacList,,1),0),3),[1]!tblOrg[Org Num],0)),[1]!tblLoc[Loc],0)),"")</f>
        <v>10</v>
      </c>
      <c r="V549" s="6">
        <f>IF(OR(tblTeamSch[[#This Row],[Court]]="",tblTeamSch[[#This Row],[Home]]&gt;0),0,IF(tblTeamSch[[#This Row],[Court]]&lt;10,0,IF(tblTeamSch[[#This Row],[Home Court]]=10,0,10)))</f>
        <v>0</v>
      </c>
      <c r="W549" s="6" t="e">
        <f>COUNTIFS(tblTeamSch[Travel Score for Game],10,tblTeamSch[Home],0,#REF!,#REF!)</f>
        <v>#REF!</v>
      </c>
      <c r="X549" s="6" t="str">
        <f>IFERROR(INDEX(tblTeamSch[Overall Travel Score],MATCH(tblTeamSch[[#This Row],[Opponent]],tblTeamSch[Team],0)),"")</f>
        <v/>
      </c>
      <c r="Y549" s="6" cm="1">
        <f t="array" ref="Y549">IF(Y548="Num",1,IF(Y548="","",IF(Y548+1&gt;TotalNumRegGames*2,"",Y548+1)))</f>
        <v>548</v>
      </c>
    </row>
    <row r="550" spans="1:25" ht="13.35" customHeight="1" x14ac:dyDescent="0.3">
      <c r="A550" s="6" cm="1">
        <f t="array" ref="A5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160</v>
      </c>
      <c r="B550" s="6" cm="1">
        <f t="array" ref="B5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50" s="6">
        <f>IFERROR(INDEX([1]!tblSchedule[Week Game Scheduled],MATCH(tblTeamSch[[#This Row],[Game Num]],[1]!tblSchedule[GameNum],0)),"")</f>
        <v>50</v>
      </c>
      <c r="D550" s="6">
        <f>IFERROR(INDEX([1]!tblSchedule[Round],MATCH(tblTeamSch[[#This Row],[Game Num]],[1]!tblSchedule[GameNum],0)),"")</f>
        <v>1</v>
      </c>
      <c r="E550" s="6">
        <f>IFERROR(INDEX([1]!tblSchedule[Rnd Sch],MATCH(tblTeamSch[[#This Row],[Game Num]],[1]!tblSchedule[GameNum],0)),"")</f>
        <v>1</v>
      </c>
      <c r="F550" s="6" t="str">
        <f>IFERROR(INDEX([1]!tblSchedule[DLC],MATCH(tblTeamSch[[#This Row],[Game Num]],[1]!tblSchedule[GameNum],0)),"")</f>
        <v>8B3</v>
      </c>
      <c r="G550" s="7" t="str">
        <f>IFERROR(INDEX([1]!tblSchedule[Facility],MATCH(tblTeamSch[[#This Row],[Game Num]],[1]!tblSchedule[GameNum],0)),"")</f>
        <v>St Lawrence</v>
      </c>
      <c r="H550" s="8">
        <f>IFERROR(INDEX([1]!tblSchedule[Game Date],MATCH(tblTeamSch[[#This Row],[Game Num]],[1]!tblSchedule[GameNum],0)),"")</f>
        <v>45998</v>
      </c>
      <c r="I550" s="9">
        <f>IFERROR(INDEX([1]!tblSchedule[Game Time],MATCH(tblTeamSch[[#This Row],[Game Num]],[1]!tblSchedule[GameNum],0)),"")</f>
        <v>0.625</v>
      </c>
      <c r="J550" s="10" t="str">
        <f>IFERROR(INDEX([1]!tblTeams[Organization],MATCH(tblTeamSch[[#This Row],[Team]],[1]!tblTeams[Team],0)),"")</f>
        <v>Notre Dame Academy</v>
      </c>
      <c r="K550" s="10" t="str">
        <f>IFERROR(INDEX([1]!tblOrg[Abbr],MATCH(tblTeamSch[[#This Row],[Org]],[1]!tblOrg[Organization],0)),"")</f>
        <v>NDA</v>
      </c>
      <c r="L550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0" s="10" t="str">
        <f>IFERROR(INDEX(IF(tblTeamSch[[#This Row],[1vs2]]=1,[1]!tblSchedule[Team 2 Name],[1]!tblSchedule[Team 1 Name]),MATCH(tblTeamSch[[#This Row],[Game Num]],[1]!tblSchedule[GameNum],0)),"")</f>
        <v>St Patrick BB 8Boys #3</v>
      </c>
      <c r="N550" s="6"/>
      <c r="O550" s="6"/>
      <c r="P550" s="6"/>
      <c r="Q550" s="6">
        <f>INDEX([1]!tblSchedule[Home Game],MATCH(tblTeamSch[[#This Row],[Game Num]],[1]!tblSchedule[GameNum],0))</f>
        <v>1</v>
      </c>
      <c r="R550" s="7" t="e">
        <f>IF(COUNTIFS(tblTeamSch[Team],tblTeamSch[[#This Row],[Team]],#REF!,1)&gt;1,"Y","")</f>
        <v>#REF!</v>
      </c>
      <c r="S550" s="6">
        <f>INDEX([1]!tblLoc[Score],MATCH(INDEX([1]!tblOrg[Loc],MATCH(tblTeamSch[[#This Row],[Org]],[1]!tblOrg[Organization],0)),[1]!tblLoc[Loc],0))</f>
        <v>10</v>
      </c>
      <c r="T550" s="6" t="e">
        <f>INDEX([1]!tblLoc[Score],MATCH(INDEX([1]!tblOrg[Loc],MATCH(#REF!,[1]!tblOrg[Abbr],0)),[1]!tblLoc[Loc],0))</f>
        <v>#REF!</v>
      </c>
      <c r="U550" s="6">
        <f>IFERROR(INDEX([1]!tblLoc[Score],MATCH(INDEX([1]!tblOrg[Loc],MATCH(INDEX(FacList,MATCH(tblTeamSch[[#This Row],[Facility]],INDEX(FacList,,1),0),3),[1]!tblOrg[Org Num],0)),[1]!tblLoc[Loc],0)),"")</f>
        <v>10</v>
      </c>
      <c r="V550" s="6">
        <f>IF(OR(tblTeamSch[[#This Row],[Court]]="",tblTeamSch[[#This Row],[Home]]&gt;0),0,IF(tblTeamSch[[#This Row],[Court]]&lt;10,0,IF(tblTeamSch[[#This Row],[Home Court]]=10,0,10)))</f>
        <v>0</v>
      </c>
      <c r="W550" s="6" t="e">
        <f>COUNTIFS(tblTeamSch[Travel Score for Game],10,tblTeamSch[Home],0,#REF!,#REF!)</f>
        <v>#REF!</v>
      </c>
      <c r="X550" s="6" t="str">
        <f>IFERROR(INDEX(tblTeamSch[Overall Travel Score],MATCH(tblTeamSch[[#This Row],[Opponent]],tblTeamSch[Team],0)),"")</f>
        <v/>
      </c>
      <c r="Y550" s="6" cm="1">
        <f t="array" ref="Y550">IF(Y549="Num",1,IF(Y549="","",IF(Y549+1&gt;TotalNumRegGames*2,"",Y549+1)))</f>
        <v>549</v>
      </c>
    </row>
    <row r="551" spans="1:25" ht="13.35" customHeight="1" x14ac:dyDescent="0.3">
      <c r="A551" s="6" cm="1">
        <f t="array" ref="A5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170</v>
      </c>
      <c r="B551" s="6" cm="1">
        <f t="array" ref="B5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1" s="6">
        <f>IFERROR(INDEX([1]!tblSchedule[Week Game Scheduled],MATCH(tblTeamSch[[#This Row],[Game Num]],[1]!tblSchedule[GameNum],0)),"")</f>
        <v>51</v>
      </c>
      <c r="D551" s="6">
        <f>IFERROR(INDEX([1]!tblSchedule[Round],MATCH(tblTeamSch[[#This Row],[Game Num]],[1]!tblSchedule[GameNum],0)),"")</f>
        <v>2</v>
      </c>
      <c r="E551" s="6">
        <f>IFERROR(INDEX([1]!tblSchedule[Rnd Sch],MATCH(tblTeamSch[[#This Row],[Game Num]],[1]!tblSchedule[GameNum],0)),"")</f>
        <v>2</v>
      </c>
      <c r="F551" s="6" t="str">
        <f>IFERROR(INDEX([1]!tblSchedule[DLC],MATCH(tblTeamSch[[#This Row],[Game Num]],[1]!tblSchedule[GameNum],0)),"")</f>
        <v>8B3</v>
      </c>
      <c r="G551" s="7" t="str">
        <f>IFERROR(INDEX([1]!tblSchedule[Facility],MATCH(tblTeamSch[[#This Row],[Game Num]],[1]!tblSchedule[GameNum],0)),"")</f>
        <v>Ascension Gym</v>
      </c>
      <c r="H551" s="8">
        <f>IFERROR(INDEX([1]!tblSchedule[Game Date],MATCH(tblTeamSch[[#This Row],[Game Num]],[1]!tblSchedule[GameNum],0)),"")</f>
        <v>46005</v>
      </c>
      <c r="I551" s="9">
        <f>IFERROR(INDEX([1]!tblSchedule[Game Time],MATCH(tblTeamSch[[#This Row],[Game Num]],[1]!tblSchedule[GameNum],0)),"")</f>
        <v>0.58333333333333337</v>
      </c>
      <c r="J551" s="10" t="str">
        <f>IFERROR(INDEX([1]!tblTeams[Organization],MATCH(tblTeamSch[[#This Row],[Team]],[1]!tblTeams[Team],0)),"")</f>
        <v>Notre Dame Academy</v>
      </c>
      <c r="K551" s="10" t="str">
        <f>IFERROR(INDEX([1]!tblOrg[Abbr],MATCH(tblTeamSch[[#This Row],[Org]],[1]!tblOrg[Organization],0)),"")</f>
        <v>NDA</v>
      </c>
      <c r="L551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1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551" s="6"/>
      <c r="O551" s="6"/>
      <c r="P551" s="6"/>
      <c r="Q551" s="6">
        <f>INDEX([1]!tblSchedule[Home Game],MATCH(tblTeamSch[[#This Row],[Game Num]],[1]!tblSchedule[GameNum],0))</f>
        <v>0</v>
      </c>
      <c r="R551" s="7" t="e">
        <f>IF(COUNTIFS(tblTeamSch[Team],tblTeamSch[[#This Row],[Team]],#REF!,1)&gt;1,"Y","")</f>
        <v>#REF!</v>
      </c>
      <c r="S551" s="6">
        <f>INDEX([1]!tblLoc[Score],MATCH(INDEX([1]!tblOrg[Loc],MATCH(tblTeamSch[[#This Row],[Org]],[1]!tblOrg[Organization],0)),[1]!tblLoc[Loc],0))</f>
        <v>10</v>
      </c>
      <c r="T551" s="6" t="e">
        <f>INDEX([1]!tblLoc[Score],MATCH(INDEX([1]!tblOrg[Loc],MATCH(#REF!,[1]!tblOrg[Abbr],0)),[1]!tblLoc[Loc],0))</f>
        <v>#REF!</v>
      </c>
      <c r="U551" s="6">
        <f>IFERROR(INDEX([1]!tblLoc[Score],MATCH(INDEX([1]!tblOrg[Loc],MATCH(INDEX(FacList,MATCH(tblTeamSch[[#This Row],[Facility]],INDEX(FacList,,1),0),3),[1]!tblOrg[Org Num],0)),[1]!tblLoc[Loc],0)),"")</f>
        <v>0</v>
      </c>
      <c r="V551" s="6">
        <f>IF(OR(tblTeamSch[[#This Row],[Court]]="",tblTeamSch[[#This Row],[Home]]&gt;0),0,IF(tblTeamSch[[#This Row],[Court]]&lt;10,0,IF(tblTeamSch[[#This Row],[Home Court]]=10,0,10)))</f>
        <v>0</v>
      </c>
      <c r="W551" s="6" t="e">
        <f>COUNTIFS(tblTeamSch[Travel Score for Game],10,tblTeamSch[Home],0,#REF!,#REF!)</f>
        <v>#REF!</v>
      </c>
      <c r="X551" s="6" t="str">
        <f>IFERROR(INDEX(tblTeamSch[Overall Travel Score],MATCH(tblTeamSch[[#This Row],[Opponent]],tblTeamSch[Team],0)),"")</f>
        <v/>
      </c>
      <c r="Y551" s="6" cm="1">
        <f t="array" ref="Y551">IF(Y550="Num",1,IF(Y550="","",IF(Y550+1&gt;TotalNumRegGames*2,"",Y550+1)))</f>
        <v>550</v>
      </c>
    </row>
    <row r="552" spans="1:25" ht="13.35" customHeight="1" x14ac:dyDescent="0.3">
      <c r="A552" s="6" cm="1">
        <f t="array" ref="A5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179</v>
      </c>
      <c r="B552" s="6" cm="1">
        <f t="array" ref="B5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2" s="6">
        <f>IFERROR(INDEX([1]!tblSchedule[Week Game Scheduled],MATCH(tblTeamSch[[#This Row],[Game Num]],[1]!tblSchedule[GameNum],0)),"")</f>
        <v>6</v>
      </c>
      <c r="D552" s="6">
        <f>IFERROR(INDEX([1]!tblSchedule[Round],MATCH(tblTeamSch[[#This Row],[Game Num]],[1]!tblSchedule[GameNum],0)),"")</f>
        <v>3</v>
      </c>
      <c r="E552" s="6">
        <f>IFERROR(INDEX([1]!tblSchedule[Rnd Sch],MATCH(tblTeamSch[[#This Row],[Game Num]],[1]!tblSchedule[GameNum],0)),"")</f>
        <v>3</v>
      </c>
      <c r="F552" s="6" t="str">
        <f>IFERROR(INDEX([1]!tblSchedule[DLC],MATCH(tblTeamSch[[#This Row],[Game Num]],[1]!tblSchedule[GameNum],0)),"")</f>
        <v>8B3</v>
      </c>
      <c r="G552" s="7" t="str">
        <f>IFERROR(INDEX([1]!tblSchedule[Facility],MATCH(tblTeamSch[[#This Row],[Game Num]],[1]!tblSchedule[GameNum],0)),"")</f>
        <v>St Lawrence</v>
      </c>
      <c r="H552" s="8">
        <f>IFERROR(INDEX([1]!tblSchedule[Game Date],MATCH(tblTeamSch[[#This Row],[Game Num]],[1]!tblSchedule[GameNum],0)),"")</f>
        <v>46026</v>
      </c>
      <c r="I552" s="9">
        <f>IFERROR(INDEX([1]!tblSchedule[Game Time],MATCH(tblTeamSch[[#This Row],[Game Num]],[1]!tblSchedule[GameNum],0)),"")</f>
        <v>0.54166666666666663</v>
      </c>
      <c r="J552" s="10" t="str">
        <f>IFERROR(INDEX([1]!tblTeams[Organization],MATCH(tblTeamSch[[#This Row],[Team]],[1]!tblTeams[Team],0)),"")</f>
        <v>Notre Dame Academy</v>
      </c>
      <c r="K552" s="10" t="str">
        <f>IFERROR(INDEX([1]!tblOrg[Abbr],MATCH(tblTeamSch[[#This Row],[Org]],[1]!tblOrg[Organization],0)),"")</f>
        <v>NDA</v>
      </c>
      <c r="L552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2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552" s="6"/>
      <c r="O552" s="6"/>
      <c r="P552" s="6"/>
      <c r="Q552" s="6">
        <f>INDEX([1]!tblSchedule[Home Game],MATCH(tblTeamSch[[#This Row],[Game Num]],[1]!tblSchedule[GameNum],0))</f>
        <v>1</v>
      </c>
      <c r="R552" s="7" t="e">
        <f>IF(COUNTIFS(tblTeamSch[Team],tblTeamSch[[#This Row],[Team]],#REF!,1)&gt;1,"Y","")</f>
        <v>#REF!</v>
      </c>
      <c r="S552" s="6">
        <f>INDEX([1]!tblLoc[Score],MATCH(INDEX([1]!tblOrg[Loc],MATCH(tblTeamSch[[#This Row],[Org]],[1]!tblOrg[Organization],0)),[1]!tblLoc[Loc],0))</f>
        <v>10</v>
      </c>
      <c r="T552" s="6" t="e">
        <f>INDEX([1]!tblLoc[Score],MATCH(INDEX([1]!tblOrg[Loc],MATCH(#REF!,[1]!tblOrg[Abbr],0)),[1]!tblLoc[Loc],0))</f>
        <v>#REF!</v>
      </c>
      <c r="U552" s="6">
        <f>IFERROR(INDEX([1]!tblLoc[Score],MATCH(INDEX([1]!tblOrg[Loc],MATCH(INDEX(FacList,MATCH(tblTeamSch[[#This Row],[Facility]],INDEX(FacList,,1),0),3),[1]!tblOrg[Org Num],0)),[1]!tblLoc[Loc],0)),"")</f>
        <v>10</v>
      </c>
      <c r="V552" s="6">
        <f>IF(OR(tblTeamSch[[#This Row],[Court]]="",tblTeamSch[[#This Row],[Home]]&gt;0),0,IF(tblTeamSch[[#This Row],[Court]]&lt;10,0,IF(tblTeamSch[[#This Row],[Home Court]]=10,0,10)))</f>
        <v>0</v>
      </c>
      <c r="W552" s="6" t="e">
        <f>COUNTIFS(tblTeamSch[Travel Score for Game],10,tblTeamSch[Home],0,#REF!,#REF!)</f>
        <v>#REF!</v>
      </c>
      <c r="X552" s="6" t="str">
        <f>IFERROR(INDEX(tblTeamSch[Overall Travel Score],MATCH(tblTeamSch[[#This Row],[Opponent]],tblTeamSch[Team],0)),"")</f>
        <v/>
      </c>
      <c r="Y552" s="6" cm="1">
        <f t="array" ref="Y552">IF(Y551="Num",1,IF(Y551="","",IF(Y551+1&gt;TotalNumRegGames*2,"",Y551+1)))</f>
        <v>551</v>
      </c>
    </row>
    <row r="553" spans="1:25" ht="13.35" customHeight="1" x14ac:dyDescent="0.3">
      <c r="A553" s="6" cm="1">
        <f t="array" ref="A5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188</v>
      </c>
      <c r="B553" s="6" cm="1">
        <f t="array" ref="B5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3" s="6">
        <f>IFERROR(INDEX([1]!tblSchedule[Week Game Scheduled],MATCH(tblTeamSch[[#This Row],[Game Num]],[1]!tblSchedule[GameNum],0)),"")</f>
        <v>7</v>
      </c>
      <c r="D553" s="6">
        <f>IFERROR(INDEX([1]!tblSchedule[Round],MATCH(tblTeamSch[[#This Row],[Game Num]],[1]!tblSchedule[GameNum],0)),"")</f>
        <v>4</v>
      </c>
      <c r="E553" s="6">
        <f>IFERROR(INDEX([1]!tblSchedule[Rnd Sch],MATCH(tblTeamSch[[#This Row],[Game Num]],[1]!tblSchedule[GameNum],0)),"")</f>
        <v>4</v>
      </c>
      <c r="F553" s="6" t="str">
        <f>IFERROR(INDEX([1]!tblSchedule[DLC],MATCH(tblTeamSch[[#This Row],[Game Num]],[1]!tblSchedule[GameNum],0)),"")</f>
        <v>8B3</v>
      </c>
      <c r="G553" s="7" t="str">
        <f>IFERROR(INDEX([1]!tblSchedule[Facility],MATCH(tblTeamSch[[#This Row],[Game Num]],[1]!tblSchedule[GameNum],0)),"")</f>
        <v>St Lawrence</v>
      </c>
      <c r="H553" s="8">
        <f>IFERROR(INDEX([1]!tblSchedule[Game Date],MATCH(tblTeamSch[[#This Row],[Game Num]],[1]!tblSchedule[GameNum],0)),"")</f>
        <v>46033</v>
      </c>
      <c r="I553" s="9">
        <f>IFERROR(INDEX([1]!tblSchedule[Game Time],MATCH(tblTeamSch[[#This Row],[Game Num]],[1]!tblSchedule[GameNum],0)),"")</f>
        <v>0.625</v>
      </c>
      <c r="J553" s="10" t="str">
        <f>IFERROR(INDEX([1]!tblTeams[Organization],MATCH(tblTeamSch[[#This Row],[Team]],[1]!tblTeams[Team],0)),"")</f>
        <v>Notre Dame Academy</v>
      </c>
      <c r="K553" s="10" t="str">
        <f>IFERROR(INDEX([1]!tblOrg[Abbr],MATCH(tblTeamSch[[#This Row],[Org]],[1]!tblOrg[Organization],0)),"")</f>
        <v>NDA</v>
      </c>
      <c r="L553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3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553" s="6"/>
      <c r="O553" s="6"/>
      <c r="P553" s="6"/>
      <c r="Q553" s="6">
        <f>INDEX([1]!tblSchedule[Home Game],MATCH(tblTeamSch[[#This Row],[Game Num]],[1]!tblSchedule[GameNum],0))</f>
        <v>1</v>
      </c>
      <c r="R553" s="7" t="e">
        <f>IF(COUNTIFS(tblTeamSch[Team],tblTeamSch[[#This Row],[Team]],#REF!,1)&gt;1,"Y","")</f>
        <v>#REF!</v>
      </c>
      <c r="S553" s="6">
        <f>INDEX([1]!tblLoc[Score],MATCH(INDEX([1]!tblOrg[Loc],MATCH(tblTeamSch[[#This Row],[Org]],[1]!tblOrg[Organization],0)),[1]!tblLoc[Loc],0))</f>
        <v>10</v>
      </c>
      <c r="T553" s="6" t="e">
        <f>INDEX([1]!tblLoc[Score],MATCH(INDEX([1]!tblOrg[Loc],MATCH(#REF!,[1]!tblOrg[Abbr],0)),[1]!tblLoc[Loc],0))</f>
        <v>#REF!</v>
      </c>
      <c r="U553" s="6">
        <f>IFERROR(INDEX([1]!tblLoc[Score],MATCH(INDEX([1]!tblOrg[Loc],MATCH(INDEX(FacList,MATCH(tblTeamSch[[#This Row],[Facility]],INDEX(FacList,,1),0),3),[1]!tblOrg[Org Num],0)),[1]!tblLoc[Loc],0)),"")</f>
        <v>10</v>
      </c>
      <c r="V553" s="6">
        <f>IF(OR(tblTeamSch[[#This Row],[Court]]="",tblTeamSch[[#This Row],[Home]]&gt;0),0,IF(tblTeamSch[[#This Row],[Court]]&lt;10,0,IF(tblTeamSch[[#This Row],[Home Court]]=10,0,10)))</f>
        <v>0</v>
      </c>
      <c r="W553" s="6" t="e">
        <f>COUNTIFS(tblTeamSch[Travel Score for Game],10,tblTeamSch[Home],0,#REF!,#REF!)</f>
        <v>#REF!</v>
      </c>
      <c r="X553" s="6" t="str">
        <f>IFERROR(INDEX(tblTeamSch[Overall Travel Score],MATCH(tblTeamSch[[#This Row],[Opponent]],tblTeamSch[Team],0)),"")</f>
        <v/>
      </c>
      <c r="Y553" s="6" cm="1">
        <f t="array" ref="Y553">IF(Y552="Num",1,IF(Y552="","",IF(Y552+1&gt;TotalNumRegGames*2,"",Y552+1)))</f>
        <v>552</v>
      </c>
    </row>
    <row r="554" spans="1:25" ht="13.35" customHeight="1" x14ac:dyDescent="0.3">
      <c r="A554" s="6" cm="1">
        <f t="array" ref="A5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198</v>
      </c>
      <c r="B554" s="6" cm="1">
        <f t="array" ref="B5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54" s="6">
        <f>IFERROR(INDEX([1]!tblSchedule[Week Game Scheduled],MATCH(tblTeamSch[[#This Row],[Game Num]],[1]!tblSchedule[GameNum],0)),"")</f>
        <v>8</v>
      </c>
      <c r="D554" s="6">
        <f>IFERROR(INDEX([1]!tblSchedule[Round],MATCH(tblTeamSch[[#This Row],[Game Num]],[1]!tblSchedule[GameNum],0)),"")</f>
        <v>5</v>
      </c>
      <c r="E554" s="6">
        <f>IFERROR(INDEX([1]!tblSchedule[Rnd Sch],MATCH(tblTeamSch[[#This Row],[Game Num]],[1]!tblSchedule[GameNum],0)),"")</f>
        <v>5</v>
      </c>
      <c r="F554" s="6" t="str">
        <f>IFERROR(INDEX([1]!tblSchedule[DLC],MATCH(tblTeamSch[[#This Row],[Game Num]],[1]!tblSchedule[GameNum],0)),"")</f>
        <v>8B3</v>
      </c>
      <c r="G554" s="7" t="str">
        <f>IFERROR(INDEX([1]!tblSchedule[Facility],MATCH(tblTeamSch[[#This Row],[Game Num]],[1]!tblSchedule[GameNum],0)),"")</f>
        <v>St Lawrence</v>
      </c>
      <c r="H554" s="8">
        <f>IFERROR(INDEX([1]!tblSchedule[Game Date],MATCH(tblTeamSch[[#This Row],[Game Num]],[1]!tblSchedule[GameNum],0)),"")</f>
        <v>46040</v>
      </c>
      <c r="I554" s="9">
        <f>IFERROR(INDEX([1]!tblSchedule[Game Time],MATCH(tblTeamSch[[#This Row],[Game Num]],[1]!tblSchedule[GameNum],0)),"")</f>
        <v>0.625</v>
      </c>
      <c r="J554" s="10" t="str">
        <f>IFERROR(INDEX([1]!tblTeams[Organization],MATCH(tblTeamSch[[#This Row],[Team]],[1]!tblTeams[Team],0)),"")</f>
        <v>Notre Dame Academy</v>
      </c>
      <c r="K554" s="10" t="str">
        <f>IFERROR(INDEX([1]!tblOrg[Abbr],MATCH(tblTeamSch[[#This Row],[Org]],[1]!tblOrg[Organization],0)),"")</f>
        <v>NDA</v>
      </c>
      <c r="L554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4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554" s="6"/>
      <c r="O554" s="6"/>
      <c r="P554" s="6"/>
      <c r="Q554" s="6">
        <f>INDEX([1]!tblSchedule[Home Game],MATCH(tblTeamSch[[#This Row],[Game Num]],[1]!tblSchedule[GameNum],0))</f>
        <v>1</v>
      </c>
      <c r="R554" s="7" t="e">
        <f>IF(COUNTIFS(tblTeamSch[Team],tblTeamSch[[#This Row],[Team]],#REF!,1)&gt;1,"Y","")</f>
        <v>#REF!</v>
      </c>
      <c r="S554" s="6">
        <f>INDEX([1]!tblLoc[Score],MATCH(INDEX([1]!tblOrg[Loc],MATCH(tblTeamSch[[#This Row],[Org]],[1]!tblOrg[Organization],0)),[1]!tblLoc[Loc],0))</f>
        <v>10</v>
      </c>
      <c r="T554" s="6" t="e">
        <f>INDEX([1]!tblLoc[Score],MATCH(INDEX([1]!tblOrg[Loc],MATCH(#REF!,[1]!tblOrg[Abbr],0)),[1]!tblLoc[Loc],0))</f>
        <v>#REF!</v>
      </c>
      <c r="U554" s="6">
        <f>IFERROR(INDEX([1]!tblLoc[Score],MATCH(INDEX([1]!tblOrg[Loc],MATCH(INDEX(FacList,MATCH(tblTeamSch[[#This Row],[Facility]],INDEX(FacList,,1),0),3),[1]!tblOrg[Org Num],0)),[1]!tblLoc[Loc],0)),"")</f>
        <v>10</v>
      </c>
      <c r="V554" s="6">
        <f>IF(OR(tblTeamSch[[#This Row],[Court]]="",tblTeamSch[[#This Row],[Home]]&gt;0),0,IF(tblTeamSch[[#This Row],[Court]]&lt;10,0,IF(tblTeamSch[[#This Row],[Home Court]]=10,0,10)))</f>
        <v>0</v>
      </c>
      <c r="W554" s="6" t="e">
        <f>COUNTIFS(tblTeamSch[Travel Score for Game],10,tblTeamSch[Home],0,#REF!,#REF!)</f>
        <v>#REF!</v>
      </c>
      <c r="X554" s="6" t="str">
        <f>IFERROR(INDEX(tblTeamSch[Overall Travel Score],MATCH(tblTeamSch[[#This Row],[Opponent]],tblTeamSch[Team],0)),"")</f>
        <v/>
      </c>
      <c r="Y554" s="6" cm="1">
        <f t="array" ref="Y554">IF(Y553="Num",1,IF(Y553="","",IF(Y553+1&gt;TotalNumRegGames*2,"",Y553+1)))</f>
        <v>553</v>
      </c>
    </row>
    <row r="555" spans="1:25" ht="13.35" customHeight="1" x14ac:dyDescent="0.3">
      <c r="A555" s="6" cm="1">
        <f t="array" ref="A5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206</v>
      </c>
      <c r="B555" s="6" cm="1">
        <f t="array" ref="B5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5" s="6">
        <f>IFERROR(INDEX([1]!tblSchedule[Week Game Scheduled],MATCH(tblTeamSch[[#This Row],[Game Num]],[1]!tblSchedule[GameNum],0)),"")</f>
        <v>9</v>
      </c>
      <c r="D555" s="6">
        <f>IFERROR(INDEX([1]!tblSchedule[Round],MATCH(tblTeamSch[[#This Row],[Game Num]],[1]!tblSchedule[GameNum],0)),"")</f>
        <v>6</v>
      </c>
      <c r="E555" s="6">
        <f>IFERROR(INDEX([1]!tblSchedule[Rnd Sch],MATCH(tblTeamSch[[#This Row],[Game Num]],[1]!tblSchedule[GameNum],0)),"")</f>
        <v>6</v>
      </c>
      <c r="F555" s="6" t="str">
        <f>IFERROR(INDEX([1]!tblSchedule[DLC],MATCH(tblTeamSch[[#This Row],[Game Num]],[1]!tblSchedule[GameNum],0)),"")</f>
        <v>8B3</v>
      </c>
      <c r="G555" s="7" t="str">
        <f>IFERROR(INDEX([1]!tblSchedule[Facility],MATCH(tblTeamSch[[#This Row],[Game Num]],[1]!tblSchedule[GameNum],0)),"")</f>
        <v>St Lawrence</v>
      </c>
      <c r="H555" s="8">
        <f>IFERROR(INDEX([1]!tblSchedule[Game Date],MATCH(tblTeamSch[[#This Row],[Game Num]],[1]!tblSchedule[GameNum],0)),"")</f>
        <v>46047</v>
      </c>
      <c r="I555" s="9">
        <f>IFERROR(INDEX([1]!tblSchedule[Game Time],MATCH(tblTeamSch[[#This Row],[Game Num]],[1]!tblSchedule[GameNum],0)),"")</f>
        <v>0.625</v>
      </c>
      <c r="J555" s="10" t="str">
        <f>IFERROR(INDEX([1]!tblTeams[Organization],MATCH(tblTeamSch[[#This Row],[Team]],[1]!tblTeams[Team],0)),"")</f>
        <v>Notre Dame Academy</v>
      </c>
      <c r="K555" s="10" t="str">
        <f>IFERROR(INDEX([1]!tblOrg[Abbr],MATCH(tblTeamSch[[#This Row],[Org]],[1]!tblOrg[Organization],0)),"")</f>
        <v>NDA</v>
      </c>
      <c r="L555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5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555" s="6"/>
      <c r="O555" s="6"/>
      <c r="P555" s="6"/>
      <c r="Q555" s="6">
        <f>INDEX([1]!tblSchedule[Home Game],MATCH(tblTeamSch[[#This Row],[Game Num]],[1]!tblSchedule[GameNum],0))</f>
        <v>1</v>
      </c>
      <c r="R555" s="7" t="e">
        <f>IF(COUNTIFS(tblTeamSch[Team],tblTeamSch[[#This Row],[Team]],#REF!,1)&gt;1,"Y","")</f>
        <v>#REF!</v>
      </c>
      <c r="S555" s="6">
        <f>INDEX([1]!tblLoc[Score],MATCH(INDEX([1]!tblOrg[Loc],MATCH(tblTeamSch[[#This Row],[Org]],[1]!tblOrg[Organization],0)),[1]!tblLoc[Loc],0))</f>
        <v>10</v>
      </c>
      <c r="T555" s="6" t="e">
        <f>INDEX([1]!tblLoc[Score],MATCH(INDEX([1]!tblOrg[Loc],MATCH(#REF!,[1]!tblOrg[Abbr],0)),[1]!tblLoc[Loc],0))</f>
        <v>#REF!</v>
      </c>
      <c r="U555" s="6">
        <f>IFERROR(INDEX([1]!tblLoc[Score],MATCH(INDEX([1]!tblOrg[Loc],MATCH(INDEX(FacList,MATCH(tblTeamSch[[#This Row],[Facility]],INDEX(FacList,,1),0),3),[1]!tblOrg[Org Num],0)),[1]!tblLoc[Loc],0)),"")</f>
        <v>10</v>
      </c>
      <c r="V555" s="6">
        <f>IF(OR(tblTeamSch[[#This Row],[Court]]="",tblTeamSch[[#This Row],[Home]]&gt;0),0,IF(tblTeamSch[[#This Row],[Court]]&lt;10,0,IF(tblTeamSch[[#This Row],[Home Court]]=10,0,10)))</f>
        <v>0</v>
      </c>
      <c r="W555" s="6" t="e">
        <f>COUNTIFS(tblTeamSch[Travel Score for Game],10,tblTeamSch[Home],0,#REF!,#REF!)</f>
        <v>#REF!</v>
      </c>
      <c r="X555" s="6" t="str">
        <f>IFERROR(INDEX(tblTeamSch[Overall Travel Score],MATCH(tblTeamSch[[#This Row],[Opponent]],tblTeamSch[Team],0)),"")</f>
        <v/>
      </c>
      <c r="Y555" s="6" cm="1">
        <f t="array" ref="Y555">IF(Y554="Num",1,IF(Y554="","",IF(Y554+1&gt;TotalNumRegGames*2,"",Y554+1)))</f>
        <v>554</v>
      </c>
    </row>
    <row r="556" spans="1:25" ht="13.35" customHeight="1" x14ac:dyDescent="0.3">
      <c r="A556" s="6" cm="1">
        <f t="array" ref="A5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215</v>
      </c>
      <c r="B556" s="6" cm="1">
        <f t="array" ref="B5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6" s="6">
        <f>IFERROR(INDEX([1]!tblSchedule[Week Game Scheduled],MATCH(tblTeamSch[[#This Row],[Game Num]],[1]!tblSchedule[GameNum],0)),"")</f>
        <v>10</v>
      </c>
      <c r="D556" s="6">
        <f>IFERROR(INDEX([1]!tblSchedule[Round],MATCH(tblTeamSch[[#This Row],[Game Num]],[1]!tblSchedule[GameNum],0)),"")</f>
        <v>7</v>
      </c>
      <c r="E556" s="6">
        <f>IFERROR(INDEX([1]!tblSchedule[Rnd Sch],MATCH(tblTeamSch[[#This Row],[Game Num]],[1]!tblSchedule[GameNum],0)),"")</f>
        <v>7</v>
      </c>
      <c r="F556" s="6" t="str">
        <f>IFERROR(INDEX([1]!tblSchedule[DLC],MATCH(tblTeamSch[[#This Row],[Game Num]],[1]!tblSchedule[GameNum],0)),"")</f>
        <v>8B3</v>
      </c>
      <c r="G556" s="7" t="str">
        <f>IFERROR(INDEX([1]!tblSchedule[Facility],MATCH(tblTeamSch[[#This Row],[Game Num]],[1]!tblSchedule[GameNum],0)),"")</f>
        <v>St Lawrence</v>
      </c>
      <c r="H556" s="8">
        <f>IFERROR(INDEX([1]!tblSchedule[Game Date],MATCH(tblTeamSch[[#This Row],[Game Num]],[1]!tblSchedule[GameNum],0)),"")</f>
        <v>46054</v>
      </c>
      <c r="I556" s="9">
        <f>IFERROR(INDEX([1]!tblSchedule[Game Time],MATCH(tblTeamSch[[#This Row],[Game Num]],[1]!tblSchedule[GameNum],0)),"")</f>
        <v>0.625</v>
      </c>
      <c r="J556" s="10" t="str">
        <f>IFERROR(INDEX([1]!tblTeams[Organization],MATCH(tblTeamSch[[#This Row],[Team]],[1]!tblTeams[Team],0)),"")</f>
        <v>Notre Dame Academy</v>
      </c>
      <c r="K556" s="10" t="str">
        <f>IFERROR(INDEX([1]!tblOrg[Abbr],MATCH(tblTeamSch[[#This Row],[Org]],[1]!tblOrg[Organization],0)),"")</f>
        <v>NDA</v>
      </c>
      <c r="L556" s="10" t="str">
        <f>IFERROR(INDEX(IF(tblTeamSch[[#This Row],[1vs2]]=1,[1]!tblSchedule[Team 1 Name],[1]!tblSchedule[Team 2 Name]),MATCH(tblTeamSch[[#This Row],[Game Num]],[1]!tblSchedule[GameNum],0)),"")</f>
        <v>Notre Dame Academy BB 7/8 Boys #3</v>
      </c>
      <c r="M556" s="10" t="str">
        <f>IFERROR(INDEX(IF(tblTeamSch[[#This Row],[1vs2]]=1,[1]!tblSchedule[Team 2 Name],[1]!tblSchedule[Team 1 Name]),MATCH(tblTeamSch[[#This Row],[Game Num]],[1]!tblSchedule[GameNum],0)),"")</f>
        <v>St. Albert BB 8B#3 Gold</v>
      </c>
      <c r="N556" s="6"/>
      <c r="O556" s="6"/>
      <c r="P556" s="6"/>
      <c r="Q556" s="6">
        <f>INDEX([1]!tblSchedule[Home Game],MATCH(tblTeamSch[[#This Row],[Game Num]],[1]!tblSchedule[GameNum],0))</f>
        <v>1</v>
      </c>
      <c r="R556" s="7" t="e">
        <f>IF(COUNTIFS(tblTeamSch[Team],tblTeamSch[[#This Row],[Team]],#REF!,1)&gt;1,"Y","")</f>
        <v>#REF!</v>
      </c>
      <c r="S556" s="6">
        <f>INDEX([1]!tblLoc[Score],MATCH(INDEX([1]!tblOrg[Loc],MATCH(tblTeamSch[[#This Row],[Org]],[1]!tblOrg[Organization],0)),[1]!tblLoc[Loc],0))</f>
        <v>10</v>
      </c>
      <c r="T556" s="6" t="e">
        <f>INDEX([1]!tblLoc[Score],MATCH(INDEX([1]!tblOrg[Loc],MATCH(#REF!,[1]!tblOrg[Abbr],0)),[1]!tblLoc[Loc],0))</f>
        <v>#REF!</v>
      </c>
      <c r="U556" s="6">
        <f>IFERROR(INDEX([1]!tblLoc[Score],MATCH(INDEX([1]!tblOrg[Loc],MATCH(INDEX(FacList,MATCH(tblTeamSch[[#This Row],[Facility]],INDEX(FacList,,1),0),3),[1]!tblOrg[Org Num],0)),[1]!tblLoc[Loc],0)),"")</f>
        <v>10</v>
      </c>
      <c r="V556" s="6">
        <f>IF(OR(tblTeamSch[[#This Row],[Court]]="",tblTeamSch[[#This Row],[Home]]&gt;0),0,IF(tblTeamSch[[#This Row],[Court]]&lt;10,0,IF(tblTeamSch[[#This Row],[Home Court]]=10,0,10)))</f>
        <v>0</v>
      </c>
      <c r="W556" s="6" t="e">
        <f>COUNTIFS(tblTeamSch[Travel Score for Game],10,tblTeamSch[Home],0,#REF!,#REF!)</f>
        <v>#REF!</v>
      </c>
      <c r="X556" s="6" t="str">
        <f>IFERROR(INDEX(tblTeamSch[Overall Travel Score],MATCH(tblTeamSch[[#This Row],[Opponent]],tblTeamSch[Team],0)),"")</f>
        <v/>
      </c>
      <c r="Y556" s="6" cm="1">
        <f t="array" ref="Y556">IF(Y555="Num",1,IF(Y555="","",IF(Y555+1&gt;TotalNumRegGames*2,"",Y555+1)))</f>
        <v>555</v>
      </c>
    </row>
    <row r="557" spans="1:25" ht="13.35" customHeight="1" x14ac:dyDescent="0.3">
      <c r="A557" s="6" cm="1">
        <f t="array" ref="A5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742</v>
      </c>
      <c r="B557" s="6" cm="1">
        <f t="array" ref="B5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57" s="6">
        <f>IFERROR(INDEX([1]!tblSchedule[Week Game Scheduled],MATCH(tblTeamSch[[#This Row],[Game Num]],[1]!tblSchedule[GameNum],0)),"")</f>
        <v>49</v>
      </c>
      <c r="D557" s="6">
        <f>IFERROR(INDEX([1]!tblSchedule[Round],MATCH(tblTeamSch[[#This Row],[Game Num]],[1]!tblSchedule[GameNum],0)),"")</f>
        <v>1</v>
      </c>
      <c r="E557" s="6">
        <f>IFERROR(INDEX([1]!tblSchedule[Rnd Sch],MATCH(tblTeamSch[[#This Row],[Game Num]],[1]!tblSchedule[GameNum],0)),"")</f>
        <v>1</v>
      </c>
      <c r="F557" s="6" t="str">
        <f>IFERROR(INDEX([1]!tblSchedule[DLC],MATCH(tblTeamSch[[#This Row],[Game Num]],[1]!tblSchedule[GameNum],0)),"")</f>
        <v>8G1AA</v>
      </c>
      <c r="G557" s="7" t="str">
        <f>IFERROR(INDEX([1]!tblSchedule[Facility],MATCH(tblTeamSch[[#This Row],[Game Num]],[1]!tblSchedule[GameNum],0)),"")</f>
        <v>Mary Queen of Peace</v>
      </c>
      <c r="H557" s="8">
        <f>IFERROR(INDEX([1]!tblSchedule[Game Date],MATCH(tblTeamSch[[#This Row],[Game Num]],[1]!tblSchedule[GameNum],0)),"")</f>
        <v>45997</v>
      </c>
      <c r="I557" s="9">
        <f>IFERROR(INDEX([1]!tblSchedule[Game Time],MATCH(tblTeamSch[[#This Row],[Game Num]],[1]!tblSchedule[GameNum],0)),"")</f>
        <v>0.375</v>
      </c>
      <c r="J557" s="10" t="str">
        <f>IFERROR(INDEX([1]!tblTeams[Organization],MATCH(tblTeamSch[[#This Row],[Team]],[1]!tblTeams[Team],0)),"")</f>
        <v>Notre Dame Academy</v>
      </c>
      <c r="K557" s="10" t="str">
        <f>IFERROR(INDEX([1]!tblOrg[Abbr],MATCH(tblTeamSch[[#This Row],[Org]],[1]!tblOrg[Organization],0)),"")</f>
        <v>NDA</v>
      </c>
      <c r="L557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57" s="10" t="str">
        <f>IFERROR(INDEX(IF(tblTeamSch[[#This Row],[1vs2]]=1,[1]!tblSchedule[Team 2 Name],[1]!tblSchedule[Team 1 Name]),MATCH(tblTeamSch[[#This Row],[Game Num]],[1]!tblSchedule[GameNum],0)),"")</f>
        <v>St Patrick BB 8G#1</v>
      </c>
      <c r="N557" s="6"/>
      <c r="O557" s="6"/>
      <c r="P557" s="6"/>
      <c r="Q557" s="6">
        <f>INDEX([1]!tblSchedule[Home Game],MATCH(tblTeamSch[[#This Row],[Game Num]],[1]!tblSchedule[GameNum],0))</f>
        <v>1</v>
      </c>
      <c r="R557" s="7" t="e">
        <f>IF(COUNTIFS(tblTeamSch[Team],tblTeamSch[[#This Row],[Team]],#REF!,1)&gt;1,"Y","")</f>
        <v>#REF!</v>
      </c>
      <c r="S557" s="6">
        <f>INDEX([1]!tblLoc[Score],MATCH(INDEX([1]!tblOrg[Loc],MATCH(tblTeamSch[[#This Row],[Org]],[1]!tblOrg[Organization],0)),[1]!tblLoc[Loc],0))</f>
        <v>10</v>
      </c>
      <c r="T557" s="6" t="e">
        <f>INDEX([1]!tblLoc[Score],MATCH(INDEX([1]!tblOrg[Loc],MATCH(#REF!,[1]!tblOrg[Abbr],0)),[1]!tblLoc[Loc],0))</f>
        <v>#REF!</v>
      </c>
      <c r="U557" s="6">
        <f>IFERROR(INDEX([1]!tblLoc[Score],MATCH(INDEX([1]!tblOrg[Loc],MATCH(INDEX(FacList,MATCH(tblTeamSch[[#This Row],[Facility]],INDEX(FacList,,1),0),3),[1]!tblOrg[Org Num],0)),[1]!tblLoc[Loc],0)),"")</f>
        <v>10</v>
      </c>
      <c r="V557" s="6">
        <f>IF(OR(tblTeamSch[[#This Row],[Court]]="",tblTeamSch[[#This Row],[Home]]&gt;0),0,IF(tblTeamSch[[#This Row],[Court]]&lt;10,0,IF(tblTeamSch[[#This Row],[Home Court]]=10,0,10)))</f>
        <v>0</v>
      </c>
      <c r="W557" s="6" t="e">
        <f>COUNTIFS(tblTeamSch[Travel Score for Game],10,tblTeamSch[Home],0,#REF!,#REF!)</f>
        <v>#REF!</v>
      </c>
      <c r="X557" s="6" t="str">
        <f>IFERROR(INDEX(tblTeamSch[Overall Travel Score],MATCH(tblTeamSch[[#This Row],[Opponent]],tblTeamSch[Team],0)),"")</f>
        <v/>
      </c>
      <c r="Y557" s="6" cm="1">
        <f t="array" ref="Y557">IF(Y556="Num",1,IF(Y556="","",IF(Y556+1&gt;TotalNumRegGames*2,"",Y556+1)))</f>
        <v>556</v>
      </c>
    </row>
    <row r="558" spans="1:25" ht="13.35" customHeight="1" x14ac:dyDescent="0.3">
      <c r="A558" s="6" cm="1">
        <f t="array" ref="A5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749</v>
      </c>
      <c r="B558" s="6" cm="1">
        <f t="array" ref="B5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58" s="6">
        <f>IFERROR(INDEX([1]!tblSchedule[Week Game Scheduled],MATCH(tblTeamSch[[#This Row],[Game Num]],[1]!tblSchedule[GameNum],0)),"")</f>
        <v>51</v>
      </c>
      <c r="D558" s="6">
        <f>IFERROR(INDEX([1]!tblSchedule[Round],MATCH(tblTeamSch[[#This Row],[Game Num]],[1]!tblSchedule[GameNum],0)),"")</f>
        <v>2</v>
      </c>
      <c r="E558" s="6">
        <f>IFERROR(INDEX([1]!tblSchedule[Rnd Sch],MATCH(tblTeamSch[[#This Row],[Game Num]],[1]!tblSchedule[GameNum],0)),"")</f>
        <v>2</v>
      </c>
      <c r="F558" s="6" t="str">
        <f>IFERROR(INDEX([1]!tblSchedule[DLC],MATCH(tblTeamSch[[#This Row],[Game Num]],[1]!tblSchedule[GameNum],0)),"")</f>
        <v>8G1AA</v>
      </c>
      <c r="G558" s="7" t="str">
        <f>IFERROR(INDEX([1]!tblSchedule[Facility],MATCH(tblTeamSch[[#This Row],[Game Num]],[1]!tblSchedule[GameNum],0)),"")</f>
        <v>Saint Bernard Parish Hall</v>
      </c>
      <c r="H558" s="8">
        <f>IFERROR(INDEX([1]!tblSchedule[Game Date],MATCH(tblTeamSch[[#This Row],[Game Num]],[1]!tblSchedule[GameNum],0)),"")</f>
        <v>46005</v>
      </c>
      <c r="I558" s="9">
        <f>IFERROR(INDEX([1]!tblSchedule[Game Time],MATCH(tblTeamSch[[#This Row],[Game Num]],[1]!tblSchedule[GameNum],0)),"")</f>
        <v>0.58333333333333337</v>
      </c>
      <c r="J558" s="10" t="str">
        <f>IFERROR(INDEX([1]!tblTeams[Organization],MATCH(tblTeamSch[[#This Row],[Team]],[1]!tblTeams[Team],0)),"")</f>
        <v>Notre Dame Academy</v>
      </c>
      <c r="K558" s="10" t="str">
        <f>IFERROR(INDEX([1]!tblOrg[Abbr],MATCH(tblTeamSch[[#This Row],[Org]],[1]!tblOrg[Organization],0)),"")</f>
        <v>NDA</v>
      </c>
      <c r="L558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58" s="10" t="str">
        <f>IFERROR(INDEX(IF(tblTeamSch[[#This Row],[1vs2]]=1,[1]!tblSchedule[Team 2 Name],[1]!tblSchedule[Team 1 Name]),MATCH(tblTeamSch[[#This Row],[Game Num]],[1]!tblSchedule[GameNum],0)),"")</f>
        <v>St Michael BB 8G#1</v>
      </c>
      <c r="N558" s="6"/>
      <c r="O558" s="6"/>
      <c r="P558" s="6"/>
      <c r="Q558" s="6">
        <f>INDEX([1]!tblSchedule[Home Game],MATCH(tblTeamSch[[#This Row],[Game Num]],[1]!tblSchedule[GameNum],0))</f>
        <v>0</v>
      </c>
      <c r="R558" s="7" t="e">
        <f>IF(COUNTIFS(tblTeamSch[Team],tblTeamSch[[#This Row],[Team]],#REF!,1)&gt;1,"Y","")</f>
        <v>#REF!</v>
      </c>
      <c r="S558" s="6">
        <f>INDEX([1]!tblLoc[Score],MATCH(INDEX([1]!tblOrg[Loc],MATCH(tblTeamSch[[#This Row],[Org]],[1]!tblOrg[Organization],0)),[1]!tblLoc[Loc],0))</f>
        <v>10</v>
      </c>
      <c r="T558" s="6" t="e">
        <f>INDEX([1]!tblLoc[Score],MATCH(INDEX([1]!tblOrg[Loc],MATCH(#REF!,[1]!tblOrg[Abbr],0)),[1]!tblLoc[Loc],0))</f>
        <v>#REF!</v>
      </c>
      <c r="U558" s="6">
        <f>IFERROR(INDEX([1]!tblLoc[Score],MATCH(INDEX([1]!tblOrg[Loc],MATCH(INDEX(FacList,MATCH(tblTeamSch[[#This Row],[Facility]],INDEX(FacList,,1),0),3),[1]!tblOrg[Org Num],0)),[1]!tblLoc[Loc],0)),"")</f>
        <v>7</v>
      </c>
      <c r="V558" s="6">
        <f>IF(OR(tblTeamSch[[#This Row],[Court]]="",tblTeamSch[[#This Row],[Home]]&gt;0),0,IF(tblTeamSch[[#This Row],[Court]]&lt;10,0,IF(tblTeamSch[[#This Row],[Home Court]]=10,0,10)))</f>
        <v>0</v>
      </c>
      <c r="W558" s="6" t="e">
        <f>COUNTIFS(tblTeamSch[Travel Score for Game],10,tblTeamSch[Home],0,#REF!,#REF!)</f>
        <v>#REF!</v>
      </c>
      <c r="X558" s="6" t="str">
        <f>IFERROR(INDEX(tblTeamSch[Overall Travel Score],MATCH(tblTeamSch[[#This Row],[Opponent]],tblTeamSch[Team],0)),"")</f>
        <v/>
      </c>
      <c r="Y558" s="6" cm="1">
        <f t="array" ref="Y558">IF(Y557="Num",1,IF(Y557="","",IF(Y557+1&gt;TotalNumRegGames*2,"",Y557+1)))</f>
        <v>557</v>
      </c>
    </row>
    <row r="559" spans="1:25" ht="13.35" customHeight="1" x14ac:dyDescent="0.3">
      <c r="A559" s="6" cm="1">
        <f t="array" ref="A5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756</v>
      </c>
      <c r="B559" s="6" cm="1">
        <f t="array" ref="B5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59" s="6">
        <f>IFERROR(INDEX([1]!tblSchedule[Week Game Scheduled],MATCH(tblTeamSch[[#This Row],[Game Num]],[1]!tblSchedule[GameNum],0)),"")</f>
        <v>5</v>
      </c>
      <c r="D559" s="6">
        <f>IFERROR(INDEX([1]!tblSchedule[Round],MATCH(tblTeamSch[[#This Row],[Game Num]],[1]!tblSchedule[GameNum],0)),"")</f>
        <v>3</v>
      </c>
      <c r="E559" s="6">
        <f>IFERROR(INDEX([1]!tblSchedule[Rnd Sch],MATCH(tblTeamSch[[#This Row],[Game Num]],[1]!tblSchedule[GameNum],0)),"")</f>
        <v>3</v>
      </c>
      <c r="F559" s="6" t="str">
        <f>IFERROR(INDEX([1]!tblSchedule[DLC],MATCH(tblTeamSch[[#This Row],[Game Num]],[1]!tblSchedule[GameNum],0)),"")</f>
        <v>8G1AA</v>
      </c>
      <c r="G559" s="7" t="str">
        <f>IFERROR(INDEX([1]!tblSchedule[Facility],MATCH(tblTeamSch[[#This Row],[Game Num]],[1]!tblSchedule[GameNum],0)),"")</f>
        <v>St Lawrence</v>
      </c>
      <c r="H559" s="8">
        <f>IFERROR(INDEX([1]!tblSchedule[Game Date],MATCH(tblTeamSch[[#This Row],[Game Num]],[1]!tblSchedule[GameNum],0)),"")</f>
        <v>46025</v>
      </c>
      <c r="I559" s="9">
        <f>IFERROR(INDEX([1]!tblSchedule[Game Time],MATCH(tblTeamSch[[#This Row],[Game Num]],[1]!tblSchedule[GameNum],0)),"")</f>
        <v>0.375</v>
      </c>
      <c r="J559" s="10" t="str">
        <f>IFERROR(INDEX([1]!tblTeams[Organization],MATCH(tblTeamSch[[#This Row],[Team]],[1]!tblTeams[Team],0)),"")</f>
        <v>Notre Dame Academy</v>
      </c>
      <c r="K559" s="10" t="str">
        <f>IFERROR(INDEX([1]!tblOrg[Abbr],MATCH(tblTeamSch[[#This Row],[Org]],[1]!tblOrg[Organization],0)),"")</f>
        <v>NDA</v>
      </c>
      <c r="L559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59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559" s="6"/>
      <c r="O559" s="6"/>
      <c r="P559" s="6"/>
      <c r="Q559" s="6">
        <f>INDEX([1]!tblSchedule[Home Game],MATCH(tblTeamSch[[#This Row],[Game Num]],[1]!tblSchedule[GameNum],0))</f>
        <v>1</v>
      </c>
      <c r="R559" s="7" t="e">
        <f>IF(COUNTIFS(tblTeamSch[Team],tblTeamSch[[#This Row],[Team]],#REF!,1)&gt;1,"Y","")</f>
        <v>#REF!</v>
      </c>
      <c r="S559" s="6">
        <f>INDEX([1]!tblLoc[Score],MATCH(INDEX([1]!tblOrg[Loc],MATCH(tblTeamSch[[#This Row],[Org]],[1]!tblOrg[Organization],0)),[1]!tblLoc[Loc],0))</f>
        <v>10</v>
      </c>
      <c r="T559" s="6" t="e">
        <f>INDEX([1]!tblLoc[Score],MATCH(INDEX([1]!tblOrg[Loc],MATCH(#REF!,[1]!tblOrg[Abbr],0)),[1]!tblLoc[Loc],0))</f>
        <v>#REF!</v>
      </c>
      <c r="U559" s="6">
        <f>IFERROR(INDEX([1]!tblLoc[Score],MATCH(INDEX([1]!tblOrg[Loc],MATCH(INDEX(FacList,MATCH(tblTeamSch[[#This Row],[Facility]],INDEX(FacList,,1),0),3),[1]!tblOrg[Org Num],0)),[1]!tblLoc[Loc],0)),"")</f>
        <v>10</v>
      </c>
      <c r="V559" s="6">
        <f>IF(OR(tblTeamSch[[#This Row],[Court]]="",tblTeamSch[[#This Row],[Home]]&gt;0),0,IF(tblTeamSch[[#This Row],[Court]]&lt;10,0,IF(tblTeamSch[[#This Row],[Home Court]]=10,0,10)))</f>
        <v>0</v>
      </c>
      <c r="W559" s="6" t="e">
        <f>COUNTIFS(tblTeamSch[Travel Score for Game],10,tblTeamSch[Home],0,#REF!,#REF!)</f>
        <v>#REF!</v>
      </c>
      <c r="X559" s="6" t="str">
        <f>IFERROR(INDEX(tblTeamSch[Overall Travel Score],MATCH(tblTeamSch[[#This Row],[Opponent]],tblTeamSch[Team],0)),"")</f>
        <v/>
      </c>
      <c r="Y559" s="6" cm="1">
        <f t="array" ref="Y559">IF(Y558="Num",1,IF(Y558="","",IF(Y558+1&gt;TotalNumRegGames*2,"",Y558+1)))</f>
        <v>558</v>
      </c>
    </row>
    <row r="560" spans="1:25" ht="13.35" customHeight="1" x14ac:dyDescent="0.3">
      <c r="A560" s="6" cm="1">
        <f t="array" ref="A5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761</v>
      </c>
      <c r="B560" s="6" cm="1">
        <f t="array" ref="B5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0" s="6">
        <f>IFERROR(INDEX([1]!tblSchedule[Week Game Scheduled],MATCH(tblTeamSch[[#This Row],[Game Num]],[1]!tblSchedule[GameNum],0)),"")</f>
        <v>6</v>
      </c>
      <c r="D560" s="6">
        <f>IFERROR(INDEX([1]!tblSchedule[Round],MATCH(tblTeamSch[[#This Row],[Game Num]],[1]!tblSchedule[GameNum],0)),"")</f>
        <v>4</v>
      </c>
      <c r="E560" s="6">
        <f>IFERROR(INDEX([1]!tblSchedule[Rnd Sch],MATCH(tblTeamSch[[#This Row],[Game Num]],[1]!tblSchedule[GameNum],0)),"")</f>
        <v>4</v>
      </c>
      <c r="F560" s="6" t="str">
        <f>IFERROR(INDEX([1]!tblSchedule[DLC],MATCH(tblTeamSch[[#This Row],[Game Num]],[1]!tblSchedule[GameNum],0)),"")</f>
        <v>8G1AA</v>
      </c>
      <c r="G560" s="7" t="str">
        <f>IFERROR(INDEX([1]!tblSchedule[Facility],MATCH(tblTeamSch[[#This Row],[Game Num]],[1]!tblSchedule[GameNum],0)),"")</f>
        <v>Holy Trinity Parish School</v>
      </c>
      <c r="H560" s="8">
        <f>IFERROR(INDEX([1]!tblSchedule[Game Date],MATCH(tblTeamSch[[#This Row],[Game Num]],[1]!tblSchedule[GameNum],0)),"")</f>
        <v>46032</v>
      </c>
      <c r="I560" s="9">
        <f>IFERROR(INDEX([1]!tblSchedule[Game Time],MATCH(tblTeamSch[[#This Row],[Game Num]],[1]!tblSchedule[GameNum],0)),"")</f>
        <v>0.375</v>
      </c>
      <c r="J560" s="10" t="str">
        <f>IFERROR(INDEX([1]!tblTeams[Organization],MATCH(tblTeamSch[[#This Row],[Team]],[1]!tblTeams[Team],0)),"")</f>
        <v>Notre Dame Academy</v>
      </c>
      <c r="K560" s="10" t="str">
        <f>IFERROR(INDEX([1]!tblOrg[Abbr],MATCH(tblTeamSch[[#This Row],[Org]],[1]!tblOrg[Organization],0)),"")</f>
        <v>NDA</v>
      </c>
      <c r="L560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60" s="10" t="str">
        <f>IFERROR(INDEX(IF(tblTeamSch[[#This Row],[1vs2]]=1,[1]!tblSchedule[Team 2 Name],[1]!tblSchedule[Team 1 Name]),MATCH(tblTeamSch[[#This Row],[Game Num]],[1]!tblSchedule[GameNum],0)),"")</f>
        <v>Holy Trinity BB 7/8G #1</v>
      </c>
      <c r="N560" s="6"/>
      <c r="O560" s="6"/>
      <c r="P560" s="6"/>
      <c r="Q560" s="6">
        <f>INDEX([1]!tblSchedule[Home Game],MATCH(tblTeamSch[[#This Row],[Game Num]],[1]!tblSchedule[GameNum],0))</f>
        <v>1</v>
      </c>
      <c r="R560" s="7" t="e">
        <f>IF(COUNTIFS(tblTeamSch[Team],tblTeamSch[[#This Row],[Team]],#REF!,1)&gt;1,"Y","")</f>
        <v>#REF!</v>
      </c>
      <c r="S560" s="6">
        <f>INDEX([1]!tblLoc[Score],MATCH(INDEX([1]!tblOrg[Loc],MATCH(tblTeamSch[[#This Row],[Org]],[1]!tblOrg[Organization],0)),[1]!tblLoc[Loc],0))</f>
        <v>10</v>
      </c>
      <c r="T560" s="6" t="e">
        <f>INDEX([1]!tblLoc[Score],MATCH(INDEX([1]!tblOrg[Loc],MATCH(#REF!,[1]!tblOrg[Abbr],0)),[1]!tblLoc[Loc],0))</f>
        <v>#REF!</v>
      </c>
      <c r="U560" s="6">
        <f>IFERROR(INDEX([1]!tblLoc[Score],MATCH(INDEX([1]!tblOrg[Loc],MATCH(INDEX(FacList,MATCH(tblTeamSch[[#This Row],[Facility]],INDEX(FacList,,1),0),3),[1]!tblOrg[Org Num],0)),[1]!tblLoc[Loc],0)),"")</f>
        <v>0</v>
      </c>
      <c r="V560" s="6">
        <f>IF(OR(tblTeamSch[[#This Row],[Court]]="",tblTeamSch[[#This Row],[Home]]&gt;0),0,IF(tblTeamSch[[#This Row],[Court]]&lt;10,0,IF(tblTeamSch[[#This Row],[Home Court]]=10,0,10)))</f>
        <v>0</v>
      </c>
      <c r="W560" s="6" t="e">
        <f>COUNTIFS(tblTeamSch[Travel Score for Game],10,tblTeamSch[Home],0,#REF!,#REF!)</f>
        <v>#REF!</v>
      </c>
      <c r="X560" s="6" t="str">
        <f>IFERROR(INDEX(tblTeamSch[Overall Travel Score],MATCH(tblTeamSch[[#This Row],[Opponent]],tblTeamSch[Team],0)),"")</f>
        <v/>
      </c>
      <c r="Y560" s="6" cm="1">
        <f t="array" ref="Y560">IF(Y559="Num",1,IF(Y559="","",IF(Y559+1&gt;TotalNumRegGames*2,"",Y559+1)))</f>
        <v>559</v>
      </c>
    </row>
    <row r="561" spans="1:25" ht="13.35" customHeight="1" x14ac:dyDescent="0.3">
      <c r="A561" s="6" cm="1">
        <f t="array" ref="A5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764</v>
      </c>
      <c r="B561" s="6" cm="1">
        <f t="array" ref="B5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61" s="6">
        <f>IFERROR(INDEX([1]!tblSchedule[Week Game Scheduled],MATCH(tblTeamSch[[#This Row],[Game Num]],[1]!tblSchedule[GameNum],0)),"")</f>
        <v>7</v>
      </c>
      <c r="D561" s="6">
        <f>IFERROR(INDEX([1]!tblSchedule[Round],MATCH(tblTeamSch[[#This Row],[Game Num]],[1]!tblSchedule[GameNum],0)),"")</f>
        <v>5</v>
      </c>
      <c r="E561" s="6">
        <f>IFERROR(INDEX([1]!tblSchedule[Rnd Sch],MATCH(tblTeamSch[[#This Row],[Game Num]],[1]!tblSchedule[GameNum],0)),"")</f>
        <v>5</v>
      </c>
      <c r="F561" s="6" t="str">
        <f>IFERROR(INDEX([1]!tblSchedule[DLC],MATCH(tblTeamSch[[#This Row],[Game Num]],[1]!tblSchedule[GameNum],0)),"")</f>
        <v>8G1AA</v>
      </c>
      <c r="G561" s="7" t="str">
        <f>IFERROR(INDEX([1]!tblSchedule[Facility],MATCH(tblTeamSch[[#This Row],[Game Num]],[1]!tblSchedule[GameNum],0)),"")</f>
        <v>St Lawrence</v>
      </c>
      <c r="H561" s="8">
        <f>IFERROR(INDEX([1]!tblSchedule[Game Date],MATCH(tblTeamSch[[#This Row],[Game Num]],[1]!tblSchedule[GameNum],0)),"")</f>
        <v>46039</v>
      </c>
      <c r="I561" s="9">
        <f>IFERROR(INDEX([1]!tblSchedule[Game Time],MATCH(tblTeamSch[[#This Row],[Game Num]],[1]!tblSchedule[GameNum],0)),"")</f>
        <v>0.375</v>
      </c>
      <c r="J561" s="10" t="str">
        <f>IFERROR(INDEX([1]!tblTeams[Organization],MATCH(tblTeamSch[[#This Row],[Team]],[1]!tblTeams[Team],0)),"")</f>
        <v>Notre Dame Academy</v>
      </c>
      <c r="K561" s="10" t="str">
        <f>IFERROR(INDEX([1]!tblOrg[Abbr],MATCH(tblTeamSch[[#This Row],[Org]],[1]!tblOrg[Organization],0)),"")</f>
        <v>NDA</v>
      </c>
      <c r="L561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61" s="10" t="str">
        <f>IFERROR(INDEX(IF(tblTeamSch[[#This Row],[1vs2]]=1,[1]!tblSchedule[Team 2 Name],[1]!tblSchedule[Team 1 Name]),MATCH(tblTeamSch[[#This Row],[Game Num]],[1]!tblSchedule[GameNum],0)),"")</f>
        <v>SHMS BB 8G#1</v>
      </c>
      <c r="N561" s="6"/>
      <c r="O561" s="6"/>
      <c r="P561" s="6"/>
      <c r="Q561" s="6">
        <f>INDEX([1]!tblSchedule[Home Game],MATCH(tblTeamSch[[#This Row],[Game Num]],[1]!tblSchedule[GameNum],0))</f>
        <v>1</v>
      </c>
      <c r="R561" s="7" t="e">
        <f>IF(COUNTIFS(tblTeamSch[Team],tblTeamSch[[#This Row],[Team]],#REF!,1)&gt;1,"Y","")</f>
        <v>#REF!</v>
      </c>
      <c r="S561" s="6">
        <f>INDEX([1]!tblLoc[Score],MATCH(INDEX([1]!tblOrg[Loc],MATCH(tblTeamSch[[#This Row],[Org]],[1]!tblOrg[Organization],0)),[1]!tblLoc[Loc],0))</f>
        <v>10</v>
      </c>
      <c r="T561" s="6" t="e">
        <f>INDEX([1]!tblLoc[Score],MATCH(INDEX([1]!tblOrg[Loc],MATCH(#REF!,[1]!tblOrg[Abbr],0)),[1]!tblLoc[Loc],0))</f>
        <v>#REF!</v>
      </c>
      <c r="U561" s="6">
        <f>IFERROR(INDEX([1]!tblLoc[Score],MATCH(INDEX([1]!tblOrg[Loc],MATCH(INDEX(FacList,MATCH(tblTeamSch[[#This Row],[Facility]],INDEX(FacList,,1),0),3),[1]!tblOrg[Org Num],0)),[1]!tblLoc[Loc],0)),"")</f>
        <v>10</v>
      </c>
      <c r="V561" s="6">
        <f>IF(OR(tblTeamSch[[#This Row],[Court]]="",tblTeamSch[[#This Row],[Home]]&gt;0),0,IF(tblTeamSch[[#This Row],[Court]]&lt;10,0,IF(tblTeamSch[[#This Row],[Home Court]]=10,0,10)))</f>
        <v>0</v>
      </c>
      <c r="W561" s="6" t="e">
        <f>COUNTIFS(tblTeamSch[Travel Score for Game],10,tblTeamSch[Home],0,#REF!,#REF!)</f>
        <v>#REF!</v>
      </c>
      <c r="X561" s="6" t="str">
        <f>IFERROR(INDEX(tblTeamSch[Overall Travel Score],MATCH(tblTeamSch[[#This Row],[Opponent]],tblTeamSch[Team],0)),"")</f>
        <v/>
      </c>
      <c r="Y561" s="6" cm="1">
        <f t="array" ref="Y561">IF(Y560="Num",1,IF(Y560="","",IF(Y560+1&gt;TotalNumRegGames*2,"",Y560+1)))</f>
        <v>560</v>
      </c>
    </row>
    <row r="562" spans="1:25" ht="13.35" customHeight="1" x14ac:dyDescent="0.3">
      <c r="A562" s="6" cm="1">
        <f t="array" ref="A5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773</v>
      </c>
      <c r="B562" s="6" cm="1">
        <f t="array" ref="B5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2" s="6">
        <f>IFERROR(INDEX([1]!tblSchedule[Week Game Scheduled],MATCH(tblTeamSch[[#This Row],[Game Num]],[1]!tblSchedule[GameNum],0)),"")</f>
        <v>8</v>
      </c>
      <c r="D562" s="6">
        <f>IFERROR(INDEX([1]!tblSchedule[Round],MATCH(tblTeamSch[[#This Row],[Game Num]],[1]!tblSchedule[GameNum],0)),"")</f>
        <v>6</v>
      </c>
      <c r="E562" s="6">
        <f>IFERROR(INDEX([1]!tblSchedule[Rnd Sch],MATCH(tblTeamSch[[#This Row],[Game Num]],[1]!tblSchedule[GameNum],0)),"")</f>
        <v>6</v>
      </c>
      <c r="F562" s="6" t="str">
        <f>IFERROR(INDEX([1]!tblSchedule[DLC],MATCH(tblTeamSch[[#This Row],[Game Num]],[1]!tblSchedule[GameNum],0)),"")</f>
        <v>8G1AA</v>
      </c>
      <c r="G562" s="7" t="str">
        <f>IFERROR(INDEX([1]!tblSchedule[Facility],MATCH(tblTeamSch[[#This Row],[Game Num]],[1]!tblSchedule[GameNum],0)),"")</f>
        <v>Mary Queen of Peace</v>
      </c>
      <c r="H562" s="8">
        <f>IFERROR(INDEX([1]!tblSchedule[Game Date],MATCH(tblTeamSch[[#This Row],[Game Num]],[1]!tblSchedule[GameNum],0)),"")</f>
        <v>46046</v>
      </c>
      <c r="I562" s="9">
        <f>IFERROR(INDEX([1]!tblSchedule[Game Time],MATCH(tblTeamSch[[#This Row],[Game Num]],[1]!tblSchedule[GameNum],0)),"")</f>
        <v>0.375</v>
      </c>
      <c r="J562" s="10" t="str">
        <f>IFERROR(INDEX([1]!tblTeams[Organization],MATCH(tblTeamSch[[#This Row],[Team]],[1]!tblTeams[Team],0)),"")</f>
        <v>Notre Dame Academy</v>
      </c>
      <c r="K562" s="10" t="str">
        <f>IFERROR(INDEX([1]!tblOrg[Abbr],MATCH(tblTeamSch[[#This Row],[Org]],[1]!tblOrg[Organization],0)),"")</f>
        <v>NDA</v>
      </c>
      <c r="L562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62" s="10" t="str">
        <f>IFERROR(INDEX(IF(tblTeamSch[[#This Row],[1vs2]]=1,[1]!tblSchedule[Team 2 Name],[1]!tblSchedule[Team 1 Name]),MATCH(tblTeamSch[[#This Row],[Game Num]],[1]!tblSchedule[GameNum],0)),"")</f>
        <v>St. Albert BB 8G#1</v>
      </c>
      <c r="N562" s="6"/>
      <c r="O562" s="6"/>
      <c r="P562" s="6"/>
      <c r="Q562" s="6">
        <f>INDEX([1]!tblSchedule[Home Game],MATCH(tblTeamSch[[#This Row],[Game Num]],[1]!tblSchedule[GameNum],0))</f>
        <v>1</v>
      </c>
      <c r="R562" s="7" t="e">
        <f>IF(COUNTIFS(tblTeamSch[Team],tblTeamSch[[#This Row],[Team]],#REF!,1)&gt;1,"Y","")</f>
        <v>#REF!</v>
      </c>
      <c r="S562" s="6">
        <f>INDEX([1]!tblLoc[Score],MATCH(INDEX([1]!tblOrg[Loc],MATCH(tblTeamSch[[#This Row],[Org]],[1]!tblOrg[Organization],0)),[1]!tblLoc[Loc],0))</f>
        <v>10</v>
      </c>
      <c r="T562" s="6" t="e">
        <f>INDEX([1]!tblLoc[Score],MATCH(INDEX([1]!tblOrg[Loc],MATCH(#REF!,[1]!tblOrg[Abbr],0)),[1]!tblLoc[Loc],0))</f>
        <v>#REF!</v>
      </c>
      <c r="U562" s="6">
        <f>IFERROR(INDEX([1]!tblLoc[Score],MATCH(INDEX([1]!tblOrg[Loc],MATCH(INDEX(FacList,MATCH(tblTeamSch[[#This Row],[Facility]],INDEX(FacList,,1),0),3),[1]!tblOrg[Org Num],0)),[1]!tblLoc[Loc],0)),"")</f>
        <v>10</v>
      </c>
      <c r="V562" s="6">
        <f>IF(OR(tblTeamSch[[#This Row],[Court]]="",tblTeamSch[[#This Row],[Home]]&gt;0),0,IF(tblTeamSch[[#This Row],[Court]]&lt;10,0,IF(tblTeamSch[[#This Row],[Home Court]]=10,0,10)))</f>
        <v>0</v>
      </c>
      <c r="W562" s="6" t="e">
        <f>COUNTIFS(tblTeamSch[Travel Score for Game],10,tblTeamSch[Home],0,#REF!,#REF!)</f>
        <v>#REF!</v>
      </c>
      <c r="X562" s="6" t="str">
        <f>IFERROR(INDEX(tblTeamSch[Overall Travel Score],MATCH(tblTeamSch[[#This Row],[Opponent]],tblTeamSch[Team],0)),"")</f>
        <v/>
      </c>
      <c r="Y562" s="6" cm="1">
        <f t="array" ref="Y562">IF(Y561="Num",1,IF(Y561="","",IF(Y561+1&gt;TotalNumRegGames*2,"",Y561+1)))</f>
        <v>561</v>
      </c>
    </row>
    <row r="563" spans="1:25" ht="13.35" customHeight="1" x14ac:dyDescent="0.3">
      <c r="A563" s="6" cm="1">
        <f t="array" ref="A5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775</v>
      </c>
      <c r="B563" s="6" cm="1">
        <f t="array" ref="B5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63" s="6">
        <f>IFERROR(INDEX([1]!tblSchedule[Week Game Scheduled],MATCH(tblTeamSch[[#This Row],[Game Num]],[1]!tblSchedule[GameNum],0)),"")</f>
        <v>10</v>
      </c>
      <c r="D563" s="6">
        <f>IFERROR(INDEX([1]!tblSchedule[Round],MATCH(tblTeamSch[[#This Row],[Game Num]],[1]!tblSchedule[GameNum],0)),"")</f>
        <v>7</v>
      </c>
      <c r="E563" s="6">
        <f>IFERROR(INDEX([1]!tblSchedule[Rnd Sch],MATCH(tblTeamSch[[#This Row],[Game Num]],[1]!tblSchedule[GameNum],0)),"")</f>
        <v>7</v>
      </c>
      <c r="F563" s="6" t="str">
        <f>IFERROR(INDEX([1]!tblSchedule[DLC],MATCH(tblTeamSch[[#This Row],[Game Num]],[1]!tblSchedule[GameNum],0)),"")</f>
        <v>8G1AA</v>
      </c>
      <c r="G563" s="7" t="str">
        <f>IFERROR(INDEX([1]!tblSchedule[Facility],MATCH(tblTeamSch[[#This Row],[Game Num]],[1]!tblSchedule[GameNum],0)),"")</f>
        <v>Holy Spirit Gym</v>
      </c>
      <c r="H563" s="8">
        <f>IFERROR(INDEX([1]!tblSchedule[Game Date],MATCH(tblTeamSch[[#This Row],[Game Num]],[1]!tblSchedule[GameNum],0)),"")</f>
        <v>46054</v>
      </c>
      <c r="I563" s="9">
        <f>IFERROR(INDEX([1]!tblSchedule[Game Time],MATCH(tblTeamSch[[#This Row],[Game Num]],[1]!tblSchedule[GameNum],0)),"")</f>
        <v>0.625</v>
      </c>
      <c r="J563" s="10" t="str">
        <f>IFERROR(INDEX([1]!tblTeams[Organization],MATCH(tblTeamSch[[#This Row],[Team]],[1]!tblTeams[Team],0)),"")</f>
        <v>Notre Dame Academy</v>
      </c>
      <c r="K563" s="10" t="str">
        <f>IFERROR(INDEX([1]!tblOrg[Abbr],MATCH(tblTeamSch[[#This Row],[Org]],[1]!tblOrg[Organization],0)),"")</f>
        <v>NDA</v>
      </c>
      <c r="L563" s="10" t="str">
        <f>IFERROR(INDEX(IF(tblTeamSch[[#This Row],[1vs2]]=1,[1]!tblSchedule[Team 1 Name],[1]!tblSchedule[Team 2 Name]),MATCH(tblTeamSch[[#This Row],[Game Num]],[1]!tblSchedule[GameNum],0)),"")</f>
        <v>Notre Dame Academy BB 7/8 Girls #1</v>
      </c>
      <c r="M563" s="10" t="str">
        <f>IFERROR(INDEX(IF(tblTeamSch[[#This Row],[1vs2]]=1,[1]!tblSchedule[Team 2 Name],[1]!tblSchedule[Team 1 Name]),MATCH(tblTeamSch[[#This Row],[Game Num]],[1]!tblSchedule[GameNum],0)),"")</f>
        <v>Holy Spirit GBB 8#1</v>
      </c>
      <c r="N563" s="6"/>
      <c r="O563" s="6"/>
      <c r="P563" s="6"/>
      <c r="Q563" s="6">
        <f>INDEX([1]!tblSchedule[Home Game],MATCH(tblTeamSch[[#This Row],[Game Num]],[1]!tblSchedule[GameNum],0))</f>
        <v>1</v>
      </c>
      <c r="R563" s="7" t="e">
        <f>IF(COUNTIFS(tblTeamSch[Team],tblTeamSch[[#This Row],[Team]],#REF!,1)&gt;1,"Y","")</f>
        <v>#REF!</v>
      </c>
      <c r="S563" s="6">
        <f>INDEX([1]!tblLoc[Score],MATCH(INDEX([1]!tblOrg[Loc],MATCH(tblTeamSch[[#This Row],[Org]],[1]!tblOrg[Organization],0)),[1]!tblLoc[Loc],0))</f>
        <v>10</v>
      </c>
      <c r="T563" s="6" t="e">
        <f>INDEX([1]!tblLoc[Score],MATCH(INDEX([1]!tblOrg[Loc],MATCH(#REF!,[1]!tblOrg[Abbr],0)),[1]!tblLoc[Loc],0))</f>
        <v>#REF!</v>
      </c>
      <c r="U563" s="6">
        <f>IFERROR(INDEX([1]!tblLoc[Score],MATCH(INDEX([1]!tblOrg[Loc],MATCH(INDEX(FacList,MATCH(tblTeamSch[[#This Row],[Facility]],INDEX(FacList,,1),0),3),[1]!tblOrg[Org Num],0)),[1]!tblLoc[Loc],0)),"")</f>
        <v>0</v>
      </c>
      <c r="V563" s="6">
        <f>IF(OR(tblTeamSch[[#This Row],[Court]]="",tblTeamSch[[#This Row],[Home]]&gt;0),0,IF(tblTeamSch[[#This Row],[Court]]&lt;10,0,IF(tblTeamSch[[#This Row],[Home Court]]=10,0,10)))</f>
        <v>0</v>
      </c>
      <c r="W563" s="6" t="e">
        <f>COUNTIFS(tblTeamSch[Travel Score for Game],10,tblTeamSch[Home],0,#REF!,#REF!)</f>
        <v>#REF!</v>
      </c>
      <c r="X563" s="6" t="str">
        <f>IFERROR(INDEX(tblTeamSch[Overall Travel Score],MATCH(tblTeamSch[[#This Row],[Opponent]],tblTeamSch[Team],0)),"")</f>
        <v/>
      </c>
      <c r="Y563" s="6" cm="1">
        <f t="array" ref="Y563">IF(Y562="Num",1,IF(Y562="","",IF(Y562+1&gt;TotalNumRegGames*2,"",Y562+1)))</f>
        <v>562</v>
      </c>
    </row>
    <row r="564" spans="1:25" ht="13.35" customHeight="1" x14ac:dyDescent="0.3">
      <c r="A564" s="6" cm="1">
        <f t="array" ref="A5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814</v>
      </c>
      <c r="B564" s="6" cm="1">
        <f t="array" ref="B5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4" s="6">
        <f>IFERROR(INDEX([1]!tblSchedule[Week Game Scheduled],MATCH(tblTeamSch[[#This Row],[Game Num]],[1]!tblSchedule[GameNum],0)),"")</f>
        <v>49</v>
      </c>
      <c r="D564" s="6">
        <f>IFERROR(INDEX([1]!tblSchedule[Round],MATCH(tblTeamSch[[#This Row],[Game Num]],[1]!tblSchedule[GameNum],0)),"")</f>
        <v>1</v>
      </c>
      <c r="E564" s="6">
        <f>IFERROR(INDEX([1]!tblSchedule[Rnd Sch],MATCH(tblTeamSch[[#This Row],[Game Num]],[1]!tblSchedule[GameNum],0)),"")</f>
        <v>1</v>
      </c>
      <c r="F564" s="6" t="str">
        <f>IFERROR(INDEX([1]!tblSchedule[DLC],MATCH(tblTeamSch[[#This Row],[Game Num]],[1]!tblSchedule[GameNum],0)),"")</f>
        <v>8G2</v>
      </c>
      <c r="G564" s="7" t="str">
        <f>IFERROR(INDEX([1]!tblSchedule[Facility],MATCH(tblTeamSch[[#This Row],[Game Num]],[1]!tblSchedule[GameNum],0)),"")</f>
        <v>Mary Queen of Peace</v>
      </c>
      <c r="H564" s="8">
        <f>IFERROR(INDEX([1]!tblSchedule[Game Date],MATCH(tblTeamSch[[#This Row],[Game Num]],[1]!tblSchedule[GameNum],0)),"")</f>
        <v>45997</v>
      </c>
      <c r="I564" s="9">
        <f>IFERROR(INDEX([1]!tblSchedule[Game Time],MATCH(tblTeamSch[[#This Row],[Game Num]],[1]!tblSchedule[GameNum],0)),"")</f>
        <v>0.41666666666666669</v>
      </c>
      <c r="J564" s="10" t="str">
        <f>IFERROR(INDEX([1]!tblTeams[Organization],MATCH(tblTeamSch[[#This Row],[Team]],[1]!tblTeams[Team],0)),"")</f>
        <v>Notre Dame Academy</v>
      </c>
      <c r="K564" s="10" t="str">
        <f>IFERROR(INDEX([1]!tblOrg[Abbr],MATCH(tblTeamSch[[#This Row],[Org]],[1]!tblOrg[Organization],0)),"")</f>
        <v>NDA</v>
      </c>
      <c r="L564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4" s="10" t="str">
        <f>IFERROR(INDEX(IF(tblTeamSch[[#This Row],[1vs2]]=1,[1]!tblSchedule[Team 2 Name],[1]!tblSchedule[Team 1 Name]),MATCH(tblTeamSch[[#This Row],[Game Num]],[1]!tblSchedule[GameNum],0)),"")</f>
        <v>St Michael BB 8G#2</v>
      </c>
      <c r="N564" s="6"/>
      <c r="O564" s="6"/>
      <c r="P564" s="6"/>
      <c r="Q564" s="6">
        <f>INDEX([1]!tblSchedule[Home Game],MATCH(tblTeamSch[[#This Row],[Game Num]],[1]!tblSchedule[GameNum],0))</f>
        <v>1</v>
      </c>
      <c r="R564" s="7" t="e">
        <f>IF(COUNTIFS(tblTeamSch[Team],tblTeamSch[[#This Row],[Team]],#REF!,1)&gt;1,"Y","")</f>
        <v>#REF!</v>
      </c>
      <c r="S564" s="6">
        <f>INDEX([1]!tblLoc[Score],MATCH(INDEX([1]!tblOrg[Loc],MATCH(tblTeamSch[[#This Row],[Org]],[1]!tblOrg[Organization],0)),[1]!tblLoc[Loc],0))</f>
        <v>10</v>
      </c>
      <c r="T564" s="6" t="e">
        <f>INDEX([1]!tblLoc[Score],MATCH(INDEX([1]!tblOrg[Loc],MATCH(#REF!,[1]!tblOrg[Abbr],0)),[1]!tblLoc[Loc],0))</f>
        <v>#REF!</v>
      </c>
      <c r="U564" s="6">
        <f>IFERROR(INDEX([1]!tblLoc[Score],MATCH(INDEX([1]!tblOrg[Loc],MATCH(INDEX(FacList,MATCH(tblTeamSch[[#This Row],[Facility]],INDEX(FacList,,1),0),3),[1]!tblOrg[Org Num],0)),[1]!tblLoc[Loc],0)),"")</f>
        <v>10</v>
      </c>
      <c r="V564" s="6">
        <f>IF(OR(tblTeamSch[[#This Row],[Court]]="",tblTeamSch[[#This Row],[Home]]&gt;0),0,IF(tblTeamSch[[#This Row],[Court]]&lt;10,0,IF(tblTeamSch[[#This Row],[Home Court]]=10,0,10)))</f>
        <v>0</v>
      </c>
      <c r="W564" s="6" t="e">
        <f>COUNTIFS(tblTeamSch[Travel Score for Game],10,tblTeamSch[Home],0,#REF!,#REF!)</f>
        <v>#REF!</v>
      </c>
      <c r="X564" s="6" t="str">
        <f>IFERROR(INDEX(tblTeamSch[Overall Travel Score],MATCH(tblTeamSch[[#This Row],[Opponent]],tblTeamSch[Team],0)),"")</f>
        <v/>
      </c>
      <c r="Y564" s="6" cm="1">
        <f t="array" ref="Y564">IF(Y563="Num",1,IF(Y563="","",IF(Y563+1&gt;TotalNumRegGames*2,"",Y563+1)))</f>
        <v>563</v>
      </c>
    </row>
    <row r="565" spans="1:25" ht="13.35" customHeight="1" x14ac:dyDescent="0.3">
      <c r="A565" s="6" cm="1">
        <f t="array" ref="A5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821</v>
      </c>
      <c r="B565" s="6" cm="1">
        <f t="array" ref="B5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65" s="6">
        <f>IFERROR(INDEX([1]!tblSchedule[Week Game Scheduled],MATCH(tblTeamSch[[#This Row],[Game Num]],[1]!tblSchedule[GameNum],0)),"")</f>
        <v>51</v>
      </c>
      <c r="D565" s="6">
        <f>IFERROR(INDEX([1]!tblSchedule[Round],MATCH(tblTeamSch[[#This Row],[Game Num]],[1]!tblSchedule[GameNum],0)),"")</f>
        <v>2</v>
      </c>
      <c r="E565" s="6">
        <f>IFERROR(INDEX([1]!tblSchedule[Rnd Sch],MATCH(tblTeamSch[[#This Row],[Game Num]],[1]!tblSchedule[GameNum],0)),"")</f>
        <v>2</v>
      </c>
      <c r="F565" s="6" t="str">
        <f>IFERROR(INDEX([1]!tblSchedule[DLC],MATCH(tblTeamSch[[#This Row],[Game Num]],[1]!tblSchedule[GameNum],0)),"")</f>
        <v>8G2</v>
      </c>
      <c r="G565" s="7" t="str">
        <f>IFERROR(INDEX([1]!tblSchedule[Facility],MATCH(tblTeamSch[[#This Row],[Game Num]],[1]!tblSchedule[GameNum],0)),"")</f>
        <v>Saint Andrew Academy Gym</v>
      </c>
      <c r="H565" s="8">
        <f>IFERROR(INDEX([1]!tblSchedule[Game Date],MATCH(tblTeamSch[[#This Row],[Game Num]],[1]!tblSchedule[GameNum],0)),"")</f>
        <v>46005</v>
      </c>
      <c r="I565" s="9">
        <f>IFERROR(INDEX([1]!tblSchedule[Game Time],MATCH(tblTeamSch[[#This Row],[Game Num]],[1]!tblSchedule[GameNum],0)),"")</f>
        <v>0.625</v>
      </c>
      <c r="J565" s="10" t="str">
        <f>IFERROR(INDEX([1]!tblTeams[Organization],MATCH(tblTeamSch[[#This Row],[Team]],[1]!tblTeams[Team],0)),"")</f>
        <v>Notre Dame Academy</v>
      </c>
      <c r="K565" s="10" t="str">
        <f>IFERROR(INDEX([1]!tblOrg[Abbr],MATCH(tblTeamSch[[#This Row],[Org]],[1]!tblOrg[Organization],0)),"")</f>
        <v>NDA</v>
      </c>
      <c r="L565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5" s="10" t="str">
        <f>IFERROR(INDEX(IF(tblTeamSch[[#This Row],[1vs2]]=1,[1]!tblSchedule[Team 2 Name],[1]!tblSchedule[Team 1 Name]),MATCH(tblTeamSch[[#This Row],[Game Num]],[1]!tblSchedule[GameNum],0)),"")</f>
        <v>St Patrick BB 8G#2</v>
      </c>
      <c r="N565" s="6"/>
      <c r="O565" s="6"/>
      <c r="P565" s="6"/>
      <c r="Q565" s="6">
        <f>INDEX([1]!tblSchedule[Home Game],MATCH(tblTeamSch[[#This Row],[Game Num]],[1]!tblSchedule[GameNum],0))</f>
        <v>0</v>
      </c>
      <c r="R565" s="7" t="e">
        <f>IF(COUNTIFS(tblTeamSch[Team],tblTeamSch[[#This Row],[Team]],#REF!,1)&gt;1,"Y","")</f>
        <v>#REF!</v>
      </c>
      <c r="S565" s="6">
        <f>INDEX([1]!tblLoc[Score],MATCH(INDEX([1]!tblOrg[Loc],MATCH(tblTeamSch[[#This Row],[Org]],[1]!tblOrg[Organization],0)),[1]!tblLoc[Loc],0))</f>
        <v>10</v>
      </c>
      <c r="T565" s="6" t="e">
        <f>INDEX([1]!tblLoc[Score],MATCH(INDEX([1]!tblOrg[Loc],MATCH(#REF!,[1]!tblOrg[Abbr],0)),[1]!tblLoc[Loc],0))</f>
        <v>#REF!</v>
      </c>
      <c r="U565" s="6">
        <f>IFERROR(INDEX([1]!tblLoc[Score],MATCH(INDEX([1]!tblOrg[Loc],MATCH(INDEX(FacList,MATCH(tblTeamSch[[#This Row],[Facility]],INDEX(FacList,,1),0),3),[1]!tblOrg[Org Num],0)),[1]!tblLoc[Loc],0)),"")</f>
        <v>10</v>
      </c>
      <c r="V565" s="6">
        <f>IF(OR(tblTeamSch[[#This Row],[Court]]="",tblTeamSch[[#This Row],[Home]]&gt;0),0,IF(tblTeamSch[[#This Row],[Court]]&lt;10,0,IF(tblTeamSch[[#This Row],[Home Court]]=10,0,10)))</f>
        <v>0</v>
      </c>
      <c r="W565" s="6" t="e">
        <f>COUNTIFS(tblTeamSch[Travel Score for Game],10,tblTeamSch[Home],0,#REF!,#REF!)</f>
        <v>#REF!</v>
      </c>
      <c r="X565" s="6" t="str">
        <f>IFERROR(INDEX(tblTeamSch[Overall Travel Score],MATCH(tblTeamSch[[#This Row],[Opponent]],tblTeamSch[Team],0)),"")</f>
        <v/>
      </c>
      <c r="Y565" s="6" cm="1">
        <f t="array" ref="Y565">IF(Y564="Num",1,IF(Y564="","",IF(Y564+1&gt;TotalNumRegGames*2,"",Y564+1)))</f>
        <v>564</v>
      </c>
    </row>
    <row r="566" spans="1:25" ht="13.35" customHeight="1" x14ac:dyDescent="0.3">
      <c r="A566" s="6" cm="1">
        <f t="array" ref="A5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823</v>
      </c>
      <c r="B566" s="6" cm="1">
        <f t="array" ref="B5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66" s="6">
        <f>IFERROR(INDEX([1]!tblSchedule[Week Game Scheduled],MATCH(tblTeamSch[[#This Row],[Game Num]],[1]!tblSchedule[GameNum],0)),"")</f>
        <v>5</v>
      </c>
      <c r="D566" s="6">
        <f>IFERROR(INDEX([1]!tblSchedule[Round],MATCH(tblTeamSch[[#This Row],[Game Num]],[1]!tblSchedule[GameNum],0)),"")</f>
        <v>3</v>
      </c>
      <c r="E566" s="6">
        <f>IFERROR(INDEX([1]!tblSchedule[Rnd Sch],MATCH(tblTeamSch[[#This Row],[Game Num]],[1]!tblSchedule[GameNum],0)),"")</f>
        <v>3</v>
      </c>
      <c r="F566" s="6" t="str">
        <f>IFERROR(INDEX([1]!tblSchedule[DLC],MATCH(tblTeamSch[[#This Row],[Game Num]],[1]!tblSchedule[GameNum],0)),"")</f>
        <v>8G2</v>
      </c>
      <c r="G566" s="7" t="str">
        <f>IFERROR(INDEX([1]!tblSchedule[Facility],MATCH(tblTeamSch[[#This Row],[Game Num]],[1]!tblSchedule[GameNum],0)),"")</f>
        <v>St. Margaret Mary Gym</v>
      </c>
      <c r="H566" s="8">
        <f>IFERROR(INDEX([1]!tblSchedule[Game Date],MATCH(tblTeamSch[[#This Row],[Game Num]],[1]!tblSchedule[GameNum],0)),"")</f>
        <v>46025</v>
      </c>
      <c r="I566" s="9">
        <f>IFERROR(INDEX([1]!tblSchedule[Game Time],MATCH(tblTeamSch[[#This Row],[Game Num]],[1]!tblSchedule[GameNum],0)),"")</f>
        <v>0.41666666666666669</v>
      </c>
      <c r="J566" s="10" t="str">
        <f>IFERROR(INDEX([1]!tblTeams[Organization],MATCH(tblTeamSch[[#This Row],[Team]],[1]!tblTeams[Team],0)),"")</f>
        <v>Notre Dame Academy</v>
      </c>
      <c r="K566" s="10" t="str">
        <f>IFERROR(INDEX([1]!tblOrg[Abbr],MATCH(tblTeamSch[[#This Row],[Org]],[1]!tblOrg[Organization],0)),"")</f>
        <v>NDA</v>
      </c>
      <c r="L566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6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566" s="6"/>
      <c r="O566" s="6"/>
      <c r="P566" s="6"/>
      <c r="Q566" s="6">
        <f>INDEX([1]!tblSchedule[Home Game],MATCH(tblTeamSch[[#This Row],[Game Num]],[1]!tblSchedule[GameNum],0))</f>
        <v>1</v>
      </c>
      <c r="R566" s="7" t="e">
        <f>IF(COUNTIFS(tblTeamSch[Team],tblTeamSch[[#This Row],[Team]],#REF!,1)&gt;1,"Y","")</f>
        <v>#REF!</v>
      </c>
      <c r="S566" s="6">
        <f>INDEX([1]!tblLoc[Score],MATCH(INDEX([1]!tblOrg[Loc],MATCH(tblTeamSch[[#This Row],[Org]],[1]!tblOrg[Organization],0)),[1]!tblLoc[Loc],0))</f>
        <v>10</v>
      </c>
      <c r="T566" s="6" t="e">
        <f>INDEX([1]!tblLoc[Score],MATCH(INDEX([1]!tblOrg[Loc],MATCH(#REF!,[1]!tblOrg[Abbr],0)),[1]!tblLoc[Loc],0))</f>
        <v>#REF!</v>
      </c>
      <c r="U566" s="6">
        <f>IFERROR(INDEX([1]!tblLoc[Score],MATCH(INDEX([1]!tblOrg[Loc],MATCH(INDEX(FacList,MATCH(tblTeamSch[[#This Row],[Facility]],INDEX(FacList,,1),0),3),[1]!tblOrg[Org Num],0)),[1]!tblLoc[Loc],0)),"")</f>
        <v>0</v>
      </c>
      <c r="V566" s="6">
        <f>IF(OR(tblTeamSch[[#This Row],[Court]]="",tblTeamSch[[#This Row],[Home]]&gt;0),0,IF(tblTeamSch[[#This Row],[Court]]&lt;10,0,IF(tblTeamSch[[#This Row],[Home Court]]=10,0,10)))</f>
        <v>0</v>
      </c>
      <c r="W566" s="6" t="e">
        <f>COUNTIFS(tblTeamSch[Travel Score for Game],10,tblTeamSch[Home],0,#REF!,#REF!)</f>
        <v>#REF!</v>
      </c>
      <c r="X566" s="6" t="str">
        <f>IFERROR(INDEX(tblTeamSch[Overall Travel Score],MATCH(tblTeamSch[[#This Row],[Opponent]],tblTeamSch[Team],0)),"")</f>
        <v/>
      </c>
      <c r="Y566" s="6" cm="1">
        <f t="array" ref="Y566">IF(Y565="Num",1,IF(Y565="","",IF(Y565+1&gt;TotalNumRegGames*2,"",Y565+1)))</f>
        <v>565</v>
      </c>
    </row>
    <row r="567" spans="1:25" ht="13.35" customHeight="1" x14ac:dyDescent="0.3">
      <c r="A567" s="6" cm="1">
        <f t="array" ref="A5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836</v>
      </c>
      <c r="B567" s="6" cm="1">
        <f t="array" ref="B5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7" s="6">
        <f>IFERROR(INDEX([1]!tblSchedule[Week Game Scheduled],MATCH(tblTeamSch[[#This Row],[Game Num]],[1]!tblSchedule[GameNum],0)),"")</f>
        <v>6</v>
      </c>
      <c r="D567" s="6">
        <f>IFERROR(INDEX([1]!tblSchedule[Round],MATCH(tblTeamSch[[#This Row],[Game Num]],[1]!tblSchedule[GameNum],0)),"")</f>
        <v>4</v>
      </c>
      <c r="E567" s="6">
        <f>IFERROR(INDEX([1]!tblSchedule[Rnd Sch],MATCH(tblTeamSch[[#This Row],[Game Num]],[1]!tblSchedule[GameNum],0)),"")</f>
        <v>4</v>
      </c>
      <c r="F567" s="6" t="str">
        <f>IFERROR(INDEX([1]!tblSchedule[DLC],MATCH(tblTeamSch[[#This Row],[Game Num]],[1]!tblSchedule[GameNum],0)),"")</f>
        <v>8G2</v>
      </c>
      <c r="G567" s="7" t="str">
        <f>IFERROR(INDEX([1]!tblSchedule[Facility],MATCH(tblTeamSch[[#This Row],[Game Num]],[1]!tblSchedule[GameNum],0)),"")</f>
        <v>ST. RAPHAEL GYMNASIUM</v>
      </c>
      <c r="H567" s="8">
        <f>IFERROR(INDEX([1]!tblSchedule[Game Date],MATCH(tblTeamSch[[#This Row],[Game Num]],[1]!tblSchedule[GameNum],0)),"")</f>
        <v>46032</v>
      </c>
      <c r="I567" s="9">
        <f>IFERROR(INDEX([1]!tblSchedule[Game Time],MATCH(tblTeamSch[[#This Row],[Game Num]],[1]!tblSchedule[GameNum],0)),"")</f>
        <v>0.375</v>
      </c>
      <c r="J567" s="10" t="str">
        <f>IFERROR(INDEX([1]!tblTeams[Organization],MATCH(tblTeamSch[[#This Row],[Team]],[1]!tblTeams[Team],0)),"")</f>
        <v>Notre Dame Academy</v>
      </c>
      <c r="K567" s="10" t="str">
        <f>IFERROR(INDEX([1]!tblOrg[Abbr],MATCH(tblTeamSch[[#This Row],[Org]],[1]!tblOrg[Organization],0)),"")</f>
        <v>NDA</v>
      </c>
      <c r="L567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7" s="10" t="str">
        <f>IFERROR(INDEX(IF(tblTeamSch[[#This Row],[1vs2]]=1,[1]!tblSchedule[Team 2 Name],[1]!tblSchedule[Team 1 Name]),MATCH(tblTeamSch[[#This Row],[Game Num]],[1]!tblSchedule[GameNum],0)),"")</f>
        <v>St. Raphael BB 8G #2</v>
      </c>
      <c r="N567" s="6"/>
      <c r="O567" s="6"/>
      <c r="P567" s="6"/>
      <c r="Q567" s="6">
        <f>INDEX([1]!tblSchedule[Home Game],MATCH(tblTeamSch[[#This Row],[Game Num]],[1]!tblSchedule[GameNum],0))</f>
        <v>1</v>
      </c>
      <c r="R567" s="7" t="e">
        <f>IF(COUNTIFS(tblTeamSch[Team],tblTeamSch[[#This Row],[Team]],#REF!,1)&gt;1,"Y","")</f>
        <v>#REF!</v>
      </c>
      <c r="S567" s="6">
        <f>INDEX([1]!tblLoc[Score],MATCH(INDEX([1]!tblOrg[Loc],MATCH(tblTeamSch[[#This Row],[Org]],[1]!tblOrg[Organization],0)),[1]!tblLoc[Loc],0))</f>
        <v>10</v>
      </c>
      <c r="T567" s="6" t="e">
        <f>INDEX([1]!tblLoc[Score],MATCH(INDEX([1]!tblOrg[Loc],MATCH(#REF!,[1]!tblOrg[Abbr],0)),[1]!tblLoc[Loc],0))</f>
        <v>#REF!</v>
      </c>
      <c r="U567" s="6">
        <f>IFERROR(INDEX([1]!tblLoc[Score],MATCH(INDEX([1]!tblOrg[Loc],MATCH(INDEX(FacList,MATCH(tblTeamSch[[#This Row],[Facility]],INDEX(FacList,,1),0),3),[1]!tblOrg[Org Num],0)),[1]!tblLoc[Loc],0)),"")</f>
        <v>0</v>
      </c>
      <c r="V567" s="6">
        <f>IF(OR(tblTeamSch[[#This Row],[Court]]="",tblTeamSch[[#This Row],[Home]]&gt;0),0,IF(tblTeamSch[[#This Row],[Court]]&lt;10,0,IF(tblTeamSch[[#This Row],[Home Court]]=10,0,10)))</f>
        <v>0</v>
      </c>
      <c r="W567" s="6" t="e">
        <f>COUNTIFS(tblTeamSch[Travel Score for Game],10,tblTeamSch[Home],0,#REF!,#REF!)</f>
        <v>#REF!</v>
      </c>
      <c r="X567" s="6" t="str">
        <f>IFERROR(INDEX(tblTeamSch[Overall Travel Score],MATCH(tblTeamSch[[#This Row],[Opponent]],tblTeamSch[Team],0)),"")</f>
        <v/>
      </c>
      <c r="Y567" s="6" cm="1">
        <f t="array" ref="Y567">IF(Y566="Num",1,IF(Y566="","",IF(Y566+1&gt;TotalNumRegGames*2,"",Y566+1)))</f>
        <v>566</v>
      </c>
    </row>
    <row r="568" spans="1:25" ht="13.35" customHeight="1" x14ac:dyDescent="0.3">
      <c r="A568" s="6" cm="1">
        <f t="array" ref="A5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839</v>
      </c>
      <c r="B568" s="6" cm="1">
        <f t="array" ref="B5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68" s="6">
        <f>IFERROR(INDEX([1]!tblSchedule[Week Game Scheduled],MATCH(tblTeamSch[[#This Row],[Game Num]],[1]!tblSchedule[GameNum],0)),"")</f>
        <v>7</v>
      </c>
      <c r="D568" s="6">
        <f>IFERROR(INDEX([1]!tblSchedule[Round],MATCH(tblTeamSch[[#This Row],[Game Num]],[1]!tblSchedule[GameNum],0)),"")</f>
        <v>5</v>
      </c>
      <c r="E568" s="6">
        <f>IFERROR(INDEX([1]!tblSchedule[Rnd Sch],MATCH(tblTeamSch[[#This Row],[Game Num]],[1]!tblSchedule[GameNum],0)),"")</f>
        <v>5</v>
      </c>
      <c r="F568" s="6" t="str">
        <f>IFERROR(INDEX([1]!tblSchedule[DLC],MATCH(tblTeamSch[[#This Row],[Game Num]],[1]!tblSchedule[GameNum],0)),"")</f>
        <v>8G2</v>
      </c>
      <c r="G568" s="7" t="str">
        <f>IFERROR(INDEX([1]!tblSchedule[Facility],MATCH(tblTeamSch[[#This Row],[Game Num]],[1]!tblSchedule[GameNum],0)),"")</f>
        <v>St Lawrence</v>
      </c>
      <c r="H568" s="8">
        <f>IFERROR(INDEX([1]!tblSchedule[Game Date],MATCH(tblTeamSch[[#This Row],[Game Num]],[1]!tblSchedule[GameNum],0)),"")</f>
        <v>46039</v>
      </c>
      <c r="I568" s="9">
        <f>IFERROR(INDEX([1]!tblSchedule[Game Time],MATCH(tblTeamSch[[#This Row],[Game Num]],[1]!tblSchedule[GameNum],0)),"")</f>
        <v>0.41666666666666669</v>
      </c>
      <c r="J568" s="10" t="str">
        <f>IFERROR(INDEX([1]!tblTeams[Organization],MATCH(tblTeamSch[[#This Row],[Team]],[1]!tblTeams[Team],0)),"")</f>
        <v>Notre Dame Academy</v>
      </c>
      <c r="K568" s="10" t="str">
        <f>IFERROR(INDEX([1]!tblOrg[Abbr],MATCH(tblTeamSch[[#This Row],[Org]],[1]!tblOrg[Organization],0)),"")</f>
        <v>NDA</v>
      </c>
      <c r="L568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8" s="10" t="str">
        <f>IFERROR(INDEX(IF(tblTeamSch[[#This Row],[1vs2]]=1,[1]!tblSchedule[Team 2 Name],[1]!tblSchedule[Team 1 Name]),MATCH(tblTeamSch[[#This Row],[Game Num]],[1]!tblSchedule[GameNum],0)),"")</f>
        <v>St. Paul BB 8G#2</v>
      </c>
      <c r="N568" s="6"/>
      <c r="O568" s="6"/>
      <c r="P568" s="6"/>
      <c r="Q568" s="6">
        <f>INDEX([1]!tblSchedule[Home Game],MATCH(tblTeamSch[[#This Row],[Game Num]],[1]!tblSchedule[GameNum],0))</f>
        <v>1</v>
      </c>
      <c r="R568" s="7" t="e">
        <f>IF(COUNTIFS(tblTeamSch[Team],tblTeamSch[[#This Row],[Team]],#REF!,1)&gt;1,"Y","")</f>
        <v>#REF!</v>
      </c>
      <c r="S568" s="6">
        <f>INDEX([1]!tblLoc[Score],MATCH(INDEX([1]!tblOrg[Loc],MATCH(tblTeamSch[[#This Row],[Org]],[1]!tblOrg[Organization],0)),[1]!tblLoc[Loc],0))</f>
        <v>10</v>
      </c>
      <c r="T568" s="6" t="e">
        <f>INDEX([1]!tblLoc[Score],MATCH(INDEX([1]!tblOrg[Loc],MATCH(#REF!,[1]!tblOrg[Abbr],0)),[1]!tblLoc[Loc],0))</f>
        <v>#REF!</v>
      </c>
      <c r="U568" s="6">
        <f>IFERROR(INDEX([1]!tblLoc[Score],MATCH(INDEX([1]!tblOrg[Loc],MATCH(INDEX(FacList,MATCH(tblTeamSch[[#This Row],[Facility]],INDEX(FacList,,1),0),3),[1]!tblOrg[Org Num],0)),[1]!tblLoc[Loc],0)),"")</f>
        <v>10</v>
      </c>
      <c r="V568" s="6">
        <f>IF(OR(tblTeamSch[[#This Row],[Court]]="",tblTeamSch[[#This Row],[Home]]&gt;0),0,IF(tblTeamSch[[#This Row],[Court]]&lt;10,0,IF(tblTeamSch[[#This Row],[Home Court]]=10,0,10)))</f>
        <v>0</v>
      </c>
      <c r="W568" s="6" t="e">
        <f>COUNTIFS(tblTeamSch[Travel Score for Game],10,tblTeamSch[Home],0,#REF!,#REF!)</f>
        <v>#REF!</v>
      </c>
      <c r="X568" s="6" t="str">
        <f>IFERROR(INDEX(tblTeamSch[Overall Travel Score],MATCH(tblTeamSch[[#This Row],[Opponent]],tblTeamSch[Team],0)),"")</f>
        <v/>
      </c>
      <c r="Y568" s="6" cm="1">
        <f t="array" ref="Y568">IF(Y567="Num",1,IF(Y567="","",IF(Y567+1&gt;TotalNumRegGames*2,"",Y567+1)))</f>
        <v>567</v>
      </c>
    </row>
    <row r="569" spans="1:25" ht="13.35" customHeight="1" x14ac:dyDescent="0.3">
      <c r="A569" s="6" cm="1">
        <f t="array" ref="A5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849</v>
      </c>
      <c r="B569" s="6" cm="1">
        <f t="array" ref="B5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69" s="6">
        <f>IFERROR(INDEX([1]!tblSchedule[Week Game Scheduled],MATCH(tblTeamSch[[#This Row],[Game Num]],[1]!tblSchedule[GameNum],0)),"")</f>
        <v>8</v>
      </c>
      <c r="D569" s="6">
        <f>IFERROR(INDEX([1]!tblSchedule[Round],MATCH(tblTeamSch[[#This Row],[Game Num]],[1]!tblSchedule[GameNum],0)),"")</f>
        <v>6</v>
      </c>
      <c r="E569" s="6">
        <f>IFERROR(INDEX([1]!tblSchedule[Rnd Sch],MATCH(tblTeamSch[[#This Row],[Game Num]],[1]!tblSchedule[GameNum],0)),"")</f>
        <v>6</v>
      </c>
      <c r="F569" s="6" t="str">
        <f>IFERROR(INDEX([1]!tblSchedule[DLC],MATCH(tblTeamSch[[#This Row],[Game Num]],[1]!tblSchedule[GameNum],0)),"")</f>
        <v>8G2</v>
      </c>
      <c r="G569" s="7" t="str">
        <f>IFERROR(INDEX([1]!tblSchedule[Facility],MATCH(tblTeamSch[[#This Row],[Game Num]],[1]!tblSchedule[GameNum],0)),"")</f>
        <v>St. Albert the Great Gym</v>
      </c>
      <c r="H569" s="8">
        <f>IFERROR(INDEX([1]!tblSchedule[Game Date],MATCH(tblTeamSch[[#This Row],[Game Num]],[1]!tblSchedule[GameNum],0)),"")</f>
        <v>46046</v>
      </c>
      <c r="I569" s="9">
        <f>IFERROR(INDEX([1]!tblSchedule[Game Time],MATCH(tblTeamSch[[#This Row],[Game Num]],[1]!tblSchedule[GameNum],0)),"")</f>
        <v>0.41666666666666669</v>
      </c>
      <c r="J569" s="10" t="str">
        <f>IFERROR(INDEX([1]!tblTeams[Organization],MATCH(tblTeamSch[[#This Row],[Team]],[1]!tblTeams[Team],0)),"")</f>
        <v>Notre Dame Academy</v>
      </c>
      <c r="K569" s="10" t="str">
        <f>IFERROR(INDEX([1]!tblOrg[Abbr],MATCH(tblTeamSch[[#This Row],[Org]],[1]!tblOrg[Organization],0)),"")</f>
        <v>NDA</v>
      </c>
      <c r="L569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69" s="10" t="str">
        <f>IFERROR(INDEX(IF(tblTeamSch[[#This Row],[1vs2]]=1,[1]!tblSchedule[Team 2 Name],[1]!tblSchedule[Team 1 Name]),MATCH(tblTeamSch[[#This Row],[Game Num]],[1]!tblSchedule[GameNum],0)),"")</f>
        <v>St. Albert BB 8G#2</v>
      </c>
      <c r="N569" s="6"/>
      <c r="O569" s="6"/>
      <c r="P569" s="6"/>
      <c r="Q569" s="6">
        <f>INDEX([1]!tblSchedule[Home Game],MATCH(tblTeamSch[[#This Row],[Game Num]],[1]!tblSchedule[GameNum],0))</f>
        <v>1</v>
      </c>
      <c r="R569" s="7" t="e">
        <f>IF(COUNTIFS(tblTeamSch[Team],tblTeamSch[[#This Row],[Team]],#REF!,1)&gt;1,"Y","")</f>
        <v>#REF!</v>
      </c>
      <c r="S569" s="6">
        <f>INDEX([1]!tblLoc[Score],MATCH(INDEX([1]!tblOrg[Loc],MATCH(tblTeamSch[[#This Row],[Org]],[1]!tblOrg[Organization],0)),[1]!tblLoc[Loc],0))</f>
        <v>10</v>
      </c>
      <c r="T569" s="6" t="e">
        <f>INDEX([1]!tblLoc[Score],MATCH(INDEX([1]!tblOrg[Loc],MATCH(#REF!,[1]!tblOrg[Abbr],0)),[1]!tblLoc[Loc],0))</f>
        <v>#REF!</v>
      </c>
      <c r="U569" s="6">
        <f>IFERROR(INDEX([1]!tblLoc[Score],MATCH(INDEX([1]!tblOrg[Loc],MATCH(INDEX(FacList,MATCH(tblTeamSch[[#This Row],[Facility]],INDEX(FacList,,1),0),3),[1]!tblOrg[Org Num],0)),[1]!tblLoc[Loc],0)),"")</f>
        <v>0</v>
      </c>
      <c r="V569" s="6">
        <f>IF(OR(tblTeamSch[[#This Row],[Court]]="",tblTeamSch[[#This Row],[Home]]&gt;0),0,IF(tblTeamSch[[#This Row],[Court]]&lt;10,0,IF(tblTeamSch[[#This Row],[Home Court]]=10,0,10)))</f>
        <v>0</v>
      </c>
      <c r="W569" s="6" t="e">
        <f>COUNTIFS(tblTeamSch[Travel Score for Game],10,tblTeamSch[Home],0,#REF!,#REF!)</f>
        <v>#REF!</v>
      </c>
      <c r="X569" s="6" t="str">
        <f>IFERROR(INDEX(tblTeamSch[Overall Travel Score],MATCH(tblTeamSch[[#This Row],[Opponent]],tblTeamSch[Team],0)),"")</f>
        <v/>
      </c>
      <c r="Y569" s="6" cm="1">
        <f t="array" ref="Y569">IF(Y568="Num",1,IF(Y568="","",IF(Y568+1&gt;TotalNumRegGames*2,"",Y568+1)))</f>
        <v>568</v>
      </c>
    </row>
    <row r="570" spans="1:25" ht="13.35" customHeight="1" x14ac:dyDescent="0.3">
      <c r="A570" s="6" cm="1">
        <f t="array" ref="A5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856</v>
      </c>
      <c r="B570" s="6" cm="1">
        <f t="array" ref="B5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70" s="6">
        <f>IFERROR(INDEX([1]!tblSchedule[Week Game Scheduled],MATCH(tblTeamSch[[#This Row],[Game Num]],[1]!tblSchedule[GameNum],0)),"")</f>
        <v>9</v>
      </c>
      <c r="D570" s="6">
        <f>IFERROR(INDEX([1]!tblSchedule[Round],MATCH(tblTeamSch[[#This Row],[Game Num]],[1]!tblSchedule[GameNum],0)),"")</f>
        <v>7</v>
      </c>
      <c r="E570" s="6">
        <f>IFERROR(INDEX([1]!tblSchedule[Rnd Sch],MATCH(tblTeamSch[[#This Row],[Game Num]],[1]!tblSchedule[GameNum],0)),"")</f>
        <v>7</v>
      </c>
      <c r="F570" s="6" t="str">
        <f>IFERROR(INDEX([1]!tblSchedule[DLC],MATCH(tblTeamSch[[#This Row],[Game Num]],[1]!tblSchedule[GameNum],0)),"")</f>
        <v>8G2</v>
      </c>
      <c r="G570" s="7" t="str">
        <f>IFERROR(INDEX([1]!tblSchedule[Facility],MATCH(tblTeamSch[[#This Row],[Game Num]],[1]!tblSchedule[GameNum],0)),"")</f>
        <v>Mary Queen of Peace</v>
      </c>
      <c r="H570" s="8">
        <f>IFERROR(INDEX([1]!tblSchedule[Game Date],MATCH(tblTeamSch[[#This Row],[Game Num]],[1]!tblSchedule[GameNum],0)),"")</f>
        <v>46053</v>
      </c>
      <c r="I570" s="9">
        <f>IFERROR(INDEX([1]!tblSchedule[Game Time],MATCH(tblTeamSch[[#This Row],[Game Num]],[1]!tblSchedule[GameNum],0)),"")</f>
        <v>0.375</v>
      </c>
      <c r="J570" s="10" t="str">
        <f>IFERROR(INDEX([1]!tblTeams[Organization],MATCH(tblTeamSch[[#This Row],[Team]],[1]!tblTeams[Team],0)),"")</f>
        <v>Notre Dame Academy</v>
      </c>
      <c r="K570" s="10" t="str">
        <f>IFERROR(INDEX([1]!tblOrg[Abbr],MATCH(tblTeamSch[[#This Row],[Org]],[1]!tblOrg[Organization],0)),"")</f>
        <v>NDA</v>
      </c>
      <c r="L570" s="10" t="str">
        <f>IFERROR(INDEX(IF(tblTeamSch[[#This Row],[1vs2]]=1,[1]!tblSchedule[Team 1 Name],[1]!tblSchedule[Team 2 Name]),MATCH(tblTeamSch[[#This Row],[Game Num]],[1]!tblSchedule[GameNum],0)),"")</f>
        <v>Notre Dame Academy BB 7/8 Girls #2</v>
      </c>
      <c r="M570" s="10" t="str">
        <f>IFERROR(INDEX(IF(tblTeamSch[[#This Row],[1vs2]]=1,[1]!tblSchedule[Team 2 Name],[1]!tblSchedule[Team 1 Name]),MATCH(tblTeamSch[[#This Row],[Game Num]],[1]!tblSchedule[GameNum],0)),"")</f>
        <v>Holy Trinity BB 7/8G #2</v>
      </c>
      <c r="N570" s="6"/>
      <c r="O570" s="6"/>
      <c r="P570" s="6"/>
      <c r="Q570" s="6">
        <f>INDEX([1]!tblSchedule[Home Game],MATCH(tblTeamSch[[#This Row],[Game Num]],[1]!tblSchedule[GameNum],0))</f>
        <v>1</v>
      </c>
      <c r="R570" s="7" t="e">
        <f>IF(COUNTIFS(tblTeamSch[Team],tblTeamSch[[#This Row],[Team]],#REF!,1)&gt;1,"Y","")</f>
        <v>#REF!</v>
      </c>
      <c r="S570" s="6">
        <f>INDEX([1]!tblLoc[Score],MATCH(INDEX([1]!tblOrg[Loc],MATCH(tblTeamSch[[#This Row],[Org]],[1]!tblOrg[Organization],0)),[1]!tblLoc[Loc],0))</f>
        <v>10</v>
      </c>
      <c r="T570" s="6" t="e">
        <f>INDEX([1]!tblLoc[Score],MATCH(INDEX([1]!tblOrg[Loc],MATCH(#REF!,[1]!tblOrg[Abbr],0)),[1]!tblLoc[Loc],0))</f>
        <v>#REF!</v>
      </c>
      <c r="U570" s="6">
        <f>IFERROR(INDEX([1]!tblLoc[Score],MATCH(INDEX([1]!tblOrg[Loc],MATCH(INDEX(FacList,MATCH(tblTeamSch[[#This Row],[Facility]],INDEX(FacList,,1),0),3),[1]!tblOrg[Org Num],0)),[1]!tblLoc[Loc],0)),"")</f>
        <v>10</v>
      </c>
      <c r="V570" s="6">
        <f>IF(OR(tblTeamSch[[#This Row],[Court]]="",tblTeamSch[[#This Row],[Home]]&gt;0),0,IF(tblTeamSch[[#This Row],[Court]]&lt;10,0,IF(tblTeamSch[[#This Row],[Home Court]]=10,0,10)))</f>
        <v>0</v>
      </c>
      <c r="W570" s="6" t="e">
        <f>COUNTIFS(tblTeamSch[Travel Score for Game],10,tblTeamSch[Home],0,#REF!,#REF!)</f>
        <v>#REF!</v>
      </c>
      <c r="X570" s="6" t="str">
        <f>IFERROR(INDEX(tblTeamSch[Overall Travel Score],MATCH(tblTeamSch[[#This Row],[Opponent]],tblTeamSch[Team],0)),"")</f>
        <v/>
      </c>
      <c r="Y570" s="6" cm="1">
        <f t="array" ref="Y570">IF(Y569="Num",1,IF(Y569="","",IF(Y569+1&gt;TotalNumRegGames*2,"",Y569+1)))</f>
        <v>569</v>
      </c>
    </row>
    <row r="571" spans="1:25" ht="13.35" customHeight="1" x14ac:dyDescent="0.3">
      <c r="A571" s="6" cm="1">
        <f t="array" ref="A5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500</v>
      </c>
      <c r="B571" s="6" cm="1">
        <f t="array" ref="B5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1" s="6">
        <f>IFERROR(INDEX([1]!tblSchedule[Week Game Scheduled],MATCH(tblTeamSch[[#This Row],[Game Num]],[1]!tblSchedule[GameNum],0)),"")</f>
        <v>49</v>
      </c>
      <c r="D571" s="6">
        <f>IFERROR(INDEX([1]!tblSchedule[Round],MATCH(tblTeamSch[[#This Row],[Game Num]],[1]!tblSchedule[GameNum],0)),"")</f>
        <v>1</v>
      </c>
      <c r="E571" s="6">
        <f>IFERROR(INDEX([1]!tblSchedule[Rnd Sch],MATCH(tblTeamSch[[#This Row],[Game Num]],[1]!tblSchedule[GameNum],0)),"")</f>
        <v>1</v>
      </c>
      <c r="F571" s="6" t="str">
        <f>IFERROR(INDEX([1]!tblSchedule[DLC],MATCH(tblTeamSch[[#This Row],[Game Num]],[1]!tblSchedule[GameNum],0)),"")</f>
        <v>4B1A</v>
      </c>
      <c r="G571" s="7" t="str">
        <f>IFERROR(INDEX([1]!tblSchedule[Facility],MATCH(tblTeamSch[[#This Row],[Game Num]],[1]!tblSchedule[GameNum],0)),"")</f>
        <v>Saint Bernard Parish Hall</v>
      </c>
      <c r="H571" s="8">
        <f>IFERROR(INDEX([1]!tblSchedule[Game Date],MATCH(tblTeamSch[[#This Row],[Game Num]],[1]!tblSchedule[GameNum],0)),"")</f>
        <v>45997</v>
      </c>
      <c r="I571" s="9">
        <f>IFERROR(INDEX([1]!tblSchedule[Game Time],MATCH(tblTeamSch[[#This Row],[Game Num]],[1]!tblSchedule[GameNum],0)),"")</f>
        <v>0.5</v>
      </c>
      <c r="J571" s="10" t="str">
        <f>IFERROR(INDEX([1]!tblTeams[Organization],MATCH(tblTeamSch[[#This Row],[Team]],[1]!tblTeams[Team],0)),"")</f>
        <v>Our Lady of Lourdes</v>
      </c>
      <c r="K571" s="10" t="str">
        <f>IFERROR(INDEX([1]!tblOrg[Abbr],MATCH(tblTeamSch[[#This Row],[Org]],[1]!tblOrg[Organization],0)),"")</f>
        <v>OLOL</v>
      </c>
      <c r="L571" s="10" t="str">
        <f>IFERROR(INDEX(IF(tblTeamSch[[#This Row],[1vs2]]=1,[1]!tblSchedule[Team 1 Name],[1]!tblSchedule[Team 2 Name]),MATCH(tblTeamSch[[#This Row],[Game Num]],[1]!tblSchedule[GameNum],0)),"")</f>
        <v>OLOL 3/4 BB #1</v>
      </c>
      <c r="M571" s="10" t="str">
        <f>IFERROR(INDEX(IF(tblTeamSch[[#This Row],[1vs2]]=1,[1]!tblSchedule[Team 2 Name],[1]!tblSchedule[Team 1 Name]),MATCH(tblTeamSch[[#This Row],[Game Num]],[1]!tblSchedule[GameNum],0)),"")</f>
        <v>St Bernard BB 4B#1</v>
      </c>
      <c r="N571" s="6"/>
      <c r="O571" s="6"/>
      <c r="P571" s="6"/>
      <c r="Q571" s="6">
        <f>INDEX([1]!tblSchedule[Home Game],MATCH(tblTeamSch[[#This Row],[Game Num]],[1]!tblSchedule[GameNum],0))</f>
        <v>1</v>
      </c>
      <c r="R571" s="7" t="e">
        <f>IF(COUNTIFS(tblTeamSch[Team],tblTeamSch[[#This Row],[Team]],#REF!,1)&gt;1,"Y","")</f>
        <v>#REF!</v>
      </c>
      <c r="S571" s="6">
        <f>INDEX([1]!tblLoc[Score],MATCH(INDEX([1]!tblOrg[Loc],MATCH(tblTeamSch[[#This Row],[Org]],[1]!tblOrg[Organization],0)),[1]!tblLoc[Loc],0))</f>
        <v>0</v>
      </c>
      <c r="T571" s="6" t="e">
        <f>INDEX([1]!tblLoc[Score],MATCH(INDEX([1]!tblOrg[Loc],MATCH(#REF!,[1]!tblOrg[Abbr],0)),[1]!tblLoc[Loc],0))</f>
        <v>#REF!</v>
      </c>
      <c r="U571" s="6">
        <f>IFERROR(INDEX([1]!tblLoc[Score],MATCH(INDEX([1]!tblOrg[Loc],MATCH(INDEX(FacList,MATCH(tblTeamSch[[#This Row],[Facility]],INDEX(FacList,,1),0),3),[1]!tblOrg[Org Num],0)),[1]!tblLoc[Loc],0)),"")</f>
        <v>7</v>
      </c>
      <c r="V571" s="6">
        <f>IF(OR(tblTeamSch[[#This Row],[Court]]="",tblTeamSch[[#This Row],[Home]]&gt;0),0,IF(tblTeamSch[[#This Row],[Court]]&lt;10,0,IF(tblTeamSch[[#This Row],[Home Court]]=10,0,10)))</f>
        <v>0</v>
      </c>
      <c r="W571" s="6" t="e">
        <f>COUNTIFS(tblTeamSch[Travel Score for Game],10,tblTeamSch[Home],0,#REF!,#REF!)</f>
        <v>#REF!</v>
      </c>
      <c r="X571" s="6" t="str">
        <f>IFERROR(INDEX(tblTeamSch[Overall Travel Score],MATCH(tblTeamSch[[#This Row],[Opponent]],tblTeamSch[Team],0)),"")</f>
        <v/>
      </c>
      <c r="Y571" s="6" cm="1">
        <f t="array" ref="Y571">IF(Y570="Num",1,IF(Y570="","",IF(Y570+1&gt;TotalNumRegGames*2,"",Y570+1)))</f>
        <v>570</v>
      </c>
    </row>
    <row r="572" spans="1:25" ht="13.35" customHeight="1" x14ac:dyDescent="0.3">
      <c r="A572" s="6" cm="1">
        <f t="array" ref="A5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507</v>
      </c>
      <c r="B572" s="6" cm="1">
        <f t="array" ref="B5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72" s="6">
        <f>IFERROR(INDEX([1]!tblSchedule[Week Game Scheduled],MATCH(tblTeamSch[[#This Row],[Game Num]],[1]!tblSchedule[GameNum],0)),"")</f>
        <v>50</v>
      </c>
      <c r="D572" s="6">
        <f>IFERROR(INDEX([1]!tblSchedule[Round],MATCH(tblTeamSch[[#This Row],[Game Num]],[1]!tblSchedule[GameNum],0)),"")</f>
        <v>2</v>
      </c>
      <c r="E572" s="6">
        <f>IFERROR(INDEX([1]!tblSchedule[Rnd Sch],MATCH(tblTeamSch[[#This Row],[Game Num]],[1]!tblSchedule[GameNum],0)),"")</f>
        <v>2</v>
      </c>
      <c r="F572" s="6" t="str">
        <f>IFERROR(INDEX([1]!tblSchedule[DLC],MATCH(tblTeamSch[[#This Row],[Game Num]],[1]!tblSchedule[GameNum],0)),"")</f>
        <v>4B1A</v>
      </c>
      <c r="G572" s="7" t="str">
        <f>IFERROR(INDEX([1]!tblSchedule[Facility],MATCH(tblTeamSch[[#This Row],[Game Num]],[1]!tblSchedule[GameNum],0)),"")</f>
        <v>St Francis of Assisi</v>
      </c>
      <c r="H572" s="8">
        <f>IFERROR(INDEX([1]!tblSchedule[Game Date],MATCH(tblTeamSch[[#This Row],[Game Num]],[1]!tblSchedule[GameNum],0)),"")</f>
        <v>46004</v>
      </c>
      <c r="I572" s="9">
        <f>IFERROR(INDEX([1]!tblSchedule[Game Time],MATCH(tblTeamSch[[#This Row],[Game Num]],[1]!tblSchedule[GameNum],0)),"")</f>
        <v>0.375</v>
      </c>
      <c r="J572" s="10" t="str">
        <f>IFERROR(INDEX([1]!tblTeams[Organization],MATCH(tblTeamSch[[#This Row],[Team]],[1]!tblTeams[Team],0)),"")</f>
        <v>Our Lady of Lourdes</v>
      </c>
      <c r="K572" s="10" t="str">
        <f>IFERROR(INDEX([1]!tblOrg[Abbr],MATCH(tblTeamSch[[#This Row],[Org]],[1]!tblOrg[Organization],0)),"")</f>
        <v>OLOL</v>
      </c>
      <c r="L572" s="10" t="str">
        <f>IFERROR(INDEX(IF(tblTeamSch[[#This Row],[1vs2]]=1,[1]!tblSchedule[Team 1 Name],[1]!tblSchedule[Team 2 Name]),MATCH(tblTeamSch[[#This Row],[Game Num]],[1]!tblSchedule[GameNum],0)),"")</f>
        <v>OLOL 3/4 BB #1</v>
      </c>
      <c r="M572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572" s="6" t="str" cm="1">
        <f t="array" ref="N57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2" s="6" t="str">
        <f>IFERROR(INDEX(#REF!,MATCH(tblTeamSch[[#This Row],[Team]],[1]!tblTeams[Team],0)),"")</f>
        <v/>
      </c>
      <c r="Q572" s="6">
        <f>INDEX([1]!tblSchedule[Home Game],MATCH(tblTeamSch[[#This Row],[Game Num]],[1]!tblSchedule[GameNum],0))</f>
        <v>1</v>
      </c>
      <c r="R572" s="7" t="e">
        <f>IF(COUNTIFS(tblTeamSch[Team],tblTeamSch[[#This Row],[Team]],#REF!,1)&gt;1,"Y","")</f>
        <v>#REF!</v>
      </c>
      <c r="S572" s="6">
        <f>INDEX([1]!tblLoc[Score],MATCH(INDEX([1]!tblOrg[Loc],MATCH(tblTeamSch[[#This Row],[Org]],[1]!tblOrg[Organization],0)),[1]!tblLoc[Loc],0))</f>
        <v>0</v>
      </c>
      <c r="T572" s="6" t="e">
        <f>INDEX([1]!tblLoc[Score],MATCH(INDEX([1]!tblOrg[Loc],MATCH(#REF!,[1]!tblOrg[Abbr],0)),[1]!tblLoc[Loc],0))</f>
        <v>#REF!</v>
      </c>
      <c r="U572" s="6">
        <f>IFERROR(INDEX([1]!tblLoc[Score],MATCH(INDEX([1]!tblOrg[Loc],MATCH(INDEX(FacList,MATCH(tblTeamSch[[#This Row],[Facility]],INDEX(FacList,,1),0),3),[1]!tblOrg[Org Num],0)),[1]!tblLoc[Loc],0)),"")</f>
        <v>0</v>
      </c>
      <c r="V572" s="6">
        <f>IF(OR(tblTeamSch[[#This Row],[Court]]="",tblTeamSch[[#This Row],[Home]]&gt;0),0,IF(tblTeamSch[[#This Row],[Court]]&lt;10,0,IF(tblTeamSch[[#This Row],[Home Court]]=10,0,10)))</f>
        <v>0</v>
      </c>
      <c r="W572" s="6" t="e">
        <f>COUNTIFS(tblTeamSch[Travel Score for Game],10,tblTeamSch[Home],0,#REF!,#REF!)</f>
        <v>#REF!</v>
      </c>
      <c r="X572" s="6" t="str">
        <f>IFERROR(INDEX(tblTeamSch[Overall Travel Score],MATCH(tblTeamSch[[#This Row],[Opponent]],tblTeamSch[Team],0)),"")</f>
        <v/>
      </c>
      <c r="Y572" s="6" cm="1">
        <f t="array" ref="Y572">IF(Y571="Num",1,IF(Y571="","",IF(Y571+1&gt;TotalNumRegGames*2,"",Y571+1)))</f>
        <v>571</v>
      </c>
    </row>
    <row r="573" spans="1:25" ht="13.35" customHeight="1" x14ac:dyDescent="0.3">
      <c r="A573" s="6" cm="1">
        <f t="array" ref="A5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511</v>
      </c>
      <c r="B573" s="6" cm="1">
        <f t="array" ref="B5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3" s="6">
        <f>IFERROR(INDEX([1]!tblSchedule[Week Game Scheduled],MATCH(tblTeamSch[[#This Row],[Game Num]],[1]!tblSchedule[GameNum],0)),"")</f>
        <v>5</v>
      </c>
      <c r="D573" s="6">
        <f>IFERROR(INDEX([1]!tblSchedule[Round],MATCH(tblTeamSch[[#This Row],[Game Num]],[1]!tblSchedule[GameNum],0)),"")</f>
        <v>3</v>
      </c>
      <c r="E573" s="6">
        <f>IFERROR(INDEX([1]!tblSchedule[Rnd Sch],MATCH(tblTeamSch[[#This Row],[Game Num]],[1]!tblSchedule[GameNum],0)),"")</f>
        <v>3</v>
      </c>
      <c r="F573" s="6" t="str">
        <f>IFERROR(INDEX([1]!tblSchedule[DLC],MATCH(tblTeamSch[[#This Row],[Game Num]],[1]!tblSchedule[GameNum],0)),"")</f>
        <v>4B1A</v>
      </c>
      <c r="G573" s="7" t="str">
        <f>IFERROR(INDEX([1]!tblSchedule[Facility],MATCH(tblTeamSch[[#This Row],[Game Num]],[1]!tblSchedule[GameNum],0)),"")</f>
        <v>St. Paul Gym</v>
      </c>
      <c r="H573" s="8">
        <f>IFERROR(INDEX([1]!tblSchedule[Game Date],MATCH(tblTeamSch[[#This Row],[Game Num]],[1]!tblSchedule[GameNum],0)),"")</f>
        <v>46025</v>
      </c>
      <c r="I573" s="9">
        <f>IFERROR(INDEX([1]!tblSchedule[Game Time],MATCH(tblTeamSch[[#This Row],[Game Num]],[1]!tblSchedule[GameNum],0)),"")</f>
        <v>0.5</v>
      </c>
      <c r="J573" s="10" t="str">
        <f>IFERROR(INDEX([1]!tblTeams[Organization],MATCH(tblTeamSch[[#This Row],[Team]],[1]!tblTeams[Team],0)),"")</f>
        <v>Our Lady of Lourdes</v>
      </c>
      <c r="K573" s="10" t="str">
        <f>IFERROR(INDEX([1]!tblOrg[Abbr],MATCH(tblTeamSch[[#This Row],[Org]],[1]!tblOrg[Organization],0)),"")</f>
        <v>OLOL</v>
      </c>
      <c r="L573" s="10" t="str">
        <f>IFERROR(INDEX(IF(tblTeamSch[[#This Row],[1vs2]]=1,[1]!tblSchedule[Team 1 Name],[1]!tblSchedule[Team 2 Name]),MATCH(tblTeamSch[[#This Row],[Game Num]],[1]!tblSchedule[GameNum],0)),"")</f>
        <v>OLOL 3/4 BB #1</v>
      </c>
      <c r="M573" s="10" t="str">
        <f>IFERROR(INDEX(IF(tblTeamSch[[#This Row],[1vs2]]=1,[1]!tblSchedule[Team 2 Name],[1]!tblSchedule[Team 1 Name]),MATCH(tblTeamSch[[#This Row],[Game Num]],[1]!tblSchedule[GameNum],0)),"")</f>
        <v>St. Paul BB 4B#1</v>
      </c>
      <c r="N573" s="6" t="str" cm="1">
        <f t="array" ref="N57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3" s="6" t="str">
        <f>IFERROR(INDEX(#REF!,MATCH(tblTeamSch[[#This Row],[Team]],[1]!tblTeams[Team],0)),"")</f>
        <v/>
      </c>
      <c r="Q573" s="6">
        <f>INDEX([1]!tblSchedule[Home Game],MATCH(tblTeamSch[[#This Row],[Game Num]],[1]!tblSchedule[GameNum],0))</f>
        <v>1</v>
      </c>
      <c r="R573" s="7" t="e">
        <f>IF(COUNTIFS(tblTeamSch[Team],tblTeamSch[[#This Row],[Team]],#REF!,1)&gt;1,"Y","")</f>
        <v>#REF!</v>
      </c>
      <c r="S573" s="6">
        <f>INDEX([1]!tblLoc[Score],MATCH(INDEX([1]!tblOrg[Loc],MATCH(tblTeamSch[[#This Row],[Org]],[1]!tblOrg[Organization],0)),[1]!tblLoc[Loc],0))</f>
        <v>0</v>
      </c>
      <c r="T573" s="6" t="e">
        <f>INDEX([1]!tblLoc[Score],MATCH(INDEX([1]!tblOrg[Loc],MATCH(#REF!,[1]!tblOrg[Abbr],0)),[1]!tblLoc[Loc],0))</f>
        <v>#REF!</v>
      </c>
      <c r="U573" s="6">
        <f>IFERROR(INDEX([1]!tblLoc[Score],MATCH(INDEX([1]!tblOrg[Loc],MATCH(INDEX(FacList,MATCH(tblTeamSch[[#This Row],[Facility]],INDEX(FacList,,1),0),3),[1]!tblOrg[Org Num],0)),[1]!tblLoc[Loc],0)),"")</f>
        <v>10</v>
      </c>
      <c r="V573" s="6">
        <f>IF(OR(tblTeamSch[[#This Row],[Court]]="",tblTeamSch[[#This Row],[Home]]&gt;0),0,IF(tblTeamSch[[#This Row],[Court]]&lt;10,0,IF(tblTeamSch[[#This Row],[Home Court]]=10,0,10)))</f>
        <v>0</v>
      </c>
      <c r="W573" s="6" t="e">
        <f>COUNTIFS(tblTeamSch[Travel Score for Game],10,tblTeamSch[Home],0,#REF!,#REF!)</f>
        <v>#REF!</v>
      </c>
      <c r="X573" s="6" t="str">
        <f>IFERROR(INDEX(tblTeamSch[Overall Travel Score],MATCH(tblTeamSch[[#This Row],[Opponent]],tblTeamSch[Team],0)),"")</f>
        <v/>
      </c>
      <c r="Y573" s="6" cm="1">
        <f t="array" ref="Y573">IF(Y572="Num",1,IF(Y572="","",IF(Y572+1&gt;TotalNumRegGames*2,"",Y572+1)))</f>
        <v>572</v>
      </c>
    </row>
    <row r="574" spans="1:25" ht="13.35" customHeight="1" x14ac:dyDescent="0.3">
      <c r="A574" s="6" cm="1">
        <f t="array" ref="A5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518</v>
      </c>
      <c r="B574" s="6" cm="1">
        <f t="array" ref="B5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74" s="6">
        <f>IFERROR(INDEX([1]!tblSchedule[Week Game Scheduled],MATCH(tblTeamSch[[#This Row],[Game Num]],[1]!tblSchedule[GameNum],0)),"")</f>
        <v>6</v>
      </c>
      <c r="D574" s="6">
        <f>IFERROR(INDEX([1]!tblSchedule[Round],MATCH(tblTeamSch[[#This Row],[Game Num]],[1]!tblSchedule[GameNum],0)),"")</f>
        <v>4</v>
      </c>
      <c r="E574" s="6">
        <f>IFERROR(INDEX([1]!tblSchedule[Rnd Sch],MATCH(tblTeamSch[[#This Row],[Game Num]],[1]!tblSchedule[GameNum],0)),"")</f>
        <v>4</v>
      </c>
      <c r="F574" s="6" t="str">
        <f>IFERROR(INDEX([1]!tblSchedule[DLC],MATCH(tblTeamSch[[#This Row],[Game Num]],[1]!tblSchedule[GameNum],0)),"")</f>
        <v>4B1A</v>
      </c>
      <c r="G574" s="7" t="str">
        <f>IFERROR(INDEX([1]!tblSchedule[Facility],MATCH(tblTeamSch[[#This Row],[Game Num]],[1]!tblSchedule[GameNum],0)),"")</f>
        <v>St. Nicholas Academy Gym</v>
      </c>
      <c r="H574" s="8">
        <f>IFERROR(INDEX([1]!tblSchedule[Game Date],MATCH(tblTeamSch[[#This Row],[Game Num]],[1]!tblSchedule[GameNum],0)),"")</f>
        <v>46032</v>
      </c>
      <c r="I574" s="9">
        <f>IFERROR(INDEX([1]!tblSchedule[Game Time],MATCH(tblTeamSch[[#This Row],[Game Num]],[1]!tblSchedule[GameNum],0)),"")</f>
        <v>0.5</v>
      </c>
      <c r="J574" s="10" t="str">
        <f>IFERROR(INDEX([1]!tblTeams[Organization],MATCH(tblTeamSch[[#This Row],[Team]],[1]!tblTeams[Team],0)),"")</f>
        <v>Our Lady of Lourdes</v>
      </c>
      <c r="K574" s="10" t="str">
        <f>IFERROR(INDEX([1]!tblOrg[Abbr],MATCH(tblTeamSch[[#This Row],[Org]],[1]!tblOrg[Organization],0)),"")</f>
        <v>OLOL</v>
      </c>
      <c r="L574" s="10" t="str">
        <f>IFERROR(INDEX(IF(tblTeamSch[[#This Row],[1vs2]]=1,[1]!tblSchedule[Team 1 Name],[1]!tblSchedule[Team 2 Name]),MATCH(tblTeamSch[[#This Row],[Game Num]],[1]!tblSchedule[GameNum],0)),"")</f>
        <v>OLOL 3/4 BB #1</v>
      </c>
      <c r="M574" s="10" t="str">
        <f>IFERROR(INDEX(IF(tblTeamSch[[#This Row],[1vs2]]=1,[1]!tblSchedule[Team 2 Name],[1]!tblSchedule[Team 1 Name]),MATCH(tblTeamSch[[#This Row],[Game Num]],[1]!tblSchedule[GameNum],0)),"")</f>
        <v>St. Nicholas BB 4B #1</v>
      </c>
      <c r="N574" s="6" t="str" cm="1">
        <f t="array" ref="N57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4" s="6" t="str">
        <f>IFERROR(INDEX(#REF!,MATCH(tblTeamSch[[#This Row],[Team]],[1]!tblTeams[Team],0)),"")</f>
        <v/>
      </c>
      <c r="Q574" s="6">
        <f>INDEX([1]!tblSchedule[Home Game],MATCH(tblTeamSch[[#This Row],[Game Num]],[1]!tblSchedule[GameNum],0))</f>
        <v>1</v>
      </c>
      <c r="R574" s="7" t="e">
        <f>IF(COUNTIFS(tblTeamSch[Team],tblTeamSch[[#This Row],[Team]],#REF!,1)&gt;1,"Y","")</f>
        <v>#REF!</v>
      </c>
      <c r="S574" s="6">
        <f>INDEX([1]!tblLoc[Score],MATCH(INDEX([1]!tblOrg[Loc],MATCH(tblTeamSch[[#This Row],[Org]],[1]!tblOrg[Organization],0)),[1]!tblLoc[Loc],0))</f>
        <v>0</v>
      </c>
      <c r="T574" s="6" t="e">
        <f>INDEX([1]!tblLoc[Score],MATCH(INDEX([1]!tblOrg[Loc],MATCH(#REF!,[1]!tblOrg[Abbr],0)),[1]!tblLoc[Loc],0))</f>
        <v>#REF!</v>
      </c>
      <c r="U574" s="6">
        <f>IFERROR(INDEX([1]!tblLoc[Score],MATCH(INDEX([1]!tblOrg[Loc],MATCH(INDEX(FacList,MATCH(tblTeamSch[[#This Row],[Facility]],INDEX(FacList,,1),0),3),[1]!tblOrg[Org Num],0)),[1]!tblLoc[Loc],0)),"")</f>
        <v>10</v>
      </c>
      <c r="V574" s="6">
        <f>IF(OR(tblTeamSch[[#This Row],[Court]]="",tblTeamSch[[#This Row],[Home]]&gt;0),0,IF(tblTeamSch[[#This Row],[Court]]&lt;10,0,IF(tblTeamSch[[#This Row],[Home Court]]=10,0,10)))</f>
        <v>0</v>
      </c>
      <c r="W574" s="6" t="e">
        <f>COUNTIFS(tblTeamSch[Travel Score for Game],10,tblTeamSch[Home],0,#REF!,#REF!)</f>
        <v>#REF!</v>
      </c>
      <c r="X574" s="6" t="str">
        <f>IFERROR(INDEX(tblTeamSch[Overall Travel Score],MATCH(tblTeamSch[[#This Row],[Opponent]],tblTeamSch[Team],0)),"")</f>
        <v/>
      </c>
      <c r="Y574" s="6" cm="1">
        <f t="array" ref="Y574">IF(Y573="Num",1,IF(Y573="","",IF(Y573+1&gt;TotalNumRegGames*2,"",Y573+1)))</f>
        <v>573</v>
      </c>
    </row>
    <row r="575" spans="1:25" ht="13.35" customHeight="1" x14ac:dyDescent="0.3">
      <c r="A575" s="6" cm="1">
        <f t="array" ref="A5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524</v>
      </c>
      <c r="B575" s="6" cm="1">
        <f t="array" ref="B5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5" s="6">
        <f>IFERROR(INDEX([1]!tblSchedule[Week Game Scheduled],MATCH(tblTeamSch[[#This Row],[Game Num]],[1]!tblSchedule[GameNum],0)),"")</f>
        <v>7</v>
      </c>
      <c r="D575" s="6">
        <f>IFERROR(INDEX([1]!tblSchedule[Round],MATCH(tblTeamSch[[#This Row],[Game Num]],[1]!tblSchedule[GameNum],0)),"")</f>
        <v>5</v>
      </c>
      <c r="E575" s="6">
        <f>IFERROR(INDEX([1]!tblSchedule[Rnd Sch],MATCH(tblTeamSch[[#This Row],[Game Num]],[1]!tblSchedule[GameNum],0)),"")</f>
        <v>5</v>
      </c>
      <c r="F575" s="6" t="str">
        <f>IFERROR(INDEX([1]!tblSchedule[DLC],MATCH(tblTeamSch[[#This Row],[Game Num]],[1]!tblSchedule[GameNum],0)),"")</f>
        <v>4B1A</v>
      </c>
      <c r="G575" s="7" t="str">
        <f>IFERROR(INDEX([1]!tblSchedule[Facility],MATCH(tblTeamSch[[#This Row],[Game Num]],[1]!tblSchedule[GameNum],0)),"")</f>
        <v>St. Aloysius</v>
      </c>
      <c r="H575" s="8">
        <f>IFERROR(INDEX([1]!tblSchedule[Game Date],MATCH(tblTeamSch[[#This Row],[Game Num]],[1]!tblSchedule[GameNum],0)),"")</f>
        <v>46039</v>
      </c>
      <c r="I575" s="9">
        <f>IFERROR(INDEX([1]!tblSchedule[Game Time],MATCH(tblTeamSch[[#This Row],[Game Num]],[1]!tblSchedule[GameNum],0)),"")</f>
        <v>0.41666666666666669</v>
      </c>
      <c r="J575" s="10" t="str">
        <f>IFERROR(INDEX([1]!tblTeams[Organization],MATCH(tblTeamSch[[#This Row],[Team]],[1]!tblTeams[Team],0)),"")</f>
        <v>Our Lady of Lourdes</v>
      </c>
      <c r="K575" s="10" t="str">
        <f>IFERROR(INDEX([1]!tblOrg[Abbr],MATCH(tblTeamSch[[#This Row],[Org]],[1]!tblOrg[Organization],0)),"")</f>
        <v>OLOL</v>
      </c>
      <c r="L575" s="10" t="str">
        <f>IFERROR(INDEX(IF(tblTeamSch[[#This Row],[1vs2]]=1,[1]!tblSchedule[Team 1 Name],[1]!tblSchedule[Team 2 Name]),MATCH(tblTeamSch[[#This Row],[Game Num]],[1]!tblSchedule[GameNum],0)),"")</f>
        <v>OLOL 3/4 BB #1</v>
      </c>
      <c r="M575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575" s="6" t="str" cm="1">
        <f t="array" ref="N57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5" s="6" t="str">
        <f>IFERROR(INDEX(#REF!,MATCH(tblTeamSch[[#This Row],[Team]],[1]!tblTeams[Team],0)),"")</f>
        <v/>
      </c>
      <c r="Q575" s="6">
        <f>INDEX([1]!tblSchedule[Home Game],MATCH(tblTeamSch[[#This Row],[Game Num]],[1]!tblSchedule[GameNum],0))</f>
        <v>1</v>
      </c>
      <c r="R575" s="7" t="e">
        <f>IF(COUNTIFS(tblTeamSch[Team],tblTeamSch[[#This Row],[Team]],#REF!,1)&gt;1,"Y","")</f>
        <v>#REF!</v>
      </c>
      <c r="S575" s="6">
        <f>INDEX([1]!tblLoc[Score],MATCH(INDEX([1]!tblOrg[Loc],MATCH(tblTeamSch[[#This Row],[Org]],[1]!tblOrg[Organization],0)),[1]!tblLoc[Loc],0))</f>
        <v>0</v>
      </c>
      <c r="T575" s="6" t="e">
        <f>INDEX([1]!tblLoc[Score],MATCH(INDEX([1]!tblOrg[Loc],MATCH(#REF!,[1]!tblOrg[Abbr],0)),[1]!tblLoc[Loc],0))</f>
        <v>#REF!</v>
      </c>
      <c r="U575" s="6">
        <f>IFERROR(INDEX([1]!tblLoc[Score],MATCH(INDEX([1]!tblOrg[Loc],MATCH(INDEX(FacList,MATCH(tblTeamSch[[#This Row],[Facility]],INDEX(FacList,,1),0),3),[1]!tblOrg[Org Num],0)),[1]!tblLoc[Loc],0)),"")</f>
        <v>4</v>
      </c>
      <c r="V575" s="6">
        <f>IF(OR(tblTeamSch[[#This Row],[Court]]="",tblTeamSch[[#This Row],[Home]]&gt;0),0,IF(tblTeamSch[[#This Row],[Court]]&lt;10,0,IF(tblTeamSch[[#This Row],[Home Court]]=10,0,10)))</f>
        <v>0</v>
      </c>
      <c r="W575" s="6" t="e">
        <f>COUNTIFS(tblTeamSch[Travel Score for Game],10,tblTeamSch[Home],0,#REF!,#REF!)</f>
        <v>#REF!</v>
      </c>
      <c r="X575" s="6" t="str">
        <f>IFERROR(INDEX(tblTeamSch[Overall Travel Score],MATCH(tblTeamSch[[#This Row],[Opponent]],tblTeamSch[Team],0)),"")</f>
        <v/>
      </c>
      <c r="Y575" s="6" cm="1">
        <f t="array" ref="Y575">IF(Y574="Num",1,IF(Y574="","",IF(Y574+1&gt;TotalNumRegGames*2,"",Y574+1)))</f>
        <v>574</v>
      </c>
    </row>
    <row r="576" spans="1:25" ht="13.35" customHeight="1" x14ac:dyDescent="0.3">
      <c r="A576" s="6" cm="1">
        <f t="array" ref="A5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529</v>
      </c>
      <c r="B576" s="6" cm="1">
        <f t="array" ref="B5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6" s="6">
        <f>IFERROR(INDEX([1]!tblSchedule[Week Game Scheduled],MATCH(tblTeamSch[[#This Row],[Game Num]],[1]!tblSchedule[GameNum],0)),"")</f>
        <v>8</v>
      </c>
      <c r="D576" s="6">
        <f>IFERROR(INDEX([1]!tblSchedule[Round],MATCH(tblTeamSch[[#This Row],[Game Num]],[1]!tblSchedule[GameNum],0)),"")</f>
        <v>6</v>
      </c>
      <c r="E576" s="6">
        <f>IFERROR(INDEX([1]!tblSchedule[Rnd Sch],MATCH(tblTeamSch[[#This Row],[Game Num]],[1]!tblSchedule[GameNum],0)),"")</f>
        <v>6</v>
      </c>
      <c r="F576" s="6" t="str">
        <f>IFERROR(INDEX([1]!tblSchedule[DLC],MATCH(tblTeamSch[[#This Row],[Game Num]],[1]!tblSchedule[GameNum],0)),"")</f>
        <v>4B1A</v>
      </c>
      <c r="G576" s="7" t="str">
        <f>IFERROR(INDEX([1]!tblSchedule[Facility],MATCH(tblTeamSch[[#This Row],[Game Num]],[1]!tblSchedule[GameNum],0)),"")</f>
        <v>St. Stephen Martyr Gym</v>
      </c>
      <c r="H576" s="8">
        <f>IFERROR(INDEX([1]!tblSchedule[Game Date],MATCH(tblTeamSch[[#This Row],[Game Num]],[1]!tblSchedule[GameNum],0)),"")</f>
        <v>46046</v>
      </c>
      <c r="I576" s="9">
        <f>IFERROR(INDEX([1]!tblSchedule[Game Time],MATCH(tblTeamSch[[#This Row],[Game Num]],[1]!tblSchedule[GameNum],0)),"")</f>
        <v>0.45833333333333331</v>
      </c>
      <c r="J576" s="10" t="str">
        <f>IFERROR(INDEX([1]!tblTeams[Organization],MATCH(tblTeamSch[[#This Row],[Team]],[1]!tblTeams[Team],0)),"")</f>
        <v>Our Lady of Lourdes</v>
      </c>
      <c r="K576" s="10" t="str">
        <f>IFERROR(INDEX([1]!tblOrg[Abbr],MATCH(tblTeamSch[[#This Row],[Org]],[1]!tblOrg[Organization],0)),"")</f>
        <v>OLOL</v>
      </c>
      <c r="L576" s="10" t="str">
        <f>IFERROR(INDEX(IF(tblTeamSch[[#This Row],[1vs2]]=1,[1]!tblSchedule[Team 1 Name],[1]!tblSchedule[Team 2 Name]),MATCH(tblTeamSch[[#This Row],[Game Num]],[1]!tblSchedule[GameNum],0)),"")</f>
        <v>OLOL 3/4 BB #1</v>
      </c>
      <c r="M576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576" s="6" t="str" cm="1">
        <f t="array" ref="N5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6" s="6" t="str">
        <f>IFERROR(INDEX(#REF!,MATCH(tblTeamSch[[#This Row],[Team]],[1]!tblTeams[Team],0)),"")</f>
        <v/>
      </c>
      <c r="Q576" s="6">
        <f>INDEX([1]!tblSchedule[Home Game],MATCH(tblTeamSch[[#This Row],[Game Num]],[1]!tblSchedule[GameNum],0))</f>
        <v>1</v>
      </c>
      <c r="R576" s="7" t="e">
        <f>IF(COUNTIFS(tblTeamSch[Team],tblTeamSch[[#This Row],[Team]],#REF!,1)&gt;1,"Y","")</f>
        <v>#REF!</v>
      </c>
      <c r="S576" s="6">
        <f>INDEX([1]!tblLoc[Score],MATCH(INDEX([1]!tblOrg[Loc],MATCH(tblTeamSch[[#This Row],[Org]],[1]!tblOrg[Organization],0)),[1]!tblLoc[Loc],0))</f>
        <v>0</v>
      </c>
      <c r="T576" s="6" t="e">
        <f>INDEX([1]!tblLoc[Score],MATCH(INDEX([1]!tblOrg[Loc],MATCH(#REF!,[1]!tblOrg[Abbr],0)),[1]!tblLoc[Loc],0))</f>
        <v>#REF!</v>
      </c>
      <c r="U576" s="6">
        <f>IFERROR(INDEX([1]!tblLoc[Score],MATCH(INDEX([1]!tblOrg[Loc],MATCH(INDEX(FacList,MATCH(tblTeamSch[[#This Row],[Facility]],INDEX(FacList,,1),0),3),[1]!tblOrg[Org Num],0)),[1]!tblLoc[Loc],0)),"")</f>
        <v>0</v>
      </c>
      <c r="V576" s="6">
        <f>IF(OR(tblTeamSch[[#This Row],[Court]]="",tblTeamSch[[#This Row],[Home]]&gt;0),0,IF(tblTeamSch[[#This Row],[Court]]&lt;10,0,IF(tblTeamSch[[#This Row],[Home Court]]=10,0,10)))</f>
        <v>0</v>
      </c>
      <c r="W576" s="6" t="e">
        <f>COUNTIFS(tblTeamSch[Travel Score for Game],10,tblTeamSch[Home],0,#REF!,#REF!)</f>
        <v>#REF!</v>
      </c>
      <c r="X576" s="6" t="str">
        <f>IFERROR(INDEX(tblTeamSch[Overall Travel Score],MATCH(tblTeamSch[[#This Row],[Opponent]],tblTeamSch[Team],0)),"")</f>
        <v/>
      </c>
      <c r="Y576" s="6" cm="1">
        <f t="array" ref="Y576">IF(Y575="Num",1,IF(Y575="","",IF(Y575+1&gt;TotalNumRegGames*2,"",Y575+1)))</f>
        <v>575</v>
      </c>
    </row>
    <row r="577" spans="1:25" ht="13.35" customHeight="1" x14ac:dyDescent="0.3">
      <c r="A577" s="6" cm="1">
        <f t="array" ref="A5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534</v>
      </c>
      <c r="B577" s="6" cm="1">
        <f t="array" ref="B5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7" s="6">
        <f>IFERROR(INDEX([1]!tblSchedule[Week Game Scheduled],MATCH(tblTeamSch[[#This Row],[Game Num]],[1]!tblSchedule[GameNum],0)),"")</f>
        <v>9</v>
      </c>
      <c r="D577" s="6">
        <f>IFERROR(INDEX([1]!tblSchedule[Round],MATCH(tblTeamSch[[#This Row],[Game Num]],[1]!tblSchedule[GameNum],0)),"")</f>
        <v>7</v>
      </c>
      <c r="E577" s="6">
        <f>IFERROR(INDEX([1]!tblSchedule[Rnd Sch],MATCH(tblTeamSch[[#This Row],[Game Num]],[1]!tblSchedule[GameNum],0)),"")</f>
        <v>7</v>
      </c>
      <c r="F577" s="6" t="str">
        <f>IFERROR(INDEX([1]!tblSchedule[DLC],MATCH(tblTeamSch[[#This Row],[Game Num]],[1]!tblSchedule[GameNum],0)),"")</f>
        <v>4B1A</v>
      </c>
      <c r="G577" s="7" t="str">
        <f>IFERROR(INDEX([1]!tblSchedule[Facility],MATCH(tblTeamSch[[#This Row],[Game Num]],[1]!tblSchedule[GameNum],0)),"")</f>
        <v>St. Rita Gym</v>
      </c>
      <c r="H577" s="8">
        <f>IFERROR(INDEX([1]!tblSchedule[Game Date],MATCH(tblTeamSch[[#This Row],[Game Num]],[1]!tblSchedule[GameNum],0)),"")</f>
        <v>46053</v>
      </c>
      <c r="I577" s="9">
        <f>IFERROR(INDEX([1]!tblSchedule[Game Time],MATCH(tblTeamSch[[#This Row],[Game Num]],[1]!tblSchedule[GameNum],0)),"")</f>
        <v>0.45833333333333331</v>
      </c>
      <c r="J577" s="10" t="str">
        <f>IFERROR(INDEX([1]!tblTeams[Organization],MATCH(tblTeamSch[[#This Row],[Team]],[1]!tblTeams[Team],0)),"")</f>
        <v>Our Lady of Lourdes</v>
      </c>
      <c r="K577" s="10" t="str">
        <f>IFERROR(INDEX([1]!tblOrg[Abbr],MATCH(tblTeamSch[[#This Row],[Org]],[1]!tblOrg[Organization],0)),"")</f>
        <v>OLOL</v>
      </c>
      <c r="L577" s="10" t="str">
        <f>IFERROR(INDEX(IF(tblTeamSch[[#This Row],[1vs2]]=1,[1]!tblSchedule[Team 1 Name],[1]!tblSchedule[Team 2 Name]),MATCH(tblTeamSch[[#This Row],[Game Num]],[1]!tblSchedule[GameNum],0)),"")</f>
        <v>OLOL 3/4 BB #1</v>
      </c>
      <c r="M577" s="10" t="str">
        <f>IFERROR(INDEX(IF(tblTeamSch[[#This Row],[1vs2]]=1,[1]!tblSchedule[Team 2 Name],[1]!tblSchedule[Team 1 Name]),MATCH(tblTeamSch[[#This Row],[Game Num]],[1]!tblSchedule[GameNum],0)),"")</f>
        <v>St. Rita 3/4#1</v>
      </c>
      <c r="N577" s="6" t="str" cm="1">
        <f t="array" ref="N5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7" s="6" t="str">
        <f>IFERROR(INDEX(#REF!,MATCH(tblTeamSch[[#This Row],[Team]],[1]!tblTeams[Team],0)),"")</f>
        <v/>
      </c>
      <c r="Q577" s="6">
        <f>INDEX([1]!tblSchedule[Home Game],MATCH(tblTeamSch[[#This Row],[Game Num]],[1]!tblSchedule[GameNum],0))</f>
        <v>1</v>
      </c>
      <c r="R577" s="7" t="e">
        <f>IF(COUNTIFS(tblTeamSch[Team],tblTeamSch[[#This Row],[Team]],#REF!,1)&gt;1,"Y","")</f>
        <v>#REF!</v>
      </c>
      <c r="S577" s="6">
        <f>INDEX([1]!tblLoc[Score],MATCH(INDEX([1]!tblOrg[Loc],MATCH(tblTeamSch[[#This Row],[Org]],[1]!tblOrg[Organization],0)),[1]!tblLoc[Loc],0))</f>
        <v>0</v>
      </c>
      <c r="T577" s="6" t="e">
        <f>INDEX([1]!tblLoc[Score],MATCH(INDEX([1]!tblOrg[Loc],MATCH(#REF!,[1]!tblOrg[Abbr],0)),[1]!tblLoc[Loc],0))</f>
        <v>#REF!</v>
      </c>
      <c r="U577" s="6">
        <f>IFERROR(INDEX([1]!tblLoc[Score],MATCH(INDEX([1]!tblOrg[Loc],MATCH(INDEX(FacList,MATCH(tblTeamSch[[#This Row],[Facility]],INDEX(FacList,,1),0),3),[1]!tblOrg[Org Num],0)),[1]!tblLoc[Loc],0)),"")</f>
        <v>7</v>
      </c>
      <c r="V577" s="6">
        <f>IF(OR(tblTeamSch[[#This Row],[Court]]="",tblTeamSch[[#This Row],[Home]]&gt;0),0,IF(tblTeamSch[[#This Row],[Court]]&lt;10,0,IF(tblTeamSch[[#This Row],[Home Court]]=10,0,10)))</f>
        <v>0</v>
      </c>
      <c r="W577" s="6" t="e">
        <f>COUNTIFS(tblTeamSch[Travel Score for Game],10,tblTeamSch[Home],0,#REF!,#REF!)</f>
        <v>#REF!</v>
      </c>
      <c r="X577" s="6" t="str">
        <f>IFERROR(INDEX(tblTeamSch[Overall Travel Score],MATCH(tblTeamSch[[#This Row],[Opponent]],tblTeamSch[Team],0)),"")</f>
        <v/>
      </c>
      <c r="Y577" s="6" cm="1">
        <f t="array" ref="Y577">IF(Y576="Num",1,IF(Y576="","",IF(Y576+1&gt;TotalNumRegGames*2,"",Y576+1)))</f>
        <v>576</v>
      </c>
    </row>
    <row r="578" spans="1:25" ht="13.35" customHeight="1" x14ac:dyDescent="0.3">
      <c r="A578" s="6" cm="1">
        <f t="array" ref="A5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593</v>
      </c>
      <c r="B578" s="6" cm="1">
        <f t="array" ref="B5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78" s="6">
        <f>IFERROR(INDEX([1]!tblSchedule[Week Game Scheduled],MATCH(tblTeamSch[[#This Row],[Game Num]],[1]!tblSchedule[GameNum],0)),"")</f>
        <v>50</v>
      </c>
      <c r="D578" s="6">
        <f>IFERROR(INDEX([1]!tblSchedule[Round],MATCH(tblTeamSch[[#This Row],[Game Num]],[1]!tblSchedule[GameNum],0)),"")</f>
        <v>1</v>
      </c>
      <c r="E578" s="6">
        <f>IFERROR(INDEX([1]!tblSchedule[Rnd Sch],MATCH(tblTeamSch[[#This Row],[Game Num]],[1]!tblSchedule[GameNum],0)),"")</f>
        <v>1</v>
      </c>
      <c r="F578" s="6" t="str">
        <f>IFERROR(INDEX([1]!tblSchedule[DLC],MATCH(tblTeamSch[[#This Row],[Game Num]],[1]!tblSchedule[GameNum],0)),"")</f>
        <v>4B2A</v>
      </c>
      <c r="G578" s="7" t="str">
        <f>IFERROR(INDEX([1]!tblSchedule[Facility],MATCH(tblTeamSch[[#This Row],[Game Num]],[1]!tblSchedule[GameNum],0)),"")</f>
        <v>St Edward Gym</v>
      </c>
      <c r="H578" s="8">
        <f>IFERROR(INDEX([1]!tblSchedule[Game Date],MATCH(tblTeamSch[[#This Row],[Game Num]],[1]!tblSchedule[GameNum],0)),"")</f>
        <v>45998</v>
      </c>
      <c r="I578" s="9">
        <f>IFERROR(INDEX([1]!tblSchedule[Game Time],MATCH(tblTeamSch[[#This Row],[Game Num]],[1]!tblSchedule[GameNum],0)),"")</f>
        <v>0.625</v>
      </c>
      <c r="J578" s="10" t="str">
        <f>IFERROR(INDEX([1]!tblTeams[Organization],MATCH(tblTeamSch[[#This Row],[Team]],[1]!tblTeams[Team],0)),"")</f>
        <v>Our Lady of Lourdes</v>
      </c>
      <c r="K578" s="10" t="str">
        <f>IFERROR(INDEX([1]!tblOrg[Abbr],MATCH(tblTeamSch[[#This Row],[Org]],[1]!tblOrg[Organization],0)),"")</f>
        <v>OLOL</v>
      </c>
      <c r="L578" s="10" t="str">
        <f>IFERROR(INDEX(IF(tblTeamSch[[#This Row],[1vs2]]=1,[1]!tblSchedule[Team 1 Name],[1]!tblSchedule[Team 2 Name]),MATCH(tblTeamSch[[#This Row],[Game Num]],[1]!tblSchedule[GameNum],0)),"")</f>
        <v>OLOL 3/4  BB #2 Blue</v>
      </c>
      <c r="M578" s="10" t="str">
        <f>IFERROR(INDEX(IF(tblTeamSch[[#This Row],[1vs2]]=1,[1]!tblSchedule[Team 2 Name],[1]!tblSchedule[Team 1 Name]),MATCH(tblTeamSch[[#This Row],[Game Num]],[1]!tblSchedule[GameNum],0)),"")</f>
        <v>St Edward Bball 4B2</v>
      </c>
      <c r="N578" s="6" t="str" cm="1">
        <f t="array" ref="N5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57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578" s="6" t="str">
        <f>IFERROR(INDEX(#REF!,MATCH(tblTeamSch[[#This Row],[Team]],[1]!tblTeams[Team],0)),"")</f>
        <v/>
      </c>
      <c r="Q578" s="6">
        <f>INDEX([1]!tblSchedule[Home Game],MATCH(tblTeamSch[[#This Row],[Game Num]],[1]!tblSchedule[GameNum],0))</f>
        <v>1</v>
      </c>
      <c r="R578" s="7" t="e">
        <f>IF(COUNTIFS(tblTeamSch[Team],tblTeamSch[[#This Row],[Team]],#REF!,1)&gt;1,"Y","")</f>
        <v>#REF!</v>
      </c>
      <c r="S578" s="6">
        <f>INDEX([1]!tblLoc[Score],MATCH(INDEX([1]!tblOrg[Loc],MATCH(tblTeamSch[[#This Row],[Org]],[1]!tblOrg[Organization],0)),[1]!tblLoc[Loc],0))</f>
        <v>0</v>
      </c>
      <c r="T578" s="6" t="e">
        <f>INDEX([1]!tblLoc[Score],MATCH(INDEX([1]!tblOrg[Loc],MATCH(#REF!,[1]!tblOrg[Abbr],0)),[1]!tblLoc[Loc],0))</f>
        <v>#REF!</v>
      </c>
      <c r="U578" s="6">
        <f>IFERROR(INDEX([1]!tblLoc[Score],MATCH(INDEX([1]!tblOrg[Loc],MATCH(INDEX(FacList,MATCH(tblTeamSch[[#This Row],[Facility]],INDEX(FacList,,1),0),3),[1]!tblOrg[Org Num],0)),[1]!tblLoc[Loc],0)),"")</f>
        <v>7</v>
      </c>
      <c r="V578" s="6">
        <f>IF(OR(tblTeamSch[[#This Row],[Court]]="",tblTeamSch[[#This Row],[Home]]&gt;0),0,IF(tblTeamSch[[#This Row],[Court]]&lt;10,0,IF(tblTeamSch[[#This Row],[Home Court]]=10,0,10)))</f>
        <v>0</v>
      </c>
      <c r="W578" s="6" t="e">
        <f>COUNTIFS(tblTeamSch[Travel Score for Game],10,tblTeamSch[Home],0,#REF!,#REF!)</f>
        <v>#REF!</v>
      </c>
      <c r="X578" s="6" t="str">
        <f>IFERROR(INDEX(tblTeamSch[Overall Travel Score],MATCH(tblTeamSch[[#This Row],[Opponent]],tblTeamSch[Team],0)),"")</f>
        <v/>
      </c>
      <c r="Y578" s="6" cm="1">
        <f t="array" ref="Y578">IF(Y577="Num",1,IF(Y577="","",IF(Y577+1&gt;TotalNumRegGames*2,"",Y577+1)))</f>
        <v>577</v>
      </c>
    </row>
    <row r="579" spans="1:25" ht="13.35" customHeight="1" x14ac:dyDescent="0.3">
      <c r="A579" s="6" cm="1">
        <f t="array" ref="A5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600</v>
      </c>
      <c r="B579" s="6" cm="1">
        <f t="array" ref="B5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79" s="6">
        <f>IFERROR(INDEX([1]!tblSchedule[Week Game Scheduled],MATCH(tblTeamSch[[#This Row],[Game Num]],[1]!tblSchedule[GameNum],0)),"")</f>
        <v>51</v>
      </c>
      <c r="D579" s="6">
        <f>IFERROR(INDEX([1]!tblSchedule[Round],MATCH(tblTeamSch[[#This Row],[Game Num]],[1]!tblSchedule[GameNum],0)),"")</f>
        <v>2</v>
      </c>
      <c r="E579" s="6">
        <f>IFERROR(INDEX([1]!tblSchedule[Rnd Sch],MATCH(tblTeamSch[[#This Row],[Game Num]],[1]!tblSchedule[GameNum],0)),"")</f>
        <v>2</v>
      </c>
      <c r="F579" s="6" t="str">
        <f>IFERROR(INDEX([1]!tblSchedule[DLC],MATCH(tblTeamSch[[#This Row],[Game Num]],[1]!tblSchedule[GameNum],0)),"")</f>
        <v>4B2A</v>
      </c>
      <c r="G579" s="7" t="str">
        <f>IFERROR(INDEX([1]!tblSchedule[Facility],MATCH(tblTeamSch[[#This Row],[Game Num]],[1]!tblSchedule[GameNum],0)),"")</f>
        <v>St. Aloysius</v>
      </c>
      <c r="H579" s="8">
        <f>IFERROR(INDEX([1]!tblSchedule[Game Date],MATCH(tblTeamSch[[#This Row],[Game Num]],[1]!tblSchedule[GameNum],0)),"")</f>
        <v>46005</v>
      </c>
      <c r="I579" s="9">
        <f>IFERROR(INDEX([1]!tblSchedule[Game Time],MATCH(tblTeamSch[[#This Row],[Game Num]],[1]!tblSchedule[GameNum],0)),"")</f>
        <v>0.58333333333333337</v>
      </c>
      <c r="J579" s="10" t="str">
        <f>IFERROR(INDEX([1]!tblTeams[Organization],MATCH(tblTeamSch[[#This Row],[Team]],[1]!tblTeams[Team],0)),"")</f>
        <v>Our Lady of Lourdes</v>
      </c>
      <c r="K579" s="10" t="str">
        <f>IFERROR(INDEX([1]!tblOrg[Abbr],MATCH(tblTeamSch[[#This Row],[Org]],[1]!tblOrg[Organization],0)),"")</f>
        <v>OLOL</v>
      </c>
      <c r="L579" s="10" t="str">
        <f>IFERROR(INDEX(IF(tblTeamSch[[#This Row],[1vs2]]=1,[1]!tblSchedule[Team 1 Name],[1]!tblSchedule[Team 2 Name]),MATCH(tblTeamSch[[#This Row],[Game Num]],[1]!tblSchedule[GameNum],0)),"")</f>
        <v>OLOL 3/4  BB #2 Blue</v>
      </c>
      <c r="M579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579" s="6"/>
      <c r="O579" s="6"/>
      <c r="P579" s="6"/>
      <c r="Q579" s="6">
        <f>INDEX([1]!tblSchedule[Home Game],MATCH(tblTeamSch[[#This Row],[Game Num]],[1]!tblSchedule[GameNum],0))</f>
        <v>1</v>
      </c>
      <c r="R579" s="7" t="e">
        <f>IF(COUNTIFS(tblTeamSch[Team],tblTeamSch[[#This Row],[Team]],#REF!,1)&gt;1,"Y","")</f>
        <v>#REF!</v>
      </c>
      <c r="S579" s="6">
        <f>INDEX([1]!tblLoc[Score],MATCH(INDEX([1]!tblOrg[Loc],MATCH(tblTeamSch[[#This Row],[Org]],[1]!tblOrg[Organization],0)),[1]!tblLoc[Loc],0))</f>
        <v>0</v>
      </c>
      <c r="T579" s="6" t="e">
        <f>INDEX([1]!tblLoc[Score],MATCH(INDEX([1]!tblOrg[Loc],MATCH(#REF!,[1]!tblOrg[Abbr],0)),[1]!tblLoc[Loc],0))</f>
        <v>#REF!</v>
      </c>
      <c r="U579" s="6">
        <f>IFERROR(INDEX([1]!tblLoc[Score],MATCH(INDEX([1]!tblOrg[Loc],MATCH(INDEX(FacList,MATCH(tblTeamSch[[#This Row],[Facility]],INDEX(FacList,,1),0),3),[1]!tblOrg[Org Num],0)),[1]!tblLoc[Loc],0)),"")</f>
        <v>4</v>
      </c>
      <c r="V579" s="6">
        <f>IF(OR(tblTeamSch[[#This Row],[Court]]="",tblTeamSch[[#This Row],[Home]]&gt;0),0,IF(tblTeamSch[[#This Row],[Court]]&lt;10,0,IF(tblTeamSch[[#This Row],[Home Court]]=10,0,10)))</f>
        <v>0</v>
      </c>
      <c r="W579" s="6" t="e">
        <f>COUNTIFS(tblTeamSch[Travel Score for Game],10,tblTeamSch[Home],0,#REF!,#REF!)</f>
        <v>#REF!</v>
      </c>
      <c r="X579" s="6" t="str">
        <f>IFERROR(INDEX(tblTeamSch[Overall Travel Score],MATCH(tblTeamSch[[#This Row],[Opponent]],tblTeamSch[Team],0)),"")</f>
        <v/>
      </c>
      <c r="Y579" s="6" cm="1">
        <f t="array" ref="Y579">IF(Y578="Num",1,IF(Y578="","",IF(Y578+1&gt;TotalNumRegGames*2,"",Y578+1)))</f>
        <v>578</v>
      </c>
    </row>
    <row r="580" spans="1:25" ht="13.35" customHeight="1" x14ac:dyDescent="0.3">
      <c r="A580" s="6" cm="1">
        <f t="array" ref="A5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602</v>
      </c>
      <c r="B580" s="6" cm="1">
        <f t="array" ref="B5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80" s="6">
        <f>IFERROR(INDEX([1]!tblSchedule[Week Game Scheduled],MATCH(tblTeamSch[[#This Row],[Game Num]],[1]!tblSchedule[GameNum],0)),"")</f>
        <v>6</v>
      </c>
      <c r="D580" s="6">
        <f>IFERROR(INDEX([1]!tblSchedule[Round],MATCH(tblTeamSch[[#This Row],[Game Num]],[1]!tblSchedule[GameNum],0)),"")</f>
        <v>3</v>
      </c>
      <c r="E580" s="6">
        <f>IFERROR(INDEX([1]!tblSchedule[Rnd Sch],MATCH(tblTeamSch[[#This Row],[Game Num]],[1]!tblSchedule[GameNum],0)),"")</f>
        <v>3</v>
      </c>
      <c r="F580" s="6" t="str">
        <f>IFERROR(INDEX([1]!tblSchedule[DLC],MATCH(tblTeamSch[[#This Row],[Game Num]],[1]!tblSchedule[GameNum],0)),"")</f>
        <v>4B2A</v>
      </c>
      <c r="G580" s="7" t="str">
        <f>IFERROR(INDEX([1]!tblSchedule[Facility],MATCH(tblTeamSch[[#This Row],[Game Num]],[1]!tblSchedule[GameNum],0)),"")</f>
        <v>St. Paul Gym</v>
      </c>
      <c r="H580" s="8">
        <f>IFERROR(INDEX([1]!tblSchedule[Game Date],MATCH(tblTeamSch[[#This Row],[Game Num]],[1]!tblSchedule[GameNum],0)),"")</f>
        <v>46026</v>
      </c>
      <c r="I580" s="9">
        <f>IFERROR(INDEX([1]!tblSchedule[Game Time],MATCH(tblTeamSch[[#This Row],[Game Num]],[1]!tblSchedule[GameNum],0)),"")</f>
        <v>0.625</v>
      </c>
      <c r="J580" s="10" t="str">
        <f>IFERROR(INDEX([1]!tblTeams[Organization],MATCH(tblTeamSch[[#This Row],[Team]],[1]!tblTeams[Team],0)),"")</f>
        <v>Our Lady of Lourdes</v>
      </c>
      <c r="K580" s="10" t="str">
        <f>IFERROR(INDEX([1]!tblOrg[Abbr],MATCH(tblTeamSch[[#This Row],[Org]],[1]!tblOrg[Organization],0)),"")</f>
        <v>OLOL</v>
      </c>
      <c r="L580" s="10" t="str">
        <f>IFERROR(INDEX(IF(tblTeamSch[[#This Row],[1vs2]]=1,[1]!tblSchedule[Team 1 Name],[1]!tblSchedule[Team 2 Name]),MATCH(tblTeamSch[[#This Row],[Game Num]],[1]!tblSchedule[GameNum],0)),"")</f>
        <v>OLOL 3/4  BB #2 Blue</v>
      </c>
      <c r="M580" s="10" t="str">
        <f>IFERROR(INDEX(IF(tblTeamSch[[#This Row],[1vs2]]=1,[1]!tblSchedule[Team 2 Name],[1]!tblSchedule[Team 1 Name]),MATCH(tblTeamSch[[#This Row],[Game Num]],[1]!tblSchedule[GameNum],0)),"")</f>
        <v>St. Paul BB 4B#2 White</v>
      </c>
      <c r="N580" s="6"/>
      <c r="O580" s="6"/>
      <c r="P580" s="6"/>
      <c r="Q580" s="6">
        <f>INDEX([1]!tblSchedule[Home Game],MATCH(tblTeamSch[[#This Row],[Game Num]],[1]!tblSchedule[GameNum],0))</f>
        <v>1</v>
      </c>
      <c r="R580" s="7" t="e">
        <f>IF(COUNTIFS(tblTeamSch[Team],tblTeamSch[[#This Row],[Team]],#REF!,1)&gt;1,"Y","")</f>
        <v>#REF!</v>
      </c>
      <c r="S580" s="6">
        <f>INDEX([1]!tblLoc[Score],MATCH(INDEX([1]!tblOrg[Loc],MATCH(tblTeamSch[[#This Row],[Org]],[1]!tblOrg[Organization],0)),[1]!tblLoc[Loc],0))</f>
        <v>0</v>
      </c>
      <c r="T580" s="6" t="e">
        <f>INDEX([1]!tblLoc[Score],MATCH(INDEX([1]!tblOrg[Loc],MATCH(#REF!,[1]!tblOrg[Abbr],0)),[1]!tblLoc[Loc],0))</f>
        <v>#REF!</v>
      </c>
      <c r="U580" s="6">
        <f>IFERROR(INDEX([1]!tblLoc[Score],MATCH(INDEX([1]!tblOrg[Loc],MATCH(INDEX(FacList,MATCH(tblTeamSch[[#This Row],[Facility]],INDEX(FacList,,1),0),3),[1]!tblOrg[Org Num],0)),[1]!tblLoc[Loc],0)),"")</f>
        <v>10</v>
      </c>
      <c r="V580" s="6">
        <f>IF(OR(tblTeamSch[[#This Row],[Court]]="",tblTeamSch[[#This Row],[Home]]&gt;0),0,IF(tblTeamSch[[#This Row],[Court]]&lt;10,0,IF(tblTeamSch[[#This Row],[Home Court]]=10,0,10)))</f>
        <v>0</v>
      </c>
      <c r="W580" s="6" t="e">
        <f>COUNTIFS(tblTeamSch[Travel Score for Game],10,tblTeamSch[Home],0,#REF!,#REF!)</f>
        <v>#REF!</v>
      </c>
      <c r="X580" s="6" t="str">
        <f>IFERROR(INDEX(tblTeamSch[Overall Travel Score],MATCH(tblTeamSch[[#This Row],[Opponent]],tblTeamSch[Team],0)),"")</f>
        <v/>
      </c>
      <c r="Y580" s="6" cm="1">
        <f t="array" ref="Y580">IF(Y579="Num",1,IF(Y579="","",IF(Y579+1&gt;TotalNumRegGames*2,"",Y579+1)))</f>
        <v>579</v>
      </c>
    </row>
    <row r="581" spans="1:25" ht="13.35" customHeight="1" x14ac:dyDescent="0.3">
      <c r="A581" s="6" cm="1">
        <f t="array" ref="A5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615</v>
      </c>
      <c r="B581" s="6" cm="1">
        <f t="array" ref="B5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1" s="6">
        <f>IFERROR(INDEX([1]!tblSchedule[Week Game Scheduled],MATCH(tblTeamSch[[#This Row],[Game Num]],[1]!tblSchedule[GameNum],0)),"")</f>
        <v>7</v>
      </c>
      <c r="D581" s="6">
        <f>IFERROR(INDEX([1]!tblSchedule[Round],MATCH(tblTeamSch[[#This Row],[Game Num]],[1]!tblSchedule[GameNum],0)),"")</f>
        <v>4</v>
      </c>
      <c r="E581" s="6">
        <f>IFERROR(INDEX([1]!tblSchedule[Rnd Sch],MATCH(tblTeamSch[[#This Row],[Game Num]],[1]!tblSchedule[GameNum],0)),"")</f>
        <v>4</v>
      </c>
      <c r="F581" s="6" t="str">
        <f>IFERROR(INDEX([1]!tblSchedule[DLC],MATCH(tblTeamSch[[#This Row],[Game Num]],[1]!tblSchedule[GameNum],0)),"")</f>
        <v>4B2A</v>
      </c>
      <c r="G581" s="7" t="str">
        <f>IFERROR(INDEX([1]!tblSchedule[Facility],MATCH(tblTeamSch[[#This Row],[Game Num]],[1]!tblSchedule[GameNum],0)),"")</f>
        <v>St. Stephen Martyr Gym</v>
      </c>
      <c r="H581" s="8">
        <f>IFERROR(INDEX([1]!tblSchedule[Game Date],MATCH(tblTeamSch[[#This Row],[Game Num]],[1]!tblSchedule[GameNum],0)),"")</f>
        <v>46033</v>
      </c>
      <c r="I581" s="9">
        <f>IFERROR(INDEX([1]!tblSchedule[Game Time],MATCH(tblTeamSch[[#This Row],[Game Num]],[1]!tblSchedule[GameNum],0)),"")</f>
        <v>0.625</v>
      </c>
      <c r="J581" s="10" t="str">
        <f>IFERROR(INDEX([1]!tblTeams[Organization],MATCH(tblTeamSch[[#This Row],[Team]],[1]!tblTeams[Team],0)),"")</f>
        <v>Our Lady of Lourdes</v>
      </c>
      <c r="K581" s="10" t="str">
        <f>IFERROR(INDEX([1]!tblOrg[Abbr],MATCH(tblTeamSch[[#This Row],[Org]],[1]!tblOrg[Organization],0)),"")</f>
        <v>OLOL</v>
      </c>
      <c r="L581" s="10" t="str">
        <f>IFERROR(INDEX(IF(tblTeamSch[[#This Row],[1vs2]]=1,[1]!tblSchedule[Team 1 Name],[1]!tblSchedule[Team 2 Name]),MATCH(tblTeamSch[[#This Row],[Game Num]],[1]!tblSchedule[GameNum],0)),"")</f>
        <v>OLOL 3/4  BB #2 Blue</v>
      </c>
      <c r="M581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581" s="6"/>
      <c r="O581" s="6"/>
      <c r="P581" s="6"/>
      <c r="Q581" s="6">
        <f>INDEX([1]!tblSchedule[Home Game],MATCH(tblTeamSch[[#This Row],[Game Num]],[1]!tblSchedule[GameNum],0))</f>
        <v>1</v>
      </c>
      <c r="R581" s="7" t="e">
        <f>IF(COUNTIFS(tblTeamSch[Team],tblTeamSch[[#This Row],[Team]],#REF!,1)&gt;1,"Y","")</f>
        <v>#REF!</v>
      </c>
      <c r="S581" s="6">
        <f>INDEX([1]!tblLoc[Score],MATCH(INDEX([1]!tblOrg[Loc],MATCH(tblTeamSch[[#This Row],[Org]],[1]!tblOrg[Organization],0)),[1]!tblLoc[Loc],0))</f>
        <v>0</v>
      </c>
      <c r="T581" s="6" t="e">
        <f>INDEX([1]!tblLoc[Score],MATCH(INDEX([1]!tblOrg[Loc],MATCH(#REF!,[1]!tblOrg[Abbr],0)),[1]!tblLoc[Loc],0))</f>
        <v>#REF!</v>
      </c>
      <c r="U581" s="6">
        <f>IFERROR(INDEX([1]!tblLoc[Score],MATCH(INDEX([1]!tblOrg[Loc],MATCH(INDEX(FacList,MATCH(tblTeamSch[[#This Row],[Facility]],INDEX(FacList,,1),0),3),[1]!tblOrg[Org Num],0)),[1]!tblLoc[Loc],0)),"")</f>
        <v>0</v>
      </c>
      <c r="V581" s="6">
        <f>IF(OR(tblTeamSch[[#This Row],[Court]]="",tblTeamSch[[#This Row],[Home]]&gt;0),0,IF(tblTeamSch[[#This Row],[Court]]&lt;10,0,IF(tblTeamSch[[#This Row],[Home Court]]=10,0,10)))</f>
        <v>0</v>
      </c>
      <c r="W581" s="6" t="e">
        <f>COUNTIFS(tblTeamSch[Travel Score for Game],10,tblTeamSch[Home],0,#REF!,#REF!)</f>
        <v>#REF!</v>
      </c>
      <c r="X581" s="6" t="str">
        <f>IFERROR(INDEX(tblTeamSch[Overall Travel Score],MATCH(tblTeamSch[[#This Row],[Opponent]],tblTeamSch[Team],0)),"")</f>
        <v/>
      </c>
      <c r="Y581" s="6" cm="1">
        <f t="array" ref="Y581">IF(Y580="Num",1,IF(Y580="","",IF(Y580+1&gt;TotalNumRegGames*2,"",Y580+1)))</f>
        <v>580</v>
      </c>
    </row>
    <row r="582" spans="1:25" ht="13.35" customHeight="1" x14ac:dyDescent="0.3">
      <c r="A582" s="6" cm="1">
        <f t="array" ref="A5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618</v>
      </c>
      <c r="B582" s="6" cm="1">
        <f t="array" ref="B5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82" s="6">
        <f>IFERROR(INDEX([1]!tblSchedule[Week Game Scheduled],MATCH(tblTeamSch[[#This Row],[Game Num]],[1]!tblSchedule[GameNum],0)),"")</f>
        <v>8</v>
      </c>
      <c r="D582" s="6">
        <f>IFERROR(INDEX([1]!tblSchedule[Round],MATCH(tblTeamSch[[#This Row],[Game Num]],[1]!tblSchedule[GameNum],0)),"")</f>
        <v>5</v>
      </c>
      <c r="E582" s="6">
        <f>IFERROR(INDEX([1]!tblSchedule[Rnd Sch],MATCH(tblTeamSch[[#This Row],[Game Num]],[1]!tblSchedule[GameNum],0)),"")</f>
        <v>5</v>
      </c>
      <c r="F582" s="6" t="str">
        <f>IFERROR(INDEX([1]!tblSchedule[DLC],MATCH(tblTeamSch[[#This Row],[Game Num]],[1]!tblSchedule[GameNum],0)),"")</f>
        <v>4B2A</v>
      </c>
      <c r="G582" s="7" t="str">
        <f>IFERROR(INDEX([1]!tblSchedule[Facility],MATCH(tblTeamSch[[#This Row],[Game Num]],[1]!tblSchedule[GameNum],0)),"")</f>
        <v>Saint Bernard Parish Hall</v>
      </c>
      <c r="H582" s="8">
        <f>IFERROR(INDEX([1]!tblSchedule[Game Date],MATCH(tblTeamSch[[#This Row],[Game Num]],[1]!tblSchedule[GameNum],0)),"")</f>
        <v>46040</v>
      </c>
      <c r="I582" s="9">
        <f>IFERROR(INDEX([1]!tblSchedule[Game Time],MATCH(tblTeamSch[[#This Row],[Game Num]],[1]!tblSchedule[GameNum],0)),"")</f>
        <v>0.625</v>
      </c>
      <c r="J582" s="10" t="str">
        <f>IFERROR(INDEX([1]!tblTeams[Organization],MATCH(tblTeamSch[[#This Row],[Team]],[1]!tblTeams[Team],0)),"")</f>
        <v>Our Lady of Lourdes</v>
      </c>
      <c r="K582" s="10" t="str">
        <f>IFERROR(INDEX([1]!tblOrg[Abbr],MATCH(tblTeamSch[[#This Row],[Org]],[1]!tblOrg[Organization],0)),"")</f>
        <v>OLOL</v>
      </c>
      <c r="L582" s="10" t="str">
        <f>IFERROR(INDEX(IF(tblTeamSch[[#This Row],[1vs2]]=1,[1]!tblSchedule[Team 1 Name],[1]!tblSchedule[Team 2 Name]),MATCH(tblTeamSch[[#This Row],[Game Num]],[1]!tblSchedule[GameNum],0)),"")</f>
        <v>OLOL 3/4  BB #2 Blue</v>
      </c>
      <c r="M582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582" s="6"/>
      <c r="O582" s="6"/>
      <c r="P582" s="6"/>
      <c r="Q582" s="6">
        <f>INDEX([1]!tblSchedule[Home Game],MATCH(tblTeamSch[[#This Row],[Game Num]],[1]!tblSchedule[GameNum],0))</f>
        <v>0</v>
      </c>
      <c r="R582" s="7" t="e">
        <f>IF(COUNTIFS(tblTeamSch[Team],tblTeamSch[[#This Row],[Team]],#REF!,1)&gt;1,"Y","")</f>
        <v>#REF!</v>
      </c>
      <c r="S582" s="6">
        <f>INDEX([1]!tblLoc[Score],MATCH(INDEX([1]!tblOrg[Loc],MATCH(tblTeamSch[[#This Row],[Org]],[1]!tblOrg[Organization],0)),[1]!tblLoc[Loc],0))</f>
        <v>0</v>
      </c>
      <c r="T582" s="6" t="e">
        <f>INDEX([1]!tblLoc[Score],MATCH(INDEX([1]!tblOrg[Loc],MATCH(#REF!,[1]!tblOrg[Abbr],0)),[1]!tblLoc[Loc],0))</f>
        <v>#REF!</v>
      </c>
      <c r="U582" s="6">
        <f>IFERROR(INDEX([1]!tblLoc[Score],MATCH(INDEX([1]!tblOrg[Loc],MATCH(INDEX(FacList,MATCH(tblTeamSch[[#This Row],[Facility]],INDEX(FacList,,1),0),3),[1]!tblOrg[Org Num],0)),[1]!tblLoc[Loc],0)),"")</f>
        <v>7</v>
      </c>
      <c r="V582" s="6">
        <f>IF(OR(tblTeamSch[[#This Row],[Court]]="",tblTeamSch[[#This Row],[Home]]&gt;0),0,IF(tblTeamSch[[#This Row],[Court]]&lt;10,0,IF(tblTeamSch[[#This Row],[Home Court]]=10,0,10)))</f>
        <v>0</v>
      </c>
      <c r="W582" s="6" t="e">
        <f>COUNTIFS(tblTeamSch[Travel Score for Game],10,tblTeamSch[Home],0,#REF!,#REF!)</f>
        <v>#REF!</v>
      </c>
      <c r="X582" s="6" t="str">
        <f>IFERROR(INDEX(tblTeamSch[Overall Travel Score],MATCH(tblTeamSch[[#This Row],[Opponent]],tblTeamSch[Team],0)),"")</f>
        <v/>
      </c>
      <c r="Y582" s="6" cm="1">
        <f t="array" ref="Y582">IF(Y581="Num",1,IF(Y581="","",IF(Y581+1&gt;TotalNumRegGames*2,"",Y581+1)))</f>
        <v>581</v>
      </c>
    </row>
    <row r="583" spans="1:25" ht="13.35" customHeight="1" x14ac:dyDescent="0.3">
      <c r="A583" s="6" cm="1">
        <f t="array" ref="A5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628</v>
      </c>
      <c r="B583" s="6" cm="1">
        <f t="array" ref="B5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3" s="6">
        <f>IFERROR(INDEX([1]!tblSchedule[Week Game Scheduled],MATCH(tblTeamSch[[#This Row],[Game Num]],[1]!tblSchedule[GameNum],0)),"")</f>
        <v>9</v>
      </c>
      <c r="D583" s="6">
        <f>IFERROR(INDEX([1]!tblSchedule[Round],MATCH(tblTeamSch[[#This Row],[Game Num]],[1]!tblSchedule[GameNum],0)),"")</f>
        <v>6</v>
      </c>
      <c r="E583" s="6">
        <f>IFERROR(INDEX([1]!tblSchedule[Rnd Sch],MATCH(tblTeamSch[[#This Row],[Game Num]],[1]!tblSchedule[GameNum],0)),"")</f>
        <v>6</v>
      </c>
      <c r="F583" s="6" t="str">
        <f>IFERROR(INDEX([1]!tblSchedule[DLC],MATCH(tblTeamSch[[#This Row],[Game Num]],[1]!tblSchedule[GameNum],0)),"")</f>
        <v>4B2A</v>
      </c>
      <c r="G583" s="7" t="str">
        <f>IFERROR(INDEX([1]!tblSchedule[Facility],MATCH(tblTeamSch[[#This Row],[Game Num]],[1]!tblSchedule[GameNum],0)),"")</f>
        <v>St Francis of Assisi</v>
      </c>
      <c r="H583" s="8">
        <f>IFERROR(INDEX([1]!tblSchedule[Game Date],MATCH(tblTeamSch[[#This Row],[Game Num]],[1]!tblSchedule[GameNum],0)),"")</f>
        <v>46047</v>
      </c>
      <c r="I583" s="9">
        <f>IFERROR(INDEX([1]!tblSchedule[Game Time],MATCH(tblTeamSch[[#This Row],[Game Num]],[1]!tblSchedule[GameNum],0)),"")</f>
        <v>0.58333333333333337</v>
      </c>
      <c r="J583" s="10" t="str">
        <f>IFERROR(INDEX([1]!tblTeams[Organization],MATCH(tblTeamSch[[#This Row],[Team]],[1]!tblTeams[Team],0)),"")</f>
        <v>Our Lady of Lourdes</v>
      </c>
      <c r="K583" s="10" t="str">
        <f>IFERROR(INDEX([1]!tblOrg[Abbr],MATCH(tblTeamSch[[#This Row],[Org]],[1]!tblOrg[Organization],0)),"")</f>
        <v>OLOL</v>
      </c>
      <c r="L583" s="10" t="str">
        <f>IFERROR(INDEX(IF(tblTeamSch[[#This Row],[1vs2]]=1,[1]!tblSchedule[Team 1 Name],[1]!tblSchedule[Team 2 Name]),MATCH(tblTeamSch[[#This Row],[Game Num]],[1]!tblSchedule[GameNum],0)),"")</f>
        <v>OLOL 3/4  BB #2 Blue</v>
      </c>
      <c r="M583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583" s="6"/>
      <c r="O583" s="6"/>
      <c r="P583" s="6"/>
      <c r="Q583" s="6">
        <f>INDEX([1]!tblSchedule[Home Game],MATCH(tblTeamSch[[#This Row],[Game Num]],[1]!tblSchedule[GameNum],0))</f>
        <v>0</v>
      </c>
      <c r="R583" s="7" t="e">
        <f>IF(COUNTIFS(tblTeamSch[Team],tblTeamSch[[#This Row],[Team]],#REF!,1)&gt;1,"Y","")</f>
        <v>#REF!</v>
      </c>
      <c r="S583" s="6">
        <f>INDEX([1]!tblLoc[Score],MATCH(INDEX([1]!tblOrg[Loc],MATCH(tblTeamSch[[#This Row],[Org]],[1]!tblOrg[Organization],0)),[1]!tblLoc[Loc],0))</f>
        <v>0</v>
      </c>
      <c r="T583" s="6" t="e">
        <f>INDEX([1]!tblLoc[Score],MATCH(INDEX([1]!tblOrg[Loc],MATCH(#REF!,[1]!tblOrg[Abbr],0)),[1]!tblLoc[Loc],0))</f>
        <v>#REF!</v>
      </c>
      <c r="U583" s="6">
        <f>IFERROR(INDEX([1]!tblLoc[Score],MATCH(INDEX([1]!tblOrg[Loc],MATCH(INDEX(FacList,MATCH(tblTeamSch[[#This Row],[Facility]],INDEX(FacList,,1),0),3),[1]!tblOrg[Org Num],0)),[1]!tblLoc[Loc],0)),"")</f>
        <v>0</v>
      </c>
      <c r="V583" s="6">
        <f>IF(OR(tblTeamSch[[#This Row],[Court]]="",tblTeamSch[[#This Row],[Home]]&gt;0),0,IF(tblTeamSch[[#This Row],[Court]]&lt;10,0,IF(tblTeamSch[[#This Row],[Home Court]]=10,0,10)))</f>
        <v>0</v>
      </c>
      <c r="W583" s="6" t="e">
        <f>COUNTIFS(tblTeamSch[Travel Score for Game],10,tblTeamSch[Home],0,#REF!,#REF!)</f>
        <v>#REF!</v>
      </c>
      <c r="X583" s="6" t="str">
        <f>IFERROR(INDEX(tblTeamSch[Overall Travel Score],MATCH(tblTeamSch[[#This Row],[Opponent]],tblTeamSch[Team],0)),"")</f>
        <v/>
      </c>
      <c r="Y583" s="6" cm="1">
        <f t="array" ref="Y583">IF(Y582="Num",1,IF(Y582="","",IF(Y582+1&gt;TotalNumRegGames*2,"",Y582+1)))</f>
        <v>582</v>
      </c>
    </row>
    <row r="584" spans="1:25" ht="13.35" customHeight="1" x14ac:dyDescent="0.3">
      <c r="A584" s="6" cm="1">
        <f t="array" ref="A5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635</v>
      </c>
      <c r="B584" s="6" cm="1">
        <f t="array" ref="B5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4" s="6">
        <f>IFERROR(INDEX([1]!tblSchedule[Week Game Scheduled],MATCH(tblTeamSch[[#This Row],[Game Num]],[1]!tblSchedule[GameNum],0)),"")</f>
        <v>10</v>
      </c>
      <c r="D584" s="6">
        <f>IFERROR(INDEX([1]!tblSchedule[Round],MATCH(tblTeamSch[[#This Row],[Game Num]],[1]!tblSchedule[GameNum],0)),"")</f>
        <v>7</v>
      </c>
      <c r="E584" s="6">
        <f>IFERROR(INDEX([1]!tblSchedule[Rnd Sch],MATCH(tblTeamSch[[#This Row],[Game Num]],[1]!tblSchedule[GameNum],0)),"")</f>
        <v>7</v>
      </c>
      <c r="F584" s="6" t="str">
        <f>IFERROR(INDEX([1]!tblSchedule[DLC],MATCH(tblTeamSch[[#This Row],[Game Num]],[1]!tblSchedule[GameNum],0)),"")</f>
        <v>4B2A</v>
      </c>
      <c r="G584" s="7" t="str">
        <f>IFERROR(INDEX([1]!tblSchedule[Facility],MATCH(tblTeamSch[[#This Row],[Game Num]],[1]!tblSchedule[GameNum],0)),"")</f>
        <v>St. Paul Gym</v>
      </c>
      <c r="H584" s="8">
        <f>IFERROR(INDEX([1]!tblSchedule[Game Date],MATCH(tblTeamSch[[#This Row],[Game Num]],[1]!tblSchedule[GameNum],0)),"")</f>
        <v>46054</v>
      </c>
      <c r="I584" s="9">
        <f>IFERROR(INDEX([1]!tblSchedule[Game Time],MATCH(tblTeamSch[[#This Row],[Game Num]],[1]!tblSchedule[GameNum],0)),"")</f>
        <v>0.66666666666666663</v>
      </c>
      <c r="J584" s="10" t="str">
        <f>IFERROR(INDEX([1]!tblTeams[Organization],MATCH(tblTeamSch[[#This Row],[Team]],[1]!tblTeams[Team],0)),"")</f>
        <v>Our Lady of Lourdes</v>
      </c>
      <c r="K584" s="10" t="str">
        <f>IFERROR(INDEX([1]!tblOrg[Abbr],MATCH(tblTeamSch[[#This Row],[Org]],[1]!tblOrg[Organization],0)),"")</f>
        <v>OLOL</v>
      </c>
      <c r="L584" s="10" t="str">
        <f>IFERROR(INDEX(IF(tblTeamSch[[#This Row],[1vs2]]=1,[1]!tblSchedule[Team 1 Name],[1]!tblSchedule[Team 2 Name]),MATCH(tblTeamSch[[#This Row],[Game Num]],[1]!tblSchedule[GameNum],0)),"")</f>
        <v>OLOL 3/4  BB #2 Blue</v>
      </c>
      <c r="M584" s="10" t="str">
        <f>IFERROR(INDEX(IF(tblTeamSch[[#This Row],[1vs2]]=1,[1]!tblSchedule[Team 2 Name],[1]!tblSchedule[Team 1 Name]),MATCH(tblTeamSch[[#This Row],[Game Num]],[1]!tblSchedule[GameNum],0)),"")</f>
        <v>St. Paul BB 4B#2 Red</v>
      </c>
      <c r="N584" s="6"/>
      <c r="O584" s="6"/>
      <c r="P584" s="6"/>
      <c r="Q584" s="6">
        <f>INDEX([1]!tblSchedule[Home Game],MATCH(tblTeamSch[[#This Row],[Game Num]],[1]!tblSchedule[GameNum],0))</f>
        <v>1</v>
      </c>
      <c r="R584" s="7" t="e">
        <f>IF(COUNTIFS(tblTeamSch[Team],tblTeamSch[[#This Row],[Team]],#REF!,1)&gt;1,"Y","")</f>
        <v>#REF!</v>
      </c>
      <c r="S584" s="6">
        <f>INDEX([1]!tblLoc[Score],MATCH(INDEX([1]!tblOrg[Loc],MATCH(tblTeamSch[[#This Row],[Org]],[1]!tblOrg[Organization],0)),[1]!tblLoc[Loc],0))</f>
        <v>0</v>
      </c>
      <c r="T584" s="6" t="e">
        <f>INDEX([1]!tblLoc[Score],MATCH(INDEX([1]!tblOrg[Loc],MATCH(#REF!,[1]!tblOrg[Abbr],0)),[1]!tblLoc[Loc],0))</f>
        <v>#REF!</v>
      </c>
      <c r="U584" s="6">
        <f>IFERROR(INDEX([1]!tblLoc[Score],MATCH(INDEX([1]!tblOrg[Loc],MATCH(INDEX(FacList,MATCH(tblTeamSch[[#This Row],[Facility]],INDEX(FacList,,1),0),3),[1]!tblOrg[Org Num],0)),[1]!tblLoc[Loc],0)),"")</f>
        <v>10</v>
      </c>
      <c r="V584" s="6">
        <f>IF(OR(tblTeamSch[[#This Row],[Court]]="",tblTeamSch[[#This Row],[Home]]&gt;0),0,IF(tblTeamSch[[#This Row],[Court]]&lt;10,0,IF(tblTeamSch[[#This Row],[Home Court]]=10,0,10)))</f>
        <v>0</v>
      </c>
      <c r="W584" s="6" t="e">
        <f>COUNTIFS(tblTeamSch[Travel Score for Game],10,tblTeamSch[Home],0,#REF!,#REF!)</f>
        <v>#REF!</v>
      </c>
      <c r="X584" s="6" t="str">
        <f>IFERROR(INDEX(tblTeamSch[Overall Travel Score],MATCH(tblTeamSch[[#This Row],[Opponent]],tblTeamSch[Team],0)),"")</f>
        <v/>
      </c>
      <c r="Y584" s="6" cm="1">
        <f t="array" ref="Y584">IF(Y583="Num",1,IF(Y583="","",IF(Y583+1&gt;TotalNumRegGames*2,"",Y583+1)))</f>
        <v>583</v>
      </c>
    </row>
    <row r="585" spans="1:25" ht="13.35" customHeight="1" x14ac:dyDescent="0.3">
      <c r="A585" s="6" cm="1">
        <f t="array" ref="A5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588</v>
      </c>
      <c r="B585" s="6" cm="1">
        <f t="array" ref="B5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85" s="6">
        <f>IFERROR(INDEX([1]!tblSchedule[Week Game Scheduled],MATCH(tblTeamSch[[#This Row],[Game Num]],[1]!tblSchedule[GameNum],0)),"")</f>
        <v>50</v>
      </c>
      <c r="D585" s="6">
        <f>IFERROR(INDEX([1]!tblSchedule[Round],MATCH(tblTeamSch[[#This Row],[Game Num]],[1]!tblSchedule[GameNum],0)),"")</f>
        <v>1</v>
      </c>
      <c r="E585" s="6">
        <f>IFERROR(INDEX([1]!tblSchedule[Rnd Sch],MATCH(tblTeamSch[[#This Row],[Game Num]],[1]!tblSchedule[GameNum],0)),"")</f>
        <v>1</v>
      </c>
      <c r="F585" s="6" t="str">
        <f>IFERROR(INDEX([1]!tblSchedule[DLC],MATCH(tblTeamSch[[#This Row],[Game Num]],[1]!tblSchedule[GameNum],0)),"")</f>
        <v>4B2A</v>
      </c>
      <c r="G585" s="7" t="str">
        <f>IFERROR(INDEX([1]!tblSchedule[Facility],MATCH(tblTeamSch[[#This Row],[Game Num]],[1]!tblSchedule[GameNum],0)),"")</f>
        <v>St. John Paul II Community Center (Gym)</v>
      </c>
      <c r="H585" s="8">
        <f>IFERROR(INDEX([1]!tblSchedule[Game Date],MATCH(tblTeamSch[[#This Row],[Game Num]],[1]!tblSchedule[GameNum],0)),"")</f>
        <v>45998</v>
      </c>
      <c r="I585" s="9">
        <f>IFERROR(INDEX([1]!tblSchedule[Game Time],MATCH(tblTeamSch[[#This Row],[Game Num]],[1]!tblSchedule[GameNum],0)),"")</f>
        <v>0.58333333333333337</v>
      </c>
      <c r="J585" s="10" t="str">
        <f>IFERROR(INDEX([1]!tblTeams[Organization],MATCH(tblTeamSch[[#This Row],[Team]],[1]!tblTeams[Team],0)),"")</f>
        <v>Our Lady of Lourdes</v>
      </c>
      <c r="K585" s="10" t="str">
        <f>IFERROR(INDEX([1]!tblOrg[Abbr],MATCH(tblTeamSch[[#This Row],[Org]],[1]!tblOrg[Organization],0)),"")</f>
        <v>OLOL</v>
      </c>
      <c r="L585" s="10" t="str">
        <f>IFERROR(INDEX(IF(tblTeamSch[[#This Row],[1vs2]]=1,[1]!tblSchedule[Team 1 Name],[1]!tblSchedule[Team 2 Name]),MATCH(tblTeamSch[[#This Row],[Game Num]],[1]!tblSchedule[GameNum],0)),"")</f>
        <v>OLOL 3/4 BB #2 Black</v>
      </c>
      <c r="M585" s="10" t="str">
        <f>IFERROR(INDEX(IF(tblTeamSch[[#This Row],[1vs2]]=1,[1]!tblSchedule[Team 2 Name],[1]!tblSchedule[Team 1 Name]),MATCH(tblTeamSch[[#This Row],[Game Num]],[1]!tblSchedule[GameNum],0)),"")</f>
        <v>St. Paul BB 4B#2 White</v>
      </c>
      <c r="N585" s="6"/>
      <c r="O585" s="6"/>
      <c r="P585" s="6"/>
      <c r="Q585" s="6">
        <f>INDEX([1]!tblSchedule[Home Game],MATCH(tblTeamSch[[#This Row],[Game Num]],[1]!tblSchedule[GameNum],0))</f>
        <v>0</v>
      </c>
      <c r="R585" s="7" t="e">
        <f>IF(COUNTIFS(tblTeamSch[Team],tblTeamSch[[#This Row],[Team]],#REF!,1)&gt;1,"Y","")</f>
        <v>#REF!</v>
      </c>
      <c r="S585" s="6">
        <f>INDEX([1]!tblLoc[Score],MATCH(INDEX([1]!tblOrg[Loc],MATCH(tblTeamSch[[#This Row],[Org]],[1]!tblOrg[Organization],0)),[1]!tblLoc[Loc],0))</f>
        <v>0</v>
      </c>
      <c r="T585" s="6" t="e">
        <f>INDEX([1]!tblLoc[Score],MATCH(INDEX([1]!tblOrg[Loc],MATCH(#REF!,[1]!tblOrg[Abbr],0)),[1]!tblLoc[Loc],0))</f>
        <v>#REF!</v>
      </c>
      <c r="U585" s="6">
        <f>IFERROR(INDEX([1]!tblLoc[Score],MATCH(INDEX([1]!tblOrg[Loc],MATCH(INDEX(FacList,MATCH(tblTeamSch[[#This Row],[Facility]],INDEX(FacList,,1),0),3),[1]!tblOrg[Org Num],0)),[1]!tblLoc[Loc],0)),"")</f>
        <v>0</v>
      </c>
      <c r="V585" s="6">
        <f>IF(OR(tblTeamSch[[#This Row],[Court]]="",tblTeamSch[[#This Row],[Home]]&gt;0),0,IF(tblTeamSch[[#This Row],[Court]]&lt;10,0,IF(tblTeamSch[[#This Row],[Home Court]]=10,0,10)))</f>
        <v>0</v>
      </c>
      <c r="W585" s="6" t="e">
        <f>COUNTIFS(tblTeamSch[Travel Score for Game],10,tblTeamSch[Home],0,#REF!,#REF!)</f>
        <v>#REF!</v>
      </c>
      <c r="X585" s="6" t="str">
        <f>IFERROR(INDEX(tblTeamSch[Overall Travel Score],MATCH(tblTeamSch[[#This Row],[Opponent]],tblTeamSch[Team],0)),"")</f>
        <v/>
      </c>
      <c r="Y585" s="6" cm="1">
        <f t="array" ref="Y585">IF(Y584="Num",1,IF(Y584="","",IF(Y584+1&gt;TotalNumRegGames*2,"",Y584+1)))</f>
        <v>584</v>
      </c>
    </row>
    <row r="586" spans="1:25" ht="13.35" customHeight="1" x14ac:dyDescent="0.3">
      <c r="A586" s="6" cm="1">
        <f t="array" ref="A5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596</v>
      </c>
      <c r="B586" s="6" cm="1">
        <f t="array" ref="B5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6" s="6">
        <f>IFERROR(INDEX([1]!tblSchedule[Week Game Scheduled],MATCH(tblTeamSch[[#This Row],[Game Num]],[1]!tblSchedule[GameNum],0)),"")</f>
        <v>51</v>
      </c>
      <c r="D586" s="6">
        <f>IFERROR(INDEX([1]!tblSchedule[Round],MATCH(tblTeamSch[[#This Row],[Game Num]],[1]!tblSchedule[GameNum],0)),"")</f>
        <v>2</v>
      </c>
      <c r="E586" s="6">
        <f>IFERROR(INDEX([1]!tblSchedule[Rnd Sch],MATCH(tblTeamSch[[#This Row],[Game Num]],[1]!tblSchedule[GameNum],0)),"")</f>
        <v>2</v>
      </c>
      <c r="F586" s="6" t="str">
        <f>IFERROR(INDEX([1]!tblSchedule[DLC],MATCH(tblTeamSch[[#This Row],[Game Num]],[1]!tblSchedule[GameNum],0)),"")</f>
        <v>4B2A</v>
      </c>
      <c r="G586" s="7" t="str">
        <f>IFERROR(INDEX([1]!tblSchedule[Facility],MATCH(tblTeamSch[[#This Row],[Game Num]],[1]!tblSchedule[GameNum],0)),"")</f>
        <v>St. Margaret Mary PAC (smaller gym)</v>
      </c>
      <c r="H586" s="8">
        <f>IFERROR(INDEX([1]!tblSchedule[Game Date],MATCH(tblTeamSch[[#This Row],[Game Num]],[1]!tblSchedule[GameNum],0)),"")</f>
        <v>46005</v>
      </c>
      <c r="I586" s="9">
        <f>IFERROR(INDEX([1]!tblSchedule[Game Time],MATCH(tblTeamSch[[#This Row],[Game Num]],[1]!tblSchedule[GameNum],0)),"")</f>
        <v>0.60416666666666663</v>
      </c>
      <c r="J586" s="10" t="str">
        <f>IFERROR(INDEX([1]!tblTeams[Organization],MATCH(tblTeamSch[[#This Row],[Team]],[1]!tblTeams[Team],0)),"")</f>
        <v>Our Lady of Lourdes</v>
      </c>
      <c r="K586" s="10" t="str">
        <f>IFERROR(INDEX([1]!tblOrg[Abbr],MATCH(tblTeamSch[[#This Row],[Org]],[1]!tblOrg[Organization],0)),"")</f>
        <v>OLOL</v>
      </c>
      <c r="L586" s="10" t="str">
        <f>IFERROR(INDEX(IF(tblTeamSch[[#This Row],[1vs2]]=1,[1]!tblSchedule[Team 1 Name],[1]!tblSchedule[Team 2 Name]),MATCH(tblTeamSch[[#This Row],[Game Num]],[1]!tblSchedule[GameNum],0)),"")</f>
        <v>OLOL 3/4 BB #2 Black</v>
      </c>
      <c r="M586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586" s="6"/>
      <c r="O586" s="6"/>
      <c r="P586" s="6"/>
      <c r="Q586" s="6">
        <f>INDEX([1]!tblSchedule[Home Game],MATCH(tblTeamSch[[#This Row],[Game Num]],[1]!tblSchedule[GameNum],0))</f>
        <v>0</v>
      </c>
      <c r="R586" s="7" t="e">
        <f>IF(COUNTIFS(tblTeamSch[Team],tblTeamSch[[#This Row],[Team]],#REF!,1)&gt;1,"Y","")</f>
        <v>#REF!</v>
      </c>
      <c r="S586" s="6">
        <f>INDEX([1]!tblLoc[Score],MATCH(INDEX([1]!tblOrg[Loc],MATCH(tblTeamSch[[#This Row],[Org]],[1]!tblOrg[Organization],0)),[1]!tblLoc[Loc],0))</f>
        <v>0</v>
      </c>
      <c r="T586" s="6" t="e">
        <f>INDEX([1]!tblLoc[Score],MATCH(INDEX([1]!tblOrg[Loc],MATCH(#REF!,[1]!tblOrg[Abbr],0)),[1]!tblLoc[Loc],0))</f>
        <v>#REF!</v>
      </c>
      <c r="U586" s="6">
        <f>IFERROR(INDEX([1]!tblLoc[Score],MATCH(INDEX([1]!tblOrg[Loc],MATCH(INDEX(FacList,MATCH(tblTeamSch[[#This Row],[Facility]],INDEX(FacList,,1),0),3),[1]!tblOrg[Org Num],0)),[1]!tblLoc[Loc],0)),"")</f>
        <v>0</v>
      </c>
      <c r="V586" s="6">
        <f>IF(OR(tblTeamSch[[#This Row],[Court]]="",tblTeamSch[[#This Row],[Home]]&gt;0),0,IF(tblTeamSch[[#This Row],[Court]]&lt;10,0,IF(tblTeamSch[[#This Row],[Home Court]]=10,0,10)))</f>
        <v>0</v>
      </c>
      <c r="W586" s="6" t="e">
        <f>COUNTIFS(tblTeamSch[Travel Score for Game],10,tblTeamSch[Home],0,#REF!,#REF!)</f>
        <v>#REF!</v>
      </c>
      <c r="X586" s="6" t="str">
        <f>IFERROR(INDEX(tblTeamSch[Overall Travel Score],MATCH(tblTeamSch[[#This Row],[Opponent]],tblTeamSch[Team],0)),"")</f>
        <v/>
      </c>
      <c r="Y586" s="6" cm="1">
        <f t="array" ref="Y586">IF(Y585="Num",1,IF(Y585="","",IF(Y585+1&gt;TotalNumRegGames*2,"",Y585+1)))</f>
        <v>585</v>
      </c>
    </row>
    <row r="587" spans="1:25" ht="13.35" customHeight="1" x14ac:dyDescent="0.3">
      <c r="A587" s="6" cm="1">
        <f t="array" ref="A5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603</v>
      </c>
      <c r="B587" s="6" cm="1">
        <f t="array" ref="B5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7" s="6">
        <f>IFERROR(INDEX([1]!tblSchedule[Week Game Scheduled],MATCH(tblTeamSch[[#This Row],[Game Num]],[1]!tblSchedule[GameNum],0)),"")</f>
        <v>6</v>
      </c>
      <c r="D587" s="6">
        <f>IFERROR(INDEX([1]!tblSchedule[Round],MATCH(tblTeamSch[[#This Row],[Game Num]],[1]!tblSchedule[GameNum],0)),"")</f>
        <v>3</v>
      </c>
      <c r="E587" s="6">
        <f>IFERROR(INDEX([1]!tblSchedule[Rnd Sch],MATCH(tblTeamSch[[#This Row],[Game Num]],[1]!tblSchedule[GameNum],0)),"")</f>
        <v>3</v>
      </c>
      <c r="F587" s="6" t="str">
        <f>IFERROR(INDEX([1]!tblSchedule[DLC],MATCH(tblTeamSch[[#This Row],[Game Num]],[1]!tblSchedule[GameNum],0)),"")</f>
        <v>4B2A</v>
      </c>
      <c r="G587" s="7" t="str">
        <f>IFERROR(INDEX([1]!tblSchedule[Facility],MATCH(tblTeamSch[[#This Row],[Game Num]],[1]!tblSchedule[GameNum],0)),"")</f>
        <v>St. Margaret Mary PAC (smaller gym)</v>
      </c>
      <c r="H587" s="8">
        <f>IFERROR(INDEX([1]!tblSchedule[Game Date],MATCH(tblTeamSch[[#This Row],[Game Num]],[1]!tblSchedule[GameNum],0)),"")</f>
        <v>46026</v>
      </c>
      <c r="I587" s="9">
        <f>IFERROR(INDEX([1]!tblSchedule[Game Time],MATCH(tblTeamSch[[#This Row],[Game Num]],[1]!tblSchedule[GameNum],0)),"")</f>
        <v>0.64583333333333337</v>
      </c>
      <c r="J587" s="10" t="str">
        <f>IFERROR(INDEX([1]!tblTeams[Organization],MATCH(tblTeamSch[[#This Row],[Team]],[1]!tblTeams[Team],0)),"")</f>
        <v>Our Lady of Lourdes</v>
      </c>
      <c r="K587" s="10" t="str">
        <f>IFERROR(INDEX([1]!tblOrg[Abbr],MATCH(tblTeamSch[[#This Row],[Org]],[1]!tblOrg[Organization],0)),"")</f>
        <v>OLOL</v>
      </c>
      <c r="L587" s="10" t="str">
        <f>IFERROR(INDEX(IF(tblTeamSch[[#This Row],[1vs2]]=1,[1]!tblSchedule[Team 1 Name],[1]!tblSchedule[Team 2 Name]),MATCH(tblTeamSch[[#This Row],[Game Num]],[1]!tblSchedule[GameNum],0)),"")</f>
        <v>OLOL 3/4 BB #2 Black</v>
      </c>
      <c r="M587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587" s="6"/>
      <c r="O587" s="6"/>
      <c r="P587" s="6"/>
      <c r="Q587" s="6">
        <f>INDEX([1]!tblSchedule[Home Game],MATCH(tblTeamSch[[#This Row],[Game Num]],[1]!tblSchedule[GameNum],0))</f>
        <v>0</v>
      </c>
      <c r="R587" s="7" t="e">
        <f>IF(COUNTIFS(tblTeamSch[Team],tblTeamSch[[#This Row],[Team]],#REF!,1)&gt;1,"Y","")</f>
        <v>#REF!</v>
      </c>
      <c r="S587" s="6">
        <f>INDEX([1]!tblLoc[Score],MATCH(INDEX([1]!tblOrg[Loc],MATCH(tblTeamSch[[#This Row],[Org]],[1]!tblOrg[Organization],0)),[1]!tblLoc[Loc],0))</f>
        <v>0</v>
      </c>
      <c r="T587" s="6" t="e">
        <f>INDEX([1]!tblLoc[Score],MATCH(INDEX([1]!tblOrg[Loc],MATCH(#REF!,[1]!tblOrg[Abbr],0)),[1]!tblLoc[Loc],0))</f>
        <v>#REF!</v>
      </c>
      <c r="U587" s="6">
        <f>IFERROR(INDEX([1]!tblLoc[Score],MATCH(INDEX([1]!tblOrg[Loc],MATCH(INDEX(FacList,MATCH(tblTeamSch[[#This Row],[Facility]],INDEX(FacList,,1),0),3),[1]!tblOrg[Org Num],0)),[1]!tblLoc[Loc],0)),"")</f>
        <v>0</v>
      </c>
      <c r="V587" s="6">
        <f>IF(OR(tblTeamSch[[#This Row],[Court]]="",tblTeamSch[[#This Row],[Home]]&gt;0),0,IF(tblTeamSch[[#This Row],[Court]]&lt;10,0,IF(tblTeamSch[[#This Row],[Home Court]]=10,0,10)))</f>
        <v>0</v>
      </c>
      <c r="W587" s="6" t="e">
        <f>COUNTIFS(tblTeamSch[Travel Score for Game],10,tblTeamSch[Home],0,#REF!,#REF!)</f>
        <v>#REF!</v>
      </c>
      <c r="X587" s="6" t="str">
        <f>IFERROR(INDEX(tblTeamSch[Overall Travel Score],MATCH(tblTeamSch[[#This Row],[Opponent]],tblTeamSch[Team],0)),"")</f>
        <v/>
      </c>
      <c r="Y587" s="6" cm="1">
        <f t="array" ref="Y587">IF(Y586="Num",1,IF(Y586="","",IF(Y586+1&gt;TotalNumRegGames*2,"",Y586+1)))</f>
        <v>586</v>
      </c>
    </row>
    <row r="588" spans="1:25" ht="13.35" customHeight="1" x14ac:dyDescent="0.3">
      <c r="A588" s="6" cm="1">
        <f t="array" ref="A5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610</v>
      </c>
      <c r="B588" s="6" cm="1">
        <f t="array" ref="B5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8" s="6">
        <f>IFERROR(INDEX([1]!tblSchedule[Week Game Scheduled],MATCH(tblTeamSch[[#This Row],[Game Num]],[1]!tblSchedule[GameNum],0)),"")</f>
        <v>7</v>
      </c>
      <c r="D588" s="6">
        <f>IFERROR(INDEX([1]!tblSchedule[Round],MATCH(tblTeamSch[[#This Row],[Game Num]],[1]!tblSchedule[GameNum],0)),"")</f>
        <v>4</v>
      </c>
      <c r="E588" s="6">
        <f>IFERROR(INDEX([1]!tblSchedule[Rnd Sch],MATCH(tblTeamSch[[#This Row],[Game Num]],[1]!tblSchedule[GameNum],0)),"")</f>
        <v>4</v>
      </c>
      <c r="F588" s="6" t="str">
        <f>IFERROR(INDEX([1]!tblSchedule[DLC],MATCH(tblTeamSch[[#This Row],[Game Num]],[1]!tblSchedule[GameNum],0)),"")</f>
        <v>4B2A</v>
      </c>
      <c r="G588" s="7" t="str">
        <f>IFERROR(INDEX([1]!tblSchedule[Facility],MATCH(tblTeamSch[[#This Row],[Game Num]],[1]!tblSchedule[GameNum],0)),"")</f>
        <v>St. Paul Gym</v>
      </c>
      <c r="H588" s="8">
        <f>IFERROR(INDEX([1]!tblSchedule[Game Date],MATCH(tblTeamSch[[#This Row],[Game Num]],[1]!tblSchedule[GameNum],0)),"")</f>
        <v>46033</v>
      </c>
      <c r="I588" s="9">
        <f>IFERROR(INDEX([1]!tblSchedule[Game Time],MATCH(tblTeamSch[[#This Row],[Game Num]],[1]!tblSchedule[GameNum],0)),"")</f>
        <v>0.66666666666666663</v>
      </c>
      <c r="J588" s="10" t="str">
        <f>IFERROR(INDEX([1]!tblTeams[Organization],MATCH(tblTeamSch[[#This Row],[Team]],[1]!tblTeams[Team],0)),"")</f>
        <v>Our Lady of Lourdes</v>
      </c>
      <c r="K588" s="10" t="str">
        <f>IFERROR(INDEX([1]!tblOrg[Abbr],MATCH(tblTeamSch[[#This Row],[Org]],[1]!tblOrg[Organization],0)),"")</f>
        <v>OLOL</v>
      </c>
      <c r="L588" s="10" t="str">
        <f>IFERROR(INDEX(IF(tblTeamSch[[#This Row],[1vs2]]=1,[1]!tblSchedule[Team 1 Name],[1]!tblSchedule[Team 2 Name]),MATCH(tblTeamSch[[#This Row],[Game Num]],[1]!tblSchedule[GameNum],0)),"")</f>
        <v>OLOL 3/4 BB #2 Black</v>
      </c>
      <c r="M588" s="10" t="str">
        <f>IFERROR(INDEX(IF(tblTeamSch[[#This Row],[1vs2]]=1,[1]!tblSchedule[Team 2 Name],[1]!tblSchedule[Team 1 Name]),MATCH(tblTeamSch[[#This Row],[Game Num]],[1]!tblSchedule[GameNum],0)),"")</f>
        <v>St. Paul BB 4B#2 Red</v>
      </c>
      <c r="N588" s="6"/>
      <c r="O588" s="6"/>
      <c r="P588" s="6"/>
      <c r="Q588" s="6">
        <f>INDEX([1]!tblSchedule[Home Game],MATCH(tblTeamSch[[#This Row],[Game Num]],[1]!tblSchedule[GameNum],0))</f>
        <v>1</v>
      </c>
      <c r="R588" s="7" t="e">
        <f>IF(COUNTIFS(tblTeamSch[Team],tblTeamSch[[#This Row],[Team]],#REF!,1)&gt;1,"Y","")</f>
        <v>#REF!</v>
      </c>
      <c r="S588" s="6">
        <f>INDEX([1]!tblLoc[Score],MATCH(INDEX([1]!tblOrg[Loc],MATCH(tblTeamSch[[#This Row],[Org]],[1]!tblOrg[Organization],0)),[1]!tblLoc[Loc],0))</f>
        <v>0</v>
      </c>
      <c r="T588" s="6" t="e">
        <f>INDEX([1]!tblLoc[Score],MATCH(INDEX([1]!tblOrg[Loc],MATCH(#REF!,[1]!tblOrg[Abbr],0)),[1]!tblLoc[Loc],0))</f>
        <v>#REF!</v>
      </c>
      <c r="U588" s="6">
        <f>IFERROR(INDEX([1]!tblLoc[Score],MATCH(INDEX([1]!tblOrg[Loc],MATCH(INDEX(FacList,MATCH(tblTeamSch[[#This Row],[Facility]],INDEX(FacList,,1),0),3),[1]!tblOrg[Org Num],0)),[1]!tblLoc[Loc],0)),"")</f>
        <v>10</v>
      </c>
      <c r="V588" s="6">
        <f>IF(OR(tblTeamSch[[#This Row],[Court]]="",tblTeamSch[[#This Row],[Home]]&gt;0),0,IF(tblTeamSch[[#This Row],[Court]]&lt;10,0,IF(tblTeamSch[[#This Row],[Home Court]]=10,0,10)))</f>
        <v>0</v>
      </c>
      <c r="W588" s="6" t="e">
        <f>COUNTIFS(tblTeamSch[Travel Score for Game],10,tblTeamSch[Home],0,#REF!,#REF!)</f>
        <v>#REF!</v>
      </c>
      <c r="X588" s="6" t="str">
        <f>IFERROR(INDEX(tblTeamSch[Overall Travel Score],MATCH(tblTeamSch[[#This Row],[Opponent]],tblTeamSch[Team],0)),"")</f>
        <v/>
      </c>
      <c r="Y588" s="6" cm="1">
        <f t="array" ref="Y588">IF(Y587="Num",1,IF(Y587="","",IF(Y587+1&gt;TotalNumRegGames*2,"",Y587+1)))</f>
        <v>587</v>
      </c>
    </row>
    <row r="589" spans="1:25" ht="13.35" customHeight="1" x14ac:dyDescent="0.3">
      <c r="A589" s="6" cm="1">
        <f t="array" ref="A5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617</v>
      </c>
      <c r="B589" s="6" cm="1">
        <f t="array" ref="B5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89" s="6">
        <f>IFERROR(INDEX([1]!tblSchedule[Week Game Scheduled],MATCH(tblTeamSch[[#This Row],[Game Num]],[1]!tblSchedule[GameNum],0)),"")</f>
        <v>8</v>
      </c>
      <c r="D589" s="6">
        <f>IFERROR(INDEX([1]!tblSchedule[Round],MATCH(tblTeamSch[[#This Row],[Game Num]],[1]!tblSchedule[GameNum],0)),"")</f>
        <v>5</v>
      </c>
      <c r="E589" s="6">
        <f>IFERROR(INDEX([1]!tblSchedule[Rnd Sch],MATCH(tblTeamSch[[#This Row],[Game Num]],[1]!tblSchedule[GameNum],0)),"")</f>
        <v>5</v>
      </c>
      <c r="F589" s="6" t="str">
        <f>IFERROR(INDEX([1]!tblSchedule[DLC],MATCH(tblTeamSch[[#This Row],[Game Num]],[1]!tblSchedule[GameNum],0)),"")</f>
        <v>4B2A</v>
      </c>
      <c r="G589" s="7" t="str">
        <f>IFERROR(INDEX([1]!tblSchedule[Facility],MATCH(tblTeamSch[[#This Row],[Game Num]],[1]!tblSchedule[GameNum],0)),"")</f>
        <v>St. John Paul II Community Center (Gym)</v>
      </c>
      <c r="H589" s="8">
        <f>IFERROR(INDEX([1]!tblSchedule[Game Date],MATCH(tblTeamSch[[#This Row],[Game Num]],[1]!tblSchedule[GameNum],0)),"")</f>
        <v>46040</v>
      </c>
      <c r="I589" s="9">
        <f>IFERROR(INDEX([1]!tblSchedule[Game Time],MATCH(tblTeamSch[[#This Row],[Game Num]],[1]!tblSchedule[GameNum],0)),"")</f>
        <v>0.66666666666666663</v>
      </c>
      <c r="J589" s="10" t="str">
        <f>IFERROR(INDEX([1]!tblTeams[Organization],MATCH(tblTeamSch[[#This Row],[Team]],[1]!tblTeams[Team],0)),"")</f>
        <v>Our Lady of Lourdes</v>
      </c>
      <c r="K589" s="10" t="str">
        <f>IFERROR(INDEX([1]!tblOrg[Abbr],MATCH(tblTeamSch[[#This Row],[Org]],[1]!tblOrg[Organization],0)),"")</f>
        <v>OLOL</v>
      </c>
      <c r="L589" s="10" t="str">
        <f>IFERROR(INDEX(IF(tblTeamSch[[#This Row],[1vs2]]=1,[1]!tblSchedule[Team 1 Name],[1]!tblSchedule[Team 2 Name]),MATCH(tblTeamSch[[#This Row],[Game Num]],[1]!tblSchedule[GameNum],0)),"")</f>
        <v>OLOL 3/4 BB #2 Black</v>
      </c>
      <c r="M589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589" s="6"/>
      <c r="O589" s="6"/>
      <c r="P589" s="6"/>
      <c r="Q589" s="6">
        <f>INDEX([1]!tblSchedule[Home Game],MATCH(tblTeamSch[[#This Row],[Game Num]],[1]!tblSchedule[GameNum],0))</f>
        <v>0</v>
      </c>
      <c r="R589" s="7" t="e">
        <f>IF(COUNTIFS(tblTeamSch[Team],tblTeamSch[[#This Row],[Team]],#REF!,1)&gt;1,"Y","")</f>
        <v>#REF!</v>
      </c>
      <c r="S589" s="6">
        <f>INDEX([1]!tblLoc[Score],MATCH(INDEX([1]!tblOrg[Loc],MATCH(tblTeamSch[[#This Row],[Org]],[1]!tblOrg[Organization],0)),[1]!tblLoc[Loc],0))</f>
        <v>0</v>
      </c>
      <c r="T589" s="6" t="e">
        <f>INDEX([1]!tblLoc[Score],MATCH(INDEX([1]!tblOrg[Loc],MATCH(#REF!,[1]!tblOrg[Abbr],0)),[1]!tblLoc[Loc],0))</f>
        <v>#REF!</v>
      </c>
      <c r="U589" s="6">
        <f>IFERROR(INDEX([1]!tblLoc[Score],MATCH(INDEX([1]!tblOrg[Loc],MATCH(INDEX(FacList,MATCH(tblTeamSch[[#This Row],[Facility]],INDEX(FacList,,1),0),3),[1]!tblOrg[Org Num],0)),[1]!tblLoc[Loc],0)),"")</f>
        <v>0</v>
      </c>
      <c r="V589" s="6">
        <f>IF(OR(tblTeamSch[[#This Row],[Court]]="",tblTeamSch[[#This Row],[Home]]&gt;0),0,IF(tblTeamSch[[#This Row],[Court]]&lt;10,0,IF(tblTeamSch[[#This Row],[Home Court]]=10,0,10)))</f>
        <v>0</v>
      </c>
      <c r="W589" s="6" t="e">
        <f>COUNTIFS(tblTeamSch[Travel Score for Game],10,tblTeamSch[Home],0,#REF!,#REF!)</f>
        <v>#REF!</v>
      </c>
      <c r="X589" s="6" t="str">
        <f>IFERROR(INDEX(tblTeamSch[Overall Travel Score],MATCH(tblTeamSch[[#This Row],[Opponent]],tblTeamSch[Team],0)),"")</f>
        <v/>
      </c>
      <c r="Y589" s="6" cm="1">
        <f t="array" ref="Y589">IF(Y588="Num",1,IF(Y588="","",IF(Y588+1&gt;TotalNumRegGames*2,"",Y588+1)))</f>
        <v>588</v>
      </c>
    </row>
    <row r="590" spans="1:25" ht="13.35" customHeight="1" x14ac:dyDescent="0.3">
      <c r="A590" s="6" cm="1">
        <f t="array" ref="A5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624</v>
      </c>
      <c r="B590" s="6" cm="1">
        <f t="array" ref="B5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0" s="6">
        <f>IFERROR(INDEX([1]!tblSchedule[Week Game Scheduled],MATCH(tblTeamSch[[#This Row],[Game Num]],[1]!tblSchedule[GameNum],0)),"")</f>
        <v>9</v>
      </c>
      <c r="D590" s="6">
        <f>IFERROR(INDEX([1]!tblSchedule[Round],MATCH(tblTeamSch[[#This Row],[Game Num]],[1]!tblSchedule[GameNum],0)),"")</f>
        <v>6</v>
      </c>
      <c r="E590" s="6">
        <f>IFERROR(INDEX([1]!tblSchedule[Rnd Sch],MATCH(tblTeamSch[[#This Row],[Game Num]],[1]!tblSchedule[GameNum],0)),"")</f>
        <v>6</v>
      </c>
      <c r="F590" s="6" t="str">
        <f>IFERROR(INDEX([1]!tblSchedule[DLC],MATCH(tblTeamSch[[#This Row],[Game Num]],[1]!tblSchedule[GameNum],0)),"")</f>
        <v>4B2A</v>
      </c>
      <c r="G590" s="7" t="str">
        <f>IFERROR(INDEX([1]!tblSchedule[Facility],MATCH(tblTeamSch[[#This Row],[Game Num]],[1]!tblSchedule[GameNum],0)),"")</f>
        <v>St. Aloysius</v>
      </c>
      <c r="H590" s="8">
        <f>IFERROR(INDEX([1]!tblSchedule[Game Date],MATCH(tblTeamSch[[#This Row],[Game Num]],[1]!tblSchedule[GameNum],0)),"")</f>
        <v>46047</v>
      </c>
      <c r="I590" s="9">
        <f>IFERROR(INDEX([1]!tblSchedule[Game Time],MATCH(tblTeamSch[[#This Row],[Game Num]],[1]!tblSchedule[GameNum],0)),"")</f>
        <v>0.58333333333333337</v>
      </c>
      <c r="J590" s="10" t="str">
        <f>IFERROR(INDEX([1]!tblTeams[Organization],MATCH(tblTeamSch[[#This Row],[Team]],[1]!tblTeams[Team],0)),"")</f>
        <v>Our Lady of Lourdes</v>
      </c>
      <c r="K590" s="10" t="str">
        <f>IFERROR(INDEX([1]!tblOrg[Abbr],MATCH(tblTeamSch[[#This Row],[Org]],[1]!tblOrg[Organization],0)),"")</f>
        <v>OLOL</v>
      </c>
      <c r="L590" s="10" t="str">
        <f>IFERROR(INDEX(IF(tblTeamSch[[#This Row],[1vs2]]=1,[1]!tblSchedule[Team 1 Name],[1]!tblSchedule[Team 2 Name]),MATCH(tblTeamSch[[#This Row],[Game Num]],[1]!tblSchedule[GameNum],0)),"")</f>
        <v>OLOL 3/4 BB #2 Black</v>
      </c>
      <c r="M590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590" s="6"/>
      <c r="O590" s="6"/>
      <c r="P590" s="6"/>
      <c r="Q590" s="6">
        <f>INDEX([1]!tblSchedule[Home Game],MATCH(tblTeamSch[[#This Row],[Game Num]],[1]!tblSchedule[GameNum],0))</f>
        <v>1</v>
      </c>
      <c r="R590" s="7" t="e">
        <f>IF(COUNTIFS(tblTeamSch[Team],tblTeamSch[[#This Row],[Team]],#REF!,1)&gt;1,"Y","")</f>
        <v>#REF!</v>
      </c>
      <c r="S590" s="6">
        <f>INDEX([1]!tblLoc[Score],MATCH(INDEX([1]!tblOrg[Loc],MATCH(tblTeamSch[[#This Row],[Org]],[1]!tblOrg[Organization],0)),[1]!tblLoc[Loc],0))</f>
        <v>0</v>
      </c>
      <c r="T590" s="6" t="e">
        <f>INDEX([1]!tblLoc[Score],MATCH(INDEX([1]!tblOrg[Loc],MATCH(#REF!,[1]!tblOrg[Abbr],0)),[1]!tblLoc[Loc],0))</f>
        <v>#REF!</v>
      </c>
      <c r="U590" s="6">
        <f>IFERROR(INDEX([1]!tblLoc[Score],MATCH(INDEX([1]!tblOrg[Loc],MATCH(INDEX(FacList,MATCH(tblTeamSch[[#This Row],[Facility]],INDEX(FacList,,1),0),3),[1]!tblOrg[Org Num],0)),[1]!tblLoc[Loc],0)),"")</f>
        <v>4</v>
      </c>
      <c r="V590" s="6">
        <f>IF(OR(tblTeamSch[[#This Row],[Court]]="",tblTeamSch[[#This Row],[Home]]&gt;0),0,IF(tblTeamSch[[#This Row],[Court]]&lt;10,0,IF(tblTeamSch[[#This Row],[Home Court]]=10,0,10)))</f>
        <v>0</v>
      </c>
      <c r="W590" s="6" t="e">
        <f>COUNTIFS(tblTeamSch[Travel Score for Game],10,tblTeamSch[Home],0,#REF!,#REF!)</f>
        <v>#REF!</v>
      </c>
      <c r="X590" s="6" t="str">
        <f>IFERROR(INDEX(tblTeamSch[Overall Travel Score],MATCH(tblTeamSch[[#This Row],[Opponent]],tblTeamSch[Team],0)),"")</f>
        <v/>
      </c>
      <c r="Y590" s="6" cm="1">
        <f t="array" ref="Y590">IF(Y589="Num",1,IF(Y589="","",IF(Y589+1&gt;TotalNumRegGames*2,"",Y589+1)))</f>
        <v>589</v>
      </c>
    </row>
    <row r="591" spans="1:25" ht="13.35" customHeight="1" x14ac:dyDescent="0.3">
      <c r="A591" s="6" cm="1">
        <f t="array" ref="A5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631</v>
      </c>
      <c r="B591" s="6" cm="1">
        <f t="array" ref="B5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1" s="6">
        <f>IFERROR(INDEX([1]!tblSchedule[Week Game Scheduled],MATCH(tblTeamSch[[#This Row],[Game Num]],[1]!tblSchedule[GameNum],0)),"")</f>
        <v>10</v>
      </c>
      <c r="D591" s="6">
        <f>IFERROR(INDEX([1]!tblSchedule[Round],MATCH(tblTeamSch[[#This Row],[Game Num]],[1]!tblSchedule[GameNum],0)),"")</f>
        <v>7</v>
      </c>
      <c r="E591" s="6">
        <f>IFERROR(INDEX([1]!tblSchedule[Rnd Sch],MATCH(tblTeamSch[[#This Row],[Game Num]],[1]!tblSchedule[GameNum],0)),"")</f>
        <v>7</v>
      </c>
      <c r="F591" s="6" t="str">
        <f>IFERROR(INDEX([1]!tblSchedule[DLC],MATCH(tblTeamSch[[#This Row],[Game Num]],[1]!tblSchedule[GameNum],0)),"")</f>
        <v>4B2A</v>
      </c>
      <c r="G591" s="7" t="str">
        <f>IFERROR(INDEX([1]!tblSchedule[Facility],MATCH(tblTeamSch[[#This Row],[Game Num]],[1]!tblSchedule[GameNum],0)),"")</f>
        <v>St. Stephen Martyr Gym</v>
      </c>
      <c r="H591" s="8">
        <f>IFERROR(INDEX([1]!tblSchedule[Game Date],MATCH(tblTeamSch[[#This Row],[Game Num]],[1]!tblSchedule[GameNum],0)),"")</f>
        <v>46054</v>
      </c>
      <c r="I591" s="9">
        <f>IFERROR(INDEX([1]!tblSchedule[Game Time],MATCH(tblTeamSch[[#This Row],[Game Num]],[1]!tblSchedule[GameNum],0)),"")</f>
        <v>0.70833333333333337</v>
      </c>
      <c r="J591" s="10" t="str">
        <f>IFERROR(INDEX([1]!tblTeams[Organization],MATCH(tblTeamSch[[#This Row],[Team]],[1]!tblTeams[Team],0)),"")</f>
        <v>Our Lady of Lourdes</v>
      </c>
      <c r="K591" s="10" t="str">
        <f>IFERROR(INDEX([1]!tblOrg[Abbr],MATCH(tblTeamSch[[#This Row],[Org]],[1]!tblOrg[Organization],0)),"")</f>
        <v>OLOL</v>
      </c>
      <c r="L591" s="10" t="str">
        <f>IFERROR(INDEX(IF(tblTeamSch[[#This Row],[1vs2]]=1,[1]!tblSchedule[Team 1 Name],[1]!tblSchedule[Team 2 Name]),MATCH(tblTeamSch[[#This Row],[Game Num]],[1]!tblSchedule[GameNum],0)),"")</f>
        <v>OLOL 3/4 BB #2 Black</v>
      </c>
      <c r="M591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591" s="6"/>
      <c r="O591" s="6"/>
      <c r="P591" s="6"/>
      <c r="Q591" s="6">
        <f>INDEX([1]!tblSchedule[Home Game],MATCH(tblTeamSch[[#This Row],[Game Num]],[1]!tblSchedule[GameNum],0))</f>
        <v>1</v>
      </c>
      <c r="R591" s="7" t="e">
        <f>IF(COUNTIFS(tblTeamSch[Team],tblTeamSch[[#This Row],[Team]],#REF!,1)&gt;1,"Y","")</f>
        <v>#REF!</v>
      </c>
      <c r="S591" s="6">
        <f>INDEX([1]!tblLoc[Score],MATCH(INDEX([1]!tblOrg[Loc],MATCH(tblTeamSch[[#This Row],[Org]],[1]!tblOrg[Organization],0)),[1]!tblLoc[Loc],0))</f>
        <v>0</v>
      </c>
      <c r="T591" s="6" t="e">
        <f>INDEX([1]!tblLoc[Score],MATCH(INDEX([1]!tblOrg[Loc],MATCH(#REF!,[1]!tblOrg[Abbr],0)),[1]!tblLoc[Loc],0))</f>
        <v>#REF!</v>
      </c>
      <c r="U591" s="6">
        <f>IFERROR(INDEX([1]!tblLoc[Score],MATCH(INDEX([1]!tblOrg[Loc],MATCH(INDEX(FacList,MATCH(tblTeamSch[[#This Row],[Facility]],INDEX(FacList,,1),0),3),[1]!tblOrg[Org Num],0)),[1]!tblLoc[Loc],0)),"")</f>
        <v>0</v>
      </c>
      <c r="V591" s="6">
        <f>IF(OR(tblTeamSch[[#This Row],[Court]]="",tblTeamSch[[#This Row],[Home]]&gt;0),0,IF(tblTeamSch[[#This Row],[Court]]&lt;10,0,IF(tblTeamSch[[#This Row],[Home Court]]=10,0,10)))</f>
        <v>0</v>
      </c>
      <c r="W591" s="6" t="e">
        <f>COUNTIFS(tblTeamSch[Travel Score for Game],10,tblTeamSch[Home],0,#REF!,#REF!)</f>
        <v>#REF!</v>
      </c>
      <c r="X591" s="6" t="str">
        <f>IFERROR(INDEX(tblTeamSch[Overall Travel Score],MATCH(tblTeamSch[[#This Row],[Opponent]],tblTeamSch[Team],0)),"")</f>
        <v/>
      </c>
      <c r="Y591" s="6" cm="1">
        <f t="array" ref="Y591">IF(Y590="Num",1,IF(Y590="","",IF(Y590+1&gt;TotalNumRegGames*2,"",Y590+1)))</f>
        <v>590</v>
      </c>
    </row>
    <row r="592" spans="1:25" ht="13.35" customHeight="1" x14ac:dyDescent="0.3">
      <c r="A592" s="6" cm="1">
        <f t="array" ref="A5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592</v>
      </c>
      <c r="B592" s="6" cm="1">
        <f t="array" ref="B5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2" s="6">
        <f>IFERROR(INDEX([1]!tblSchedule[Week Game Scheduled],MATCH(tblTeamSch[[#This Row],[Game Num]],[1]!tblSchedule[GameNum],0)),"")</f>
        <v>50</v>
      </c>
      <c r="D592" s="6">
        <f>IFERROR(INDEX([1]!tblSchedule[Round],MATCH(tblTeamSch[[#This Row],[Game Num]],[1]!tblSchedule[GameNum],0)),"")</f>
        <v>1</v>
      </c>
      <c r="E592" s="6">
        <f>IFERROR(INDEX([1]!tblSchedule[Rnd Sch],MATCH(tblTeamSch[[#This Row],[Game Num]],[1]!tblSchedule[GameNum],0)),"")</f>
        <v>1</v>
      </c>
      <c r="F592" s="6" t="str">
        <f>IFERROR(INDEX([1]!tblSchedule[DLC],MATCH(tblTeamSch[[#This Row],[Game Num]],[1]!tblSchedule[GameNum],0)),"")</f>
        <v>4B2A</v>
      </c>
      <c r="G592" s="7" t="str">
        <f>IFERROR(INDEX([1]!tblSchedule[Facility],MATCH(tblTeamSch[[#This Row],[Game Num]],[1]!tblSchedule[GameNum],0)),"")</f>
        <v>St. John Paul II Community Center (Gym)</v>
      </c>
      <c r="H592" s="8">
        <f>IFERROR(INDEX([1]!tblSchedule[Game Date],MATCH(tblTeamSch[[#This Row],[Game Num]],[1]!tblSchedule[GameNum],0)),"")</f>
        <v>45998</v>
      </c>
      <c r="I592" s="9">
        <f>IFERROR(INDEX([1]!tblSchedule[Game Time],MATCH(tblTeamSch[[#This Row],[Game Num]],[1]!tblSchedule[GameNum],0)),"")</f>
        <v>0.625</v>
      </c>
      <c r="J592" s="10" t="str">
        <f>IFERROR(INDEX([1]!tblTeams[Organization],MATCH(tblTeamSch[[#This Row],[Team]],[1]!tblTeams[Team],0)),"")</f>
        <v>Our Lady of Lourdes</v>
      </c>
      <c r="K592" s="10" t="str">
        <f>IFERROR(INDEX([1]!tblOrg[Abbr],MATCH(tblTeamSch[[#This Row],[Org]],[1]!tblOrg[Organization],0)),"")</f>
        <v>OLOL</v>
      </c>
      <c r="L592" s="10" t="str">
        <f>IFERROR(INDEX(IF(tblTeamSch[[#This Row],[1vs2]]=1,[1]!tblSchedule[Team 1 Name],[1]!tblSchedule[Team 2 Name]),MATCH(tblTeamSch[[#This Row],[Game Num]],[1]!tblSchedule[GameNum],0)),"")</f>
        <v>OLOL 3/4 BB #2 White</v>
      </c>
      <c r="M592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592" s="6"/>
      <c r="O592" s="6"/>
      <c r="P592" s="6"/>
      <c r="Q592" s="6">
        <f>INDEX([1]!tblSchedule[Home Game],MATCH(tblTeamSch[[#This Row],[Game Num]],[1]!tblSchedule[GameNum],0))</f>
        <v>0</v>
      </c>
      <c r="R592" s="7" t="e">
        <f>IF(COUNTIFS(tblTeamSch[Team],tblTeamSch[[#This Row],[Team]],#REF!,1)&gt;1,"Y","")</f>
        <v>#REF!</v>
      </c>
      <c r="S592" s="6">
        <f>INDEX([1]!tblLoc[Score],MATCH(INDEX([1]!tblOrg[Loc],MATCH(tblTeamSch[[#This Row],[Org]],[1]!tblOrg[Organization],0)),[1]!tblLoc[Loc],0))</f>
        <v>0</v>
      </c>
      <c r="T592" s="6" t="e">
        <f>INDEX([1]!tblLoc[Score],MATCH(INDEX([1]!tblOrg[Loc],MATCH(#REF!,[1]!tblOrg[Abbr],0)),[1]!tblLoc[Loc],0))</f>
        <v>#REF!</v>
      </c>
      <c r="U592" s="6">
        <f>IFERROR(INDEX([1]!tblLoc[Score],MATCH(INDEX([1]!tblOrg[Loc],MATCH(INDEX(FacList,MATCH(tblTeamSch[[#This Row],[Facility]],INDEX(FacList,,1),0),3),[1]!tblOrg[Org Num],0)),[1]!tblLoc[Loc],0)),"")</f>
        <v>0</v>
      </c>
      <c r="V592" s="6">
        <f>IF(OR(tblTeamSch[[#This Row],[Court]]="",tblTeamSch[[#This Row],[Home]]&gt;0),0,IF(tblTeamSch[[#This Row],[Court]]&lt;10,0,IF(tblTeamSch[[#This Row],[Home Court]]=10,0,10)))</f>
        <v>0</v>
      </c>
      <c r="W592" s="6" t="e">
        <f>COUNTIFS(tblTeamSch[Travel Score for Game],10,tblTeamSch[Home],0,#REF!,#REF!)</f>
        <v>#REF!</v>
      </c>
      <c r="X592" s="6" t="str">
        <f>IFERROR(INDEX(tblTeamSch[Overall Travel Score],MATCH(tblTeamSch[[#This Row],[Opponent]],tblTeamSch[Team],0)),"")</f>
        <v/>
      </c>
      <c r="Y592" s="6" cm="1">
        <f t="array" ref="Y592">IF(Y591="Num",1,IF(Y591="","",IF(Y591+1&gt;TotalNumRegGames*2,"",Y591+1)))</f>
        <v>591</v>
      </c>
    </row>
    <row r="593" spans="1:25" ht="13.35" customHeight="1" x14ac:dyDescent="0.3">
      <c r="A593" s="6" cm="1">
        <f t="array" ref="A5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599</v>
      </c>
      <c r="B593" s="6" cm="1">
        <f t="array" ref="B5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3" s="6">
        <f>IFERROR(INDEX([1]!tblSchedule[Week Game Scheduled],MATCH(tblTeamSch[[#This Row],[Game Num]],[1]!tblSchedule[GameNum],0)),"")</f>
        <v>50</v>
      </c>
      <c r="D593" s="6">
        <f>IFERROR(INDEX([1]!tblSchedule[Round],MATCH(tblTeamSch[[#This Row],[Game Num]],[1]!tblSchedule[GameNum],0)),"")</f>
        <v>2</v>
      </c>
      <c r="E593" s="6">
        <f>IFERROR(INDEX([1]!tblSchedule[Rnd Sch],MATCH(tblTeamSch[[#This Row],[Game Num]],[1]!tblSchedule[GameNum],0)),"")</f>
        <v>2</v>
      </c>
      <c r="F593" s="6" t="str">
        <f>IFERROR(INDEX([1]!tblSchedule[DLC],MATCH(tblTeamSch[[#This Row],[Game Num]],[1]!tblSchedule[GameNum],0)),"")</f>
        <v>4B2A</v>
      </c>
      <c r="G593" s="7" t="str">
        <f>IFERROR(INDEX([1]!tblSchedule[Facility],MATCH(tblTeamSch[[#This Row],[Game Num]],[1]!tblSchedule[GameNum],0)),"")</f>
        <v>St Edward Gym</v>
      </c>
      <c r="H593" s="8">
        <f>IFERROR(INDEX([1]!tblSchedule[Game Date],MATCH(tblTeamSch[[#This Row],[Game Num]],[1]!tblSchedule[GameNum],0)),"")</f>
        <v>46004</v>
      </c>
      <c r="I593" s="9">
        <f>IFERROR(INDEX([1]!tblSchedule[Game Time],MATCH(tblTeamSch[[#This Row],[Game Num]],[1]!tblSchedule[GameNum],0)),"")</f>
        <v>0.45833333333333331</v>
      </c>
      <c r="J593" s="10" t="str">
        <f>IFERROR(INDEX([1]!tblTeams[Organization],MATCH(tblTeamSch[[#This Row],[Team]],[1]!tblTeams[Team],0)),"")</f>
        <v>Our Lady of Lourdes</v>
      </c>
      <c r="K593" s="10" t="str">
        <f>IFERROR(INDEX([1]!tblOrg[Abbr],MATCH(tblTeamSch[[#This Row],[Org]],[1]!tblOrg[Organization],0)),"")</f>
        <v>OLOL</v>
      </c>
      <c r="L593" s="10" t="str">
        <f>IFERROR(INDEX(IF(tblTeamSch[[#This Row],[1vs2]]=1,[1]!tblSchedule[Team 1 Name],[1]!tblSchedule[Team 2 Name]),MATCH(tblTeamSch[[#This Row],[Game Num]],[1]!tblSchedule[GameNum],0)),"")</f>
        <v>OLOL 3/4 BB #2 White</v>
      </c>
      <c r="M593" s="10" t="str">
        <f>IFERROR(INDEX(IF(tblTeamSch[[#This Row],[1vs2]]=1,[1]!tblSchedule[Team 2 Name],[1]!tblSchedule[Team 1 Name]),MATCH(tblTeamSch[[#This Row],[Game Num]],[1]!tblSchedule[GameNum],0)),"")</f>
        <v>St Edward Bball 4B2</v>
      </c>
      <c r="N593" s="6"/>
      <c r="O593" s="6"/>
      <c r="P593" s="6"/>
      <c r="Q593" s="6">
        <f>INDEX([1]!tblSchedule[Home Game],MATCH(tblTeamSch[[#This Row],[Game Num]],[1]!tblSchedule[GameNum],0))</f>
        <v>1</v>
      </c>
      <c r="R593" s="7" t="e">
        <f>IF(COUNTIFS(tblTeamSch[Team],tblTeamSch[[#This Row],[Team]],#REF!,1)&gt;1,"Y","")</f>
        <v>#REF!</v>
      </c>
      <c r="S593" s="6">
        <f>INDEX([1]!tblLoc[Score],MATCH(INDEX([1]!tblOrg[Loc],MATCH(tblTeamSch[[#This Row],[Org]],[1]!tblOrg[Organization],0)),[1]!tblLoc[Loc],0))</f>
        <v>0</v>
      </c>
      <c r="T593" s="6" t="e">
        <f>INDEX([1]!tblLoc[Score],MATCH(INDEX([1]!tblOrg[Loc],MATCH(#REF!,[1]!tblOrg[Abbr],0)),[1]!tblLoc[Loc],0))</f>
        <v>#REF!</v>
      </c>
      <c r="U593" s="6">
        <f>IFERROR(INDEX([1]!tblLoc[Score],MATCH(INDEX([1]!tblOrg[Loc],MATCH(INDEX(FacList,MATCH(tblTeamSch[[#This Row],[Facility]],INDEX(FacList,,1),0),3),[1]!tblOrg[Org Num],0)),[1]!tblLoc[Loc],0)),"")</f>
        <v>7</v>
      </c>
      <c r="V593" s="6">
        <f>IF(OR(tblTeamSch[[#This Row],[Court]]="",tblTeamSch[[#This Row],[Home]]&gt;0),0,IF(tblTeamSch[[#This Row],[Court]]&lt;10,0,IF(tblTeamSch[[#This Row],[Home Court]]=10,0,10)))</f>
        <v>0</v>
      </c>
      <c r="W593" s="6" t="e">
        <f>COUNTIFS(tblTeamSch[Travel Score for Game],10,tblTeamSch[Home],0,#REF!,#REF!)</f>
        <v>#REF!</v>
      </c>
      <c r="X593" s="6" t="str">
        <f>IFERROR(INDEX(tblTeamSch[Overall Travel Score],MATCH(tblTeamSch[[#This Row],[Opponent]],tblTeamSch[Team],0)),"")</f>
        <v/>
      </c>
      <c r="Y593" s="6" cm="1">
        <f t="array" ref="Y593">IF(Y592="Num",1,IF(Y592="","",IF(Y592+1&gt;TotalNumRegGames*2,"",Y592+1)))</f>
        <v>592</v>
      </c>
    </row>
    <row r="594" spans="1:25" ht="13.35" customHeight="1" x14ac:dyDescent="0.3">
      <c r="A594" s="6" cm="1">
        <f t="array" ref="A5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606</v>
      </c>
      <c r="B594" s="6" cm="1">
        <f t="array" ref="B5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4" s="6">
        <f>IFERROR(INDEX([1]!tblSchedule[Week Game Scheduled],MATCH(tblTeamSch[[#This Row],[Game Num]],[1]!tblSchedule[GameNum],0)),"")</f>
        <v>6</v>
      </c>
      <c r="D594" s="6">
        <f>IFERROR(INDEX([1]!tblSchedule[Round],MATCH(tblTeamSch[[#This Row],[Game Num]],[1]!tblSchedule[GameNum],0)),"")</f>
        <v>3</v>
      </c>
      <c r="E594" s="6">
        <f>IFERROR(INDEX([1]!tblSchedule[Rnd Sch],MATCH(tblTeamSch[[#This Row],[Game Num]],[1]!tblSchedule[GameNum],0)),"")</f>
        <v>3</v>
      </c>
      <c r="F594" s="6" t="str">
        <f>IFERROR(INDEX([1]!tblSchedule[DLC],MATCH(tblTeamSch[[#This Row],[Game Num]],[1]!tblSchedule[GameNum],0)),"")</f>
        <v>4B2A</v>
      </c>
      <c r="G594" s="7" t="str">
        <f>IFERROR(INDEX([1]!tblSchedule[Facility],MATCH(tblTeamSch[[#This Row],[Game Num]],[1]!tblSchedule[GameNum],0)),"")</f>
        <v>St. Aloysius</v>
      </c>
      <c r="H594" s="8">
        <f>IFERROR(INDEX([1]!tblSchedule[Game Date],MATCH(tblTeamSch[[#This Row],[Game Num]],[1]!tblSchedule[GameNum],0)),"")</f>
        <v>46026</v>
      </c>
      <c r="I594" s="9">
        <f>IFERROR(INDEX([1]!tblSchedule[Game Time],MATCH(tblTeamSch[[#This Row],[Game Num]],[1]!tblSchedule[GameNum],0)),"")</f>
        <v>0.54166666666666663</v>
      </c>
      <c r="J594" s="10" t="str">
        <f>IFERROR(INDEX([1]!tblTeams[Organization],MATCH(tblTeamSch[[#This Row],[Team]],[1]!tblTeams[Team],0)),"")</f>
        <v>Our Lady of Lourdes</v>
      </c>
      <c r="K594" s="10" t="str">
        <f>IFERROR(INDEX([1]!tblOrg[Abbr],MATCH(tblTeamSch[[#This Row],[Org]],[1]!tblOrg[Organization],0)),"")</f>
        <v>OLOL</v>
      </c>
      <c r="L594" s="10" t="str">
        <f>IFERROR(INDEX(IF(tblTeamSch[[#This Row],[1vs2]]=1,[1]!tblSchedule[Team 1 Name],[1]!tblSchedule[Team 2 Name]),MATCH(tblTeamSch[[#This Row],[Game Num]],[1]!tblSchedule[GameNum],0)),"")</f>
        <v>OLOL 3/4 BB #2 White</v>
      </c>
      <c r="M594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594" s="6"/>
      <c r="O594" s="6"/>
      <c r="P594" s="6"/>
      <c r="Q594" s="6">
        <f>INDEX([1]!tblSchedule[Home Game],MATCH(tblTeamSch[[#This Row],[Game Num]],[1]!tblSchedule[GameNum],0))</f>
        <v>1</v>
      </c>
      <c r="R594" s="7" t="e">
        <f>IF(COUNTIFS(tblTeamSch[Team],tblTeamSch[[#This Row],[Team]],#REF!,1)&gt;1,"Y","")</f>
        <v>#REF!</v>
      </c>
      <c r="S594" s="6">
        <f>INDEX([1]!tblLoc[Score],MATCH(INDEX([1]!tblOrg[Loc],MATCH(tblTeamSch[[#This Row],[Org]],[1]!tblOrg[Organization],0)),[1]!tblLoc[Loc],0))</f>
        <v>0</v>
      </c>
      <c r="T594" s="6" t="e">
        <f>INDEX([1]!tblLoc[Score],MATCH(INDEX([1]!tblOrg[Loc],MATCH(#REF!,[1]!tblOrg[Abbr],0)),[1]!tblLoc[Loc],0))</f>
        <v>#REF!</v>
      </c>
      <c r="U594" s="6">
        <f>IFERROR(INDEX([1]!tblLoc[Score],MATCH(INDEX([1]!tblOrg[Loc],MATCH(INDEX(FacList,MATCH(tblTeamSch[[#This Row],[Facility]],INDEX(FacList,,1),0),3),[1]!tblOrg[Org Num],0)),[1]!tblLoc[Loc],0)),"")</f>
        <v>4</v>
      </c>
      <c r="V594" s="6">
        <f>IF(OR(tblTeamSch[[#This Row],[Court]]="",tblTeamSch[[#This Row],[Home]]&gt;0),0,IF(tblTeamSch[[#This Row],[Court]]&lt;10,0,IF(tblTeamSch[[#This Row],[Home Court]]=10,0,10)))</f>
        <v>0</v>
      </c>
      <c r="W594" s="6" t="e">
        <f>COUNTIFS(tblTeamSch[Travel Score for Game],10,tblTeamSch[Home],0,#REF!,#REF!)</f>
        <v>#REF!</v>
      </c>
      <c r="X594" s="6" t="str">
        <f>IFERROR(INDEX(tblTeamSch[Overall Travel Score],MATCH(tblTeamSch[[#This Row],[Opponent]],tblTeamSch[Team],0)),"")</f>
        <v/>
      </c>
      <c r="Y594" s="6" cm="1">
        <f t="array" ref="Y594">IF(Y593="Num",1,IF(Y593="","",IF(Y593+1&gt;TotalNumRegGames*2,"",Y593+1)))</f>
        <v>593</v>
      </c>
    </row>
    <row r="595" spans="1:25" ht="13.35" customHeight="1" x14ac:dyDescent="0.3">
      <c r="A595" s="6" cm="1">
        <f t="array" ref="A5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613</v>
      </c>
      <c r="B595" s="6" cm="1">
        <f t="array" ref="B5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5" s="6">
        <f>IFERROR(INDEX([1]!tblSchedule[Week Game Scheduled],MATCH(tblTeamSch[[#This Row],[Game Num]],[1]!tblSchedule[GameNum],0)),"")</f>
        <v>6</v>
      </c>
      <c r="D595" s="6">
        <f>IFERROR(INDEX([1]!tblSchedule[Round],MATCH(tblTeamSch[[#This Row],[Game Num]],[1]!tblSchedule[GameNum],0)),"")</f>
        <v>4</v>
      </c>
      <c r="E595" s="6">
        <f>IFERROR(INDEX([1]!tblSchedule[Rnd Sch],MATCH(tblTeamSch[[#This Row],[Game Num]],[1]!tblSchedule[GameNum],0)),"")</f>
        <v>4</v>
      </c>
      <c r="F595" s="6" t="str">
        <f>IFERROR(INDEX([1]!tblSchedule[DLC],MATCH(tblTeamSch[[#This Row],[Game Num]],[1]!tblSchedule[GameNum],0)),"")</f>
        <v>4B2A</v>
      </c>
      <c r="G595" s="7" t="str">
        <f>IFERROR(INDEX([1]!tblSchedule[Facility],MATCH(tblTeamSch[[#This Row],[Game Num]],[1]!tblSchedule[GameNum],0)),"")</f>
        <v>St. Martha Gym (Bethany Center)</v>
      </c>
      <c r="H595" s="8">
        <f>IFERROR(INDEX([1]!tblSchedule[Game Date],MATCH(tblTeamSch[[#This Row],[Game Num]],[1]!tblSchedule[GameNum],0)),"")</f>
        <v>46032</v>
      </c>
      <c r="I595" s="9">
        <f>IFERROR(INDEX([1]!tblSchedule[Game Time],MATCH(tblTeamSch[[#This Row],[Game Num]],[1]!tblSchedule[GameNum],0)),"")</f>
        <v>0.5</v>
      </c>
      <c r="J595" s="10" t="str">
        <f>IFERROR(INDEX([1]!tblTeams[Organization],MATCH(tblTeamSch[[#This Row],[Team]],[1]!tblTeams[Team],0)),"")</f>
        <v>Our Lady of Lourdes</v>
      </c>
      <c r="K595" s="10" t="str">
        <f>IFERROR(INDEX([1]!tblOrg[Abbr],MATCH(tblTeamSch[[#This Row],[Org]],[1]!tblOrg[Organization],0)),"")</f>
        <v>OLOL</v>
      </c>
      <c r="L595" s="10" t="str">
        <f>IFERROR(INDEX(IF(tblTeamSch[[#This Row],[1vs2]]=1,[1]!tblSchedule[Team 1 Name],[1]!tblSchedule[Team 2 Name]),MATCH(tblTeamSch[[#This Row],[Game Num]],[1]!tblSchedule[GameNum],0)),"")</f>
        <v>OLOL 3/4 BB #2 White</v>
      </c>
      <c r="M595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595" s="6"/>
      <c r="O595" s="6"/>
      <c r="P595" s="6"/>
      <c r="Q595" s="6">
        <f>INDEX([1]!tblSchedule[Home Game],MATCH(tblTeamSch[[#This Row],[Game Num]],[1]!tblSchedule[GameNum],0))</f>
        <v>1</v>
      </c>
      <c r="R595" s="7" t="e">
        <f>IF(COUNTIFS(tblTeamSch[Team],tblTeamSch[[#This Row],[Team]],#REF!,1)&gt;1,"Y","")</f>
        <v>#REF!</v>
      </c>
      <c r="S595" s="6">
        <f>INDEX([1]!tblLoc[Score],MATCH(INDEX([1]!tblOrg[Loc],MATCH(tblTeamSch[[#This Row],[Org]],[1]!tblOrg[Organization],0)),[1]!tblLoc[Loc],0))</f>
        <v>0</v>
      </c>
      <c r="T595" s="6" t="e">
        <f>INDEX([1]!tblLoc[Score],MATCH(INDEX([1]!tblOrg[Loc],MATCH(#REF!,[1]!tblOrg[Abbr],0)),[1]!tblLoc[Loc],0))</f>
        <v>#REF!</v>
      </c>
      <c r="U595" s="6">
        <f>IFERROR(INDEX([1]!tblLoc[Score],MATCH(INDEX([1]!tblOrg[Loc],MATCH(INDEX(FacList,MATCH(tblTeamSch[[#This Row],[Facility]],INDEX(FacList,,1),0),3),[1]!tblOrg[Org Num],0)),[1]!tblLoc[Loc],0)),"")</f>
        <v>0</v>
      </c>
      <c r="V595" s="6">
        <f>IF(OR(tblTeamSch[[#This Row],[Court]]="",tblTeamSch[[#This Row],[Home]]&gt;0),0,IF(tblTeamSch[[#This Row],[Court]]&lt;10,0,IF(tblTeamSch[[#This Row],[Home Court]]=10,0,10)))</f>
        <v>0</v>
      </c>
      <c r="W595" s="6" t="e">
        <f>COUNTIFS(tblTeamSch[Travel Score for Game],10,tblTeamSch[Home],0,#REF!,#REF!)</f>
        <v>#REF!</v>
      </c>
      <c r="X595" s="6" t="str">
        <f>IFERROR(INDEX(tblTeamSch[Overall Travel Score],MATCH(tblTeamSch[[#This Row],[Opponent]],tblTeamSch[Team],0)),"")</f>
        <v/>
      </c>
      <c r="Y595" s="6" cm="1">
        <f t="array" ref="Y595">IF(Y594="Num",1,IF(Y594="","",IF(Y594+1&gt;TotalNumRegGames*2,"",Y594+1)))</f>
        <v>594</v>
      </c>
    </row>
    <row r="596" spans="1:25" ht="13.35" customHeight="1" x14ac:dyDescent="0.3">
      <c r="A596" s="6" cm="1">
        <f t="array" ref="A5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620</v>
      </c>
      <c r="B596" s="6" cm="1">
        <f t="array" ref="B5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6" s="6">
        <f>IFERROR(INDEX([1]!tblSchedule[Week Game Scheduled],MATCH(tblTeamSch[[#This Row],[Game Num]],[1]!tblSchedule[GameNum],0)),"")</f>
        <v>8</v>
      </c>
      <c r="D596" s="6">
        <f>IFERROR(INDEX([1]!tblSchedule[Round],MATCH(tblTeamSch[[#This Row],[Game Num]],[1]!tblSchedule[GameNum],0)),"")</f>
        <v>5</v>
      </c>
      <c r="E596" s="6">
        <f>IFERROR(INDEX([1]!tblSchedule[Rnd Sch],MATCH(tblTeamSch[[#This Row],[Game Num]],[1]!tblSchedule[GameNum],0)),"")</f>
        <v>5</v>
      </c>
      <c r="F596" s="6" t="str">
        <f>IFERROR(INDEX([1]!tblSchedule[DLC],MATCH(tblTeamSch[[#This Row],[Game Num]],[1]!tblSchedule[GameNum],0)),"")</f>
        <v>4B2A</v>
      </c>
      <c r="G596" s="7" t="str">
        <f>IFERROR(INDEX([1]!tblSchedule[Facility],MATCH(tblTeamSch[[#This Row],[Game Num]],[1]!tblSchedule[GameNum],0)),"")</f>
        <v>St. Paul Gym</v>
      </c>
      <c r="H596" s="8">
        <f>IFERROR(INDEX([1]!tblSchedule[Game Date],MATCH(tblTeamSch[[#This Row],[Game Num]],[1]!tblSchedule[GameNum],0)),"")</f>
        <v>46040</v>
      </c>
      <c r="I596" s="9">
        <f>IFERROR(INDEX([1]!tblSchedule[Game Time],MATCH(tblTeamSch[[#This Row],[Game Num]],[1]!tblSchedule[GameNum],0)),"")</f>
        <v>0.66666666666666663</v>
      </c>
      <c r="J596" s="10" t="str">
        <f>IFERROR(INDEX([1]!tblTeams[Organization],MATCH(tblTeamSch[[#This Row],[Team]],[1]!tblTeams[Team],0)),"")</f>
        <v>Our Lady of Lourdes</v>
      </c>
      <c r="K596" s="10" t="str">
        <f>IFERROR(INDEX([1]!tblOrg[Abbr],MATCH(tblTeamSch[[#This Row],[Org]],[1]!tblOrg[Organization],0)),"")</f>
        <v>OLOL</v>
      </c>
      <c r="L596" s="10" t="str">
        <f>IFERROR(INDEX(IF(tblTeamSch[[#This Row],[1vs2]]=1,[1]!tblSchedule[Team 1 Name],[1]!tblSchedule[Team 2 Name]),MATCH(tblTeamSch[[#This Row],[Game Num]],[1]!tblSchedule[GameNum],0)),"")</f>
        <v>OLOL 3/4 BB #2 White</v>
      </c>
      <c r="M596" s="10" t="str">
        <f>IFERROR(INDEX(IF(tblTeamSch[[#This Row],[1vs2]]=1,[1]!tblSchedule[Team 2 Name],[1]!tblSchedule[Team 1 Name]),MATCH(tblTeamSch[[#This Row],[Game Num]],[1]!tblSchedule[GameNum],0)),"")</f>
        <v>St. Paul BB 4B#2 Red</v>
      </c>
      <c r="N596" s="6"/>
      <c r="O596" s="6"/>
      <c r="P596" s="6"/>
      <c r="Q596" s="6">
        <f>INDEX([1]!tblSchedule[Home Game],MATCH(tblTeamSch[[#This Row],[Game Num]],[1]!tblSchedule[GameNum],0))</f>
        <v>1</v>
      </c>
      <c r="R596" s="7" t="e">
        <f>IF(COUNTIFS(tblTeamSch[Team],tblTeamSch[[#This Row],[Team]],#REF!,1)&gt;1,"Y","")</f>
        <v>#REF!</v>
      </c>
      <c r="S596" s="6">
        <f>INDEX([1]!tblLoc[Score],MATCH(INDEX([1]!tblOrg[Loc],MATCH(tblTeamSch[[#This Row],[Org]],[1]!tblOrg[Organization],0)),[1]!tblLoc[Loc],0))</f>
        <v>0</v>
      </c>
      <c r="T596" s="6" t="e">
        <f>INDEX([1]!tblLoc[Score],MATCH(INDEX([1]!tblOrg[Loc],MATCH(#REF!,[1]!tblOrg[Abbr],0)),[1]!tblLoc[Loc],0))</f>
        <v>#REF!</v>
      </c>
      <c r="U596" s="6">
        <f>IFERROR(INDEX([1]!tblLoc[Score],MATCH(INDEX([1]!tblOrg[Loc],MATCH(INDEX(FacList,MATCH(tblTeamSch[[#This Row],[Facility]],INDEX(FacList,,1),0),3),[1]!tblOrg[Org Num],0)),[1]!tblLoc[Loc],0)),"")</f>
        <v>10</v>
      </c>
      <c r="V596" s="6">
        <f>IF(OR(tblTeamSch[[#This Row],[Court]]="",tblTeamSch[[#This Row],[Home]]&gt;0),0,IF(tblTeamSch[[#This Row],[Court]]&lt;10,0,IF(tblTeamSch[[#This Row],[Home Court]]=10,0,10)))</f>
        <v>0</v>
      </c>
      <c r="W596" s="6" t="e">
        <f>COUNTIFS(tblTeamSch[Travel Score for Game],10,tblTeamSch[Home],0,#REF!,#REF!)</f>
        <v>#REF!</v>
      </c>
      <c r="X596" s="6" t="str">
        <f>IFERROR(INDEX(tblTeamSch[Overall Travel Score],MATCH(tblTeamSch[[#This Row],[Opponent]],tblTeamSch[Team],0)),"")</f>
        <v/>
      </c>
      <c r="Y596" s="6" cm="1">
        <f t="array" ref="Y596">IF(Y595="Num",1,IF(Y595="","",IF(Y595+1&gt;TotalNumRegGames*2,"",Y595+1)))</f>
        <v>595</v>
      </c>
    </row>
    <row r="597" spans="1:25" ht="13.35" customHeight="1" x14ac:dyDescent="0.3">
      <c r="A597" s="6" cm="1">
        <f t="array" ref="A5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627</v>
      </c>
      <c r="B597" s="6" cm="1">
        <f t="array" ref="B5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597" s="6">
        <f>IFERROR(INDEX([1]!tblSchedule[Week Game Scheduled],MATCH(tblTeamSch[[#This Row],[Game Num]],[1]!tblSchedule[GameNum],0)),"")</f>
        <v>9</v>
      </c>
      <c r="D597" s="6">
        <f>IFERROR(INDEX([1]!tblSchedule[Round],MATCH(tblTeamSch[[#This Row],[Game Num]],[1]!tblSchedule[GameNum],0)),"")</f>
        <v>6</v>
      </c>
      <c r="E597" s="6">
        <f>IFERROR(INDEX([1]!tblSchedule[Rnd Sch],MATCH(tblTeamSch[[#This Row],[Game Num]],[1]!tblSchedule[GameNum],0)),"")</f>
        <v>6</v>
      </c>
      <c r="F597" s="6" t="str">
        <f>IFERROR(INDEX([1]!tblSchedule[DLC],MATCH(tblTeamSch[[#This Row],[Game Num]],[1]!tblSchedule[GameNum],0)),"")</f>
        <v>4B2A</v>
      </c>
      <c r="G597" s="7" t="str">
        <f>IFERROR(INDEX([1]!tblSchedule[Facility],MATCH(tblTeamSch[[#This Row],[Game Num]],[1]!tblSchedule[GameNum],0)),"")</f>
        <v>Saint Bernard Parish Hall</v>
      </c>
      <c r="H597" s="8">
        <f>IFERROR(INDEX([1]!tblSchedule[Game Date],MATCH(tblTeamSch[[#This Row],[Game Num]],[1]!tblSchedule[GameNum],0)),"")</f>
        <v>46047</v>
      </c>
      <c r="I597" s="9">
        <f>IFERROR(INDEX([1]!tblSchedule[Game Time],MATCH(tblTeamSch[[#This Row],[Game Num]],[1]!tblSchedule[GameNum],0)),"")</f>
        <v>0.66666666666666663</v>
      </c>
      <c r="J597" s="10" t="str">
        <f>IFERROR(INDEX([1]!tblTeams[Organization],MATCH(tblTeamSch[[#This Row],[Team]],[1]!tblTeams[Team],0)),"")</f>
        <v>Our Lady of Lourdes</v>
      </c>
      <c r="K597" s="10" t="str">
        <f>IFERROR(INDEX([1]!tblOrg[Abbr],MATCH(tblTeamSch[[#This Row],[Org]],[1]!tblOrg[Organization],0)),"")</f>
        <v>OLOL</v>
      </c>
      <c r="L597" s="10" t="str">
        <f>IFERROR(INDEX(IF(tblTeamSch[[#This Row],[1vs2]]=1,[1]!tblSchedule[Team 1 Name],[1]!tblSchedule[Team 2 Name]),MATCH(tblTeamSch[[#This Row],[Game Num]],[1]!tblSchedule[GameNum],0)),"")</f>
        <v>OLOL 3/4 BB #2 White</v>
      </c>
      <c r="M597" s="10" t="str">
        <f>IFERROR(INDEX(IF(tblTeamSch[[#This Row],[1vs2]]=1,[1]!tblSchedule[Team 2 Name],[1]!tblSchedule[Team 1 Name]),MATCH(tblTeamSch[[#This Row],[Game Num]],[1]!tblSchedule[GameNum],0)),"")</f>
        <v>St Bernard BB 4B#2</v>
      </c>
      <c r="N597" s="6"/>
      <c r="O597" s="6"/>
      <c r="P597" s="6"/>
      <c r="Q597" s="6">
        <f>INDEX([1]!tblSchedule[Home Game],MATCH(tblTeamSch[[#This Row],[Game Num]],[1]!tblSchedule[GameNum],0))</f>
        <v>1</v>
      </c>
      <c r="R597" s="7" t="e">
        <f>IF(COUNTIFS(tblTeamSch[Team],tblTeamSch[[#This Row],[Team]],#REF!,1)&gt;1,"Y","")</f>
        <v>#REF!</v>
      </c>
      <c r="S597" s="6">
        <f>INDEX([1]!tblLoc[Score],MATCH(INDEX([1]!tblOrg[Loc],MATCH(tblTeamSch[[#This Row],[Org]],[1]!tblOrg[Organization],0)),[1]!tblLoc[Loc],0))</f>
        <v>0</v>
      </c>
      <c r="T597" s="6" t="e">
        <f>INDEX([1]!tblLoc[Score],MATCH(INDEX([1]!tblOrg[Loc],MATCH(#REF!,[1]!tblOrg[Abbr],0)),[1]!tblLoc[Loc],0))</f>
        <v>#REF!</v>
      </c>
      <c r="U597" s="6">
        <f>IFERROR(INDEX([1]!tblLoc[Score],MATCH(INDEX([1]!tblOrg[Loc],MATCH(INDEX(FacList,MATCH(tblTeamSch[[#This Row],[Facility]],INDEX(FacList,,1),0),3),[1]!tblOrg[Org Num],0)),[1]!tblLoc[Loc],0)),"")</f>
        <v>7</v>
      </c>
      <c r="V597" s="6">
        <f>IF(OR(tblTeamSch[[#This Row],[Court]]="",tblTeamSch[[#This Row],[Home]]&gt;0),0,IF(tblTeamSch[[#This Row],[Court]]&lt;10,0,IF(tblTeamSch[[#This Row],[Home Court]]=10,0,10)))</f>
        <v>0</v>
      </c>
      <c r="W597" s="6" t="e">
        <f>COUNTIFS(tblTeamSch[Travel Score for Game],10,tblTeamSch[Home],0,#REF!,#REF!)</f>
        <v>#REF!</v>
      </c>
      <c r="X597" s="6" t="str">
        <f>IFERROR(INDEX(tblTeamSch[Overall Travel Score],MATCH(tblTeamSch[[#This Row],[Opponent]],tblTeamSch[Team],0)),"")</f>
        <v/>
      </c>
      <c r="Y597" s="6" cm="1">
        <f t="array" ref="Y597">IF(Y596="Num",1,IF(Y596="","",IF(Y596+1&gt;TotalNumRegGames*2,"",Y596+1)))</f>
        <v>596</v>
      </c>
    </row>
    <row r="598" spans="1:25" ht="13.35" customHeight="1" x14ac:dyDescent="0.3">
      <c r="A598" s="6" cm="1">
        <f t="array" ref="A5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630</v>
      </c>
      <c r="B598" s="6" cm="1">
        <f t="array" ref="B5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98" s="6">
        <f>IFERROR(INDEX([1]!tblSchedule[Week Game Scheduled],MATCH(tblTeamSch[[#This Row],[Game Num]],[1]!tblSchedule[GameNum],0)),"")</f>
        <v>10</v>
      </c>
      <c r="D598" s="6">
        <f>IFERROR(INDEX([1]!tblSchedule[Round],MATCH(tblTeamSch[[#This Row],[Game Num]],[1]!tblSchedule[GameNum],0)),"")</f>
        <v>7</v>
      </c>
      <c r="E598" s="6">
        <f>IFERROR(INDEX([1]!tblSchedule[Rnd Sch],MATCH(tblTeamSch[[#This Row],[Game Num]],[1]!tblSchedule[GameNum],0)),"")</f>
        <v>7</v>
      </c>
      <c r="F598" s="6" t="str">
        <f>IFERROR(INDEX([1]!tblSchedule[DLC],MATCH(tblTeamSch[[#This Row],[Game Num]],[1]!tblSchedule[GameNum],0)),"")</f>
        <v>4B2A</v>
      </c>
      <c r="G598" s="7" t="str">
        <f>IFERROR(INDEX([1]!tblSchedule[Facility],MATCH(tblTeamSch[[#This Row],[Game Num]],[1]!tblSchedule[GameNum],0)),"")</f>
        <v>St. Paul Gym</v>
      </c>
      <c r="H598" s="8">
        <f>IFERROR(INDEX([1]!tblSchedule[Game Date],MATCH(tblTeamSch[[#This Row],[Game Num]],[1]!tblSchedule[GameNum],0)),"")</f>
        <v>46054</v>
      </c>
      <c r="I598" s="9">
        <f>IFERROR(INDEX([1]!tblSchedule[Game Time],MATCH(tblTeamSch[[#This Row],[Game Num]],[1]!tblSchedule[GameNum],0)),"")</f>
        <v>0.625</v>
      </c>
      <c r="J598" s="10" t="str">
        <f>IFERROR(INDEX([1]!tblTeams[Organization],MATCH(tblTeamSch[[#This Row],[Team]],[1]!tblTeams[Team],0)),"")</f>
        <v>Our Lady of Lourdes</v>
      </c>
      <c r="K598" s="10" t="str">
        <f>IFERROR(INDEX([1]!tblOrg[Abbr],MATCH(tblTeamSch[[#This Row],[Org]],[1]!tblOrg[Organization],0)),"")</f>
        <v>OLOL</v>
      </c>
      <c r="L598" s="10" t="str">
        <f>IFERROR(INDEX(IF(tblTeamSch[[#This Row],[1vs2]]=1,[1]!tblSchedule[Team 1 Name],[1]!tblSchedule[Team 2 Name]),MATCH(tblTeamSch[[#This Row],[Game Num]],[1]!tblSchedule[GameNum],0)),"")</f>
        <v>OLOL 3/4 BB #2 White</v>
      </c>
      <c r="M598" s="10" t="str">
        <f>IFERROR(INDEX(IF(tblTeamSch[[#This Row],[1vs2]]=1,[1]!tblSchedule[Team 2 Name],[1]!tblSchedule[Team 1 Name]),MATCH(tblTeamSch[[#This Row],[Game Num]],[1]!tblSchedule[GameNum],0)),"")</f>
        <v>St. Paul BB 4B#2 White</v>
      </c>
      <c r="N598" s="6"/>
      <c r="O598" s="6"/>
      <c r="P598" s="6"/>
      <c r="Q598" s="6">
        <f>INDEX([1]!tblSchedule[Home Game],MATCH(tblTeamSch[[#This Row],[Game Num]],[1]!tblSchedule[GameNum],0))</f>
        <v>1</v>
      </c>
      <c r="R598" s="7" t="e">
        <f>IF(COUNTIFS(tblTeamSch[Team],tblTeamSch[[#This Row],[Team]],#REF!,1)&gt;1,"Y","")</f>
        <v>#REF!</v>
      </c>
      <c r="S598" s="6">
        <f>INDEX([1]!tblLoc[Score],MATCH(INDEX([1]!tblOrg[Loc],MATCH(tblTeamSch[[#This Row],[Org]],[1]!tblOrg[Organization],0)),[1]!tblLoc[Loc],0))</f>
        <v>0</v>
      </c>
      <c r="T598" s="6" t="e">
        <f>INDEX([1]!tblLoc[Score],MATCH(INDEX([1]!tblOrg[Loc],MATCH(#REF!,[1]!tblOrg[Abbr],0)),[1]!tblLoc[Loc],0))</f>
        <v>#REF!</v>
      </c>
      <c r="U598" s="6">
        <f>IFERROR(INDEX([1]!tblLoc[Score],MATCH(INDEX([1]!tblOrg[Loc],MATCH(INDEX(FacList,MATCH(tblTeamSch[[#This Row],[Facility]],INDEX(FacList,,1),0),3),[1]!tblOrg[Org Num],0)),[1]!tblLoc[Loc],0)),"")</f>
        <v>10</v>
      </c>
      <c r="V598" s="6">
        <f>IF(OR(tblTeamSch[[#This Row],[Court]]="",tblTeamSch[[#This Row],[Home]]&gt;0),0,IF(tblTeamSch[[#This Row],[Court]]&lt;10,0,IF(tblTeamSch[[#This Row],[Home Court]]=10,0,10)))</f>
        <v>0</v>
      </c>
      <c r="W598" s="6" t="e">
        <f>COUNTIFS(tblTeamSch[Travel Score for Game],10,tblTeamSch[Home],0,#REF!,#REF!)</f>
        <v>#REF!</v>
      </c>
      <c r="X598" s="6" t="str">
        <f>IFERROR(INDEX(tblTeamSch[Overall Travel Score],MATCH(tblTeamSch[[#This Row],[Opponent]],tblTeamSch[Team],0)),"")</f>
        <v/>
      </c>
      <c r="Y598" s="6" cm="1">
        <f t="array" ref="Y598">IF(Y597="Num",1,IF(Y597="","",IF(Y597+1&gt;TotalNumRegGames*2,"",Y597+1)))</f>
        <v>597</v>
      </c>
    </row>
    <row r="599" spans="1:25" ht="13.35" customHeight="1" x14ac:dyDescent="0.3">
      <c r="A599" s="6" cm="1">
        <f t="array" ref="A5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1049</v>
      </c>
      <c r="B599" s="6" cm="1">
        <f t="array" ref="B5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599" s="6">
        <f>IFERROR(INDEX([1]!tblSchedule[Week Game Scheduled],MATCH(tblTeamSch[[#This Row],[Game Num]],[1]!tblSchedule[GameNum],0)),"")</f>
        <v>49</v>
      </c>
      <c r="D599" s="6">
        <f>IFERROR(INDEX([1]!tblSchedule[Round],MATCH(tblTeamSch[[#This Row],[Game Num]],[1]!tblSchedule[GameNum],0)),"")</f>
        <v>1</v>
      </c>
      <c r="E599" s="6">
        <f>IFERROR(INDEX([1]!tblSchedule[Rnd Sch],MATCH(tblTeamSch[[#This Row],[Game Num]],[1]!tblSchedule[GameNum],0)),"")</f>
        <v>1</v>
      </c>
      <c r="F599" s="6" t="str">
        <f>IFERROR(INDEX([1]!tblSchedule[DLC],MATCH(tblTeamSch[[#This Row],[Game Num]],[1]!tblSchedule[GameNum],0)),"")</f>
        <v>4G1A</v>
      </c>
      <c r="G599" s="7" t="str">
        <f>IFERROR(INDEX([1]!tblSchedule[Facility],MATCH(tblTeamSch[[#This Row],[Game Num]],[1]!tblSchedule[GameNum],0)),"")</f>
        <v>Saint Bernard Parish Hall</v>
      </c>
      <c r="H599" s="8">
        <f>IFERROR(INDEX([1]!tblSchedule[Game Date],MATCH(tblTeamSch[[#This Row],[Game Num]],[1]!tblSchedule[GameNum],0)),"")</f>
        <v>45997</v>
      </c>
      <c r="I599" s="9">
        <f>IFERROR(INDEX([1]!tblSchedule[Game Time],MATCH(tblTeamSch[[#This Row],[Game Num]],[1]!tblSchedule[GameNum],0)),"")</f>
        <v>0.54166666666666663</v>
      </c>
      <c r="J599" s="10" t="str">
        <f>IFERROR(INDEX([1]!tblTeams[Organization],MATCH(tblTeamSch[[#This Row],[Team]],[1]!tblTeams[Team],0)),"")</f>
        <v>Our Lady of Lourdes</v>
      </c>
      <c r="K599" s="10" t="str">
        <f>IFERROR(INDEX([1]!tblOrg[Abbr],MATCH(tblTeamSch[[#This Row],[Org]],[1]!tblOrg[Organization],0)),"")</f>
        <v>OLOL</v>
      </c>
      <c r="L599" s="10" t="str">
        <f>IFERROR(INDEX(IF(tblTeamSch[[#This Row],[1vs2]]=1,[1]!tblSchedule[Team 1 Name],[1]!tblSchedule[Team 2 Name]),MATCH(tblTeamSch[[#This Row],[Game Num]],[1]!tblSchedule[GameNum],0)),"")</f>
        <v>OLOL 3/4 GB #1</v>
      </c>
      <c r="M599" s="10" t="str">
        <f>IFERROR(INDEX(IF(tblTeamSch[[#This Row],[1vs2]]=1,[1]!tblSchedule[Team 2 Name],[1]!tblSchedule[Team 1 Name]),MATCH(tblTeamSch[[#This Row],[Game Num]],[1]!tblSchedule[GameNum],0)),"")</f>
        <v>St Bernard BB 4G#1</v>
      </c>
      <c r="N599" s="6"/>
      <c r="O599" s="6"/>
      <c r="P599" s="6"/>
      <c r="Q599" s="6">
        <f>INDEX([1]!tblSchedule[Home Game],MATCH(tblTeamSch[[#This Row],[Game Num]],[1]!tblSchedule[GameNum],0))</f>
        <v>1</v>
      </c>
      <c r="R599" s="7" t="e">
        <f>IF(COUNTIFS(tblTeamSch[Team],tblTeamSch[[#This Row],[Team]],#REF!,1)&gt;1,"Y","")</f>
        <v>#REF!</v>
      </c>
      <c r="S599" s="6">
        <f>INDEX([1]!tblLoc[Score],MATCH(INDEX([1]!tblOrg[Loc],MATCH(tblTeamSch[[#This Row],[Org]],[1]!tblOrg[Organization],0)),[1]!tblLoc[Loc],0))</f>
        <v>0</v>
      </c>
      <c r="T599" s="6" t="e">
        <f>INDEX([1]!tblLoc[Score],MATCH(INDEX([1]!tblOrg[Loc],MATCH(#REF!,[1]!tblOrg[Abbr],0)),[1]!tblLoc[Loc],0))</f>
        <v>#REF!</v>
      </c>
      <c r="U599" s="6">
        <f>IFERROR(INDEX([1]!tblLoc[Score],MATCH(INDEX([1]!tblOrg[Loc],MATCH(INDEX(FacList,MATCH(tblTeamSch[[#This Row],[Facility]],INDEX(FacList,,1),0),3),[1]!tblOrg[Org Num],0)),[1]!tblLoc[Loc],0)),"")</f>
        <v>7</v>
      </c>
      <c r="V599" s="6">
        <f>IF(OR(tblTeamSch[[#This Row],[Court]]="",tblTeamSch[[#This Row],[Home]]&gt;0),0,IF(tblTeamSch[[#This Row],[Court]]&lt;10,0,IF(tblTeamSch[[#This Row],[Home Court]]=10,0,10)))</f>
        <v>0</v>
      </c>
      <c r="W599" s="6" t="e">
        <f>COUNTIFS(tblTeamSch[Travel Score for Game],10,tblTeamSch[Home],0,#REF!,#REF!)</f>
        <v>#REF!</v>
      </c>
      <c r="X599" s="6" t="str">
        <f>IFERROR(INDEX(tblTeamSch[Overall Travel Score],MATCH(tblTeamSch[[#This Row],[Opponent]],tblTeamSch[Team],0)),"")</f>
        <v/>
      </c>
      <c r="Y599" s="6" cm="1">
        <f t="array" ref="Y599">IF(Y598="Num",1,IF(Y598="","",IF(Y598+1&gt;TotalNumRegGames*2,"",Y598+1)))</f>
        <v>598</v>
      </c>
    </row>
    <row r="600" spans="1:25" ht="13.35" customHeight="1" x14ac:dyDescent="0.3">
      <c r="A600" s="6" cm="1">
        <f t="array" ref="A6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1053</v>
      </c>
      <c r="B600" s="6" cm="1">
        <f t="array" ref="B6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0" s="6">
        <f>IFERROR(INDEX([1]!tblSchedule[Week Game Scheduled],MATCH(tblTeamSch[[#This Row],[Game Num]],[1]!tblSchedule[GameNum],0)),"")</f>
        <v>50</v>
      </c>
      <c r="D600" s="6">
        <f>IFERROR(INDEX([1]!tblSchedule[Round],MATCH(tblTeamSch[[#This Row],[Game Num]],[1]!tblSchedule[GameNum],0)),"")</f>
        <v>2</v>
      </c>
      <c r="E600" s="6">
        <f>IFERROR(INDEX([1]!tblSchedule[Rnd Sch],MATCH(tblTeamSch[[#This Row],[Game Num]],[1]!tblSchedule[GameNum],0)),"")</f>
        <v>2</v>
      </c>
      <c r="F600" s="6" t="str">
        <f>IFERROR(INDEX([1]!tblSchedule[DLC],MATCH(tblTeamSch[[#This Row],[Game Num]],[1]!tblSchedule[GameNum],0)),"")</f>
        <v>4G1A</v>
      </c>
      <c r="G600" s="7" t="str">
        <f>IFERROR(INDEX([1]!tblSchedule[Facility],MATCH(tblTeamSch[[#This Row],[Game Num]],[1]!tblSchedule[GameNum],0)),"")</f>
        <v>Ascension Gym</v>
      </c>
      <c r="H600" s="8">
        <f>IFERROR(INDEX([1]!tblSchedule[Game Date],MATCH(tblTeamSch[[#This Row],[Game Num]],[1]!tblSchedule[GameNum],0)),"")</f>
        <v>46004</v>
      </c>
      <c r="I600" s="9">
        <f>IFERROR(INDEX([1]!tblSchedule[Game Time],MATCH(tblTeamSch[[#This Row],[Game Num]],[1]!tblSchedule[GameNum],0)),"")</f>
        <v>0.5</v>
      </c>
      <c r="J600" s="10" t="str">
        <f>IFERROR(INDEX([1]!tblTeams[Organization],MATCH(tblTeamSch[[#This Row],[Team]],[1]!tblTeams[Team],0)),"")</f>
        <v>Our Lady of Lourdes</v>
      </c>
      <c r="K600" s="10" t="str">
        <f>IFERROR(INDEX([1]!tblOrg[Abbr],MATCH(tblTeamSch[[#This Row],[Org]],[1]!tblOrg[Organization],0)),"")</f>
        <v>OLOL</v>
      </c>
      <c r="L600" s="10" t="str">
        <f>IFERROR(INDEX(IF(tblTeamSch[[#This Row],[1vs2]]=1,[1]!tblSchedule[Team 1 Name],[1]!tblSchedule[Team 2 Name]),MATCH(tblTeamSch[[#This Row],[Game Num]],[1]!tblSchedule[GameNum],0)),"")</f>
        <v>OLOL 3/4 GB #1</v>
      </c>
      <c r="M600" s="10" t="str">
        <f>IFERROR(INDEX(IF(tblTeamSch[[#This Row],[1vs2]]=1,[1]!tblSchedule[Team 2 Name],[1]!tblSchedule[Team 1 Name]),MATCH(tblTeamSch[[#This Row],[Game Num]],[1]!tblSchedule[GameNum],0)),"")</f>
        <v>Ascension BB 4G#1</v>
      </c>
      <c r="N600" s="6"/>
      <c r="O600" s="6"/>
      <c r="P600" s="6"/>
      <c r="Q600" s="6">
        <f>INDEX([1]!tblSchedule[Home Game],MATCH(tblTeamSch[[#This Row],[Game Num]],[1]!tblSchedule[GameNum],0))</f>
        <v>1</v>
      </c>
      <c r="R600" s="7" t="e">
        <f>IF(COUNTIFS(tblTeamSch[Team],tblTeamSch[[#This Row],[Team]],#REF!,1)&gt;1,"Y","")</f>
        <v>#REF!</v>
      </c>
      <c r="S600" s="6">
        <f>INDEX([1]!tblLoc[Score],MATCH(INDEX([1]!tblOrg[Loc],MATCH(tblTeamSch[[#This Row],[Org]],[1]!tblOrg[Organization],0)),[1]!tblLoc[Loc],0))</f>
        <v>0</v>
      </c>
      <c r="T600" s="6" t="e">
        <f>INDEX([1]!tblLoc[Score],MATCH(INDEX([1]!tblOrg[Loc],MATCH(#REF!,[1]!tblOrg[Abbr],0)),[1]!tblLoc[Loc],0))</f>
        <v>#REF!</v>
      </c>
      <c r="U600" s="6">
        <f>IFERROR(INDEX([1]!tblLoc[Score],MATCH(INDEX([1]!tblOrg[Loc],MATCH(INDEX(FacList,MATCH(tblTeamSch[[#This Row],[Facility]],INDEX(FacList,,1),0),3),[1]!tblOrg[Org Num],0)),[1]!tblLoc[Loc],0)),"")</f>
        <v>0</v>
      </c>
      <c r="V600" s="6">
        <f>IF(OR(tblTeamSch[[#This Row],[Court]]="",tblTeamSch[[#This Row],[Home]]&gt;0),0,IF(tblTeamSch[[#This Row],[Court]]&lt;10,0,IF(tblTeamSch[[#This Row],[Home Court]]=10,0,10)))</f>
        <v>0</v>
      </c>
      <c r="W600" s="6" t="e">
        <f>COUNTIFS(tblTeamSch[Travel Score for Game],10,tblTeamSch[Home],0,#REF!,#REF!)</f>
        <v>#REF!</v>
      </c>
      <c r="X600" s="6" t="str">
        <f>IFERROR(INDEX(tblTeamSch[Overall Travel Score],MATCH(tblTeamSch[[#This Row],[Opponent]],tblTeamSch[Team],0)),"")</f>
        <v/>
      </c>
      <c r="Y600" s="6" cm="1">
        <f t="array" ref="Y600">IF(Y599="Num",1,IF(Y599="","",IF(Y599+1&gt;TotalNumRegGames*2,"",Y599+1)))</f>
        <v>599</v>
      </c>
    </row>
    <row r="601" spans="1:25" ht="13.35" customHeight="1" x14ac:dyDescent="0.3">
      <c r="A601" s="6" cm="1">
        <f t="array" ref="A6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1059</v>
      </c>
      <c r="B601" s="6" cm="1">
        <f t="array" ref="B6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01" s="6">
        <f>IFERROR(INDEX([1]!tblSchedule[Week Game Scheduled],MATCH(tblTeamSch[[#This Row],[Game Num]],[1]!tblSchedule[GameNum],0)),"")</f>
        <v>5</v>
      </c>
      <c r="D601" s="6">
        <f>IFERROR(INDEX([1]!tblSchedule[Round],MATCH(tblTeamSch[[#This Row],[Game Num]],[1]!tblSchedule[GameNum],0)),"")</f>
        <v>3</v>
      </c>
      <c r="E601" s="6">
        <f>IFERROR(INDEX([1]!tblSchedule[Rnd Sch],MATCH(tblTeamSch[[#This Row],[Game Num]],[1]!tblSchedule[GameNum],0)),"")</f>
        <v>3</v>
      </c>
      <c r="F601" s="6" t="str">
        <f>IFERROR(INDEX([1]!tblSchedule[DLC],MATCH(tblTeamSch[[#This Row],[Game Num]],[1]!tblSchedule[GameNum],0)),"")</f>
        <v>4G1A</v>
      </c>
      <c r="G601" s="7" t="str">
        <f>IFERROR(INDEX([1]!tblSchedule[Facility],MATCH(tblTeamSch[[#This Row],[Game Num]],[1]!tblSchedule[GameNum],0)),"")</f>
        <v>St. Stephen Martyr Gym</v>
      </c>
      <c r="H601" s="8">
        <f>IFERROR(INDEX([1]!tblSchedule[Game Date],MATCH(tblTeamSch[[#This Row],[Game Num]],[1]!tblSchedule[GameNum],0)),"")</f>
        <v>46025</v>
      </c>
      <c r="I601" s="9">
        <f>IFERROR(INDEX([1]!tblSchedule[Game Time],MATCH(tblTeamSch[[#This Row],[Game Num]],[1]!tblSchedule[GameNum],0)),"")</f>
        <v>0.5</v>
      </c>
      <c r="J601" s="10" t="str">
        <f>IFERROR(INDEX([1]!tblTeams[Organization],MATCH(tblTeamSch[[#This Row],[Team]],[1]!tblTeams[Team],0)),"")</f>
        <v>Our Lady of Lourdes</v>
      </c>
      <c r="K601" s="10" t="str">
        <f>IFERROR(INDEX([1]!tblOrg[Abbr],MATCH(tblTeamSch[[#This Row],[Org]],[1]!tblOrg[Organization],0)),"")</f>
        <v>OLOL</v>
      </c>
      <c r="L601" s="10" t="str">
        <f>IFERROR(INDEX(IF(tblTeamSch[[#This Row],[1vs2]]=1,[1]!tblSchedule[Team 1 Name],[1]!tblSchedule[Team 2 Name]),MATCH(tblTeamSch[[#This Row],[Game Num]],[1]!tblSchedule[GameNum],0)),"")</f>
        <v>OLOL 3/4 GB #1</v>
      </c>
      <c r="M601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601" s="6"/>
      <c r="O601" s="6"/>
      <c r="P601" s="6"/>
      <c r="Q601" s="6">
        <f>INDEX([1]!tblSchedule[Home Game],MATCH(tblTeamSch[[#This Row],[Game Num]],[1]!tblSchedule[GameNum],0))</f>
        <v>0</v>
      </c>
      <c r="R601" s="7" t="e">
        <f>IF(COUNTIFS(tblTeamSch[Team],tblTeamSch[[#This Row],[Team]],#REF!,1)&gt;1,"Y","")</f>
        <v>#REF!</v>
      </c>
      <c r="S601" s="6">
        <f>INDEX([1]!tblLoc[Score],MATCH(INDEX([1]!tblOrg[Loc],MATCH(tblTeamSch[[#This Row],[Org]],[1]!tblOrg[Organization],0)),[1]!tblLoc[Loc],0))</f>
        <v>0</v>
      </c>
      <c r="T601" s="6" t="e">
        <f>INDEX([1]!tblLoc[Score],MATCH(INDEX([1]!tblOrg[Loc],MATCH(#REF!,[1]!tblOrg[Abbr],0)),[1]!tblLoc[Loc],0))</f>
        <v>#REF!</v>
      </c>
      <c r="U601" s="6">
        <f>IFERROR(INDEX([1]!tblLoc[Score],MATCH(INDEX([1]!tblOrg[Loc],MATCH(INDEX(FacList,MATCH(tblTeamSch[[#This Row],[Facility]],INDEX(FacList,,1),0),3),[1]!tblOrg[Org Num],0)),[1]!tblLoc[Loc],0)),"")</f>
        <v>0</v>
      </c>
      <c r="V601" s="6">
        <f>IF(OR(tblTeamSch[[#This Row],[Court]]="",tblTeamSch[[#This Row],[Home]]&gt;0),0,IF(tblTeamSch[[#This Row],[Court]]&lt;10,0,IF(tblTeamSch[[#This Row],[Home Court]]=10,0,10)))</f>
        <v>0</v>
      </c>
      <c r="W601" s="6" t="e">
        <f>COUNTIFS(tblTeamSch[Travel Score for Game],10,tblTeamSch[Home],0,#REF!,#REF!)</f>
        <v>#REF!</v>
      </c>
      <c r="X601" s="6" t="str">
        <f>IFERROR(INDEX(tblTeamSch[Overall Travel Score],MATCH(tblTeamSch[[#This Row],[Opponent]],tblTeamSch[Team],0)),"")</f>
        <v/>
      </c>
      <c r="Y601" s="6" cm="1">
        <f t="array" ref="Y601">IF(Y600="Num",1,IF(Y600="","",IF(Y600+1&gt;TotalNumRegGames*2,"",Y600+1)))</f>
        <v>600</v>
      </c>
    </row>
    <row r="602" spans="1:25" ht="13.35" customHeight="1" x14ac:dyDescent="0.3">
      <c r="A602" s="6" cm="1">
        <f t="array" ref="A6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1062</v>
      </c>
      <c r="B602" s="6" cm="1">
        <f t="array" ref="B6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2" s="6">
        <f>IFERROR(INDEX([1]!tblSchedule[Week Game Scheduled],MATCH(tblTeamSch[[#This Row],[Game Num]],[1]!tblSchedule[GameNum],0)),"")</f>
        <v>6</v>
      </c>
      <c r="D602" s="6">
        <f>IFERROR(INDEX([1]!tblSchedule[Round],MATCH(tblTeamSch[[#This Row],[Game Num]],[1]!tblSchedule[GameNum],0)),"")</f>
        <v>4</v>
      </c>
      <c r="E602" s="6">
        <f>IFERROR(INDEX([1]!tblSchedule[Rnd Sch],MATCH(tblTeamSch[[#This Row],[Game Num]],[1]!tblSchedule[GameNum],0)),"")</f>
        <v>4</v>
      </c>
      <c r="F602" s="6" t="str">
        <f>IFERROR(INDEX([1]!tblSchedule[DLC],MATCH(tblTeamSch[[#This Row],[Game Num]],[1]!tblSchedule[GameNum],0)),"")</f>
        <v>4G1A</v>
      </c>
      <c r="G602" s="7" t="str">
        <f>IFERROR(INDEX([1]!tblSchedule[Facility],MATCH(tblTeamSch[[#This Row],[Game Num]],[1]!tblSchedule[GameNum],0)),"")</f>
        <v>St Edward Gym</v>
      </c>
      <c r="H602" s="8">
        <f>IFERROR(INDEX([1]!tblSchedule[Game Date],MATCH(tblTeamSch[[#This Row],[Game Num]],[1]!tblSchedule[GameNum],0)),"")</f>
        <v>46032</v>
      </c>
      <c r="I602" s="9">
        <f>IFERROR(INDEX([1]!tblSchedule[Game Time],MATCH(tblTeamSch[[#This Row],[Game Num]],[1]!tblSchedule[GameNum],0)),"")</f>
        <v>0.41666666666666669</v>
      </c>
      <c r="J602" s="10" t="str">
        <f>IFERROR(INDEX([1]!tblTeams[Organization],MATCH(tblTeamSch[[#This Row],[Team]],[1]!tblTeams[Team],0)),"")</f>
        <v>Our Lady of Lourdes</v>
      </c>
      <c r="K602" s="10" t="str">
        <f>IFERROR(INDEX([1]!tblOrg[Abbr],MATCH(tblTeamSch[[#This Row],[Org]],[1]!tblOrg[Organization],0)),"")</f>
        <v>OLOL</v>
      </c>
      <c r="L602" s="10" t="str">
        <f>IFERROR(INDEX(IF(tblTeamSch[[#This Row],[1vs2]]=1,[1]!tblSchedule[Team 1 Name],[1]!tblSchedule[Team 2 Name]),MATCH(tblTeamSch[[#This Row],[Game Num]],[1]!tblSchedule[GameNum],0)),"")</f>
        <v>OLOL 3/4 GB #1</v>
      </c>
      <c r="M602" s="10" t="str">
        <f>IFERROR(INDEX(IF(tblTeamSch[[#This Row],[1vs2]]=1,[1]!tblSchedule[Team 2 Name],[1]!tblSchedule[Team 1 Name]),MATCH(tblTeamSch[[#This Row],[Game Num]],[1]!tblSchedule[GameNum],0)),"")</f>
        <v>St Edward Bball 4G1</v>
      </c>
      <c r="N602" s="6"/>
      <c r="O602" s="6"/>
      <c r="P602" s="6"/>
      <c r="Q602" s="6">
        <f>INDEX([1]!tblSchedule[Home Game],MATCH(tblTeamSch[[#This Row],[Game Num]],[1]!tblSchedule[GameNum],0))</f>
        <v>1</v>
      </c>
      <c r="R602" s="7" t="e">
        <f>IF(COUNTIFS(tblTeamSch[Team],tblTeamSch[[#This Row],[Team]],#REF!,1)&gt;1,"Y","")</f>
        <v>#REF!</v>
      </c>
      <c r="S602" s="6">
        <f>INDEX([1]!tblLoc[Score],MATCH(INDEX([1]!tblOrg[Loc],MATCH(tblTeamSch[[#This Row],[Org]],[1]!tblOrg[Organization],0)),[1]!tblLoc[Loc],0))</f>
        <v>0</v>
      </c>
      <c r="T602" s="6" t="e">
        <f>INDEX([1]!tblLoc[Score],MATCH(INDEX([1]!tblOrg[Loc],MATCH(#REF!,[1]!tblOrg[Abbr],0)),[1]!tblLoc[Loc],0))</f>
        <v>#REF!</v>
      </c>
      <c r="U602" s="6">
        <f>IFERROR(INDEX([1]!tblLoc[Score],MATCH(INDEX([1]!tblOrg[Loc],MATCH(INDEX(FacList,MATCH(tblTeamSch[[#This Row],[Facility]],INDEX(FacList,,1),0),3),[1]!tblOrg[Org Num],0)),[1]!tblLoc[Loc],0)),"")</f>
        <v>7</v>
      </c>
      <c r="V602" s="6">
        <f>IF(OR(tblTeamSch[[#This Row],[Court]]="",tblTeamSch[[#This Row],[Home]]&gt;0),0,IF(tblTeamSch[[#This Row],[Court]]&lt;10,0,IF(tblTeamSch[[#This Row],[Home Court]]=10,0,10)))</f>
        <v>0</v>
      </c>
      <c r="W602" s="6" t="e">
        <f>COUNTIFS(tblTeamSch[Travel Score for Game],10,tblTeamSch[Home],0,#REF!,#REF!)</f>
        <v>#REF!</v>
      </c>
      <c r="X602" s="6" t="str">
        <f>IFERROR(INDEX(tblTeamSch[Overall Travel Score],MATCH(tblTeamSch[[#This Row],[Opponent]],tblTeamSch[Team],0)),"")</f>
        <v/>
      </c>
      <c r="Y602" s="6" cm="1">
        <f t="array" ref="Y602">IF(Y601="Num",1,IF(Y601="","",IF(Y601+1&gt;TotalNumRegGames*2,"",Y601+1)))</f>
        <v>601</v>
      </c>
    </row>
    <row r="603" spans="1:25" ht="13.35" customHeight="1" x14ac:dyDescent="0.3">
      <c r="A603" s="6" cm="1">
        <f t="array" ref="A6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1069</v>
      </c>
      <c r="B603" s="6" cm="1">
        <f t="array" ref="B6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3" s="6">
        <f>IFERROR(INDEX([1]!tblSchedule[Week Game Scheduled],MATCH(tblTeamSch[[#This Row],[Game Num]],[1]!tblSchedule[GameNum],0)),"")</f>
        <v>7</v>
      </c>
      <c r="D603" s="6">
        <f>IFERROR(INDEX([1]!tblSchedule[Round],MATCH(tblTeamSch[[#This Row],[Game Num]],[1]!tblSchedule[GameNum],0)),"")</f>
        <v>5</v>
      </c>
      <c r="E603" s="6">
        <f>IFERROR(INDEX([1]!tblSchedule[Rnd Sch],MATCH(tblTeamSch[[#This Row],[Game Num]],[1]!tblSchedule[GameNum],0)),"")</f>
        <v>5</v>
      </c>
      <c r="F603" s="6" t="str">
        <f>IFERROR(INDEX([1]!tblSchedule[DLC],MATCH(tblTeamSch[[#This Row],[Game Num]],[1]!tblSchedule[GameNum],0)),"")</f>
        <v>4G1A</v>
      </c>
      <c r="G603" s="7" t="str">
        <f>IFERROR(INDEX([1]!tblSchedule[Facility],MATCH(tblTeamSch[[#This Row],[Game Num]],[1]!tblSchedule[GameNum],0)),"")</f>
        <v>St. Aloysius</v>
      </c>
      <c r="H603" s="8">
        <f>IFERROR(INDEX([1]!tblSchedule[Game Date],MATCH(tblTeamSch[[#This Row],[Game Num]],[1]!tblSchedule[GameNum],0)),"")</f>
        <v>46039</v>
      </c>
      <c r="I603" s="9">
        <f>IFERROR(INDEX([1]!tblSchedule[Game Time],MATCH(tblTeamSch[[#This Row],[Game Num]],[1]!tblSchedule[GameNum],0)),"")</f>
        <v>0.45833333333333331</v>
      </c>
      <c r="J603" s="10" t="str">
        <f>IFERROR(INDEX([1]!tblTeams[Organization],MATCH(tblTeamSch[[#This Row],[Team]],[1]!tblTeams[Team],0)),"")</f>
        <v>Our Lady of Lourdes</v>
      </c>
      <c r="K603" s="10" t="str">
        <f>IFERROR(INDEX([1]!tblOrg[Abbr],MATCH(tblTeamSch[[#This Row],[Org]],[1]!tblOrg[Organization],0)),"")</f>
        <v>OLOL</v>
      </c>
      <c r="L603" s="10" t="str">
        <f>IFERROR(INDEX(IF(tblTeamSch[[#This Row],[1vs2]]=1,[1]!tblSchedule[Team 1 Name],[1]!tblSchedule[Team 2 Name]),MATCH(tblTeamSch[[#This Row],[Game Num]],[1]!tblSchedule[GameNum],0)),"")</f>
        <v>OLOL 3/4 GB #1</v>
      </c>
      <c r="M603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603" s="6"/>
      <c r="O603" s="6"/>
      <c r="P603" s="6"/>
      <c r="Q603" s="6">
        <f>INDEX([1]!tblSchedule[Home Game],MATCH(tblTeamSch[[#This Row],[Game Num]],[1]!tblSchedule[GameNum],0))</f>
        <v>1</v>
      </c>
      <c r="R603" s="7" t="e">
        <f>IF(COUNTIFS(tblTeamSch[Team],tblTeamSch[[#This Row],[Team]],#REF!,1)&gt;1,"Y","")</f>
        <v>#REF!</v>
      </c>
      <c r="S603" s="6">
        <f>INDEX([1]!tblLoc[Score],MATCH(INDEX([1]!tblOrg[Loc],MATCH(tblTeamSch[[#This Row],[Org]],[1]!tblOrg[Organization],0)),[1]!tblLoc[Loc],0))</f>
        <v>0</v>
      </c>
      <c r="T603" s="6" t="e">
        <f>INDEX([1]!tblLoc[Score],MATCH(INDEX([1]!tblOrg[Loc],MATCH(#REF!,[1]!tblOrg[Abbr],0)),[1]!tblLoc[Loc],0))</f>
        <v>#REF!</v>
      </c>
      <c r="U603" s="6">
        <f>IFERROR(INDEX([1]!tblLoc[Score],MATCH(INDEX([1]!tblOrg[Loc],MATCH(INDEX(FacList,MATCH(tblTeamSch[[#This Row],[Facility]],INDEX(FacList,,1),0),3),[1]!tblOrg[Org Num],0)),[1]!tblLoc[Loc],0)),"")</f>
        <v>4</v>
      </c>
      <c r="V603" s="6">
        <f>IF(OR(tblTeamSch[[#This Row],[Court]]="",tblTeamSch[[#This Row],[Home]]&gt;0),0,IF(tblTeamSch[[#This Row],[Court]]&lt;10,0,IF(tblTeamSch[[#This Row],[Home Court]]=10,0,10)))</f>
        <v>0</v>
      </c>
      <c r="W603" s="6" t="e">
        <f>COUNTIFS(tblTeamSch[Travel Score for Game],10,tblTeamSch[Home],0,#REF!,#REF!)</f>
        <v>#REF!</v>
      </c>
      <c r="X603" s="6" t="str">
        <f>IFERROR(INDEX(tblTeamSch[Overall Travel Score],MATCH(tblTeamSch[[#This Row],[Opponent]],tblTeamSch[Team],0)),"")</f>
        <v/>
      </c>
      <c r="Y603" s="6" cm="1">
        <f t="array" ref="Y603">IF(Y602="Num",1,IF(Y602="","",IF(Y602+1&gt;TotalNumRegGames*2,"",Y602+1)))</f>
        <v>602</v>
      </c>
    </row>
    <row r="604" spans="1:25" ht="13.35" customHeight="1" x14ac:dyDescent="0.3">
      <c r="A604" s="6" cm="1">
        <f t="array" ref="A6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1073</v>
      </c>
      <c r="B604" s="6" cm="1">
        <f t="array" ref="B6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4" s="6">
        <f>IFERROR(INDEX([1]!tblSchedule[Week Game Scheduled],MATCH(tblTeamSch[[#This Row],[Game Num]],[1]!tblSchedule[GameNum],0)),"")</f>
        <v>8</v>
      </c>
      <c r="D604" s="6">
        <f>IFERROR(INDEX([1]!tblSchedule[Round],MATCH(tblTeamSch[[#This Row],[Game Num]],[1]!tblSchedule[GameNum],0)),"")</f>
        <v>6</v>
      </c>
      <c r="E604" s="6">
        <f>IFERROR(INDEX([1]!tblSchedule[Rnd Sch],MATCH(tblTeamSch[[#This Row],[Game Num]],[1]!tblSchedule[GameNum],0)),"")</f>
        <v>6</v>
      </c>
      <c r="F604" s="6" t="str">
        <f>IFERROR(INDEX([1]!tblSchedule[DLC],MATCH(tblTeamSch[[#This Row],[Game Num]],[1]!tblSchedule[GameNum],0)),"")</f>
        <v>4G1A</v>
      </c>
      <c r="G604" s="7" t="str">
        <f>IFERROR(INDEX([1]!tblSchedule[Facility],MATCH(tblTeamSch[[#This Row],[Game Num]],[1]!tblSchedule[GameNum],0)),"")</f>
        <v>St. Stephen Martyr Gym</v>
      </c>
      <c r="H604" s="8">
        <f>IFERROR(INDEX([1]!tblSchedule[Game Date],MATCH(tblTeamSch[[#This Row],[Game Num]],[1]!tblSchedule[GameNum],0)),"")</f>
        <v>46046</v>
      </c>
      <c r="I604" s="9">
        <f>IFERROR(INDEX([1]!tblSchedule[Game Time],MATCH(tblTeamSch[[#This Row],[Game Num]],[1]!tblSchedule[GameNum],0)),"")</f>
        <v>0.5</v>
      </c>
      <c r="J604" s="10" t="str">
        <f>IFERROR(INDEX([1]!tblTeams[Organization],MATCH(tblTeamSch[[#This Row],[Team]],[1]!tblTeams[Team],0)),"")</f>
        <v>Our Lady of Lourdes</v>
      </c>
      <c r="K604" s="10" t="str">
        <f>IFERROR(INDEX([1]!tblOrg[Abbr],MATCH(tblTeamSch[[#This Row],[Org]],[1]!tblOrg[Organization],0)),"")</f>
        <v>OLOL</v>
      </c>
      <c r="L604" s="10" t="str">
        <f>IFERROR(INDEX(IF(tblTeamSch[[#This Row],[1vs2]]=1,[1]!tblSchedule[Team 1 Name],[1]!tblSchedule[Team 2 Name]),MATCH(tblTeamSch[[#This Row],[Game Num]],[1]!tblSchedule[GameNum],0)),"")</f>
        <v>OLOL 3/4 GB #1</v>
      </c>
      <c r="M604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604" s="6"/>
      <c r="O604" s="6"/>
      <c r="P604" s="6"/>
      <c r="Q604" s="6">
        <f>INDEX([1]!tblSchedule[Home Game],MATCH(tblTeamSch[[#This Row],[Game Num]],[1]!tblSchedule[GameNum],0))</f>
        <v>1</v>
      </c>
      <c r="R604" s="7" t="e">
        <f>IF(COUNTIFS(tblTeamSch[Team],tblTeamSch[[#This Row],[Team]],#REF!,1)&gt;1,"Y","")</f>
        <v>#REF!</v>
      </c>
      <c r="S604" s="6">
        <f>INDEX([1]!tblLoc[Score],MATCH(INDEX([1]!tblOrg[Loc],MATCH(tblTeamSch[[#This Row],[Org]],[1]!tblOrg[Organization],0)),[1]!tblLoc[Loc],0))</f>
        <v>0</v>
      </c>
      <c r="T604" s="6" t="e">
        <f>INDEX([1]!tblLoc[Score],MATCH(INDEX([1]!tblOrg[Loc],MATCH(#REF!,[1]!tblOrg[Abbr],0)),[1]!tblLoc[Loc],0))</f>
        <v>#REF!</v>
      </c>
      <c r="U604" s="6">
        <f>IFERROR(INDEX([1]!tblLoc[Score],MATCH(INDEX([1]!tblOrg[Loc],MATCH(INDEX(FacList,MATCH(tblTeamSch[[#This Row],[Facility]],INDEX(FacList,,1),0),3),[1]!tblOrg[Org Num],0)),[1]!tblLoc[Loc],0)),"")</f>
        <v>0</v>
      </c>
      <c r="V604" s="6">
        <f>IF(OR(tblTeamSch[[#This Row],[Court]]="",tblTeamSch[[#This Row],[Home]]&gt;0),0,IF(tblTeamSch[[#This Row],[Court]]&lt;10,0,IF(tblTeamSch[[#This Row],[Home Court]]=10,0,10)))</f>
        <v>0</v>
      </c>
      <c r="W604" s="6" t="e">
        <f>COUNTIFS(tblTeamSch[Travel Score for Game],10,tblTeamSch[Home],0,#REF!,#REF!)</f>
        <v>#REF!</v>
      </c>
      <c r="X604" s="6" t="str">
        <f>IFERROR(INDEX(tblTeamSch[Overall Travel Score],MATCH(tblTeamSch[[#This Row],[Opponent]],tblTeamSch[Team],0)),"")</f>
        <v/>
      </c>
      <c r="Y604" s="6" cm="1">
        <f t="array" ref="Y604">IF(Y603="Num",1,IF(Y603="","",IF(Y603+1&gt;TotalNumRegGames*2,"",Y603+1)))</f>
        <v>603</v>
      </c>
    </row>
    <row r="605" spans="1:25" ht="13.35" customHeight="1" x14ac:dyDescent="0.3">
      <c r="A605" s="6" cm="1">
        <f t="array" ref="A6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1076</v>
      </c>
      <c r="B605" s="6" cm="1">
        <f t="array" ref="B6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5" s="6">
        <f>IFERROR(INDEX([1]!tblSchedule[Week Game Scheduled],MATCH(tblTeamSch[[#This Row],[Game Num]],[1]!tblSchedule[GameNum],0)),"")</f>
        <v>9</v>
      </c>
      <c r="D605" s="6">
        <f>IFERROR(INDEX([1]!tblSchedule[Round],MATCH(tblTeamSch[[#This Row],[Game Num]],[1]!tblSchedule[GameNum],0)),"")</f>
        <v>7</v>
      </c>
      <c r="E605" s="6">
        <f>IFERROR(INDEX([1]!tblSchedule[Rnd Sch],MATCH(tblTeamSch[[#This Row],[Game Num]],[1]!tblSchedule[GameNum],0)),"")</f>
        <v>7</v>
      </c>
      <c r="F605" s="6" t="str">
        <f>IFERROR(INDEX([1]!tblSchedule[DLC],MATCH(tblTeamSch[[#This Row],[Game Num]],[1]!tblSchedule[GameNum],0)),"")</f>
        <v>4G1A</v>
      </c>
      <c r="G605" s="7" t="str">
        <f>IFERROR(INDEX([1]!tblSchedule[Facility],MATCH(tblTeamSch[[#This Row],[Game Num]],[1]!tblSchedule[GameNum],0)),"")</f>
        <v>St. Rita Gym</v>
      </c>
      <c r="H605" s="8">
        <f>IFERROR(INDEX([1]!tblSchedule[Game Date],MATCH(tblTeamSch[[#This Row],[Game Num]],[1]!tblSchedule[GameNum],0)),"")</f>
        <v>46053</v>
      </c>
      <c r="I605" s="9">
        <f>IFERROR(INDEX([1]!tblSchedule[Game Time],MATCH(tblTeamSch[[#This Row],[Game Num]],[1]!tblSchedule[GameNum],0)),"")</f>
        <v>0.5</v>
      </c>
      <c r="J605" s="10" t="str">
        <f>IFERROR(INDEX([1]!tblTeams[Organization],MATCH(tblTeamSch[[#This Row],[Team]],[1]!tblTeams[Team],0)),"")</f>
        <v>Our Lady of Lourdes</v>
      </c>
      <c r="K605" s="10" t="str">
        <f>IFERROR(INDEX([1]!tblOrg[Abbr],MATCH(tblTeamSch[[#This Row],[Org]],[1]!tblOrg[Organization],0)),"")</f>
        <v>OLOL</v>
      </c>
      <c r="L605" s="10" t="str">
        <f>IFERROR(INDEX(IF(tblTeamSch[[#This Row],[1vs2]]=1,[1]!tblSchedule[Team 1 Name],[1]!tblSchedule[Team 2 Name]),MATCH(tblTeamSch[[#This Row],[Game Num]],[1]!tblSchedule[GameNum],0)),"")</f>
        <v>OLOL 3/4 GB #1</v>
      </c>
      <c r="M605" s="10" t="str">
        <f>IFERROR(INDEX(IF(tblTeamSch[[#This Row],[1vs2]]=1,[1]!tblSchedule[Team 2 Name],[1]!tblSchedule[Team 1 Name]),MATCH(tblTeamSch[[#This Row],[Game Num]],[1]!tblSchedule[GameNum],0)),"")</f>
        <v>St. Athanasius BB 4G#1</v>
      </c>
      <c r="N605" s="6"/>
      <c r="O605" s="6"/>
      <c r="P605" s="6"/>
      <c r="Q605" s="6">
        <f>INDEX([1]!tblSchedule[Home Game],MATCH(tblTeamSch[[#This Row],[Game Num]],[1]!tblSchedule[GameNum],0))</f>
        <v>0</v>
      </c>
      <c r="R605" s="7" t="e">
        <f>IF(COUNTIFS(tblTeamSch[Team],tblTeamSch[[#This Row],[Team]],#REF!,1)&gt;1,"Y","")</f>
        <v>#REF!</v>
      </c>
      <c r="S605" s="6">
        <f>INDEX([1]!tblLoc[Score],MATCH(INDEX([1]!tblOrg[Loc],MATCH(tblTeamSch[[#This Row],[Org]],[1]!tblOrg[Organization],0)),[1]!tblLoc[Loc],0))</f>
        <v>0</v>
      </c>
      <c r="T605" s="6" t="e">
        <f>INDEX([1]!tblLoc[Score],MATCH(INDEX([1]!tblOrg[Loc],MATCH(#REF!,[1]!tblOrg[Abbr],0)),[1]!tblLoc[Loc],0))</f>
        <v>#REF!</v>
      </c>
      <c r="U605" s="6">
        <f>IFERROR(INDEX([1]!tblLoc[Score],MATCH(INDEX([1]!tblOrg[Loc],MATCH(INDEX(FacList,MATCH(tblTeamSch[[#This Row],[Facility]],INDEX(FacList,,1),0),3),[1]!tblOrg[Org Num],0)),[1]!tblLoc[Loc],0)),"")</f>
        <v>7</v>
      </c>
      <c r="V605" s="6">
        <f>IF(OR(tblTeamSch[[#This Row],[Court]]="",tblTeamSch[[#This Row],[Home]]&gt;0),0,IF(tblTeamSch[[#This Row],[Court]]&lt;10,0,IF(tblTeamSch[[#This Row],[Home Court]]=10,0,10)))</f>
        <v>0</v>
      </c>
      <c r="W605" s="6" t="e">
        <f>COUNTIFS(tblTeamSch[Travel Score for Game],10,tblTeamSch[Home],0,#REF!,#REF!)</f>
        <v>#REF!</v>
      </c>
      <c r="X605" s="6" t="str">
        <f>IFERROR(INDEX(tblTeamSch[Overall Travel Score],MATCH(tblTeamSch[[#This Row],[Opponent]],tblTeamSch[Team],0)),"")</f>
        <v/>
      </c>
      <c r="Y605" s="6" cm="1">
        <f t="array" ref="Y605">IF(Y604="Num",1,IF(Y604="","",IF(Y604+1&gt;TotalNumRegGames*2,"",Y604+1)))</f>
        <v>604</v>
      </c>
    </row>
    <row r="606" spans="1:25" ht="13.35" customHeight="1" x14ac:dyDescent="0.3">
      <c r="A606" s="6" cm="1">
        <f t="array" ref="A6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1127</v>
      </c>
      <c r="B606" s="6" cm="1">
        <f t="array" ref="B6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6" s="6">
        <f>IFERROR(INDEX([1]!tblSchedule[Week Game Scheduled],MATCH(tblTeamSch[[#This Row],[Game Num]],[1]!tblSchedule[GameNum],0)),"")</f>
        <v>50</v>
      </c>
      <c r="D606" s="6">
        <f>IFERROR(INDEX([1]!tblSchedule[Round],MATCH(tblTeamSch[[#This Row],[Game Num]],[1]!tblSchedule[GameNum],0)),"")</f>
        <v>2</v>
      </c>
      <c r="E606" s="6">
        <f>IFERROR(INDEX([1]!tblSchedule[Rnd Sch],MATCH(tblTeamSch[[#This Row],[Game Num]],[1]!tblSchedule[GameNum],0)),"")</f>
        <v>2</v>
      </c>
      <c r="F606" s="6" t="str">
        <f>IFERROR(INDEX([1]!tblSchedule[DLC],MATCH(tblTeamSch[[#This Row],[Game Num]],[1]!tblSchedule[GameNum],0)),"")</f>
        <v>4G2A</v>
      </c>
      <c r="G606" s="7" t="str">
        <f>IFERROR(INDEX([1]!tblSchedule[Facility],MATCH(tblTeamSch[[#This Row],[Game Num]],[1]!tblSchedule[GameNum],0)),"")</f>
        <v>St. Stephen Martyr Gym</v>
      </c>
      <c r="H606" s="8">
        <f>IFERROR(INDEX([1]!tblSchedule[Game Date],MATCH(tblTeamSch[[#This Row],[Game Num]],[1]!tblSchedule[GameNum],0)),"")</f>
        <v>46004</v>
      </c>
      <c r="I606" s="9">
        <f>IFERROR(INDEX([1]!tblSchedule[Game Time],MATCH(tblTeamSch[[#This Row],[Game Num]],[1]!tblSchedule[GameNum],0)),"")</f>
        <v>0.58333333333333337</v>
      </c>
      <c r="J606" s="10" t="str">
        <f>IFERROR(INDEX([1]!tblTeams[Organization],MATCH(tblTeamSch[[#This Row],[Team]],[1]!tblTeams[Team],0)),"")</f>
        <v>Our Lady of Lourdes</v>
      </c>
      <c r="K606" s="10" t="str">
        <f>IFERROR(INDEX([1]!tblOrg[Abbr],MATCH(tblTeamSch[[#This Row],[Org]],[1]!tblOrg[Organization],0)),"")</f>
        <v>OLOL</v>
      </c>
      <c r="L606" s="10" t="str">
        <f>IFERROR(INDEX(IF(tblTeamSch[[#This Row],[1vs2]]=1,[1]!tblSchedule[Team 1 Name],[1]!tblSchedule[Team 2 Name]),MATCH(tblTeamSch[[#This Row],[Game Num]],[1]!tblSchedule[GameNum],0)),"")</f>
        <v>OLOL 3/4 GB #2 Blue</v>
      </c>
      <c r="M606" s="10" t="str">
        <f>IFERROR(INDEX(IF(tblTeamSch[[#This Row],[1vs2]]=1,[1]!tblSchedule[Team 2 Name],[1]!tblSchedule[Team 1 Name]),MATCH(tblTeamSch[[#This Row],[Game Num]],[1]!tblSchedule[GameNum],0)),"")</f>
        <v>St Bernard BB 4G#2</v>
      </c>
      <c r="N606" s="6"/>
      <c r="O606" s="6"/>
      <c r="P606" s="6"/>
      <c r="Q606" s="6">
        <f>INDEX([1]!tblSchedule[Home Game],MATCH(tblTeamSch[[#This Row],[Game Num]],[1]!tblSchedule[GameNum],0))</f>
        <v>0</v>
      </c>
      <c r="R606" s="7" t="e">
        <f>IF(COUNTIFS(tblTeamSch[Team],tblTeamSch[[#This Row],[Team]],#REF!,1)&gt;1,"Y","")</f>
        <v>#REF!</v>
      </c>
      <c r="S606" s="6">
        <f>INDEX([1]!tblLoc[Score],MATCH(INDEX([1]!tblOrg[Loc],MATCH(tblTeamSch[[#This Row],[Org]],[1]!tblOrg[Organization],0)),[1]!tblLoc[Loc],0))</f>
        <v>0</v>
      </c>
      <c r="T606" s="6" t="e">
        <f>INDEX([1]!tblLoc[Score],MATCH(INDEX([1]!tblOrg[Loc],MATCH(#REF!,[1]!tblOrg[Abbr],0)),[1]!tblLoc[Loc],0))</f>
        <v>#REF!</v>
      </c>
      <c r="U606" s="6">
        <f>IFERROR(INDEX([1]!tblLoc[Score],MATCH(INDEX([1]!tblOrg[Loc],MATCH(INDEX(FacList,MATCH(tblTeamSch[[#This Row],[Facility]],INDEX(FacList,,1),0),3),[1]!tblOrg[Org Num],0)),[1]!tblLoc[Loc],0)),"")</f>
        <v>0</v>
      </c>
      <c r="V606" s="6">
        <f>IF(OR(tblTeamSch[[#This Row],[Court]]="",tblTeamSch[[#This Row],[Home]]&gt;0),0,IF(tblTeamSch[[#This Row],[Court]]&lt;10,0,IF(tblTeamSch[[#This Row],[Home Court]]=10,0,10)))</f>
        <v>0</v>
      </c>
      <c r="W606" s="6" t="e">
        <f>COUNTIFS(tblTeamSch[Travel Score for Game],10,tblTeamSch[Home],0,#REF!,#REF!)</f>
        <v>#REF!</v>
      </c>
      <c r="X606" s="6" t="str">
        <f>IFERROR(INDEX(tblTeamSch[Overall Travel Score],MATCH(tblTeamSch[[#This Row],[Opponent]],tblTeamSch[Team],0)),"")</f>
        <v/>
      </c>
      <c r="Y606" s="6" cm="1">
        <f t="array" ref="Y606">IF(Y605="Num",1,IF(Y605="","",IF(Y605+1&gt;TotalNumRegGames*2,"",Y605+1)))</f>
        <v>605</v>
      </c>
    </row>
    <row r="607" spans="1:25" ht="13.35" customHeight="1" x14ac:dyDescent="0.3">
      <c r="A607" s="6" cm="1">
        <f t="array" ref="A6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1130</v>
      </c>
      <c r="B607" s="6" cm="1">
        <f t="array" ref="B6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7" s="6">
        <f>IFERROR(INDEX([1]!tblSchedule[Week Game Scheduled],MATCH(tblTeamSch[[#This Row],[Game Num]],[1]!tblSchedule[GameNum],0)),"")</f>
        <v>5</v>
      </c>
      <c r="D607" s="6">
        <f>IFERROR(INDEX([1]!tblSchedule[Round],MATCH(tblTeamSch[[#This Row],[Game Num]],[1]!tblSchedule[GameNum],0)),"")</f>
        <v>3</v>
      </c>
      <c r="E607" s="6">
        <f>IFERROR(INDEX([1]!tblSchedule[Rnd Sch],MATCH(tblTeamSch[[#This Row],[Game Num]],[1]!tblSchedule[GameNum],0)),"")</f>
        <v>3</v>
      </c>
      <c r="F607" s="6" t="str">
        <f>IFERROR(INDEX([1]!tblSchedule[DLC],MATCH(tblTeamSch[[#This Row],[Game Num]],[1]!tblSchedule[GameNum],0)),"")</f>
        <v>4G2A</v>
      </c>
      <c r="G607" s="7" t="str">
        <f>IFERROR(INDEX([1]!tblSchedule[Facility],MATCH(tblTeamSch[[#This Row],[Game Num]],[1]!tblSchedule[GameNum],0)),"")</f>
        <v>St. Paul Gym</v>
      </c>
      <c r="H607" s="8">
        <f>IFERROR(INDEX([1]!tblSchedule[Game Date],MATCH(tblTeamSch[[#This Row],[Game Num]],[1]!tblSchedule[GameNum],0)),"")</f>
        <v>46025</v>
      </c>
      <c r="I607" s="9">
        <f>IFERROR(INDEX([1]!tblSchedule[Game Time],MATCH(tblTeamSch[[#This Row],[Game Num]],[1]!tblSchedule[GameNum],0)),"")</f>
        <v>0.54166666666666663</v>
      </c>
      <c r="J607" s="10" t="str">
        <f>IFERROR(INDEX([1]!tblTeams[Organization],MATCH(tblTeamSch[[#This Row],[Team]],[1]!tblTeams[Team],0)),"")</f>
        <v>Our Lady of Lourdes</v>
      </c>
      <c r="K607" s="10" t="str">
        <f>IFERROR(INDEX([1]!tblOrg[Abbr],MATCH(tblTeamSch[[#This Row],[Org]],[1]!tblOrg[Organization],0)),"")</f>
        <v>OLOL</v>
      </c>
      <c r="L607" s="10" t="str">
        <f>IFERROR(INDEX(IF(tblTeamSch[[#This Row],[1vs2]]=1,[1]!tblSchedule[Team 1 Name],[1]!tblSchedule[Team 2 Name]),MATCH(tblTeamSch[[#This Row],[Game Num]],[1]!tblSchedule[GameNum],0)),"")</f>
        <v>OLOL 3/4 GB #2 Blue</v>
      </c>
      <c r="M607" s="10" t="str">
        <f>IFERROR(INDEX(IF(tblTeamSch[[#This Row],[1vs2]]=1,[1]!tblSchedule[Team 2 Name],[1]!tblSchedule[Team 1 Name]),MATCH(tblTeamSch[[#This Row],[Game Num]],[1]!tblSchedule[GameNum],0)),"")</f>
        <v>St. Paul BB 4G#2</v>
      </c>
      <c r="N607" s="6"/>
      <c r="O607" s="6"/>
      <c r="P607" s="6"/>
      <c r="Q607" s="6">
        <f>INDEX([1]!tblSchedule[Home Game],MATCH(tblTeamSch[[#This Row],[Game Num]],[1]!tblSchedule[GameNum],0))</f>
        <v>1</v>
      </c>
      <c r="R607" s="7" t="e">
        <f>IF(COUNTIFS(tblTeamSch[Team],tblTeamSch[[#This Row],[Team]],#REF!,1)&gt;1,"Y","")</f>
        <v>#REF!</v>
      </c>
      <c r="S607" s="6">
        <f>INDEX([1]!tblLoc[Score],MATCH(INDEX([1]!tblOrg[Loc],MATCH(tblTeamSch[[#This Row],[Org]],[1]!tblOrg[Organization],0)),[1]!tblLoc[Loc],0))</f>
        <v>0</v>
      </c>
      <c r="T607" s="6" t="e">
        <f>INDEX([1]!tblLoc[Score],MATCH(INDEX([1]!tblOrg[Loc],MATCH(#REF!,[1]!tblOrg[Abbr],0)),[1]!tblLoc[Loc],0))</f>
        <v>#REF!</v>
      </c>
      <c r="U607" s="6">
        <f>IFERROR(INDEX([1]!tblLoc[Score],MATCH(INDEX([1]!tblOrg[Loc],MATCH(INDEX(FacList,MATCH(tblTeamSch[[#This Row],[Facility]],INDEX(FacList,,1),0),3),[1]!tblOrg[Org Num],0)),[1]!tblLoc[Loc],0)),"")</f>
        <v>10</v>
      </c>
      <c r="V607" s="6">
        <f>IF(OR(tblTeamSch[[#This Row],[Court]]="",tblTeamSch[[#This Row],[Home]]&gt;0),0,IF(tblTeamSch[[#This Row],[Court]]&lt;10,0,IF(tblTeamSch[[#This Row],[Home Court]]=10,0,10)))</f>
        <v>0</v>
      </c>
      <c r="W607" s="6" t="e">
        <f>COUNTIFS(tblTeamSch[Travel Score for Game],10,tblTeamSch[Home],0,#REF!,#REF!)</f>
        <v>#REF!</v>
      </c>
      <c r="X607" s="6" t="str">
        <f>IFERROR(INDEX(tblTeamSch[Overall Travel Score],MATCH(tblTeamSch[[#This Row],[Opponent]],tblTeamSch[Team],0)),"")</f>
        <v/>
      </c>
      <c r="Y607" s="6" cm="1">
        <f t="array" ref="Y607">IF(Y606="Num",1,IF(Y606="","",IF(Y606+1&gt;TotalNumRegGames*2,"",Y606+1)))</f>
        <v>606</v>
      </c>
    </row>
    <row r="608" spans="1:25" ht="13.35" customHeight="1" x14ac:dyDescent="0.3">
      <c r="A608" s="6" cm="1">
        <f t="array" ref="A6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1133</v>
      </c>
      <c r="B608" s="6" cm="1">
        <f t="array" ref="B6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8" s="6">
        <f>IFERROR(INDEX([1]!tblSchedule[Week Game Scheduled],MATCH(tblTeamSch[[#This Row],[Game Num]],[1]!tblSchedule[GameNum],0)),"")</f>
        <v>6</v>
      </c>
      <c r="D608" s="6">
        <f>IFERROR(INDEX([1]!tblSchedule[Round],MATCH(tblTeamSch[[#This Row],[Game Num]],[1]!tblSchedule[GameNum],0)),"")</f>
        <v>4</v>
      </c>
      <c r="E608" s="6">
        <f>IFERROR(INDEX([1]!tblSchedule[Rnd Sch],MATCH(tblTeamSch[[#This Row],[Game Num]],[1]!tblSchedule[GameNum],0)),"")</f>
        <v>4</v>
      </c>
      <c r="F608" s="6" t="str">
        <f>IFERROR(INDEX([1]!tblSchedule[DLC],MATCH(tblTeamSch[[#This Row],[Game Num]],[1]!tblSchedule[GameNum],0)),"")</f>
        <v>4G2A</v>
      </c>
      <c r="G608" s="7" t="str">
        <f>IFERROR(INDEX([1]!tblSchedule[Facility],MATCH(tblTeamSch[[#This Row],[Game Num]],[1]!tblSchedule[GameNum],0)),"")</f>
        <v>Saint Andrew Academy Gym</v>
      </c>
      <c r="H608" s="8">
        <f>IFERROR(INDEX([1]!tblSchedule[Game Date],MATCH(tblTeamSch[[#This Row],[Game Num]],[1]!tblSchedule[GameNum],0)),"")</f>
        <v>46032</v>
      </c>
      <c r="I608" s="9">
        <f>IFERROR(INDEX([1]!tblSchedule[Game Time],MATCH(tblTeamSch[[#This Row],[Game Num]],[1]!tblSchedule[GameNum],0)),"")</f>
        <v>0.54166666666666663</v>
      </c>
      <c r="J608" s="10" t="str">
        <f>IFERROR(INDEX([1]!tblTeams[Organization],MATCH(tblTeamSch[[#This Row],[Team]],[1]!tblTeams[Team],0)),"")</f>
        <v>Our Lady of Lourdes</v>
      </c>
      <c r="K608" s="10" t="str">
        <f>IFERROR(INDEX([1]!tblOrg[Abbr],MATCH(tblTeamSch[[#This Row],[Org]],[1]!tblOrg[Organization],0)),"")</f>
        <v>OLOL</v>
      </c>
      <c r="L608" s="10" t="str">
        <f>IFERROR(INDEX(IF(tblTeamSch[[#This Row],[1vs2]]=1,[1]!tblSchedule[Team 1 Name],[1]!tblSchedule[Team 2 Name]),MATCH(tblTeamSch[[#This Row],[Game Num]],[1]!tblSchedule[GameNum],0)),"")</f>
        <v>OLOL 3/4 GB #2 Blue</v>
      </c>
      <c r="M608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608" s="6"/>
      <c r="O608" s="6"/>
      <c r="P608" s="6"/>
      <c r="Q608" s="6">
        <f>INDEX([1]!tblSchedule[Home Game],MATCH(tblTeamSch[[#This Row],[Game Num]],[1]!tblSchedule[GameNum],0))</f>
        <v>0</v>
      </c>
      <c r="R608" s="7" t="e">
        <f>IF(COUNTIFS(tblTeamSch[Team],tblTeamSch[[#This Row],[Team]],#REF!,1)&gt;1,"Y","")</f>
        <v>#REF!</v>
      </c>
      <c r="S608" s="6">
        <f>INDEX([1]!tblLoc[Score],MATCH(INDEX([1]!tblOrg[Loc],MATCH(tblTeamSch[[#This Row],[Org]],[1]!tblOrg[Organization],0)),[1]!tblLoc[Loc],0))</f>
        <v>0</v>
      </c>
      <c r="T608" s="6" t="e">
        <f>INDEX([1]!tblLoc[Score],MATCH(INDEX([1]!tblOrg[Loc],MATCH(#REF!,[1]!tblOrg[Abbr],0)),[1]!tblLoc[Loc],0))</f>
        <v>#REF!</v>
      </c>
      <c r="U608" s="6">
        <f>IFERROR(INDEX([1]!tblLoc[Score],MATCH(INDEX([1]!tblOrg[Loc],MATCH(INDEX(FacList,MATCH(tblTeamSch[[#This Row],[Facility]],INDEX(FacList,,1),0),3),[1]!tblOrg[Org Num],0)),[1]!tblLoc[Loc],0)),"")</f>
        <v>10</v>
      </c>
      <c r="V608" s="6">
        <f>IF(OR(tblTeamSch[[#This Row],[Court]]="",tblTeamSch[[#This Row],[Home]]&gt;0),0,IF(tblTeamSch[[#This Row],[Court]]&lt;10,0,IF(tblTeamSch[[#This Row],[Home Court]]=10,0,10)))</f>
        <v>10</v>
      </c>
      <c r="W608" s="6" t="e">
        <f>COUNTIFS(tblTeamSch[Travel Score for Game],10,tblTeamSch[Home],0,#REF!,#REF!)</f>
        <v>#REF!</v>
      </c>
      <c r="X608" s="6" t="str">
        <f>IFERROR(INDEX(tblTeamSch[Overall Travel Score],MATCH(tblTeamSch[[#This Row],[Opponent]],tblTeamSch[Team],0)),"")</f>
        <v/>
      </c>
      <c r="Y608" s="6" cm="1">
        <f t="array" ref="Y608">IF(Y607="Num",1,IF(Y607="","",IF(Y607+1&gt;TotalNumRegGames*2,"",Y607+1)))</f>
        <v>607</v>
      </c>
    </row>
    <row r="609" spans="1:25" ht="13.35" customHeight="1" x14ac:dyDescent="0.3">
      <c r="A609" s="6" cm="1">
        <f t="array" ref="A6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1146</v>
      </c>
      <c r="B609" s="6" cm="1">
        <f t="array" ref="B6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09" s="6">
        <f>IFERROR(INDEX([1]!tblSchedule[Week Game Scheduled],MATCH(tblTeamSch[[#This Row],[Game Num]],[1]!tblSchedule[GameNum],0)),"")</f>
        <v>7</v>
      </c>
      <c r="D609" s="6">
        <f>IFERROR(INDEX([1]!tblSchedule[Round],MATCH(tblTeamSch[[#This Row],[Game Num]],[1]!tblSchedule[GameNum],0)),"")</f>
        <v>9</v>
      </c>
      <c r="E609" s="6">
        <f>IFERROR(INDEX([1]!tblSchedule[Rnd Sch],MATCH(tblTeamSch[[#This Row],[Game Num]],[1]!tblSchedule[GameNum],0)),"")</f>
        <v>4</v>
      </c>
      <c r="F609" s="6" t="str">
        <f>IFERROR(INDEX([1]!tblSchedule[DLC],MATCH(tblTeamSch[[#This Row],[Game Num]],[1]!tblSchedule[GameNum],0)),"")</f>
        <v>4G2A</v>
      </c>
      <c r="G609" s="7" t="str">
        <f>IFERROR(INDEX([1]!tblSchedule[Facility],MATCH(tblTeamSch[[#This Row],[Game Num]],[1]!tblSchedule[GameNum],0)),"")</f>
        <v>St. Rita Gym</v>
      </c>
      <c r="H609" s="8">
        <f>IFERROR(INDEX([1]!tblSchedule[Game Date],MATCH(tblTeamSch[[#This Row],[Game Num]],[1]!tblSchedule[GameNum],0)),"")</f>
        <v>46033</v>
      </c>
      <c r="I609" s="9">
        <f>IFERROR(INDEX([1]!tblSchedule[Game Time],MATCH(tblTeamSch[[#This Row],[Game Num]],[1]!tblSchedule[GameNum],0)),"")</f>
        <v>0.6875</v>
      </c>
      <c r="J609" s="10" t="str">
        <f>IFERROR(INDEX([1]!tblTeams[Organization],MATCH(tblTeamSch[[#This Row],[Team]],[1]!tblTeams[Team],0)),"")</f>
        <v>Our Lady of Lourdes</v>
      </c>
      <c r="K609" s="10" t="str">
        <f>IFERROR(INDEX([1]!tblOrg[Abbr],MATCH(tblTeamSch[[#This Row],[Org]],[1]!tblOrg[Organization],0)),"")</f>
        <v>OLOL</v>
      </c>
      <c r="L609" s="10" t="str">
        <f>IFERROR(INDEX(IF(tblTeamSch[[#This Row],[1vs2]]=1,[1]!tblSchedule[Team 1 Name],[1]!tblSchedule[Team 2 Name]),MATCH(tblTeamSch[[#This Row],[Game Num]],[1]!tblSchedule[GameNum],0)),"")</f>
        <v>OLOL 3/4 GB #2 Blue</v>
      </c>
      <c r="M609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609" s="6"/>
      <c r="O609" s="6"/>
      <c r="P609" s="6"/>
      <c r="Q609" s="6">
        <f>INDEX([1]!tblSchedule[Home Game],MATCH(tblTeamSch[[#This Row],[Game Num]],[1]!tblSchedule[GameNum],0))</f>
        <v>0</v>
      </c>
      <c r="R609" s="7" t="e">
        <f>IF(COUNTIFS(tblTeamSch[Team],tblTeamSch[[#This Row],[Team]],#REF!,1)&gt;1,"Y","")</f>
        <v>#REF!</v>
      </c>
      <c r="S609" s="6">
        <f>INDEX([1]!tblLoc[Score],MATCH(INDEX([1]!tblOrg[Loc],MATCH(tblTeamSch[[#This Row],[Org]],[1]!tblOrg[Organization],0)),[1]!tblLoc[Loc],0))</f>
        <v>0</v>
      </c>
      <c r="T609" s="6" t="e">
        <f>INDEX([1]!tblLoc[Score],MATCH(INDEX([1]!tblOrg[Loc],MATCH(#REF!,[1]!tblOrg[Abbr],0)),[1]!tblLoc[Loc],0))</f>
        <v>#REF!</v>
      </c>
      <c r="U609" s="6">
        <f>IFERROR(INDEX([1]!tblLoc[Score],MATCH(INDEX([1]!tblOrg[Loc],MATCH(INDEX(FacList,MATCH(tblTeamSch[[#This Row],[Facility]],INDEX(FacList,,1),0),3),[1]!tblOrg[Org Num],0)),[1]!tblLoc[Loc],0)),"")</f>
        <v>7</v>
      </c>
      <c r="V609" s="6">
        <f>IF(OR(tblTeamSch[[#This Row],[Court]]="",tblTeamSch[[#This Row],[Home]]&gt;0),0,IF(tblTeamSch[[#This Row],[Court]]&lt;10,0,IF(tblTeamSch[[#This Row],[Home Court]]=10,0,10)))</f>
        <v>0</v>
      </c>
      <c r="W609" s="6" t="e">
        <f>COUNTIFS(tblTeamSch[Travel Score for Game],10,tblTeamSch[Home],0,#REF!,#REF!)</f>
        <v>#REF!</v>
      </c>
      <c r="X609" s="6" t="str">
        <f>IFERROR(INDEX(tblTeamSch[Overall Travel Score],MATCH(tblTeamSch[[#This Row],[Opponent]],tblTeamSch[Team],0)),"")</f>
        <v/>
      </c>
      <c r="Y609" s="6" cm="1">
        <f t="array" ref="Y609">IF(Y608="Num",1,IF(Y608="","",IF(Y608+1&gt;TotalNumRegGames*2,"",Y608+1)))</f>
        <v>608</v>
      </c>
    </row>
    <row r="610" spans="1:25" ht="13.35" customHeight="1" x14ac:dyDescent="0.3">
      <c r="A610" s="6" cm="1">
        <f t="array" ref="A6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1136</v>
      </c>
      <c r="B610" s="6" cm="1">
        <f t="array" ref="B6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10" s="6">
        <f>IFERROR(INDEX([1]!tblSchedule[Week Game Scheduled],MATCH(tblTeamSch[[#This Row],[Game Num]],[1]!tblSchedule[GameNum],0)),"")</f>
        <v>7</v>
      </c>
      <c r="D610" s="6">
        <f>IFERROR(INDEX([1]!tblSchedule[Round],MATCH(tblTeamSch[[#This Row],[Game Num]],[1]!tblSchedule[GameNum],0)),"")</f>
        <v>5</v>
      </c>
      <c r="E610" s="6">
        <f>IFERROR(INDEX([1]!tblSchedule[Rnd Sch],MATCH(tblTeamSch[[#This Row],[Game Num]],[1]!tblSchedule[GameNum],0)),"")</f>
        <v>5</v>
      </c>
      <c r="F610" s="6" t="str">
        <f>IFERROR(INDEX([1]!tblSchedule[DLC],MATCH(tblTeamSch[[#This Row],[Game Num]],[1]!tblSchedule[GameNum],0)),"")</f>
        <v>4G2A</v>
      </c>
      <c r="G610" s="7" t="str">
        <f>IFERROR(INDEX([1]!tblSchedule[Facility],MATCH(tblTeamSch[[#This Row],[Game Num]],[1]!tblSchedule[GameNum],0)),"")</f>
        <v>Ascension Gym</v>
      </c>
      <c r="H610" s="8">
        <f>IFERROR(INDEX([1]!tblSchedule[Game Date],MATCH(tblTeamSch[[#This Row],[Game Num]],[1]!tblSchedule[GameNum],0)),"")</f>
        <v>46039</v>
      </c>
      <c r="I610" s="9">
        <f>IFERROR(INDEX([1]!tblSchedule[Game Time],MATCH(tblTeamSch[[#This Row],[Game Num]],[1]!tblSchedule[GameNum],0)),"")</f>
        <v>0.58333333333333337</v>
      </c>
      <c r="J610" s="10" t="str">
        <f>IFERROR(INDEX([1]!tblTeams[Organization],MATCH(tblTeamSch[[#This Row],[Team]],[1]!tblTeams[Team],0)),"")</f>
        <v>Our Lady of Lourdes</v>
      </c>
      <c r="K610" s="10" t="str">
        <f>IFERROR(INDEX([1]!tblOrg[Abbr],MATCH(tblTeamSch[[#This Row],[Org]],[1]!tblOrg[Organization],0)),"")</f>
        <v>OLOL</v>
      </c>
      <c r="L610" s="10" t="str">
        <f>IFERROR(INDEX(IF(tblTeamSch[[#This Row],[1vs2]]=1,[1]!tblSchedule[Team 1 Name],[1]!tblSchedule[Team 2 Name]),MATCH(tblTeamSch[[#This Row],[Game Num]],[1]!tblSchedule[GameNum],0)),"")</f>
        <v>OLOL 3/4 GB #2 Blue</v>
      </c>
      <c r="M610" s="10" t="str">
        <f>IFERROR(INDEX(IF(tblTeamSch[[#This Row],[1vs2]]=1,[1]!tblSchedule[Team 2 Name],[1]!tblSchedule[Team 1 Name]),MATCH(tblTeamSch[[#This Row],[Game Num]],[1]!tblSchedule[GameNum],0)),"")</f>
        <v>Ascension BB 4G#2</v>
      </c>
      <c r="N610" s="6"/>
      <c r="O610" s="6"/>
      <c r="P610" s="6"/>
      <c r="Q610" s="6">
        <f>INDEX([1]!tblSchedule[Home Game],MATCH(tblTeamSch[[#This Row],[Game Num]],[1]!tblSchedule[GameNum],0))</f>
        <v>1</v>
      </c>
      <c r="R610" s="7" t="e">
        <f>IF(COUNTIFS(tblTeamSch[Team],tblTeamSch[[#This Row],[Team]],#REF!,1)&gt;1,"Y","")</f>
        <v>#REF!</v>
      </c>
      <c r="S610" s="6">
        <f>INDEX([1]!tblLoc[Score],MATCH(INDEX([1]!tblOrg[Loc],MATCH(tblTeamSch[[#This Row],[Org]],[1]!tblOrg[Organization],0)),[1]!tblLoc[Loc],0))</f>
        <v>0</v>
      </c>
      <c r="T610" s="6" t="e">
        <f>INDEX([1]!tblLoc[Score],MATCH(INDEX([1]!tblOrg[Loc],MATCH(#REF!,[1]!tblOrg[Abbr],0)),[1]!tblLoc[Loc],0))</f>
        <v>#REF!</v>
      </c>
      <c r="U610" s="6">
        <f>IFERROR(INDEX([1]!tblLoc[Score],MATCH(INDEX([1]!tblOrg[Loc],MATCH(INDEX(FacList,MATCH(tblTeamSch[[#This Row],[Facility]],INDEX(FacList,,1),0),3),[1]!tblOrg[Org Num],0)),[1]!tblLoc[Loc],0)),"")</f>
        <v>0</v>
      </c>
      <c r="V610" s="6">
        <f>IF(OR(tblTeamSch[[#This Row],[Court]]="",tblTeamSch[[#This Row],[Home]]&gt;0),0,IF(tblTeamSch[[#This Row],[Court]]&lt;10,0,IF(tblTeamSch[[#This Row],[Home Court]]=10,0,10)))</f>
        <v>0</v>
      </c>
      <c r="W610" s="6" t="e">
        <f>COUNTIFS(tblTeamSch[Travel Score for Game],10,tblTeamSch[Home],0,#REF!,#REF!)</f>
        <v>#REF!</v>
      </c>
      <c r="X610" s="6" t="str">
        <f>IFERROR(INDEX(tblTeamSch[Overall Travel Score],MATCH(tblTeamSch[[#This Row],[Opponent]],tblTeamSch[Team],0)),"")</f>
        <v/>
      </c>
      <c r="Y610" s="6" cm="1">
        <f t="array" ref="Y610">IF(Y609="Num",1,IF(Y609="","",IF(Y609+1&gt;TotalNumRegGames*2,"",Y609+1)))</f>
        <v>609</v>
      </c>
    </row>
    <row r="611" spans="1:25" ht="13.35" customHeight="1" x14ac:dyDescent="0.3">
      <c r="A611" s="6" cm="1">
        <f t="array" ref="A6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1137</v>
      </c>
      <c r="B611" s="6" cm="1">
        <f t="array" ref="B6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11" s="6">
        <f>IFERROR(INDEX([1]!tblSchedule[Week Game Scheduled],MATCH(tblTeamSch[[#This Row],[Game Num]],[1]!tblSchedule[GameNum],0)),"")</f>
        <v>8</v>
      </c>
      <c r="D611" s="6">
        <f>IFERROR(INDEX([1]!tblSchedule[Round],MATCH(tblTeamSch[[#This Row],[Game Num]],[1]!tblSchedule[GameNum],0)),"")</f>
        <v>6</v>
      </c>
      <c r="E611" s="6">
        <f>IFERROR(INDEX([1]!tblSchedule[Rnd Sch],MATCH(tblTeamSch[[#This Row],[Game Num]],[1]!tblSchedule[GameNum],0)),"")</f>
        <v>6</v>
      </c>
      <c r="F611" s="6" t="str">
        <f>IFERROR(INDEX([1]!tblSchedule[DLC],MATCH(tblTeamSch[[#This Row],[Game Num]],[1]!tblSchedule[GameNum],0)),"")</f>
        <v>4G2A</v>
      </c>
      <c r="G611" s="7" t="str">
        <f>IFERROR(INDEX([1]!tblSchedule[Facility],MATCH(tblTeamSch[[#This Row],[Game Num]],[1]!tblSchedule[GameNum],0)),"")</f>
        <v>St. Aloysius</v>
      </c>
      <c r="H611" s="8">
        <f>IFERROR(INDEX([1]!tblSchedule[Game Date],MATCH(tblTeamSch[[#This Row],[Game Num]],[1]!tblSchedule[GameNum],0)),"")</f>
        <v>46046</v>
      </c>
      <c r="I611" s="9">
        <f>IFERROR(INDEX([1]!tblSchedule[Game Time],MATCH(tblTeamSch[[#This Row],[Game Num]],[1]!tblSchedule[GameNum],0)),"")</f>
        <v>0.45833333333333331</v>
      </c>
      <c r="J611" s="10" t="str">
        <f>IFERROR(INDEX([1]!tblTeams[Organization],MATCH(tblTeamSch[[#This Row],[Team]],[1]!tblTeams[Team],0)),"")</f>
        <v>Our Lady of Lourdes</v>
      </c>
      <c r="K611" s="10" t="str">
        <f>IFERROR(INDEX([1]!tblOrg[Abbr],MATCH(tblTeamSch[[#This Row],[Org]],[1]!tblOrg[Organization],0)),"")</f>
        <v>OLOL</v>
      </c>
      <c r="L611" s="10" t="str">
        <f>IFERROR(INDEX(IF(tblTeamSch[[#This Row],[1vs2]]=1,[1]!tblSchedule[Team 1 Name],[1]!tblSchedule[Team 2 Name]),MATCH(tblTeamSch[[#This Row],[Game Num]],[1]!tblSchedule[GameNum],0)),"")</f>
        <v>OLOL 3/4 GB #2 Blue</v>
      </c>
      <c r="M611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611" s="6"/>
      <c r="O611" s="6"/>
      <c r="P611" s="6"/>
      <c r="Q611" s="6">
        <f>INDEX([1]!tblSchedule[Home Game],MATCH(tblTeamSch[[#This Row],[Game Num]],[1]!tblSchedule[GameNum],0))</f>
        <v>1</v>
      </c>
      <c r="R611" s="7" t="e">
        <f>IF(COUNTIFS(tblTeamSch[Team],tblTeamSch[[#This Row],[Team]],#REF!,1)&gt;1,"Y","")</f>
        <v>#REF!</v>
      </c>
      <c r="S611" s="6">
        <f>INDEX([1]!tblLoc[Score],MATCH(INDEX([1]!tblOrg[Loc],MATCH(tblTeamSch[[#This Row],[Org]],[1]!tblOrg[Organization],0)),[1]!tblLoc[Loc],0))</f>
        <v>0</v>
      </c>
      <c r="T611" s="6" t="e">
        <f>INDEX([1]!tblLoc[Score],MATCH(INDEX([1]!tblOrg[Loc],MATCH(#REF!,[1]!tblOrg[Abbr],0)),[1]!tblLoc[Loc],0))</f>
        <v>#REF!</v>
      </c>
      <c r="U611" s="6">
        <f>IFERROR(INDEX([1]!tblLoc[Score],MATCH(INDEX([1]!tblOrg[Loc],MATCH(INDEX(FacList,MATCH(tblTeamSch[[#This Row],[Facility]],INDEX(FacList,,1),0),3),[1]!tblOrg[Org Num],0)),[1]!tblLoc[Loc],0)),"")</f>
        <v>4</v>
      </c>
      <c r="V611" s="6">
        <f>IF(OR(tblTeamSch[[#This Row],[Court]]="",tblTeamSch[[#This Row],[Home]]&gt;0),0,IF(tblTeamSch[[#This Row],[Court]]&lt;10,0,IF(tblTeamSch[[#This Row],[Home Court]]=10,0,10)))</f>
        <v>0</v>
      </c>
      <c r="W611" s="6" t="e">
        <f>COUNTIFS(tblTeamSch[Travel Score for Game],10,tblTeamSch[Home],0,#REF!,#REF!)</f>
        <v>#REF!</v>
      </c>
      <c r="X611" s="6" t="str">
        <f>IFERROR(INDEX(tblTeamSch[Overall Travel Score],MATCH(tblTeamSch[[#This Row],[Opponent]],tblTeamSch[Team],0)),"")</f>
        <v/>
      </c>
      <c r="Y611" s="6" cm="1">
        <f t="array" ref="Y611">IF(Y610="Num",1,IF(Y610="","",IF(Y610+1&gt;TotalNumRegGames*2,"",Y610+1)))</f>
        <v>610</v>
      </c>
    </row>
    <row r="612" spans="1:25" ht="13.35" customHeight="1" x14ac:dyDescent="0.3">
      <c r="A612" s="6" cm="1">
        <f t="array" ref="A6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1140</v>
      </c>
      <c r="B612" s="6" cm="1">
        <f t="array" ref="B6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12" s="6">
        <f>IFERROR(INDEX([1]!tblSchedule[Week Game Scheduled],MATCH(tblTeamSch[[#This Row],[Game Num]],[1]!tblSchedule[GameNum],0)),"")</f>
        <v>10</v>
      </c>
      <c r="D612" s="6">
        <f>IFERROR(INDEX([1]!tblSchedule[Round],MATCH(tblTeamSch[[#This Row],[Game Num]],[1]!tblSchedule[GameNum],0)),"")</f>
        <v>7</v>
      </c>
      <c r="E612" s="6">
        <f>IFERROR(INDEX([1]!tblSchedule[Rnd Sch],MATCH(tblTeamSch[[#This Row],[Game Num]],[1]!tblSchedule[GameNum],0)),"")</f>
        <v>7</v>
      </c>
      <c r="F612" s="6" t="str">
        <f>IFERROR(INDEX([1]!tblSchedule[DLC],MATCH(tblTeamSch[[#This Row],[Game Num]],[1]!tblSchedule[GameNum],0)),"")</f>
        <v>4G2A</v>
      </c>
      <c r="G612" s="7" t="str">
        <f>IFERROR(INDEX([1]!tblSchedule[Facility],MATCH(tblTeamSch[[#This Row],[Game Num]],[1]!tblSchedule[GameNum],0)),"")</f>
        <v>St Francis of Assisi</v>
      </c>
      <c r="H612" s="8">
        <f>IFERROR(INDEX([1]!tblSchedule[Game Date],MATCH(tblTeamSch[[#This Row],[Game Num]],[1]!tblSchedule[GameNum],0)),"")</f>
        <v>46054</v>
      </c>
      <c r="I612" s="9">
        <f>IFERROR(INDEX([1]!tblSchedule[Game Time],MATCH(tblTeamSch[[#This Row],[Game Num]],[1]!tblSchedule[GameNum],0)),"")</f>
        <v>0.625</v>
      </c>
      <c r="J612" s="10" t="str">
        <f>IFERROR(INDEX([1]!tblTeams[Organization],MATCH(tblTeamSch[[#This Row],[Team]],[1]!tblTeams[Team],0)),"")</f>
        <v>Our Lady of Lourdes</v>
      </c>
      <c r="K612" s="10" t="str">
        <f>IFERROR(INDEX([1]!tblOrg[Abbr],MATCH(tblTeamSch[[#This Row],[Org]],[1]!tblOrg[Organization],0)),"")</f>
        <v>OLOL</v>
      </c>
      <c r="L612" s="10" t="str">
        <f>IFERROR(INDEX(IF(tblTeamSch[[#This Row],[1vs2]]=1,[1]!tblSchedule[Team 1 Name],[1]!tblSchedule[Team 2 Name]),MATCH(tblTeamSch[[#This Row],[Game Num]],[1]!tblSchedule[GameNum],0)),"")</f>
        <v>OLOL 3/4 GB #2 Blue</v>
      </c>
      <c r="M612" s="10" t="str">
        <f>IFERROR(INDEX(IF(tblTeamSch[[#This Row],[1vs2]]=1,[1]!tblSchedule[Team 2 Name],[1]!tblSchedule[Team 1 Name]),MATCH(tblTeamSch[[#This Row],[Game Num]],[1]!tblSchedule[GameNum],0)),"")</f>
        <v>OLOL 3/4 GB #2 White</v>
      </c>
      <c r="N612" s="6"/>
      <c r="O612" s="6"/>
      <c r="P612" s="6"/>
      <c r="Q612" s="6">
        <f>INDEX([1]!tblSchedule[Home Game],MATCH(tblTeamSch[[#This Row],[Game Num]],[1]!tblSchedule[GameNum],0))</f>
        <v>0</v>
      </c>
      <c r="R612" s="7" t="e">
        <f>IF(COUNTIFS(tblTeamSch[Team],tblTeamSch[[#This Row],[Team]],#REF!,1)&gt;1,"Y","")</f>
        <v>#REF!</v>
      </c>
      <c r="S612" s="6">
        <f>INDEX([1]!tblLoc[Score],MATCH(INDEX([1]!tblOrg[Loc],MATCH(tblTeamSch[[#This Row],[Org]],[1]!tblOrg[Organization],0)),[1]!tblLoc[Loc],0))</f>
        <v>0</v>
      </c>
      <c r="T612" s="6" t="e">
        <f>INDEX([1]!tblLoc[Score],MATCH(INDEX([1]!tblOrg[Loc],MATCH(#REF!,[1]!tblOrg[Abbr],0)),[1]!tblLoc[Loc],0))</f>
        <v>#REF!</v>
      </c>
      <c r="U612" s="6">
        <f>IFERROR(INDEX([1]!tblLoc[Score],MATCH(INDEX([1]!tblOrg[Loc],MATCH(INDEX(FacList,MATCH(tblTeamSch[[#This Row],[Facility]],INDEX(FacList,,1),0),3),[1]!tblOrg[Org Num],0)),[1]!tblLoc[Loc],0)),"")</f>
        <v>0</v>
      </c>
      <c r="V612" s="6">
        <f>IF(OR(tblTeamSch[[#This Row],[Court]]="",tblTeamSch[[#This Row],[Home]]&gt;0),0,IF(tblTeamSch[[#This Row],[Court]]&lt;10,0,IF(tblTeamSch[[#This Row],[Home Court]]=10,0,10)))</f>
        <v>0</v>
      </c>
      <c r="W612" s="6" t="e">
        <f>COUNTIFS(tblTeamSch[Travel Score for Game],10,tblTeamSch[Home],0,#REF!,#REF!)</f>
        <v>#REF!</v>
      </c>
      <c r="X612" s="6" t="str">
        <f>IFERROR(INDEX(tblTeamSch[Overall Travel Score],MATCH(tblTeamSch[[#This Row],[Opponent]],tblTeamSch[Team],0)),"")</f>
        <v/>
      </c>
      <c r="Y612" s="6" cm="1">
        <f t="array" ref="Y612">IF(Y611="Num",1,IF(Y611="","",IF(Y611+1&gt;TotalNumRegGames*2,"",Y611+1)))</f>
        <v>611</v>
      </c>
    </row>
    <row r="613" spans="1:25" ht="13.35" customHeight="1" x14ac:dyDescent="0.3">
      <c r="A613" s="6" cm="1">
        <f t="array" ref="A6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1122</v>
      </c>
      <c r="B613" s="6" cm="1">
        <f t="array" ref="B6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13" s="6">
        <f>IFERROR(INDEX([1]!tblSchedule[Week Game Scheduled],MATCH(tblTeamSch[[#This Row],[Game Num]],[1]!tblSchedule[GameNum],0)),"")</f>
        <v>49</v>
      </c>
      <c r="D613" s="6">
        <f>IFERROR(INDEX([1]!tblSchedule[Round],MATCH(tblTeamSch[[#This Row],[Game Num]],[1]!tblSchedule[GameNum],0)),"")</f>
        <v>1</v>
      </c>
      <c r="E613" s="6">
        <f>IFERROR(INDEX([1]!tblSchedule[Rnd Sch],MATCH(tblTeamSch[[#This Row],[Game Num]],[1]!tblSchedule[GameNum],0)),"")</f>
        <v>1</v>
      </c>
      <c r="F613" s="6" t="str">
        <f>IFERROR(INDEX([1]!tblSchedule[DLC],MATCH(tblTeamSch[[#This Row],[Game Num]],[1]!tblSchedule[GameNum],0)),"")</f>
        <v>4G2A</v>
      </c>
      <c r="G613" s="7" t="str">
        <f>IFERROR(INDEX([1]!tblSchedule[Facility],MATCH(tblTeamSch[[#This Row],[Game Num]],[1]!tblSchedule[GameNum],0)),"")</f>
        <v>St. Aloysius</v>
      </c>
      <c r="H613" s="8">
        <f>IFERROR(INDEX([1]!tblSchedule[Game Date],MATCH(tblTeamSch[[#This Row],[Game Num]],[1]!tblSchedule[GameNum],0)),"")</f>
        <v>45997</v>
      </c>
      <c r="I613" s="9">
        <f>IFERROR(INDEX([1]!tblSchedule[Game Time],MATCH(tblTeamSch[[#This Row],[Game Num]],[1]!tblSchedule[GameNum],0)),"")</f>
        <v>0.45833333333333331</v>
      </c>
      <c r="J613" s="10" t="str">
        <f>IFERROR(INDEX([1]!tblTeams[Organization],MATCH(tblTeamSch[[#This Row],[Team]],[1]!tblTeams[Team],0)),"")</f>
        <v>Our Lady of Lourdes</v>
      </c>
      <c r="K613" s="10" t="str">
        <f>IFERROR(INDEX([1]!tblOrg[Abbr],MATCH(tblTeamSch[[#This Row],[Org]],[1]!tblOrg[Organization],0)),"")</f>
        <v>OLOL</v>
      </c>
      <c r="L613" s="10" t="str">
        <f>IFERROR(INDEX(IF(tblTeamSch[[#This Row],[1vs2]]=1,[1]!tblSchedule[Team 1 Name],[1]!tblSchedule[Team 2 Name]),MATCH(tblTeamSch[[#This Row],[Game Num]],[1]!tblSchedule[GameNum],0)),"")</f>
        <v>OLOL 3/4 GB #2 White</v>
      </c>
      <c r="M613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613" s="6"/>
      <c r="O613" s="6"/>
      <c r="P613" s="6"/>
      <c r="Q613" s="6">
        <f>INDEX([1]!tblSchedule[Home Game],MATCH(tblTeamSch[[#This Row],[Game Num]],[1]!tblSchedule[GameNum],0))</f>
        <v>1</v>
      </c>
      <c r="R613" s="7" t="e">
        <f>IF(COUNTIFS(tblTeamSch[Team],tblTeamSch[[#This Row],[Team]],#REF!,1)&gt;1,"Y","")</f>
        <v>#REF!</v>
      </c>
      <c r="S613" s="6">
        <f>INDEX([1]!tblLoc[Score],MATCH(INDEX([1]!tblOrg[Loc],MATCH(tblTeamSch[[#This Row],[Org]],[1]!tblOrg[Organization],0)),[1]!tblLoc[Loc],0))</f>
        <v>0</v>
      </c>
      <c r="T613" s="6" t="e">
        <f>INDEX([1]!tblLoc[Score],MATCH(INDEX([1]!tblOrg[Loc],MATCH(#REF!,[1]!tblOrg[Abbr],0)),[1]!tblLoc[Loc],0))</f>
        <v>#REF!</v>
      </c>
      <c r="U613" s="6">
        <f>IFERROR(INDEX([1]!tblLoc[Score],MATCH(INDEX([1]!tblOrg[Loc],MATCH(INDEX(FacList,MATCH(tblTeamSch[[#This Row],[Facility]],INDEX(FacList,,1),0),3),[1]!tblOrg[Org Num],0)),[1]!tblLoc[Loc],0)),"")</f>
        <v>4</v>
      </c>
      <c r="V613" s="6">
        <f>IF(OR(tblTeamSch[[#This Row],[Court]]="",tblTeamSch[[#This Row],[Home]]&gt;0),0,IF(tblTeamSch[[#This Row],[Court]]&lt;10,0,IF(tblTeamSch[[#This Row],[Home Court]]=10,0,10)))</f>
        <v>0</v>
      </c>
      <c r="W613" s="6" t="e">
        <f>COUNTIFS(tblTeamSch[Travel Score for Game],10,tblTeamSch[Home],0,#REF!,#REF!)</f>
        <v>#REF!</v>
      </c>
      <c r="X613" s="6" t="str">
        <f>IFERROR(INDEX(tblTeamSch[Overall Travel Score],MATCH(tblTeamSch[[#This Row],[Opponent]],tblTeamSch[Team],0)),"")</f>
        <v/>
      </c>
      <c r="Y613" s="6" cm="1">
        <f t="array" ref="Y613">IF(Y612="Num",1,IF(Y612="","",IF(Y612+1&gt;TotalNumRegGames*2,"",Y612+1)))</f>
        <v>612</v>
      </c>
    </row>
    <row r="614" spans="1:25" ht="13.35" customHeight="1" x14ac:dyDescent="0.3">
      <c r="A614" s="6" cm="1">
        <f t="array" ref="A6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1126</v>
      </c>
      <c r="B614" s="6" cm="1">
        <f t="array" ref="B6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4" s="6">
        <f>IFERROR(INDEX([1]!tblSchedule[Week Game Scheduled],MATCH(tblTeamSch[[#This Row],[Game Num]],[1]!tblSchedule[GameNum],0)),"")</f>
        <v>50</v>
      </c>
      <c r="D614" s="6">
        <f>IFERROR(INDEX([1]!tblSchedule[Round],MATCH(tblTeamSch[[#This Row],[Game Num]],[1]!tblSchedule[GameNum],0)),"")</f>
        <v>2</v>
      </c>
      <c r="E614" s="6">
        <f>IFERROR(INDEX([1]!tblSchedule[Rnd Sch],MATCH(tblTeamSch[[#This Row],[Game Num]],[1]!tblSchedule[GameNum],0)),"")</f>
        <v>2</v>
      </c>
      <c r="F614" s="6" t="str">
        <f>IFERROR(INDEX([1]!tblSchedule[DLC],MATCH(tblTeamSch[[#This Row],[Game Num]],[1]!tblSchedule[GameNum],0)),"")</f>
        <v>4G2A</v>
      </c>
      <c r="G614" s="7" t="str">
        <f>IFERROR(INDEX([1]!tblSchedule[Facility],MATCH(tblTeamSch[[#This Row],[Game Num]],[1]!tblSchedule[GameNum],0)),"")</f>
        <v>St Francis of Assisi</v>
      </c>
      <c r="H614" s="8">
        <f>IFERROR(INDEX([1]!tblSchedule[Game Date],MATCH(tblTeamSch[[#This Row],[Game Num]],[1]!tblSchedule[GameNum],0)),"")</f>
        <v>46004</v>
      </c>
      <c r="I614" s="9">
        <f>IFERROR(INDEX([1]!tblSchedule[Game Time],MATCH(tblTeamSch[[#This Row],[Game Num]],[1]!tblSchedule[GameNum],0)),"")</f>
        <v>0.5</v>
      </c>
      <c r="J614" s="10" t="str">
        <f>IFERROR(INDEX([1]!tblTeams[Organization],MATCH(tblTeamSch[[#This Row],[Team]],[1]!tblTeams[Team],0)),"")</f>
        <v>Our Lady of Lourdes</v>
      </c>
      <c r="K614" s="10" t="str">
        <f>IFERROR(INDEX([1]!tblOrg[Abbr],MATCH(tblTeamSch[[#This Row],[Org]],[1]!tblOrg[Organization],0)),"")</f>
        <v>OLOL</v>
      </c>
      <c r="L614" s="10" t="str">
        <f>IFERROR(INDEX(IF(tblTeamSch[[#This Row],[1vs2]]=1,[1]!tblSchedule[Team 1 Name],[1]!tblSchedule[Team 2 Name]),MATCH(tblTeamSch[[#This Row],[Game Num]],[1]!tblSchedule[GameNum],0)),"")</f>
        <v>OLOL 3/4 GB #2 White</v>
      </c>
      <c r="M614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614" s="6"/>
      <c r="O614" s="6"/>
      <c r="P614" s="6"/>
      <c r="Q614" s="6">
        <f>INDEX([1]!tblSchedule[Home Game],MATCH(tblTeamSch[[#This Row],[Game Num]],[1]!tblSchedule[GameNum],0))</f>
        <v>1</v>
      </c>
      <c r="R614" s="7" t="e">
        <f>IF(COUNTIFS(tblTeamSch[Team],tblTeamSch[[#This Row],[Team]],#REF!,1)&gt;1,"Y","")</f>
        <v>#REF!</v>
      </c>
      <c r="S614" s="6">
        <f>INDEX([1]!tblLoc[Score],MATCH(INDEX([1]!tblOrg[Loc],MATCH(tblTeamSch[[#This Row],[Org]],[1]!tblOrg[Organization],0)),[1]!tblLoc[Loc],0))</f>
        <v>0</v>
      </c>
      <c r="T614" s="6" t="e">
        <f>INDEX([1]!tblLoc[Score],MATCH(INDEX([1]!tblOrg[Loc],MATCH(#REF!,[1]!tblOrg[Abbr],0)),[1]!tblLoc[Loc],0))</f>
        <v>#REF!</v>
      </c>
      <c r="U614" s="6">
        <f>IFERROR(INDEX([1]!tblLoc[Score],MATCH(INDEX([1]!tblOrg[Loc],MATCH(INDEX(FacList,MATCH(tblTeamSch[[#This Row],[Facility]],INDEX(FacList,,1),0),3),[1]!tblOrg[Org Num],0)),[1]!tblLoc[Loc],0)),"")</f>
        <v>0</v>
      </c>
      <c r="V614" s="6">
        <f>IF(OR(tblTeamSch[[#This Row],[Court]]="",tblTeamSch[[#This Row],[Home]]&gt;0),0,IF(tblTeamSch[[#This Row],[Court]]&lt;10,0,IF(tblTeamSch[[#This Row],[Home Court]]=10,0,10)))</f>
        <v>0</v>
      </c>
      <c r="W614" s="6" t="e">
        <f>COUNTIFS(tblTeamSch[Travel Score for Game],10,tblTeamSch[Home],0,#REF!,#REF!)</f>
        <v>#REF!</v>
      </c>
      <c r="X614" s="6" t="str">
        <f>IFERROR(INDEX(tblTeamSch[Overall Travel Score],MATCH(tblTeamSch[[#This Row],[Opponent]],tblTeamSch[Team],0)),"")</f>
        <v/>
      </c>
      <c r="Y614" s="6" cm="1">
        <f t="array" ref="Y614">IF(Y613="Num",1,IF(Y613="","",IF(Y613+1&gt;TotalNumRegGames*2,"",Y613+1)))</f>
        <v>613</v>
      </c>
    </row>
    <row r="615" spans="1:25" ht="13.35" customHeight="1" x14ac:dyDescent="0.3">
      <c r="A615" s="6" cm="1">
        <f t="array" ref="A6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1129</v>
      </c>
      <c r="B615" s="6" cm="1">
        <f t="array" ref="B6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5" s="6">
        <f>IFERROR(INDEX([1]!tblSchedule[Week Game Scheduled],MATCH(tblTeamSch[[#This Row],[Game Num]],[1]!tblSchedule[GameNum],0)),"")</f>
        <v>5</v>
      </c>
      <c r="D615" s="6">
        <f>IFERROR(INDEX([1]!tblSchedule[Round],MATCH(tblTeamSch[[#This Row],[Game Num]],[1]!tblSchedule[GameNum],0)),"")</f>
        <v>3</v>
      </c>
      <c r="E615" s="6">
        <f>IFERROR(INDEX([1]!tblSchedule[Rnd Sch],MATCH(tblTeamSch[[#This Row],[Game Num]],[1]!tblSchedule[GameNum],0)),"")</f>
        <v>3</v>
      </c>
      <c r="F615" s="6" t="str">
        <f>IFERROR(INDEX([1]!tblSchedule[DLC],MATCH(tblTeamSch[[#This Row],[Game Num]],[1]!tblSchedule[GameNum],0)),"")</f>
        <v>4G2A</v>
      </c>
      <c r="G615" s="7" t="str">
        <f>IFERROR(INDEX([1]!tblSchedule[Facility],MATCH(tblTeamSch[[#This Row],[Game Num]],[1]!tblSchedule[GameNum],0)),"")</f>
        <v>Ascension Gym</v>
      </c>
      <c r="H615" s="8">
        <f>IFERROR(INDEX([1]!tblSchedule[Game Date],MATCH(tblTeamSch[[#This Row],[Game Num]],[1]!tblSchedule[GameNum],0)),"")</f>
        <v>46025</v>
      </c>
      <c r="I615" s="9">
        <f>IFERROR(INDEX([1]!tblSchedule[Game Time],MATCH(tblTeamSch[[#This Row],[Game Num]],[1]!tblSchedule[GameNum],0)),"")</f>
        <v>0.58333333333333337</v>
      </c>
      <c r="J615" s="10" t="str">
        <f>IFERROR(INDEX([1]!tblTeams[Organization],MATCH(tblTeamSch[[#This Row],[Team]],[1]!tblTeams[Team],0)),"")</f>
        <v>Our Lady of Lourdes</v>
      </c>
      <c r="K615" s="10" t="str">
        <f>IFERROR(INDEX([1]!tblOrg[Abbr],MATCH(tblTeamSch[[#This Row],[Org]],[1]!tblOrg[Organization],0)),"")</f>
        <v>OLOL</v>
      </c>
      <c r="L615" s="10" t="str">
        <f>IFERROR(INDEX(IF(tblTeamSch[[#This Row],[1vs2]]=1,[1]!tblSchedule[Team 1 Name],[1]!tblSchedule[Team 2 Name]),MATCH(tblTeamSch[[#This Row],[Game Num]],[1]!tblSchedule[GameNum],0)),"")</f>
        <v>OLOL 3/4 GB #2 White</v>
      </c>
      <c r="M615" s="10" t="str">
        <f>IFERROR(INDEX(IF(tblTeamSch[[#This Row],[1vs2]]=1,[1]!tblSchedule[Team 2 Name],[1]!tblSchedule[Team 1 Name]),MATCH(tblTeamSch[[#This Row],[Game Num]],[1]!tblSchedule[GameNum],0)),"")</f>
        <v>Ascension BB 4G#2</v>
      </c>
      <c r="N615" s="6"/>
      <c r="O615" s="6"/>
      <c r="P615" s="6"/>
      <c r="Q615" s="6">
        <f>INDEX([1]!tblSchedule[Home Game],MATCH(tblTeamSch[[#This Row],[Game Num]],[1]!tblSchedule[GameNum],0))</f>
        <v>1</v>
      </c>
      <c r="R615" s="7" t="e">
        <f>IF(COUNTIFS(tblTeamSch[Team],tblTeamSch[[#This Row],[Team]],#REF!,1)&gt;1,"Y","")</f>
        <v>#REF!</v>
      </c>
      <c r="S615" s="6">
        <f>INDEX([1]!tblLoc[Score],MATCH(INDEX([1]!tblOrg[Loc],MATCH(tblTeamSch[[#This Row],[Org]],[1]!tblOrg[Organization],0)),[1]!tblLoc[Loc],0))</f>
        <v>0</v>
      </c>
      <c r="T615" s="6" t="e">
        <f>INDEX([1]!tblLoc[Score],MATCH(INDEX([1]!tblOrg[Loc],MATCH(#REF!,[1]!tblOrg[Abbr],0)),[1]!tblLoc[Loc],0))</f>
        <v>#REF!</v>
      </c>
      <c r="U615" s="6">
        <f>IFERROR(INDEX([1]!tblLoc[Score],MATCH(INDEX([1]!tblOrg[Loc],MATCH(INDEX(FacList,MATCH(tblTeamSch[[#This Row],[Facility]],INDEX(FacList,,1),0),3),[1]!tblOrg[Org Num],0)),[1]!tblLoc[Loc],0)),"")</f>
        <v>0</v>
      </c>
      <c r="V615" s="6">
        <f>IF(OR(tblTeamSch[[#This Row],[Court]]="",tblTeamSch[[#This Row],[Home]]&gt;0),0,IF(tblTeamSch[[#This Row],[Court]]&lt;10,0,IF(tblTeamSch[[#This Row],[Home Court]]=10,0,10)))</f>
        <v>0</v>
      </c>
      <c r="W615" s="6" t="e">
        <f>COUNTIFS(tblTeamSch[Travel Score for Game],10,tblTeamSch[Home],0,#REF!,#REF!)</f>
        <v>#REF!</v>
      </c>
      <c r="X615" s="6" t="str">
        <f>IFERROR(INDEX(tblTeamSch[Overall Travel Score],MATCH(tblTeamSch[[#This Row],[Opponent]],tblTeamSch[Team],0)),"")</f>
        <v/>
      </c>
      <c r="Y615" s="6" cm="1">
        <f t="array" ref="Y615">IF(Y614="Num",1,IF(Y614="","",IF(Y614+1&gt;TotalNumRegGames*2,"",Y614+1)))</f>
        <v>614</v>
      </c>
    </row>
    <row r="616" spans="1:25" ht="13.35" customHeight="1" x14ac:dyDescent="0.3">
      <c r="A616" s="6" cm="1">
        <f t="array" ref="A6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1143</v>
      </c>
      <c r="B616" s="6" cm="1">
        <f t="array" ref="B6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16" s="6">
        <f>IFERROR(INDEX([1]!tblSchedule[Week Game Scheduled],MATCH(tblTeamSch[[#This Row],[Game Num]],[1]!tblSchedule[GameNum],0)),"")</f>
        <v>6</v>
      </c>
      <c r="D616" s="6">
        <f>IFERROR(INDEX([1]!tblSchedule[Round],MATCH(tblTeamSch[[#This Row],[Game Num]],[1]!tblSchedule[GameNum],0)),"")</f>
        <v>8</v>
      </c>
      <c r="E616" s="6">
        <f>IFERROR(INDEX([1]!tblSchedule[Rnd Sch],MATCH(tblTeamSch[[#This Row],[Game Num]],[1]!tblSchedule[GameNum],0)),"")</f>
        <v>3</v>
      </c>
      <c r="F616" s="6" t="str">
        <f>IFERROR(INDEX([1]!tblSchedule[DLC],MATCH(tblTeamSch[[#This Row],[Game Num]],[1]!tblSchedule[GameNum],0)),"")</f>
        <v>4G2A</v>
      </c>
      <c r="G616" s="7" t="str">
        <f>IFERROR(INDEX([1]!tblSchedule[Facility],MATCH(tblTeamSch[[#This Row],[Game Num]],[1]!tblSchedule[GameNum],0)),"")</f>
        <v>Saint Andrew Academy Gym</v>
      </c>
      <c r="H616" s="8">
        <f>IFERROR(INDEX([1]!tblSchedule[Game Date],MATCH(tblTeamSch[[#This Row],[Game Num]],[1]!tblSchedule[GameNum],0)),"")</f>
        <v>46026</v>
      </c>
      <c r="I616" s="9">
        <f>IFERROR(INDEX([1]!tblSchedule[Game Time],MATCH(tblTeamSch[[#This Row],[Game Num]],[1]!tblSchedule[GameNum],0)),"")</f>
        <v>0.66666666666666663</v>
      </c>
      <c r="J616" s="10" t="str">
        <f>IFERROR(INDEX([1]!tblTeams[Organization],MATCH(tblTeamSch[[#This Row],[Team]],[1]!tblTeams[Team],0)),"")</f>
        <v>Our Lady of Lourdes</v>
      </c>
      <c r="K616" s="10" t="str">
        <f>IFERROR(INDEX([1]!tblOrg[Abbr],MATCH(tblTeamSch[[#This Row],[Org]],[1]!tblOrg[Organization],0)),"")</f>
        <v>OLOL</v>
      </c>
      <c r="L616" s="10" t="str">
        <f>IFERROR(INDEX(IF(tblTeamSch[[#This Row],[1vs2]]=1,[1]!tblSchedule[Team 1 Name],[1]!tblSchedule[Team 2 Name]),MATCH(tblTeamSch[[#This Row],[Game Num]],[1]!tblSchedule[GameNum],0)),"")</f>
        <v>OLOL 3/4 GB #2 White</v>
      </c>
      <c r="M616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616" s="6"/>
      <c r="O616" s="6"/>
      <c r="P616" s="6"/>
      <c r="Q616" s="6">
        <f>INDEX([1]!tblSchedule[Home Game],MATCH(tblTeamSch[[#This Row],[Game Num]],[1]!tblSchedule[GameNum],0))</f>
        <v>0</v>
      </c>
      <c r="R616" s="7" t="e">
        <f>IF(COUNTIFS(tblTeamSch[Team],tblTeamSch[[#This Row],[Team]],#REF!,1)&gt;1,"Y","")</f>
        <v>#REF!</v>
      </c>
      <c r="S616" s="6">
        <f>INDEX([1]!tblLoc[Score],MATCH(INDEX([1]!tblOrg[Loc],MATCH(tblTeamSch[[#This Row],[Org]],[1]!tblOrg[Organization],0)),[1]!tblLoc[Loc],0))</f>
        <v>0</v>
      </c>
      <c r="T616" s="6" t="e">
        <f>INDEX([1]!tblLoc[Score],MATCH(INDEX([1]!tblOrg[Loc],MATCH(#REF!,[1]!tblOrg[Abbr],0)),[1]!tblLoc[Loc],0))</f>
        <v>#REF!</v>
      </c>
      <c r="U616" s="6">
        <f>IFERROR(INDEX([1]!tblLoc[Score],MATCH(INDEX([1]!tblOrg[Loc],MATCH(INDEX(FacList,MATCH(tblTeamSch[[#This Row],[Facility]],INDEX(FacList,,1),0),3),[1]!tblOrg[Org Num],0)),[1]!tblLoc[Loc],0)),"")</f>
        <v>10</v>
      </c>
      <c r="V616" s="6">
        <f>IF(OR(tblTeamSch[[#This Row],[Court]]="",tblTeamSch[[#This Row],[Home]]&gt;0),0,IF(tblTeamSch[[#This Row],[Court]]&lt;10,0,IF(tblTeamSch[[#This Row],[Home Court]]=10,0,10)))</f>
        <v>10</v>
      </c>
      <c r="W616" s="6" t="e">
        <f>COUNTIFS(tblTeamSch[Travel Score for Game],10,tblTeamSch[Home],0,#REF!,#REF!)</f>
        <v>#REF!</v>
      </c>
      <c r="X616" s="6" t="str">
        <f>IFERROR(INDEX(tblTeamSch[Overall Travel Score],MATCH(tblTeamSch[[#This Row],[Opponent]],tblTeamSch[Team],0)),"")</f>
        <v/>
      </c>
      <c r="Y616" s="6" cm="1">
        <f t="array" ref="Y616">IF(Y615="Num",1,IF(Y615="","",IF(Y615+1&gt;TotalNumRegGames*2,"",Y615+1)))</f>
        <v>615</v>
      </c>
    </row>
    <row r="617" spans="1:25" ht="13.35" customHeight="1" x14ac:dyDescent="0.3">
      <c r="A617" s="6" cm="1">
        <f t="array" ref="A6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1132</v>
      </c>
      <c r="B617" s="6" cm="1">
        <f t="array" ref="B6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7" s="6">
        <f>IFERROR(INDEX([1]!tblSchedule[Week Game Scheduled],MATCH(tblTeamSch[[#This Row],[Game Num]],[1]!tblSchedule[GameNum],0)),"")</f>
        <v>6</v>
      </c>
      <c r="D617" s="6">
        <f>IFERROR(INDEX([1]!tblSchedule[Round],MATCH(tblTeamSch[[#This Row],[Game Num]],[1]!tblSchedule[GameNum],0)),"")</f>
        <v>4</v>
      </c>
      <c r="E617" s="6">
        <f>IFERROR(INDEX([1]!tblSchedule[Rnd Sch],MATCH(tblTeamSch[[#This Row],[Game Num]],[1]!tblSchedule[GameNum],0)),"")</f>
        <v>4</v>
      </c>
      <c r="F617" s="6" t="str">
        <f>IFERROR(INDEX([1]!tblSchedule[DLC],MATCH(tblTeamSch[[#This Row],[Game Num]],[1]!tblSchedule[GameNum],0)),"")</f>
        <v>4G2A</v>
      </c>
      <c r="G617" s="7" t="str">
        <f>IFERROR(INDEX([1]!tblSchedule[Facility],MATCH(tblTeamSch[[#This Row],[Game Num]],[1]!tblSchedule[GameNum],0)),"")</f>
        <v>Saint Bernard Parish Hall</v>
      </c>
      <c r="H617" s="8">
        <f>IFERROR(INDEX([1]!tblSchedule[Game Date],MATCH(tblTeamSch[[#This Row],[Game Num]],[1]!tblSchedule[GameNum],0)),"")</f>
        <v>46032</v>
      </c>
      <c r="I617" s="9">
        <f>IFERROR(INDEX([1]!tblSchedule[Game Time],MATCH(tblTeamSch[[#This Row],[Game Num]],[1]!tblSchedule[GameNum],0)),"")</f>
        <v>0.54166666666666663</v>
      </c>
      <c r="J617" s="10" t="str">
        <f>IFERROR(INDEX([1]!tblTeams[Organization],MATCH(tblTeamSch[[#This Row],[Team]],[1]!tblTeams[Team],0)),"")</f>
        <v>Our Lady of Lourdes</v>
      </c>
      <c r="K617" s="10" t="str">
        <f>IFERROR(INDEX([1]!tblOrg[Abbr],MATCH(tblTeamSch[[#This Row],[Org]],[1]!tblOrg[Organization],0)),"")</f>
        <v>OLOL</v>
      </c>
      <c r="L617" s="10" t="str">
        <f>IFERROR(INDEX(IF(tblTeamSch[[#This Row],[1vs2]]=1,[1]!tblSchedule[Team 1 Name],[1]!tblSchedule[Team 2 Name]),MATCH(tblTeamSch[[#This Row],[Game Num]],[1]!tblSchedule[GameNum],0)),"")</f>
        <v>OLOL 3/4 GB #2 White</v>
      </c>
      <c r="M617" s="10" t="str">
        <f>IFERROR(INDEX(IF(tblTeamSch[[#This Row],[1vs2]]=1,[1]!tblSchedule[Team 2 Name],[1]!tblSchedule[Team 1 Name]),MATCH(tblTeamSch[[#This Row],[Game Num]],[1]!tblSchedule[GameNum],0)),"")</f>
        <v>St Bernard BB 4G#2</v>
      </c>
      <c r="N617" s="6"/>
      <c r="O617" s="6"/>
      <c r="P617" s="6"/>
      <c r="Q617" s="6">
        <f>INDEX([1]!tblSchedule[Home Game],MATCH(tblTeamSch[[#This Row],[Game Num]],[1]!tblSchedule[GameNum],0))</f>
        <v>1</v>
      </c>
      <c r="R617" s="7" t="e">
        <f>IF(COUNTIFS(tblTeamSch[Team],tblTeamSch[[#This Row],[Team]],#REF!,1)&gt;1,"Y","")</f>
        <v>#REF!</v>
      </c>
      <c r="S617" s="6">
        <f>INDEX([1]!tblLoc[Score],MATCH(INDEX([1]!tblOrg[Loc],MATCH(tblTeamSch[[#This Row],[Org]],[1]!tblOrg[Organization],0)),[1]!tblLoc[Loc],0))</f>
        <v>0</v>
      </c>
      <c r="T617" s="6" t="e">
        <f>INDEX([1]!tblLoc[Score],MATCH(INDEX([1]!tblOrg[Loc],MATCH(#REF!,[1]!tblOrg[Abbr],0)),[1]!tblLoc[Loc],0))</f>
        <v>#REF!</v>
      </c>
      <c r="U617" s="6">
        <f>IFERROR(INDEX([1]!tblLoc[Score],MATCH(INDEX([1]!tblOrg[Loc],MATCH(INDEX(FacList,MATCH(tblTeamSch[[#This Row],[Facility]],INDEX(FacList,,1),0),3),[1]!tblOrg[Org Num],0)),[1]!tblLoc[Loc],0)),"")</f>
        <v>7</v>
      </c>
      <c r="V617" s="6">
        <f>IF(OR(tblTeamSch[[#This Row],[Court]]="",tblTeamSch[[#This Row],[Home]]&gt;0),0,IF(tblTeamSch[[#This Row],[Court]]&lt;10,0,IF(tblTeamSch[[#This Row],[Home Court]]=10,0,10)))</f>
        <v>0</v>
      </c>
      <c r="W617" s="6" t="e">
        <f>COUNTIFS(tblTeamSch[Travel Score for Game],10,tblTeamSch[Home],0,#REF!,#REF!)</f>
        <v>#REF!</v>
      </c>
      <c r="X617" s="6" t="str">
        <f>IFERROR(INDEX(tblTeamSch[Overall Travel Score],MATCH(tblTeamSch[[#This Row],[Opponent]],tblTeamSch[Team],0)),"")</f>
        <v/>
      </c>
      <c r="Y617" s="6" cm="1">
        <f t="array" ref="Y617">IF(Y616="Num",1,IF(Y616="","",IF(Y616+1&gt;TotalNumRegGames*2,"",Y616+1)))</f>
        <v>616</v>
      </c>
    </row>
    <row r="618" spans="1:25" ht="13.35" customHeight="1" x14ac:dyDescent="0.3">
      <c r="A618" s="6" cm="1">
        <f t="array" ref="A6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1135</v>
      </c>
      <c r="B618" s="6" cm="1">
        <f t="array" ref="B6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8" s="6">
        <f>IFERROR(INDEX([1]!tblSchedule[Week Game Scheduled],MATCH(tblTeamSch[[#This Row],[Game Num]],[1]!tblSchedule[GameNum],0)),"")</f>
        <v>7</v>
      </c>
      <c r="D618" s="6">
        <f>IFERROR(INDEX([1]!tblSchedule[Round],MATCH(tblTeamSch[[#This Row],[Game Num]],[1]!tblSchedule[GameNum],0)),"")</f>
        <v>5</v>
      </c>
      <c r="E618" s="6">
        <f>IFERROR(INDEX([1]!tblSchedule[Rnd Sch],MATCH(tblTeamSch[[#This Row],[Game Num]],[1]!tblSchedule[GameNum],0)),"")</f>
        <v>5</v>
      </c>
      <c r="F618" s="6" t="str">
        <f>IFERROR(INDEX([1]!tblSchedule[DLC],MATCH(tblTeamSch[[#This Row],[Game Num]],[1]!tblSchedule[GameNum],0)),"")</f>
        <v>4G2A</v>
      </c>
      <c r="G618" s="7" t="str">
        <f>IFERROR(INDEX([1]!tblSchedule[Facility],MATCH(tblTeamSch[[#This Row],[Game Num]],[1]!tblSchedule[GameNum],0)),"")</f>
        <v>St. Paul Gym</v>
      </c>
      <c r="H618" s="8">
        <f>IFERROR(INDEX([1]!tblSchedule[Game Date],MATCH(tblTeamSch[[#This Row],[Game Num]],[1]!tblSchedule[GameNum],0)),"")</f>
        <v>46039</v>
      </c>
      <c r="I618" s="9">
        <f>IFERROR(INDEX([1]!tblSchedule[Game Time],MATCH(tblTeamSch[[#This Row],[Game Num]],[1]!tblSchedule[GameNum],0)),"")</f>
        <v>0.5</v>
      </c>
      <c r="J618" s="10" t="str">
        <f>IFERROR(INDEX([1]!tblTeams[Organization],MATCH(tblTeamSch[[#This Row],[Team]],[1]!tblTeams[Team],0)),"")</f>
        <v>Our Lady of Lourdes</v>
      </c>
      <c r="K618" s="10" t="str">
        <f>IFERROR(INDEX([1]!tblOrg[Abbr],MATCH(tblTeamSch[[#This Row],[Org]],[1]!tblOrg[Organization],0)),"")</f>
        <v>OLOL</v>
      </c>
      <c r="L618" s="10" t="str">
        <f>IFERROR(INDEX(IF(tblTeamSch[[#This Row],[1vs2]]=1,[1]!tblSchedule[Team 1 Name],[1]!tblSchedule[Team 2 Name]),MATCH(tblTeamSch[[#This Row],[Game Num]],[1]!tblSchedule[GameNum],0)),"")</f>
        <v>OLOL 3/4 GB #2 White</v>
      </c>
      <c r="M618" s="10" t="str">
        <f>IFERROR(INDEX(IF(tblTeamSch[[#This Row],[1vs2]]=1,[1]!tblSchedule[Team 2 Name],[1]!tblSchedule[Team 1 Name]),MATCH(tblTeamSch[[#This Row],[Game Num]],[1]!tblSchedule[GameNum],0)),"")</f>
        <v>St. Paul BB 4G#2</v>
      </c>
      <c r="N618" s="6"/>
      <c r="O618" s="6"/>
      <c r="P618" s="6"/>
      <c r="Q618" s="6">
        <f>INDEX([1]!tblSchedule[Home Game],MATCH(tblTeamSch[[#This Row],[Game Num]],[1]!tblSchedule[GameNum],0))</f>
        <v>1</v>
      </c>
      <c r="R618" s="7" t="e">
        <f>IF(COUNTIFS(tblTeamSch[Team],tblTeamSch[[#This Row],[Team]],#REF!,1)&gt;1,"Y","")</f>
        <v>#REF!</v>
      </c>
      <c r="S618" s="6">
        <f>INDEX([1]!tblLoc[Score],MATCH(INDEX([1]!tblOrg[Loc],MATCH(tblTeamSch[[#This Row],[Org]],[1]!tblOrg[Organization],0)),[1]!tblLoc[Loc],0))</f>
        <v>0</v>
      </c>
      <c r="T618" s="6" t="e">
        <f>INDEX([1]!tblLoc[Score],MATCH(INDEX([1]!tblOrg[Loc],MATCH(#REF!,[1]!tblOrg[Abbr],0)),[1]!tblLoc[Loc],0))</f>
        <v>#REF!</v>
      </c>
      <c r="U618" s="6">
        <f>IFERROR(INDEX([1]!tblLoc[Score],MATCH(INDEX([1]!tblOrg[Loc],MATCH(INDEX(FacList,MATCH(tblTeamSch[[#This Row],[Facility]],INDEX(FacList,,1),0),3),[1]!tblOrg[Org Num],0)),[1]!tblLoc[Loc],0)),"")</f>
        <v>10</v>
      </c>
      <c r="V618" s="6">
        <f>IF(OR(tblTeamSch[[#This Row],[Court]]="",tblTeamSch[[#This Row],[Home]]&gt;0),0,IF(tblTeamSch[[#This Row],[Court]]&lt;10,0,IF(tblTeamSch[[#This Row],[Home Court]]=10,0,10)))</f>
        <v>0</v>
      </c>
      <c r="W618" s="6" t="e">
        <f>COUNTIFS(tblTeamSch[Travel Score for Game],10,tblTeamSch[Home],0,#REF!,#REF!)</f>
        <v>#REF!</v>
      </c>
      <c r="X618" s="6" t="str">
        <f>IFERROR(INDEX(tblTeamSch[Overall Travel Score],MATCH(tblTeamSch[[#This Row],[Opponent]],tblTeamSch[Team],0)),"")</f>
        <v/>
      </c>
      <c r="Y618" s="6" cm="1">
        <f t="array" ref="Y618">IF(Y617="Num",1,IF(Y617="","",IF(Y617+1&gt;TotalNumRegGames*2,"",Y617+1)))</f>
        <v>617</v>
      </c>
    </row>
    <row r="619" spans="1:25" ht="13.35" customHeight="1" x14ac:dyDescent="0.3">
      <c r="A619" s="6" cm="1">
        <f t="array" ref="A6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1140</v>
      </c>
      <c r="B619" s="6" cm="1">
        <f t="array" ref="B6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19" s="6">
        <f>IFERROR(INDEX([1]!tblSchedule[Week Game Scheduled],MATCH(tblTeamSch[[#This Row],[Game Num]],[1]!tblSchedule[GameNum],0)),"")</f>
        <v>10</v>
      </c>
      <c r="D619" s="6">
        <f>IFERROR(INDEX([1]!tblSchedule[Round],MATCH(tblTeamSch[[#This Row],[Game Num]],[1]!tblSchedule[GameNum],0)),"")</f>
        <v>7</v>
      </c>
      <c r="E619" s="6">
        <f>IFERROR(INDEX([1]!tblSchedule[Rnd Sch],MATCH(tblTeamSch[[#This Row],[Game Num]],[1]!tblSchedule[GameNum],0)),"")</f>
        <v>7</v>
      </c>
      <c r="F619" s="6" t="str">
        <f>IFERROR(INDEX([1]!tblSchedule[DLC],MATCH(tblTeamSch[[#This Row],[Game Num]],[1]!tblSchedule[GameNum],0)),"")</f>
        <v>4G2A</v>
      </c>
      <c r="G619" s="7" t="str">
        <f>IFERROR(INDEX([1]!tblSchedule[Facility],MATCH(tblTeamSch[[#This Row],[Game Num]],[1]!tblSchedule[GameNum],0)),"")</f>
        <v>St Francis of Assisi</v>
      </c>
      <c r="H619" s="8">
        <f>IFERROR(INDEX([1]!tblSchedule[Game Date],MATCH(tblTeamSch[[#This Row],[Game Num]],[1]!tblSchedule[GameNum],0)),"")</f>
        <v>46054</v>
      </c>
      <c r="I619" s="9">
        <f>IFERROR(INDEX([1]!tblSchedule[Game Time],MATCH(tblTeamSch[[#This Row],[Game Num]],[1]!tblSchedule[GameNum],0)),"")</f>
        <v>0.625</v>
      </c>
      <c r="J619" s="10" t="str">
        <f>IFERROR(INDEX([1]!tblTeams[Organization],MATCH(tblTeamSch[[#This Row],[Team]],[1]!tblTeams[Team],0)),"")</f>
        <v>Our Lady of Lourdes</v>
      </c>
      <c r="K619" s="10" t="str">
        <f>IFERROR(INDEX([1]!tblOrg[Abbr],MATCH(tblTeamSch[[#This Row],[Org]],[1]!tblOrg[Organization],0)),"")</f>
        <v>OLOL</v>
      </c>
      <c r="L619" s="10" t="str">
        <f>IFERROR(INDEX(IF(tblTeamSch[[#This Row],[1vs2]]=1,[1]!tblSchedule[Team 1 Name],[1]!tblSchedule[Team 2 Name]),MATCH(tblTeamSch[[#This Row],[Game Num]],[1]!tblSchedule[GameNum],0)),"")</f>
        <v>OLOL 3/4 GB #2 White</v>
      </c>
      <c r="M619" s="10" t="str">
        <f>IFERROR(INDEX(IF(tblTeamSch[[#This Row],[1vs2]]=1,[1]!tblSchedule[Team 2 Name],[1]!tblSchedule[Team 1 Name]),MATCH(tblTeamSch[[#This Row],[Game Num]],[1]!tblSchedule[GameNum],0)),"")</f>
        <v>OLOL 3/4 GB #2 Blue</v>
      </c>
      <c r="N619" s="6"/>
      <c r="O619" s="6"/>
      <c r="P619" s="6"/>
      <c r="Q619" s="6">
        <f>INDEX([1]!tblSchedule[Home Game],MATCH(tblTeamSch[[#This Row],[Game Num]],[1]!tblSchedule[GameNum],0))</f>
        <v>0</v>
      </c>
      <c r="R619" s="7" t="e">
        <f>IF(COUNTIFS(tblTeamSch[Team],tblTeamSch[[#This Row],[Team]],#REF!,1)&gt;1,"Y","")</f>
        <v>#REF!</v>
      </c>
      <c r="S619" s="6">
        <f>INDEX([1]!tblLoc[Score],MATCH(INDEX([1]!tblOrg[Loc],MATCH(tblTeamSch[[#This Row],[Org]],[1]!tblOrg[Organization],0)),[1]!tblLoc[Loc],0))</f>
        <v>0</v>
      </c>
      <c r="T619" s="6" t="e">
        <f>INDEX([1]!tblLoc[Score],MATCH(INDEX([1]!tblOrg[Loc],MATCH(#REF!,[1]!tblOrg[Abbr],0)),[1]!tblLoc[Loc],0))</f>
        <v>#REF!</v>
      </c>
      <c r="U619" s="6">
        <f>IFERROR(INDEX([1]!tblLoc[Score],MATCH(INDEX([1]!tblOrg[Loc],MATCH(INDEX(FacList,MATCH(tblTeamSch[[#This Row],[Facility]],INDEX(FacList,,1),0),3),[1]!tblOrg[Org Num],0)),[1]!tblLoc[Loc],0)),"")</f>
        <v>0</v>
      </c>
      <c r="V619" s="6">
        <f>IF(OR(tblTeamSch[[#This Row],[Court]]="",tblTeamSch[[#This Row],[Home]]&gt;0),0,IF(tblTeamSch[[#This Row],[Court]]&lt;10,0,IF(tblTeamSch[[#This Row],[Home Court]]=10,0,10)))</f>
        <v>0</v>
      </c>
      <c r="W619" s="6" t="e">
        <f>COUNTIFS(tblTeamSch[Travel Score for Game],10,tblTeamSch[Home],0,#REF!,#REF!)</f>
        <v>#REF!</v>
      </c>
      <c r="X619" s="6" t="str">
        <f>IFERROR(INDEX(tblTeamSch[Overall Travel Score],MATCH(tblTeamSch[[#This Row],[Opponent]],tblTeamSch[Team],0)),"")</f>
        <v/>
      </c>
      <c r="Y619" s="6" cm="1">
        <f t="array" ref="Y619">IF(Y618="Num",1,IF(Y618="","",IF(Y618+1&gt;TotalNumRegGames*2,"",Y618+1)))</f>
        <v>618</v>
      </c>
    </row>
    <row r="620" spans="1:25" ht="13.35" customHeight="1" x14ac:dyDescent="0.3">
      <c r="A620" s="6" cm="1">
        <f t="array" ref="A6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266</v>
      </c>
      <c r="B620" s="6" cm="1">
        <f t="array" ref="B6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0" s="6">
        <f>IFERROR(INDEX([1]!tblSchedule[Week Game Scheduled],MATCH(tblTeamSch[[#This Row],[Game Num]],[1]!tblSchedule[GameNum],0)),"")</f>
        <v>50</v>
      </c>
      <c r="D620" s="6">
        <f>IFERROR(INDEX([1]!tblSchedule[Round],MATCH(tblTeamSch[[#This Row],[Game Num]],[1]!tblSchedule[GameNum],0)),"")</f>
        <v>1</v>
      </c>
      <c r="E620" s="6">
        <f>IFERROR(INDEX([1]!tblSchedule[Rnd Sch],MATCH(tblTeamSch[[#This Row],[Game Num]],[1]!tblSchedule[GameNum],0)),"")</f>
        <v>1</v>
      </c>
      <c r="F620" s="6" t="str">
        <f>IFERROR(INDEX([1]!tblSchedule[DLC],MATCH(tblTeamSch[[#This Row],[Game Num]],[1]!tblSchedule[GameNum],0)),"")</f>
        <v>6B1A</v>
      </c>
      <c r="G620" s="7" t="str">
        <f>IFERROR(INDEX([1]!tblSchedule[Facility],MATCH(tblTeamSch[[#This Row],[Game Num]],[1]!tblSchedule[GameNum],0)),"")</f>
        <v>Saint Bernard Parish Hall</v>
      </c>
      <c r="H620" s="8">
        <f>IFERROR(INDEX([1]!tblSchedule[Game Date],MATCH(tblTeamSch[[#This Row],[Game Num]],[1]!tblSchedule[GameNum],0)),"")</f>
        <v>45998</v>
      </c>
      <c r="I620" s="9">
        <f>IFERROR(INDEX([1]!tblSchedule[Game Time],MATCH(tblTeamSch[[#This Row],[Game Num]],[1]!tblSchedule[GameNum],0)),"")</f>
        <v>0.58333333333333337</v>
      </c>
      <c r="J620" s="10" t="str">
        <f>IFERROR(INDEX([1]!tblTeams[Organization],MATCH(tblTeamSch[[#This Row],[Team]],[1]!tblTeams[Team],0)),"")</f>
        <v>Our Lady of Lourdes</v>
      </c>
      <c r="K620" s="10" t="str">
        <f>IFERROR(INDEX([1]!tblOrg[Abbr],MATCH(tblTeamSch[[#This Row],[Org]],[1]!tblOrg[Organization],0)),"")</f>
        <v>OLOL</v>
      </c>
      <c r="L620" s="10" t="str">
        <f>IFERROR(INDEX(IF(tblTeamSch[[#This Row],[1vs2]]=1,[1]!tblSchedule[Team 1 Name],[1]!tblSchedule[Team 2 Name]),MATCH(tblTeamSch[[#This Row],[Game Num]],[1]!tblSchedule[GameNum],0)),"")</f>
        <v>OLOL 5/6 BB #1</v>
      </c>
      <c r="M620" s="10" t="str">
        <f>IFERROR(INDEX(IF(tblTeamSch[[#This Row],[1vs2]]=1,[1]!tblSchedule[Team 2 Name],[1]!tblSchedule[Team 1 Name]),MATCH(tblTeamSch[[#This Row],[Game Num]],[1]!tblSchedule[GameNum],0)),"")</f>
        <v>St Bernard BB 6B#1</v>
      </c>
      <c r="N620" s="6"/>
      <c r="O620" s="6"/>
      <c r="P620" s="6"/>
      <c r="Q620" s="6">
        <f>INDEX([1]!tblSchedule[Home Game],MATCH(tblTeamSch[[#This Row],[Game Num]],[1]!tblSchedule[GameNum],0))</f>
        <v>1</v>
      </c>
      <c r="R620" s="7" t="e">
        <f>IF(COUNTIFS(tblTeamSch[Team],tblTeamSch[[#This Row],[Team]],#REF!,1)&gt;1,"Y","")</f>
        <v>#REF!</v>
      </c>
      <c r="S620" s="6">
        <f>INDEX([1]!tblLoc[Score],MATCH(INDEX([1]!tblOrg[Loc],MATCH(tblTeamSch[[#This Row],[Org]],[1]!tblOrg[Organization],0)),[1]!tblLoc[Loc],0))</f>
        <v>0</v>
      </c>
      <c r="T620" s="6" t="e">
        <f>INDEX([1]!tblLoc[Score],MATCH(INDEX([1]!tblOrg[Loc],MATCH(#REF!,[1]!tblOrg[Abbr],0)),[1]!tblLoc[Loc],0))</f>
        <v>#REF!</v>
      </c>
      <c r="U620" s="6">
        <f>IFERROR(INDEX([1]!tblLoc[Score],MATCH(INDEX([1]!tblOrg[Loc],MATCH(INDEX(FacList,MATCH(tblTeamSch[[#This Row],[Facility]],INDEX(FacList,,1),0),3),[1]!tblOrg[Org Num],0)),[1]!tblLoc[Loc],0)),"")</f>
        <v>7</v>
      </c>
      <c r="V620" s="6">
        <f>IF(OR(tblTeamSch[[#This Row],[Court]]="",tblTeamSch[[#This Row],[Home]]&gt;0),0,IF(tblTeamSch[[#This Row],[Court]]&lt;10,0,IF(tblTeamSch[[#This Row],[Home Court]]=10,0,10)))</f>
        <v>0</v>
      </c>
      <c r="W620" s="6" t="e">
        <f>COUNTIFS(tblTeamSch[Travel Score for Game],10,tblTeamSch[Home],0,#REF!,#REF!)</f>
        <v>#REF!</v>
      </c>
      <c r="X620" s="6" t="str">
        <f>IFERROR(INDEX(tblTeamSch[Overall Travel Score],MATCH(tblTeamSch[[#This Row],[Opponent]],tblTeamSch[Team],0)),"")</f>
        <v/>
      </c>
      <c r="Y620" s="6" cm="1">
        <f t="array" ref="Y620">IF(Y619="Num",1,IF(Y619="","",IF(Y619+1&gt;TotalNumRegGames*2,"",Y619+1)))</f>
        <v>619</v>
      </c>
    </row>
    <row r="621" spans="1:25" ht="13.35" customHeight="1" x14ac:dyDescent="0.3">
      <c r="A621" s="6" cm="1">
        <f t="array" ref="A6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270</v>
      </c>
      <c r="B621" s="6" cm="1">
        <f t="array" ref="B6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1" s="6">
        <f>IFERROR(INDEX([1]!tblSchedule[Week Game Scheduled],MATCH(tblTeamSch[[#This Row],[Game Num]],[1]!tblSchedule[GameNum],0)),"")</f>
        <v>50</v>
      </c>
      <c r="D621" s="6">
        <f>IFERROR(INDEX([1]!tblSchedule[Round],MATCH(tblTeamSch[[#This Row],[Game Num]],[1]!tblSchedule[GameNum],0)),"")</f>
        <v>2</v>
      </c>
      <c r="E621" s="6">
        <f>IFERROR(INDEX([1]!tblSchedule[Rnd Sch],MATCH(tblTeamSch[[#This Row],[Game Num]],[1]!tblSchedule[GameNum],0)),"")</f>
        <v>2</v>
      </c>
      <c r="F621" s="6" t="str">
        <f>IFERROR(INDEX([1]!tblSchedule[DLC],MATCH(tblTeamSch[[#This Row],[Game Num]],[1]!tblSchedule[GameNum],0)),"")</f>
        <v>6B1A</v>
      </c>
      <c r="G621" s="7" t="str">
        <f>IFERROR(INDEX([1]!tblSchedule[Facility],MATCH(tblTeamSch[[#This Row],[Game Num]],[1]!tblSchedule[GameNum],0)),"")</f>
        <v>St. Stephen Martyr Gym</v>
      </c>
      <c r="H621" s="8">
        <f>IFERROR(INDEX([1]!tblSchedule[Game Date],MATCH(tblTeamSch[[#This Row],[Game Num]],[1]!tblSchedule[GameNum],0)),"")</f>
        <v>46004</v>
      </c>
      <c r="I621" s="9">
        <f>IFERROR(INDEX([1]!tblSchedule[Game Time],MATCH(tblTeamSch[[#This Row],[Game Num]],[1]!tblSchedule[GameNum],0)),"")</f>
        <v>0.375</v>
      </c>
      <c r="J621" s="10" t="str">
        <f>IFERROR(INDEX([1]!tblTeams[Organization],MATCH(tblTeamSch[[#This Row],[Team]],[1]!tblTeams[Team],0)),"")</f>
        <v>Our Lady of Lourdes</v>
      </c>
      <c r="K621" s="10" t="str">
        <f>IFERROR(INDEX([1]!tblOrg[Abbr],MATCH(tblTeamSch[[#This Row],[Org]],[1]!tblOrg[Organization],0)),"")</f>
        <v>OLOL</v>
      </c>
      <c r="L621" s="10" t="str">
        <f>IFERROR(INDEX(IF(tblTeamSch[[#This Row],[1vs2]]=1,[1]!tblSchedule[Team 1 Name],[1]!tblSchedule[Team 2 Name]),MATCH(tblTeamSch[[#This Row],[Game Num]],[1]!tblSchedule[GameNum],0)),"")</f>
        <v>OLOL 5/6 BB #1</v>
      </c>
      <c r="M621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621" s="6"/>
      <c r="O621" s="6"/>
      <c r="P621" s="6"/>
      <c r="Q621" s="6">
        <f>INDEX([1]!tblSchedule[Home Game],MATCH(tblTeamSch[[#This Row],[Game Num]],[1]!tblSchedule[GameNum],0))</f>
        <v>0</v>
      </c>
      <c r="R621" s="7" t="e">
        <f>IF(COUNTIFS(tblTeamSch[Team],tblTeamSch[[#This Row],[Team]],#REF!,1)&gt;1,"Y","")</f>
        <v>#REF!</v>
      </c>
      <c r="S621" s="6">
        <f>INDEX([1]!tblLoc[Score],MATCH(INDEX([1]!tblOrg[Loc],MATCH(tblTeamSch[[#This Row],[Org]],[1]!tblOrg[Organization],0)),[1]!tblLoc[Loc],0))</f>
        <v>0</v>
      </c>
      <c r="T621" s="6" t="e">
        <f>INDEX([1]!tblLoc[Score],MATCH(INDEX([1]!tblOrg[Loc],MATCH(#REF!,[1]!tblOrg[Abbr],0)),[1]!tblLoc[Loc],0))</f>
        <v>#REF!</v>
      </c>
      <c r="U621" s="6">
        <f>IFERROR(INDEX([1]!tblLoc[Score],MATCH(INDEX([1]!tblOrg[Loc],MATCH(INDEX(FacList,MATCH(tblTeamSch[[#This Row],[Facility]],INDEX(FacList,,1),0),3),[1]!tblOrg[Org Num],0)),[1]!tblLoc[Loc],0)),"")</f>
        <v>0</v>
      </c>
      <c r="V621" s="6">
        <f>IF(OR(tblTeamSch[[#This Row],[Court]]="",tblTeamSch[[#This Row],[Home]]&gt;0),0,IF(tblTeamSch[[#This Row],[Court]]&lt;10,0,IF(tblTeamSch[[#This Row],[Home Court]]=10,0,10)))</f>
        <v>0</v>
      </c>
      <c r="W621" s="6" t="e">
        <f>COUNTIFS(tblTeamSch[Travel Score for Game],10,tblTeamSch[Home],0,#REF!,#REF!)</f>
        <v>#REF!</v>
      </c>
      <c r="X621" s="6" t="str">
        <f>IFERROR(INDEX(tblTeamSch[Overall Travel Score],MATCH(tblTeamSch[[#This Row],[Opponent]],tblTeamSch[Team],0)),"")</f>
        <v/>
      </c>
      <c r="Y621" s="6" cm="1">
        <f t="array" ref="Y621">IF(Y620="Num",1,IF(Y620="","",IF(Y620+1&gt;TotalNumRegGames*2,"",Y620+1)))</f>
        <v>620</v>
      </c>
    </row>
    <row r="622" spans="1:25" ht="13.35" customHeight="1" x14ac:dyDescent="0.3">
      <c r="A622" s="6" cm="1">
        <f t="array" ref="A6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277</v>
      </c>
      <c r="B622" s="6" cm="1">
        <f t="array" ref="B6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2" s="6">
        <f>IFERROR(INDEX([1]!tblSchedule[Week Game Scheduled],MATCH(tblTeamSch[[#This Row],[Game Num]],[1]!tblSchedule[GameNum],0)),"")</f>
        <v>6</v>
      </c>
      <c r="D622" s="6">
        <f>IFERROR(INDEX([1]!tblSchedule[Round],MATCH(tblTeamSch[[#This Row],[Game Num]],[1]!tblSchedule[GameNum],0)),"")</f>
        <v>3</v>
      </c>
      <c r="E622" s="6">
        <f>IFERROR(INDEX([1]!tblSchedule[Rnd Sch],MATCH(tblTeamSch[[#This Row],[Game Num]],[1]!tblSchedule[GameNum],0)),"")</f>
        <v>3</v>
      </c>
      <c r="F622" s="6" t="str">
        <f>IFERROR(INDEX([1]!tblSchedule[DLC],MATCH(tblTeamSch[[#This Row],[Game Num]],[1]!tblSchedule[GameNum],0)),"")</f>
        <v>6B1A</v>
      </c>
      <c r="G622" s="7" t="str">
        <f>IFERROR(INDEX([1]!tblSchedule[Facility],MATCH(tblTeamSch[[#This Row],[Game Num]],[1]!tblSchedule[GameNum],0)),"")</f>
        <v>St. John Paul II Community Center (Gym)</v>
      </c>
      <c r="H622" s="8">
        <f>IFERROR(INDEX([1]!tblSchedule[Game Date],MATCH(tblTeamSch[[#This Row],[Game Num]],[1]!tblSchedule[GameNum],0)),"")</f>
        <v>46026</v>
      </c>
      <c r="I622" s="9">
        <f>IFERROR(INDEX([1]!tblSchedule[Game Time],MATCH(tblTeamSch[[#This Row],[Game Num]],[1]!tblSchedule[GameNum],0)),"")</f>
        <v>0.625</v>
      </c>
      <c r="J622" s="10" t="str">
        <f>IFERROR(INDEX([1]!tblTeams[Organization],MATCH(tblTeamSch[[#This Row],[Team]],[1]!tblTeams[Team],0)),"")</f>
        <v>Our Lady of Lourdes</v>
      </c>
      <c r="K622" s="10" t="str">
        <f>IFERROR(INDEX([1]!tblOrg[Abbr],MATCH(tblTeamSch[[#This Row],[Org]],[1]!tblOrg[Organization],0)),"")</f>
        <v>OLOL</v>
      </c>
      <c r="L622" s="10" t="str">
        <f>IFERROR(INDEX(IF(tblTeamSch[[#This Row],[1vs2]]=1,[1]!tblSchedule[Team 1 Name],[1]!tblSchedule[Team 2 Name]),MATCH(tblTeamSch[[#This Row],[Game Num]],[1]!tblSchedule[GameNum],0)),"")</f>
        <v>OLOL 5/6 BB #1</v>
      </c>
      <c r="M622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622" s="6"/>
      <c r="O622" s="6"/>
      <c r="P622" s="6"/>
      <c r="Q622" s="6">
        <f>INDEX([1]!tblSchedule[Home Game],MATCH(tblTeamSch[[#This Row],[Game Num]],[1]!tblSchedule[GameNum],0))</f>
        <v>0</v>
      </c>
      <c r="R622" s="7" t="e">
        <f>IF(COUNTIFS(tblTeamSch[Team],tblTeamSch[[#This Row],[Team]],#REF!,1)&gt;1,"Y","")</f>
        <v>#REF!</v>
      </c>
      <c r="S622" s="6">
        <f>INDEX([1]!tblLoc[Score],MATCH(INDEX([1]!tblOrg[Loc],MATCH(tblTeamSch[[#This Row],[Org]],[1]!tblOrg[Organization],0)),[1]!tblLoc[Loc],0))</f>
        <v>0</v>
      </c>
      <c r="T622" s="6" t="e">
        <f>INDEX([1]!tblLoc[Score],MATCH(INDEX([1]!tblOrg[Loc],MATCH(#REF!,[1]!tblOrg[Abbr],0)),[1]!tblLoc[Loc],0))</f>
        <v>#REF!</v>
      </c>
      <c r="U622" s="6">
        <f>IFERROR(INDEX([1]!tblLoc[Score],MATCH(INDEX([1]!tblOrg[Loc],MATCH(INDEX(FacList,MATCH(tblTeamSch[[#This Row],[Facility]],INDEX(FacList,,1),0),3),[1]!tblOrg[Org Num],0)),[1]!tblLoc[Loc],0)),"")</f>
        <v>0</v>
      </c>
      <c r="V622" s="6">
        <f>IF(OR(tblTeamSch[[#This Row],[Court]]="",tblTeamSch[[#This Row],[Home]]&gt;0),0,IF(tblTeamSch[[#This Row],[Court]]&lt;10,0,IF(tblTeamSch[[#This Row],[Home Court]]=10,0,10)))</f>
        <v>0</v>
      </c>
      <c r="W622" s="6" t="e">
        <f>COUNTIFS(tblTeamSch[Travel Score for Game],10,tblTeamSch[Home],0,#REF!,#REF!)</f>
        <v>#REF!</v>
      </c>
      <c r="X622" s="6" t="str">
        <f>IFERROR(INDEX(tblTeamSch[Overall Travel Score],MATCH(tblTeamSch[[#This Row],[Opponent]],tblTeamSch[Team],0)),"")</f>
        <v/>
      </c>
      <c r="Y622" s="6" cm="1">
        <f t="array" ref="Y622">IF(Y621="Num",1,IF(Y621="","",IF(Y621+1&gt;TotalNumRegGames*2,"",Y621+1)))</f>
        <v>621</v>
      </c>
    </row>
    <row r="623" spans="1:25" ht="13.35" customHeight="1" x14ac:dyDescent="0.3">
      <c r="A623" s="6" cm="1">
        <f t="array" ref="A6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283</v>
      </c>
      <c r="B623" s="6" cm="1">
        <f t="array" ref="B6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3" s="6">
        <f>IFERROR(INDEX([1]!tblSchedule[Week Game Scheduled],MATCH(tblTeamSch[[#This Row],[Game Num]],[1]!tblSchedule[GameNum],0)),"")</f>
        <v>7</v>
      </c>
      <c r="D623" s="6">
        <f>IFERROR(INDEX([1]!tblSchedule[Round],MATCH(tblTeamSch[[#This Row],[Game Num]],[1]!tblSchedule[GameNum],0)),"")</f>
        <v>4</v>
      </c>
      <c r="E623" s="6">
        <f>IFERROR(INDEX([1]!tblSchedule[Rnd Sch],MATCH(tblTeamSch[[#This Row],[Game Num]],[1]!tblSchedule[GameNum],0)),"")</f>
        <v>4</v>
      </c>
      <c r="F623" s="6" t="str">
        <f>IFERROR(INDEX([1]!tblSchedule[DLC],MATCH(tblTeamSch[[#This Row],[Game Num]],[1]!tblSchedule[GameNum],0)),"")</f>
        <v>6B1A</v>
      </c>
      <c r="G623" s="7" t="str">
        <f>IFERROR(INDEX([1]!tblSchedule[Facility],MATCH(tblTeamSch[[#This Row],[Game Num]],[1]!tblSchedule[GameNum],0)),"")</f>
        <v>Ascension Gym</v>
      </c>
      <c r="H623" s="8">
        <f>IFERROR(INDEX([1]!tblSchedule[Game Date],MATCH(tblTeamSch[[#This Row],[Game Num]],[1]!tblSchedule[GameNum],0)),"")</f>
        <v>46033</v>
      </c>
      <c r="I623" s="9">
        <f>IFERROR(INDEX([1]!tblSchedule[Game Time],MATCH(tblTeamSch[[#This Row],[Game Num]],[1]!tblSchedule[GameNum],0)),"")</f>
        <v>0.54166666666666663</v>
      </c>
      <c r="J623" s="10" t="str">
        <f>IFERROR(INDEX([1]!tblTeams[Organization],MATCH(tblTeamSch[[#This Row],[Team]],[1]!tblTeams[Team],0)),"")</f>
        <v>Our Lady of Lourdes</v>
      </c>
      <c r="K623" s="10" t="str">
        <f>IFERROR(INDEX([1]!tblOrg[Abbr],MATCH(tblTeamSch[[#This Row],[Org]],[1]!tblOrg[Organization],0)),"")</f>
        <v>OLOL</v>
      </c>
      <c r="L623" s="10" t="str">
        <f>IFERROR(INDEX(IF(tblTeamSch[[#This Row],[1vs2]]=1,[1]!tblSchedule[Team 1 Name],[1]!tblSchedule[Team 2 Name]),MATCH(tblTeamSch[[#This Row],[Game Num]],[1]!tblSchedule[GameNum],0)),"")</f>
        <v>OLOL 5/6 BB #1</v>
      </c>
      <c r="M623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623" s="6"/>
      <c r="O623" s="6"/>
      <c r="P623" s="6"/>
      <c r="Q623" s="6">
        <f>INDEX([1]!tblSchedule[Home Game],MATCH(tblTeamSch[[#This Row],[Game Num]],[1]!tblSchedule[GameNum],0))</f>
        <v>0</v>
      </c>
      <c r="R623" s="7" t="e">
        <f>IF(COUNTIFS(tblTeamSch[Team],tblTeamSch[[#This Row],[Team]],#REF!,1)&gt;1,"Y","")</f>
        <v>#REF!</v>
      </c>
      <c r="S623" s="6">
        <f>INDEX([1]!tblLoc[Score],MATCH(INDEX([1]!tblOrg[Loc],MATCH(tblTeamSch[[#This Row],[Org]],[1]!tblOrg[Organization],0)),[1]!tblLoc[Loc],0))</f>
        <v>0</v>
      </c>
      <c r="T623" s="6" t="e">
        <f>INDEX([1]!tblLoc[Score],MATCH(INDEX([1]!tblOrg[Loc],MATCH(#REF!,[1]!tblOrg[Abbr],0)),[1]!tblLoc[Loc],0))</f>
        <v>#REF!</v>
      </c>
      <c r="U623" s="6">
        <f>IFERROR(INDEX([1]!tblLoc[Score],MATCH(INDEX([1]!tblOrg[Loc],MATCH(INDEX(FacList,MATCH(tblTeamSch[[#This Row],[Facility]],INDEX(FacList,,1),0),3),[1]!tblOrg[Org Num],0)),[1]!tblLoc[Loc],0)),"")</f>
        <v>0</v>
      </c>
      <c r="V623" s="6">
        <f>IF(OR(tblTeamSch[[#This Row],[Court]]="",tblTeamSch[[#This Row],[Home]]&gt;0),0,IF(tblTeamSch[[#This Row],[Court]]&lt;10,0,IF(tblTeamSch[[#This Row],[Home Court]]=10,0,10)))</f>
        <v>0</v>
      </c>
      <c r="W623" s="6" t="e">
        <f>COUNTIFS(tblTeamSch[Travel Score for Game],10,tblTeamSch[Home],0,#REF!,#REF!)</f>
        <v>#REF!</v>
      </c>
      <c r="X623" s="6" t="str">
        <f>IFERROR(INDEX(tblTeamSch[Overall Travel Score],MATCH(tblTeamSch[[#This Row],[Opponent]],tblTeamSch[Team],0)),"")</f>
        <v/>
      </c>
      <c r="Y623" s="6" cm="1">
        <f t="array" ref="Y623">IF(Y622="Num",1,IF(Y622="","",IF(Y622+1&gt;TotalNumRegGames*2,"",Y622+1)))</f>
        <v>622</v>
      </c>
    </row>
    <row r="624" spans="1:25" ht="13.35" customHeight="1" x14ac:dyDescent="0.3">
      <c r="A624" s="6" cm="1">
        <f t="array" ref="A6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290</v>
      </c>
      <c r="B624" s="6" cm="1">
        <f t="array" ref="B6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4" s="6">
        <f>IFERROR(INDEX([1]!tblSchedule[Week Game Scheduled],MATCH(tblTeamSch[[#This Row],[Game Num]],[1]!tblSchedule[GameNum],0)),"")</f>
        <v>8</v>
      </c>
      <c r="D624" s="6">
        <f>IFERROR(INDEX([1]!tblSchedule[Round],MATCH(tblTeamSch[[#This Row],[Game Num]],[1]!tblSchedule[GameNum],0)),"")</f>
        <v>5</v>
      </c>
      <c r="E624" s="6">
        <f>IFERROR(INDEX([1]!tblSchedule[Rnd Sch],MATCH(tblTeamSch[[#This Row],[Game Num]],[1]!tblSchedule[GameNum],0)),"")</f>
        <v>5</v>
      </c>
      <c r="F624" s="6" t="str">
        <f>IFERROR(INDEX([1]!tblSchedule[DLC],MATCH(tblTeamSch[[#This Row],[Game Num]],[1]!tblSchedule[GameNum],0)),"")</f>
        <v>6B1A</v>
      </c>
      <c r="G624" s="7" t="str">
        <f>IFERROR(INDEX([1]!tblSchedule[Facility],MATCH(tblTeamSch[[#This Row],[Game Num]],[1]!tblSchedule[GameNum],0)),"")</f>
        <v>St. Stephen Martyr Gym</v>
      </c>
      <c r="H624" s="8">
        <f>IFERROR(INDEX([1]!tblSchedule[Game Date],MATCH(tblTeamSch[[#This Row],[Game Num]],[1]!tblSchedule[GameNum],0)),"")</f>
        <v>46040</v>
      </c>
      <c r="I624" s="9">
        <f>IFERROR(INDEX([1]!tblSchedule[Game Time],MATCH(tblTeamSch[[#This Row],[Game Num]],[1]!tblSchedule[GameNum],0)),"")</f>
        <v>0.625</v>
      </c>
      <c r="J624" s="10" t="str">
        <f>IFERROR(INDEX([1]!tblTeams[Organization],MATCH(tblTeamSch[[#This Row],[Team]],[1]!tblTeams[Team],0)),"")</f>
        <v>Our Lady of Lourdes</v>
      </c>
      <c r="K624" s="10" t="str">
        <f>IFERROR(INDEX([1]!tblOrg[Abbr],MATCH(tblTeamSch[[#This Row],[Org]],[1]!tblOrg[Organization],0)),"")</f>
        <v>OLOL</v>
      </c>
      <c r="L624" s="10" t="str">
        <f>IFERROR(INDEX(IF(tblTeamSch[[#This Row],[1vs2]]=1,[1]!tblSchedule[Team 1 Name],[1]!tblSchedule[Team 2 Name]),MATCH(tblTeamSch[[#This Row],[Game Num]],[1]!tblSchedule[GameNum],0)),"")</f>
        <v>OLOL 5/6 BB #1</v>
      </c>
      <c r="M624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624" s="6"/>
      <c r="O624" s="6"/>
      <c r="P624" s="6"/>
      <c r="Q624" s="6">
        <f>INDEX([1]!tblSchedule[Home Game],MATCH(tblTeamSch[[#This Row],[Game Num]],[1]!tblSchedule[GameNum],0))</f>
        <v>1</v>
      </c>
      <c r="R624" s="7" t="e">
        <f>IF(COUNTIFS(tblTeamSch[Team],tblTeamSch[[#This Row],[Team]],#REF!,1)&gt;1,"Y","")</f>
        <v>#REF!</v>
      </c>
      <c r="S624" s="6">
        <f>INDEX([1]!tblLoc[Score],MATCH(INDEX([1]!tblOrg[Loc],MATCH(tblTeamSch[[#This Row],[Org]],[1]!tblOrg[Organization],0)),[1]!tblLoc[Loc],0))</f>
        <v>0</v>
      </c>
      <c r="T624" s="6" t="e">
        <f>INDEX([1]!tblLoc[Score],MATCH(INDEX([1]!tblOrg[Loc],MATCH(#REF!,[1]!tblOrg[Abbr],0)),[1]!tblLoc[Loc],0))</f>
        <v>#REF!</v>
      </c>
      <c r="U624" s="6">
        <f>IFERROR(INDEX([1]!tblLoc[Score],MATCH(INDEX([1]!tblOrg[Loc],MATCH(INDEX(FacList,MATCH(tblTeamSch[[#This Row],[Facility]],INDEX(FacList,,1),0),3),[1]!tblOrg[Org Num],0)),[1]!tblLoc[Loc],0)),"")</f>
        <v>0</v>
      </c>
      <c r="V624" s="6">
        <f>IF(OR(tblTeamSch[[#This Row],[Court]]="",tblTeamSch[[#This Row],[Home]]&gt;0),0,IF(tblTeamSch[[#This Row],[Court]]&lt;10,0,IF(tblTeamSch[[#This Row],[Home Court]]=10,0,10)))</f>
        <v>0</v>
      </c>
      <c r="W624" s="6" t="e">
        <f>COUNTIFS(tblTeamSch[Travel Score for Game],10,tblTeamSch[Home],0,#REF!,#REF!)</f>
        <v>#REF!</v>
      </c>
      <c r="X624" s="6" t="str">
        <f>IFERROR(INDEX(tblTeamSch[Overall Travel Score],MATCH(tblTeamSch[[#This Row],[Opponent]],tblTeamSch[Team],0)),"")</f>
        <v/>
      </c>
      <c r="Y624" s="6" cm="1">
        <f t="array" ref="Y624">IF(Y623="Num",1,IF(Y623="","",IF(Y623+1&gt;TotalNumRegGames*2,"",Y623+1)))</f>
        <v>623</v>
      </c>
    </row>
    <row r="625" spans="1:25" ht="13.35" customHeight="1" x14ac:dyDescent="0.3">
      <c r="A625" s="6" cm="1">
        <f t="array" ref="A6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293</v>
      </c>
      <c r="B625" s="6" cm="1">
        <f t="array" ref="B6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5" s="6">
        <f>IFERROR(INDEX([1]!tblSchedule[Week Game Scheduled],MATCH(tblTeamSch[[#This Row],[Game Num]],[1]!tblSchedule[GameNum],0)),"")</f>
        <v>9</v>
      </c>
      <c r="D625" s="6">
        <f>IFERROR(INDEX([1]!tblSchedule[Round],MATCH(tblTeamSch[[#This Row],[Game Num]],[1]!tblSchedule[GameNum],0)),"")</f>
        <v>6</v>
      </c>
      <c r="E625" s="6">
        <f>IFERROR(INDEX([1]!tblSchedule[Rnd Sch],MATCH(tblTeamSch[[#This Row],[Game Num]],[1]!tblSchedule[GameNum],0)),"")</f>
        <v>6</v>
      </c>
      <c r="F625" s="6" t="str">
        <f>IFERROR(INDEX([1]!tblSchedule[DLC],MATCH(tblTeamSch[[#This Row],[Game Num]],[1]!tblSchedule[GameNum],0)),"")</f>
        <v>6B1A</v>
      </c>
      <c r="G625" s="7" t="str">
        <f>IFERROR(INDEX([1]!tblSchedule[Facility],MATCH(tblTeamSch[[#This Row],[Game Num]],[1]!tblSchedule[GameNum],0)),"")</f>
        <v>Saint Andrew Academy Gym</v>
      </c>
      <c r="H625" s="8">
        <f>IFERROR(INDEX([1]!tblSchedule[Game Date],MATCH(tblTeamSch[[#This Row],[Game Num]],[1]!tblSchedule[GameNum],0)),"")</f>
        <v>46047</v>
      </c>
      <c r="I625" s="9">
        <f>IFERROR(INDEX([1]!tblSchedule[Game Time],MATCH(tblTeamSch[[#This Row],[Game Num]],[1]!tblSchedule[GameNum],0)),"")</f>
        <v>0.54166666666666663</v>
      </c>
      <c r="J625" s="10" t="str">
        <f>IFERROR(INDEX([1]!tblTeams[Organization],MATCH(tblTeamSch[[#This Row],[Team]],[1]!tblTeams[Team],0)),"")</f>
        <v>Our Lady of Lourdes</v>
      </c>
      <c r="K625" s="10" t="str">
        <f>IFERROR(INDEX([1]!tblOrg[Abbr],MATCH(tblTeamSch[[#This Row],[Org]],[1]!tblOrg[Organization],0)),"")</f>
        <v>OLOL</v>
      </c>
      <c r="L625" s="10" t="str">
        <f>IFERROR(INDEX(IF(tblTeamSch[[#This Row],[1vs2]]=1,[1]!tblSchedule[Team 1 Name],[1]!tblSchedule[Team 2 Name]),MATCH(tblTeamSch[[#This Row],[Game Num]],[1]!tblSchedule[GameNum],0)),"")</f>
        <v>OLOL 5/6 BB #1</v>
      </c>
      <c r="M625" s="10" t="str">
        <f>IFERROR(INDEX(IF(tblTeamSch[[#This Row],[1vs2]]=1,[1]!tblSchedule[Team 2 Name],[1]!tblSchedule[Team 1 Name]),MATCH(tblTeamSch[[#This Row],[Game Num]],[1]!tblSchedule[GameNum],0)),"")</f>
        <v>St. Andrew BB 6B</v>
      </c>
      <c r="N625" s="6"/>
      <c r="O625" s="6"/>
      <c r="P625" s="6"/>
      <c r="Q625" s="6">
        <f>INDEX([1]!tblSchedule[Home Game],MATCH(tblTeamSch[[#This Row],[Game Num]],[1]!tblSchedule[GameNum],0))</f>
        <v>1</v>
      </c>
      <c r="R625" s="7" t="e">
        <f>IF(COUNTIFS(tblTeamSch[Team],tblTeamSch[[#This Row],[Team]],#REF!,1)&gt;1,"Y","")</f>
        <v>#REF!</v>
      </c>
      <c r="S625" s="6">
        <f>INDEX([1]!tblLoc[Score],MATCH(INDEX([1]!tblOrg[Loc],MATCH(tblTeamSch[[#This Row],[Org]],[1]!tblOrg[Organization],0)),[1]!tblLoc[Loc],0))</f>
        <v>0</v>
      </c>
      <c r="T625" s="6" t="e">
        <f>INDEX([1]!tblLoc[Score],MATCH(INDEX([1]!tblOrg[Loc],MATCH(#REF!,[1]!tblOrg[Abbr],0)),[1]!tblLoc[Loc],0))</f>
        <v>#REF!</v>
      </c>
      <c r="U625" s="6">
        <f>IFERROR(INDEX([1]!tblLoc[Score],MATCH(INDEX([1]!tblOrg[Loc],MATCH(INDEX(FacList,MATCH(tblTeamSch[[#This Row],[Facility]],INDEX(FacList,,1),0),3),[1]!tblOrg[Org Num],0)),[1]!tblLoc[Loc],0)),"")</f>
        <v>10</v>
      </c>
      <c r="V625" s="6">
        <f>IF(OR(tblTeamSch[[#This Row],[Court]]="",tblTeamSch[[#This Row],[Home]]&gt;0),0,IF(tblTeamSch[[#This Row],[Court]]&lt;10,0,IF(tblTeamSch[[#This Row],[Home Court]]=10,0,10)))</f>
        <v>0</v>
      </c>
      <c r="W625" s="6" t="e">
        <f>COUNTIFS(tblTeamSch[Travel Score for Game],10,tblTeamSch[Home],0,#REF!,#REF!)</f>
        <v>#REF!</v>
      </c>
      <c r="X625" s="6" t="str">
        <f>IFERROR(INDEX(tblTeamSch[Overall Travel Score],MATCH(tblTeamSch[[#This Row],[Opponent]],tblTeamSch[Team],0)),"")</f>
        <v/>
      </c>
      <c r="Y625" s="6" cm="1">
        <f t="array" ref="Y625">IF(Y624="Num",1,IF(Y624="","",IF(Y624+1&gt;TotalNumRegGames*2,"",Y624+1)))</f>
        <v>624</v>
      </c>
    </row>
    <row r="626" spans="1:25" ht="13.35" customHeight="1" x14ac:dyDescent="0.3">
      <c r="A626" s="6" cm="1">
        <f t="array" ref="A6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301</v>
      </c>
      <c r="B626" s="6" cm="1">
        <f t="array" ref="B6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26" s="6">
        <f>IFERROR(INDEX([1]!tblSchedule[Week Game Scheduled],MATCH(tblTeamSch[[#This Row],[Game Num]],[1]!tblSchedule[GameNum],0)),"")</f>
        <v>10</v>
      </c>
      <c r="D626" s="6">
        <f>IFERROR(INDEX([1]!tblSchedule[Round],MATCH(tblTeamSch[[#This Row],[Game Num]],[1]!tblSchedule[GameNum],0)),"")</f>
        <v>7</v>
      </c>
      <c r="E626" s="6">
        <f>IFERROR(INDEX([1]!tblSchedule[Rnd Sch],MATCH(tblTeamSch[[#This Row],[Game Num]],[1]!tblSchedule[GameNum],0)),"")</f>
        <v>7</v>
      </c>
      <c r="F626" s="6" t="str">
        <f>IFERROR(INDEX([1]!tblSchedule[DLC],MATCH(tblTeamSch[[#This Row],[Game Num]],[1]!tblSchedule[GameNum],0)),"")</f>
        <v>6B1A</v>
      </c>
      <c r="G626" s="7" t="str">
        <f>IFERROR(INDEX([1]!tblSchedule[Facility],MATCH(tblTeamSch[[#This Row],[Game Num]],[1]!tblSchedule[GameNum],0)),"")</f>
        <v>St. John Paul II Community Center (Gym)</v>
      </c>
      <c r="H626" s="8">
        <f>IFERROR(INDEX([1]!tblSchedule[Game Date],MATCH(tblTeamSch[[#This Row],[Game Num]],[1]!tblSchedule[GameNum],0)),"")</f>
        <v>46054</v>
      </c>
      <c r="I626" s="9">
        <f>IFERROR(INDEX([1]!tblSchedule[Game Time],MATCH(tblTeamSch[[#This Row],[Game Num]],[1]!tblSchedule[GameNum],0)),"")</f>
        <v>0.625</v>
      </c>
      <c r="J626" s="10" t="str">
        <f>IFERROR(INDEX([1]!tblTeams[Organization],MATCH(tblTeamSch[[#This Row],[Team]],[1]!tblTeams[Team],0)),"")</f>
        <v>Our Lady of Lourdes</v>
      </c>
      <c r="K626" s="10" t="str">
        <f>IFERROR(INDEX([1]!tblOrg[Abbr],MATCH(tblTeamSch[[#This Row],[Org]],[1]!tblOrg[Organization],0)),"")</f>
        <v>OLOL</v>
      </c>
      <c r="L626" s="10" t="str">
        <f>IFERROR(INDEX(IF(tblTeamSch[[#This Row],[1vs2]]=1,[1]!tblSchedule[Team 1 Name],[1]!tblSchedule[Team 2 Name]),MATCH(tblTeamSch[[#This Row],[Game Num]],[1]!tblSchedule[GameNum],0)),"")</f>
        <v>OLOL 5/6 BB #1</v>
      </c>
      <c r="M626" s="10" t="str">
        <f>IFERROR(INDEX(IF(tblTeamSch[[#This Row],[1vs2]]=1,[1]!tblSchedule[Team 2 Name],[1]!tblSchedule[Team 1 Name]),MATCH(tblTeamSch[[#This Row],[Game Num]],[1]!tblSchedule[GameNum],0)),"")</f>
        <v>St. Nicholas BB 6B #1</v>
      </c>
      <c r="N626" s="6"/>
      <c r="O626" s="6"/>
      <c r="P626" s="6"/>
      <c r="Q626" s="6">
        <f>INDEX([1]!tblSchedule[Home Game],MATCH(tblTeamSch[[#This Row],[Game Num]],[1]!tblSchedule[GameNum],0))</f>
        <v>0</v>
      </c>
      <c r="R626" s="7" t="e">
        <f>IF(COUNTIFS(tblTeamSch[Team],tblTeamSch[[#This Row],[Team]],#REF!,1)&gt;1,"Y","")</f>
        <v>#REF!</v>
      </c>
      <c r="S626" s="6">
        <f>INDEX([1]!tblLoc[Score],MATCH(INDEX([1]!tblOrg[Loc],MATCH(tblTeamSch[[#This Row],[Org]],[1]!tblOrg[Organization],0)),[1]!tblLoc[Loc],0))</f>
        <v>0</v>
      </c>
      <c r="T626" s="6" t="e">
        <f>INDEX([1]!tblLoc[Score],MATCH(INDEX([1]!tblOrg[Loc],MATCH(#REF!,[1]!tblOrg[Abbr],0)),[1]!tblLoc[Loc],0))</f>
        <v>#REF!</v>
      </c>
      <c r="U626" s="6">
        <f>IFERROR(INDEX([1]!tblLoc[Score],MATCH(INDEX([1]!tblOrg[Loc],MATCH(INDEX(FacList,MATCH(tblTeamSch[[#This Row],[Facility]],INDEX(FacList,,1),0),3),[1]!tblOrg[Org Num],0)),[1]!tblLoc[Loc],0)),"")</f>
        <v>0</v>
      </c>
      <c r="V626" s="6">
        <f>IF(OR(tblTeamSch[[#This Row],[Court]]="",tblTeamSch[[#This Row],[Home]]&gt;0),0,IF(tblTeamSch[[#This Row],[Court]]&lt;10,0,IF(tblTeamSch[[#This Row],[Home Court]]=10,0,10)))</f>
        <v>0</v>
      </c>
      <c r="W626" s="6" t="e">
        <f>COUNTIFS(tblTeamSch[Travel Score for Game],10,tblTeamSch[Home],0,#REF!,#REF!)</f>
        <v>#REF!</v>
      </c>
      <c r="X626" s="6" t="str">
        <f>IFERROR(INDEX(tblTeamSch[Overall Travel Score],MATCH(tblTeamSch[[#This Row],[Opponent]],tblTeamSch[Team],0)),"")</f>
        <v/>
      </c>
      <c r="Y626" s="6" cm="1">
        <f t="array" ref="Y626">IF(Y625="Num",1,IF(Y625="","",IF(Y625+1&gt;TotalNumRegGames*2,"",Y625+1)))</f>
        <v>625</v>
      </c>
    </row>
    <row r="627" spans="1:25" ht="13.35" customHeight="1" x14ac:dyDescent="0.3">
      <c r="A627" s="6" cm="1">
        <f t="array" ref="A6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342</v>
      </c>
      <c r="B627" s="6" cm="1">
        <f t="array" ref="B6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27" s="6">
        <f>IFERROR(INDEX([1]!tblSchedule[Week Game Scheduled],MATCH(tblTeamSch[[#This Row],[Game Num]],[1]!tblSchedule[GameNum],0)),"")</f>
        <v>49</v>
      </c>
      <c r="D627" s="6">
        <f>IFERROR(INDEX([1]!tblSchedule[Round],MATCH(tblTeamSch[[#This Row],[Game Num]],[1]!tblSchedule[GameNum],0)),"")</f>
        <v>1</v>
      </c>
      <c r="E627" s="6">
        <f>IFERROR(INDEX([1]!tblSchedule[Rnd Sch],MATCH(tblTeamSch[[#This Row],[Game Num]],[1]!tblSchedule[GameNum],0)),"")</f>
        <v>1</v>
      </c>
      <c r="F627" s="6" t="str">
        <f>IFERROR(INDEX([1]!tblSchedule[DLC],MATCH(tblTeamSch[[#This Row],[Game Num]],[1]!tblSchedule[GameNum],0)),"")</f>
        <v>6B2A</v>
      </c>
      <c r="G627" s="7" t="str">
        <f>IFERROR(INDEX([1]!tblSchedule[Facility],MATCH(tblTeamSch[[#This Row],[Game Num]],[1]!tblSchedule[GameNum],0)),"")</f>
        <v>St. Nicholas Academy Gym</v>
      </c>
      <c r="H627" s="8">
        <f>IFERROR(INDEX([1]!tblSchedule[Game Date],MATCH(tblTeamSch[[#This Row],[Game Num]],[1]!tblSchedule[GameNum],0)),"")</f>
        <v>45997</v>
      </c>
      <c r="I627" s="9">
        <f>IFERROR(INDEX([1]!tblSchedule[Game Time],MATCH(tblTeamSch[[#This Row],[Game Num]],[1]!tblSchedule[GameNum],0)),"")</f>
        <v>0.41666666666666669</v>
      </c>
      <c r="J627" s="10" t="str">
        <f>IFERROR(INDEX([1]!tblTeams[Organization],MATCH(tblTeamSch[[#This Row],[Team]],[1]!tblTeams[Team],0)),"")</f>
        <v>Our Lady of Lourdes</v>
      </c>
      <c r="K627" s="10" t="str">
        <f>IFERROR(INDEX([1]!tblOrg[Abbr],MATCH(tblTeamSch[[#This Row],[Org]],[1]!tblOrg[Organization],0)),"")</f>
        <v>OLOL</v>
      </c>
      <c r="L627" s="10" t="str">
        <f>IFERROR(INDEX(IF(tblTeamSch[[#This Row],[1vs2]]=1,[1]!tblSchedule[Team 1 Name],[1]!tblSchedule[Team 2 Name]),MATCH(tblTeamSch[[#This Row],[Game Num]],[1]!tblSchedule[GameNum],0)),"")</f>
        <v>OLOL 5/6 BB Blue</v>
      </c>
      <c r="M627" s="10" t="str">
        <f>IFERROR(INDEX(IF(tblTeamSch[[#This Row],[1vs2]]=1,[1]!tblSchedule[Team 2 Name],[1]!tblSchedule[Team 1 Name]),MATCH(tblTeamSch[[#This Row],[Game Num]],[1]!tblSchedule[GameNum],0)),"")</f>
        <v>St. Nicholas BB 6B #2</v>
      </c>
      <c r="N627" s="6"/>
      <c r="O627" s="6"/>
      <c r="P627" s="6"/>
      <c r="Q627" s="6">
        <f>INDEX([1]!tblSchedule[Home Game],MATCH(tblTeamSch[[#This Row],[Game Num]],[1]!tblSchedule[GameNum],0))</f>
        <v>1</v>
      </c>
      <c r="R627" s="7" t="e">
        <f>IF(COUNTIFS(tblTeamSch[Team],tblTeamSch[[#This Row],[Team]],#REF!,1)&gt;1,"Y","")</f>
        <v>#REF!</v>
      </c>
      <c r="S627" s="6">
        <f>INDEX([1]!tblLoc[Score],MATCH(INDEX([1]!tblOrg[Loc],MATCH(tblTeamSch[[#This Row],[Org]],[1]!tblOrg[Organization],0)),[1]!tblLoc[Loc],0))</f>
        <v>0</v>
      </c>
      <c r="T627" s="6" t="e">
        <f>INDEX([1]!tblLoc[Score],MATCH(INDEX([1]!tblOrg[Loc],MATCH(#REF!,[1]!tblOrg[Abbr],0)),[1]!tblLoc[Loc],0))</f>
        <v>#REF!</v>
      </c>
      <c r="U627" s="6">
        <f>IFERROR(INDEX([1]!tblLoc[Score],MATCH(INDEX([1]!tblOrg[Loc],MATCH(INDEX(FacList,MATCH(tblTeamSch[[#This Row],[Facility]],INDEX(FacList,,1),0),3),[1]!tblOrg[Org Num],0)),[1]!tblLoc[Loc],0)),"")</f>
        <v>10</v>
      </c>
      <c r="V627" s="6">
        <f>IF(OR(tblTeamSch[[#This Row],[Court]]="",tblTeamSch[[#This Row],[Home]]&gt;0),0,IF(tblTeamSch[[#This Row],[Court]]&lt;10,0,IF(tblTeamSch[[#This Row],[Home Court]]=10,0,10)))</f>
        <v>0</v>
      </c>
      <c r="W627" s="6" t="e">
        <f>COUNTIFS(tblTeamSch[Travel Score for Game],10,tblTeamSch[Home],0,#REF!,#REF!)</f>
        <v>#REF!</v>
      </c>
      <c r="X627" s="6" t="str">
        <f>IFERROR(INDEX(tblTeamSch[Overall Travel Score],MATCH(tblTeamSch[[#This Row],[Opponent]],tblTeamSch[Team],0)),"")</f>
        <v/>
      </c>
      <c r="Y627" s="6" cm="1">
        <f t="array" ref="Y627">IF(Y626="Num",1,IF(Y626="","",IF(Y626+1&gt;TotalNumRegGames*2,"",Y626+1)))</f>
        <v>626</v>
      </c>
    </row>
    <row r="628" spans="1:25" ht="13.35" customHeight="1" x14ac:dyDescent="0.3">
      <c r="A628" s="6" cm="1">
        <f t="array" ref="A6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346</v>
      </c>
      <c r="B628" s="6" cm="1">
        <f t="array" ref="B6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28" s="6">
        <f>IFERROR(INDEX([1]!tblSchedule[Week Game Scheduled],MATCH(tblTeamSch[[#This Row],[Game Num]],[1]!tblSchedule[GameNum],0)),"")</f>
        <v>50</v>
      </c>
      <c r="D628" s="6">
        <f>IFERROR(INDEX([1]!tblSchedule[Round],MATCH(tblTeamSch[[#This Row],[Game Num]],[1]!tblSchedule[GameNum],0)),"")</f>
        <v>2</v>
      </c>
      <c r="E628" s="6">
        <f>IFERROR(INDEX([1]!tblSchedule[Rnd Sch],MATCH(tblTeamSch[[#This Row],[Game Num]],[1]!tblSchedule[GameNum],0)),"")</f>
        <v>2</v>
      </c>
      <c r="F628" s="6" t="str">
        <f>IFERROR(INDEX([1]!tblSchedule[DLC],MATCH(tblTeamSch[[#This Row],[Game Num]],[1]!tblSchedule[GameNum],0)),"")</f>
        <v>6B2A</v>
      </c>
      <c r="G628" s="7" t="str">
        <f>IFERROR(INDEX([1]!tblSchedule[Facility],MATCH(tblTeamSch[[#This Row],[Game Num]],[1]!tblSchedule[GameNum],0)),"")</f>
        <v>Ascension Gym</v>
      </c>
      <c r="H628" s="8">
        <f>IFERROR(INDEX([1]!tblSchedule[Game Date],MATCH(tblTeamSch[[#This Row],[Game Num]],[1]!tblSchedule[GameNum],0)),"")</f>
        <v>46004</v>
      </c>
      <c r="I628" s="9">
        <f>IFERROR(INDEX([1]!tblSchedule[Game Time],MATCH(tblTeamSch[[#This Row],[Game Num]],[1]!tblSchedule[GameNum],0)),"")</f>
        <v>0.375</v>
      </c>
      <c r="J628" s="10" t="str">
        <f>IFERROR(INDEX([1]!tblTeams[Organization],MATCH(tblTeamSch[[#This Row],[Team]],[1]!tblTeams[Team],0)),"")</f>
        <v>Our Lady of Lourdes</v>
      </c>
      <c r="K628" s="10" t="str">
        <f>IFERROR(INDEX([1]!tblOrg[Abbr],MATCH(tblTeamSch[[#This Row],[Org]],[1]!tblOrg[Organization],0)),"")</f>
        <v>OLOL</v>
      </c>
      <c r="L628" s="10" t="str">
        <f>IFERROR(INDEX(IF(tblTeamSch[[#This Row],[1vs2]]=1,[1]!tblSchedule[Team 1 Name],[1]!tblSchedule[Team 2 Name]),MATCH(tblTeamSch[[#This Row],[Game Num]],[1]!tblSchedule[GameNum],0)),"")</f>
        <v>OLOL 5/6 BB Blue</v>
      </c>
      <c r="M628" s="10" t="str">
        <f>IFERROR(INDEX(IF(tblTeamSch[[#This Row],[1vs2]]=1,[1]!tblSchedule[Team 2 Name],[1]!tblSchedule[Team 1 Name]),MATCH(tblTeamSch[[#This Row],[Game Num]],[1]!tblSchedule[GameNum],0)),"")</f>
        <v>Ascension BB 6B#2</v>
      </c>
      <c r="N628" s="6"/>
      <c r="O628" s="6"/>
      <c r="P628" s="6"/>
      <c r="Q628" s="6">
        <f>INDEX([1]!tblSchedule[Home Game],MATCH(tblTeamSch[[#This Row],[Game Num]],[1]!tblSchedule[GameNum],0))</f>
        <v>1</v>
      </c>
      <c r="R628" s="7" t="e">
        <f>IF(COUNTIFS(tblTeamSch[Team],tblTeamSch[[#This Row],[Team]],#REF!,1)&gt;1,"Y","")</f>
        <v>#REF!</v>
      </c>
      <c r="S628" s="6">
        <f>INDEX([1]!tblLoc[Score],MATCH(INDEX([1]!tblOrg[Loc],MATCH(tblTeamSch[[#This Row],[Org]],[1]!tblOrg[Organization],0)),[1]!tblLoc[Loc],0))</f>
        <v>0</v>
      </c>
      <c r="T628" s="6" t="e">
        <f>INDEX([1]!tblLoc[Score],MATCH(INDEX([1]!tblOrg[Loc],MATCH(#REF!,[1]!tblOrg[Abbr],0)),[1]!tblLoc[Loc],0))</f>
        <v>#REF!</v>
      </c>
      <c r="U628" s="6">
        <f>IFERROR(INDEX([1]!tblLoc[Score],MATCH(INDEX([1]!tblOrg[Loc],MATCH(INDEX(FacList,MATCH(tblTeamSch[[#This Row],[Facility]],INDEX(FacList,,1),0),3),[1]!tblOrg[Org Num],0)),[1]!tblLoc[Loc],0)),"")</f>
        <v>0</v>
      </c>
      <c r="V628" s="6">
        <f>IF(OR(tblTeamSch[[#This Row],[Court]]="",tblTeamSch[[#This Row],[Home]]&gt;0),0,IF(tblTeamSch[[#This Row],[Court]]&lt;10,0,IF(tblTeamSch[[#This Row],[Home Court]]=10,0,10)))</f>
        <v>0</v>
      </c>
      <c r="W628" s="6" t="e">
        <f>COUNTIFS(tblTeamSch[Travel Score for Game],10,tblTeamSch[Home],0,#REF!,#REF!)</f>
        <v>#REF!</v>
      </c>
      <c r="X628" s="6" t="str">
        <f>IFERROR(INDEX(tblTeamSch[Overall Travel Score],MATCH(tblTeamSch[[#This Row],[Opponent]],tblTeamSch[Team],0)),"")</f>
        <v/>
      </c>
      <c r="Y628" s="6" cm="1">
        <f t="array" ref="Y628">IF(Y627="Num",1,IF(Y627="","",IF(Y627+1&gt;TotalNumRegGames*2,"",Y627+1)))</f>
        <v>627</v>
      </c>
    </row>
    <row r="629" spans="1:25" ht="13.35" customHeight="1" x14ac:dyDescent="0.3">
      <c r="A629" s="6" cm="1">
        <f t="array" ref="A6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350</v>
      </c>
      <c r="B629" s="6" cm="1">
        <f t="array" ref="B6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29" s="6">
        <f>IFERROR(INDEX([1]!tblSchedule[Week Game Scheduled],MATCH(tblTeamSch[[#This Row],[Game Num]],[1]!tblSchedule[GameNum],0)),"")</f>
        <v>5</v>
      </c>
      <c r="D629" s="6">
        <f>IFERROR(INDEX([1]!tblSchedule[Round],MATCH(tblTeamSch[[#This Row],[Game Num]],[1]!tblSchedule[GameNum],0)),"")</f>
        <v>3</v>
      </c>
      <c r="E629" s="6">
        <f>IFERROR(INDEX([1]!tblSchedule[Rnd Sch],MATCH(tblTeamSch[[#This Row],[Game Num]],[1]!tblSchedule[GameNum],0)),"")</f>
        <v>3</v>
      </c>
      <c r="F629" s="6" t="str">
        <f>IFERROR(INDEX([1]!tblSchedule[DLC],MATCH(tblTeamSch[[#This Row],[Game Num]],[1]!tblSchedule[GameNum],0)),"")</f>
        <v>6B2A</v>
      </c>
      <c r="G629" s="7" t="str">
        <f>IFERROR(INDEX([1]!tblSchedule[Facility],MATCH(tblTeamSch[[#This Row],[Game Num]],[1]!tblSchedule[GameNum],0)),"")</f>
        <v>St. Aloysius</v>
      </c>
      <c r="H629" s="8">
        <f>IFERROR(INDEX([1]!tblSchedule[Game Date],MATCH(tblTeamSch[[#This Row],[Game Num]],[1]!tblSchedule[GameNum],0)),"")</f>
        <v>46025</v>
      </c>
      <c r="I629" s="9">
        <f>IFERROR(INDEX([1]!tblSchedule[Game Time],MATCH(tblTeamSch[[#This Row],[Game Num]],[1]!tblSchedule[GameNum],0)),"")</f>
        <v>0.375</v>
      </c>
      <c r="J629" s="10" t="str">
        <f>IFERROR(INDEX([1]!tblTeams[Organization],MATCH(tblTeamSch[[#This Row],[Team]],[1]!tblTeams[Team],0)),"")</f>
        <v>Our Lady of Lourdes</v>
      </c>
      <c r="K629" s="10" t="str">
        <f>IFERROR(INDEX([1]!tblOrg[Abbr],MATCH(tblTeamSch[[#This Row],[Org]],[1]!tblOrg[Organization],0)),"")</f>
        <v>OLOL</v>
      </c>
      <c r="L629" s="10" t="str">
        <f>IFERROR(INDEX(IF(tblTeamSch[[#This Row],[1vs2]]=1,[1]!tblSchedule[Team 1 Name],[1]!tblSchedule[Team 2 Name]),MATCH(tblTeamSch[[#This Row],[Game Num]],[1]!tblSchedule[GameNum],0)),"")</f>
        <v>OLOL 5/6 BB Blue</v>
      </c>
      <c r="M629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629" s="6"/>
      <c r="O629" s="6"/>
      <c r="P629" s="6"/>
      <c r="Q629" s="6">
        <f>INDEX([1]!tblSchedule[Home Game],MATCH(tblTeamSch[[#This Row],[Game Num]],[1]!tblSchedule[GameNum],0))</f>
        <v>1</v>
      </c>
      <c r="R629" s="7" t="e">
        <f>IF(COUNTIFS(tblTeamSch[Team],tblTeamSch[[#This Row],[Team]],#REF!,1)&gt;1,"Y","")</f>
        <v>#REF!</v>
      </c>
      <c r="S629" s="6">
        <f>INDEX([1]!tblLoc[Score],MATCH(INDEX([1]!tblOrg[Loc],MATCH(tblTeamSch[[#This Row],[Org]],[1]!tblOrg[Organization],0)),[1]!tblLoc[Loc],0))</f>
        <v>0</v>
      </c>
      <c r="T629" s="6" t="e">
        <f>INDEX([1]!tblLoc[Score],MATCH(INDEX([1]!tblOrg[Loc],MATCH(#REF!,[1]!tblOrg[Abbr],0)),[1]!tblLoc[Loc],0))</f>
        <v>#REF!</v>
      </c>
      <c r="U629" s="6">
        <f>IFERROR(INDEX([1]!tblLoc[Score],MATCH(INDEX([1]!tblOrg[Loc],MATCH(INDEX(FacList,MATCH(tblTeamSch[[#This Row],[Facility]],INDEX(FacList,,1),0),3),[1]!tblOrg[Org Num],0)),[1]!tblLoc[Loc],0)),"")</f>
        <v>4</v>
      </c>
      <c r="V629" s="6">
        <f>IF(OR(tblTeamSch[[#This Row],[Court]]="",tblTeamSch[[#This Row],[Home]]&gt;0),0,IF(tblTeamSch[[#This Row],[Court]]&lt;10,0,IF(tblTeamSch[[#This Row],[Home Court]]=10,0,10)))</f>
        <v>0</v>
      </c>
      <c r="W629" s="6" t="e">
        <f>COUNTIFS(tblTeamSch[Travel Score for Game],10,tblTeamSch[Home],0,#REF!,#REF!)</f>
        <v>#REF!</v>
      </c>
      <c r="X629" s="6" t="str">
        <f>IFERROR(INDEX(tblTeamSch[Overall Travel Score],MATCH(tblTeamSch[[#This Row],[Opponent]],tblTeamSch[Team],0)),"")</f>
        <v/>
      </c>
      <c r="Y629" s="6" cm="1">
        <f t="array" ref="Y629">IF(Y628="Num",1,IF(Y628="","",IF(Y628+1&gt;TotalNumRegGames*2,"",Y628+1)))</f>
        <v>628</v>
      </c>
    </row>
    <row r="630" spans="1:25" ht="13.35" customHeight="1" x14ac:dyDescent="0.3">
      <c r="A630" s="6" cm="1">
        <f t="array" ref="A6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354</v>
      </c>
      <c r="B630" s="6" cm="1">
        <f t="array" ref="B6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30" s="6">
        <f>IFERROR(INDEX([1]!tblSchedule[Week Game Scheduled],MATCH(tblTeamSch[[#This Row],[Game Num]],[1]!tblSchedule[GameNum],0)),"")</f>
        <v>6</v>
      </c>
      <c r="D630" s="6">
        <f>IFERROR(INDEX([1]!tblSchedule[Round],MATCH(tblTeamSch[[#This Row],[Game Num]],[1]!tblSchedule[GameNum],0)),"")</f>
        <v>4</v>
      </c>
      <c r="E630" s="6">
        <f>IFERROR(INDEX([1]!tblSchedule[Rnd Sch],MATCH(tblTeamSch[[#This Row],[Game Num]],[1]!tblSchedule[GameNum],0)),"")</f>
        <v>4</v>
      </c>
      <c r="F630" s="6" t="str">
        <f>IFERROR(INDEX([1]!tblSchedule[DLC],MATCH(tblTeamSch[[#This Row],[Game Num]],[1]!tblSchedule[GameNum],0)),"")</f>
        <v>6B2A</v>
      </c>
      <c r="G630" s="7" t="str">
        <f>IFERROR(INDEX([1]!tblSchedule[Facility],MATCH(tblTeamSch[[#This Row],[Game Num]],[1]!tblSchedule[GameNum],0)),"")</f>
        <v>St. Paul Gym</v>
      </c>
      <c r="H630" s="8">
        <f>IFERROR(INDEX([1]!tblSchedule[Game Date],MATCH(tblTeamSch[[#This Row],[Game Num]],[1]!tblSchedule[GameNum],0)),"")</f>
        <v>46032</v>
      </c>
      <c r="I630" s="9">
        <f>IFERROR(INDEX([1]!tblSchedule[Game Time],MATCH(tblTeamSch[[#This Row],[Game Num]],[1]!tblSchedule[GameNum],0)),"")</f>
        <v>0.45833333333333331</v>
      </c>
      <c r="J630" s="10" t="str">
        <f>IFERROR(INDEX([1]!tblTeams[Organization],MATCH(tblTeamSch[[#This Row],[Team]],[1]!tblTeams[Team],0)),"")</f>
        <v>Our Lady of Lourdes</v>
      </c>
      <c r="K630" s="10" t="str">
        <f>IFERROR(INDEX([1]!tblOrg[Abbr],MATCH(tblTeamSch[[#This Row],[Org]],[1]!tblOrg[Organization],0)),"")</f>
        <v>OLOL</v>
      </c>
      <c r="L630" s="10" t="str">
        <f>IFERROR(INDEX(IF(tblTeamSch[[#This Row],[1vs2]]=1,[1]!tblSchedule[Team 1 Name],[1]!tblSchedule[Team 2 Name]),MATCH(tblTeamSch[[#This Row],[Game Num]],[1]!tblSchedule[GameNum],0)),"")</f>
        <v>OLOL 5/6 BB Blue</v>
      </c>
      <c r="M630" s="10" t="str">
        <f>IFERROR(INDEX(IF(tblTeamSch[[#This Row],[1vs2]]=1,[1]!tblSchedule[Team 2 Name],[1]!tblSchedule[Team 1 Name]),MATCH(tblTeamSch[[#This Row],[Game Num]],[1]!tblSchedule[GameNum],0)),"")</f>
        <v>St. Paul BB 6B#2</v>
      </c>
      <c r="N630" s="6"/>
      <c r="O630" s="6"/>
      <c r="P630" s="6"/>
      <c r="Q630" s="6">
        <f>INDEX([1]!tblSchedule[Home Game],MATCH(tblTeamSch[[#This Row],[Game Num]],[1]!tblSchedule[GameNum],0))</f>
        <v>1</v>
      </c>
      <c r="R630" s="7" t="e">
        <f>IF(COUNTIFS(tblTeamSch[Team],tblTeamSch[[#This Row],[Team]],#REF!,1)&gt;1,"Y","")</f>
        <v>#REF!</v>
      </c>
      <c r="S630" s="6">
        <f>INDEX([1]!tblLoc[Score],MATCH(INDEX([1]!tblOrg[Loc],MATCH(tblTeamSch[[#This Row],[Org]],[1]!tblOrg[Organization],0)),[1]!tblLoc[Loc],0))</f>
        <v>0</v>
      </c>
      <c r="T630" s="6" t="e">
        <f>INDEX([1]!tblLoc[Score],MATCH(INDEX([1]!tblOrg[Loc],MATCH(#REF!,[1]!tblOrg[Abbr],0)),[1]!tblLoc[Loc],0))</f>
        <v>#REF!</v>
      </c>
      <c r="U630" s="6">
        <f>IFERROR(INDEX([1]!tblLoc[Score],MATCH(INDEX([1]!tblOrg[Loc],MATCH(INDEX(FacList,MATCH(tblTeamSch[[#This Row],[Facility]],INDEX(FacList,,1),0),3),[1]!tblOrg[Org Num],0)),[1]!tblLoc[Loc],0)),"")</f>
        <v>10</v>
      </c>
      <c r="V630" s="6">
        <f>IF(OR(tblTeamSch[[#This Row],[Court]]="",tblTeamSch[[#This Row],[Home]]&gt;0),0,IF(tblTeamSch[[#This Row],[Court]]&lt;10,0,IF(tblTeamSch[[#This Row],[Home Court]]=10,0,10)))</f>
        <v>0</v>
      </c>
      <c r="W630" s="6" t="e">
        <f>COUNTIFS(tblTeamSch[Travel Score for Game],10,tblTeamSch[Home],0,#REF!,#REF!)</f>
        <v>#REF!</v>
      </c>
      <c r="X630" s="6" t="str">
        <f>IFERROR(INDEX(tblTeamSch[Overall Travel Score],MATCH(tblTeamSch[[#This Row],[Opponent]],tblTeamSch[Team],0)),"")</f>
        <v/>
      </c>
      <c r="Y630" s="6" cm="1">
        <f t="array" ref="Y630">IF(Y629="Num",1,IF(Y629="","",IF(Y629+1&gt;TotalNumRegGames*2,"",Y629+1)))</f>
        <v>629</v>
      </c>
    </row>
    <row r="631" spans="1:25" ht="13.35" customHeight="1" x14ac:dyDescent="0.3">
      <c r="A631" s="6" cm="1">
        <f t="array" ref="A6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358</v>
      </c>
      <c r="B631" s="6" cm="1">
        <f t="array" ref="B6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31" s="6">
        <f>IFERROR(INDEX([1]!tblSchedule[Week Game Scheduled],MATCH(tblTeamSch[[#This Row],[Game Num]],[1]!tblSchedule[GameNum],0)),"")</f>
        <v>7</v>
      </c>
      <c r="D631" s="6">
        <f>IFERROR(INDEX([1]!tblSchedule[Round],MATCH(tblTeamSch[[#This Row],[Game Num]],[1]!tblSchedule[GameNum],0)),"")</f>
        <v>5</v>
      </c>
      <c r="E631" s="6">
        <f>IFERROR(INDEX([1]!tblSchedule[Rnd Sch],MATCH(tblTeamSch[[#This Row],[Game Num]],[1]!tblSchedule[GameNum],0)),"")</f>
        <v>5</v>
      </c>
      <c r="F631" s="6" t="str">
        <f>IFERROR(INDEX([1]!tblSchedule[DLC],MATCH(tblTeamSch[[#This Row],[Game Num]],[1]!tblSchedule[GameNum],0)),"")</f>
        <v>6B2A</v>
      </c>
      <c r="G631" s="7" t="str">
        <f>IFERROR(INDEX([1]!tblSchedule[Facility],MATCH(tblTeamSch[[#This Row],[Game Num]],[1]!tblSchedule[GameNum],0)),"")</f>
        <v>St. Martha Gym (Bethany Center)</v>
      </c>
      <c r="H631" s="8">
        <f>IFERROR(INDEX([1]!tblSchedule[Game Date],MATCH(tblTeamSch[[#This Row],[Game Num]],[1]!tblSchedule[GameNum],0)),"")</f>
        <v>46039</v>
      </c>
      <c r="I631" s="9">
        <f>IFERROR(INDEX([1]!tblSchedule[Game Time],MATCH(tblTeamSch[[#This Row],[Game Num]],[1]!tblSchedule[GameNum],0)),"")</f>
        <v>0.45833333333333331</v>
      </c>
      <c r="J631" s="10" t="str">
        <f>IFERROR(INDEX([1]!tblTeams[Organization],MATCH(tblTeamSch[[#This Row],[Team]],[1]!tblTeams[Team],0)),"")</f>
        <v>Our Lady of Lourdes</v>
      </c>
      <c r="K631" s="10" t="str">
        <f>IFERROR(INDEX([1]!tblOrg[Abbr],MATCH(tblTeamSch[[#This Row],[Org]],[1]!tblOrg[Organization],0)),"")</f>
        <v>OLOL</v>
      </c>
      <c r="L631" s="10" t="str">
        <f>IFERROR(INDEX(IF(tblTeamSch[[#This Row],[1vs2]]=1,[1]!tblSchedule[Team 1 Name],[1]!tblSchedule[Team 2 Name]),MATCH(tblTeamSch[[#This Row],[Game Num]],[1]!tblSchedule[GameNum],0)),"")</f>
        <v>OLOL 5/6 BB Blue</v>
      </c>
      <c r="M631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631" s="6"/>
      <c r="O631" s="6"/>
      <c r="P631" s="6"/>
      <c r="Q631" s="6">
        <f>INDEX([1]!tblSchedule[Home Game],MATCH(tblTeamSch[[#This Row],[Game Num]],[1]!tblSchedule[GameNum],0))</f>
        <v>1</v>
      </c>
      <c r="R631" s="7" t="e">
        <f>IF(COUNTIFS(tblTeamSch[Team],tblTeamSch[[#This Row],[Team]],#REF!,1)&gt;1,"Y","")</f>
        <v>#REF!</v>
      </c>
      <c r="S631" s="6">
        <f>INDEX([1]!tblLoc[Score],MATCH(INDEX([1]!tblOrg[Loc],MATCH(tblTeamSch[[#This Row],[Org]],[1]!tblOrg[Organization],0)),[1]!tblLoc[Loc],0))</f>
        <v>0</v>
      </c>
      <c r="T631" s="6" t="e">
        <f>INDEX([1]!tblLoc[Score],MATCH(INDEX([1]!tblOrg[Loc],MATCH(#REF!,[1]!tblOrg[Abbr],0)),[1]!tblLoc[Loc],0))</f>
        <v>#REF!</v>
      </c>
      <c r="U631" s="6">
        <f>IFERROR(INDEX([1]!tblLoc[Score],MATCH(INDEX([1]!tblOrg[Loc],MATCH(INDEX(FacList,MATCH(tblTeamSch[[#This Row],[Facility]],INDEX(FacList,,1),0),3),[1]!tblOrg[Org Num],0)),[1]!tblLoc[Loc],0)),"")</f>
        <v>0</v>
      </c>
      <c r="V631" s="6">
        <f>IF(OR(tblTeamSch[[#This Row],[Court]]="",tblTeamSch[[#This Row],[Home]]&gt;0),0,IF(tblTeamSch[[#This Row],[Court]]&lt;10,0,IF(tblTeamSch[[#This Row],[Home Court]]=10,0,10)))</f>
        <v>0</v>
      </c>
      <c r="W631" s="6" t="e">
        <f>COUNTIFS(tblTeamSch[Travel Score for Game],10,tblTeamSch[Home],0,#REF!,#REF!)</f>
        <v>#REF!</v>
      </c>
      <c r="X631" s="6" t="str">
        <f>IFERROR(INDEX(tblTeamSch[Overall Travel Score],MATCH(tblTeamSch[[#This Row],[Opponent]],tblTeamSch[Team],0)),"")</f>
        <v/>
      </c>
      <c r="Y631" s="6" cm="1">
        <f t="array" ref="Y631">IF(Y630="Num",1,IF(Y630="","",IF(Y630+1&gt;TotalNumRegGames*2,"",Y630+1)))</f>
        <v>630</v>
      </c>
    </row>
    <row r="632" spans="1:25" ht="13.35" customHeight="1" x14ac:dyDescent="0.3">
      <c r="A632" s="6" cm="1">
        <f t="array" ref="A6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362</v>
      </c>
      <c r="B632" s="6" cm="1">
        <f t="array" ref="B6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32" s="6">
        <f>IFERROR(INDEX([1]!tblSchedule[Week Game Scheduled],MATCH(tblTeamSch[[#This Row],[Game Num]],[1]!tblSchedule[GameNum],0)),"")</f>
        <v>8</v>
      </c>
      <c r="D632" s="6">
        <f>IFERROR(INDEX([1]!tblSchedule[Round],MATCH(tblTeamSch[[#This Row],[Game Num]],[1]!tblSchedule[GameNum],0)),"")</f>
        <v>6</v>
      </c>
      <c r="E632" s="6">
        <f>IFERROR(INDEX([1]!tblSchedule[Rnd Sch],MATCH(tblTeamSch[[#This Row],[Game Num]],[1]!tblSchedule[GameNum],0)),"")</f>
        <v>6</v>
      </c>
      <c r="F632" s="6" t="str">
        <f>IFERROR(INDEX([1]!tblSchedule[DLC],MATCH(tblTeamSch[[#This Row],[Game Num]],[1]!tblSchedule[GameNum],0)),"")</f>
        <v>6B2A</v>
      </c>
      <c r="G632" s="7" t="str">
        <f>IFERROR(INDEX([1]!tblSchedule[Facility],MATCH(tblTeamSch[[#This Row],[Game Num]],[1]!tblSchedule[GameNum],0)),"")</f>
        <v>Saint Bernard Parish Hall</v>
      </c>
      <c r="H632" s="8">
        <f>IFERROR(INDEX([1]!tblSchedule[Game Date],MATCH(tblTeamSch[[#This Row],[Game Num]],[1]!tblSchedule[GameNum],0)),"")</f>
        <v>46046</v>
      </c>
      <c r="I632" s="9">
        <f>IFERROR(INDEX([1]!tblSchedule[Game Time],MATCH(tblTeamSch[[#This Row],[Game Num]],[1]!tblSchedule[GameNum],0)),"")</f>
        <v>0.375</v>
      </c>
      <c r="J632" s="10" t="str">
        <f>IFERROR(INDEX([1]!tblTeams[Organization],MATCH(tblTeamSch[[#This Row],[Team]],[1]!tblTeams[Team],0)),"")</f>
        <v>Our Lady of Lourdes</v>
      </c>
      <c r="K632" s="10" t="str">
        <f>IFERROR(INDEX([1]!tblOrg[Abbr],MATCH(tblTeamSch[[#This Row],[Org]],[1]!tblOrg[Organization],0)),"")</f>
        <v>OLOL</v>
      </c>
      <c r="L632" s="10" t="str">
        <f>IFERROR(INDEX(IF(tblTeamSch[[#This Row],[1vs2]]=1,[1]!tblSchedule[Team 1 Name],[1]!tblSchedule[Team 2 Name]),MATCH(tblTeamSch[[#This Row],[Game Num]],[1]!tblSchedule[GameNum],0)),"")</f>
        <v>OLOL 5/6 BB Blue</v>
      </c>
      <c r="M632" s="10" t="str">
        <f>IFERROR(INDEX(IF(tblTeamSch[[#This Row],[1vs2]]=1,[1]!tblSchedule[Team 2 Name],[1]!tblSchedule[Team 1 Name]),MATCH(tblTeamSch[[#This Row],[Game Num]],[1]!tblSchedule[GameNum],0)),"")</f>
        <v>St Bernard BB 6B#2</v>
      </c>
      <c r="N632" s="6"/>
      <c r="O632" s="6"/>
      <c r="P632" s="6"/>
      <c r="Q632" s="6">
        <f>INDEX([1]!tblSchedule[Home Game],MATCH(tblTeamSch[[#This Row],[Game Num]],[1]!tblSchedule[GameNum],0))</f>
        <v>1</v>
      </c>
      <c r="R632" s="7" t="e">
        <f>IF(COUNTIFS(tblTeamSch[Team],tblTeamSch[[#This Row],[Team]],#REF!,1)&gt;1,"Y","")</f>
        <v>#REF!</v>
      </c>
      <c r="S632" s="6">
        <f>INDEX([1]!tblLoc[Score],MATCH(INDEX([1]!tblOrg[Loc],MATCH(tblTeamSch[[#This Row],[Org]],[1]!tblOrg[Organization],0)),[1]!tblLoc[Loc],0))</f>
        <v>0</v>
      </c>
      <c r="T632" s="6" t="e">
        <f>INDEX([1]!tblLoc[Score],MATCH(INDEX([1]!tblOrg[Loc],MATCH(#REF!,[1]!tblOrg[Abbr],0)),[1]!tblLoc[Loc],0))</f>
        <v>#REF!</v>
      </c>
      <c r="U632" s="6">
        <f>IFERROR(INDEX([1]!tblLoc[Score],MATCH(INDEX([1]!tblOrg[Loc],MATCH(INDEX(FacList,MATCH(tblTeamSch[[#This Row],[Facility]],INDEX(FacList,,1),0),3),[1]!tblOrg[Org Num],0)),[1]!tblLoc[Loc],0)),"")</f>
        <v>7</v>
      </c>
      <c r="V632" s="6">
        <f>IF(OR(tblTeamSch[[#This Row],[Court]]="",tblTeamSch[[#This Row],[Home]]&gt;0),0,IF(tblTeamSch[[#This Row],[Court]]&lt;10,0,IF(tblTeamSch[[#This Row],[Home Court]]=10,0,10)))</f>
        <v>0</v>
      </c>
      <c r="W632" s="6" t="e">
        <f>COUNTIFS(tblTeamSch[Travel Score for Game],10,tblTeamSch[Home],0,#REF!,#REF!)</f>
        <v>#REF!</v>
      </c>
      <c r="X632" s="6" t="str">
        <f>IFERROR(INDEX(tblTeamSch[Overall Travel Score],MATCH(tblTeamSch[[#This Row],[Opponent]],tblTeamSch[Team],0)),"")</f>
        <v/>
      </c>
      <c r="Y632" s="6" cm="1">
        <f t="array" ref="Y632">IF(Y631="Num",1,IF(Y631="","",IF(Y631+1&gt;TotalNumRegGames*2,"",Y631+1)))</f>
        <v>631</v>
      </c>
    </row>
    <row r="633" spans="1:25" ht="13.35" customHeight="1" x14ac:dyDescent="0.3">
      <c r="A633" s="6" cm="1">
        <f t="array" ref="A6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366</v>
      </c>
      <c r="B633" s="6" cm="1">
        <f t="array" ref="B6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33" s="6">
        <f>IFERROR(INDEX([1]!tblSchedule[Week Game Scheduled],MATCH(tblTeamSch[[#This Row],[Game Num]],[1]!tblSchedule[GameNum],0)),"")</f>
        <v>10</v>
      </c>
      <c r="D633" s="6">
        <f>IFERROR(INDEX([1]!tblSchedule[Round],MATCH(tblTeamSch[[#This Row],[Game Num]],[1]!tblSchedule[GameNum],0)),"")</f>
        <v>7</v>
      </c>
      <c r="E633" s="6">
        <f>IFERROR(INDEX([1]!tblSchedule[Rnd Sch],MATCH(tblTeamSch[[#This Row],[Game Num]],[1]!tblSchedule[GameNum],0)),"")</f>
        <v>7</v>
      </c>
      <c r="F633" s="6" t="str">
        <f>IFERROR(INDEX([1]!tblSchedule[DLC],MATCH(tblTeamSch[[#This Row],[Game Num]],[1]!tblSchedule[GameNum],0)),"")</f>
        <v>6B2A</v>
      </c>
      <c r="G633" s="7" t="str">
        <f>IFERROR(INDEX([1]!tblSchedule[Facility],MATCH(tblTeamSch[[#This Row],[Game Num]],[1]!tblSchedule[GameNum],0)),"")</f>
        <v>St. John Paul II Community Center (Gym)</v>
      </c>
      <c r="H633" s="8">
        <f>IFERROR(INDEX([1]!tblSchedule[Game Date],MATCH(tblTeamSch[[#This Row],[Game Num]],[1]!tblSchedule[GameNum],0)),"")</f>
        <v>46054</v>
      </c>
      <c r="I633" s="9">
        <f>IFERROR(INDEX([1]!tblSchedule[Game Time],MATCH(tblTeamSch[[#This Row],[Game Num]],[1]!tblSchedule[GameNum],0)),"")</f>
        <v>0.66666666666666663</v>
      </c>
      <c r="J633" s="10" t="str">
        <f>IFERROR(INDEX([1]!tblTeams[Organization],MATCH(tblTeamSch[[#This Row],[Team]],[1]!tblTeams[Team],0)),"")</f>
        <v>Our Lady of Lourdes</v>
      </c>
      <c r="K633" s="10" t="str">
        <f>IFERROR(INDEX([1]!tblOrg[Abbr],MATCH(tblTeamSch[[#This Row],[Org]],[1]!tblOrg[Organization],0)),"")</f>
        <v>OLOL</v>
      </c>
      <c r="L633" s="10" t="str">
        <f>IFERROR(INDEX(IF(tblTeamSch[[#This Row],[1vs2]]=1,[1]!tblSchedule[Team 1 Name],[1]!tblSchedule[Team 2 Name]),MATCH(tblTeamSch[[#This Row],[Game Num]],[1]!tblSchedule[GameNum],0)),"")</f>
        <v>OLOL 5/6 BB Blue</v>
      </c>
      <c r="M633" s="10" t="str">
        <f>IFERROR(INDEX(IF(tblTeamSch[[#This Row],[1vs2]]=1,[1]!tblSchedule[Team 2 Name],[1]!tblSchedule[Team 1 Name]),MATCH(tblTeamSch[[#This Row],[Game Num]],[1]!tblSchedule[GameNum],0)),"")</f>
        <v>OLOL 5/6 BB White</v>
      </c>
      <c r="N633" s="6"/>
      <c r="O633" s="6"/>
      <c r="P633" s="6"/>
      <c r="Q633" s="6">
        <f>INDEX([1]!tblSchedule[Home Game],MATCH(tblTeamSch[[#This Row],[Game Num]],[1]!tblSchedule[GameNum],0))</f>
        <v>0</v>
      </c>
      <c r="R633" s="7" t="e">
        <f>IF(COUNTIFS(tblTeamSch[Team],tblTeamSch[[#This Row],[Team]],#REF!,1)&gt;1,"Y","")</f>
        <v>#REF!</v>
      </c>
      <c r="S633" s="6">
        <f>INDEX([1]!tblLoc[Score],MATCH(INDEX([1]!tblOrg[Loc],MATCH(tblTeamSch[[#This Row],[Org]],[1]!tblOrg[Organization],0)),[1]!tblLoc[Loc],0))</f>
        <v>0</v>
      </c>
      <c r="T633" s="6" t="e">
        <f>INDEX([1]!tblLoc[Score],MATCH(INDEX([1]!tblOrg[Loc],MATCH(#REF!,[1]!tblOrg[Abbr],0)),[1]!tblLoc[Loc],0))</f>
        <v>#REF!</v>
      </c>
      <c r="U633" s="6">
        <f>IFERROR(INDEX([1]!tblLoc[Score],MATCH(INDEX([1]!tblOrg[Loc],MATCH(INDEX(FacList,MATCH(tblTeamSch[[#This Row],[Facility]],INDEX(FacList,,1),0),3),[1]!tblOrg[Org Num],0)),[1]!tblLoc[Loc],0)),"")</f>
        <v>0</v>
      </c>
      <c r="V633" s="6">
        <f>IF(OR(tblTeamSch[[#This Row],[Court]]="",tblTeamSch[[#This Row],[Home]]&gt;0),0,IF(tblTeamSch[[#This Row],[Court]]&lt;10,0,IF(tblTeamSch[[#This Row],[Home Court]]=10,0,10)))</f>
        <v>0</v>
      </c>
      <c r="W633" s="6" t="e">
        <f>COUNTIFS(tblTeamSch[Travel Score for Game],10,tblTeamSch[Home],0,#REF!,#REF!)</f>
        <v>#REF!</v>
      </c>
      <c r="X633" s="6" t="str">
        <f>IFERROR(INDEX(tblTeamSch[Overall Travel Score],MATCH(tblTeamSch[[#This Row],[Opponent]],tblTeamSch[Team],0)),"")</f>
        <v/>
      </c>
      <c r="Y633" s="6" cm="1">
        <f t="array" ref="Y633">IF(Y632="Num",1,IF(Y632="","",IF(Y632+1&gt;TotalNumRegGames*2,"",Y632+1)))</f>
        <v>632</v>
      </c>
    </row>
    <row r="634" spans="1:25" ht="13.35" customHeight="1" x14ac:dyDescent="0.3">
      <c r="A634" s="6" cm="1">
        <f t="array" ref="A6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345</v>
      </c>
      <c r="B634" s="6" cm="1">
        <f t="array" ref="B6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4" s="6">
        <f>IFERROR(INDEX([1]!tblSchedule[Week Game Scheduled],MATCH(tblTeamSch[[#This Row],[Game Num]],[1]!tblSchedule[GameNum],0)),"")</f>
        <v>49</v>
      </c>
      <c r="D634" s="6">
        <f>IFERROR(INDEX([1]!tblSchedule[Round],MATCH(tblTeamSch[[#This Row],[Game Num]],[1]!tblSchedule[GameNum],0)),"")</f>
        <v>1</v>
      </c>
      <c r="E634" s="6">
        <f>IFERROR(INDEX([1]!tblSchedule[Rnd Sch],MATCH(tblTeamSch[[#This Row],[Game Num]],[1]!tblSchedule[GameNum],0)),"")</f>
        <v>1</v>
      </c>
      <c r="F634" s="6" t="str">
        <f>IFERROR(INDEX([1]!tblSchedule[DLC],MATCH(tblTeamSch[[#This Row],[Game Num]],[1]!tblSchedule[GameNum],0)),"")</f>
        <v>6B2A</v>
      </c>
      <c r="G634" s="7" t="str">
        <f>IFERROR(INDEX([1]!tblSchedule[Facility],MATCH(tblTeamSch[[#This Row],[Game Num]],[1]!tblSchedule[GameNum],0)),"")</f>
        <v>Saint Bernard Parish Hall</v>
      </c>
      <c r="H634" s="8">
        <f>IFERROR(INDEX([1]!tblSchedule[Game Date],MATCH(tblTeamSch[[#This Row],[Game Num]],[1]!tblSchedule[GameNum],0)),"")</f>
        <v>45997</v>
      </c>
      <c r="I634" s="9">
        <f>IFERROR(INDEX([1]!tblSchedule[Game Time],MATCH(tblTeamSch[[#This Row],[Game Num]],[1]!tblSchedule[GameNum],0)),"")</f>
        <v>0.41666666666666669</v>
      </c>
      <c r="J634" s="10" t="str">
        <f>IFERROR(INDEX([1]!tblTeams[Organization],MATCH(tblTeamSch[[#This Row],[Team]],[1]!tblTeams[Team],0)),"")</f>
        <v>Our Lady of Lourdes</v>
      </c>
      <c r="K634" s="10" t="str">
        <f>IFERROR(INDEX([1]!tblOrg[Abbr],MATCH(tblTeamSch[[#This Row],[Org]],[1]!tblOrg[Organization],0)),"")</f>
        <v>OLOL</v>
      </c>
      <c r="L634" s="10" t="str">
        <f>IFERROR(INDEX(IF(tblTeamSch[[#This Row],[1vs2]]=1,[1]!tblSchedule[Team 1 Name],[1]!tblSchedule[Team 2 Name]),MATCH(tblTeamSch[[#This Row],[Game Num]],[1]!tblSchedule[GameNum],0)),"")</f>
        <v>OLOL 5/6 BB White</v>
      </c>
      <c r="M634" s="10" t="str">
        <f>IFERROR(INDEX(IF(tblTeamSch[[#This Row],[1vs2]]=1,[1]!tblSchedule[Team 2 Name],[1]!tblSchedule[Team 1 Name]),MATCH(tblTeamSch[[#This Row],[Game Num]],[1]!tblSchedule[GameNum],0)),"")</f>
        <v>St Bernard BB 6B#2</v>
      </c>
      <c r="N634" s="6"/>
      <c r="O634" s="6"/>
      <c r="P634" s="6"/>
      <c r="Q634" s="6">
        <f>INDEX([1]!tblSchedule[Home Game],MATCH(tblTeamSch[[#This Row],[Game Num]],[1]!tblSchedule[GameNum],0))</f>
        <v>1</v>
      </c>
      <c r="R634" s="7" t="e">
        <f>IF(COUNTIFS(tblTeamSch[Team],tblTeamSch[[#This Row],[Team]],#REF!,1)&gt;1,"Y","")</f>
        <v>#REF!</v>
      </c>
      <c r="S634" s="6">
        <f>INDEX([1]!tblLoc[Score],MATCH(INDEX([1]!tblOrg[Loc],MATCH(tblTeamSch[[#This Row],[Org]],[1]!tblOrg[Organization],0)),[1]!tblLoc[Loc],0))</f>
        <v>0</v>
      </c>
      <c r="T634" s="6" t="e">
        <f>INDEX([1]!tblLoc[Score],MATCH(INDEX([1]!tblOrg[Loc],MATCH(#REF!,[1]!tblOrg[Abbr],0)),[1]!tblLoc[Loc],0))</f>
        <v>#REF!</v>
      </c>
      <c r="U634" s="6">
        <f>IFERROR(INDEX([1]!tblLoc[Score],MATCH(INDEX([1]!tblOrg[Loc],MATCH(INDEX(FacList,MATCH(tblTeamSch[[#This Row],[Facility]],INDEX(FacList,,1),0),3),[1]!tblOrg[Org Num],0)),[1]!tblLoc[Loc],0)),"")</f>
        <v>7</v>
      </c>
      <c r="V634" s="6">
        <f>IF(OR(tblTeamSch[[#This Row],[Court]]="",tblTeamSch[[#This Row],[Home]]&gt;0),0,IF(tblTeamSch[[#This Row],[Court]]&lt;10,0,IF(tblTeamSch[[#This Row],[Home Court]]=10,0,10)))</f>
        <v>0</v>
      </c>
      <c r="W634" s="6" t="e">
        <f>COUNTIFS(tblTeamSch[Travel Score for Game],10,tblTeamSch[Home],0,#REF!,#REF!)</f>
        <v>#REF!</v>
      </c>
      <c r="X634" s="6" t="str">
        <f>IFERROR(INDEX(tblTeamSch[Overall Travel Score],MATCH(tblTeamSch[[#This Row],[Opponent]],tblTeamSch[Team],0)),"")</f>
        <v/>
      </c>
      <c r="Y634" s="6" cm="1">
        <f t="array" ref="Y634">IF(Y633="Num",1,IF(Y633="","",IF(Y633+1&gt;TotalNumRegGames*2,"",Y633+1)))</f>
        <v>633</v>
      </c>
    </row>
    <row r="635" spans="1:25" ht="13.35" customHeight="1" x14ac:dyDescent="0.3">
      <c r="A635" s="6" cm="1">
        <f t="array" ref="A6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348</v>
      </c>
      <c r="B635" s="6" cm="1">
        <f t="array" ref="B6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5" s="6">
        <f>IFERROR(INDEX([1]!tblSchedule[Week Game Scheduled],MATCH(tblTeamSch[[#This Row],[Game Num]],[1]!tblSchedule[GameNum],0)),"")</f>
        <v>50</v>
      </c>
      <c r="D635" s="6">
        <f>IFERROR(INDEX([1]!tblSchedule[Round],MATCH(tblTeamSch[[#This Row],[Game Num]],[1]!tblSchedule[GameNum],0)),"")</f>
        <v>2</v>
      </c>
      <c r="E635" s="6">
        <f>IFERROR(INDEX([1]!tblSchedule[Rnd Sch],MATCH(tblTeamSch[[#This Row],[Game Num]],[1]!tblSchedule[GameNum],0)),"")</f>
        <v>2</v>
      </c>
      <c r="F635" s="6" t="str">
        <f>IFERROR(INDEX([1]!tblSchedule[DLC],MATCH(tblTeamSch[[#This Row],[Game Num]],[1]!tblSchedule[GameNum],0)),"")</f>
        <v>6B2A</v>
      </c>
      <c r="G635" s="7" t="str">
        <f>IFERROR(INDEX([1]!tblSchedule[Facility],MATCH(tblTeamSch[[#This Row],[Game Num]],[1]!tblSchedule[GameNum],0)),"")</f>
        <v>St. Paul Gym</v>
      </c>
      <c r="H635" s="8">
        <f>IFERROR(INDEX([1]!tblSchedule[Game Date],MATCH(tblTeamSch[[#This Row],[Game Num]],[1]!tblSchedule[GameNum],0)),"")</f>
        <v>46004</v>
      </c>
      <c r="I635" s="9">
        <f>IFERROR(INDEX([1]!tblSchedule[Game Time],MATCH(tblTeamSch[[#This Row],[Game Num]],[1]!tblSchedule[GameNum],0)),"")</f>
        <v>0.41666666666666669</v>
      </c>
      <c r="J635" s="10" t="str">
        <f>IFERROR(INDEX([1]!tblTeams[Organization],MATCH(tblTeamSch[[#This Row],[Team]],[1]!tblTeams[Team],0)),"")</f>
        <v>Our Lady of Lourdes</v>
      </c>
      <c r="K635" s="10" t="str">
        <f>IFERROR(INDEX([1]!tblOrg[Abbr],MATCH(tblTeamSch[[#This Row],[Org]],[1]!tblOrg[Organization],0)),"")</f>
        <v>OLOL</v>
      </c>
      <c r="L635" s="10" t="str">
        <f>IFERROR(INDEX(IF(tblTeamSch[[#This Row],[1vs2]]=1,[1]!tblSchedule[Team 1 Name],[1]!tblSchedule[Team 2 Name]),MATCH(tblTeamSch[[#This Row],[Game Num]],[1]!tblSchedule[GameNum],0)),"")</f>
        <v>OLOL 5/6 BB White</v>
      </c>
      <c r="M635" s="10" t="str">
        <f>IFERROR(INDEX(IF(tblTeamSch[[#This Row],[1vs2]]=1,[1]!tblSchedule[Team 2 Name],[1]!tblSchedule[Team 1 Name]),MATCH(tblTeamSch[[#This Row],[Game Num]],[1]!tblSchedule[GameNum],0)),"")</f>
        <v>St. Paul BB 6B#2</v>
      </c>
      <c r="N635" s="6"/>
      <c r="O635" s="6"/>
      <c r="P635" s="6"/>
      <c r="Q635" s="6">
        <f>INDEX([1]!tblSchedule[Home Game],MATCH(tblTeamSch[[#This Row],[Game Num]],[1]!tblSchedule[GameNum],0))</f>
        <v>1</v>
      </c>
      <c r="R635" s="7" t="e">
        <f>IF(COUNTIFS(tblTeamSch[Team],tblTeamSch[[#This Row],[Team]],#REF!,1)&gt;1,"Y","")</f>
        <v>#REF!</v>
      </c>
      <c r="S635" s="6">
        <f>INDEX([1]!tblLoc[Score],MATCH(INDEX([1]!tblOrg[Loc],MATCH(tblTeamSch[[#This Row],[Org]],[1]!tblOrg[Organization],0)),[1]!tblLoc[Loc],0))</f>
        <v>0</v>
      </c>
      <c r="T635" s="6" t="e">
        <f>INDEX([1]!tblLoc[Score],MATCH(INDEX([1]!tblOrg[Loc],MATCH(#REF!,[1]!tblOrg[Abbr],0)),[1]!tblLoc[Loc],0))</f>
        <v>#REF!</v>
      </c>
      <c r="U635" s="6">
        <f>IFERROR(INDEX([1]!tblLoc[Score],MATCH(INDEX([1]!tblOrg[Loc],MATCH(INDEX(FacList,MATCH(tblTeamSch[[#This Row],[Facility]],INDEX(FacList,,1),0),3),[1]!tblOrg[Org Num],0)),[1]!tblLoc[Loc],0)),"")</f>
        <v>10</v>
      </c>
      <c r="V635" s="6">
        <f>IF(OR(tblTeamSch[[#This Row],[Court]]="",tblTeamSch[[#This Row],[Home]]&gt;0),0,IF(tblTeamSch[[#This Row],[Court]]&lt;10,0,IF(tblTeamSch[[#This Row],[Home Court]]=10,0,10)))</f>
        <v>0</v>
      </c>
      <c r="W635" s="6" t="e">
        <f>COUNTIFS(tblTeamSch[Travel Score for Game],10,tblTeamSch[Home],0,#REF!,#REF!)</f>
        <v>#REF!</v>
      </c>
      <c r="X635" s="6" t="str">
        <f>IFERROR(INDEX(tblTeamSch[Overall Travel Score],MATCH(tblTeamSch[[#This Row],[Opponent]],tblTeamSch[Team],0)),"")</f>
        <v/>
      </c>
      <c r="Y635" s="6" cm="1">
        <f t="array" ref="Y635">IF(Y634="Num",1,IF(Y634="","",IF(Y634+1&gt;TotalNumRegGames*2,"",Y634+1)))</f>
        <v>634</v>
      </c>
    </row>
    <row r="636" spans="1:25" ht="13.35" customHeight="1" x14ac:dyDescent="0.3">
      <c r="A636" s="6" cm="1">
        <f t="array" ref="A6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353</v>
      </c>
      <c r="B636" s="6" cm="1">
        <f t="array" ref="B6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6" s="6">
        <f>IFERROR(INDEX([1]!tblSchedule[Week Game Scheduled],MATCH(tblTeamSch[[#This Row],[Game Num]],[1]!tblSchedule[GameNum],0)),"")</f>
        <v>5</v>
      </c>
      <c r="D636" s="6">
        <f>IFERROR(INDEX([1]!tblSchedule[Round],MATCH(tblTeamSch[[#This Row],[Game Num]],[1]!tblSchedule[GameNum],0)),"")</f>
        <v>3</v>
      </c>
      <c r="E636" s="6">
        <f>IFERROR(INDEX([1]!tblSchedule[Rnd Sch],MATCH(tblTeamSch[[#This Row],[Game Num]],[1]!tblSchedule[GameNum],0)),"")</f>
        <v>3</v>
      </c>
      <c r="F636" s="6" t="str">
        <f>IFERROR(INDEX([1]!tblSchedule[DLC],MATCH(tblTeamSch[[#This Row],[Game Num]],[1]!tblSchedule[GameNum],0)),"")</f>
        <v>6B2A</v>
      </c>
      <c r="G636" s="7" t="str">
        <f>IFERROR(INDEX([1]!tblSchedule[Facility],MATCH(tblTeamSch[[#This Row],[Game Num]],[1]!tblSchedule[GameNum],0)),"")</f>
        <v>St. Rita Gym</v>
      </c>
      <c r="H636" s="8">
        <f>IFERROR(INDEX([1]!tblSchedule[Game Date],MATCH(tblTeamSch[[#This Row],[Game Num]],[1]!tblSchedule[GameNum],0)),"")</f>
        <v>46025</v>
      </c>
      <c r="I636" s="9">
        <f>IFERROR(INDEX([1]!tblSchedule[Game Time],MATCH(tblTeamSch[[#This Row],[Game Num]],[1]!tblSchedule[GameNum],0)),"")</f>
        <v>0.45833333333333331</v>
      </c>
      <c r="J636" s="10" t="str">
        <f>IFERROR(INDEX([1]!tblTeams[Organization],MATCH(tblTeamSch[[#This Row],[Team]],[1]!tblTeams[Team],0)),"")</f>
        <v>Our Lady of Lourdes</v>
      </c>
      <c r="K636" s="10" t="str">
        <f>IFERROR(INDEX([1]!tblOrg[Abbr],MATCH(tblTeamSch[[#This Row],[Org]],[1]!tblOrg[Organization],0)),"")</f>
        <v>OLOL</v>
      </c>
      <c r="L636" s="10" t="str">
        <f>IFERROR(INDEX(IF(tblTeamSch[[#This Row],[1vs2]]=1,[1]!tblSchedule[Team 1 Name],[1]!tblSchedule[Team 2 Name]),MATCH(tblTeamSch[[#This Row],[Game Num]],[1]!tblSchedule[GameNum],0)),"")</f>
        <v>OLOL 5/6 BB White</v>
      </c>
      <c r="M636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636" s="6"/>
      <c r="O636" s="6"/>
      <c r="P636" s="6"/>
      <c r="Q636" s="6">
        <f>INDEX([1]!tblSchedule[Home Game],MATCH(tblTeamSch[[#This Row],[Game Num]],[1]!tblSchedule[GameNum],0))</f>
        <v>0</v>
      </c>
      <c r="R636" s="7" t="e">
        <f>IF(COUNTIFS(tblTeamSch[Team],tblTeamSch[[#This Row],[Team]],#REF!,1)&gt;1,"Y","")</f>
        <v>#REF!</v>
      </c>
      <c r="S636" s="6">
        <f>INDEX([1]!tblLoc[Score],MATCH(INDEX([1]!tblOrg[Loc],MATCH(tblTeamSch[[#This Row],[Org]],[1]!tblOrg[Organization],0)),[1]!tblLoc[Loc],0))</f>
        <v>0</v>
      </c>
      <c r="T636" s="6" t="e">
        <f>INDEX([1]!tblLoc[Score],MATCH(INDEX([1]!tblOrg[Loc],MATCH(#REF!,[1]!tblOrg[Abbr],0)),[1]!tblLoc[Loc],0))</f>
        <v>#REF!</v>
      </c>
      <c r="U636" s="6">
        <f>IFERROR(INDEX([1]!tblLoc[Score],MATCH(INDEX([1]!tblOrg[Loc],MATCH(INDEX(FacList,MATCH(tblTeamSch[[#This Row],[Facility]],INDEX(FacList,,1),0),3),[1]!tblOrg[Org Num],0)),[1]!tblLoc[Loc],0)),"")</f>
        <v>7</v>
      </c>
      <c r="V636" s="6">
        <f>IF(OR(tblTeamSch[[#This Row],[Court]]="",tblTeamSch[[#This Row],[Home]]&gt;0),0,IF(tblTeamSch[[#This Row],[Court]]&lt;10,0,IF(tblTeamSch[[#This Row],[Home Court]]=10,0,10)))</f>
        <v>0</v>
      </c>
      <c r="W636" s="6" t="e">
        <f>COUNTIFS(tblTeamSch[Travel Score for Game],10,tblTeamSch[Home],0,#REF!,#REF!)</f>
        <v>#REF!</v>
      </c>
      <c r="X636" s="6" t="str">
        <f>IFERROR(INDEX(tblTeamSch[Overall Travel Score],MATCH(tblTeamSch[[#This Row],[Opponent]],tblTeamSch[Team],0)),"")</f>
        <v/>
      </c>
      <c r="Y636" s="6" cm="1">
        <f t="array" ref="Y636">IF(Y635="Num",1,IF(Y635="","",IF(Y635+1&gt;TotalNumRegGames*2,"",Y635+1)))</f>
        <v>635</v>
      </c>
    </row>
    <row r="637" spans="1:25" ht="13.35" customHeight="1" x14ac:dyDescent="0.3">
      <c r="A637" s="6" cm="1">
        <f t="array" ref="A6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357</v>
      </c>
      <c r="B637" s="6" cm="1">
        <f t="array" ref="B6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7" s="6">
        <f>IFERROR(INDEX([1]!tblSchedule[Week Game Scheduled],MATCH(tblTeamSch[[#This Row],[Game Num]],[1]!tblSchedule[GameNum],0)),"")</f>
        <v>6</v>
      </c>
      <c r="D637" s="6">
        <f>IFERROR(INDEX([1]!tblSchedule[Round],MATCH(tblTeamSch[[#This Row],[Game Num]],[1]!tblSchedule[GameNum],0)),"")</f>
        <v>4</v>
      </c>
      <c r="E637" s="6">
        <f>IFERROR(INDEX([1]!tblSchedule[Rnd Sch],MATCH(tblTeamSch[[#This Row],[Game Num]],[1]!tblSchedule[GameNum],0)),"")</f>
        <v>4</v>
      </c>
      <c r="F637" s="6" t="str">
        <f>IFERROR(INDEX([1]!tblSchedule[DLC],MATCH(tblTeamSch[[#This Row],[Game Num]],[1]!tblSchedule[GameNum],0)),"")</f>
        <v>6B2A</v>
      </c>
      <c r="G637" s="7" t="str">
        <f>IFERROR(INDEX([1]!tblSchedule[Facility],MATCH(tblTeamSch[[#This Row],[Game Num]],[1]!tblSchedule[GameNum],0)),"")</f>
        <v>Ascension Gym</v>
      </c>
      <c r="H637" s="8">
        <f>IFERROR(INDEX([1]!tblSchedule[Game Date],MATCH(tblTeamSch[[#This Row],[Game Num]],[1]!tblSchedule[GameNum],0)),"")</f>
        <v>46032</v>
      </c>
      <c r="I637" s="9">
        <f>IFERROR(INDEX([1]!tblSchedule[Game Time],MATCH(tblTeamSch[[#This Row],[Game Num]],[1]!tblSchedule[GameNum],0)),"")</f>
        <v>0.41666666666666669</v>
      </c>
      <c r="J637" s="10" t="str">
        <f>IFERROR(INDEX([1]!tblTeams[Organization],MATCH(tblTeamSch[[#This Row],[Team]],[1]!tblTeams[Team],0)),"")</f>
        <v>Our Lady of Lourdes</v>
      </c>
      <c r="K637" s="10" t="str">
        <f>IFERROR(INDEX([1]!tblOrg[Abbr],MATCH(tblTeamSch[[#This Row],[Org]],[1]!tblOrg[Organization],0)),"")</f>
        <v>OLOL</v>
      </c>
      <c r="L637" s="10" t="str">
        <f>IFERROR(INDEX(IF(tblTeamSch[[#This Row],[1vs2]]=1,[1]!tblSchedule[Team 1 Name],[1]!tblSchedule[Team 2 Name]),MATCH(tblTeamSch[[#This Row],[Game Num]],[1]!tblSchedule[GameNum],0)),"")</f>
        <v>OLOL 5/6 BB White</v>
      </c>
      <c r="M637" s="10" t="str">
        <f>IFERROR(INDEX(IF(tblTeamSch[[#This Row],[1vs2]]=1,[1]!tblSchedule[Team 2 Name],[1]!tblSchedule[Team 1 Name]),MATCH(tblTeamSch[[#This Row],[Game Num]],[1]!tblSchedule[GameNum],0)),"")</f>
        <v>Ascension BB 6B#2</v>
      </c>
      <c r="N637" s="6"/>
      <c r="O637" s="6"/>
      <c r="P637" s="6"/>
      <c r="Q637" s="6">
        <f>INDEX([1]!tblSchedule[Home Game],MATCH(tblTeamSch[[#This Row],[Game Num]],[1]!tblSchedule[GameNum],0))</f>
        <v>1</v>
      </c>
      <c r="R637" s="7" t="e">
        <f>IF(COUNTIFS(tblTeamSch[Team],tblTeamSch[[#This Row],[Team]],#REF!,1)&gt;1,"Y","")</f>
        <v>#REF!</v>
      </c>
      <c r="S637" s="6">
        <f>INDEX([1]!tblLoc[Score],MATCH(INDEX([1]!tblOrg[Loc],MATCH(tblTeamSch[[#This Row],[Org]],[1]!tblOrg[Organization],0)),[1]!tblLoc[Loc],0))</f>
        <v>0</v>
      </c>
      <c r="T637" s="6" t="e">
        <f>INDEX([1]!tblLoc[Score],MATCH(INDEX([1]!tblOrg[Loc],MATCH(#REF!,[1]!tblOrg[Abbr],0)),[1]!tblLoc[Loc],0))</f>
        <v>#REF!</v>
      </c>
      <c r="U637" s="6">
        <f>IFERROR(INDEX([1]!tblLoc[Score],MATCH(INDEX([1]!tblOrg[Loc],MATCH(INDEX(FacList,MATCH(tblTeamSch[[#This Row],[Facility]],INDEX(FacList,,1),0),3),[1]!tblOrg[Org Num],0)),[1]!tblLoc[Loc],0)),"")</f>
        <v>0</v>
      </c>
      <c r="V637" s="6">
        <f>IF(OR(tblTeamSch[[#This Row],[Court]]="",tblTeamSch[[#This Row],[Home]]&gt;0),0,IF(tblTeamSch[[#This Row],[Court]]&lt;10,0,IF(tblTeamSch[[#This Row],[Home Court]]=10,0,10)))</f>
        <v>0</v>
      </c>
      <c r="W637" s="6" t="e">
        <f>COUNTIFS(tblTeamSch[Travel Score for Game],10,tblTeamSch[Home],0,#REF!,#REF!)</f>
        <v>#REF!</v>
      </c>
      <c r="X637" s="6" t="str">
        <f>IFERROR(INDEX(tblTeamSch[Overall Travel Score],MATCH(tblTeamSch[[#This Row],[Opponent]],tblTeamSch[Team],0)),"")</f>
        <v/>
      </c>
      <c r="Y637" s="6" cm="1">
        <f t="array" ref="Y637">IF(Y636="Num",1,IF(Y636="","",IF(Y636+1&gt;TotalNumRegGames*2,"",Y636+1)))</f>
        <v>636</v>
      </c>
    </row>
    <row r="638" spans="1:25" ht="13.35" customHeight="1" x14ac:dyDescent="0.3">
      <c r="A638" s="6" cm="1">
        <f t="array" ref="A6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360</v>
      </c>
      <c r="B638" s="6" cm="1">
        <f t="array" ref="B6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8" s="6">
        <f>IFERROR(INDEX([1]!tblSchedule[Week Game Scheduled],MATCH(tblTeamSch[[#This Row],[Game Num]],[1]!tblSchedule[GameNum],0)),"")</f>
        <v>7</v>
      </c>
      <c r="D638" s="6">
        <f>IFERROR(INDEX([1]!tblSchedule[Round],MATCH(tblTeamSch[[#This Row],[Game Num]],[1]!tblSchedule[GameNum],0)),"")</f>
        <v>5</v>
      </c>
      <c r="E638" s="6">
        <f>IFERROR(INDEX([1]!tblSchedule[Rnd Sch],MATCH(tblTeamSch[[#This Row],[Game Num]],[1]!tblSchedule[GameNum],0)),"")</f>
        <v>5</v>
      </c>
      <c r="F638" s="6" t="str">
        <f>IFERROR(INDEX([1]!tblSchedule[DLC],MATCH(tblTeamSch[[#This Row],[Game Num]],[1]!tblSchedule[GameNum],0)),"")</f>
        <v>6B2A</v>
      </c>
      <c r="G638" s="7" t="str">
        <f>IFERROR(INDEX([1]!tblSchedule[Facility],MATCH(tblTeamSch[[#This Row],[Game Num]],[1]!tblSchedule[GameNum],0)),"")</f>
        <v>St. Aloysius</v>
      </c>
      <c r="H638" s="8">
        <f>IFERROR(INDEX([1]!tblSchedule[Game Date],MATCH(tblTeamSch[[#This Row],[Game Num]],[1]!tblSchedule[GameNum],0)),"")</f>
        <v>46039</v>
      </c>
      <c r="I638" s="9">
        <f>IFERROR(INDEX([1]!tblSchedule[Game Time],MATCH(tblTeamSch[[#This Row],[Game Num]],[1]!tblSchedule[GameNum],0)),"")</f>
        <v>0.375</v>
      </c>
      <c r="J638" s="10" t="str">
        <f>IFERROR(INDEX([1]!tblTeams[Organization],MATCH(tblTeamSch[[#This Row],[Team]],[1]!tblTeams[Team],0)),"")</f>
        <v>Our Lady of Lourdes</v>
      </c>
      <c r="K638" s="10" t="str">
        <f>IFERROR(INDEX([1]!tblOrg[Abbr],MATCH(tblTeamSch[[#This Row],[Org]],[1]!tblOrg[Organization],0)),"")</f>
        <v>OLOL</v>
      </c>
      <c r="L638" s="10" t="str">
        <f>IFERROR(INDEX(IF(tblTeamSch[[#This Row],[1vs2]]=1,[1]!tblSchedule[Team 1 Name],[1]!tblSchedule[Team 2 Name]),MATCH(tblTeamSch[[#This Row],[Game Num]],[1]!tblSchedule[GameNum],0)),"")</f>
        <v>OLOL 5/6 BB White</v>
      </c>
      <c r="M638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638" s="6"/>
      <c r="O638" s="6"/>
      <c r="P638" s="6"/>
      <c r="Q638" s="6">
        <f>INDEX([1]!tblSchedule[Home Game],MATCH(tblTeamSch[[#This Row],[Game Num]],[1]!tblSchedule[GameNum],0))</f>
        <v>1</v>
      </c>
      <c r="R638" s="7" t="e">
        <f>IF(COUNTIFS(tblTeamSch[Team],tblTeamSch[[#This Row],[Team]],#REF!,1)&gt;1,"Y","")</f>
        <v>#REF!</v>
      </c>
      <c r="S638" s="6">
        <f>INDEX([1]!tblLoc[Score],MATCH(INDEX([1]!tblOrg[Loc],MATCH(tblTeamSch[[#This Row],[Org]],[1]!tblOrg[Organization],0)),[1]!tblLoc[Loc],0))</f>
        <v>0</v>
      </c>
      <c r="T638" s="6" t="e">
        <f>INDEX([1]!tblLoc[Score],MATCH(INDEX([1]!tblOrg[Loc],MATCH(#REF!,[1]!tblOrg[Abbr],0)),[1]!tblLoc[Loc],0))</f>
        <v>#REF!</v>
      </c>
      <c r="U638" s="6">
        <f>IFERROR(INDEX([1]!tblLoc[Score],MATCH(INDEX([1]!tblOrg[Loc],MATCH(INDEX(FacList,MATCH(tblTeamSch[[#This Row],[Facility]],INDEX(FacList,,1),0),3),[1]!tblOrg[Org Num],0)),[1]!tblLoc[Loc],0)),"")</f>
        <v>4</v>
      </c>
      <c r="V638" s="6">
        <f>IF(OR(tblTeamSch[[#This Row],[Court]]="",tblTeamSch[[#This Row],[Home]]&gt;0),0,IF(tblTeamSch[[#This Row],[Court]]&lt;10,0,IF(tblTeamSch[[#This Row],[Home Court]]=10,0,10)))</f>
        <v>0</v>
      </c>
      <c r="W638" s="6" t="e">
        <f>COUNTIFS(tblTeamSch[Travel Score for Game],10,tblTeamSch[Home],0,#REF!,#REF!)</f>
        <v>#REF!</v>
      </c>
      <c r="X638" s="6" t="str">
        <f>IFERROR(INDEX(tblTeamSch[Overall Travel Score],MATCH(tblTeamSch[[#This Row],[Opponent]],tblTeamSch[Team],0)),"")</f>
        <v/>
      </c>
      <c r="Y638" s="6" cm="1">
        <f t="array" ref="Y638">IF(Y637="Num",1,IF(Y637="","",IF(Y637+1&gt;TotalNumRegGames*2,"",Y637+1)))</f>
        <v>637</v>
      </c>
    </row>
    <row r="639" spans="1:25" ht="13.35" customHeight="1" x14ac:dyDescent="0.3">
      <c r="A639" s="6" cm="1">
        <f t="array" ref="A6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363</v>
      </c>
      <c r="B639" s="6" cm="1">
        <f t="array" ref="B6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39" s="6">
        <f>IFERROR(INDEX([1]!tblSchedule[Week Game Scheduled],MATCH(tblTeamSch[[#This Row],[Game Num]],[1]!tblSchedule[GameNum],0)),"")</f>
        <v>8</v>
      </c>
      <c r="D639" s="6">
        <f>IFERROR(INDEX([1]!tblSchedule[Round],MATCH(tblTeamSch[[#This Row],[Game Num]],[1]!tblSchedule[GameNum],0)),"")</f>
        <v>6</v>
      </c>
      <c r="E639" s="6">
        <f>IFERROR(INDEX([1]!tblSchedule[Rnd Sch],MATCH(tblTeamSch[[#This Row],[Game Num]],[1]!tblSchedule[GameNum],0)),"")</f>
        <v>6</v>
      </c>
      <c r="F639" s="6" t="str">
        <f>IFERROR(INDEX([1]!tblSchedule[DLC],MATCH(tblTeamSch[[#This Row],[Game Num]],[1]!tblSchedule[GameNum],0)),"")</f>
        <v>6B2A</v>
      </c>
      <c r="G639" s="7" t="str">
        <f>IFERROR(INDEX([1]!tblSchedule[Facility],MATCH(tblTeamSch[[#This Row],[Game Num]],[1]!tblSchedule[GameNum],0)),"")</f>
        <v>St. Nicholas Academy Gym</v>
      </c>
      <c r="H639" s="8">
        <f>IFERROR(INDEX([1]!tblSchedule[Game Date],MATCH(tblTeamSch[[#This Row],[Game Num]],[1]!tblSchedule[GameNum],0)),"")</f>
        <v>46046</v>
      </c>
      <c r="I639" s="9">
        <f>IFERROR(INDEX([1]!tblSchedule[Game Time],MATCH(tblTeamSch[[#This Row],[Game Num]],[1]!tblSchedule[GameNum],0)),"")</f>
        <v>0.45833333333333331</v>
      </c>
      <c r="J639" s="10" t="str">
        <f>IFERROR(INDEX([1]!tblTeams[Organization],MATCH(tblTeamSch[[#This Row],[Team]],[1]!tblTeams[Team],0)),"")</f>
        <v>Our Lady of Lourdes</v>
      </c>
      <c r="K639" s="10" t="str">
        <f>IFERROR(INDEX([1]!tblOrg[Abbr],MATCH(tblTeamSch[[#This Row],[Org]],[1]!tblOrg[Organization],0)),"")</f>
        <v>OLOL</v>
      </c>
      <c r="L639" s="10" t="str">
        <f>IFERROR(INDEX(IF(tblTeamSch[[#This Row],[1vs2]]=1,[1]!tblSchedule[Team 1 Name],[1]!tblSchedule[Team 2 Name]),MATCH(tblTeamSch[[#This Row],[Game Num]],[1]!tblSchedule[GameNum],0)),"")</f>
        <v>OLOL 5/6 BB White</v>
      </c>
      <c r="M639" s="10" t="str">
        <f>IFERROR(INDEX(IF(tblTeamSch[[#This Row],[1vs2]]=1,[1]!tblSchedule[Team 2 Name],[1]!tblSchedule[Team 1 Name]),MATCH(tblTeamSch[[#This Row],[Game Num]],[1]!tblSchedule[GameNum],0)),"")</f>
        <v>St. Nicholas BB 6B #2</v>
      </c>
      <c r="N639" s="6"/>
      <c r="O639" s="6"/>
      <c r="P639" s="6"/>
      <c r="Q639" s="6">
        <f>INDEX([1]!tblSchedule[Home Game],MATCH(tblTeamSch[[#This Row],[Game Num]],[1]!tblSchedule[GameNum],0))</f>
        <v>1</v>
      </c>
      <c r="R639" s="7" t="e">
        <f>IF(COUNTIFS(tblTeamSch[Team],tblTeamSch[[#This Row],[Team]],#REF!,1)&gt;1,"Y","")</f>
        <v>#REF!</v>
      </c>
      <c r="S639" s="6">
        <f>INDEX([1]!tblLoc[Score],MATCH(INDEX([1]!tblOrg[Loc],MATCH(tblTeamSch[[#This Row],[Org]],[1]!tblOrg[Organization],0)),[1]!tblLoc[Loc],0))</f>
        <v>0</v>
      </c>
      <c r="T639" s="6" t="e">
        <f>INDEX([1]!tblLoc[Score],MATCH(INDEX([1]!tblOrg[Loc],MATCH(#REF!,[1]!tblOrg[Abbr],0)),[1]!tblLoc[Loc],0))</f>
        <v>#REF!</v>
      </c>
      <c r="U639" s="6">
        <f>IFERROR(INDEX([1]!tblLoc[Score],MATCH(INDEX([1]!tblOrg[Loc],MATCH(INDEX(FacList,MATCH(tblTeamSch[[#This Row],[Facility]],INDEX(FacList,,1),0),3),[1]!tblOrg[Org Num],0)),[1]!tblLoc[Loc],0)),"")</f>
        <v>10</v>
      </c>
      <c r="V639" s="6">
        <f>IF(OR(tblTeamSch[[#This Row],[Court]]="",tblTeamSch[[#This Row],[Home]]&gt;0),0,IF(tblTeamSch[[#This Row],[Court]]&lt;10,0,IF(tblTeamSch[[#This Row],[Home Court]]=10,0,10)))</f>
        <v>0</v>
      </c>
      <c r="W639" s="6" t="e">
        <f>COUNTIFS(tblTeamSch[Travel Score for Game],10,tblTeamSch[Home],0,#REF!,#REF!)</f>
        <v>#REF!</v>
      </c>
      <c r="X639" s="6" t="str">
        <f>IFERROR(INDEX(tblTeamSch[Overall Travel Score],MATCH(tblTeamSch[[#This Row],[Opponent]],tblTeamSch[Team],0)),"")</f>
        <v/>
      </c>
      <c r="Y639" s="6" cm="1">
        <f t="array" ref="Y639">IF(Y638="Num",1,IF(Y638="","",IF(Y638+1&gt;TotalNumRegGames*2,"",Y638+1)))</f>
        <v>638</v>
      </c>
    </row>
    <row r="640" spans="1:25" ht="13.35" customHeight="1" x14ac:dyDescent="0.3">
      <c r="A640" s="6" cm="1">
        <f t="array" ref="A6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366</v>
      </c>
      <c r="B640" s="6" cm="1">
        <f t="array" ref="B6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0" s="6">
        <f>IFERROR(INDEX([1]!tblSchedule[Week Game Scheduled],MATCH(tblTeamSch[[#This Row],[Game Num]],[1]!tblSchedule[GameNum],0)),"")</f>
        <v>10</v>
      </c>
      <c r="D640" s="6">
        <f>IFERROR(INDEX([1]!tblSchedule[Round],MATCH(tblTeamSch[[#This Row],[Game Num]],[1]!tblSchedule[GameNum],0)),"")</f>
        <v>7</v>
      </c>
      <c r="E640" s="6">
        <f>IFERROR(INDEX([1]!tblSchedule[Rnd Sch],MATCH(tblTeamSch[[#This Row],[Game Num]],[1]!tblSchedule[GameNum],0)),"")</f>
        <v>7</v>
      </c>
      <c r="F640" s="6" t="str">
        <f>IFERROR(INDEX([1]!tblSchedule[DLC],MATCH(tblTeamSch[[#This Row],[Game Num]],[1]!tblSchedule[GameNum],0)),"")</f>
        <v>6B2A</v>
      </c>
      <c r="G640" s="7" t="str">
        <f>IFERROR(INDEX([1]!tblSchedule[Facility],MATCH(tblTeamSch[[#This Row],[Game Num]],[1]!tblSchedule[GameNum],0)),"")</f>
        <v>St. John Paul II Community Center (Gym)</v>
      </c>
      <c r="H640" s="8">
        <f>IFERROR(INDEX([1]!tblSchedule[Game Date],MATCH(tblTeamSch[[#This Row],[Game Num]],[1]!tblSchedule[GameNum],0)),"")</f>
        <v>46054</v>
      </c>
      <c r="I640" s="9">
        <f>IFERROR(INDEX([1]!tblSchedule[Game Time],MATCH(tblTeamSch[[#This Row],[Game Num]],[1]!tblSchedule[GameNum],0)),"")</f>
        <v>0.66666666666666663</v>
      </c>
      <c r="J640" s="10" t="str">
        <f>IFERROR(INDEX([1]!tblTeams[Organization],MATCH(tblTeamSch[[#This Row],[Team]],[1]!tblTeams[Team],0)),"")</f>
        <v>Our Lady of Lourdes</v>
      </c>
      <c r="K640" s="10" t="str">
        <f>IFERROR(INDEX([1]!tblOrg[Abbr],MATCH(tblTeamSch[[#This Row],[Org]],[1]!tblOrg[Organization],0)),"")</f>
        <v>OLOL</v>
      </c>
      <c r="L640" s="10" t="str">
        <f>IFERROR(INDEX(IF(tblTeamSch[[#This Row],[1vs2]]=1,[1]!tblSchedule[Team 1 Name],[1]!tblSchedule[Team 2 Name]),MATCH(tblTeamSch[[#This Row],[Game Num]],[1]!tblSchedule[GameNum],0)),"")</f>
        <v>OLOL 5/6 BB White</v>
      </c>
      <c r="M640" s="10" t="str">
        <f>IFERROR(INDEX(IF(tblTeamSch[[#This Row],[1vs2]]=1,[1]!tblSchedule[Team 2 Name],[1]!tblSchedule[Team 1 Name]),MATCH(tblTeamSch[[#This Row],[Game Num]],[1]!tblSchedule[GameNum],0)),"")</f>
        <v>OLOL 5/6 BB Blue</v>
      </c>
      <c r="N640" s="6"/>
      <c r="O640" s="6"/>
      <c r="P640" s="6"/>
      <c r="Q640" s="6">
        <f>INDEX([1]!tblSchedule[Home Game],MATCH(tblTeamSch[[#This Row],[Game Num]],[1]!tblSchedule[GameNum],0))</f>
        <v>0</v>
      </c>
      <c r="R640" s="7" t="e">
        <f>IF(COUNTIFS(tblTeamSch[Team],tblTeamSch[[#This Row],[Team]],#REF!,1)&gt;1,"Y","")</f>
        <v>#REF!</v>
      </c>
      <c r="S640" s="6">
        <f>INDEX([1]!tblLoc[Score],MATCH(INDEX([1]!tblOrg[Loc],MATCH(tblTeamSch[[#This Row],[Org]],[1]!tblOrg[Organization],0)),[1]!tblLoc[Loc],0))</f>
        <v>0</v>
      </c>
      <c r="T640" s="6" t="e">
        <f>INDEX([1]!tblLoc[Score],MATCH(INDEX([1]!tblOrg[Loc],MATCH(#REF!,[1]!tblOrg[Abbr],0)),[1]!tblLoc[Loc],0))</f>
        <v>#REF!</v>
      </c>
      <c r="U640" s="6">
        <f>IFERROR(INDEX([1]!tblLoc[Score],MATCH(INDEX([1]!tblOrg[Loc],MATCH(INDEX(FacList,MATCH(tblTeamSch[[#This Row],[Facility]],INDEX(FacList,,1),0),3),[1]!tblOrg[Org Num],0)),[1]!tblLoc[Loc],0)),"")</f>
        <v>0</v>
      </c>
      <c r="V640" s="6">
        <f>IF(OR(tblTeamSch[[#This Row],[Court]]="",tblTeamSch[[#This Row],[Home]]&gt;0),0,IF(tblTeamSch[[#This Row],[Court]]&lt;10,0,IF(tblTeamSch[[#This Row],[Home Court]]=10,0,10)))</f>
        <v>0</v>
      </c>
      <c r="W640" s="6" t="e">
        <f>COUNTIFS(tblTeamSch[Travel Score for Game],10,tblTeamSch[Home],0,#REF!,#REF!)</f>
        <v>#REF!</v>
      </c>
      <c r="X640" s="6" t="str">
        <f>IFERROR(INDEX(tblTeamSch[Overall Travel Score],MATCH(tblTeamSch[[#This Row],[Opponent]],tblTeamSch[Team],0)),"")</f>
        <v/>
      </c>
      <c r="Y640" s="6" cm="1">
        <f t="array" ref="Y640">IF(Y639="Num",1,IF(Y639="","",IF(Y639+1&gt;TotalNumRegGames*2,"",Y639+1)))</f>
        <v>639</v>
      </c>
    </row>
    <row r="641" spans="1:25" ht="13.35" customHeight="1" x14ac:dyDescent="0.3">
      <c r="A641" s="6" cm="1">
        <f t="array" ref="A6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907</v>
      </c>
      <c r="B641" s="6" cm="1">
        <f t="array" ref="B6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1" s="6">
        <f>IFERROR(INDEX([1]!tblSchedule[Week Game Scheduled],MATCH(tblTeamSch[[#This Row],[Game Num]],[1]!tblSchedule[GameNum],0)),"")</f>
        <v>50</v>
      </c>
      <c r="D641" s="6">
        <f>IFERROR(INDEX([1]!tblSchedule[Round],MATCH(tblTeamSch[[#This Row],[Game Num]],[1]!tblSchedule[GameNum],0)),"")</f>
        <v>2</v>
      </c>
      <c r="E641" s="6">
        <f>IFERROR(INDEX([1]!tblSchedule[Rnd Sch],MATCH(tblTeamSch[[#This Row],[Game Num]],[1]!tblSchedule[GameNum],0)),"")</f>
        <v>2</v>
      </c>
      <c r="F641" s="6" t="str">
        <f>IFERROR(INDEX([1]!tblSchedule[DLC],MATCH(tblTeamSch[[#This Row],[Game Num]],[1]!tblSchedule[GameNum],0)),"")</f>
        <v>6G1A</v>
      </c>
      <c r="G641" s="7" t="str">
        <f>IFERROR(INDEX([1]!tblSchedule[Facility],MATCH(tblTeamSch[[#This Row],[Game Num]],[1]!tblSchedule[GameNum],0)),"")</f>
        <v>St. Nicholas Academy Gym</v>
      </c>
      <c r="H641" s="8">
        <f>IFERROR(INDEX([1]!tblSchedule[Game Date],MATCH(tblTeamSch[[#This Row],[Game Num]],[1]!tblSchedule[GameNum],0)),"")</f>
        <v>46004</v>
      </c>
      <c r="I641" s="9">
        <f>IFERROR(INDEX([1]!tblSchedule[Game Time],MATCH(tblTeamSch[[#This Row],[Game Num]],[1]!tblSchedule[GameNum],0)),"")</f>
        <v>0.45833333333333331</v>
      </c>
      <c r="J641" s="10" t="str">
        <f>IFERROR(INDEX([1]!tblTeams[Organization],MATCH(tblTeamSch[[#This Row],[Team]],[1]!tblTeams[Team],0)),"")</f>
        <v>Our Lady of Lourdes</v>
      </c>
      <c r="K641" s="10" t="str">
        <f>IFERROR(INDEX([1]!tblOrg[Abbr],MATCH(tblTeamSch[[#This Row],[Org]],[1]!tblOrg[Organization],0)),"")</f>
        <v>OLOL</v>
      </c>
      <c r="L641" s="10" t="str">
        <f>IFERROR(INDEX(IF(tblTeamSch[[#This Row],[1vs2]]=1,[1]!tblSchedule[Team 1 Name],[1]!tblSchedule[Team 2 Name]),MATCH(tblTeamSch[[#This Row],[Game Num]],[1]!tblSchedule[GameNum],0)),"")</f>
        <v>OLOL 5/6 GB #1</v>
      </c>
      <c r="M641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641" s="6"/>
      <c r="O641" s="6"/>
      <c r="P641" s="6"/>
      <c r="Q641" s="6">
        <f>INDEX([1]!tblSchedule[Home Game],MATCH(tblTeamSch[[#This Row],[Game Num]],[1]!tblSchedule[GameNum],0))</f>
        <v>0</v>
      </c>
      <c r="R641" s="7" t="e">
        <f>IF(COUNTIFS(tblTeamSch[Team],tblTeamSch[[#This Row],[Team]],#REF!,1)&gt;1,"Y","")</f>
        <v>#REF!</v>
      </c>
      <c r="S641" s="6">
        <f>INDEX([1]!tblLoc[Score],MATCH(INDEX([1]!tblOrg[Loc],MATCH(tblTeamSch[[#This Row],[Org]],[1]!tblOrg[Organization],0)),[1]!tblLoc[Loc],0))</f>
        <v>0</v>
      </c>
      <c r="T641" s="6" t="e">
        <f>INDEX([1]!tblLoc[Score],MATCH(INDEX([1]!tblOrg[Loc],MATCH(#REF!,[1]!tblOrg[Abbr],0)),[1]!tblLoc[Loc],0))</f>
        <v>#REF!</v>
      </c>
      <c r="U641" s="6">
        <f>IFERROR(INDEX([1]!tblLoc[Score],MATCH(INDEX([1]!tblOrg[Loc],MATCH(INDEX(FacList,MATCH(tblTeamSch[[#This Row],[Facility]],INDEX(FacList,,1),0),3),[1]!tblOrg[Org Num],0)),[1]!tblLoc[Loc],0)),"")</f>
        <v>10</v>
      </c>
      <c r="V641" s="6">
        <f>IF(OR(tblTeamSch[[#This Row],[Court]]="",tblTeamSch[[#This Row],[Home]]&gt;0),0,IF(tblTeamSch[[#This Row],[Court]]&lt;10,0,IF(tblTeamSch[[#This Row],[Home Court]]=10,0,10)))</f>
        <v>10</v>
      </c>
      <c r="W641" s="6" t="e">
        <f>COUNTIFS(tblTeamSch[Travel Score for Game],10,tblTeamSch[Home],0,#REF!,#REF!)</f>
        <v>#REF!</v>
      </c>
      <c r="X641" s="6" t="str">
        <f>IFERROR(INDEX(tblTeamSch[Overall Travel Score],MATCH(tblTeamSch[[#This Row],[Opponent]],tblTeamSch[Team],0)),"")</f>
        <v/>
      </c>
      <c r="Y641" s="6" cm="1">
        <f t="array" ref="Y641">IF(Y640="Num",1,IF(Y640="","",IF(Y640+1&gt;TotalNumRegGames*2,"",Y640+1)))</f>
        <v>640</v>
      </c>
    </row>
    <row r="642" spans="1:25" ht="13.35" customHeight="1" x14ac:dyDescent="0.3">
      <c r="A642" s="6" cm="1">
        <f t="array" ref="A6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911</v>
      </c>
      <c r="B642" s="6" cm="1">
        <f t="array" ref="B6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2" s="6">
        <f>IFERROR(INDEX([1]!tblSchedule[Week Game Scheduled],MATCH(tblTeamSch[[#This Row],[Game Num]],[1]!tblSchedule[GameNum],0)),"")</f>
        <v>5</v>
      </c>
      <c r="D642" s="6">
        <f>IFERROR(INDEX([1]!tblSchedule[Round],MATCH(tblTeamSch[[#This Row],[Game Num]],[1]!tblSchedule[GameNum],0)),"")</f>
        <v>3</v>
      </c>
      <c r="E642" s="6">
        <f>IFERROR(INDEX([1]!tblSchedule[Rnd Sch],MATCH(tblTeamSch[[#This Row],[Game Num]],[1]!tblSchedule[GameNum],0)),"")</f>
        <v>3</v>
      </c>
      <c r="F642" s="6" t="str">
        <f>IFERROR(INDEX([1]!tblSchedule[DLC],MATCH(tblTeamSch[[#This Row],[Game Num]],[1]!tblSchedule[GameNum],0)),"")</f>
        <v>6G1A</v>
      </c>
      <c r="G642" s="7" t="str">
        <f>IFERROR(INDEX([1]!tblSchedule[Facility],MATCH(tblTeamSch[[#This Row],[Game Num]],[1]!tblSchedule[GameNum],0)),"")</f>
        <v>Saint Bernard Parish Hall</v>
      </c>
      <c r="H642" s="8">
        <f>IFERROR(INDEX([1]!tblSchedule[Game Date],MATCH(tblTeamSch[[#This Row],[Game Num]],[1]!tblSchedule[GameNum],0)),"")</f>
        <v>46025</v>
      </c>
      <c r="I642" s="9">
        <f>IFERROR(INDEX([1]!tblSchedule[Game Time],MATCH(tblTeamSch[[#This Row],[Game Num]],[1]!tblSchedule[GameNum],0)),"")</f>
        <v>0.45833333333333331</v>
      </c>
      <c r="J642" s="10" t="str">
        <f>IFERROR(INDEX([1]!tblTeams[Organization],MATCH(tblTeamSch[[#This Row],[Team]],[1]!tblTeams[Team],0)),"")</f>
        <v>Our Lady of Lourdes</v>
      </c>
      <c r="K642" s="10" t="str">
        <f>IFERROR(INDEX([1]!tblOrg[Abbr],MATCH(tblTeamSch[[#This Row],[Org]],[1]!tblOrg[Organization],0)),"")</f>
        <v>OLOL</v>
      </c>
      <c r="L642" s="10" t="str">
        <f>IFERROR(INDEX(IF(tblTeamSch[[#This Row],[1vs2]]=1,[1]!tblSchedule[Team 1 Name],[1]!tblSchedule[Team 2 Name]),MATCH(tblTeamSch[[#This Row],[Game Num]],[1]!tblSchedule[GameNum],0)),"")</f>
        <v>OLOL 5/6 GB #1</v>
      </c>
      <c r="M642" s="10" t="str">
        <f>IFERROR(INDEX(IF(tblTeamSch[[#This Row],[1vs2]]=1,[1]!tblSchedule[Team 2 Name],[1]!tblSchedule[Team 1 Name]),MATCH(tblTeamSch[[#This Row],[Game Num]],[1]!tblSchedule[GameNum],0)),"")</f>
        <v>St Bernard BB 6G#1</v>
      </c>
      <c r="N642" s="6" t="str" cm="1">
        <f t="array" ref="N64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2" s="6" t="str">
        <f>IFERROR(INDEX(#REF!,MATCH(tblTeamSch[[#This Row],[Team]],[1]!tblTeams[Team],0)),"")</f>
        <v/>
      </c>
      <c r="Q642" s="6">
        <f>INDEX([1]!tblSchedule[Home Game],MATCH(tblTeamSch[[#This Row],[Game Num]],[1]!tblSchedule[GameNum],0))</f>
        <v>1</v>
      </c>
      <c r="R642" s="7" t="e">
        <f>IF(COUNTIFS(tblTeamSch[Team],tblTeamSch[[#This Row],[Team]],#REF!,1)&gt;1,"Y","")</f>
        <v>#REF!</v>
      </c>
      <c r="S642" s="6">
        <f>INDEX([1]!tblLoc[Score],MATCH(INDEX([1]!tblOrg[Loc],MATCH(tblTeamSch[[#This Row],[Org]],[1]!tblOrg[Organization],0)),[1]!tblLoc[Loc],0))</f>
        <v>0</v>
      </c>
      <c r="T642" s="6" t="e">
        <f>INDEX([1]!tblLoc[Score],MATCH(INDEX([1]!tblOrg[Loc],MATCH(#REF!,[1]!tblOrg[Abbr],0)),[1]!tblLoc[Loc],0))</f>
        <v>#REF!</v>
      </c>
      <c r="U642" s="6">
        <f>IFERROR(INDEX([1]!tblLoc[Score],MATCH(INDEX([1]!tblOrg[Loc],MATCH(INDEX(FacList,MATCH(tblTeamSch[[#This Row],[Facility]],INDEX(FacList,,1),0),3),[1]!tblOrg[Org Num],0)),[1]!tblLoc[Loc],0)),"")</f>
        <v>7</v>
      </c>
      <c r="V642" s="6">
        <f>IF(OR(tblTeamSch[[#This Row],[Court]]="",tblTeamSch[[#This Row],[Home]]&gt;0),0,IF(tblTeamSch[[#This Row],[Court]]&lt;10,0,IF(tblTeamSch[[#This Row],[Home Court]]=10,0,10)))</f>
        <v>0</v>
      </c>
      <c r="W642" s="6" t="e">
        <f>COUNTIFS(tblTeamSch[Travel Score for Game],10,tblTeamSch[Home],0,#REF!,#REF!)</f>
        <v>#REF!</v>
      </c>
      <c r="X642" s="6" t="str">
        <f>IFERROR(INDEX(tblTeamSch[Overall Travel Score],MATCH(tblTeamSch[[#This Row],[Opponent]],tblTeamSch[Team],0)),"")</f>
        <v/>
      </c>
      <c r="Y642" s="6" cm="1">
        <f t="array" ref="Y642">IF(Y641="Num",1,IF(Y641="","",IF(Y641+1&gt;TotalNumRegGames*2,"",Y641+1)))</f>
        <v>641</v>
      </c>
    </row>
    <row r="643" spans="1:25" ht="13.35" customHeight="1" x14ac:dyDescent="0.3">
      <c r="A643" s="6" cm="1">
        <f t="array" ref="A6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915</v>
      </c>
      <c r="B643" s="6" cm="1">
        <f t="array" ref="B6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3" s="6">
        <f>IFERROR(INDEX([1]!tblSchedule[Week Game Scheduled],MATCH(tblTeamSch[[#This Row],[Game Num]],[1]!tblSchedule[GameNum],0)),"")</f>
        <v>6</v>
      </c>
      <c r="D643" s="6">
        <f>IFERROR(INDEX([1]!tblSchedule[Round],MATCH(tblTeamSch[[#This Row],[Game Num]],[1]!tblSchedule[GameNum],0)),"")</f>
        <v>4</v>
      </c>
      <c r="E643" s="6">
        <f>IFERROR(INDEX([1]!tblSchedule[Rnd Sch],MATCH(tblTeamSch[[#This Row],[Game Num]],[1]!tblSchedule[GameNum],0)),"")</f>
        <v>4</v>
      </c>
      <c r="F643" s="6" t="str">
        <f>IFERROR(INDEX([1]!tblSchedule[DLC],MATCH(tblTeamSch[[#This Row],[Game Num]],[1]!tblSchedule[GameNum],0)),"")</f>
        <v>6G1A</v>
      </c>
      <c r="G643" s="7" t="str">
        <f>IFERROR(INDEX([1]!tblSchedule[Facility],MATCH(tblTeamSch[[#This Row],[Game Num]],[1]!tblSchedule[GameNum],0)),"")</f>
        <v>Ascension Gym</v>
      </c>
      <c r="H643" s="8">
        <f>IFERROR(INDEX([1]!tblSchedule[Game Date],MATCH(tblTeamSch[[#This Row],[Game Num]],[1]!tblSchedule[GameNum],0)),"")</f>
        <v>46032</v>
      </c>
      <c r="I643" s="9">
        <f>IFERROR(INDEX([1]!tblSchedule[Game Time],MATCH(tblTeamSch[[#This Row],[Game Num]],[1]!tblSchedule[GameNum],0)),"")</f>
        <v>0.45833333333333331</v>
      </c>
      <c r="J643" s="10" t="str">
        <f>IFERROR(INDEX([1]!tblTeams[Organization],MATCH(tblTeamSch[[#This Row],[Team]],[1]!tblTeams[Team],0)),"")</f>
        <v>Our Lady of Lourdes</v>
      </c>
      <c r="K643" s="10" t="str">
        <f>IFERROR(INDEX([1]!tblOrg[Abbr],MATCH(tblTeamSch[[#This Row],[Org]],[1]!tblOrg[Organization],0)),"")</f>
        <v>OLOL</v>
      </c>
      <c r="L643" s="10" t="str">
        <f>IFERROR(INDEX(IF(tblTeamSch[[#This Row],[1vs2]]=1,[1]!tblSchedule[Team 1 Name],[1]!tblSchedule[Team 2 Name]),MATCH(tblTeamSch[[#This Row],[Game Num]],[1]!tblSchedule[GameNum],0)),"")</f>
        <v>OLOL 5/6 GB #1</v>
      </c>
      <c r="M643" s="10" t="str">
        <f>IFERROR(INDEX(IF(tblTeamSch[[#This Row],[1vs2]]=1,[1]!tblSchedule[Team 2 Name],[1]!tblSchedule[Team 1 Name]),MATCH(tblTeamSch[[#This Row],[Game Num]],[1]!tblSchedule[GameNum],0)),"")</f>
        <v>Ascension BB 6G#1</v>
      </c>
      <c r="N643" s="6" t="str" cm="1">
        <f t="array" ref="N64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3" s="6" t="str">
        <f>IFERROR(INDEX(#REF!,MATCH(tblTeamSch[[#This Row],[Team]],[1]!tblTeams[Team],0)),"")</f>
        <v/>
      </c>
      <c r="Q643" s="6">
        <f>INDEX([1]!tblSchedule[Home Game],MATCH(tblTeamSch[[#This Row],[Game Num]],[1]!tblSchedule[GameNum],0))</f>
        <v>1</v>
      </c>
      <c r="R643" s="7" t="e">
        <f>IF(COUNTIFS(tblTeamSch[Team],tblTeamSch[[#This Row],[Team]],#REF!,1)&gt;1,"Y","")</f>
        <v>#REF!</v>
      </c>
      <c r="S643" s="6">
        <f>INDEX([1]!tblLoc[Score],MATCH(INDEX([1]!tblOrg[Loc],MATCH(tblTeamSch[[#This Row],[Org]],[1]!tblOrg[Organization],0)),[1]!tblLoc[Loc],0))</f>
        <v>0</v>
      </c>
      <c r="T643" s="6" t="e">
        <f>INDEX([1]!tblLoc[Score],MATCH(INDEX([1]!tblOrg[Loc],MATCH(#REF!,[1]!tblOrg[Abbr],0)),[1]!tblLoc[Loc],0))</f>
        <v>#REF!</v>
      </c>
      <c r="U643" s="6">
        <f>IFERROR(INDEX([1]!tblLoc[Score],MATCH(INDEX([1]!tblOrg[Loc],MATCH(INDEX(FacList,MATCH(tblTeamSch[[#This Row],[Facility]],INDEX(FacList,,1),0),3),[1]!tblOrg[Org Num],0)),[1]!tblLoc[Loc],0)),"")</f>
        <v>0</v>
      </c>
      <c r="V643" s="6">
        <f>IF(OR(tblTeamSch[[#This Row],[Court]]="",tblTeamSch[[#This Row],[Home]]&gt;0),0,IF(tblTeamSch[[#This Row],[Court]]&lt;10,0,IF(tblTeamSch[[#This Row],[Home Court]]=10,0,10)))</f>
        <v>0</v>
      </c>
      <c r="W643" s="6" t="e">
        <f>COUNTIFS(tblTeamSch[Travel Score for Game],10,tblTeamSch[Home],0,#REF!,#REF!)</f>
        <v>#REF!</v>
      </c>
      <c r="X643" s="6" t="str">
        <f>IFERROR(INDEX(tblTeamSch[Overall Travel Score],MATCH(tblTeamSch[[#This Row],[Opponent]],tblTeamSch[Team],0)),"")</f>
        <v/>
      </c>
      <c r="Y643" s="6" cm="1">
        <f t="array" ref="Y643">IF(Y642="Num",1,IF(Y642="","",IF(Y642+1&gt;TotalNumRegGames*2,"",Y642+1)))</f>
        <v>642</v>
      </c>
    </row>
    <row r="644" spans="1:25" ht="13.35" customHeight="1" x14ac:dyDescent="0.3">
      <c r="A644" s="6" cm="1">
        <f t="array" ref="A6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928</v>
      </c>
      <c r="B644" s="6" cm="1">
        <f t="array" ref="B6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4" s="6">
        <f>IFERROR(INDEX([1]!tblSchedule[Week Game Scheduled],MATCH(tblTeamSch[[#This Row],[Game Num]],[1]!tblSchedule[GameNum],0)),"")</f>
        <v>7</v>
      </c>
      <c r="D644" s="6">
        <f>IFERROR(INDEX([1]!tblSchedule[Round],MATCH(tblTeamSch[[#This Row],[Game Num]],[1]!tblSchedule[GameNum],0)),"")</f>
        <v>8</v>
      </c>
      <c r="E644" s="6">
        <f>IFERROR(INDEX([1]!tblSchedule[Rnd Sch],MATCH(tblTeamSch[[#This Row],[Game Num]],[1]!tblSchedule[GameNum],0)),"")</f>
        <v>4</v>
      </c>
      <c r="F644" s="6" t="str">
        <f>IFERROR(INDEX([1]!tblSchedule[DLC],MATCH(tblTeamSch[[#This Row],[Game Num]],[1]!tblSchedule[GameNum],0)),"")</f>
        <v>6G1A</v>
      </c>
      <c r="G644" s="7" t="str">
        <f>IFERROR(INDEX([1]!tblSchedule[Facility],MATCH(tblTeamSch[[#This Row],[Game Num]],[1]!tblSchedule[GameNum],0)),"")</f>
        <v>St Edward Gym</v>
      </c>
      <c r="H644" s="8">
        <f>IFERROR(INDEX([1]!tblSchedule[Game Date],MATCH(tblTeamSch[[#This Row],[Game Num]],[1]!tblSchedule[GameNum],0)),"")</f>
        <v>46033</v>
      </c>
      <c r="I644" s="9">
        <f>IFERROR(INDEX([1]!tblSchedule[Game Time],MATCH(tblTeamSch[[#This Row],[Game Num]],[1]!tblSchedule[GameNum],0)),"")</f>
        <v>0.58333333333333337</v>
      </c>
      <c r="J644" s="10" t="str">
        <f>IFERROR(INDEX([1]!tblTeams[Organization],MATCH(tblTeamSch[[#This Row],[Team]],[1]!tblTeams[Team],0)),"")</f>
        <v>Our Lady of Lourdes</v>
      </c>
      <c r="K644" s="10" t="str">
        <f>IFERROR(INDEX([1]!tblOrg[Abbr],MATCH(tblTeamSch[[#This Row],[Org]],[1]!tblOrg[Organization],0)),"")</f>
        <v>OLOL</v>
      </c>
      <c r="L644" s="10" t="str">
        <f>IFERROR(INDEX(IF(tblTeamSch[[#This Row],[1vs2]]=1,[1]!tblSchedule[Team 1 Name],[1]!tblSchedule[Team 2 Name]),MATCH(tblTeamSch[[#This Row],[Game Num]],[1]!tblSchedule[GameNum],0)),"")</f>
        <v>OLOL 5/6 GB #1</v>
      </c>
      <c r="M644" s="10" t="str">
        <f>IFERROR(INDEX(IF(tblTeamSch[[#This Row],[1vs2]]=1,[1]!tblSchedule[Team 2 Name],[1]!tblSchedule[Team 1 Name]),MATCH(tblTeamSch[[#This Row],[Game Num]],[1]!tblSchedule[GameNum],0)),"")</f>
        <v>St Edward Bball 6G1</v>
      </c>
      <c r="N644" s="6" t="str" cm="1">
        <f t="array" ref="N64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4" s="6" t="str">
        <f>IFERROR(INDEX(#REF!,MATCH(tblTeamSch[[#This Row],[Team]],[1]!tblTeams[Team],0)),"")</f>
        <v/>
      </c>
      <c r="Q644" s="6">
        <f>INDEX([1]!tblSchedule[Home Game],MATCH(tblTeamSch[[#This Row],[Game Num]],[1]!tblSchedule[GameNum],0))</f>
        <v>1</v>
      </c>
      <c r="R644" s="7" t="e">
        <f>IF(COUNTIFS(tblTeamSch[Team],tblTeamSch[[#This Row],[Team]],#REF!,1)&gt;1,"Y","")</f>
        <v>#REF!</v>
      </c>
      <c r="S644" s="6">
        <f>INDEX([1]!tblLoc[Score],MATCH(INDEX([1]!tblOrg[Loc],MATCH(tblTeamSch[[#This Row],[Org]],[1]!tblOrg[Organization],0)),[1]!tblLoc[Loc],0))</f>
        <v>0</v>
      </c>
      <c r="T644" s="6" t="e">
        <f>INDEX([1]!tblLoc[Score],MATCH(INDEX([1]!tblOrg[Loc],MATCH(#REF!,[1]!tblOrg[Abbr],0)),[1]!tblLoc[Loc],0))</f>
        <v>#REF!</v>
      </c>
      <c r="U644" s="6">
        <f>IFERROR(INDEX([1]!tblLoc[Score],MATCH(INDEX([1]!tblOrg[Loc],MATCH(INDEX(FacList,MATCH(tblTeamSch[[#This Row],[Facility]],INDEX(FacList,,1),0),3),[1]!tblOrg[Org Num],0)),[1]!tblLoc[Loc],0)),"")</f>
        <v>7</v>
      </c>
      <c r="V644" s="6">
        <f>IF(OR(tblTeamSch[[#This Row],[Court]]="",tblTeamSch[[#This Row],[Home]]&gt;0),0,IF(tblTeamSch[[#This Row],[Court]]&lt;10,0,IF(tblTeamSch[[#This Row],[Home Court]]=10,0,10)))</f>
        <v>0</v>
      </c>
      <c r="W644" s="6" t="e">
        <f>COUNTIFS(tblTeamSch[Travel Score for Game],10,tblTeamSch[Home],0,#REF!,#REF!)</f>
        <v>#REF!</v>
      </c>
      <c r="X644" s="6" t="str">
        <f>IFERROR(INDEX(tblTeamSch[Overall Travel Score],MATCH(tblTeamSch[[#This Row],[Opponent]],tblTeamSch[Team],0)),"")</f>
        <v/>
      </c>
      <c r="Y644" s="6" cm="1">
        <f t="array" ref="Y644">IF(Y643="Num",1,IF(Y643="","",IF(Y643+1&gt;TotalNumRegGames*2,"",Y643+1)))</f>
        <v>643</v>
      </c>
    </row>
    <row r="645" spans="1:25" ht="13.35" customHeight="1" x14ac:dyDescent="0.3">
      <c r="A645" s="6" cm="1">
        <f t="array" ref="A6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919</v>
      </c>
      <c r="B645" s="6" cm="1">
        <f t="array" ref="B6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5" s="6">
        <f>IFERROR(INDEX([1]!tblSchedule[Week Game Scheduled],MATCH(tblTeamSch[[#This Row],[Game Num]],[1]!tblSchedule[GameNum],0)),"")</f>
        <v>7</v>
      </c>
      <c r="D645" s="6">
        <f>IFERROR(INDEX([1]!tblSchedule[Round],MATCH(tblTeamSch[[#This Row],[Game Num]],[1]!tblSchedule[GameNum],0)),"")</f>
        <v>5</v>
      </c>
      <c r="E645" s="6">
        <f>IFERROR(INDEX([1]!tblSchedule[Rnd Sch],MATCH(tblTeamSch[[#This Row],[Game Num]],[1]!tblSchedule[GameNum],0)),"")</f>
        <v>5</v>
      </c>
      <c r="F645" s="6" t="str">
        <f>IFERROR(INDEX([1]!tblSchedule[DLC],MATCH(tblTeamSch[[#This Row],[Game Num]],[1]!tblSchedule[GameNum],0)),"")</f>
        <v>6G1A</v>
      </c>
      <c r="G645" s="7" t="str">
        <f>IFERROR(INDEX([1]!tblSchedule[Facility],MATCH(tblTeamSch[[#This Row],[Game Num]],[1]!tblSchedule[GameNum],0)),"")</f>
        <v>Saint Andrew Academy Gym</v>
      </c>
      <c r="H645" s="8">
        <f>IFERROR(INDEX([1]!tblSchedule[Game Date],MATCH(tblTeamSch[[#This Row],[Game Num]],[1]!tblSchedule[GameNum],0)),"")</f>
        <v>46039</v>
      </c>
      <c r="I645" s="9">
        <f>IFERROR(INDEX([1]!tblSchedule[Game Time],MATCH(tblTeamSch[[#This Row],[Game Num]],[1]!tblSchedule[GameNum],0)),"")</f>
        <v>0.45833333333333331</v>
      </c>
      <c r="J645" s="10" t="str">
        <f>IFERROR(INDEX([1]!tblTeams[Organization],MATCH(tblTeamSch[[#This Row],[Team]],[1]!tblTeams[Team],0)),"")</f>
        <v>Our Lady of Lourdes</v>
      </c>
      <c r="K645" s="10" t="str">
        <f>IFERROR(INDEX([1]!tblOrg[Abbr],MATCH(tblTeamSch[[#This Row],[Org]],[1]!tblOrg[Organization],0)),"")</f>
        <v>OLOL</v>
      </c>
      <c r="L645" s="10" t="str">
        <f>IFERROR(INDEX(IF(tblTeamSch[[#This Row],[1vs2]]=1,[1]!tblSchedule[Team 1 Name],[1]!tblSchedule[Team 2 Name]),MATCH(tblTeamSch[[#This Row],[Game Num]],[1]!tblSchedule[GameNum],0)),"")</f>
        <v>OLOL 5/6 GB #1</v>
      </c>
      <c r="M645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645" s="6" t="str" cm="1">
        <f t="array" ref="N64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5" s="6" t="str">
        <f>IFERROR(INDEX(#REF!,MATCH(tblTeamSch[[#This Row],[Team]],[1]!tblTeams[Team],0)),"")</f>
        <v/>
      </c>
      <c r="Q645" s="6">
        <f>INDEX([1]!tblSchedule[Home Game],MATCH(tblTeamSch[[#This Row],[Game Num]],[1]!tblSchedule[GameNum],0))</f>
        <v>0</v>
      </c>
      <c r="R645" s="7" t="e">
        <f>IF(COUNTIFS(tblTeamSch[Team],tblTeamSch[[#This Row],[Team]],#REF!,1)&gt;1,"Y","")</f>
        <v>#REF!</v>
      </c>
      <c r="S645" s="6">
        <f>INDEX([1]!tblLoc[Score],MATCH(INDEX([1]!tblOrg[Loc],MATCH(tblTeamSch[[#This Row],[Org]],[1]!tblOrg[Organization],0)),[1]!tblLoc[Loc],0))</f>
        <v>0</v>
      </c>
      <c r="T645" s="6" t="e">
        <f>INDEX([1]!tblLoc[Score],MATCH(INDEX([1]!tblOrg[Loc],MATCH(#REF!,[1]!tblOrg[Abbr],0)),[1]!tblLoc[Loc],0))</f>
        <v>#REF!</v>
      </c>
      <c r="U645" s="6">
        <f>IFERROR(INDEX([1]!tblLoc[Score],MATCH(INDEX([1]!tblOrg[Loc],MATCH(INDEX(FacList,MATCH(tblTeamSch[[#This Row],[Facility]],INDEX(FacList,,1),0),3),[1]!tblOrg[Org Num],0)),[1]!tblLoc[Loc],0)),"")</f>
        <v>10</v>
      </c>
      <c r="V645" s="6">
        <f>IF(OR(tblTeamSch[[#This Row],[Court]]="",tblTeamSch[[#This Row],[Home]]&gt;0),0,IF(tblTeamSch[[#This Row],[Court]]&lt;10,0,IF(tblTeamSch[[#This Row],[Home Court]]=10,0,10)))</f>
        <v>10</v>
      </c>
      <c r="W645" s="6" t="e">
        <f>COUNTIFS(tblTeamSch[Travel Score for Game],10,tblTeamSch[Home],0,#REF!,#REF!)</f>
        <v>#REF!</v>
      </c>
      <c r="X645" s="6" t="str">
        <f>IFERROR(INDEX(tblTeamSch[Overall Travel Score],MATCH(tblTeamSch[[#This Row],[Opponent]],tblTeamSch[Team],0)),"")</f>
        <v/>
      </c>
      <c r="Y645" s="6" cm="1">
        <f t="array" ref="Y645">IF(Y644="Num",1,IF(Y644="","",IF(Y644+1&gt;TotalNumRegGames*2,"",Y644+1)))</f>
        <v>644</v>
      </c>
    </row>
    <row r="646" spans="1:25" ht="13.35" customHeight="1" x14ac:dyDescent="0.3">
      <c r="A646" s="6" cm="1">
        <f t="array" ref="A6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921</v>
      </c>
      <c r="B646" s="6" cm="1">
        <f t="array" ref="B6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6" s="6">
        <f>IFERROR(INDEX([1]!tblSchedule[Week Game Scheduled],MATCH(tblTeamSch[[#This Row],[Game Num]],[1]!tblSchedule[GameNum],0)),"")</f>
        <v>8</v>
      </c>
      <c r="D646" s="6">
        <f>IFERROR(INDEX([1]!tblSchedule[Round],MATCH(tblTeamSch[[#This Row],[Game Num]],[1]!tblSchedule[GameNum],0)),"")</f>
        <v>6</v>
      </c>
      <c r="E646" s="6">
        <f>IFERROR(INDEX([1]!tblSchedule[Rnd Sch],MATCH(tblTeamSch[[#This Row],[Game Num]],[1]!tblSchedule[GameNum],0)),"")</f>
        <v>6</v>
      </c>
      <c r="F646" s="6" t="str">
        <f>IFERROR(INDEX([1]!tblSchedule[DLC],MATCH(tblTeamSch[[#This Row],[Game Num]],[1]!tblSchedule[GameNum],0)),"")</f>
        <v>6G1A</v>
      </c>
      <c r="G646" s="7" t="str">
        <f>IFERROR(INDEX([1]!tblSchedule[Facility],MATCH(tblTeamSch[[#This Row],[Game Num]],[1]!tblSchedule[GameNum],0)),"")</f>
        <v>St. Nicholas Academy Gym</v>
      </c>
      <c r="H646" s="8">
        <f>IFERROR(INDEX([1]!tblSchedule[Game Date],MATCH(tblTeamSch[[#This Row],[Game Num]],[1]!tblSchedule[GameNum],0)),"")</f>
        <v>46046</v>
      </c>
      <c r="I646" s="9">
        <f>IFERROR(INDEX([1]!tblSchedule[Game Time],MATCH(tblTeamSch[[#This Row],[Game Num]],[1]!tblSchedule[GameNum],0)),"")</f>
        <v>0.5</v>
      </c>
      <c r="J646" s="10" t="str">
        <f>IFERROR(INDEX([1]!tblTeams[Organization],MATCH(tblTeamSch[[#This Row],[Team]],[1]!tblTeams[Team],0)),"")</f>
        <v>Our Lady of Lourdes</v>
      </c>
      <c r="K646" s="10" t="str">
        <f>IFERROR(INDEX([1]!tblOrg[Abbr],MATCH(tblTeamSch[[#This Row],[Org]],[1]!tblOrg[Organization],0)),"")</f>
        <v>OLOL</v>
      </c>
      <c r="L646" s="10" t="str">
        <f>IFERROR(INDEX(IF(tblTeamSch[[#This Row],[1vs2]]=1,[1]!tblSchedule[Team 1 Name],[1]!tblSchedule[Team 2 Name]),MATCH(tblTeamSch[[#This Row],[Game Num]],[1]!tblSchedule[GameNum],0)),"")</f>
        <v>OLOL 5/6 GB #1</v>
      </c>
      <c r="M646" s="10" t="str">
        <f>IFERROR(INDEX(IF(tblTeamSch[[#This Row],[1vs2]]=1,[1]!tblSchedule[Team 2 Name],[1]!tblSchedule[Team 1 Name]),MATCH(tblTeamSch[[#This Row],[Game Num]],[1]!tblSchedule[GameNum],0)),"")</f>
        <v>St. Nicholas BB 6G #1</v>
      </c>
      <c r="N646" s="6" t="str" cm="1">
        <f t="array" ref="N64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6" s="6" t="str">
        <f>IFERROR(INDEX(#REF!,MATCH(tblTeamSch[[#This Row],[Team]],[1]!tblTeams[Team],0)),"")</f>
        <v/>
      </c>
      <c r="Q646" s="6">
        <f>INDEX([1]!tblSchedule[Home Game],MATCH(tblTeamSch[[#This Row],[Game Num]],[1]!tblSchedule[GameNum],0))</f>
        <v>1</v>
      </c>
      <c r="R646" s="7" t="e">
        <f>IF(COUNTIFS(tblTeamSch[Team],tblTeamSch[[#This Row],[Team]],#REF!,1)&gt;1,"Y","")</f>
        <v>#REF!</v>
      </c>
      <c r="S646" s="6">
        <f>INDEX([1]!tblLoc[Score],MATCH(INDEX([1]!tblOrg[Loc],MATCH(tblTeamSch[[#This Row],[Org]],[1]!tblOrg[Organization],0)),[1]!tblLoc[Loc],0))</f>
        <v>0</v>
      </c>
      <c r="T646" s="6" t="e">
        <f>INDEX([1]!tblLoc[Score],MATCH(INDEX([1]!tblOrg[Loc],MATCH(#REF!,[1]!tblOrg[Abbr],0)),[1]!tblLoc[Loc],0))</f>
        <v>#REF!</v>
      </c>
      <c r="U646" s="6">
        <f>IFERROR(INDEX([1]!tblLoc[Score],MATCH(INDEX([1]!tblOrg[Loc],MATCH(INDEX(FacList,MATCH(tblTeamSch[[#This Row],[Facility]],INDEX(FacList,,1),0),3),[1]!tblOrg[Org Num],0)),[1]!tblLoc[Loc],0)),"")</f>
        <v>10</v>
      </c>
      <c r="V646" s="6">
        <f>IF(OR(tblTeamSch[[#This Row],[Court]]="",tblTeamSch[[#This Row],[Home]]&gt;0),0,IF(tblTeamSch[[#This Row],[Court]]&lt;10,0,IF(tblTeamSch[[#This Row],[Home Court]]=10,0,10)))</f>
        <v>0</v>
      </c>
      <c r="W646" s="6" t="e">
        <f>COUNTIFS(tblTeamSch[Travel Score for Game],10,tblTeamSch[Home],0,#REF!,#REF!)</f>
        <v>#REF!</v>
      </c>
      <c r="X646" s="6" t="str">
        <f>IFERROR(INDEX(tblTeamSch[Overall Travel Score],MATCH(tblTeamSch[[#This Row],[Opponent]],tblTeamSch[Team],0)),"")</f>
        <v/>
      </c>
      <c r="Y646" s="6" cm="1">
        <f t="array" ref="Y646">IF(Y645="Num",1,IF(Y645="","",IF(Y645+1&gt;TotalNumRegGames*2,"",Y645+1)))</f>
        <v>645</v>
      </c>
    </row>
    <row r="647" spans="1:25" ht="13.35" customHeight="1" x14ac:dyDescent="0.3">
      <c r="A647" s="6" cm="1">
        <f t="array" ref="A6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927</v>
      </c>
      <c r="B647" s="6" cm="1">
        <f t="array" ref="B6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7" s="6">
        <f>IFERROR(INDEX([1]!tblSchedule[Week Game Scheduled],MATCH(tblTeamSch[[#This Row],[Game Num]],[1]!tblSchedule[GameNum],0)),"")</f>
        <v>9</v>
      </c>
      <c r="D647" s="6">
        <f>IFERROR(INDEX([1]!tblSchedule[Round],MATCH(tblTeamSch[[#This Row],[Game Num]],[1]!tblSchedule[GameNum],0)),"")</f>
        <v>7</v>
      </c>
      <c r="E647" s="6">
        <f>IFERROR(INDEX([1]!tblSchedule[Rnd Sch],MATCH(tblTeamSch[[#This Row],[Game Num]],[1]!tblSchedule[GameNum],0)),"")</f>
        <v>7</v>
      </c>
      <c r="F647" s="6" t="str">
        <f>IFERROR(INDEX([1]!tblSchedule[DLC],MATCH(tblTeamSch[[#This Row],[Game Num]],[1]!tblSchedule[GameNum],0)),"")</f>
        <v>6G1A</v>
      </c>
      <c r="G647" s="7" t="str">
        <f>IFERROR(INDEX([1]!tblSchedule[Facility],MATCH(tblTeamSch[[#This Row],[Game Num]],[1]!tblSchedule[GameNum],0)),"")</f>
        <v>St. Paul Gym</v>
      </c>
      <c r="H647" s="8">
        <f>IFERROR(INDEX([1]!tblSchedule[Game Date],MATCH(tblTeamSch[[#This Row],[Game Num]],[1]!tblSchedule[GameNum],0)),"")</f>
        <v>46053</v>
      </c>
      <c r="I647" s="9">
        <f>IFERROR(INDEX([1]!tblSchedule[Game Time],MATCH(tblTeamSch[[#This Row],[Game Num]],[1]!tblSchedule[GameNum],0)),"")</f>
        <v>0.45833333333333331</v>
      </c>
      <c r="J647" s="10" t="str">
        <f>IFERROR(INDEX([1]!tblTeams[Organization],MATCH(tblTeamSch[[#This Row],[Team]],[1]!tblTeams[Team],0)),"")</f>
        <v>Our Lady of Lourdes</v>
      </c>
      <c r="K647" s="10" t="str">
        <f>IFERROR(INDEX([1]!tblOrg[Abbr],MATCH(tblTeamSch[[#This Row],[Org]],[1]!tblOrg[Organization],0)),"")</f>
        <v>OLOL</v>
      </c>
      <c r="L647" s="10" t="str">
        <f>IFERROR(INDEX(IF(tblTeamSch[[#This Row],[1vs2]]=1,[1]!tblSchedule[Team 1 Name],[1]!tblSchedule[Team 2 Name]),MATCH(tblTeamSch[[#This Row],[Game Num]],[1]!tblSchedule[GameNum],0)),"")</f>
        <v>OLOL 5/6 GB #1</v>
      </c>
      <c r="M647" s="10" t="str">
        <f>IFERROR(INDEX(IF(tblTeamSch[[#This Row],[1vs2]]=1,[1]!tblSchedule[Team 2 Name],[1]!tblSchedule[Team 1 Name]),MATCH(tblTeamSch[[#This Row],[Game Num]],[1]!tblSchedule[GameNum],0)),"")</f>
        <v>St Paul BB 6G#1</v>
      </c>
      <c r="N647" s="6" t="str" cm="1">
        <f t="array" ref="N64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7" s="6" t="str">
        <f>IFERROR(INDEX(#REF!,MATCH(tblTeamSch[[#This Row],[Team]],[1]!tblTeams[Team],0)),"")</f>
        <v/>
      </c>
      <c r="Q647" s="6">
        <f>INDEX([1]!tblSchedule[Home Game],MATCH(tblTeamSch[[#This Row],[Game Num]],[1]!tblSchedule[GameNum],0))</f>
        <v>1</v>
      </c>
      <c r="R647" s="7" t="e">
        <f>IF(COUNTIFS(tblTeamSch[Team],tblTeamSch[[#This Row],[Team]],#REF!,1)&gt;1,"Y","")</f>
        <v>#REF!</v>
      </c>
      <c r="S647" s="6">
        <f>INDEX([1]!tblLoc[Score],MATCH(INDEX([1]!tblOrg[Loc],MATCH(tblTeamSch[[#This Row],[Org]],[1]!tblOrg[Organization],0)),[1]!tblLoc[Loc],0))</f>
        <v>0</v>
      </c>
      <c r="T647" s="6" t="e">
        <f>INDEX([1]!tblLoc[Score],MATCH(INDEX([1]!tblOrg[Loc],MATCH(#REF!,[1]!tblOrg[Abbr],0)),[1]!tblLoc[Loc],0))</f>
        <v>#REF!</v>
      </c>
      <c r="U647" s="6">
        <f>IFERROR(INDEX([1]!tblLoc[Score],MATCH(INDEX([1]!tblOrg[Loc],MATCH(INDEX(FacList,MATCH(tblTeamSch[[#This Row],[Facility]],INDEX(FacList,,1),0),3),[1]!tblOrg[Org Num],0)),[1]!tblLoc[Loc],0)),"")</f>
        <v>10</v>
      </c>
      <c r="V647" s="6">
        <f>IF(OR(tblTeamSch[[#This Row],[Court]]="",tblTeamSch[[#This Row],[Home]]&gt;0),0,IF(tblTeamSch[[#This Row],[Court]]&lt;10,0,IF(tblTeamSch[[#This Row],[Home Court]]=10,0,10)))</f>
        <v>0</v>
      </c>
      <c r="W647" s="6" t="e">
        <f>COUNTIFS(tblTeamSch[Travel Score for Game],10,tblTeamSch[Home],0,#REF!,#REF!)</f>
        <v>#REF!</v>
      </c>
      <c r="X647" s="6" t="str">
        <f>IFERROR(INDEX(tblTeamSch[Overall Travel Score],MATCH(tblTeamSch[[#This Row],[Opponent]],tblTeamSch[Team],0)),"")</f>
        <v/>
      </c>
      <c r="Y647" s="6" cm="1">
        <f t="array" ref="Y647">IF(Y646="Num",1,IF(Y646="","",IF(Y646+1&gt;TotalNumRegGames*2,"",Y646+1)))</f>
        <v>646</v>
      </c>
    </row>
    <row r="648" spans="1:25" ht="13.35" customHeight="1" x14ac:dyDescent="0.3">
      <c r="A648" s="6" cm="1">
        <f t="array" ref="A6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966</v>
      </c>
      <c r="B648" s="6" cm="1">
        <f t="array" ref="B6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48" s="6">
        <f>IFERROR(INDEX([1]!tblSchedule[Week Game Scheduled],MATCH(tblTeamSch[[#This Row],[Game Num]],[1]!tblSchedule[GameNum],0)),"")</f>
        <v>49</v>
      </c>
      <c r="D648" s="6">
        <f>IFERROR(INDEX([1]!tblSchedule[Round],MATCH(tblTeamSch[[#This Row],[Game Num]],[1]!tblSchedule[GameNum],0)),"")</f>
        <v>1</v>
      </c>
      <c r="E648" s="6">
        <f>IFERROR(INDEX([1]!tblSchedule[Rnd Sch],MATCH(tblTeamSch[[#This Row],[Game Num]],[1]!tblSchedule[GameNum],0)),"")</f>
        <v>1</v>
      </c>
      <c r="F648" s="6" t="str">
        <f>IFERROR(INDEX([1]!tblSchedule[DLC],MATCH(tblTeamSch[[#This Row],[Game Num]],[1]!tblSchedule[GameNum],0)),"")</f>
        <v>6G3</v>
      </c>
      <c r="G648" s="7" t="str">
        <f>IFERROR(INDEX([1]!tblSchedule[Facility],MATCH(tblTeamSch[[#This Row],[Game Num]],[1]!tblSchedule[GameNum],0)),"")</f>
        <v>Saint Bernard Parish Hall</v>
      </c>
      <c r="H648" s="8">
        <f>IFERROR(INDEX([1]!tblSchedule[Game Date],MATCH(tblTeamSch[[#This Row],[Game Num]],[1]!tblSchedule[GameNum],0)),"")</f>
        <v>45997</v>
      </c>
      <c r="I648" s="9">
        <f>IFERROR(INDEX([1]!tblSchedule[Game Time],MATCH(tblTeamSch[[#This Row],[Game Num]],[1]!tblSchedule[GameNum],0)),"")</f>
        <v>0.45833333333333331</v>
      </c>
      <c r="J648" s="10" t="str">
        <f>IFERROR(INDEX([1]!tblTeams[Organization],MATCH(tblTeamSch[[#This Row],[Team]],[1]!tblTeams[Team],0)),"")</f>
        <v>Our Lady of Lourdes</v>
      </c>
      <c r="K648" s="10" t="str">
        <f>IFERROR(INDEX([1]!tblOrg[Abbr],MATCH(tblTeamSch[[#This Row],[Org]],[1]!tblOrg[Organization],0)),"")</f>
        <v>OLOL</v>
      </c>
      <c r="L648" s="10" t="str">
        <f>IFERROR(INDEX(IF(tblTeamSch[[#This Row],[1vs2]]=1,[1]!tblSchedule[Team 1 Name],[1]!tblSchedule[Team 2 Name]),MATCH(tblTeamSch[[#This Row],[Game Num]],[1]!tblSchedule[GameNum],0)),"")</f>
        <v>OLOL 5/6 GB #2</v>
      </c>
      <c r="M648" s="10" t="str">
        <f>IFERROR(INDEX(IF(tblTeamSch[[#This Row],[1vs2]]=1,[1]!tblSchedule[Team 2 Name],[1]!tblSchedule[Team 1 Name]),MATCH(tblTeamSch[[#This Row],[Game Num]],[1]!tblSchedule[GameNum],0)),"")</f>
        <v>St Bernard BB 6G#2</v>
      </c>
      <c r="N648" s="6" t="str" cm="1">
        <f t="array" ref="N6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8" s="6" t="str">
        <f>IFERROR(INDEX(#REF!,MATCH(tblTeamSch[[#This Row],[Team]],[1]!tblTeams[Team],0)),"")</f>
        <v/>
      </c>
      <c r="Q648" s="6">
        <f>INDEX([1]!tblSchedule[Home Game],MATCH(tblTeamSch[[#This Row],[Game Num]],[1]!tblSchedule[GameNum],0))</f>
        <v>1</v>
      </c>
      <c r="R648" s="7" t="e">
        <f>IF(COUNTIFS(tblTeamSch[Team],tblTeamSch[[#This Row],[Team]],#REF!,1)&gt;1,"Y","")</f>
        <v>#REF!</v>
      </c>
      <c r="S648" s="6">
        <f>INDEX([1]!tblLoc[Score],MATCH(INDEX([1]!tblOrg[Loc],MATCH(tblTeamSch[[#This Row],[Org]],[1]!tblOrg[Organization],0)),[1]!tblLoc[Loc],0))</f>
        <v>0</v>
      </c>
      <c r="T648" s="6" t="e">
        <f>INDEX([1]!tblLoc[Score],MATCH(INDEX([1]!tblOrg[Loc],MATCH(#REF!,[1]!tblOrg[Abbr],0)),[1]!tblLoc[Loc],0))</f>
        <v>#REF!</v>
      </c>
      <c r="U648" s="6">
        <f>IFERROR(INDEX([1]!tblLoc[Score],MATCH(INDEX([1]!tblOrg[Loc],MATCH(INDEX(FacList,MATCH(tblTeamSch[[#This Row],[Facility]],INDEX(FacList,,1),0),3),[1]!tblOrg[Org Num],0)),[1]!tblLoc[Loc],0)),"")</f>
        <v>7</v>
      </c>
      <c r="V648" s="6">
        <f>IF(OR(tblTeamSch[[#This Row],[Court]]="",tblTeamSch[[#This Row],[Home]]&gt;0),0,IF(tblTeamSch[[#This Row],[Court]]&lt;10,0,IF(tblTeamSch[[#This Row],[Home Court]]=10,0,10)))</f>
        <v>0</v>
      </c>
      <c r="W648" s="6" t="e">
        <f>COUNTIFS(tblTeamSch[Travel Score for Game],10,tblTeamSch[Home],0,#REF!,#REF!)</f>
        <v>#REF!</v>
      </c>
      <c r="X648" s="6" t="str">
        <f>IFERROR(INDEX(tblTeamSch[Overall Travel Score],MATCH(tblTeamSch[[#This Row],[Opponent]],tblTeamSch[Team],0)),"")</f>
        <v/>
      </c>
      <c r="Y648" s="6" cm="1">
        <f t="array" ref="Y648">IF(Y647="Num",1,IF(Y647="","",IF(Y647+1&gt;TotalNumRegGames*2,"",Y647+1)))</f>
        <v>647</v>
      </c>
    </row>
    <row r="649" spans="1:25" ht="13.35" customHeight="1" x14ac:dyDescent="0.3">
      <c r="A649" s="6" cm="1">
        <f t="array" ref="A6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977</v>
      </c>
      <c r="B649" s="6" cm="1">
        <f t="array" ref="B6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49" s="6">
        <f>IFERROR(INDEX([1]!tblSchedule[Week Game Scheduled],MATCH(tblTeamSch[[#This Row],[Game Num]],[1]!tblSchedule[GameNum],0)),"")</f>
        <v>5</v>
      </c>
      <c r="D649" s="6">
        <f>IFERROR(INDEX([1]!tblSchedule[Round],MATCH(tblTeamSch[[#This Row],[Game Num]],[1]!tblSchedule[GameNum],0)),"")</f>
        <v>3</v>
      </c>
      <c r="E649" s="6">
        <f>IFERROR(INDEX([1]!tblSchedule[Rnd Sch],MATCH(tblTeamSch[[#This Row],[Game Num]],[1]!tblSchedule[GameNum],0)),"")</f>
        <v>3</v>
      </c>
      <c r="F649" s="6" t="str">
        <f>IFERROR(INDEX([1]!tblSchedule[DLC],MATCH(tblTeamSch[[#This Row],[Game Num]],[1]!tblSchedule[GameNum],0)),"")</f>
        <v>6G3</v>
      </c>
      <c r="G649" s="7" t="str">
        <f>IFERROR(INDEX([1]!tblSchedule[Facility],MATCH(tblTeamSch[[#This Row],[Game Num]],[1]!tblSchedule[GameNum],0)),"")</f>
        <v>St. Michael Community Center</v>
      </c>
      <c r="H649" s="8">
        <f>IFERROR(INDEX([1]!tblSchedule[Game Date],MATCH(tblTeamSch[[#This Row],[Game Num]],[1]!tblSchedule[GameNum],0)),"")</f>
        <v>46025</v>
      </c>
      <c r="I649" s="9">
        <f>IFERROR(INDEX([1]!tblSchedule[Game Time],MATCH(tblTeamSch[[#This Row],[Game Num]],[1]!tblSchedule[GameNum],0)),"")</f>
        <v>0.5</v>
      </c>
      <c r="J649" s="10" t="str">
        <f>IFERROR(INDEX([1]!tblTeams[Organization],MATCH(tblTeamSch[[#This Row],[Team]],[1]!tblTeams[Team],0)),"")</f>
        <v>Our Lady of Lourdes</v>
      </c>
      <c r="K649" s="10" t="str">
        <f>IFERROR(INDEX([1]!tblOrg[Abbr],MATCH(tblTeamSch[[#This Row],[Org]],[1]!tblOrg[Organization],0)),"")</f>
        <v>OLOL</v>
      </c>
      <c r="L649" s="10" t="str">
        <f>IFERROR(INDEX(IF(tblTeamSch[[#This Row],[1vs2]]=1,[1]!tblSchedule[Team 1 Name],[1]!tblSchedule[Team 2 Name]),MATCH(tblTeamSch[[#This Row],[Game Num]],[1]!tblSchedule[GameNum],0)),"")</f>
        <v>OLOL 5/6 GB #2</v>
      </c>
      <c r="M649" s="10" t="str">
        <f>IFERROR(INDEX(IF(tblTeamSch[[#This Row],[1vs2]]=1,[1]!tblSchedule[Team 2 Name],[1]!tblSchedule[Team 1 Name]),MATCH(tblTeamSch[[#This Row],[Game Num]],[1]!tblSchedule[GameNum],0)),"")</f>
        <v>St Michael BB 6G#3</v>
      </c>
      <c r="N649" s="6" t="str" cm="1">
        <f t="array" ref="N64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4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49" s="6" t="str">
        <f>IFERROR(INDEX(#REF!,MATCH(tblTeamSch[[#This Row],[Team]],[1]!tblTeams[Team],0)),"")</f>
        <v/>
      </c>
      <c r="Q649" s="6">
        <f>INDEX([1]!tblSchedule[Home Game],MATCH(tblTeamSch[[#This Row],[Game Num]],[1]!tblSchedule[GameNum],0))</f>
        <v>1</v>
      </c>
      <c r="R649" s="7" t="e">
        <f>IF(COUNTIFS(tblTeamSch[Team],tblTeamSch[[#This Row],[Team]],#REF!,1)&gt;1,"Y","")</f>
        <v>#REF!</v>
      </c>
      <c r="S649" s="6">
        <f>INDEX([1]!tblLoc[Score],MATCH(INDEX([1]!tblOrg[Loc],MATCH(tblTeamSch[[#This Row],[Org]],[1]!tblOrg[Organization],0)),[1]!tblLoc[Loc],0))</f>
        <v>0</v>
      </c>
      <c r="T649" s="6" t="e">
        <f>INDEX([1]!tblLoc[Score],MATCH(INDEX([1]!tblOrg[Loc],MATCH(#REF!,[1]!tblOrg[Abbr],0)),[1]!tblLoc[Loc],0))</f>
        <v>#REF!</v>
      </c>
      <c r="U649" s="6">
        <f>IFERROR(INDEX([1]!tblLoc[Score],MATCH(INDEX([1]!tblOrg[Loc],MATCH(INDEX(FacList,MATCH(tblTeamSch[[#This Row],[Facility]],INDEX(FacList,,1),0),3),[1]!tblOrg[Org Num],0)),[1]!tblLoc[Loc],0)),"")</f>
        <v>7</v>
      </c>
      <c r="V649" s="6">
        <f>IF(OR(tblTeamSch[[#This Row],[Court]]="",tblTeamSch[[#This Row],[Home]]&gt;0),0,IF(tblTeamSch[[#This Row],[Court]]&lt;10,0,IF(tblTeamSch[[#This Row],[Home Court]]=10,0,10)))</f>
        <v>0</v>
      </c>
      <c r="W649" s="6" t="e">
        <f>COUNTIFS(tblTeamSch[Travel Score for Game],10,tblTeamSch[Home],0,#REF!,#REF!)</f>
        <v>#REF!</v>
      </c>
      <c r="X649" s="6" t="str">
        <f>IFERROR(INDEX(tblTeamSch[Overall Travel Score],MATCH(tblTeamSch[[#This Row],[Opponent]],tblTeamSch[Team],0)),"")</f>
        <v/>
      </c>
      <c r="Y649" s="6" cm="1">
        <f t="array" ref="Y649">IF(Y648="Num",1,IF(Y648="","",IF(Y648+1&gt;TotalNumRegGames*2,"",Y648+1)))</f>
        <v>648</v>
      </c>
    </row>
    <row r="650" spans="1:25" ht="13.35" customHeight="1" x14ac:dyDescent="0.3">
      <c r="A650" s="6" cm="1">
        <f t="array" ref="A6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983</v>
      </c>
      <c r="B650" s="6" cm="1">
        <f t="array" ref="B6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0" s="6">
        <f>IFERROR(INDEX([1]!tblSchedule[Week Game Scheduled],MATCH(tblTeamSch[[#This Row],[Game Num]],[1]!tblSchedule[GameNum],0)),"")</f>
        <v>6</v>
      </c>
      <c r="D650" s="6">
        <f>IFERROR(INDEX([1]!tblSchedule[Round],MATCH(tblTeamSch[[#This Row],[Game Num]],[1]!tblSchedule[GameNum],0)),"")</f>
        <v>4</v>
      </c>
      <c r="E650" s="6">
        <f>IFERROR(INDEX([1]!tblSchedule[Rnd Sch],MATCH(tblTeamSch[[#This Row],[Game Num]],[1]!tblSchedule[GameNum],0)),"")</f>
        <v>4</v>
      </c>
      <c r="F650" s="6" t="str">
        <f>IFERROR(INDEX([1]!tblSchedule[DLC],MATCH(tblTeamSch[[#This Row],[Game Num]],[1]!tblSchedule[GameNum],0)),"")</f>
        <v>6G3</v>
      </c>
      <c r="G650" s="7" t="str">
        <f>IFERROR(INDEX([1]!tblSchedule[Facility],MATCH(tblTeamSch[[#This Row],[Game Num]],[1]!tblSchedule[GameNum],0)),"")</f>
        <v>St. Albert the Great Gym</v>
      </c>
      <c r="H650" s="8">
        <f>IFERROR(INDEX([1]!tblSchedule[Game Date],MATCH(tblTeamSch[[#This Row],[Game Num]],[1]!tblSchedule[GameNum],0)),"")</f>
        <v>46032</v>
      </c>
      <c r="I650" s="9">
        <f>IFERROR(INDEX([1]!tblSchedule[Game Time],MATCH(tblTeamSch[[#This Row],[Game Num]],[1]!tblSchedule[GameNum],0)),"")</f>
        <v>0.41666666666666669</v>
      </c>
      <c r="J650" s="10" t="str">
        <f>IFERROR(INDEX([1]!tblTeams[Organization],MATCH(tblTeamSch[[#This Row],[Team]],[1]!tblTeams[Team],0)),"")</f>
        <v>Our Lady of Lourdes</v>
      </c>
      <c r="K650" s="10" t="str">
        <f>IFERROR(INDEX([1]!tblOrg[Abbr],MATCH(tblTeamSch[[#This Row],[Org]],[1]!tblOrg[Organization],0)),"")</f>
        <v>OLOL</v>
      </c>
      <c r="L650" s="10" t="str">
        <f>IFERROR(INDEX(IF(tblTeamSch[[#This Row],[1vs2]]=1,[1]!tblSchedule[Team 1 Name],[1]!tblSchedule[Team 2 Name]),MATCH(tblTeamSch[[#This Row],[Game Num]],[1]!tblSchedule[GameNum],0)),"")</f>
        <v>OLOL 5/6 GB #2</v>
      </c>
      <c r="M650" s="10" t="str">
        <f>IFERROR(INDEX(IF(tblTeamSch[[#This Row],[1vs2]]=1,[1]!tblSchedule[Team 2 Name],[1]!tblSchedule[Team 1 Name]),MATCH(tblTeamSch[[#This Row],[Game Num]],[1]!tblSchedule[GameNum],0)),"")</f>
        <v>St. Albert BB 6G#3</v>
      </c>
      <c r="N650" s="6" t="str" cm="1">
        <f t="array" ref="N65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0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0" s="6" t="str">
        <f>IFERROR(INDEX(#REF!,MATCH(tblTeamSch[[#This Row],[Team]],[1]!tblTeams[Team],0)),"")</f>
        <v/>
      </c>
      <c r="Q650" s="6">
        <f>INDEX([1]!tblSchedule[Home Game],MATCH(tblTeamSch[[#This Row],[Game Num]],[1]!tblSchedule[GameNum],0))</f>
        <v>1</v>
      </c>
      <c r="R650" s="7" t="e">
        <f>IF(COUNTIFS(tblTeamSch[Team],tblTeamSch[[#This Row],[Team]],#REF!,1)&gt;1,"Y","")</f>
        <v>#REF!</v>
      </c>
      <c r="S650" s="6">
        <f>INDEX([1]!tblLoc[Score],MATCH(INDEX([1]!tblOrg[Loc],MATCH(tblTeamSch[[#This Row],[Org]],[1]!tblOrg[Organization],0)),[1]!tblLoc[Loc],0))</f>
        <v>0</v>
      </c>
      <c r="T650" s="6" t="e">
        <f>INDEX([1]!tblLoc[Score],MATCH(INDEX([1]!tblOrg[Loc],MATCH(#REF!,[1]!tblOrg[Abbr],0)),[1]!tblLoc[Loc],0))</f>
        <v>#REF!</v>
      </c>
      <c r="U650" s="6">
        <f>IFERROR(INDEX([1]!tblLoc[Score],MATCH(INDEX([1]!tblOrg[Loc],MATCH(INDEX(FacList,MATCH(tblTeamSch[[#This Row],[Facility]],INDEX(FacList,,1),0),3),[1]!tblOrg[Org Num],0)),[1]!tblLoc[Loc],0)),"")</f>
        <v>0</v>
      </c>
      <c r="V650" s="6">
        <f>IF(OR(tblTeamSch[[#This Row],[Court]]="",tblTeamSch[[#This Row],[Home]]&gt;0),0,IF(tblTeamSch[[#This Row],[Court]]&lt;10,0,IF(tblTeamSch[[#This Row],[Home Court]]=10,0,10)))</f>
        <v>0</v>
      </c>
      <c r="W650" s="6" t="e">
        <f>COUNTIFS(tblTeamSch[Travel Score for Game],10,tblTeamSch[Home],0,#REF!,#REF!)</f>
        <v>#REF!</v>
      </c>
      <c r="X650" s="6" t="str">
        <f>IFERROR(INDEX(tblTeamSch[Overall Travel Score],MATCH(tblTeamSch[[#This Row],[Opponent]],tblTeamSch[Team],0)),"")</f>
        <v/>
      </c>
      <c r="Y650" s="6" cm="1">
        <f t="array" ref="Y650">IF(Y649="Num",1,IF(Y649="","",IF(Y649+1&gt;TotalNumRegGames*2,"",Y649+1)))</f>
        <v>649</v>
      </c>
    </row>
    <row r="651" spans="1:25" ht="13.35" customHeight="1" x14ac:dyDescent="0.3">
      <c r="A651" s="6" cm="1">
        <f t="array" ref="A6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999</v>
      </c>
      <c r="B651" s="6" cm="1">
        <f t="array" ref="B6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51" s="6">
        <f>IFERROR(INDEX([1]!tblSchedule[Week Game Scheduled],MATCH(tblTeamSch[[#This Row],[Game Num]],[1]!tblSchedule[GameNum],0)),"")</f>
        <v>7</v>
      </c>
      <c r="D651" s="6">
        <f>IFERROR(INDEX([1]!tblSchedule[Round],MATCH(tblTeamSch[[#This Row],[Game Num]],[1]!tblSchedule[GameNum],0)),"")</f>
        <v>8</v>
      </c>
      <c r="E651" s="6">
        <f>IFERROR(INDEX([1]!tblSchedule[Rnd Sch],MATCH(tblTeamSch[[#This Row],[Game Num]],[1]!tblSchedule[GameNum],0)),"")</f>
        <v>4</v>
      </c>
      <c r="F651" s="6" t="str">
        <f>IFERROR(INDEX([1]!tblSchedule[DLC],MATCH(tblTeamSch[[#This Row],[Game Num]],[1]!tblSchedule[GameNum],0)),"")</f>
        <v>6G3</v>
      </c>
      <c r="G651" s="7" t="str">
        <f>IFERROR(INDEX([1]!tblSchedule[Facility],MATCH(tblTeamSch[[#This Row],[Game Num]],[1]!tblSchedule[GameNum],0)),"")</f>
        <v>Saint Andrew Academy Gym</v>
      </c>
      <c r="H651" s="8">
        <f>IFERROR(INDEX([1]!tblSchedule[Game Date],MATCH(tblTeamSch[[#This Row],[Game Num]],[1]!tblSchedule[GameNum],0)),"")</f>
        <v>46033</v>
      </c>
      <c r="I651" s="9">
        <f>IFERROR(INDEX([1]!tblSchedule[Game Time],MATCH(tblTeamSch[[#This Row],[Game Num]],[1]!tblSchedule[GameNum],0)),"")</f>
        <v>0.58333333333333337</v>
      </c>
      <c r="J651" s="10" t="str">
        <f>IFERROR(INDEX([1]!tblTeams[Organization],MATCH(tblTeamSch[[#This Row],[Team]],[1]!tblTeams[Team],0)),"")</f>
        <v>Our Lady of Lourdes</v>
      </c>
      <c r="K651" s="10" t="str">
        <f>IFERROR(INDEX([1]!tblOrg[Abbr],MATCH(tblTeamSch[[#This Row],[Org]],[1]!tblOrg[Organization],0)),"")</f>
        <v>OLOL</v>
      </c>
      <c r="L651" s="10" t="str">
        <f>IFERROR(INDEX(IF(tblTeamSch[[#This Row],[1vs2]]=1,[1]!tblSchedule[Team 1 Name],[1]!tblSchedule[Team 2 Name]),MATCH(tblTeamSch[[#This Row],[Game Num]],[1]!tblSchedule[GameNum],0)),"")</f>
        <v>OLOL 5/6 GB #2</v>
      </c>
      <c r="M651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651" s="6" t="str" cm="1">
        <f t="array" ref="N65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1" s="6" t="str">
        <f>IFERROR(INDEX(#REF!,MATCH(tblTeamSch[[#This Row],[Team]],[1]!tblTeams[Team],0)),"")</f>
        <v/>
      </c>
      <c r="Q651" s="6">
        <f>INDEX([1]!tblSchedule[Home Game],MATCH(tblTeamSch[[#This Row],[Game Num]],[1]!tblSchedule[GameNum],0))</f>
        <v>0</v>
      </c>
      <c r="R651" s="7" t="e">
        <f>IF(COUNTIFS(tblTeamSch[Team],tblTeamSch[[#This Row],[Team]],#REF!,1)&gt;1,"Y","")</f>
        <v>#REF!</v>
      </c>
      <c r="S651" s="6">
        <f>INDEX([1]!tblLoc[Score],MATCH(INDEX([1]!tblOrg[Loc],MATCH(tblTeamSch[[#This Row],[Org]],[1]!tblOrg[Organization],0)),[1]!tblLoc[Loc],0))</f>
        <v>0</v>
      </c>
      <c r="T651" s="6" t="e">
        <f>INDEX([1]!tblLoc[Score],MATCH(INDEX([1]!tblOrg[Loc],MATCH(#REF!,[1]!tblOrg[Abbr],0)),[1]!tblLoc[Loc],0))</f>
        <v>#REF!</v>
      </c>
      <c r="U651" s="6">
        <f>IFERROR(INDEX([1]!tblLoc[Score],MATCH(INDEX([1]!tblOrg[Loc],MATCH(INDEX(FacList,MATCH(tblTeamSch[[#This Row],[Facility]],INDEX(FacList,,1),0),3),[1]!tblOrg[Org Num],0)),[1]!tblLoc[Loc],0)),"")</f>
        <v>10</v>
      </c>
      <c r="V651" s="6">
        <f>IF(OR(tblTeamSch[[#This Row],[Court]]="",tblTeamSch[[#This Row],[Home]]&gt;0),0,IF(tblTeamSch[[#This Row],[Court]]&lt;10,0,IF(tblTeamSch[[#This Row],[Home Court]]=10,0,10)))</f>
        <v>10</v>
      </c>
      <c r="W651" s="6" t="e">
        <f>COUNTIFS(tblTeamSch[Travel Score for Game],10,tblTeamSch[Home],0,#REF!,#REF!)</f>
        <v>#REF!</v>
      </c>
      <c r="X651" s="6" t="str">
        <f>IFERROR(INDEX(tblTeamSch[Overall Travel Score],MATCH(tblTeamSch[[#This Row],[Opponent]],tblTeamSch[Team],0)),"")</f>
        <v/>
      </c>
      <c r="Y651" s="6" cm="1">
        <f t="array" ref="Y651">IF(Y650="Num",1,IF(Y650="","",IF(Y650+1&gt;TotalNumRegGames*2,"",Y650+1)))</f>
        <v>650</v>
      </c>
    </row>
    <row r="652" spans="1:25" ht="13.35" customHeight="1" x14ac:dyDescent="0.3">
      <c r="A652" s="6" cm="1">
        <f t="array" ref="A6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984</v>
      </c>
      <c r="B652" s="6" cm="1">
        <f t="array" ref="B6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52" s="6">
        <f>IFERROR(INDEX([1]!tblSchedule[Week Game Scheduled],MATCH(tblTeamSch[[#This Row],[Game Num]],[1]!tblSchedule[GameNum],0)),"")</f>
        <v>7</v>
      </c>
      <c r="D652" s="6">
        <f>IFERROR(INDEX([1]!tblSchedule[Round],MATCH(tblTeamSch[[#This Row],[Game Num]],[1]!tblSchedule[GameNum],0)),"")</f>
        <v>5</v>
      </c>
      <c r="E652" s="6">
        <f>IFERROR(INDEX([1]!tblSchedule[Rnd Sch],MATCH(tblTeamSch[[#This Row],[Game Num]],[1]!tblSchedule[GameNum],0)),"")</f>
        <v>5</v>
      </c>
      <c r="F652" s="6" t="str">
        <f>IFERROR(INDEX([1]!tblSchedule[DLC],MATCH(tblTeamSch[[#This Row],[Game Num]],[1]!tblSchedule[GameNum],0)),"")</f>
        <v>6G3</v>
      </c>
      <c r="G652" s="7" t="str">
        <f>IFERROR(INDEX([1]!tblSchedule[Facility],MATCH(tblTeamSch[[#This Row],[Game Num]],[1]!tblSchedule[GameNum],0)),"")</f>
        <v>Holy Trinity Parish School</v>
      </c>
      <c r="H652" s="8">
        <f>IFERROR(INDEX([1]!tblSchedule[Game Date],MATCH(tblTeamSch[[#This Row],[Game Num]],[1]!tblSchedule[GameNum],0)),"")</f>
        <v>46039</v>
      </c>
      <c r="I652" s="9">
        <f>IFERROR(INDEX([1]!tblSchedule[Game Time],MATCH(tblTeamSch[[#This Row],[Game Num]],[1]!tblSchedule[GameNum],0)),"")</f>
        <v>0.41666666666666669</v>
      </c>
      <c r="J652" s="10" t="str">
        <f>IFERROR(INDEX([1]!tblTeams[Organization],MATCH(tblTeamSch[[#This Row],[Team]],[1]!tblTeams[Team],0)),"")</f>
        <v>Our Lady of Lourdes</v>
      </c>
      <c r="K652" s="10" t="str">
        <f>IFERROR(INDEX([1]!tblOrg[Abbr],MATCH(tblTeamSch[[#This Row],[Org]],[1]!tblOrg[Organization],0)),"")</f>
        <v>OLOL</v>
      </c>
      <c r="L652" s="10" t="str">
        <f>IFERROR(INDEX(IF(tblTeamSch[[#This Row],[1vs2]]=1,[1]!tblSchedule[Team 1 Name],[1]!tblSchedule[Team 2 Name]),MATCH(tblTeamSch[[#This Row],[Game Num]],[1]!tblSchedule[GameNum],0)),"")</f>
        <v>OLOL 5/6 GB #2</v>
      </c>
      <c r="M652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652" s="6" t="str" cm="1">
        <f t="array" ref="N65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2" s="6" t="str">
        <f>IFERROR(INDEX(#REF!,MATCH(tblTeamSch[[#This Row],[Team]],[1]!tblTeams[Team],0)),"")</f>
        <v/>
      </c>
      <c r="Q652" s="6">
        <f>INDEX([1]!tblSchedule[Home Game],MATCH(tblTeamSch[[#This Row],[Game Num]],[1]!tblSchedule[GameNum],0))</f>
        <v>1</v>
      </c>
      <c r="R652" s="7" t="e">
        <f>IF(COUNTIFS(tblTeamSch[Team],tblTeamSch[[#This Row],[Team]],#REF!,1)&gt;1,"Y","")</f>
        <v>#REF!</v>
      </c>
      <c r="S652" s="6">
        <f>INDEX([1]!tblLoc[Score],MATCH(INDEX([1]!tblOrg[Loc],MATCH(tblTeamSch[[#This Row],[Org]],[1]!tblOrg[Organization],0)),[1]!tblLoc[Loc],0))</f>
        <v>0</v>
      </c>
      <c r="T652" s="6" t="e">
        <f>INDEX([1]!tblLoc[Score],MATCH(INDEX([1]!tblOrg[Loc],MATCH(#REF!,[1]!tblOrg[Abbr],0)),[1]!tblLoc[Loc],0))</f>
        <v>#REF!</v>
      </c>
      <c r="U652" s="6">
        <f>IFERROR(INDEX([1]!tblLoc[Score],MATCH(INDEX([1]!tblOrg[Loc],MATCH(INDEX(FacList,MATCH(tblTeamSch[[#This Row],[Facility]],INDEX(FacList,,1),0),3),[1]!tblOrg[Org Num],0)),[1]!tblLoc[Loc],0)),"")</f>
        <v>0</v>
      </c>
      <c r="V652" s="6">
        <f>IF(OR(tblTeamSch[[#This Row],[Court]]="",tblTeamSch[[#This Row],[Home]]&gt;0),0,IF(tblTeamSch[[#This Row],[Court]]&lt;10,0,IF(tblTeamSch[[#This Row],[Home Court]]=10,0,10)))</f>
        <v>0</v>
      </c>
      <c r="W652" s="6" t="e">
        <f>COUNTIFS(tblTeamSch[Travel Score for Game],10,tblTeamSch[Home],0,#REF!,#REF!)</f>
        <v>#REF!</v>
      </c>
      <c r="X652" s="6" t="str">
        <f>IFERROR(INDEX(tblTeamSch[Overall Travel Score],MATCH(tblTeamSch[[#This Row],[Opponent]],tblTeamSch[Team],0)),"")</f>
        <v/>
      </c>
      <c r="Y652" s="6" cm="1">
        <f t="array" ref="Y652">IF(Y651="Num",1,IF(Y651="","",IF(Y651+1&gt;TotalNumRegGames*2,"",Y651+1)))</f>
        <v>651</v>
      </c>
    </row>
    <row r="653" spans="1:25" ht="13.35" customHeight="1" x14ac:dyDescent="0.3">
      <c r="A653" s="6" cm="1">
        <f t="array" ref="A6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993</v>
      </c>
      <c r="B653" s="6" cm="1">
        <f t="array" ref="B6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3" s="6">
        <f>IFERROR(INDEX([1]!tblSchedule[Week Game Scheduled],MATCH(tblTeamSch[[#This Row],[Game Num]],[1]!tblSchedule[GameNum],0)),"")</f>
        <v>8</v>
      </c>
      <c r="D653" s="6">
        <f>IFERROR(INDEX([1]!tblSchedule[Round],MATCH(tblTeamSch[[#This Row],[Game Num]],[1]!tblSchedule[GameNum],0)),"")</f>
        <v>6</v>
      </c>
      <c r="E653" s="6">
        <f>IFERROR(INDEX([1]!tblSchedule[Rnd Sch],MATCH(tblTeamSch[[#This Row],[Game Num]],[1]!tblSchedule[GameNum],0)),"")</f>
        <v>6</v>
      </c>
      <c r="F653" s="6" t="str">
        <f>IFERROR(INDEX([1]!tblSchedule[DLC],MATCH(tblTeamSch[[#This Row],[Game Num]],[1]!tblSchedule[GameNum],0)),"")</f>
        <v>6G3</v>
      </c>
      <c r="G653" s="7" t="str">
        <f>IFERROR(INDEX([1]!tblSchedule[Facility],MATCH(tblTeamSch[[#This Row],[Game Num]],[1]!tblSchedule[GameNum],0)),"")</f>
        <v>Holy Trinity Parish School</v>
      </c>
      <c r="H653" s="8">
        <f>IFERROR(INDEX([1]!tblSchedule[Game Date],MATCH(tblTeamSch[[#This Row],[Game Num]],[1]!tblSchedule[GameNum],0)),"")</f>
        <v>46046</v>
      </c>
      <c r="I653" s="9">
        <f>IFERROR(INDEX([1]!tblSchedule[Game Time],MATCH(tblTeamSch[[#This Row],[Game Num]],[1]!tblSchedule[GameNum],0)),"")</f>
        <v>0.41666666666666669</v>
      </c>
      <c r="J653" s="10" t="str">
        <f>IFERROR(INDEX([1]!tblTeams[Organization],MATCH(tblTeamSch[[#This Row],[Team]],[1]!tblTeams[Team],0)),"")</f>
        <v>Our Lady of Lourdes</v>
      </c>
      <c r="K653" s="10" t="str">
        <f>IFERROR(INDEX([1]!tblOrg[Abbr],MATCH(tblTeamSch[[#This Row],[Org]],[1]!tblOrg[Organization],0)),"")</f>
        <v>OLOL</v>
      </c>
      <c r="L653" s="10" t="str">
        <f>IFERROR(INDEX(IF(tblTeamSch[[#This Row],[1vs2]]=1,[1]!tblSchedule[Team 1 Name],[1]!tblSchedule[Team 2 Name]),MATCH(tblTeamSch[[#This Row],[Game Num]],[1]!tblSchedule[GameNum],0)),"")</f>
        <v>OLOL 5/6 GB #2</v>
      </c>
      <c r="M653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653" s="6" t="str" cm="1">
        <f t="array" ref="N65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3" s="6" t="str">
        <f>IFERROR(INDEX(#REF!,MATCH(tblTeamSch[[#This Row],[Team]],[1]!tblTeams[Team],0)),"")</f>
        <v/>
      </c>
      <c r="Q653" s="6">
        <f>INDEX([1]!tblSchedule[Home Game],MATCH(tblTeamSch[[#This Row],[Game Num]],[1]!tblSchedule[GameNum],0))</f>
        <v>1</v>
      </c>
      <c r="R653" s="7" t="e">
        <f>IF(COUNTIFS(tblTeamSch[Team],tblTeamSch[[#This Row],[Team]],#REF!,1)&gt;1,"Y","")</f>
        <v>#REF!</v>
      </c>
      <c r="S653" s="6">
        <f>INDEX([1]!tblLoc[Score],MATCH(INDEX([1]!tblOrg[Loc],MATCH(tblTeamSch[[#This Row],[Org]],[1]!tblOrg[Organization],0)),[1]!tblLoc[Loc],0))</f>
        <v>0</v>
      </c>
      <c r="T653" s="6" t="e">
        <f>INDEX([1]!tblLoc[Score],MATCH(INDEX([1]!tblOrg[Loc],MATCH(#REF!,[1]!tblOrg[Abbr],0)),[1]!tblLoc[Loc],0))</f>
        <v>#REF!</v>
      </c>
      <c r="U653" s="6">
        <f>IFERROR(INDEX([1]!tblLoc[Score],MATCH(INDEX([1]!tblOrg[Loc],MATCH(INDEX(FacList,MATCH(tblTeamSch[[#This Row],[Facility]],INDEX(FacList,,1),0),3),[1]!tblOrg[Org Num],0)),[1]!tblLoc[Loc],0)),"")</f>
        <v>0</v>
      </c>
      <c r="V653" s="6">
        <f>IF(OR(tblTeamSch[[#This Row],[Court]]="",tblTeamSch[[#This Row],[Home]]&gt;0),0,IF(tblTeamSch[[#This Row],[Court]]&lt;10,0,IF(tblTeamSch[[#This Row],[Home Court]]=10,0,10)))</f>
        <v>0</v>
      </c>
      <c r="W653" s="6" t="e">
        <f>COUNTIFS(tblTeamSch[Travel Score for Game],10,tblTeamSch[Home],0,#REF!,#REF!)</f>
        <v>#REF!</v>
      </c>
      <c r="X653" s="6" t="str">
        <f>IFERROR(INDEX(tblTeamSch[Overall Travel Score],MATCH(tblTeamSch[[#This Row],[Opponent]],tblTeamSch[Team],0)),"")</f>
        <v/>
      </c>
      <c r="Y653" s="6" cm="1">
        <f t="array" ref="Y653">IF(Y652="Num",1,IF(Y652="","",IF(Y652+1&gt;TotalNumRegGames*2,"",Y652+1)))</f>
        <v>652</v>
      </c>
    </row>
    <row r="654" spans="1:25" ht="13.35" customHeight="1" x14ac:dyDescent="0.3">
      <c r="A654" s="6" cm="1">
        <f t="array" ref="A6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998</v>
      </c>
      <c r="B654" s="6" cm="1">
        <f t="array" ref="B6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4" s="6">
        <f>IFERROR(INDEX([1]!tblSchedule[Week Game Scheduled],MATCH(tblTeamSch[[#This Row],[Game Num]],[1]!tblSchedule[GameNum],0)),"")</f>
        <v>9</v>
      </c>
      <c r="D654" s="6">
        <f>IFERROR(INDEX([1]!tblSchedule[Round],MATCH(tblTeamSch[[#This Row],[Game Num]],[1]!tblSchedule[GameNum],0)),"")</f>
        <v>7</v>
      </c>
      <c r="E654" s="6">
        <f>IFERROR(INDEX([1]!tblSchedule[Rnd Sch],MATCH(tblTeamSch[[#This Row],[Game Num]],[1]!tblSchedule[GameNum],0)),"")</f>
        <v>7</v>
      </c>
      <c r="F654" s="6" t="str">
        <f>IFERROR(INDEX([1]!tblSchedule[DLC],MATCH(tblTeamSch[[#This Row],[Game Num]],[1]!tblSchedule[GameNum],0)),"")</f>
        <v>6G3</v>
      </c>
      <c r="G654" s="7" t="str">
        <f>IFERROR(INDEX([1]!tblSchedule[Facility],MATCH(tblTeamSch[[#This Row],[Game Num]],[1]!tblSchedule[GameNum],0)),"")</f>
        <v>Holy Trinity Parish School</v>
      </c>
      <c r="H654" s="8">
        <f>IFERROR(INDEX([1]!tblSchedule[Game Date],MATCH(tblTeamSch[[#This Row],[Game Num]],[1]!tblSchedule[GameNum],0)),"")</f>
        <v>46053</v>
      </c>
      <c r="I654" s="9">
        <f>IFERROR(INDEX([1]!tblSchedule[Game Time],MATCH(tblTeamSch[[#This Row],[Game Num]],[1]!tblSchedule[GameNum],0)),"")</f>
        <v>0.41666666666666669</v>
      </c>
      <c r="J654" s="10" t="str">
        <f>IFERROR(INDEX([1]!tblTeams[Organization],MATCH(tblTeamSch[[#This Row],[Team]],[1]!tblTeams[Team],0)),"")</f>
        <v>Our Lady of Lourdes</v>
      </c>
      <c r="K654" s="10" t="str">
        <f>IFERROR(INDEX([1]!tblOrg[Abbr],MATCH(tblTeamSch[[#This Row],[Org]],[1]!tblOrg[Organization],0)),"")</f>
        <v>OLOL</v>
      </c>
      <c r="L654" s="10" t="str">
        <f>IFERROR(INDEX(IF(tblTeamSch[[#This Row],[1vs2]]=1,[1]!tblSchedule[Team 1 Name],[1]!tblSchedule[Team 2 Name]),MATCH(tblTeamSch[[#This Row],[Game Num]],[1]!tblSchedule[GameNum],0)),"")</f>
        <v>OLOL 5/6 GB #2</v>
      </c>
      <c r="M654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654" s="6" t="str" cm="1">
        <f t="array" ref="N65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4" s="6" t="str">
        <f>IFERROR(INDEX(#REF!,MATCH(tblTeamSch[[#This Row],[Team]],[1]!tblTeams[Team],0)),"")</f>
        <v/>
      </c>
      <c r="Q654" s="6">
        <f>INDEX([1]!tblSchedule[Home Game],MATCH(tblTeamSch[[#This Row],[Game Num]],[1]!tblSchedule[GameNum],0))</f>
        <v>1</v>
      </c>
      <c r="R654" s="7" t="e">
        <f>IF(COUNTIFS(tblTeamSch[Team],tblTeamSch[[#This Row],[Team]],#REF!,1)&gt;1,"Y","")</f>
        <v>#REF!</v>
      </c>
      <c r="S654" s="6">
        <f>INDEX([1]!tblLoc[Score],MATCH(INDEX([1]!tblOrg[Loc],MATCH(tblTeamSch[[#This Row],[Org]],[1]!tblOrg[Organization],0)),[1]!tblLoc[Loc],0))</f>
        <v>0</v>
      </c>
      <c r="T654" s="6" t="e">
        <f>INDEX([1]!tblLoc[Score],MATCH(INDEX([1]!tblOrg[Loc],MATCH(#REF!,[1]!tblOrg[Abbr],0)),[1]!tblLoc[Loc],0))</f>
        <v>#REF!</v>
      </c>
      <c r="U654" s="6">
        <f>IFERROR(INDEX([1]!tblLoc[Score],MATCH(INDEX([1]!tblOrg[Loc],MATCH(INDEX(FacList,MATCH(tblTeamSch[[#This Row],[Facility]],INDEX(FacList,,1),0),3),[1]!tblOrg[Org Num],0)),[1]!tblLoc[Loc],0)),"")</f>
        <v>0</v>
      </c>
      <c r="V654" s="6">
        <f>IF(OR(tblTeamSch[[#This Row],[Court]]="",tblTeamSch[[#This Row],[Home]]&gt;0),0,IF(tblTeamSch[[#This Row],[Court]]&lt;10,0,IF(tblTeamSch[[#This Row],[Home Court]]=10,0,10)))</f>
        <v>0</v>
      </c>
      <c r="W654" s="6" t="e">
        <f>COUNTIFS(tblTeamSch[Travel Score for Game],10,tblTeamSch[Home],0,#REF!,#REF!)</f>
        <v>#REF!</v>
      </c>
      <c r="X654" s="6" t="str">
        <f>IFERROR(INDEX(tblTeamSch[Overall Travel Score],MATCH(tblTeamSch[[#This Row],[Opponent]],tblTeamSch[Team],0)),"")</f>
        <v/>
      </c>
      <c r="Y654" s="6" cm="1">
        <f t="array" ref="Y654">IF(Y653="Num",1,IF(Y653="","",IF(Y653+1&gt;TotalNumRegGames*2,"",Y653+1)))</f>
        <v>653</v>
      </c>
    </row>
    <row r="655" spans="1:25" ht="13.35" customHeight="1" x14ac:dyDescent="0.3">
      <c r="A655" s="6" cm="1">
        <f t="array" ref="A6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</v>
      </c>
      <c r="B655" s="6" cm="1">
        <f t="array" ref="B6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5" s="6">
        <f>IFERROR(INDEX([1]!tblSchedule[Week Game Scheduled],MATCH(tblTeamSch[[#This Row],[Game Num]],[1]!tblSchedule[GameNum],0)),"")</f>
        <v>49</v>
      </c>
      <c r="D655" s="6">
        <f>IFERROR(INDEX([1]!tblSchedule[Round],MATCH(tblTeamSch[[#This Row],[Game Num]],[1]!tblSchedule[GameNum],0)),"")</f>
        <v>1</v>
      </c>
      <c r="E655" s="6">
        <f>IFERROR(INDEX([1]!tblSchedule[Rnd Sch],MATCH(tblTeamSch[[#This Row],[Game Num]],[1]!tblSchedule[GameNum],0)),"")</f>
        <v>1</v>
      </c>
      <c r="F655" s="6" t="str">
        <f>IFERROR(INDEX([1]!tblSchedule[DLC],MATCH(tblTeamSch[[#This Row],[Game Num]],[1]!tblSchedule[GameNum],0)),"")</f>
        <v>8B1A</v>
      </c>
      <c r="G655" s="7" t="str">
        <f>IFERROR(INDEX([1]!tblSchedule[Facility],MATCH(tblTeamSch[[#This Row],[Game Num]],[1]!tblSchedule[GameNum],0)),"")</f>
        <v>St. Martha Gym (Bethany Center)</v>
      </c>
      <c r="H655" s="8">
        <f>IFERROR(INDEX([1]!tblSchedule[Game Date],MATCH(tblTeamSch[[#This Row],[Game Num]],[1]!tblSchedule[GameNum],0)),"")</f>
        <v>45997</v>
      </c>
      <c r="I655" s="9">
        <f>IFERROR(INDEX([1]!tblSchedule[Game Time],MATCH(tblTeamSch[[#This Row],[Game Num]],[1]!tblSchedule[GameNum],0)),"")</f>
        <v>0.375</v>
      </c>
      <c r="J655" s="10" t="str">
        <f>IFERROR(INDEX([1]!tblTeams[Organization],MATCH(tblTeamSch[[#This Row],[Team]],[1]!tblTeams[Team],0)),"")</f>
        <v>Our Lady of Lourdes</v>
      </c>
      <c r="K655" s="10" t="str">
        <f>IFERROR(INDEX([1]!tblOrg[Abbr],MATCH(tblTeamSch[[#This Row],[Org]],[1]!tblOrg[Organization],0)),"")</f>
        <v>OLOL</v>
      </c>
      <c r="L655" s="10" t="str">
        <f>IFERROR(INDEX(IF(tblTeamSch[[#This Row],[1vs2]]=1,[1]!tblSchedule[Team 1 Name],[1]!tblSchedule[Team 2 Name]),MATCH(tblTeamSch[[#This Row],[Game Num]],[1]!tblSchedule[GameNum],0)),"")</f>
        <v>OLOL 7/8 Boys #1</v>
      </c>
      <c r="M655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655" s="6" t="str" cm="1">
        <f t="array" ref="N65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65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655" s="6" t="str">
        <f>IFERROR(INDEX(#REF!,MATCH(tblTeamSch[[#This Row],[Team]],[1]!tblTeams[Team],0)),"")</f>
        <v/>
      </c>
      <c r="Q655" s="6">
        <f>INDEX([1]!tblSchedule[Home Game],MATCH(tblTeamSch[[#This Row],[Game Num]],[1]!tblSchedule[GameNum],0))</f>
        <v>1</v>
      </c>
      <c r="R655" s="7" t="e">
        <f>IF(COUNTIFS(tblTeamSch[Team],tblTeamSch[[#This Row],[Team]],#REF!,1)&gt;1,"Y","")</f>
        <v>#REF!</v>
      </c>
      <c r="S655" s="6">
        <f>INDEX([1]!tblLoc[Score],MATCH(INDEX([1]!tblOrg[Loc],MATCH(tblTeamSch[[#This Row],[Org]],[1]!tblOrg[Organization],0)),[1]!tblLoc[Loc],0))</f>
        <v>0</v>
      </c>
      <c r="T655" s="6" t="e">
        <f>INDEX([1]!tblLoc[Score],MATCH(INDEX([1]!tblOrg[Loc],MATCH(#REF!,[1]!tblOrg[Abbr],0)),[1]!tblLoc[Loc],0))</f>
        <v>#REF!</v>
      </c>
      <c r="U655" s="6">
        <f>IFERROR(INDEX([1]!tblLoc[Score],MATCH(INDEX([1]!tblOrg[Loc],MATCH(INDEX(FacList,MATCH(tblTeamSch[[#This Row],[Facility]],INDEX(FacList,,1),0),3),[1]!tblOrg[Org Num],0)),[1]!tblLoc[Loc],0)),"")</f>
        <v>0</v>
      </c>
      <c r="V655" s="6">
        <f>IF(OR(tblTeamSch[[#This Row],[Court]]="",tblTeamSch[[#This Row],[Home]]&gt;0),0,IF(tblTeamSch[[#This Row],[Court]]&lt;10,0,IF(tblTeamSch[[#This Row],[Home Court]]=10,0,10)))</f>
        <v>0</v>
      </c>
      <c r="W655" s="6" t="e">
        <f>COUNTIFS(tblTeamSch[Travel Score for Game],10,tblTeamSch[Home],0,#REF!,#REF!)</f>
        <v>#REF!</v>
      </c>
      <c r="X655" s="6" t="str">
        <f>IFERROR(INDEX(tblTeamSch[Overall Travel Score],MATCH(tblTeamSch[[#This Row],[Opponent]],tblTeamSch[Team],0)),"")</f>
        <v/>
      </c>
      <c r="Y655" s="6" cm="1">
        <f t="array" ref="Y655">IF(Y654="Num",1,IF(Y654="","",IF(Y654+1&gt;TotalNumRegGames*2,"",Y654+1)))</f>
        <v>654</v>
      </c>
    </row>
    <row r="656" spans="1:25" ht="13.35" customHeight="1" x14ac:dyDescent="0.3">
      <c r="A656" s="6" cm="1">
        <f t="array" ref="A6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</v>
      </c>
      <c r="B656" s="6" cm="1">
        <f t="array" ref="B6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6" s="6">
        <f>IFERROR(INDEX([1]!tblSchedule[Week Game Scheduled],MATCH(tblTeamSch[[#This Row],[Game Num]],[1]!tblSchedule[GameNum],0)),"")</f>
        <v>51</v>
      </c>
      <c r="D656" s="6">
        <f>IFERROR(INDEX([1]!tblSchedule[Round],MATCH(tblTeamSch[[#This Row],[Game Num]],[1]!tblSchedule[GameNum],0)),"")</f>
        <v>2</v>
      </c>
      <c r="E656" s="6">
        <f>IFERROR(INDEX([1]!tblSchedule[Rnd Sch],MATCH(tblTeamSch[[#This Row],[Game Num]],[1]!tblSchedule[GameNum],0)),"")</f>
        <v>2</v>
      </c>
      <c r="F656" s="6" t="str">
        <f>IFERROR(INDEX([1]!tblSchedule[DLC],MATCH(tblTeamSch[[#This Row],[Game Num]],[1]!tblSchedule[GameNum],0)),"")</f>
        <v>8B1A</v>
      </c>
      <c r="G656" s="7" t="str">
        <f>IFERROR(INDEX([1]!tblSchedule[Facility],MATCH(tblTeamSch[[#This Row],[Game Num]],[1]!tblSchedule[GameNum],0)),"")</f>
        <v>Trinity High School's Steinhauser Gym</v>
      </c>
      <c r="H656" s="8">
        <f>IFERROR(INDEX([1]!tblSchedule[Game Date],MATCH(tblTeamSch[[#This Row],[Game Num]],[1]!tblSchedule[GameNum],0)),"")</f>
        <v>46005</v>
      </c>
      <c r="I656" s="9">
        <f>IFERROR(INDEX([1]!tblSchedule[Game Time],MATCH(tblTeamSch[[#This Row],[Game Num]],[1]!tblSchedule[GameNum],0)),"")</f>
        <v>0.625</v>
      </c>
      <c r="J656" s="10" t="str">
        <f>IFERROR(INDEX([1]!tblTeams[Organization],MATCH(tblTeamSch[[#This Row],[Team]],[1]!tblTeams[Team],0)),"")</f>
        <v>Our Lady of Lourdes</v>
      </c>
      <c r="K656" s="10" t="str">
        <f>IFERROR(INDEX([1]!tblOrg[Abbr],MATCH(tblTeamSch[[#This Row],[Org]],[1]!tblOrg[Organization],0)),"")</f>
        <v>OLOL</v>
      </c>
      <c r="L656" s="10" t="str">
        <f>IFERROR(INDEX(IF(tblTeamSch[[#This Row],[1vs2]]=1,[1]!tblSchedule[Team 1 Name],[1]!tblSchedule[Team 2 Name]),MATCH(tblTeamSch[[#This Row],[Game Num]],[1]!tblSchedule[GameNum],0)),"")</f>
        <v>OLOL 7/8 Boys #1</v>
      </c>
      <c r="M656" s="10" t="str">
        <f>IFERROR(INDEX(IF(tblTeamSch[[#This Row],[1vs2]]=1,[1]!tblSchedule[Team 2 Name],[1]!tblSchedule[Team 1 Name]),MATCH(tblTeamSch[[#This Row],[Game Num]],[1]!tblSchedule[GameNum],0)),"")</f>
        <v>St. Athanasius BB 8B#1</v>
      </c>
      <c r="N656" s="6"/>
      <c r="O656" s="6"/>
      <c r="P656" s="6"/>
      <c r="Q656" s="6">
        <f>INDEX([1]!tblSchedule[Home Game],MATCH(tblTeamSch[[#This Row],[Game Num]],[1]!tblSchedule[GameNum],0))</f>
        <v>0</v>
      </c>
      <c r="R656" s="7" t="e">
        <f>IF(COUNTIFS(tblTeamSch[Team],tblTeamSch[[#This Row],[Team]],#REF!,1)&gt;1,"Y","")</f>
        <v>#REF!</v>
      </c>
      <c r="S656" s="6">
        <f>INDEX([1]!tblLoc[Score],MATCH(INDEX([1]!tblOrg[Loc],MATCH(tblTeamSch[[#This Row],[Org]],[1]!tblOrg[Organization],0)),[1]!tblLoc[Loc],0))</f>
        <v>0</v>
      </c>
      <c r="T656" s="6" t="e">
        <f>INDEX([1]!tblLoc[Score],MATCH(INDEX([1]!tblOrg[Loc],MATCH(#REF!,[1]!tblOrg[Abbr],0)),[1]!tblLoc[Loc],0))</f>
        <v>#REF!</v>
      </c>
      <c r="U656" s="6" t="str">
        <f>IFERROR(INDEX([1]!tblLoc[Score],MATCH(INDEX([1]!tblOrg[Loc],MATCH(INDEX(FacList,MATCH(tblTeamSch[[#This Row],[Facility]],INDEX(FacList,,1),0),3),[1]!tblOrg[Org Num],0)),[1]!tblLoc[Loc],0)),"")</f>
        <v/>
      </c>
      <c r="V656" s="6">
        <f>IF(OR(tblTeamSch[[#This Row],[Court]]="",tblTeamSch[[#This Row],[Home]]&gt;0),0,IF(tblTeamSch[[#This Row],[Court]]&lt;10,0,IF(tblTeamSch[[#This Row],[Home Court]]=10,0,10)))</f>
        <v>0</v>
      </c>
      <c r="W656" s="6" t="e">
        <f>COUNTIFS(tblTeamSch[Travel Score for Game],10,tblTeamSch[Home],0,#REF!,#REF!)</f>
        <v>#REF!</v>
      </c>
      <c r="X656" s="6" t="str">
        <f>IFERROR(INDEX(tblTeamSch[Overall Travel Score],MATCH(tblTeamSch[[#This Row],[Opponent]],tblTeamSch[Team],0)),"")</f>
        <v/>
      </c>
      <c r="Y656" s="6" cm="1">
        <f t="array" ref="Y656">IF(Y655="Num",1,IF(Y655="","",IF(Y655+1&gt;TotalNumRegGames*2,"",Y655+1)))</f>
        <v>655</v>
      </c>
    </row>
    <row r="657" spans="1:25" ht="13.35" customHeight="1" x14ac:dyDescent="0.3">
      <c r="A657" s="6" cm="1">
        <f t="array" ref="A6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</v>
      </c>
      <c r="B657" s="6" cm="1">
        <f t="array" ref="B6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7" s="6">
        <f>IFERROR(INDEX([1]!tblSchedule[Week Game Scheduled],MATCH(tblTeamSch[[#This Row],[Game Num]],[1]!tblSchedule[GameNum],0)),"")</f>
        <v>6</v>
      </c>
      <c r="D657" s="6">
        <f>IFERROR(INDEX([1]!tblSchedule[Round],MATCH(tblTeamSch[[#This Row],[Game Num]],[1]!tblSchedule[GameNum],0)),"")</f>
        <v>3</v>
      </c>
      <c r="E657" s="6">
        <f>IFERROR(INDEX([1]!tblSchedule[Rnd Sch],MATCH(tblTeamSch[[#This Row],[Game Num]],[1]!tblSchedule[GameNum],0)),"")</f>
        <v>3</v>
      </c>
      <c r="F657" s="6" t="str">
        <f>IFERROR(INDEX([1]!tblSchedule[DLC],MATCH(tblTeamSch[[#This Row],[Game Num]],[1]!tblSchedule[GameNum],0)),"")</f>
        <v>8B1A</v>
      </c>
      <c r="G657" s="7" t="str">
        <f>IFERROR(INDEX([1]!tblSchedule[Facility],MATCH(tblTeamSch[[#This Row],[Game Num]],[1]!tblSchedule[GameNum],0)),"")</f>
        <v>Saint Andrew Academy Gym</v>
      </c>
      <c r="H657" s="8">
        <f>IFERROR(INDEX([1]!tblSchedule[Game Date],MATCH(tblTeamSch[[#This Row],[Game Num]],[1]!tblSchedule[GameNum],0)),"")</f>
        <v>46026</v>
      </c>
      <c r="I657" s="9">
        <f>IFERROR(INDEX([1]!tblSchedule[Game Time],MATCH(tblTeamSch[[#This Row],[Game Num]],[1]!tblSchedule[GameNum],0)),"")</f>
        <v>0.54166666666666663</v>
      </c>
      <c r="J657" s="10" t="str">
        <f>IFERROR(INDEX([1]!tblTeams[Organization],MATCH(tblTeamSch[[#This Row],[Team]],[1]!tblTeams[Team],0)),"")</f>
        <v>Our Lady of Lourdes</v>
      </c>
      <c r="K657" s="10" t="str">
        <f>IFERROR(INDEX([1]!tblOrg[Abbr],MATCH(tblTeamSch[[#This Row],[Org]],[1]!tblOrg[Organization],0)),"")</f>
        <v>OLOL</v>
      </c>
      <c r="L657" s="10" t="str">
        <f>IFERROR(INDEX(IF(tblTeamSch[[#This Row],[1vs2]]=1,[1]!tblSchedule[Team 1 Name],[1]!tblSchedule[Team 2 Name]),MATCH(tblTeamSch[[#This Row],[Game Num]],[1]!tblSchedule[GameNum],0)),"")</f>
        <v>OLOL 7/8 Boys #1</v>
      </c>
      <c r="M657" s="10" t="str">
        <f>IFERROR(INDEX(IF(tblTeamSch[[#This Row],[1vs2]]=1,[1]!tblSchedule[Team 2 Name],[1]!tblSchedule[Team 1 Name]),MATCH(tblTeamSch[[#This Row],[Game Num]],[1]!tblSchedule[GameNum],0)),"")</f>
        <v>St. Andrew BB 8B</v>
      </c>
      <c r="N657" s="6"/>
      <c r="O657" s="6"/>
      <c r="P657" s="6"/>
      <c r="Q657" s="6">
        <f>INDEX([1]!tblSchedule[Home Game],MATCH(tblTeamSch[[#This Row],[Game Num]],[1]!tblSchedule[GameNum],0))</f>
        <v>1</v>
      </c>
      <c r="R657" s="7" t="e">
        <f>IF(COUNTIFS(tblTeamSch[Team],tblTeamSch[[#This Row],[Team]],#REF!,1)&gt;1,"Y","")</f>
        <v>#REF!</v>
      </c>
      <c r="S657" s="6">
        <f>INDEX([1]!tblLoc[Score],MATCH(INDEX([1]!tblOrg[Loc],MATCH(tblTeamSch[[#This Row],[Org]],[1]!tblOrg[Organization],0)),[1]!tblLoc[Loc],0))</f>
        <v>0</v>
      </c>
      <c r="T657" s="6" t="e">
        <f>INDEX([1]!tblLoc[Score],MATCH(INDEX([1]!tblOrg[Loc],MATCH(#REF!,[1]!tblOrg[Abbr],0)),[1]!tblLoc[Loc],0))</f>
        <v>#REF!</v>
      </c>
      <c r="U657" s="6">
        <f>IFERROR(INDEX([1]!tblLoc[Score],MATCH(INDEX([1]!tblOrg[Loc],MATCH(INDEX(FacList,MATCH(tblTeamSch[[#This Row],[Facility]],INDEX(FacList,,1),0),3),[1]!tblOrg[Org Num],0)),[1]!tblLoc[Loc],0)),"")</f>
        <v>10</v>
      </c>
      <c r="V657" s="6">
        <f>IF(OR(tblTeamSch[[#This Row],[Court]]="",tblTeamSch[[#This Row],[Home]]&gt;0),0,IF(tblTeamSch[[#This Row],[Court]]&lt;10,0,IF(tblTeamSch[[#This Row],[Home Court]]=10,0,10)))</f>
        <v>0</v>
      </c>
      <c r="W657" s="6" t="e">
        <f>COUNTIFS(tblTeamSch[Travel Score for Game],10,tblTeamSch[Home],0,#REF!,#REF!)</f>
        <v>#REF!</v>
      </c>
      <c r="X657" s="6" t="str">
        <f>IFERROR(INDEX(tblTeamSch[Overall Travel Score],MATCH(tblTeamSch[[#This Row],[Opponent]],tblTeamSch[Team],0)),"")</f>
        <v/>
      </c>
      <c r="Y657" s="6" cm="1">
        <f t="array" ref="Y657">IF(Y656="Num",1,IF(Y656="","",IF(Y656+1&gt;TotalNumRegGames*2,"",Y656+1)))</f>
        <v>656</v>
      </c>
    </row>
    <row r="658" spans="1:25" ht="13.35" customHeight="1" x14ac:dyDescent="0.3">
      <c r="A658" s="6" cm="1">
        <f t="array" ref="A6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</v>
      </c>
      <c r="B658" s="6" cm="1">
        <f t="array" ref="B6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58" s="6">
        <f>IFERROR(INDEX([1]!tblSchedule[Week Game Scheduled],MATCH(tblTeamSch[[#This Row],[Game Num]],[1]!tblSchedule[GameNum],0)),"")</f>
        <v>6</v>
      </c>
      <c r="D658" s="6">
        <f>IFERROR(INDEX([1]!tblSchedule[Round],MATCH(tblTeamSch[[#This Row],[Game Num]],[1]!tblSchedule[GameNum],0)),"")</f>
        <v>8</v>
      </c>
      <c r="E658" s="6">
        <f>IFERROR(INDEX([1]!tblSchedule[Rnd Sch],MATCH(tblTeamSch[[#This Row],[Game Num]],[1]!tblSchedule[GameNum],0)),"")</f>
        <v>4</v>
      </c>
      <c r="F658" s="6" t="str">
        <f>IFERROR(INDEX([1]!tblSchedule[DLC],MATCH(tblTeamSch[[#This Row],[Game Num]],[1]!tblSchedule[GameNum],0)),"")</f>
        <v>8B1A</v>
      </c>
      <c r="G658" s="7" t="str">
        <f>IFERROR(INDEX([1]!tblSchedule[Facility],MATCH(tblTeamSch[[#This Row],[Game Num]],[1]!tblSchedule[GameNum],0)),"")</f>
        <v>St. Stephen Martyr Gym</v>
      </c>
      <c r="H658" s="8">
        <f>IFERROR(INDEX([1]!tblSchedule[Game Date],MATCH(tblTeamSch[[#This Row],[Game Num]],[1]!tblSchedule[GameNum],0)),"")</f>
        <v>46032</v>
      </c>
      <c r="I658" s="9">
        <f>IFERROR(INDEX([1]!tblSchedule[Game Time],MATCH(tblTeamSch[[#This Row],[Game Num]],[1]!tblSchedule[GameNum],0)),"")</f>
        <v>0.375</v>
      </c>
      <c r="J658" s="10" t="str">
        <f>IFERROR(INDEX([1]!tblTeams[Organization],MATCH(tblTeamSch[[#This Row],[Team]],[1]!tblTeams[Team],0)),"")</f>
        <v>Our Lady of Lourdes</v>
      </c>
      <c r="K658" s="10" t="str">
        <f>IFERROR(INDEX([1]!tblOrg[Abbr],MATCH(tblTeamSch[[#This Row],[Org]],[1]!tblOrg[Organization],0)),"")</f>
        <v>OLOL</v>
      </c>
      <c r="L658" s="10" t="str">
        <f>IFERROR(INDEX(IF(tblTeamSch[[#This Row],[1vs2]]=1,[1]!tblSchedule[Team 1 Name],[1]!tblSchedule[Team 2 Name]),MATCH(tblTeamSch[[#This Row],[Game Num]],[1]!tblSchedule[GameNum],0)),"")</f>
        <v>OLOL 7/8 Boys #1</v>
      </c>
      <c r="M658" s="10" t="str">
        <f>IFERROR(INDEX(IF(tblTeamSch[[#This Row],[1vs2]]=1,[1]!tblSchedule[Team 2 Name],[1]!tblSchedule[Team 1 Name]),MATCH(tblTeamSch[[#This Row],[Game Num]],[1]!tblSchedule[GameNum],0)),"")</f>
        <v>Nativity BB 8B #1</v>
      </c>
      <c r="N658" s="6"/>
      <c r="O658" s="6"/>
      <c r="P658" s="6"/>
      <c r="Q658" s="6">
        <f>INDEX([1]!tblSchedule[Home Game],MATCH(tblTeamSch[[#This Row],[Game Num]],[1]!tblSchedule[GameNum],0))</f>
        <v>0</v>
      </c>
      <c r="R658" s="7" t="e">
        <f>IF(COUNTIFS(tblTeamSch[Team],tblTeamSch[[#This Row],[Team]],#REF!,1)&gt;1,"Y","")</f>
        <v>#REF!</v>
      </c>
      <c r="S658" s="6">
        <f>INDEX([1]!tblLoc[Score],MATCH(INDEX([1]!tblOrg[Loc],MATCH(tblTeamSch[[#This Row],[Org]],[1]!tblOrg[Organization],0)),[1]!tblLoc[Loc],0))</f>
        <v>0</v>
      </c>
      <c r="T658" s="6" t="e">
        <f>INDEX([1]!tblLoc[Score],MATCH(INDEX([1]!tblOrg[Loc],MATCH(#REF!,[1]!tblOrg[Abbr],0)),[1]!tblLoc[Loc],0))</f>
        <v>#REF!</v>
      </c>
      <c r="U658" s="6">
        <f>IFERROR(INDEX([1]!tblLoc[Score],MATCH(INDEX([1]!tblOrg[Loc],MATCH(INDEX(FacList,MATCH(tblTeamSch[[#This Row],[Facility]],INDEX(FacList,,1),0),3),[1]!tblOrg[Org Num],0)),[1]!tblLoc[Loc],0)),"")</f>
        <v>0</v>
      </c>
      <c r="V658" s="6">
        <f>IF(OR(tblTeamSch[[#This Row],[Court]]="",tblTeamSch[[#This Row],[Home]]&gt;0),0,IF(tblTeamSch[[#This Row],[Court]]&lt;10,0,IF(tblTeamSch[[#This Row],[Home Court]]=10,0,10)))</f>
        <v>0</v>
      </c>
      <c r="W658" s="6" t="e">
        <f>COUNTIFS(tblTeamSch[Travel Score for Game],10,tblTeamSch[Home],0,#REF!,#REF!)</f>
        <v>#REF!</v>
      </c>
      <c r="X658" s="6" t="str">
        <f>IFERROR(INDEX(tblTeamSch[Overall Travel Score],MATCH(tblTeamSch[[#This Row],[Opponent]],tblTeamSch[Team],0)),"")</f>
        <v/>
      </c>
      <c r="Y658" s="6" cm="1">
        <f t="array" ref="Y658">IF(Y657="Num",1,IF(Y657="","",IF(Y657+1&gt;TotalNumRegGames*2,"",Y657+1)))</f>
        <v>657</v>
      </c>
    </row>
    <row r="659" spans="1:25" ht="13.35" customHeight="1" x14ac:dyDescent="0.3">
      <c r="A659" s="6" cm="1">
        <f t="array" ref="A6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</v>
      </c>
      <c r="B659" s="6" cm="1">
        <f t="array" ref="B6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59" s="6">
        <f>IFERROR(INDEX([1]!tblSchedule[Week Game Scheduled],MATCH(tblTeamSch[[#This Row],[Game Num]],[1]!tblSchedule[GameNum],0)),"")</f>
        <v>7</v>
      </c>
      <c r="D659" s="6">
        <f>IFERROR(INDEX([1]!tblSchedule[Round],MATCH(tblTeamSch[[#This Row],[Game Num]],[1]!tblSchedule[GameNum],0)),"")</f>
        <v>4</v>
      </c>
      <c r="E659" s="6">
        <f>IFERROR(INDEX([1]!tblSchedule[Rnd Sch],MATCH(tblTeamSch[[#This Row],[Game Num]],[1]!tblSchedule[GameNum],0)),"")</f>
        <v>4</v>
      </c>
      <c r="F659" s="6" t="str">
        <f>IFERROR(INDEX([1]!tblSchedule[DLC],MATCH(tblTeamSch[[#This Row],[Game Num]],[1]!tblSchedule[GameNum],0)),"")</f>
        <v>8B1A</v>
      </c>
      <c r="G659" s="7" t="str">
        <f>IFERROR(INDEX([1]!tblSchedule[Facility],MATCH(tblTeamSch[[#This Row],[Game Num]],[1]!tblSchedule[GameNum],0)),"")</f>
        <v>St. Nicholas Academy Gym</v>
      </c>
      <c r="H659" s="8">
        <f>IFERROR(INDEX([1]!tblSchedule[Game Date],MATCH(tblTeamSch[[#This Row],[Game Num]],[1]!tblSchedule[GameNum],0)),"")</f>
        <v>46033</v>
      </c>
      <c r="I659" s="9">
        <f>IFERROR(INDEX([1]!tblSchedule[Game Time],MATCH(tblTeamSch[[#This Row],[Game Num]],[1]!tblSchedule[GameNum],0)),"")</f>
        <v>0.58333333333333337</v>
      </c>
      <c r="J659" s="10" t="str">
        <f>IFERROR(INDEX([1]!tblTeams[Organization],MATCH(tblTeamSch[[#This Row],[Team]],[1]!tblTeams[Team],0)),"")</f>
        <v>Our Lady of Lourdes</v>
      </c>
      <c r="K659" s="10" t="str">
        <f>IFERROR(INDEX([1]!tblOrg[Abbr],MATCH(tblTeamSch[[#This Row],[Org]],[1]!tblOrg[Organization],0)),"")</f>
        <v>OLOL</v>
      </c>
      <c r="L659" s="10" t="str">
        <f>IFERROR(INDEX(IF(tblTeamSch[[#This Row],[1vs2]]=1,[1]!tblSchedule[Team 1 Name],[1]!tblSchedule[Team 2 Name]),MATCH(tblTeamSch[[#This Row],[Game Num]],[1]!tblSchedule[GameNum],0)),"")</f>
        <v>OLOL 7/8 Boys #1</v>
      </c>
      <c r="M659" s="10" t="str">
        <f>IFERROR(INDEX(IF(tblTeamSch[[#This Row],[1vs2]]=1,[1]!tblSchedule[Team 2 Name],[1]!tblSchedule[Team 1 Name]),MATCH(tblTeamSch[[#This Row],[Game Num]],[1]!tblSchedule[GameNum],0)),"")</f>
        <v>St. Nicholas BB 8B #1</v>
      </c>
      <c r="N659" s="6"/>
      <c r="O659" s="6"/>
      <c r="P659" s="6"/>
      <c r="Q659" s="6">
        <f>INDEX([1]!tblSchedule[Home Game],MATCH(tblTeamSch[[#This Row],[Game Num]],[1]!tblSchedule[GameNum],0))</f>
        <v>1</v>
      </c>
      <c r="R659" s="7" t="e">
        <f>IF(COUNTIFS(tblTeamSch[Team],tblTeamSch[[#This Row],[Team]],#REF!,1)&gt;1,"Y","")</f>
        <v>#REF!</v>
      </c>
      <c r="S659" s="6">
        <f>INDEX([1]!tblLoc[Score],MATCH(INDEX([1]!tblOrg[Loc],MATCH(tblTeamSch[[#This Row],[Org]],[1]!tblOrg[Organization],0)),[1]!tblLoc[Loc],0))</f>
        <v>0</v>
      </c>
      <c r="T659" s="6" t="e">
        <f>INDEX([1]!tblLoc[Score],MATCH(INDEX([1]!tblOrg[Loc],MATCH(#REF!,[1]!tblOrg[Abbr],0)),[1]!tblLoc[Loc],0))</f>
        <v>#REF!</v>
      </c>
      <c r="U659" s="6">
        <f>IFERROR(INDEX([1]!tblLoc[Score],MATCH(INDEX([1]!tblOrg[Loc],MATCH(INDEX(FacList,MATCH(tblTeamSch[[#This Row],[Facility]],INDEX(FacList,,1),0),3),[1]!tblOrg[Org Num],0)),[1]!tblLoc[Loc],0)),"")</f>
        <v>10</v>
      </c>
      <c r="V659" s="6">
        <f>IF(OR(tblTeamSch[[#This Row],[Court]]="",tblTeamSch[[#This Row],[Home]]&gt;0),0,IF(tblTeamSch[[#This Row],[Court]]&lt;10,0,IF(tblTeamSch[[#This Row],[Home Court]]=10,0,10)))</f>
        <v>0</v>
      </c>
      <c r="W659" s="6" t="e">
        <f>COUNTIFS(tblTeamSch[Travel Score for Game],10,tblTeamSch[Home],0,#REF!,#REF!)</f>
        <v>#REF!</v>
      </c>
      <c r="X659" s="6" t="str">
        <f>IFERROR(INDEX(tblTeamSch[Overall Travel Score],MATCH(tblTeamSch[[#This Row],[Opponent]],tblTeamSch[Team],0)),"")</f>
        <v/>
      </c>
      <c r="Y659" s="6" cm="1">
        <f t="array" ref="Y659">IF(Y658="Num",1,IF(Y658="","",IF(Y658+1&gt;TotalNumRegGames*2,"",Y658+1)))</f>
        <v>658</v>
      </c>
    </row>
    <row r="660" spans="1:25" ht="13.35" customHeight="1" x14ac:dyDescent="0.3">
      <c r="A660" s="6" cm="1">
        <f t="array" ref="A6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</v>
      </c>
      <c r="B660" s="6" cm="1">
        <f t="array" ref="B6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60" s="6">
        <f>IFERROR(INDEX([1]!tblSchedule[Week Game Scheduled],MATCH(tblTeamSch[[#This Row],[Game Num]],[1]!tblSchedule[GameNum],0)),"")</f>
        <v>8</v>
      </c>
      <c r="D660" s="6">
        <f>IFERROR(INDEX([1]!tblSchedule[Round],MATCH(tblTeamSch[[#This Row],[Game Num]],[1]!tblSchedule[GameNum],0)),"")</f>
        <v>5</v>
      </c>
      <c r="E660" s="6">
        <f>IFERROR(INDEX([1]!tblSchedule[Rnd Sch],MATCH(tblTeamSch[[#This Row],[Game Num]],[1]!tblSchedule[GameNum],0)),"")</f>
        <v>5</v>
      </c>
      <c r="F660" s="6" t="str">
        <f>IFERROR(INDEX([1]!tblSchedule[DLC],MATCH(tblTeamSch[[#This Row],[Game Num]],[1]!tblSchedule[GameNum],0)),"")</f>
        <v>8B1A</v>
      </c>
      <c r="G660" s="7" t="str">
        <f>IFERROR(INDEX([1]!tblSchedule[Facility],MATCH(tblTeamSch[[#This Row],[Game Num]],[1]!tblSchedule[GameNum],0)),"")</f>
        <v>St. Stephen Martyr Gym</v>
      </c>
      <c r="H660" s="8">
        <f>IFERROR(INDEX([1]!tblSchedule[Game Date],MATCH(tblTeamSch[[#This Row],[Game Num]],[1]!tblSchedule[GameNum],0)),"")</f>
        <v>46040</v>
      </c>
      <c r="I660" s="9">
        <f>IFERROR(INDEX([1]!tblSchedule[Game Time],MATCH(tblTeamSch[[#This Row],[Game Num]],[1]!tblSchedule[GameNum],0)),"")</f>
        <v>0.54166666666666663</v>
      </c>
      <c r="J660" s="10" t="str">
        <f>IFERROR(INDEX([1]!tblTeams[Organization],MATCH(tblTeamSch[[#This Row],[Team]],[1]!tblTeams[Team],0)),"")</f>
        <v>Our Lady of Lourdes</v>
      </c>
      <c r="K660" s="10" t="str">
        <f>IFERROR(INDEX([1]!tblOrg[Abbr],MATCH(tblTeamSch[[#This Row],[Org]],[1]!tblOrg[Organization],0)),"")</f>
        <v>OLOL</v>
      </c>
      <c r="L660" s="10" t="str">
        <f>IFERROR(INDEX(IF(tblTeamSch[[#This Row],[1vs2]]=1,[1]!tblSchedule[Team 1 Name],[1]!tblSchedule[Team 2 Name]),MATCH(tblTeamSch[[#This Row],[Game Num]],[1]!tblSchedule[GameNum],0)),"")</f>
        <v>OLOL 7/8 Boys #1</v>
      </c>
      <c r="M660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660" s="6"/>
      <c r="O660" s="6"/>
      <c r="P660" s="6"/>
      <c r="Q660" s="6">
        <f>INDEX([1]!tblSchedule[Home Game],MATCH(tblTeamSch[[#This Row],[Game Num]],[1]!tblSchedule[GameNum],0))</f>
        <v>1</v>
      </c>
      <c r="R660" s="7" t="e">
        <f>IF(COUNTIFS(tblTeamSch[Team],tblTeamSch[[#This Row],[Team]],#REF!,1)&gt;1,"Y","")</f>
        <v>#REF!</v>
      </c>
      <c r="S660" s="6">
        <f>INDEX([1]!tblLoc[Score],MATCH(INDEX([1]!tblOrg[Loc],MATCH(tblTeamSch[[#This Row],[Org]],[1]!tblOrg[Organization],0)),[1]!tblLoc[Loc],0))</f>
        <v>0</v>
      </c>
      <c r="T660" s="6" t="e">
        <f>INDEX([1]!tblLoc[Score],MATCH(INDEX([1]!tblOrg[Loc],MATCH(#REF!,[1]!tblOrg[Abbr],0)),[1]!tblLoc[Loc],0))</f>
        <v>#REF!</v>
      </c>
      <c r="U660" s="6">
        <f>IFERROR(INDEX([1]!tblLoc[Score],MATCH(INDEX([1]!tblOrg[Loc],MATCH(INDEX(FacList,MATCH(tblTeamSch[[#This Row],[Facility]],INDEX(FacList,,1),0),3),[1]!tblOrg[Org Num],0)),[1]!tblLoc[Loc],0)),"")</f>
        <v>0</v>
      </c>
      <c r="V660" s="6">
        <f>IF(OR(tblTeamSch[[#This Row],[Court]]="",tblTeamSch[[#This Row],[Home]]&gt;0),0,IF(tblTeamSch[[#This Row],[Court]]&lt;10,0,IF(tblTeamSch[[#This Row],[Home Court]]=10,0,10)))</f>
        <v>0</v>
      </c>
      <c r="W660" s="6" t="e">
        <f>COUNTIFS(tblTeamSch[Travel Score for Game],10,tblTeamSch[Home],0,#REF!,#REF!)</f>
        <v>#REF!</v>
      </c>
      <c r="X660" s="6" t="str">
        <f>IFERROR(INDEX(tblTeamSch[Overall Travel Score],MATCH(tblTeamSch[[#This Row],[Opponent]],tblTeamSch[Team],0)),"")</f>
        <v/>
      </c>
      <c r="Y660" s="6" cm="1">
        <f t="array" ref="Y660">IF(Y659="Num",1,IF(Y659="","",IF(Y659+1&gt;TotalNumRegGames*2,"",Y659+1)))</f>
        <v>659</v>
      </c>
    </row>
    <row r="661" spans="1:25" ht="13.35" customHeight="1" x14ac:dyDescent="0.3">
      <c r="A661" s="6" cm="1">
        <f t="array" ref="A6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</v>
      </c>
      <c r="B661" s="6" cm="1">
        <f t="array" ref="B6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61" s="6">
        <f>IFERROR(INDEX([1]!tblSchedule[Week Game Scheduled],MATCH(tblTeamSch[[#This Row],[Game Num]],[1]!tblSchedule[GameNum],0)),"")</f>
        <v>9</v>
      </c>
      <c r="D661" s="6">
        <f>IFERROR(INDEX([1]!tblSchedule[Round],MATCH(tblTeamSch[[#This Row],[Game Num]],[1]!tblSchedule[GameNum],0)),"")</f>
        <v>6</v>
      </c>
      <c r="E661" s="6">
        <f>IFERROR(INDEX([1]!tblSchedule[Rnd Sch],MATCH(tblTeamSch[[#This Row],[Game Num]],[1]!tblSchedule[GameNum],0)),"")</f>
        <v>6</v>
      </c>
      <c r="F661" s="6" t="str">
        <f>IFERROR(INDEX([1]!tblSchedule[DLC],MATCH(tblTeamSch[[#This Row],[Game Num]],[1]!tblSchedule[GameNum],0)),"")</f>
        <v>8B1A</v>
      </c>
      <c r="G661" s="7" t="str">
        <f>IFERROR(INDEX([1]!tblSchedule[Facility],MATCH(tblTeamSch[[#This Row],[Game Num]],[1]!tblSchedule[GameNum],0)),"")</f>
        <v>St. Nicholas Academy Gym</v>
      </c>
      <c r="H661" s="8">
        <f>IFERROR(INDEX([1]!tblSchedule[Game Date],MATCH(tblTeamSch[[#This Row],[Game Num]],[1]!tblSchedule[GameNum],0)),"")</f>
        <v>46047</v>
      </c>
      <c r="I661" s="9">
        <f>IFERROR(INDEX([1]!tblSchedule[Game Time],MATCH(tblTeamSch[[#This Row],[Game Num]],[1]!tblSchedule[GameNum],0)),"")</f>
        <v>0.58333333333333337</v>
      </c>
      <c r="J661" s="10" t="str">
        <f>IFERROR(INDEX([1]!tblTeams[Organization],MATCH(tblTeamSch[[#This Row],[Team]],[1]!tblTeams[Team],0)),"")</f>
        <v>Our Lady of Lourdes</v>
      </c>
      <c r="K661" s="10" t="str">
        <f>IFERROR(INDEX([1]!tblOrg[Abbr],MATCH(tblTeamSch[[#This Row],[Org]],[1]!tblOrg[Organization],0)),"")</f>
        <v>OLOL</v>
      </c>
      <c r="L661" s="10" t="str">
        <f>IFERROR(INDEX(IF(tblTeamSch[[#This Row],[1vs2]]=1,[1]!tblSchedule[Team 1 Name],[1]!tblSchedule[Team 2 Name]),MATCH(tblTeamSch[[#This Row],[Game Num]],[1]!tblSchedule[GameNum],0)),"")</f>
        <v>OLOL 7/8 Boys #1</v>
      </c>
      <c r="M661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661" s="6"/>
      <c r="O661" s="6"/>
      <c r="P661" s="6"/>
      <c r="Q661" s="6">
        <f>INDEX([1]!tblSchedule[Home Game],MATCH(tblTeamSch[[#This Row],[Game Num]],[1]!tblSchedule[GameNum],0))</f>
        <v>0</v>
      </c>
      <c r="R661" s="7" t="e">
        <f>IF(COUNTIFS(tblTeamSch[Team],tblTeamSch[[#This Row],[Team]],#REF!,1)&gt;1,"Y","")</f>
        <v>#REF!</v>
      </c>
      <c r="S661" s="6">
        <f>INDEX([1]!tblLoc[Score],MATCH(INDEX([1]!tblOrg[Loc],MATCH(tblTeamSch[[#This Row],[Org]],[1]!tblOrg[Organization],0)),[1]!tblLoc[Loc],0))</f>
        <v>0</v>
      </c>
      <c r="T661" s="6" t="e">
        <f>INDEX([1]!tblLoc[Score],MATCH(INDEX([1]!tblOrg[Loc],MATCH(#REF!,[1]!tblOrg[Abbr],0)),[1]!tblLoc[Loc],0))</f>
        <v>#REF!</v>
      </c>
      <c r="U661" s="6">
        <f>IFERROR(INDEX([1]!tblLoc[Score],MATCH(INDEX([1]!tblOrg[Loc],MATCH(INDEX(FacList,MATCH(tblTeamSch[[#This Row],[Facility]],INDEX(FacList,,1),0),3),[1]!tblOrg[Org Num],0)),[1]!tblLoc[Loc],0)),"")</f>
        <v>10</v>
      </c>
      <c r="V661" s="6">
        <f>IF(OR(tblTeamSch[[#This Row],[Court]]="",tblTeamSch[[#This Row],[Home]]&gt;0),0,IF(tblTeamSch[[#This Row],[Court]]&lt;10,0,IF(tblTeamSch[[#This Row],[Home Court]]=10,0,10)))</f>
        <v>10</v>
      </c>
      <c r="W661" s="6" t="e">
        <f>COUNTIFS(tblTeamSch[Travel Score for Game],10,tblTeamSch[Home],0,#REF!,#REF!)</f>
        <v>#REF!</v>
      </c>
      <c r="X661" s="6" t="str">
        <f>IFERROR(INDEX(tblTeamSch[Overall Travel Score],MATCH(tblTeamSch[[#This Row],[Opponent]],tblTeamSch[Team],0)),"")</f>
        <v/>
      </c>
      <c r="Y661" s="6" cm="1">
        <f t="array" ref="Y661">IF(Y660="Num",1,IF(Y660="","",IF(Y660+1&gt;TotalNumRegGames*2,"",Y660+1)))</f>
        <v>660</v>
      </c>
    </row>
    <row r="662" spans="1:25" ht="13.35" customHeight="1" x14ac:dyDescent="0.3">
      <c r="A662" s="6" cm="1">
        <f t="array" ref="A6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</v>
      </c>
      <c r="B662" s="6" cm="1">
        <f t="array" ref="B6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62" s="6">
        <f>IFERROR(INDEX([1]!tblSchedule[Week Game Scheduled],MATCH(tblTeamSch[[#This Row],[Game Num]],[1]!tblSchedule[GameNum],0)),"")</f>
        <v>10</v>
      </c>
      <c r="D662" s="6">
        <f>IFERROR(INDEX([1]!tblSchedule[Round],MATCH(tblTeamSch[[#This Row],[Game Num]],[1]!tblSchedule[GameNum],0)),"")</f>
        <v>7</v>
      </c>
      <c r="E662" s="6">
        <f>IFERROR(INDEX([1]!tblSchedule[Rnd Sch],MATCH(tblTeamSch[[#This Row],[Game Num]],[1]!tblSchedule[GameNum],0)),"")</f>
        <v>7</v>
      </c>
      <c r="F662" s="6" t="str">
        <f>IFERROR(INDEX([1]!tblSchedule[DLC],MATCH(tblTeamSch[[#This Row],[Game Num]],[1]!tblSchedule[GameNum],0)),"")</f>
        <v>8B1A</v>
      </c>
      <c r="G662" s="7" t="str">
        <f>IFERROR(INDEX([1]!tblSchedule[Facility],MATCH(tblTeamSch[[#This Row],[Game Num]],[1]!tblSchedule[GameNum],0)),"")</f>
        <v>Trinity High School's Steinhauser Gym</v>
      </c>
      <c r="H662" s="8">
        <f>IFERROR(INDEX([1]!tblSchedule[Game Date],MATCH(tblTeamSch[[#This Row],[Game Num]],[1]!tblSchedule[GameNum],0)),"")</f>
        <v>46054</v>
      </c>
      <c r="I662" s="9">
        <f>IFERROR(INDEX([1]!tblSchedule[Game Time],MATCH(tblTeamSch[[#This Row],[Game Num]],[1]!tblSchedule[GameNum],0)),"")</f>
        <v>0.58333333333333337</v>
      </c>
      <c r="J662" s="10" t="str">
        <f>IFERROR(INDEX([1]!tblTeams[Organization],MATCH(tblTeamSch[[#This Row],[Team]],[1]!tblTeams[Team],0)),"")</f>
        <v>Our Lady of Lourdes</v>
      </c>
      <c r="K662" s="10" t="str">
        <f>IFERROR(INDEX([1]!tblOrg[Abbr],MATCH(tblTeamSch[[#This Row],[Org]],[1]!tblOrg[Organization],0)),"")</f>
        <v>OLOL</v>
      </c>
      <c r="L662" s="10" t="str">
        <f>IFERROR(INDEX(IF(tblTeamSch[[#This Row],[1vs2]]=1,[1]!tblSchedule[Team 1 Name],[1]!tblSchedule[Team 2 Name]),MATCH(tblTeamSch[[#This Row],[Game Num]],[1]!tblSchedule[GameNum],0)),"")</f>
        <v>OLOL 7/8 Boys #1</v>
      </c>
      <c r="M662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662" s="6"/>
      <c r="O662" s="6"/>
      <c r="P662" s="6"/>
      <c r="Q662" s="6">
        <f>INDEX([1]!tblSchedule[Home Game],MATCH(tblTeamSch[[#This Row],[Game Num]],[1]!tblSchedule[GameNum],0))</f>
        <v>0</v>
      </c>
      <c r="R662" s="7" t="e">
        <f>IF(COUNTIFS(tblTeamSch[Team],tblTeamSch[[#This Row],[Team]],#REF!,1)&gt;1,"Y","")</f>
        <v>#REF!</v>
      </c>
      <c r="S662" s="6">
        <f>INDEX([1]!tblLoc[Score],MATCH(INDEX([1]!tblOrg[Loc],MATCH(tblTeamSch[[#This Row],[Org]],[1]!tblOrg[Organization],0)),[1]!tblLoc[Loc],0))</f>
        <v>0</v>
      </c>
      <c r="T662" s="6" t="e">
        <f>INDEX([1]!tblLoc[Score],MATCH(INDEX([1]!tblOrg[Loc],MATCH(#REF!,[1]!tblOrg[Abbr],0)),[1]!tblLoc[Loc],0))</f>
        <v>#REF!</v>
      </c>
      <c r="U662" s="6" t="str">
        <f>IFERROR(INDEX([1]!tblLoc[Score],MATCH(INDEX([1]!tblOrg[Loc],MATCH(INDEX(FacList,MATCH(tblTeamSch[[#This Row],[Facility]],INDEX(FacList,,1),0),3),[1]!tblOrg[Org Num],0)),[1]!tblLoc[Loc],0)),"")</f>
        <v/>
      </c>
      <c r="V662" s="6">
        <f>IF(OR(tblTeamSch[[#This Row],[Court]]="",tblTeamSch[[#This Row],[Home]]&gt;0),0,IF(tblTeamSch[[#This Row],[Court]]&lt;10,0,IF(tblTeamSch[[#This Row],[Home Court]]=10,0,10)))</f>
        <v>0</v>
      </c>
      <c r="W662" s="6" t="e">
        <f>COUNTIFS(tblTeamSch[Travel Score for Game],10,tblTeamSch[Home],0,#REF!,#REF!)</f>
        <v>#REF!</v>
      </c>
      <c r="X662" s="6" t="str">
        <f>IFERROR(INDEX(tblTeamSch[Overall Travel Score],MATCH(tblTeamSch[[#This Row],[Opponent]],tblTeamSch[Team],0)),"")</f>
        <v/>
      </c>
      <c r="Y662" s="6" cm="1">
        <f t="array" ref="Y662">IF(Y661="Num",1,IF(Y661="","",IF(Y661+1&gt;TotalNumRegGames*2,"",Y661+1)))</f>
        <v>661</v>
      </c>
    </row>
    <row r="663" spans="1:25" ht="13.35" customHeight="1" x14ac:dyDescent="0.3">
      <c r="A663" s="6" cm="1">
        <f t="array" ref="A6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152</v>
      </c>
      <c r="B663" s="6" cm="1">
        <f t="array" ref="B6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3" s="6">
        <f>IFERROR(INDEX([1]!tblSchedule[Week Game Scheduled],MATCH(tblTeamSch[[#This Row],[Game Num]],[1]!tblSchedule[GameNum],0)),"")</f>
        <v>50</v>
      </c>
      <c r="D663" s="6">
        <f>IFERROR(INDEX([1]!tblSchedule[Round],MATCH(tblTeamSch[[#This Row],[Game Num]],[1]!tblSchedule[GameNum],0)),"")</f>
        <v>8</v>
      </c>
      <c r="E663" s="6">
        <f>IFERROR(INDEX([1]!tblSchedule[Rnd Sch],MATCH(tblTeamSch[[#This Row],[Game Num]],[1]!tblSchedule[GameNum],0)),"")</f>
        <v>1</v>
      </c>
      <c r="F663" s="6" t="str">
        <f>IFERROR(INDEX([1]!tblSchedule[DLC],MATCH(tblTeamSch[[#This Row],[Game Num]],[1]!tblSchedule[GameNum],0)),"")</f>
        <v>8B2A</v>
      </c>
      <c r="G663" s="7" t="str">
        <f>IFERROR(INDEX([1]!tblSchedule[Facility],MATCH(tblTeamSch[[#This Row],[Game Num]],[1]!tblSchedule[GameNum],0)),"")</f>
        <v>St. Athanasius Hornets Nest (gym)</v>
      </c>
      <c r="H663" s="8">
        <f>IFERROR(INDEX([1]!tblSchedule[Game Date],MATCH(tblTeamSch[[#This Row],[Game Num]],[1]!tblSchedule[GameNum],0)),"")</f>
        <v>45998</v>
      </c>
      <c r="I663" s="9">
        <f>IFERROR(INDEX([1]!tblSchedule[Game Time],MATCH(tblTeamSch[[#This Row],[Game Num]],[1]!tblSchedule[GameNum],0)),"")</f>
        <v>0.54166666666666663</v>
      </c>
      <c r="J663" s="10" t="str">
        <f>IFERROR(INDEX([1]!tblTeams[Organization],MATCH(tblTeamSch[[#This Row],[Team]],[1]!tblTeams[Team],0)),"")</f>
        <v>Our Lady of Lourdes</v>
      </c>
      <c r="K663" s="10" t="str">
        <f>IFERROR(INDEX([1]!tblOrg[Abbr],MATCH(tblTeamSch[[#This Row],[Org]],[1]!tblOrg[Organization],0)),"")</f>
        <v>OLOL</v>
      </c>
      <c r="L663" s="10" t="str">
        <f>IFERROR(INDEX(IF(tblTeamSch[[#This Row],[1vs2]]=1,[1]!tblSchedule[Team 1 Name],[1]!tblSchedule[Team 2 Name]),MATCH(tblTeamSch[[#This Row],[Game Num]],[1]!tblSchedule[GameNum],0)),"")</f>
        <v>OLOL 7/8 BB #2</v>
      </c>
      <c r="M663" s="10" t="str">
        <f>IFERROR(INDEX(IF(tblTeamSch[[#This Row],[1vs2]]=1,[1]!tblSchedule[Team 2 Name],[1]!tblSchedule[Team 1 Name]),MATCH(tblTeamSch[[#This Row],[Game Num]],[1]!tblSchedule[GameNum],0)),"")</f>
        <v>St. Athanasius BB 8B#2</v>
      </c>
      <c r="N663" s="6"/>
      <c r="O663" s="6"/>
      <c r="P663" s="6"/>
      <c r="Q663" s="6">
        <f>INDEX([1]!tblSchedule[Home Game],MATCH(tblTeamSch[[#This Row],[Game Num]],[1]!tblSchedule[GameNum],0))</f>
        <v>1</v>
      </c>
      <c r="R663" s="7" t="e">
        <f>IF(COUNTIFS(tblTeamSch[Team],tblTeamSch[[#This Row],[Team]],#REF!,1)&gt;1,"Y","")</f>
        <v>#REF!</v>
      </c>
      <c r="S663" s="6">
        <f>INDEX([1]!tblLoc[Score],MATCH(INDEX([1]!tblOrg[Loc],MATCH(tblTeamSch[[#This Row],[Org]],[1]!tblOrg[Organization],0)),[1]!tblLoc[Loc],0))</f>
        <v>0</v>
      </c>
      <c r="T663" s="6" t="e">
        <f>INDEX([1]!tblLoc[Score],MATCH(INDEX([1]!tblOrg[Loc],MATCH(#REF!,[1]!tblOrg[Abbr],0)),[1]!tblLoc[Loc],0))</f>
        <v>#REF!</v>
      </c>
      <c r="U663" s="6">
        <f>IFERROR(INDEX([1]!tblLoc[Score],MATCH(INDEX([1]!tblOrg[Loc],MATCH(INDEX(FacList,MATCH(tblTeamSch[[#This Row],[Facility]],INDEX(FacList,,1),0),3),[1]!tblOrg[Org Num],0)),[1]!tblLoc[Loc],0)),"")</f>
        <v>7</v>
      </c>
      <c r="V663" s="6">
        <f>IF(OR(tblTeamSch[[#This Row],[Court]]="",tblTeamSch[[#This Row],[Home]]&gt;0),0,IF(tblTeamSch[[#This Row],[Court]]&lt;10,0,IF(tblTeamSch[[#This Row],[Home Court]]=10,0,10)))</f>
        <v>0</v>
      </c>
      <c r="W663" s="6" t="e">
        <f>COUNTIFS(tblTeamSch[Travel Score for Game],10,tblTeamSch[Home],0,#REF!,#REF!)</f>
        <v>#REF!</v>
      </c>
      <c r="X663" s="6" t="str">
        <f>IFERROR(INDEX(tblTeamSch[Overall Travel Score],MATCH(tblTeamSch[[#This Row],[Opponent]],tblTeamSch[Team],0)),"")</f>
        <v/>
      </c>
      <c r="Y663" s="6" cm="1">
        <f t="array" ref="Y663">IF(Y662="Num",1,IF(Y662="","",IF(Y662+1&gt;TotalNumRegGames*2,"",Y662+1)))</f>
        <v>662</v>
      </c>
    </row>
    <row r="664" spans="1:25" ht="13.35" customHeight="1" x14ac:dyDescent="0.3">
      <c r="A664" s="6" cm="1">
        <f t="array" ref="A6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131</v>
      </c>
      <c r="B664" s="6" cm="1">
        <f t="array" ref="B6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4" s="6">
        <f>IFERROR(INDEX([1]!tblSchedule[Week Game Scheduled],MATCH(tblTeamSch[[#This Row],[Game Num]],[1]!tblSchedule[GameNum],0)),"")</f>
        <v>51</v>
      </c>
      <c r="D664" s="6">
        <f>IFERROR(INDEX([1]!tblSchedule[Round],MATCH(tblTeamSch[[#This Row],[Game Num]],[1]!tblSchedule[GameNum],0)),"")</f>
        <v>2</v>
      </c>
      <c r="E664" s="6">
        <f>IFERROR(INDEX([1]!tblSchedule[Rnd Sch],MATCH(tblTeamSch[[#This Row],[Game Num]],[1]!tblSchedule[GameNum],0)),"")</f>
        <v>2</v>
      </c>
      <c r="F664" s="6" t="str">
        <f>IFERROR(INDEX([1]!tblSchedule[DLC],MATCH(tblTeamSch[[#This Row],[Game Num]],[1]!tblSchedule[GameNum],0)),"")</f>
        <v>8B2A</v>
      </c>
      <c r="G664" s="7" t="str">
        <f>IFERROR(INDEX([1]!tblSchedule[Facility],MATCH(tblTeamSch[[#This Row],[Game Num]],[1]!tblSchedule[GameNum],0)),"")</f>
        <v>St. John Paul II Community Center (Gym)</v>
      </c>
      <c r="H664" s="8">
        <f>IFERROR(INDEX([1]!tblSchedule[Game Date],MATCH(tblTeamSch[[#This Row],[Game Num]],[1]!tblSchedule[GameNum],0)),"")</f>
        <v>46005</v>
      </c>
      <c r="I664" s="9">
        <f>IFERROR(INDEX([1]!tblSchedule[Game Time],MATCH(tblTeamSch[[#This Row],[Game Num]],[1]!tblSchedule[GameNum],0)),"")</f>
        <v>0.625</v>
      </c>
      <c r="J664" s="10" t="str">
        <f>IFERROR(INDEX([1]!tblTeams[Organization],MATCH(tblTeamSch[[#This Row],[Team]],[1]!tblTeams[Team],0)),"")</f>
        <v>Our Lady of Lourdes</v>
      </c>
      <c r="K664" s="10" t="str">
        <f>IFERROR(INDEX([1]!tblOrg[Abbr],MATCH(tblTeamSch[[#This Row],[Org]],[1]!tblOrg[Organization],0)),"")</f>
        <v>OLOL</v>
      </c>
      <c r="L664" s="10" t="str">
        <f>IFERROR(INDEX(IF(tblTeamSch[[#This Row],[1vs2]]=1,[1]!tblSchedule[Team 1 Name],[1]!tblSchedule[Team 2 Name]),MATCH(tblTeamSch[[#This Row],[Game Num]],[1]!tblSchedule[GameNum],0)),"")</f>
        <v>OLOL 7/8 BB #2</v>
      </c>
      <c r="M664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664" s="6"/>
      <c r="O664" s="6"/>
      <c r="P664" s="6"/>
      <c r="Q664" s="6">
        <f>INDEX([1]!tblSchedule[Home Game],MATCH(tblTeamSch[[#This Row],[Game Num]],[1]!tblSchedule[GameNum],0))</f>
        <v>0</v>
      </c>
      <c r="R664" s="7" t="e">
        <f>IF(COUNTIFS(tblTeamSch[Team],tblTeamSch[[#This Row],[Team]],#REF!,1)&gt;1,"Y","")</f>
        <v>#REF!</v>
      </c>
      <c r="S664" s="6">
        <f>INDEX([1]!tblLoc[Score],MATCH(INDEX([1]!tblOrg[Loc],MATCH(tblTeamSch[[#This Row],[Org]],[1]!tblOrg[Organization],0)),[1]!tblLoc[Loc],0))</f>
        <v>0</v>
      </c>
      <c r="T664" s="6" t="e">
        <f>INDEX([1]!tblLoc[Score],MATCH(INDEX([1]!tblOrg[Loc],MATCH(#REF!,[1]!tblOrg[Abbr],0)),[1]!tblLoc[Loc],0))</f>
        <v>#REF!</v>
      </c>
      <c r="U664" s="6">
        <f>IFERROR(INDEX([1]!tblLoc[Score],MATCH(INDEX([1]!tblOrg[Loc],MATCH(INDEX(FacList,MATCH(tblTeamSch[[#This Row],[Facility]],INDEX(FacList,,1),0),3),[1]!tblOrg[Org Num],0)),[1]!tblLoc[Loc],0)),"")</f>
        <v>0</v>
      </c>
      <c r="V664" s="6">
        <f>IF(OR(tblTeamSch[[#This Row],[Court]]="",tblTeamSch[[#This Row],[Home]]&gt;0),0,IF(tblTeamSch[[#This Row],[Court]]&lt;10,0,IF(tblTeamSch[[#This Row],[Home Court]]=10,0,10)))</f>
        <v>0</v>
      </c>
      <c r="W664" s="6" t="e">
        <f>COUNTIFS(tblTeamSch[Travel Score for Game],10,tblTeamSch[Home],0,#REF!,#REF!)</f>
        <v>#REF!</v>
      </c>
      <c r="X664" s="6" t="str">
        <f>IFERROR(INDEX(tblTeamSch[Overall Travel Score],MATCH(tblTeamSch[[#This Row],[Opponent]],tblTeamSch[Team],0)),"")</f>
        <v/>
      </c>
      <c r="Y664" s="6" cm="1">
        <f t="array" ref="Y664">IF(Y663="Num",1,IF(Y663="","",IF(Y663+1&gt;TotalNumRegGames*2,"",Y663+1)))</f>
        <v>663</v>
      </c>
    </row>
    <row r="665" spans="1:25" ht="13.35" customHeight="1" x14ac:dyDescent="0.3">
      <c r="A665" s="6" cm="1">
        <f t="array" ref="A6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135</v>
      </c>
      <c r="B665" s="6" cm="1">
        <f t="array" ref="B6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5" s="6">
        <f>IFERROR(INDEX([1]!tblSchedule[Week Game Scheduled],MATCH(tblTeamSch[[#This Row],[Game Num]],[1]!tblSchedule[GameNum],0)),"")</f>
        <v>6</v>
      </c>
      <c r="D665" s="6">
        <f>IFERROR(INDEX([1]!tblSchedule[Round],MATCH(tblTeamSch[[#This Row],[Game Num]],[1]!tblSchedule[GameNum],0)),"")</f>
        <v>3</v>
      </c>
      <c r="E665" s="6">
        <f>IFERROR(INDEX([1]!tblSchedule[Rnd Sch],MATCH(tblTeamSch[[#This Row],[Game Num]],[1]!tblSchedule[GameNum],0)),"")</f>
        <v>3</v>
      </c>
      <c r="F665" s="6" t="str">
        <f>IFERROR(INDEX([1]!tblSchedule[DLC],MATCH(tblTeamSch[[#This Row],[Game Num]],[1]!tblSchedule[GameNum],0)),"")</f>
        <v>8B2A</v>
      </c>
      <c r="G665" s="7" t="str">
        <f>IFERROR(INDEX([1]!tblSchedule[Facility],MATCH(tblTeamSch[[#This Row],[Game Num]],[1]!tblSchedule[GameNum],0)),"")</f>
        <v>Saint Bernard Parish Hall</v>
      </c>
      <c r="H665" s="8">
        <f>IFERROR(INDEX([1]!tblSchedule[Game Date],MATCH(tblTeamSch[[#This Row],[Game Num]],[1]!tblSchedule[GameNum],0)),"")</f>
        <v>46026</v>
      </c>
      <c r="I665" s="9">
        <f>IFERROR(INDEX([1]!tblSchedule[Game Time],MATCH(tblTeamSch[[#This Row],[Game Num]],[1]!tblSchedule[GameNum],0)),"")</f>
        <v>0.54166666666666663</v>
      </c>
      <c r="J665" s="10" t="str">
        <f>IFERROR(INDEX([1]!tblTeams[Organization],MATCH(tblTeamSch[[#This Row],[Team]],[1]!tblTeams[Team],0)),"")</f>
        <v>Our Lady of Lourdes</v>
      </c>
      <c r="K665" s="10" t="str">
        <f>IFERROR(INDEX([1]!tblOrg[Abbr],MATCH(tblTeamSch[[#This Row],[Org]],[1]!tblOrg[Organization],0)),"")</f>
        <v>OLOL</v>
      </c>
      <c r="L665" s="10" t="str">
        <f>IFERROR(INDEX(IF(tblTeamSch[[#This Row],[1vs2]]=1,[1]!tblSchedule[Team 1 Name],[1]!tblSchedule[Team 2 Name]),MATCH(tblTeamSch[[#This Row],[Game Num]],[1]!tblSchedule[GameNum],0)),"")</f>
        <v>OLOL 7/8 BB #2</v>
      </c>
      <c r="M665" s="10" t="str">
        <f>IFERROR(INDEX(IF(tblTeamSch[[#This Row],[1vs2]]=1,[1]!tblSchedule[Team 2 Name],[1]!tblSchedule[Team 1 Name]),MATCH(tblTeamSch[[#This Row],[Game Num]],[1]!tblSchedule[GameNum],0)),"")</f>
        <v>St Bernard BB 8B#2</v>
      </c>
      <c r="N665" s="6"/>
      <c r="O665" s="6"/>
      <c r="P665" s="6"/>
      <c r="Q665" s="6">
        <f>INDEX([1]!tblSchedule[Home Game],MATCH(tblTeamSch[[#This Row],[Game Num]],[1]!tblSchedule[GameNum],0))</f>
        <v>1</v>
      </c>
      <c r="R665" s="7" t="e">
        <f>IF(COUNTIFS(tblTeamSch[Team],tblTeamSch[[#This Row],[Team]],#REF!,1)&gt;1,"Y","")</f>
        <v>#REF!</v>
      </c>
      <c r="S665" s="6">
        <f>INDEX([1]!tblLoc[Score],MATCH(INDEX([1]!tblOrg[Loc],MATCH(tblTeamSch[[#This Row],[Org]],[1]!tblOrg[Organization],0)),[1]!tblLoc[Loc],0))</f>
        <v>0</v>
      </c>
      <c r="T665" s="6" t="e">
        <f>INDEX([1]!tblLoc[Score],MATCH(INDEX([1]!tblOrg[Loc],MATCH(#REF!,[1]!tblOrg[Abbr],0)),[1]!tblLoc[Loc],0))</f>
        <v>#REF!</v>
      </c>
      <c r="U665" s="6">
        <f>IFERROR(INDEX([1]!tblLoc[Score],MATCH(INDEX([1]!tblOrg[Loc],MATCH(INDEX(FacList,MATCH(tblTeamSch[[#This Row],[Facility]],INDEX(FacList,,1),0),3),[1]!tblOrg[Org Num],0)),[1]!tblLoc[Loc],0)),"")</f>
        <v>7</v>
      </c>
      <c r="V665" s="6">
        <f>IF(OR(tblTeamSch[[#This Row],[Court]]="",tblTeamSch[[#This Row],[Home]]&gt;0),0,IF(tblTeamSch[[#This Row],[Court]]&lt;10,0,IF(tblTeamSch[[#This Row],[Home Court]]=10,0,10)))</f>
        <v>0</v>
      </c>
      <c r="W665" s="6" t="e">
        <f>COUNTIFS(tblTeamSch[Travel Score for Game],10,tblTeamSch[Home],0,#REF!,#REF!)</f>
        <v>#REF!</v>
      </c>
      <c r="X665" s="6" t="str">
        <f>IFERROR(INDEX(tblTeamSch[Overall Travel Score],MATCH(tblTeamSch[[#This Row],[Opponent]],tblTeamSch[Team],0)),"")</f>
        <v/>
      </c>
      <c r="Y665" s="6" cm="1">
        <f t="array" ref="Y665">IF(Y664="Num",1,IF(Y664="","",IF(Y664+1&gt;TotalNumRegGames*2,"",Y664+1)))</f>
        <v>664</v>
      </c>
    </row>
    <row r="666" spans="1:25" ht="13.35" customHeight="1" x14ac:dyDescent="0.3">
      <c r="A666" s="6" cm="1">
        <f t="array" ref="A6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139</v>
      </c>
      <c r="B666" s="6" cm="1">
        <f t="array" ref="B6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6" s="6">
        <f>IFERROR(INDEX([1]!tblSchedule[Week Game Scheduled],MATCH(tblTeamSch[[#This Row],[Game Num]],[1]!tblSchedule[GameNum],0)),"")</f>
        <v>7</v>
      </c>
      <c r="D666" s="6">
        <f>IFERROR(INDEX([1]!tblSchedule[Round],MATCH(tblTeamSch[[#This Row],[Game Num]],[1]!tblSchedule[GameNum],0)),"")</f>
        <v>4</v>
      </c>
      <c r="E666" s="6">
        <f>IFERROR(INDEX([1]!tblSchedule[Rnd Sch],MATCH(tblTeamSch[[#This Row],[Game Num]],[1]!tblSchedule[GameNum],0)),"")</f>
        <v>4</v>
      </c>
      <c r="F666" s="6" t="str">
        <f>IFERROR(INDEX([1]!tblSchedule[DLC],MATCH(tblTeamSch[[#This Row],[Game Num]],[1]!tblSchedule[GameNum],0)),"")</f>
        <v>8B2A</v>
      </c>
      <c r="G666" s="7" t="str">
        <f>IFERROR(INDEX([1]!tblSchedule[Facility],MATCH(tblTeamSch[[#This Row],[Game Num]],[1]!tblSchedule[GameNum],0)),"")</f>
        <v>St Edward Gym</v>
      </c>
      <c r="H666" s="8">
        <f>IFERROR(INDEX([1]!tblSchedule[Game Date],MATCH(tblTeamSch[[#This Row],[Game Num]],[1]!tblSchedule[GameNum],0)),"")</f>
        <v>46033</v>
      </c>
      <c r="I666" s="9">
        <f>IFERROR(INDEX([1]!tblSchedule[Game Time],MATCH(tblTeamSch[[#This Row],[Game Num]],[1]!tblSchedule[GameNum],0)),"")</f>
        <v>0.54166666666666663</v>
      </c>
      <c r="J666" s="10" t="str">
        <f>IFERROR(INDEX([1]!tblTeams[Organization],MATCH(tblTeamSch[[#This Row],[Team]],[1]!tblTeams[Team],0)),"")</f>
        <v>Our Lady of Lourdes</v>
      </c>
      <c r="K666" s="10" t="str">
        <f>IFERROR(INDEX([1]!tblOrg[Abbr],MATCH(tblTeamSch[[#This Row],[Org]],[1]!tblOrg[Organization],0)),"")</f>
        <v>OLOL</v>
      </c>
      <c r="L666" s="10" t="str">
        <f>IFERROR(INDEX(IF(tblTeamSch[[#This Row],[1vs2]]=1,[1]!tblSchedule[Team 1 Name],[1]!tblSchedule[Team 2 Name]),MATCH(tblTeamSch[[#This Row],[Game Num]],[1]!tblSchedule[GameNum],0)),"")</f>
        <v>OLOL 7/8 BB #2</v>
      </c>
      <c r="M666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666" s="6"/>
      <c r="O666" s="6"/>
      <c r="P666" s="6"/>
      <c r="Q666" s="6">
        <f>INDEX([1]!tblSchedule[Home Game],MATCH(tblTeamSch[[#This Row],[Game Num]],[1]!tblSchedule[GameNum],0))</f>
        <v>0</v>
      </c>
      <c r="R666" s="7" t="e">
        <f>IF(COUNTIFS(tblTeamSch[Team],tblTeamSch[[#This Row],[Team]],#REF!,1)&gt;1,"Y","")</f>
        <v>#REF!</v>
      </c>
      <c r="S666" s="6">
        <f>INDEX([1]!tblLoc[Score],MATCH(INDEX([1]!tblOrg[Loc],MATCH(tblTeamSch[[#This Row],[Org]],[1]!tblOrg[Organization],0)),[1]!tblLoc[Loc],0))</f>
        <v>0</v>
      </c>
      <c r="T666" s="6" t="e">
        <f>INDEX([1]!tblLoc[Score],MATCH(INDEX([1]!tblOrg[Loc],MATCH(#REF!,[1]!tblOrg[Abbr],0)),[1]!tblLoc[Loc],0))</f>
        <v>#REF!</v>
      </c>
      <c r="U666" s="6">
        <f>IFERROR(INDEX([1]!tblLoc[Score],MATCH(INDEX([1]!tblOrg[Loc],MATCH(INDEX(FacList,MATCH(tblTeamSch[[#This Row],[Facility]],INDEX(FacList,,1),0),3),[1]!tblOrg[Org Num],0)),[1]!tblLoc[Loc],0)),"")</f>
        <v>7</v>
      </c>
      <c r="V666" s="6">
        <f>IF(OR(tblTeamSch[[#This Row],[Court]]="",tblTeamSch[[#This Row],[Home]]&gt;0),0,IF(tblTeamSch[[#This Row],[Court]]&lt;10,0,IF(tblTeamSch[[#This Row],[Home Court]]=10,0,10)))</f>
        <v>0</v>
      </c>
      <c r="W666" s="6" t="e">
        <f>COUNTIFS(tblTeamSch[Travel Score for Game],10,tblTeamSch[Home],0,#REF!,#REF!)</f>
        <v>#REF!</v>
      </c>
      <c r="X666" s="6" t="str">
        <f>IFERROR(INDEX(tblTeamSch[Overall Travel Score],MATCH(tblTeamSch[[#This Row],[Opponent]],tblTeamSch[Team],0)),"")</f>
        <v/>
      </c>
      <c r="Y666" s="6" cm="1">
        <f t="array" ref="Y666">IF(Y665="Num",1,IF(Y665="","",IF(Y665+1&gt;TotalNumRegGames*2,"",Y665+1)))</f>
        <v>665</v>
      </c>
    </row>
    <row r="667" spans="1:25" ht="13.35" customHeight="1" x14ac:dyDescent="0.3">
      <c r="A667" s="6" cm="1">
        <f t="array" ref="A6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143</v>
      </c>
      <c r="B667" s="6" cm="1">
        <f t="array" ref="B6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7" s="6">
        <f>IFERROR(INDEX([1]!tblSchedule[Week Game Scheduled],MATCH(tblTeamSch[[#This Row],[Game Num]],[1]!tblSchedule[GameNum],0)),"")</f>
        <v>8</v>
      </c>
      <c r="D667" s="6">
        <f>IFERROR(INDEX([1]!tblSchedule[Round],MATCH(tblTeamSch[[#This Row],[Game Num]],[1]!tblSchedule[GameNum],0)),"")</f>
        <v>5</v>
      </c>
      <c r="E667" s="6">
        <f>IFERROR(INDEX([1]!tblSchedule[Rnd Sch],MATCH(tblTeamSch[[#This Row],[Game Num]],[1]!tblSchedule[GameNum],0)),"")</f>
        <v>5</v>
      </c>
      <c r="F667" s="6" t="str">
        <f>IFERROR(INDEX([1]!tblSchedule[DLC],MATCH(tblTeamSch[[#This Row],[Game Num]],[1]!tblSchedule[GameNum],0)),"")</f>
        <v>8B2A</v>
      </c>
      <c r="G667" s="7" t="str">
        <f>IFERROR(INDEX([1]!tblSchedule[Facility],MATCH(tblTeamSch[[#This Row],[Game Num]],[1]!tblSchedule[GameNum],0)),"")</f>
        <v>St. John Paul II Community Center (Gym)</v>
      </c>
      <c r="H667" s="8">
        <f>IFERROR(INDEX([1]!tblSchedule[Game Date],MATCH(tblTeamSch[[#This Row],[Game Num]],[1]!tblSchedule[GameNum],0)),"")</f>
        <v>46040</v>
      </c>
      <c r="I667" s="9">
        <f>IFERROR(INDEX([1]!tblSchedule[Game Time],MATCH(tblTeamSch[[#This Row],[Game Num]],[1]!tblSchedule[GameNum],0)),"")</f>
        <v>0.54166666666666663</v>
      </c>
      <c r="J667" s="10" t="str">
        <f>IFERROR(INDEX([1]!tblTeams[Organization],MATCH(tblTeamSch[[#This Row],[Team]],[1]!tblTeams[Team],0)),"")</f>
        <v>Our Lady of Lourdes</v>
      </c>
      <c r="K667" s="10" t="str">
        <f>IFERROR(INDEX([1]!tblOrg[Abbr],MATCH(tblTeamSch[[#This Row],[Org]],[1]!tblOrg[Organization],0)),"")</f>
        <v>OLOL</v>
      </c>
      <c r="L667" s="10" t="str">
        <f>IFERROR(INDEX(IF(tblTeamSch[[#This Row],[1vs2]]=1,[1]!tblSchedule[Team 1 Name],[1]!tblSchedule[Team 2 Name]),MATCH(tblTeamSch[[#This Row],[Game Num]],[1]!tblSchedule[GameNum],0)),"")</f>
        <v>OLOL 7/8 BB #2</v>
      </c>
      <c r="M667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667" s="6"/>
      <c r="O667" s="6"/>
      <c r="P667" s="6"/>
      <c r="Q667" s="6">
        <f>INDEX([1]!tblSchedule[Home Game],MATCH(tblTeamSch[[#This Row],[Game Num]],[1]!tblSchedule[GameNum],0))</f>
        <v>0</v>
      </c>
      <c r="R667" s="7" t="e">
        <f>IF(COUNTIFS(tblTeamSch[Team],tblTeamSch[[#This Row],[Team]],#REF!,1)&gt;1,"Y","")</f>
        <v>#REF!</v>
      </c>
      <c r="S667" s="6">
        <f>INDEX([1]!tblLoc[Score],MATCH(INDEX([1]!tblOrg[Loc],MATCH(tblTeamSch[[#This Row],[Org]],[1]!tblOrg[Organization],0)),[1]!tblLoc[Loc],0))</f>
        <v>0</v>
      </c>
      <c r="T667" s="6" t="e">
        <f>INDEX([1]!tblLoc[Score],MATCH(INDEX([1]!tblOrg[Loc],MATCH(#REF!,[1]!tblOrg[Abbr],0)),[1]!tblLoc[Loc],0))</f>
        <v>#REF!</v>
      </c>
      <c r="U667" s="6">
        <f>IFERROR(INDEX([1]!tblLoc[Score],MATCH(INDEX([1]!tblOrg[Loc],MATCH(INDEX(FacList,MATCH(tblTeamSch[[#This Row],[Facility]],INDEX(FacList,,1),0),3),[1]!tblOrg[Org Num],0)),[1]!tblLoc[Loc],0)),"")</f>
        <v>0</v>
      </c>
      <c r="V667" s="6">
        <f>IF(OR(tblTeamSch[[#This Row],[Court]]="",tblTeamSch[[#This Row],[Home]]&gt;0),0,IF(tblTeamSch[[#This Row],[Court]]&lt;10,0,IF(tblTeamSch[[#This Row],[Home Court]]=10,0,10)))</f>
        <v>0</v>
      </c>
      <c r="W667" s="6" t="e">
        <f>COUNTIFS(tblTeamSch[Travel Score for Game],10,tblTeamSch[Home],0,#REF!,#REF!)</f>
        <v>#REF!</v>
      </c>
      <c r="X667" s="6" t="str">
        <f>IFERROR(INDEX(tblTeamSch[Overall Travel Score],MATCH(tblTeamSch[[#This Row],[Opponent]],tblTeamSch[Team],0)),"")</f>
        <v/>
      </c>
      <c r="Y667" s="6" cm="1">
        <f t="array" ref="Y667">IF(Y666="Num",1,IF(Y666="","",IF(Y666+1&gt;TotalNumRegGames*2,"",Y666+1)))</f>
        <v>666</v>
      </c>
    </row>
    <row r="668" spans="1:25" ht="13.35" customHeight="1" x14ac:dyDescent="0.3">
      <c r="A668" s="6" cm="1">
        <f t="array" ref="A6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145</v>
      </c>
      <c r="B668" s="6" cm="1">
        <f t="array" ref="B6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8" s="6">
        <f>IFERROR(INDEX([1]!tblSchedule[Week Game Scheduled],MATCH(tblTeamSch[[#This Row],[Game Num]],[1]!tblSchedule[GameNum],0)),"")</f>
        <v>9</v>
      </c>
      <c r="D668" s="6">
        <f>IFERROR(INDEX([1]!tblSchedule[Round],MATCH(tblTeamSch[[#This Row],[Game Num]],[1]!tblSchedule[GameNum],0)),"")</f>
        <v>6</v>
      </c>
      <c r="E668" s="6">
        <f>IFERROR(INDEX([1]!tblSchedule[Rnd Sch],MATCH(tblTeamSch[[#This Row],[Game Num]],[1]!tblSchedule[GameNum],0)),"")</f>
        <v>6</v>
      </c>
      <c r="F668" s="6" t="str">
        <f>IFERROR(INDEX([1]!tblSchedule[DLC],MATCH(tblTeamSch[[#This Row],[Game Num]],[1]!tblSchedule[GameNum],0)),"")</f>
        <v>8B2A</v>
      </c>
      <c r="G668" s="7" t="str">
        <f>IFERROR(INDEX([1]!tblSchedule[Facility],MATCH(tblTeamSch[[#This Row],[Game Num]],[1]!tblSchedule[GameNum],0)),"")</f>
        <v>St. Nicholas Academy Gym</v>
      </c>
      <c r="H668" s="8">
        <f>IFERROR(INDEX([1]!tblSchedule[Game Date],MATCH(tblTeamSch[[#This Row],[Game Num]],[1]!tblSchedule[GameNum],0)),"")</f>
        <v>46047</v>
      </c>
      <c r="I668" s="9">
        <f>IFERROR(INDEX([1]!tblSchedule[Game Time],MATCH(tblTeamSch[[#This Row],[Game Num]],[1]!tblSchedule[GameNum],0)),"")</f>
        <v>0.625</v>
      </c>
      <c r="J668" s="10" t="str">
        <f>IFERROR(INDEX([1]!tblTeams[Organization],MATCH(tblTeamSch[[#This Row],[Team]],[1]!tblTeams[Team],0)),"")</f>
        <v>Our Lady of Lourdes</v>
      </c>
      <c r="K668" s="10" t="str">
        <f>IFERROR(INDEX([1]!tblOrg[Abbr],MATCH(tblTeamSch[[#This Row],[Org]],[1]!tblOrg[Organization],0)),"")</f>
        <v>OLOL</v>
      </c>
      <c r="L668" s="10" t="str">
        <f>IFERROR(INDEX(IF(tblTeamSch[[#This Row],[1vs2]]=1,[1]!tblSchedule[Team 1 Name],[1]!tblSchedule[Team 2 Name]),MATCH(tblTeamSch[[#This Row],[Game Num]],[1]!tblSchedule[GameNum],0)),"")</f>
        <v>OLOL 7/8 BB #2</v>
      </c>
      <c r="M668" s="10" t="str">
        <f>IFERROR(INDEX(IF(tblTeamSch[[#This Row],[1vs2]]=1,[1]!tblSchedule[Team 2 Name],[1]!tblSchedule[Team 1 Name]),MATCH(tblTeamSch[[#This Row],[Game Num]],[1]!tblSchedule[GameNum],0)),"")</f>
        <v>St. Nicholas BB 8B #2</v>
      </c>
      <c r="N668" s="6"/>
      <c r="O668" s="6"/>
      <c r="P668" s="6"/>
      <c r="Q668" s="6">
        <f>INDEX([1]!tblSchedule[Home Game],MATCH(tblTeamSch[[#This Row],[Game Num]],[1]!tblSchedule[GameNum],0))</f>
        <v>1</v>
      </c>
      <c r="R668" s="7" t="e">
        <f>IF(COUNTIFS(tblTeamSch[Team],tblTeamSch[[#This Row],[Team]],#REF!,1)&gt;1,"Y","")</f>
        <v>#REF!</v>
      </c>
      <c r="S668" s="6">
        <f>INDEX([1]!tblLoc[Score],MATCH(INDEX([1]!tblOrg[Loc],MATCH(tblTeamSch[[#This Row],[Org]],[1]!tblOrg[Organization],0)),[1]!tblLoc[Loc],0))</f>
        <v>0</v>
      </c>
      <c r="T668" s="6" t="e">
        <f>INDEX([1]!tblLoc[Score],MATCH(INDEX([1]!tblOrg[Loc],MATCH(#REF!,[1]!tblOrg[Abbr],0)),[1]!tblLoc[Loc],0))</f>
        <v>#REF!</v>
      </c>
      <c r="U668" s="6">
        <f>IFERROR(INDEX([1]!tblLoc[Score],MATCH(INDEX([1]!tblOrg[Loc],MATCH(INDEX(FacList,MATCH(tblTeamSch[[#This Row],[Facility]],INDEX(FacList,,1),0),3),[1]!tblOrg[Org Num],0)),[1]!tblLoc[Loc],0)),"")</f>
        <v>10</v>
      </c>
      <c r="V668" s="6">
        <f>IF(OR(tblTeamSch[[#This Row],[Court]]="",tblTeamSch[[#This Row],[Home]]&gt;0),0,IF(tblTeamSch[[#This Row],[Court]]&lt;10,0,IF(tblTeamSch[[#This Row],[Home Court]]=10,0,10)))</f>
        <v>0</v>
      </c>
      <c r="W668" s="6" t="e">
        <f>COUNTIFS(tblTeamSch[Travel Score for Game],10,tblTeamSch[Home],0,#REF!,#REF!)</f>
        <v>#REF!</v>
      </c>
      <c r="X668" s="6" t="str">
        <f>IFERROR(INDEX(tblTeamSch[Overall Travel Score],MATCH(tblTeamSch[[#This Row],[Opponent]],tblTeamSch[Team],0)),"")</f>
        <v/>
      </c>
      <c r="Y668" s="6" cm="1">
        <f t="array" ref="Y668">IF(Y667="Num",1,IF(Y667="","",IF(Y667+1&gt;TotalNumRegGames*2,"",Y667+1)))</f>
        <v>667</v>
      </c>
    </row>
    <row r="669" spans="1:25" ht="13.35" customHeight="1" x14ac:dyDescent="0.3">
      <c r="A669" s="6" cm="1">
        <f t="array" ref="A6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151</v>
      </c>
      <c r="B669" s="6" cm="1">
        <f t="array" ref="B6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69" s="6">
        <f>IFERROR(INDEX([1]!tblSchedule[Week Game Scheduled],MATCH(tblTeamSch[[#This Row],[Game Num]],[1]!tblSchedule[GameNum],0)),"")</f>
        <v>10</v>
      </c>
      <c r="D669" s="6">
        <f>IFERROR(INDEX([1]!tblSchedule[Round],MATCH(tblTeamSch[[#This Row],[Game Num]],[1]!tblSchedule[GameNum],0)),"")</f>
        <v>7</v>
      </c>
      <c r="E669" s="6">
        <f>IFERROR(INDEX([1]!tblSchedule[Rnd Sch],MATCH(tblTeamSch[[#This Row],[Game Num]],[1]!tblSchedule[GameNum],0)),"")</f>
        <v>7</v>
      </c>
      <c r="F669" s="6" t="str">
        <f>IFERROR(INDEX([1]!tblSchedule[DLC],MATCH(tblTeamSch[[#This Row],[Game Num]],[1]!tblSchedule[GameNum],0)),"")</f>
        <v>8B2A</v>
      </c>
      <c r="G669" s="7" t="str">
        <f>IFERROR(INDEX([1]!tblSchedule[Facility],MATCH(tblTeamSch[[#This Row],[Game Num]],[1]!tblSchedule[GameNum],0)),"")</f>
        <v>St. Paul Gym</v>
      </c>
      <c r="H669" s="8">
        <f>IFERROR(INDEX([1]!tblSchedule[Game Date],MATCH(tblTeamSch[[#This Row],[Game Num]],[1]!tblSchedule[GameNum],0)),"")</f>
        <v>46054</v>
      </c>
      <c r="I669" s="9">
        <f>IFERROR(INDEX([1]!tblSchedule[Game Time],MATCH(tblTeamSch[[#This Row],[Game Num]],[1]!tblSchedule[GameNum],0)),"")</f>
        <v>0.54166666666666663</v>
      </c>
      <c r="J669" s="10" t="str">
        <f>IFERROR(INDEX([1]!tblTeams[Organization],MATCH(tblTeamSch[[#This Row],[Team]],[1]!tblTeams[Team],0)),"")</f>
        <v>Our Lady of Lourdes</v>
      </c>
      <c r="K669" s="10" t="str">
        <f>IFERROR(INDEX([1]!tblOrg[Abbr],MATCH(tblTeamSch[[#This Row],[Org]],[1]!tblOrg[Organization],0)),"")</f>
        <v>OLOL</v>
      </c>
      <c r="L669" s="10" t="str">
        <f>IFERROR(INDEX(IF(tblTeamSch[[#This Row],[1vs2]]=1,[1]!tblSchedule[Team 1 Name],[1]!tblSchedule[Team 2 Name]),MATCH(tblTeamSch[[#This Row],[Game Num]],[1]!tblSchedule[GameNum],0)),"")</f>
        <v>OLOL 7/8 BB #2</v>
      </c>
      <c r="M669" s="10" t="str">
        <f>IFERROR(INDEX(IF(tblTeamSch[[#This Row],[1vs2]]=1,[1]!tblSchedule[Team 2 Name],[1]!tblSchedule[Team 1 Name]),MATCH(tblTeamSch[[#This Row],[Game Num]],[1]!tblSchedule[GameNum],0)),"")</f>
        <v>St Paul BB 8B#2</v>
      </c>
      <c r="N669" s="6"/>
      <c r="O669" s="6"/>
      <c r="P669" s="6"/>
      <c r="Q669" s="6">
        <f>INDEX([1]!tblSchedule[Home Game],MATCH(tblTeamSch[[#This Row],[Game Num]],[1]!tblSchedule[GameNum],0))</f>
        <v>1</v>
      </c>
      <c r="R669" s="7" t="e">
        <f>IF(COUNTIFS(tblTeamSch[Team],tblTeamSch[[#This Row],[Team]],#REF!,1)&gt;1,"Y","")</f>
        <v>#REF!</v>
      </c>
      <c r="S669" s="6">
        <f>INDEX([1]!tblLoc[Score],MATCH(INDEX([1]!tblOrg[Loc],MATCH(tblTeamSch[[#This Row],[Org]],[1]!tblOrg[Organization],0)),[1]!tblLoc[Loc],0))</f>
        <v>0</v>
      </c>
      <c r="T669" s="6" t="e">
        <f>INDEX([1]!tblLoc[Score],MATCH(INDEX([1]!tblOrg[Loc],MATCH(#REF!,[1]!tblOrg[Abbr],0)),[1]!tblLoc[Loc],0))</f>
        <v>#REF!</v>
      </c>
      <c r="U669" s="6">
        <f>IFERROR(INDEX([1]!tblLoc[Score],MATCH(INDEX([1]!tblOrg[Loc],MATCH(INDEX(FacList,MATCH(tblTeamSch[[#This Row],[Facility]],INDEX(FacList,,1),0),3),[1]!tblOrg[Org Num],0)),[1]!tblLoc[Loc],0)),"")</f>
        <v>10</v>
      </c>
      <c r="V669" s="6">
        <f>IF(OR(tblTeamSch[[#This Row],[Court]]="",tblTeamSch[[#This Row],[Home]]&gt;0),0,IF(tblTeamSch[[#This Row],[Court]]&lt;10,0,IF(tblTeamSch[[#This Row],[Home Court]]=10,0,10)))</f>
        <v>0</v>
      </c>
      <c r="W669" s="6" t="e">
        <f>COUNTIFS(tblTeamSch[Travel Score for Game],10,tblTeamSch[Home],0,#REF!,#REF!)</f>
        <v>#REF!</v>
      </c>
      <c r="X669" s="6" t="str">
        <f>IFERROR(INDEX(tblTeamSch[Overall Travel Score],MATCH(tblTeamSch[[#This Row],[Opponent]],tblTeamSch[Team],0)),"")</f>
        <v/>
      </c>
      <c r="Y669" s="6" cm="1">
        <f t="array" ref="Y669">IF(Y668="Num",1,IF(Y668="","",IF(Y668+1&gt;TotalNumRegGames*2,"",Y668+1)))</f>
        <v>668</v>
      </c>
    </row>
    <row r="670" spans="1:25" ht="13.35" customHeight="1" x14ac:dyDescent="0.3">
      <c r="A670" s="6" cm="1">
        <f t="array" ref="A6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784</v>
      </c>
      <c r="B670" s="6" cm="1">
        <f t="array" ref="B6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0" s="6">
        <f>IFERROR(INDEX([1]!tblSchedule[Week Game Scheduled],MATCH(tblTeamSch[[#This Row],[Game Num]],[1]!tblSchedule[GameNum],0)),"")</f>
        <v>49</v>
      </c>
      <c r="D670" s="6">
        <f>IFERROR(INDEX([1]!tblSchedule[Round],MATCH(tblTeamSch[[#This Row],[Game Num]],[1]!tblSchedule[GameNum],0)),"")</f>
        <v>1</v>
      </c>
      <c r="E670" s="6">
        <f>IFERROR(INDEX([1]!tblSchedule[Rnd Sch],MATCH(tblTeamSch[[#This Row],[Game Num]],[1]!tblSchedule[GameNum],0)),"")</f>
        <v>1</v>
      </c>
      <c r="F670" s="6" t="str">
        <f>IFERROR(INDEX([1]!tblSchedule[DLC],MATCH(tblTeamSch[[#This Row],[Game Num]],[1]!tblSchedule[GameNum],0)),"")</f>
        <v>8G1A</v>
      </c>
      <c r="G670" s="7" t="str">
        <f>IFERROR(INDEX([1]!tblSchedule[Facility],MATCH(tblTeamSch[[#This Row],[Game Num]],[1]!tblSchedule[GameNum],0)),"")</f>
        <v>Saint Bernard Parish Hall</v>
      </c>
      <c r="H670" s="8">
        <f>IFERROR(INDEX([1]!tblSchedule[Game Date],MATCH(tblTeamSch[[#This Row],[Game Num]],[1]!tblSchedule[GameNum],0)),"")</f>
        <v>45997</v>
      </c>
      <c r="I670" s="9">
        <f>IFERROR(INDEX([1]!tblSchedule[Game Time],MATCH(tblTeamSch[[#This Row],[Game Num]],[1]!tblSchedule[GameNum],0)),"")</f>
        <v>0.375</v>
      </c>
      <c r="J670" s="10" t="str">
        <f>IFERROR(INDEX([1]!tblTeams[Organization],MATCH(tblTeamSch[[#This Row],[Team]],[1]!tblTeams[Team],0)),"")</f>
        <v>Our Lady of Lourdes</v>
      </c>
      <c r="K670" s="10" t="str">
        <f>IFERROR(INDEX([1]!tblOrg[Abbr],MATCH(tblTeamSch[[#This Row],[Org]],[1]!tblOrg[Organization],0)),"")</f>
        <v>OLOL</v>
      </c>
      <c r="L670" s="10" t="str">
        <f>IFERROR(INDEX(IF(tblTeamSch[[#This Row],[1vs2]]=1,[1]!tblSchedule[Team 1 Name],[1]!tblSchedule[Team 2 Name]),MATCH(tblTeamSch[[#This Row],[Game Num]],[1]!tblSchedule[GameNum],0)),"")</f>
        <v>OLOL 7/8 GB #1</v>
      </c>
      <c r="M670" s="10" t="str">
        <f>IFERROR(INDEX(IF(tblTeamSch[[#This Row],[1vs2]]=1,[1]!tblSchedule[Team 2 Name],[1]!tblSchedule[Team 1 Name]),MATCH(tblTeamSch[[#This Row],[Game Num]],[1]!tblSchedule[GameNum],0)),"")</f>
        <v>St Bernard BB 8G#1</v>
      </c>
      <c r="N670" s="6"/>
      <c r="O670" s="6"/>
      <c r="P670" s="6"/>
      <c r="Q670" s="6">
        <f>INDEX([1]!tblSchedule[Home Game],MATCH(tblTeamSch[[#This Row],[Game Num]],[1]!tblSchedule[GameNum],0))</f>
        <v>1</v>
      </c>
      <c r="R670" s="7" t="e">
        <f>IF(COUNTIFS(tblTeamSch[Team],tblTeamSch[[#This Row],[Team]],#REF!,1)&gt;1,"Y","")</f>
        <v>#REF!</v>
      </c>
      <c r="S670" s="6">
        <f>INDEX([1]!tblLoc[Score],MATCH(INDEX([1]!tblOrg[Loc],MATCH(tblTeamSch[[#This Row],[Org]],[1]!tblOrg[Organization],0)),[1]!tblLoc[Loc],0))</f>
        <v>0</v>
      </c>
      <c r="T670" s="6" t="e">
        <f>INDEX([1]!tblLoc[Score],MATCH(INDEX([1]!tblOrg[Loc],MATCH(#REF!,[1]!tblOrg[Abbr],0)),[1]!tblLoc[Loc],0))</f>
        <v>#REF!</v>
      </c>
      <c r="U670" s="6">
        <f>IFERROR(INDEX([1]!tblLoc[Score],MATCH(INDEX([1]!tblOrg[Loc],MATCH(INDEX(FacList,MATCH(tblTeamSch[[#This Row],[Facility]],INDEX(FacList,,1),0),3),[1]!tblOrg[Org Num],0)),[1]!tblLoc[Loc],0)),"")</f>
        <v>7</v>
      </c>
      <c r="V670" s="6">
        <f>IF(OR(tblTeamSch[[#This Row],[Court]]="",tblTeamSch[[#This Row],[Home]]&gt;0),0,IF(tblTeamSch[[#This Row],[Court]]&lt;10,0,IF(tblTeamSch[[#This Row],[Home Court]]=10,0,10)))</f>
        <v>0</v>
      </c>
      <c r="W670" s="6" t="e">
        <f>COUNTIFS(tblTeamSch[Travel Score for Game],10,tblTeamSch[Home],0,#REF!,#REF!)</f>
        <v>#REF!</v>
      </c>
      <c r="X670" s="6" t="str">
        <f>IFERROR(INDEX(tblTeamSch[Overall Travel Score],MATCH(tblTeamSch[[#This Row],[Opponent]],tblTeamSch[Team],0)),"")</f>
        <v/>
      </c>
      <c r="Y670" s="6" cm="1">
        <f t="array" ref="Y670">IF(Y669="Num",1,IF(Y669="","",IF(Y669+1&gt;TotalNumRegGames*2,"",Y669+1)))</f>
        <v>669</v>
      </c>
    </row>
    <row r="671" spans="1:25" ht="13.35" customHeight="1" x14ac:dyDescent="0.3">
      <c r="A671" s="6" cm="1">
        <f t="array" ref="A6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787</v>
      </c>
      <c r="B671" s="6" cm="1">
        <f t="array" ref="B6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1" s="6">
        <f>IFERROR(INDEX([1]!tblSchedule[Week Game Scheduled],MATCH(tblTeamSch[[#This Row],[Game Num]],[1]!tblSchedule[GameNum],0)),"")</f>
        <v>51</v>
      </c>
      <c r="D671" s="6">
        <f>IFERROR(INDEX([1]!tblSchedule[Round],MATCH(tblTeamSch[[#This Row],[Game Num]],[1]!tblSchedule[GameNum],0)),"")</f>
        <v>2</v>
      </c>
      <c r="E671" s="6">
        <f>IFERROR(INDEX([1]!tblSchedule[Rnd Sch],MATCH(tblTeamSch[[#This Row],[Game Num]],[1]!tblSchedule[GameNum],0)),"")</f>
        <v>2</v>
      </c>
      <c r="F671" s="6" t="str">
        <f>IFERROR(INDEX([1]!tblSchedule[DLC],MATCH(tblTeamSch[[#This Row],[Game Num]],[1]!tblSchedule[GameNum],0)),"")</f>
        <v>8G1A</v>
      </c>
      <c r="G671" s="7" t="str">
        <f>IFERROR(INDEX([1]!tblSchedule[Facility],MATCH(tblTeamSch[[#This Row],[Game Num]],[1]!tblSchedule[GameNum],0)),"")</f>
        <v>St. Paul Gym</v>
      </c>
      <c r="H671" s="8">
        <f>IFERROR(INDEX([1]!tblSchedule[Game Date],MATCH(tblTeamSch[[#This Row],[Game Num]],[1]!tblSchedule[GameNum],0)),"")</f>
        <v>46005</v>
      </c>
      <c r="I671" s="9">
        <f>IFERROR(INDEX([1]!tblSchedule[Game Time],MATCH(tblTeamSch[[#This Row],[Game Num]],[1]!tblSchedule[GameNum],0)),"")</f>
        <v>0.58333333333333337</v>
      </c>
      <c r="J671" s="10" t="str">
        <f>IFERROR(INDEX([1]!tblTeams[Organization],MATCH(tblTeamSch[[#This Row],[Team]],[1]!tblTeams[Team],0)),"")</f>
        <v>Our Lady of Lourdes</v>
      </c>
      <c r="K671" s="10" t="str">
        <f>IFERROR(INDEX([1]!tblOrg[Abbr],MATCH(tblTeamSch[[#This Row],[Org]],[1]!tblOrg[Organization],0)),"")</f>
        <v>OLOL</v>
      </c>
      <c r="L671" s="10" t="str">
        <f>IFERROR(INDEX(IF(tblTeamSch[[#This Row],[1vs2]]=1,[1]!tblSchedule[Team 1 Name],[1]!tblSchedule[Team 2 Name]),MATCH(tblTeamSch[[#This Row],[Game Num]],[1]!tblSchedule[GameNum],0)),"")</f>
        <v>OLOL 7/8 GB #1</v>
      </c>
      <c r="M671" s="10" t="str">
        <f>IFERROR(INDEX(IF(tblTeamSch[[#This Row],[1vs2]]=1,[1]!tblSchedule[Team 2 Name],[1]!tblSchedule[Team 1 Name]),MATCH(tblTeamSch[[#This Row],[Game Num]],[1]!tblSchedule[GameNum],0)),"")</f>
        <v>St Paul BB 8G#1</v>
      </c>
      <c r="N671" s="6"/>
      <c r="O671" s="6"/>
      <c r="P671" s="6"/>
      <c r="Q671" s="6">
        <f>INDEX([1]!tblSchedule[Home Game],MATCH(tblTeamSch[[#This Row],[Game Num]],[1]!tblSchedule[GameNum],0))</f>
        <v>1</v>
      </c>
      <c r="R671" s="7" t="e">
        <f>IF(COUNTIFS(tblTeamSch[Team],tblTeamSch[[#This Row],[Team]],#REF!,1)&gt;1,"Y","")</f>
        <v>#REF!</v>
      </c>
      <c r="S671" s="6">
        <f>INDEX([1]!tblLoc[Score],MATCH(INDEX([1]!tblOrg[Loc],MATCH(tblTeamSch[[#This Row],[Org]],[1]!tblOrg[Organization],0)),[1]!tblLoc[Loc],0))</f>
        <v>0</v>
      </c>
      <c r="T671" s="6" t="e">
        <f>INDEX([1]!tblLoc[Score],MATCH(INDEX([1]!tblOrg[Loc],MATCH(#REF!,[1]!tblOrg[Abbr],0)),[1]!tblLoc[Loc],0))</f>
        <v>#REF!</v>
      </c>
      <c r="U671" s="6">
        <f>IFERROR(INDEX([1]!tblLoc[Score],MATCH(INDEX([1]!tblOrg[Loc],MATCH(INDEX(FacList,MATCH(tblTeamSch[[#This Row],[Facility]],INDEX(FacList,,1),0),3),[1]!tblOrg[Org Num],0)),[1]!tblLoc[Loc],0)),"")</f>
        <v>10</v>
      </c>
      <c r="V671" s="6">
        <f>IF(OR(tblTeamSch[[#This Row],[Court]]="",tblTeamSch[[#This Row],[Home]]&gt;0),0,IF(tblTeamSch[[#This Row],[Court]]&lt;10,0,IF(tblTeamSch[[#This Row],[Home Court]]=10,0,10)))</f>
        <v>0</v>
      </c>
      <c r="W671" s="6" t="e">
        <f>COUNTIFS(tblTeamSch[Travel Score for Game],10,tblTeamSch[Home],0,#REF!,#REF!)</f>
        <v>#REF!</v>
      </c>
      <c r="X671" s="6" t="str">
        <f>IFERROR(INDEX(tblTeamSch[Overall Travel Score],MATCH(tblTeamSch[[#This Row],[Opponent]],tblTeamSch[Team],0)),"")</f>
        <v/>
      </c>
      <c r="Y671" s="6" cm="1">
        <f t="array" ref="Y671">IF(Y670="Num",1,IF(Y670="","",IF(Y670+1&gt;TotalNumRegGames*2,"",Y670+1)))</f>
        <v>670</v>
      </c>
    </row>
    <row r="672" spans="1:25" ht="13.35" customHeight="1" x14ac:dyDescent="0.3">
      <c r="A672" s="6" cm="1">
        <f t="array" ref="A6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792</v>
      </c>
      <c r="B672" s="6" cm="1">
        <f t="array" ref="B6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2" s="6">
        <f>IFERROR(INDEX([1]!tblSchedule[Week Game Scheduled],MATCH(tblTeamSch[[#This Row],[Game Num]],[1]!tblSchedule[GameNum],0)),"")</f>
        <v>5</v>
      </c>
      <c r="D672" s="6">
        <f>IFERROR(INDEX([1]!tblSchedule[Round],MATCH(tblTeamSch[[#This Row],[Game Num]],[1]!tblSchedule[GameNum],0)),"")</f>
        <v>3</v>
      </c>
      <c r="E672" s="6">
        <f>IFERROR(INDEX([1]!tblSchedule[Rnd Sch],MATCH(tblTeamSch[[#This Row],[Game Num]],[1]!tblSchedule[GameNum],0)),"")</f>
        <v>3</v>
      </c>
      <c r="F672" s="6" t="str">
        <f>IFERROR(INDEX([1]!tblSchedule[DLC],MATCH(tblTeamSch[[#This Row],[Game Num]],[1]!tblSchedule[GameNum],0)),"")</f>
        <v>8G1A</v>
      </c>
      <c r="G672" s="7" t="str">
        <f>IFERROR(INDEX([1]!tblSchedule[Facility],MATCH(tblTeamSch[[#This Row],[Game Num]],[1]!tblSchedule[GameNum],0)),"")</f>
        <v>St. Rita Gym</v>
      </c>
      <c r="H672" s="8">
        <f>IFERROR(INDEX([1]!tblSchedule[Game Date],MATCH(tblTeamSch[[#This Row],[Game Num]],[1]!tblSchedule[GameNum],0)),"")</f>
        <v>46025</v>
      </c>
      <c r="I672" s="9">
        <f>IFERROR(INDEX([1]!tblSchedule[Game Time],MATCH(tblTeamSch[[#This Row],[Game Num]],[1]!tblSchedule[GameNum],0)),"")</f>
        <v>0.41666666666666669</v>
      </c>
      <c r="J672" s="10" t="str">
        <f>IFERROR(INDEX([1]!tblTeams[Organization],MATCH(tblTeamSch[[#This Row],[Team]],[1]!tblTeams[Team],0)),"")</f>
        <v>Our Lady of Lourdes</v>
      </c>
      <c r="K672" s="10" t="str">
        <f>IFERROR(INDEX([1]!tblOrg[Abbr],MATCH(tblTeamSch[[#This Row],[Org]],[1]!tblOrg[Organization],0)),"")</f>
        <v>OLOL</v>
      </c>
      <c r="L672" s="10" t="str">
        <f>IFERROR(INDEX(IF(tblTeamSch[[#This Row],[1vs2]]=1,[1]!tblSchedule[Team 1 Name],[1]!tblSchedule[Team 2 Name]),MATCH(tblTeamSch[[#This Row],[Game Num]],[1]!tblSchedule[GameNum],0)),"")</f>
        <v>OLOL 7/8 GB #1</v>
      </c>
      <c r="M672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672" s="6"/>
      <c r="O672" s="6"/>
      <c r="P672" s="6"/>
      <c r="Q672" s="6">
        <f>INDEX([1]!tblSchedule[Home Game],MATCH(tblTeamSch[[#This Row],[Game Num]],[1]!tblSchedule[GameNum],0))</f>
        <v>0</v>
      </c>
      <c r="R672" s="7" t="e">
        <f>IF(COUNTIFS(tblTeamSch[Team],tblTeamSch[[#This Row],[Team]],#REF!,1)&gt;1,"Y","")</f>
        <v>#REF!</v>
      </c>
      <c r="S672" s="6">
        <f>INDEX([1]!tblLoc[Score],MATCH(INDEX([1]!tblOrg[Loc],MATCH(tblTeamSch[[#This Row],[Org]],[1]!tblOrg[Organization],0)),[1]!tblLoc[Loc],0))</f>
        <v>0</v>
      </c>
      <c r="T672" s="6" t="e">
        <f>INDEX([1]!tblLoc[Score],MATCH(INDEX([1]!tblOrg[Loc],MATCH(#REF!,[1]!tblOrg[Abbr],0)),[1]!tblLoc[Loc],0))</f>
        <v>#REF!</v>
      </c>
      <c r="U672" s="6">
        <f>IFERROR(INDEX([1]!tblLoc[Score],MATCH(INDEX([1]!tblOrg[Loc],MATCH(INDEX(FacList,MATCH(tblTeamSch[[#This Row],[Facility]],INDEX(FacList,,1),0),3),[1]!tblOrg[Org Num],0)),[1]!tblLoc[Loc],0)),"")</f>
        <v>7</v>
      </c>
      <c r="V672" s="6">
        <f>IF(OR(tblTeamSch[[#This Row],[Court]]="",tblTeamSch[[#This Row],[Home]]&gt;0),0,IF(tblTeamSch[[#This Row],[Court]]&lt;10,0,IF(tblTeamSch[[#This Row],[Home Court]]=10,0,10)))</f>
        <v>0</v>
      </c>
      <c r="W672" s="6" t="e">
        <f>COUNTIFS(tblTeamSch[Travel Score for Game],10,tblTeamSch[Home],0,#REF!,#REF!)</f>
        <v>#REF!</v>
      </c>
      <c r="X672" s="6" t="str">
        <f>IFERROR(INDEX(tblTeamSch[Overall Travel Score],MATCH(tblTeamSch[[#This Row],[Opponent]],tblTeamSch[Team],0)),"")</f>
        <v/>
      </c>
      <c r="Y672" s="6" cm="1">
        <f t="array" ref="Y672">IF(Y671="Num",1,IF(Y671="","",IF(Y671+1&gt;TotalNumRegGames*2,"",Y671+1)))</f>
        <v>671</v>
      </c>
    </row>
    <row r="673" spans="1:25" ht="13.35" customHeight="1" x14ac:dyDescent="0.3">
      <c r="A673" s="6" cm="1">
        <f t="array" ref="A6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796</v>
      </c>
      <c r="B673" s="6" cm="1">
        <f t="array" ref="B6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3" s="6">
        <f>IFERROR(INDEX([1]!tblSchedule[Week Game Scheduled],MATCH(tblTeamSch[[#This Row],[Game Num]],[1]!tblSchedule[GameNum],0)),"")</f>
        <v>6</v>
      </c>
      <c r="D673" s="6">
        <f>IFERROR(INDEX([1]!tblSchedule[Round],MATCH(tblTeamSch[[#This Row],[Game Num]],[1]!tblSchedule[GameNum],0)),"")</f>
        <v>4</v>
      </c>
      <c r="E673" s="6">
        <f>IFERROR(INDEX([1]!tblSchedule[Rnd Sch],MATCH(tblTeamSch[[#This Row],[Game Num]],[1]!tblSchedule[GameNum],0)),"")</f>
        <v>4</v>
      </c>
      <c r="F673" s="6" t="str">
        <f>IFERROR(INDEX([1]!tblSchedule[DLC],MATCH(tblTeamSch[[#This Row],[Game Num]],[1]!tblSchedule[GameNum],0)),"")</f>
        <v>8G1A</v>
      </c>
      <c r="G673" s="7" t="str">
        <f>IFERROR(INDEX([1]!tblSchedule[Facility],MATCH(tblTeamSch[[#This Row],[Game Num]],[1]!tblSchedule[GameNum],0)),"")</f>
        <v>Ascension Gym</v>
      </c>
      <c r="H673" s="8">
        <f>IFERROR(INDEX([1]!tblSchedule[Game Date],MATCH(tblTeamSch[[#This Row],[Game Num]],[1]!tblSchedule[GameNum],0)),"")</f>
        <v>46032</v>
      </c>
      <c r="I673" s="9">
        <f>IFERROR(INDEX([1]!tblSchedule[Game Time],MATCH(tblTeamSch[[#This Row],[Game Num]],[1]!tblSchedule[GameNum],0)),"")</f>
        <v>0.375</v>
      </c>
      <c r="J673" s="10" t="str">
        <f>IFERROR(INDEX([1]!tblTeams[Organization],MATCH(tblTeamSch[[#This Row],[Team]],[1]!tblTeams[Team],0)),"")</f>
        <v>Our Lady of Lourdes</v>
      </c>
      <c r="K673" s="10" t="str">
        <f>IFERROR(INDEX([1]!tblOrg[Abbr],MATCH(tblTeamSch[[#This Row],[Org]],[1]!tblOrg[Organization],0)),"")</f>
        <v>OLOL</v>
      </c>
      <c r="L673" s="10" t="str">
        <f>IFERROR(INDEX(IF(tblTeamSch[[#This Row],[1vs2]]=1,[1]!tblSchedule[Team 1 Name],[1]!tblSchedule[Team 2 Name]),MATCH(tblTeamSch[[#This Row],[Game Num]],[1]!tblSchedule[GameNum],0)),"")</f>
        <v>OLOL 7/8 GB #1</v>
      </c>
      <c r="M673" s="10" t="str">
        <f>IFERROR(INDEX(IF(tblTeamSch[[#This Row],[1vs2]]=1,[1]!tblSchedule[Team 2 Name],[1]!tblSchedule[Team 1 Name]),MATCH(tblTeamSch[[#This Row],[Game Num]],[1]!tblSchedule[GameNum],0)),"")</f>
        <v>Ascension BB 8G#1</v>
      </c>
      <c r="N673" s="6"/>
      <c r="O673" s="6"/>
      <c r="P673" s="6"/>
      <c r="Q673" s="6">
        <f>INDEX([1]!tblSchedule[Home Game],MATCH(tblTeamSch[[#This Row],[Game Num]],[1]!tblSchedule[GameNum],0))</f>
        <v>1</v>
      </c>
      <c r="R673" s="7" t="e">
        <f>IF(COUNTIFS(tblTeamSch[Team],tblTeamSch[[#This Row],[Team]],#REF!,1)&gt;1,"Y","")</f>
        <v>#REF!</v>
      </c>
      <c r="S673" s="6">
        <f>INDEX([1]!tblLoc[Score],MATCH(INDEX([1]!tblOrg[Loc],MATCH(tblTeamSch[[#This Row],[Org]],[1]!tblOrg[Organization],0)),[1]!tblLoc[Loc],0))</f>
        <v>0</v>
      </c>
      <c r="T673" s="6" t="e">
        <f>INDEX([1]!tblLoc[Score],MATCH(INDEX([1]!tblOrg[Loc],MATCH(#REF!,[1]!tblOrg[Abbr],0)),[1]!tblLoc[Loc],0))</f>
        <v>#REF!</v>
      </c>
      <c r="U673" s="6">
        <f>IFERROR(INDEX([1]!tblLoc[Score],MATCH(INDEX([1]!tblOrg[Loc],MATCH(INDEX(FacList,MATCH(tblTeamSch[[#This Row],[Facility]],INDEX(FacList,,1),0),3),[1]!tblOrg[Org Num],0)),[1]!tblLoc[Loc],0)),"")</f>
        <v>0</v>
      </c>
      <c r="V673" s="6">
        <f>IF(OR(tblTeamSch[[#This Row],[Court]]="",tblTeamSch[[#This Row],[Home]]&gt;0),0,IF(tblTeamSch[[#This Row],[Court]]&lt;10,0,IF(tblTeamSch[[#This Row],[Home Court]]=10,0,10)))</f>
        <v>0</v>
      </c>
      <c r="W673" s="6" t="e">
        <f>COUNTIFS(tblTeamSch[Travel Score for Game],10,tblTeamSch[Home],0,#REF!,#REF!)</f>
        <v>#REF!</v>
      </c>
      <c r="X673" s="6" t="str">
        <f>IFERROR(INDEX(tblTeamSch[Overall Travel Score],MATCH(tblTeamSch[[#This Row],[Opponent]],tblTeamSch[Team],0)),"")</f>
        <v/>
      </c>
      <c r="Y673" s="6" cm="1">
        <f t="array" ref="Y673">IF(Y672="Num",1,IF(Y672="","",IF(Y672+1&gt;TotalNumRegGames*2,"",Y672+1)))</f>
        <v>672</v>
      </c>
    </row>
    <row r="674" spans="1:25" ht="13.35" customHeight="1" x14ac:dyDescent="0.3">
      <c r="A674" s="6" cm="1">
        <f t="array" ref="A6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799</v>
      </c>
      <c r="B674" s="6" cm="1">
        <f t="array" ref="B6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4" s="6">
        <f>IFERROR(INDEX([1]!tblSchedule[Week Game Scheduled],MATCH(tblTeamSch[[#This Row],[Game Num]],[1]!tblSchedule[GameNum],0)),"")</f>
        <v>7</v>
      </c>
      <c r="D674" s="6">
        <f>IFERROR(INDEX([1]!tblSchedule[Round],MATCH(tblTeamSch[[#This Row],[Game Num]],[1]!tblSchedule[GameNum],0)),"")</f>
        <v>5</v>
      </c>
      <c r="E674" s="6">
        <f>IFERROR(INDEX([1]!tblSchedule[Rnd Sch],MATCH(tblTeamSch[[#This Row],[Game Num]],[1]!tblSchedule[GameNum],0)),"")</f>
        <v>5</v>
      </c>
      <c r="F674" s="6" t="str">
        <f>IFERROR(INDEX([1]!tblSchedule[DLC],MATCH(tblTeamSch[[#This Row],[Game Num]],[1]!tblSchedule[GameNum],0)),"")</f>
        <v>8G1A</v>
      </c>
      <c r="G674" s="7" t="str">
        <f>IFERROR(INDEX([1]!tblSchedule[Facility],MATCH(tblTeamSch[[#This Row],[Game Num]],[1]!tblSchedule[GameNum],0)),"")</f>
        <v>St. Athanasius Hornets Nest (gym)</v>
      </c>
      <c r="H674" s="8">
        <f>IFERROR(INDEX([1]!tblSchedule[Game Date],MATCH(tblTeamSch[[#This Row],[Game Num]],[1]!tblSchedule[GameNum],0)),"")</f>
        <v>46039</v>
      </c>
      <c r="I674" s="9">
        <f>IFERROR(INDEX([1]!tblSchedule[Game Time],MATCH(tblTeamSch[[#This Row],[Game Num]],[1]!tblSchedule[GameNum],0)),"")</f>
        <v>0.375</v>
      </c>
      <c r="J674" s="10" t="str">
        <f>IFERROR(INDEX([1]!tblTeams[Organization],MATCH(tblTeamSch[[#This Row],[Team]],[1]!tblTeams[Team],0)),"")</f>
        <v>Our Lady of Lourdes</v>
      </c>
      <c r="K674" s="10" t="str">
        <f>IFERROR(INDEX([1]!tblOrg[Abbr],MATCH(tblTeamSch[[#This Row],[Org]],[1]!tblOrg[Organization],0)),"")</f>
        <v>OLOL</v>
      </c>
      <c r="L674" s="10" t="str">
        <f>IFERROR(INDEX(IF(tblTeamSch[[#This Row],[1vs2]]=1,[1]!tblSchedule[Team 1 Name],[1]!tblSchedule[Team 2 Name]),MATCH(tblTeamSch[[#This Row],[Game Num]],[1]!tblSchedule[GameNum],0)),"")</f>
        <v>OLOL 7/8 GB #1</v>
      </c>
      <c r="M674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674" s="6"/>
      <c r="O674" s="6"/>
      <c r="P674" s="6"/>
      <c r="Q674" s="6">
        <f>INDEX([1]!tblSchedule[Home Game],MATCH(tblTeamSch[[#This Row],[Game Num]],[1]!tblSchedule[GameNum],0))</f>
        <v>0</v>
      </c>
      <c r="R674" s="7" t="e">
        <f>IF(COUNTIFS(tblTeamSch[Team],tblTeamSch[[#This Row],[Team]],#REF!,1)&gt;1,"Y","")</f>
        <v>#REF!</v>
      </c>
      <c r="S674" s="6">
        <f>INDEX([1]!tblLoc[Score],MATCH(INDEX([1]!tblOrg[Loc],MATCH(tblTeamSch[[#This Row],[Org]],[1]!tblOrg[Organization],0)),[1]!tblLoc[Loc],0))</f>
        <v>0</v>
      </c>
      <c r="T674" s="6" t="e">
        <f>INDEX([1]!tblLoc[Score],MATCH(INDEX([1]!tblOrg[Loc],MATCH(#REF!,[1]!tblOrg[Abbr],0)),[1]!tblLoc[Loc],0))</f>
        <v>#REF!</v>
      </c>
      <c r="U674" s="6">
        <f>IFERROR(INDEX([1]!tblLoc[Score],MATCH(INDEX([1]!tblOrg[Loc],MATCH(INDEX(FacList,MATCH(tblTeamSch[[#This Row],[Facility]],INDEX(FacList,,1),0),3),[1]!tblOrg[Org Num],0)),[1]!tblLoc[Loc],0)),"")</f>
        <v>7</v>
      </c>
      <c r="V674" s="6">
        <f>IF(OR(tblTeamSch[[#This Row],[Court]]="",tblTeamSch[[#This Row],[Home]]&gt;0),0,IF(tblTeamSch[[#This Row],[Court]]&lt;10,0,IF(tblTeamSch[[#This Row],[Home Court]]=10,0,10)))</f>
        <v>0</v>
      </c>
      <c r="W674" s="6" t="e">
        <f>COUNTIFS(tblTeamSch[Travel Score for Game],10,tblTeamSch[Home],0,#REF!,#REF!)</f>
        <v>#REF!</v>
      </c>
      <c r="X674" s="6" t="str">
        <f>IFERROR(INDEX(tblTeamSch[Overall Travel Score],MATCH(tblTeamSch[[#This Row],[Opponent]],tblTeamSch[Team],0)),"")</f>
        <v/>
      </c>
      <c r="Y674" s="6" cm="1">
        <f t="array" ref="Y674">IF(Y673="Num",1,IF(Y673="","",IF(Y673+1&gt;TotalNumRegGames*2,"",Y673+1)))</f>
        <v>673</v>
      </c>
    </row>
    <row r="675" spans="1:25" ht="13.35" customHeight="1" x14ac:dyDescent="0.3">
      <c r="A675" s="6" cm="1">
        <f t="array" ref="A6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802</v>
      </c>
      <c r="B675" s="6" cm="1">
        <f t="array" ref="B6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5" s="6">
        <f>IFERROR(INDEX([1]!tblSchedule[Week Game Scheduled],MATCH(tblTeamSch[[#This Row],[Game Num]],[1]!tblSchedule[GameNum],0)),"")</f>
        <v>8</v>
      </c>
      <c r="D675" s="6">
        <f>IFERROR(INDEX([1]!tblSchedule[Round],MATCH(tblTeamSch[[#This Row],[Game Num]],[1]!tblSchedule[GameNum],0)),"")</f>
        <v>6</v>
      </c>
      <c r="E675" s="6">
        <f>IFERROR(INDEX([1]!tblSchedule[Rnd Sch],MATCH(tblTeamSch[[#This Row],[Game Num]],[1]!tblSchedule[GameNum],0)),"")</f>
        <v>6</v>
      </c>
      <c r="F675" s="6" t="str">
        <f>IFERROR(INDEX([1]!tblSchedule[DLC],MATCH(tblTeamSch[[#This Row],[Game Num]],[1]!tblSchedule[GameNum],0)),"")</f>
        <v>8G1A</v>
      </c>
      <c r="G675" s="7" t="str">
        <f>IFERROR(INDEX([1]!tblSchedule[Facility],MATCH(tblTeamSch[[#This Row],[Game Num]],[1]!tblSchedule[GameNum],0)),"")</f>
        <v>St. Nicholas Academy Gym</v>
      </c>
      <c r="H675" s="8">
        <f>IFERROR(INDEX([1]!tblSchedule[Game Date],MATCH(tblTeamSch[[#This Row],[Game Num]],[1]!tblSchedule[GameNum],0)),"")</f>
        <v>46046</v>
      </c>
      <c r="I675" s="9">
        <f>IFERROR(INDEX([1]!tblSchedule[Game Time],MATCH(tblTeamSch[[#This Row],[Game Num]],[1]!tblSchedule[GameNum],0)),"")</f>
        <v>0.375</v>
      </c>
      <c r="J675" s="10" t="str">
        <f>IFERROR(INDEX([1]!tblTeams[Organization],MATCH(tblTeamSch[[#This Row],[Team]],[1]!tblTeams[Team],0)),"")</f>
        <v>Our Lady of Lourdes</v>
      </c>
      <c r="K675" s="10" t="str">
        <f>IFERROR(INDEX([1]!tblOrg[Abbr],MATCH(tblTeamSch[[#This Row],[Org]],[1]!tblOrg[Organization],0)),"")</f>
        <v>OLOL</v>
      </c>
      <c r="L675" s="10" t="str">
        <f>IFERROR(INDEX(IF(tblTeamSch[[#This Row],[1vs2]]=1,[1]!tblSchedule[Team 1 Name],[1]!tblSchedule[Team 2 Name]),MATCH(tblTeamSch[[#This Row],[Game Num]],[1]!tblSchedule[GameNum],0)),"")</f>
        <v>OLOL 7/8 GB #1</v>
      </c>
      <c r="M675" s="10" t="str">
        <f>IFERROR(INDEX(IF(tblTeamSch[[#This Row],[1vs2]]=1,[1]!tblSchedule[Team 2 Name],[1]!tblSchedule[Team 1 Name]),MATCH(tblTeamSch[[#This Row],[Game Num]],[1]!tblSchedule[GameNum],0)),"")</f>
        <v>St. Nicholas BB 8G #1</v>
      </c>
      <c r="N675" s="6"/>
      <c r="O675" s="6"/>
      <c r="P675" s="6"/>
      <c r="Q675" s="6">
        <f>INDEX([1]!tblSchedule[Home Game],MATCH(tblTeamSch[[#This Row],[Game Num]],[1]!tblSchedule[GameNum],0))</f>
        <v>1</v>
      </c>
      <c r="R675" s="7" t="e">
        <f>IF(COUNTIFS(tblTeamSch[Team],tblTeamSch[[#This Row],[Team]],#REF!,1)&gt;1,"Y","")</f>
        <v>#REF!</v>
      </c>
      <c r="S675" s="6">
        <f>INDEX([1]!tblLoc[Score],MATCH(INDEX([1]!tblOrg[Loc],MATCH(tblTeamSch[[#This Row],[Org]],[1]!tblOrg[Organization],0)),[1]!tblLoc[Loc],0))</f>
        <v>0</v>
      </c>
      <c r="T675" s="6" t="e">
        <f>INDEX([1]!tblLoc[Score],MATCH(INDEX([1]!tblOrg[Loc],MATCH(#REF!,[1]!tblOrg[Abbr],0)),[1]!tblLoc[Loc],0))</f>
        <v>#REF!</v>
      </c>
      <c r="U675" s="6">
        <f>IFERROR(INDEX([1]!tblLoc[Score],MATCH(INDEX([1]!tblOrg[Loc],MATCH(INDEX(FacList,MATCH(tblTeamSch[[#This Row],[Facility]],INDEX(FacList,,1),0),3),[1]!tblOrg[Org Num],0)),[1]!tblLoc[Loc],0)),"")</f>
        <v>10</v>
      </c>
      <c r="V675" s="6">
        <f>IF(OR(tblTeamSch[[#This Row],[Court]]="",tblTeamSch[[#This Row],[Home]]&gt;0),0,IF(tblTeamSch[[#This Row],[Court]]&lt;10,0,IF(tblTeamSch[[#This Row],[Home Court]]=10,0,10)))</f>
        <v>0</v>
      </c>
      <c r="W675" s="6" t="e">
        <f>COUNTIFS(tblTeamSch[Travel Score for Game],10,tblTeamSch[Home],0,#REF!,#REF!)</f>
        <v>#REF!</v>
      </c>
      <c r="X675" s="6" t="str">
        <f>IFERROR(INDEX(tblTeamSch[Overall Travel Score],MATCH(tblTeamSch[[#This Row],[Opponent]],tblTeamSch[Team],0)),"")</f>
        <v/>
      </c>
      <c r="Y675" s="6" cm="1">
        <f t="array" ref="Y675">IF(Y674="Num",1,IF(Y674="","",IF(Y674+1&gt;TotalNumRegGames*2,"",Y674+1)))</f>
        <v>674</v>
      </c>
    </row>
    <row r="676" spans="1:25" ht="13.35" customHeight="1" x14ac:dyDescent="0.3">
      <c r="A676" s="6" cm="1">
        <f t="array" ref="A6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805</v>
      </c>
      <c r="B676" s="6" cm="1">
        <f t="array" ref="B6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76" s="6">
        <f>IFERROR(INDEX([1]!tblSchedule[Week Game Scheduled],MATCH(tblTeamSch[[#This Row],[Game Num]],[1]!tblSchedule[GameNum],0)),"")</f>
        <v>9</v>
      </c>
      <c r="D676" s="6">
        <f>IFERROR(INDEX([1]!tblSchedule[Round],MATCH(tblTeamSch[[#This Row],[Game Num]],[1]!tblSchedule[GameNum],0)),"")</f>
        <v>7</v>
      </c>
      <c r="E676" s="6">
        <f>IFERROR(INDEX([1]!tblSchedule[Rnd Sch],MATCH(tblTeamSch[[#This Row],[Game Num]],[1]!tblSchedule[GameNum],0)),"")</f>
        <v>7</v>
      </c>
      <c r="F676" s="6" t="str">
        <f>IFERROR(INDEX([1]!tblSchedule[DLC],MATCH(tblTeamSch[[#This Row],[Game Num]],[1]!tblSchedule[GameNum],0)),"")</f>
        <v>8G1A</v>
      </c>
      <c r="G676" s="7" t="str">
        <f>IFERROR(INDEX([1]!tblSchedule[Facility],MATCH(tblTeamSch[[#This Row],[Game Num]],[1]!tblSchedule[GameNum],0)),"")</f>
        <v>St Edward Gym</v>
      </c>
      <c r="H676" s="8">
        <f>IFERROR(INDEX([1]!tblSchedule[Game Date],MATCH(tblTeamSch[[#This Row],[Game Num]],[1]!tblSchedule[GameNum],0)),"")</f>
        <v>46053</v>
      </c>
      <c r="I676" s="9">
        <f>IFERROR(INDEX([1]!tblSchedule[Game Time],MATCH(tblTeamSch[[#This Row],[Game Num]],[1]!tblSchedule[GameNum],0)),"")</f>
        <v>0.375</v>
      </c>
      <c r="J676" s="10" t="str">
        <f>IFERROR(INDEX([1]!tblTeams[Organization],MATCH(tblTeamSch[[#This Row],[Team]],[1]!tblTeams[Team],0)),"")</f>
        <v>Our Lady of Lourdes</v>
      </c>
      <c r="K676" s="10" t="str">
        <f>IFERROR(INDEX([1]!tblOrg[Abbr],MATCH(tblTeamSch[[#This Row],[Org]],[1]!tblOrg[Organization],0)),"")</f>
        <v>OLOL</v>
      </c>
      <c r="L676" s="10" t="str">
        <f>IFERROR(INDEX(IF(tblTeamSch[[#This Row],[1vs2]]=1,[1]!tblSchedule[Team 1 Name],[1]!tblSchedule[Team 2 Name]),MATCH(tblTeamSch[[#This Row],[Game Num]],[1]!tblSchedule[GameNum],0)),"")</f>
        <v>OLOL 7/8 GB #1</v>
      </c>
      <c r="M676" s="10" t="str">
        <f>IFERROR(INDEX(IF(tblTeamSch[[#This Row],[1vs2]]=1,[1]!tblSchedule[Team 2 Name],[1]!tblSchedule[Team 1 Name]),MATCH(tblTeamSch[[#This Row],[Game Num]],[1]!tblSchedule[GameNum],0)),"")</f>
        <v>St Edward Bball 8G1</v>
      </c>
      <c r="N676" s="6"/>
      <c r="O676" s="6"/>
      <c r="P676" s="6"/>
      <c r="Q676" s="6">
        <f>INDEX([1]!tblSchedule[Home Game],MATCH(tblTeamSch[[#This Row],[Game Num]],[1]!tblSchedule[GameNum],0))</f>
        <v>1</v>
      </c>
      <c r="R676" s="7" t="e">
        <f>IF(COUNTIFS(tblTeamSch[Team],tblTeamSch[[#This Row],[Team]],#REF!,1)&gt;1,"Y","")</f>
        <v>#REF!</v>
      </c>
      <c r="S676" s="6">
        <f>INDEX([1]!tblLoc[Score],MATCH(INDEX([1]!tblOrg[Loc],MATCH(tblTeamSch[[#This Row],[Org]],[1]!tblOrg[Organization],0)),[1]!tblLoc[Loc],0))</f>
        <v>0</v>
      </c>
      <c r="T676" s="6" t="e">
        <f>INDEX([1]!tblLoc[Score],MATCH(INDEX([1]!tblOrg[Loc],MATCH(#REF!,[1]!tblOrg[Abbr],0)),[1]!tblLoc[Loc],0))</f>
        <v>#REF!</v>
      </c>
      <c r="U676" s="6">
        <f>IFERROR(INDEX([1]!tblLoc[Score],MATCH(INDEX([1]!tblOrg[Loc],MATCH(INDEX(FacList,MATCH(tblTeamSch[[#This Row],[Facility]],INDEX(FacList,,1),0),3),[1]!tblOrg[Org Num],0)),[1]!tblLoc[Loc],0)),"")</f>
        <v>7</v>
      </c>
      <c r="V676" s="6">
        <f>IF(OR(tblTeamSch[[#This Row],[Court]]="",tblTeamSch[[#This Row],[Home]]&gt;0),0,IF(tblTeamSch[[#This Row],[Court]]&lt;10,0,IF(tblTeamSch[[#This Row],[Home Court]]=10,0,10)))</f>
        <v>0</v>
      </c>
      <c r="W676" s="6" t="e">
        <f>COUNTIFS(tblTeamSch[Travel Score for Game],10,tblTeamSch[Home],0,#REF!,#REF!)</f>
        <v>#REF!</v>
      </c>
      <c r="X676" s="6" t="str">
        <f>IFERROR(INDEX(tblTeamSch[Overall Travel Score],MATCH(tblTeamSch[[#This Row],[Opponent]],tblTeamSch[Team],0)),"")</f>
        <v/>
      </c>
      <c r="Y676" s="6" cm="1">
        <f t="array" ref="Y676">IF(Y675="Num",1,IF(Y675="","",IF(Y675+1&gt;TotalNumRegGames*2,"",Y675+1)))</f>
        <v>675</v>
      </c>
    </row>
    <row r="677" spans="1:25" ht="13.35" customHeight="1" x14ac:dyDescent="0.3">
      <c r="A677" s="6" cm="1">
        <f t="array" ref="A6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811</v>
      </c>
      <c r="B677" s="6" cm="1">
        <f t="array" ref="B6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77" s="6">
        <f>IFERROR(INDEX([1]!tblSchedule[Week Game Scheduled],MATCH(tblTeamSch[[#This Row],[Game Num]],[1]!tblSchedule[GameNum],0)),"")</f>
        <v>49</v>
      </c>
      <c r="D677" s="6">
        <f>IFERROR(INDEX([1]!tblSchedule[Round],MATCH(tblTeamSch[[#This Row],[Game Num]],[1]!tblSchedule[GameNum],0)),"")</f>
        <v>1</v>
      </c>
      <c r="E677" s="6">
        <f>IFERROR(INDEX([1]!tblSchedule[Rnd Sch],MATCH(tblTeamSch[[#This Row],[Game Num]],[1]!tblSchedule[GameNum],0)),"")</f>
        <v>1</v>
      </c>
      <c r="F677" s="6" t="str">
        <f>IFERROR(INDEX([1]!tblSchedule[DLC],MATCH(tblTeamSch[[#This Row],[Game Num]],[1]!tblSchedule[GameNum],0)),"")</f>
        <v>8G2</v>
      </c>
      <c r="G677" s="7" t="str">
        <f>IFERROR(INDEX([1]!tblSchedule[Facility],MATCH(tblTeamSch[[#This Row],[Game Num]],[1]!tblSchedule[GameNum],0)),"")</f>
        <v>Holy Spirit Gym</v>
      </c>
      <c r="H677" s="8">
        <f>IFERROR(INDEX([1]!tblSchedule[Game Date],MATCH(tblTeamSch[[#This Row],[Game Num]],[1]!tblSchedule[GameNum],0)),"")</f>
        <v>45997</v>
      </c>
      <c r="I677" s="9">
        <f>IFERROR(INDEX([1]!tblSchedule[Game Time],MATCH(tblTeamSch[[#This Row],[Game Num]],[1]!tblSchedule[GameNum],0)),"")</f>
        <v>0.41666666666666669</v>
      </c>
      <c r="J677" s="10" t="str">
        <f>IFERROR(INDEX([1]!tblTeams[Organization],MATCH(tblTeamSch[[#This Row],[Team]],[1]!tblTeams[Team],0)),"")</f>
        <v>Our Lady of Lourdes</v>
      </c>
      <c r="K677" s="10" t="str">
        <f>IFERROR(INDEX([1]!tblOrg[Abbr],MATCH(tblTeamSch[[#This Row],[Org]],[1]!tblOrg[Organization],0)),"")</f>
        <v>OLOL</v>
      </c>
      <c r="L677" s="10" t="str">
        <f>IFERROR(INDEX(IF(tblTeamSch[[#This Row],[1vs2]]=1,[1]!tblSchedule[Team 1 Name],[1]!tblSchedule[Team 2 Name]),MATCH(tblTeamSch[[#This Row],[Game Num]],[1]!tblSchedule[GameNum],0)),"")</f>
        <v>OLOL 7/8 GB #2</v>
      </c>
      <c r="M677" s="10" t="str">
        <f>IFERROR(INDEX(IF(tblTeamSch[[#This Row],[1vs2]]=1,[1]!tblSchedule[Team 2 Name],[1]!tblSchedule[Team 1 Name]),MATCH(tblTeamSch[[#This Row],[Game Num]],[1]!tblSchedule[GameNum],0)),"")</f>
        <v>Holy Spirit GBB 8#2</v>
      </c>
      <c r="N677" s="6"/>
      <c r="O677" s="6"/>
      <c r="P677" s="6"/>
      <c r="Q677" s="6">
        <f>INDEX([1]!tblSchedule[Home Game],MATCH(tblTeamSch[[#This Row],[Game Num]],[1]!tblSchedule[GameNum],0))</f>
        <v>1</v>
      </c>
      <c r="R677" s="7" t="e">
        <f>IF(COUNTIFS(tblTeamSch[Team],tblTeamSch[[#This Row],[Team]],#REF!,1)&gt;1,"Y","")</f>
        <v>#REF!</v>
      </c>
      <c r="S677" s="6">
        <f>INDEX([1]!tblLoc[Score],MATCH(INDEX([1]!tblOrg[Loc],MATCH(tblTeamSch[[#This Row],[Org]],[1]!tblOrg[Organization],0)),[1]!tblLoc[Loc],0))</f>
        <v>0</v>
      </c>
      <c r="T677" s="6" t="e">
        <f>INDEX([1]!tblLoc[Score],MATCH(INDEX([1]!tblOrg[Loc],MATCH(#REF!,[1]!tblOrg[Abbr],0)),[1]!tblLoc[Loc],0))</f>
        <v>#REF!</v>
      </c>
      <c r="U677" s="6">
        <f>IFERROR(INDEX([1]!tblLoc[Score],MATCH(INDEX([1]!tblOrg[Loc],MATCH(INDEX(FacList,MATCH(tblTeamSch[[#This Row],[Facility]],INDEX(FacList,,1),0),3),[1]!tblOrg[Org Num],0)),[1]!tblLoc[Loc],0)),"")</f>
        <v>0</v>
      </c>
      <c r="V677" s="6">
        <f>IF(OR(tblTeamSch[[#This Row],[Court]]="",tblTeamSch[[#This Row],[Home]]&gt;0),0,IF(tblTeamSch[[#This Row],[Court]]&lt;10,0,IF(tblTeamSch[[#This Row],[Home Court]]=10,0,10)))</f>
        <v>0</v>
      </c>
      <c r="W677" s="6" t="e">
        <f>COUNTIFS(tblTeamSch[Travel Score for Game],10,tblTeamSch[Home],0,#REF!,#REF!)</f>
        <v>#REF!</v>
      </c>
      <c r="X677" s="6" t="str">
        <f>IFERROR(INDEX(tblTeamSch[Overall Travel Score],MATCH(tblTeamSch[[#This Row],[Opponent]],tblTeamSch[Team],0)),"")</f>
        <v/>
      </c>
      <c r="Y677" s="6" cm="1">
        <f t="array" ref="Y677">IF(Y676="Num",1,IF(Y676="","",IF(Y676+1&gt;TotalNumRegGames*2,"",Y676+1)))</f>
        <v>676</v>
      </c>
    </row>
    <row r="678" spans="1:25" ht="13.35" customHeight="1" x14ac:dyDescent="0.3">
      <c r="A678" s="6" cm="1">
        <f t="array" ref="A6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818</v>
      </c>
      <c r="B678" s="6" cm="1">
        <f t="array" ref="B6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78" s="6">
        <f>IFERROR(INDEX([1]!tblSchedule[Week Game Scheduled],MATCH(tblTeamSch[[#This Row],[Game Num]],[1]!tblSchedule[GameNum],0)),"")</f>
        <v>51</v>
      </c>
      <c r="D678" s="6">
        <f>IFERROR(INDEX([1]!tblSchedule[Round],MATCH(tblTeamSch[[#This Row],[Game Num]],[1]!tblSchedule[GameNum],0)),"")</f>
        <v>2</v>
      </c>
      <c r="E678" s="6">
        <f>IFERROR(INDEX([1]!tblSchedule[Rnd Sch],MATCH(tblTeamSch[[#This Row],[Game Num]],[1]!tblSchedule[GameNum],0)),"")</f>
        <v>2</v>
      </c>
      <c r="F678" s="6" t="str">
        <f>IFERROR(INDEX([1]!tblSchedule[DLC],MATCH(tblTeamSch[[#This Row],[Game Num]],[1]!tblSchedule[GameNum],0)),"")</f>
        <v>8G2</v>
      </c>
      <c r="G678" s="7" t="str">
        <f>IFERROR(INDEX([1]!tblSchedule[Facility],MATCH(tblTeamSch[[#This Row],[Game Num]],[1]!tblSchedule[GameNum],0)),"")</f>
        <v>St. Nicholas Academy Gym</v>
      </c>
      <c r="H678" s="8">
        <f>IFERROR(INDEX([1]!tblSchedule[Game Date],MATCH(tblTeamSch[[#This Row],[Game Num]],[1]!tblSchedule[GameNum],0)),"")</f>
        <v>46005</v>
      </c>
      <c r="I678" s="9">
        <f>IFERROR(INDEX([1]!tblSchedule[Game Time],MATCH(tblTeamSch[[#This Row],[Game Num]],[1]!tblSchedule[GameNum],0)),"")</f>
        <v>0.66666666666666663</v>
      </c>
      <c r="J678" s="10" t="str">
        <f>IFERROR(INDEX([1]!tblTeams[Organization],MATCH(tblTeamSch[[#This Row],[Team]],[1]!tblTeams[Team],0)),"")</f>
        <v>Our Lady of Lourdes</v>
      </c>
      <c r="K678" s="10" t="str">
        <f>IFERROR(INDEX([1]!tblOrg[Abbr],MATCH(tblTeamSch[[#This Row],[Org]],[1]!tblOrg[Organization],0)),"")</f>
        <v>OLOL</v>
      </c>
      <c r="L678" s="10" t="str">
        <f>IFERROR(INDEX(IF(tblTeamSch[[#This Row],[1vs2]]=1,[1]!tblSchedule[Team 1 Name],[1]!tblSchedule[Team 2 Name]),MATCH(tblTeamSch[[#This Row],[Game Num]],[1]!tblSchedule[GameNum],0)),"")</f>
        <v>OLOL 7/8 GB #2</v>
      </c>
      <c r="M678" s="10" t="str">
        <f>IFERROR(INDEX(IF(tblTeamSch[[#This Row],[1vs2]]=1,[1]!tblSchedule[Team 2 Name],[1]!tblSchedule[Team 1 Name]),MATCH(tblTeamSch[[#This Row],[Game Num]],[1]!tblSchedule[GameNum],0)),"")</f>
        <v>St. Albert BB 8G#2</v>
      </c>
      <c r="N678" s="6"/>
      <c r="O678" s="6"/>
      <c r="P678" s="6"/>
      <c r="Q678" s="6">
        <f>INDEX([1]!tblSchedule[Home Game],MATCH(tblTeamSch[[#This Row],[Game Num]],[1]!tblSchedule[GameNum],0))</f>
        <v>0</v>
      </c>
      <c r="R678" s="7" t="e">
        <f>IF(COUNTIFS(tblTeamSch[Team],tblTeamSch[[#This Row],[Team]],#REF!,1)&gt;1,"Y","")</f>
        <v>#REF!</v>
      </c>
      <c r="S678" s="6">
        <f>INDEX([1]!tblLoc[Score],MATCH(INDEX([1]!tblOrg[Loc],MATCH(tblTeamSch[[#This Row],[Org]],[1]!tblOrg[Organization],0)),[1]!tblLoc[Loc],0))</f>
        <v>0</v>
      </c>
      <c r="T678" s="6" t="e">
        <f>INDEX([1]!tblLoc[Score],MATCH(INDEX([1]!tblOrg[Loc],MATCH(#REF!,[1]!tblOrg[Abbr],0)),[1]!tblLoc[Loc],0))</f>
        <v>#REF!</v>
      </c>
      <c r="U678" s="6">
        <f>IFERROR(INDEX([1]!tblLoc[Score],MATCH(INDEX([1]!tblOrg[Loc],MATCH(INDEX(FacList,MATCH(tblTeamSch[[#This Row],[Facility]],INDEX(FacList,,1),0),3),[1]!tblOrg[Org Num],0)),[1]!tblLoc[Loc],0)),"")</f>
        <v>10</v>
      </c>
      <c r="V678" s="6">
        <f>IF(OR(tblTeamSch[[#This Row],[Court]]="",tblTeamSch[[#This Row],[Home]]&gt;0),0,IF(tblTeamSch[[#This Row],[Court]]&lt;10,0,IF(tblTeamSch[[#This Row],[Home Court]]=10,0,10)))</f>
        <v>10</v>
      </c>
      <c r="W678" s="6" t="e">
        <f>COUNTIFS(tblTeamSch[Travel Score for Game],10,tblTeamSch[Home],0,#REF!,#REF!)</f>
        <v>#REF!</v>
      </c>
      <c r="X678" s="6" t="str">
        <f>IFERROR(INDEX(tblTeamSch[Overall Travel Score],MATCH(tblTeamSch[[#This Row],[Opponent]],tblTeamSch[Team],0)),"")</f>
        <v/>
      </c>
      <c r="Y678" s="6" cm="1">
        <f t="array" ref="Y678">IF(Y677="Num",1,IF(Y677="","",IF(Y677+1&gt;TotalNumRegGames*2,"",Y677+1)))</f>
        <v>677</v>
      </c>
    </row>
    <row r="679" spans="1:25" ht="13.35" customHeight="1" x14ac:dyDescent="0.3">
      <c r="A679" s="6" cm="1">
        <f t="array" ref="A6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825</v>
      </c>
      <c r="B679" s="6" cm="1">
        <f t="array" ref="B6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79" s="6">
        <f>IFERROR(INDEX([1]!tblSchedule[Week Game Scheduled],MATCH(tblTeamSch[[#This Row],[Game Num]],[1]!tblSchedule[GameNum],0)),"")</f>
        <v>5</v>
      </c>
      <c r="D679" s="6">
        <f>IFERROR(INDEX([1]!tblSchedule[Round],MATCH(tblTeamSch[[#This Row],[Game Num]],[1]!tblSchedule[GameNum],0)),"")</f>
        <v>3</v>
      </c>
      <c r="E679" s="6">
        <f>IFERROR(INDEX([1]!tblSchedule[Rnd Sch],MATCH(tblTeamSch[[#This Row],[Game Num]],[1]!tblSchedule[GameNum],0)),"")</f>
        <v>3</v>
      </c>
      <c r="F679" s="6" t="str">
        <f>IFERROR(INDEX([1]!tblSchedule[DLC],MATCH(tblTeamSch[[#This Row],[Game Num]],[1]!tblSchedule[GameNum],0)),"")</f>
        <v>8G2</v>
      </c>
      <c r="G679" s="7" t="str">
        <f>IFERROR(INDEX([1]!tblSchedule[Facility],MATCH(tblTeamSch[[#This Row],[Game Num]],[1]!tblSchedule[GameNum],0)),"")</f>
        <v>Mary Queen of Peace</v>
      </c>
      <c r="H679" s="8">
        <f>IFERROR(INDEX([1]!tblSchedule[Game Date],MATCH(tblTeamSch[[#This Row],[Game Num]],[1]!tblSchedule[GameNum],0)),"")</f>
        <v>46025</v>
      </c>
      <c r="I679" s="9">
        <f>IFERROR(INDEX([1]!tblSchedule[Game Time],MATCH(tblTeamSch[[#This Row],[Game Num]],[1]!tblSchedule[GameNum],0)),"")</f>
        <v>0.375</v>
      </c>
      <c r="J679" s="10" t="str">
        <f>IFERROR(INDEX([1]!tblTeams[Organization],MATCH(tblTeamSch[[#This Row],[Team]],[1]!tblTeams[Team],0)),"")</f>
        <v>Our Lady of Lourdes</v>
      </c>
      <c r="K679" s="10" t="str">
        <f>IFERROR(INDEX([1]!tblOrg[Abbr],MATCH(tblTeamSch[[#This Row],[Org]],[1]!tblOrg[Organization],0)),"")</f>
        <v>OLOL</v>
      </c>
      <c r="L679" s="10" t="str">
        <f>IFERROR(INDEX(IF(tblTeamSch[[#This Row],[1vs2]]=1,[1]!tblSchedule[Team 1 Name],[1]!tblSchedule[Team 2 Name]),MATCH(tblTeamSch[[#This Row],[Game Num]],[1]!tblSchedule[GameNum],0)),"")</f>
        <v>OLOL 7/8 GB #2</v>
      </c>
      <c r="M679" s="10" t="str">
        <f>IFERROR(INDEX(IF(tblTeamSch[[#This Row],[1vs2]]=1,[1]!tblSchedule[Team 2 Name],[1]!tblSchedule[Team 1 Name]),MATCH(tblTeamSch[[#This Row],[Game Num]],[1]!tblSchedule[GameNum],0)),"")</f>
        <v>St. Raphael BB 8G #2</v>
      </c>
      <c r="N679" s="6"/>
      <c r="O679" s="6"/>
      <c r="P679" s="6"/>
      <c r="Q679" s="6">
        <f>INDEX([1]!tblSchedule[Home Game],MATCH(tblTeamSch[[#This Row],[Game Num]],[1]!tblSchedule[GameNum],0))</f>
        <v>0</v>
      </c>
      <c r="R679" s="7" t="e">
        <f>IF(COUNTIFS(tblTeamSch[Team],tblTeamSch[[#This Row],[Team]],#REF!,1)&gt;1,"Y","")</f>
        <v>#REF!</v>
      </c>
      <c r="S679" s="6">
        <f>INDEX([1]!tblLoc[Score],MATCH(INDEX([1]!tblOrg[Loc],MATCH(tblTeamSch[[#This Row],[Org]],[1]!tblOrg[Organization],0)),[1]!tblLoc[Loc],0))</f>
        <v>0</v>
      </c>
      <c r="T679" s="6" t="e">
        <f>INDEX([1]!tblLoc[Score],MATCH(INDEX([1]!tblOrg[Loc],MATCH(#REF!,[1]!tblOrg[Abbr],0)),[1]!tblLoc[Loc],0))</f>
        <v>#REF!</v>
      </c>
      <c r="U679" s="6">
        <f>IFERROR(INDEX([1]!tblLoc[Score],MATCH(INDEX([1]!tblOrg[Loc],MATCH(INDEX(FacList,MATCH(tblTeamSch[[#This Row],[Facility]],INDEX(FacList,,1),0),3),[1]!tblOrg[Org Num],0)),[1]!tblLoc[Loc],0)),"")</f>
        <v>10</v>
      </c>
      <c r="V679" s="6">
        <f>IF(OR(tblTeamSch[[#This Row],[Court]]="",tblTeamSch[[#This Row],[Home]]&gt;0),0,IF(tblTeamSch[[#This Row],[Court]]&lt;10,0,IF(tblTeamSch[[#This Row],[Home Court]]=10,0,10)))</f>
        <v>10</v>
      </c>
      <c r="W679" s="6" t="e">
        <f>COUNTIFS(tblTeamSch[Travel Score for Game],10,tblTeamSch[Home],0,#REF!,#REF!)</f>
        <v>#REF!</v>
      </c>
      <c r="X679" s="6" t="str">
        <f>IFERROR(INDEX(tblTeamSch[Overall Travel Score],MATCH(tblTeamSch[[#This Row],[Opponent]],tblTeamSch[Team],0)),"")</f>
        <v/>
      </c>
      <c r="Y679" s="6" cm="1">
        <f t="array" ref="Y679">IF(Y678="Num",1,IF(Y678="","",IF(Y678+1&gt;TotalNumRegGames*2,"",Y678+1)))</f>
        <v>678</v>
      </c>
    </row>
    <row r="680" spans="1:25" ht="13.35" customHeight="1" x14ac:dyDescent="0.3">
      <c r="A680" s="6" cm="1">
        <f t="array" ref="A6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830</v>
      </c>
      <c r="B680" s="6" cm="1">
        <f t="array" ref="B6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0" s="6">
        <f>IFERROR(INDEX([1]!tblSchedule[Week Game Scheduled],MATCH(tblTeamSch[[#This Row],[Game Num]],[1]!tblSchedule[GameNum],0)),"")</f>
        <v>6</v>
      </c>
      <c r="D680" s="6">
        <f>IFERROR(INDEX([1]!tblSchedule[Round],MATCH(tblTeamSch[[#This Row],[Game Num]],[1]!tblSchedule[GameNum],0)),"")</f>
        <v>4</v>
      </c>
      <c r="E680" s="6">
        <f>IFERROR(INDEX([1]!tblSchedule[Rnd Sch],MATCH(tblTeamSch[[#This Row],[Game Num]],[1]!tblSchedule[GameNum],0)),"")</f>
        <v>4</v>
      </c>
      <c r="F680" s="6" t="str">
        <f>IFERROR(INDEX([1]!tblSchedule[DLC],MATCH(tblTeamSch[[#This Row],[Game Num]],[1]!tblSchedule[GameNum],0)),"")</f>
        <v>8G2</v>
      </c>
      <c r="G680" s="7" t="str">
        <f>IFERROR(INDEX([1]!tblSchedule[Facility],MATCH(tblTeamSch[[#This Row],[Game Num]],[1]!tblSchedule[GameNum],0)),"")</f>
        <v>St. Margaret Mary Gym</v>
      </c>
      <c r="H680" s="8">
        <f>IFERROR(INDEX([1]!tblSchedule[Game Date],MATCH(tblTeamSch[[#This Row],[Game Num]],[1]!tblSchedule[GameNum],0)),"")</f>
        <v>46032</v>
      </c>
      <c r="I680" s="9">
        <f>IFERROR(INDEX([1]!tblSchedule[Game Time],MATCH(tblTeamSch[[#This Row],[Game Num]],[1]!tblSchedule[GameNum],0)),"")</f>
        <v>0.375</v>
      </c>
      <c r="J680" s="10" t="str">
        <f>IFERROR(INDEX([1]!tblTeams[Organization],MATCH(tblTeamSch[[#This Row],[Team]],[1]!tblTeams[Team],0)),"")</f>
        <v>Our Lady of Lourdes</v>
      </c>
      <c r="K680" s="10" t="str">
        <f>IFERROR(INDEX([1]!tblOrg[Abbr],MATCH(tblTeamSch[[#This Row],[Org]],[1]!tblOrg[Organization],0)),"")</f>
        <v>OLOL</v>
      </c>
      <c r="L680" s="10" t="str">
        <f>IFERROR(INDEX(IF(tblTeamSch[[#This Row],[1vs2]]=1,[1]!tblSchedule[Team 1 Name],[1]!tblSchedule[Team 2 Name]),MATCH(tblTeamSch[[#This Row],[Game Num]],[1]!tblSchedule[GameNum],0)),"")</f>
        <v>OLOL 7/8 GB #2</v>
      </c>
      <c r="M680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680" s="6"/>
      <c r="O680" s="6"/>
      <c r="P680" s="6"/>
      <c r="Q680" s="6">
        <f>INDEX([1]!tblSchedule[Home Game],MATCH(tblTeamSch[[#This Row],[Game Num]],[1]!tblSchedule[GameNum],0))</f>
        <v>1</v>
      </c>
      <c r="R680" s="7" t="e">
        <f>IF(COUNTIFS(tblTeamSch[Team],tblTeamSch[[#This Row],[Team]],#REF!,1)&gt;1,"Y","")</f>
        <v>#REF!</v>
      </c>
      <c r="S680" s="6">
        <f>INDEX([1]!tblLoc[Score],MATCH(INDEX([1]!tblOrg[Loc],MATCH(tblTeamSch[[#This Row],[Org]],[1]!tblOrg[Organization],0)),[1]!tblLoc[Loc],0))</f>
        <v>0</v>
      </c>
      <c r="T680" s="6" t="e">
        <f>INDEX([1]!tblLoc[Score],MATCH(INDEX([1]!tblOrg[Loc],MATCH(#REF!,[1]!tblOrg[Abbr],0)),[1]!tblLoc[Loc],0))</f>
        <v>#REF!</v>
      </c>
      <c r="U680" s="6">
        <f>IFERROR(INDEX([1]!tblLoc[Score],MATCH(INDEX([1]!tblOrg[Loc],MATCH(INDEX(FacList,MATCH(tblTeamSch[[#This Row],[Facility]],INDEX(FacList,,1),0),3),[1]!tblOrg[Org Num],0)),[1]!tblLoc[Loc],0)),"")</f>
        <v>0</v>
      </c>
      <c r="V680" s="6">
        <f>IF(OR(tblTeamSch[[#This Row],[Court]]="",tblTeamSch[[#This Row],[Home]]&gt;0),0,IF(tblTeamSch[[#This Row],[Court]]&lt;10,0,IF(tblTeamSch[[#This Row],[Home Court]]=10,0,10)))</f>
        <v>0</v>
      </c>
      <c r="W680" s="6" t="e">
        <f>COUNTIFS(tblTeamSch[Travel Score for Game],10,tblTeamSch[Home],0,#REF!,#REF!)</f>
        <v>#REF!</v>
      </c>
      <c r="X680" s="6" t="str">
        <f>IFERROR(INDEX(tblTeamSch[Overall Travel Score],MATCH(tblTeamSch[[#This Row],[Opponent]],tblTeamSch[Team],0)),"")</f>
        <v/>
      </c>
      <c r="Y680" s="6" cm="1">
        <f t="array" ref="Y680">IF(Y679="Num",1,IF(Y679="","",IF(Y679+1&gt;TotalNumRegGames*2,"",Y679+1)))</f>
        <v>679</v>
      </c>
    </row>
    <row r="681" spans="1:25" ht="13.35" customHeight="1" x14ac:dyDescent="0.3">
      <c r="A681" s="6" cm="1">
        <f t="array" ref="A6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838</v>
      </c>
      <c r="B681" s="6" cm="1">
        <f t="array" ref="B6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1" s="6">
        <f>IFERROR(INDEX([1]!tblSchedule[Week Game Scheduled],MATCH(tblTeamSch[[#This Row],[Game Num]],[1]!tblSchedule[GameNum],0)),"")</f>
        <v>7</v>
      </c>
      <c r="D681" s="6">
        <f>IFERROR(INDEX([1]!tblSchedule[Round],MATCH(tblTeamSch[[#This Row],[Game Num]],[1]!tblSchedule[GameNum],0)),"")</f>
        <v>5</v>
      </c>
      <c r="E681" s="6">
        <f>IFERROR(INDEX([1]!tblSchedule[Rnd Sch],MATCH(tblTeamSch[[#This Row],[Game Num]],[1]!tblSchedule[GameNum],0)),"")</f>
        <v>5</v>
      </c>
      <c r="F681" s="6" t="str">
        <f>IFERROR(INDEX([1]!tblSchedule[DLC],MATCH(tblTeamSch[[#This Row],[Game Num]],[1]!tblSchedule[GameNum],0)),"")</f>
        <v>8G2</v>
      </c>
      <c r="G681" s="7" t="str">
        <f>IFERROR(INDEX([1]!tblSchedule[Facility],MATCH(tblTeamSch[[#This Row],[Game Num]],[1]!tblSchedule[GameNum],0)),"")</f>
        <v>Ascension Gym</v>
      </c>
      <c r="H681" s="8">
        <f>IFERROR(INDEX([1]!tblSchedule[Game Date],MATCH(tblTeamSch[[#This Row],[Game Num]],[1]!tblSchedule[GameNum],0)),"")</f>
        <v>46039</v>
      </c>
      <c r="I681" s="9">
        <f>IFERROR(INDEX([1]!tblSchedule[Game Time],MATCH(tblTeamSch[[#This Row],[Game Num]],[1]!tblSchedule[GameNum],0)),"")</f>
        <v>0.41666666666666669</v>
      </c>
      <c r="J681" s="10" t="str">
        <f>IFERROR(INDEX([1]!tblTeams[Organization],MATCH(tblTeamSch[[#This Row],[Team]],[1]!tblTeams[Team],0)),"")</f>
        <v>Our Lady of Lourdes</v>
      </c>
      <c r="K681" s="10" t="str">
        <f>IFERROR(INDEX([1]!tblOrg[Abbr],MATCH(tblTeamSch[[#This Row],[Org]],[1]!tblOrg[Organization],0)),"")</f>
        <v>OLOL</v>
      </c>
      <c r="L681" s="10" t="str">
        <f>IFERROR(INDEX(IF(tblTeamSch[[#This Row],[1vs2]]=1,[1]!tblSchedule[Team 1 Name],[1]!tblSchedule[Team 2 Name]),MATCH(tblTeamSch[[#This Row],[Game Num]],[1]!tblSchedule[GameNum],0)),"")</f>
        <v>OLOL 7/8 GB #2</v>
      </c>
      <c r="M681" s="10" t="str">
        <f>IFERROR(INDEX(IF(tblTeamSch[[#This Row],[1vs2]]=1,[1]!tblSchedule[Team 2 Name],[1]!tblSchedule[Team 1 Name]),MATCH(tblTeamSch[[#This Row],[Game Num]],[1]!tblSchedule[GameNum],0)),"")</f>
        <v>Ascension BB 8G#2</v>
      </c>
      <c r="N681" s="6"/>
      <c r="O681" s="6"/>
      <c r="P681" s="6"/>
      <c r="Q681" s="6">
        <f>INDEX([1]!tblSchedule[Home Game],MATCH(tblTeamSch[[#This Row],[Game Num]],[1]!tblSchedule[GameNum],0))</f>
        <v>1</v>
      </c>
      <c r="R681" s="7" t="e">
        <f>IF(COUNTIFS(tblTeamSch[Team],tblTeamSch[[#This Row],[Team]],#REF!,1)&gt;1,"Y","")</f>
        <v>#REF!</v>
      </c>
      <c r="S681" s="6">
        <f>INDEX([1]!tblLoc[Score],MATCH(INDEX([1]!tblOrg[Loc],MATCH(tblTeamSch[[#This Row],[Org]],[1]!tblOrg[Organization],0)),[1]!tblLoc[Loc],0))</f>
        <v>0</v>
      </c>
      <c r="T681" s="6" t="e">
        <f>INDEX([1]!tblLoc[Score],MATCH(INDEX([1]!tblOrg[Loc],MATCH(#REF!,[1]!tblOrg[Abbr],0)),[1]!tblLoc[Loc],0))</f>
        <v>#REF!</v>
      </c>
      <c r="U681" s="6">
        <f>IFERROR(INDEX([1]!tblLoc[Score],MATCH(INDEX([1]!tblOrg[Loc],MATCH(INDEX(FacList,MATCH(tblTeamSch[[#This Row],[Facility]],INDEX(FacList,,1),0),3),[1]!tblOrg[Org Num],0)),[1]!tblLoc[Loc],0)),"")</f>
        <v>0</v>
      </c>
      <c r="V681" s="6">
        <f>IF(OR(tblTeamSch[[#This Row],[Court]]="",tblTeamSch[[#This Row],[Home]]&gt;0),0,IF(tblTeamSch[[#This Row],[Court]]&lt;10,0,IF(tblTeamSch[[#This Row],[Home Court]]=10,0,10)))</f>
        <v>0</v>
      </c>
      <c r="W681" s="6" t="e">
        <f>COUNTIFS(tblTeamSch[Travel Score for Game],10,tblTeamSch[Home],0,#REF!,#REF!)</f>
        <v>#REF!</v>
      </c>
      <c r="X681" s="6" t="str">
        <f>IFERROR(INDEX(tblTeamSch[Overall Travel Score],MATCH(tblTeamSch[[#This Row],[Opponent]],tblTeamSch[Team],0)),"")</f>
        <v/>
      </c>
      <c r="Y681" s="6" cm="1">
        <f t="array" ref="Y681">IF(Y680="Num",1,IF(Y680="","",IF(Y680+1&gt;TotalNumRegGames*2,"",Y680+1)))</f>
        <v>680</v>
      </c>
    </row>
    <row r="682" spans="1:25" ht="13.35" customHeight="1" x14ac:dyDescent="0.3">
      <c r="A682" s="6" cm="1">
        <f t="array" ref="A6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846</v>
      </c>
      <c r="B682" s="6" cm="1">
        <f t="array" ref="B6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2" s="6">
        <f>IFERROR(INDEX([1]!tblSchedule[Week Game Scheduled],MATCH(tblTeamSch[[#This Row],[Game Num]],[1]!tblSchedule[GameNum],0)),"")</f>
        <v>8</v>
      </c>
      <c r="D682" s="6">
        <f>IFERROR(INDEX([1]!tblSchedule[Round],MATCH(tblTeamSch[[#This Row],[Game Num]],[1]!tblSchedule[GameNum],0)),"")</f>
        <v>6</v>
      </c>
      <c r="E682" s="6">
        <f>IFERROR(INDEX([1]!tblSchedule[Rnd Sch],MATCH(tblTeamSch[[#This Row],[Game Num]],[1]!tblSchedule[GameNum],0)),"")</f>
        <v>6</v>
      </c>
      <c r="F682" s="6" t="str">
        <f>IFERROR(INDEX([1]!tblSchedule[DLC],MATCH(tblTeamSch[[#This Row],[Game Num]],[1]!tblSchedule[GameNum],0)),"")</f>
        <v>8G2</v>
      </c>
      <c r="G682" s="7" t="str">
        <f>IFERROR(INDEX([1]!tblSchedule[Facility],MATCH(tblTeamSch[[#This Row],[Game Num]],[1]!tblSchedule[GameNum],0)),"")</f>
        <v>St. Paul Gym</v>
      </c>
      <c r="H682" s="8">
        <f>IFERROR(INDEX([1]!tblSchedule[Game Date],MATCH(tblTeamSch[[#This Row],[Game Num]],[1]!tblSchedule[GameNum],0)),"")</f>
        <v>46046</v>
      </c>
      <c r="I682" s="9">
        <f>IFERROR(INDEX([1]!tblSchedule[Game Time],MATCH(tblTeamSch[[#This Row],[Game Num]],[1]!tblSchedule[GameNum],0)),"")</f>
        <v>0.41666666666666669</v>
      </c>
      <c r="J682" s="10" t="str">
        <f>IFERROR(INDEX([1]!tblTeams[Organization],MATCH(tblTeamSch[[#This Row],[Team]],[1]!tblTeams[Team],0)),"")</f>
        <v>Our Lady of Lourdes</v>
      </c>
      <c r="K682" s="10" t="str">
        <f>IFERROR(INDEX([1]!tblOrg[Abbr],MATCH(tblTeamSch[[#This Row],[Org]],[1]!tblOrg[Organization],0)),"")</f>
        <v>OLOL</v>
      </c>
      <c r="L682" s="10" t="str">
        <f>IFERROR(INDEX(IF(tblTeamSch[[#This Row],[1vs2]]=1,[1]!tblSchedule[Team 1 Name],[1]!tblSchedule[Team 2 Name]),MATCH(tblTeamSch[[#This Row],[Game Num]],[1]!tblSchedule[GameNum],0)),"")</f>
        <v>OLOL 7/8 GB #2</v>
      </c>
      <c r="M682" s="10" t="str">
        <f>IFERROR(INDEX(IF(tblTeamSch[[#This Row],[1vs2]]=1,[1]!tblSchedule[Team 2 Name],[1]!tblSchedule[Team 1 Name]),MATCH(tblTeamSch[[#This Row],[Game Num]],[1]!tblSchedule[GameNum],0)),"")</f>
        <v>St. Paul BB 8G#2</v>
      </c>
      <c r="N682" s="6"/>
      <c r="O682" s="6"/>
      <c r="P682" s="6"/>
      <c r="Q682" s="6">
        <f>INDEX([1]!tblSchedule[Home Game],MATCH(tblTeamSch[[#This Row],[Game Num]],[1]!tblSchedule[GameNum],0))</f>
        <v>1</v>
      </c>
      <c r="R682" s="7" t="e">
        <f>IF(COUNTIFS(tblTeamSch[Team],tblTeamSch[[#This Row],[Team]],#REF!,1)&gt;1,"Y","")</f>
        <v>#REF!</v>
      </c>
      <c r="S682" s="6">
        <f>INDEX([1]!tblLoc[Score],MATCH(INDEX([1]!tblOrg[Loc],MATCH(tblTeamSch[[#This Row],[Org]],[1]!tblOrg[Organization],0)),[1]!tblLoc[Loc],0))</f>
        <v>0</v>
      </c>
      <c r="T682" s="6" t="e">
        <f>INDEX([1]!tblLoc[Score],MATCH(INDEX([1]!tblOrg[Loc],MATCH(#REF!,[1]!tblOrg[Abbr],0)),[1]!tblLoc[Loc],0))</f>
        <v>#REF!</v>
      </c>
      <c r="U682" s="6">
        <f>IFERROR(INDEX([1]!tblLoc[Score],MATCH(INDEX([1]!tblOrg[Loc],MATCH(INDEX(FacList,MATCH(tblTeamSch[[#This Row],[Facility]],INDEX(FacList,,1),0),3),[1]!tblOrg[Org Num],0)),[1]!tblLoc[Loc],0)),"")</f>
        <v>10</v>
      </c>
      <c r="V682" s="6">
        <f>IF(OR(tblTeamSch[[#This Row],[Court]]="",tblTeamSch[[#This Row],[Home]]&gt;0),0,IF(tblTeamSch[[#This Row],[Court]]&lt;10,0,IF(tblTeamSch[[#This Row],[Home Court]]=10,0,10)))</f>
        <v>0</v>
      </c>
      <c r="W682" s="6" t="e">
        <f>COUNTIFS(tblTeamSch[Travel Score for Game],10,tblTeamSch[Home],0,#REF!,#REF!)</f>
        <v>#REF!</v>
      </c>
      <c r="X682" s="6" t="str">
        <f>IFERROR(INDEX(tblTeamSch[Overall Travel Score],MATCH(tblTeamSch[[#This Row],[Opponent]],tblTeamSch[Team],0)),"")</f>
        <v/>
      </c>
      <c r="Y682" s="6" cm="1">
        <f t="array" ref="Y682">IF(Y681="Num",1,IF(Y681="","",IF(Y681+1&gt;TotalNumRegGames*2,"",Y681+1)))</f>
        <v>681</v>
      </c>
    </row>
    <row r="683" spans="1:25" ht="13.35" customHeight="1" x14ac:dyDescent="0.3">
      <c r="A683" s="6" cm="1">
        <f t="array" ref="A6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854</v>
      </c>
      <c r="B683" s="6" cm="1">
        <f t="array" ref="B6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3" s="6">
        <f>IFERROR(INDEX([1]!tblSchedule[Week Game Scheduled],MATCH(tblTeamSch[[#This Row],[Game Num]],[1]!tblSchedule[GameNum],0)),"")</f>
        <v>9</v>
      </c>
      <c r="D683" s="6">
        <f>IFERROR(INDEX([1]!tblSchedule[Round],MATCH(tblTeamSch[[#This Row],[Game Num]],[1]!tblSchedule[GameNum],0)),"")</f>
        <v>7</v>
      </c>
      <c r="E683" s="6">
        <f>IFERROR(INDEX([1]!tblSchedule[Rnd Sch],MATCH(tblTeamSch[[#This Row],[Game Num]],[1]!tblSchedule[GameNum],0)),"")</f>
        <v>7</v>
      </c>
      <c r="F683" s="6" t="str">
        <f>IFERROR(INDEX([1]!tblSchedule[DLC],MATCH(tblTeamSch[[#This Row],[Game Num]],[1]!tblSchedule[GameNum],0)),"")</f>
        <v>8G2</v>
      </c>
      <c r="G683" s="7" t="str">
        <f>IFERROR(INDEX([1]!tblSchedule[Facility],MATCH(tblTeamSch[[#This Row],[Game Num]],[1]!tblSchedule[GameNum],0)),"")</f>
        <v>Saint Andrew Academy Gym</v>
      </c>
      <c r="H683" s="8">
        <f>IFERROR(INDEX([1]!tblSchedule[Game Date],MATCH(tblTeamSch[[#This Row],[Game Num]],[1]!tblSchedule[GameNum],0)),"")</f>
        <v>46053</v>
      </c>
      <c r="I683" s="9">
        <f>IFERROR(INDEX([1]!tblSchedule[Game Time],MATCH(tblTeamSch[[#This Row],[Game Num]],[1]!tblSchedule[GameNum],0)),"")</f>
        <v>0.5</v>
      </c>
      <c r="J683" s="10" t="str">
        <f>IFERROR(INDEX([1]!tblTeams[Organization],MATCH(tblTeamSch[[#This Row],[Team]],[1]!tblTeams[Team],0)),"")</f>
        <v>Our Lady of Lourdes</v>
      </c>
      <c r="K683" s="10" t="str">
        <f>IFERROR(INDEX([1]!tblOrg[Abbr],MATCH(tblTeamSch[[#This Row],[Org]],[1]!tblOrg[Organization],0)),"")</f>
        <v>OLOL</v>
      </c>
      <c r="L683" s="10" t="str">
        <f>IFERROR(INDEX(IF(tblTeamSch[[#This Row],[1vs2]]=1,[1]!tblSchedule[Team 1 Name],[1]!tblSchedule[Team 2 Name]),MATCH(tblTeamSch[[#This Row],[Game Num]],[1]!tblSchedule[GameNum],0)),"")</f>
        <v>OLOL 7/8 GB #2</v>
      </c>
      <c r="M683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683" s="6"/>
      <c r="O683" s="6"/>
      <c r="P683" s="6"/>
      <c r="Q683" s="6">
        <f>INDEX([1]!tblSchedule[Home Game],MATCH(tblTeamSch[[#This Row],[Game Num]],[1]!tblSchedule[GameNum],0))</f>
        <v>0</v>
      </c>
      <c r="R683" s="7" t="e">
        <f>IF(COUNTIFS(tblTeamSch[Team],tblTeamSch[[#This Row],[Team]],#REF!,1)&gt;1,"Y","")</f>
        <v>#REF!</v>
      </c>
      <c r="S683" s="6">
        <f>INDEX([1]!tblLoc[Score],MATCH(INDEX([1]!tblOrg[Loc],MATCH(tblTeamSch[[#This Row],[Org]],[1]!tblOrg[Organization],0)),[1]!tblLoc[Loc],0))</f>
        <v>0</v>
      </c>
      <c r="T683" s="6" t="e">
        <f>INDEX([1]!tblLoc[Score],MATCH(INDEX([1]!tblOrg[Loc],MATCH(#REF!,[1]!tblOrg[Abbr],0)),[1]!tblLoc[Loc],0))</f>
        <v>#REF!</v>
      </c>
      <c r="U683" s="6">
        <f>IFERROR(INDEX([1]!tblLoc[Score],MATCH(INDEX([1]!tblOrg[Loc],MATCH(INDEX(FacList,MATCH(tblTeamSch[[#This Row],[Facility]],INDEX(FacList,,1),0),3),[1]!tblOrg[Org Num],0)),[1]!tblLoc[Loc],0)),"")</f>
        <v>10</v>
      </c>
      <c r="V683" s="6">
        <f>IF(OR(tblTeamSch[[#This Row],[Court]]="",tblTeamSch[[#This Row],[Home]]&gt;0),0,IF(tblTeamSch[[#This Row],[Court]]&lt;10,0,IF(tblTeamSch[[#This Row],[Home Court]]=10,0,10)))</f>
        <v>10</v>
      </c>
      <c r="W683" s="6" t="e">
        <f>COUNTIFS(tblTeamSch[Travel Score for Game],10,tblTeamSch[Home],0,#REF!,#REF!)</f>
        <v>#REF!</v>
      </c>
      <c r="X683" s="6" t="str">
        <f>IFERROR(INDEX(tblTeamSch[Overall Travel Score],MATCH(tblTeamSch[[#This Row],[Opponent]],tblTeamSch[Team],0)),"")</f>
        <v/>
      </c>
      <c r="Y683" s="6" cm="1">
        <f t="array" ref="Y683">IF(Y682="Num",1,IF(Y682="","",IF(Y682+1&gt;TotalNumRegGames*2,"",Y682+1)))</f>
        <v>682</v>
      </c>
    </row>
    <row r="684" spans="1:25" ht="13.35" customHeight="1" x14ac:dyDescent="0.3">
      <c r="A684" s="6" cm="1">
        <f t="array" ref="A6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454</v>
      </c>
      <c r="B684" s="6" cm="1">
        <f t="array" ref="B6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4" s="6">
        <f>IFERROR(INDEX([1]!tblSchedule[Week Game Scheduled],MATCH(tblTeamSch[[#This Row],[Game Num]],[1]!tblSchedule[GameNum],0)),"")</f>
        <v>49</v>
      </c>
      <c r="D684" s="6">
        <f>IFERROR(INDEX([1]!tblSchedule[Round],MATCH(tblTeamSch[[#This Row],[Game Num]],[1]!tblSchedule[GameNum],0)),"")</f>
        <v>1</v>
      </c>
      <c r="E684" s="6">
        <f>IFERROR(INDEX([1]!tblSchedule[Rnd Sch],MATCH(tblTeamSch[[#This Row],[Game Num]],[1]!tblSchedule[GameNum],0)),"")</f>
        <v>1</v>
      </c>
      <c r="F684" s="6" t="str">
        <f>IFERROR(INDEX([1]!tblSchedule[DLC],MATCH(tblTeamSch[[#This Row],[Game Num]],[1]!tblSchedule[GameNum],0)),"")</f>
        <v>4B1AA</v>
      </c>
      <c r="G684" s="7" t="str">
        <f>IFERROR(INDEX([1]!tblSchedule[Facility],MATCH(tblTeamSch[[#This Row],[Game Num]],[1]!tblSchedule[GameNum],0)),"")</f>
        <v>St. Gabriel Multi-Purpose Building</v>
      </c>
      <c r="H684" s="8">
        <f>IFERROR(INDEX([1]!tblSchedule[Game Date],MATCH(tblTeamSch[[#This Row],[Game Num]],[1]!tblSchedule[GameNum],0)),"")</f>
        <v>45997</v>
      </c>
      <c r="I684" s="9">
        <f>IFERROR(INDEX([1]!tblSchedule[Game Time],MATCH(tblTeamSch[[#This Row],[Game Num]],[1]!tblSchedule[GameNum],0)),"")</f>
        <v>0.5</v>
      </c>
      <c r="J684" s="10" t="str">
        <f>IFERROR(INDEX([1]!tblTeams[Organization],MATCH(tblTeamSch[[#This Row],[Team]],[1]!tblTeams[Team],0)),"")</f>
        <v>Sacred Heart Model School</v>
      </c>
      <c r="K684" s="10" t="str">
        <f>IFERROR(INDEX([1]!tblOrg[Abbr],MATCH(tblTeamSch[[#This Row],[Org]],[1]!tblOrg[Organization],0)),"")</f>
        <v>SHMS</v>
      </c>
      <c r="L684" s="10" t="str">
        <f>IFERROR(INDEX(IF(tblTeamSch[[#This Row],[1vs2]]=1,[1]!tblSchedule[Team 1 Name],[1]!tblSchedule[Team 2 Name]),MATCH(tblTeamSch[[#This Row],[Game Num]],[1]!tblSchedule[GameNum],0)),"")</f>
        <v>SHMS BB 4B#1</v>
      </c>
      <c r="M684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684" s="6"/>
      <c r="O684" s="6"/>
      <c r="P684" s="6"/>
      <c r="Q684" s="6">
        <f>INDEX([1]!tblSchedule[Home Game],MATCH(tblTeamSch[[#This Row],[Game Num]],[1]!tblSchedule[GameNum],0))</f>
        <v>1</v>
      </c>
      <c r="R684" s="7" t="e">
        <f>IF(COUNTIFS(tblTeamSch[Team],tblTeamSch[[#This Row],[Team]],#REF!,1)&gt;1,"Y","")</f>
        <v>#REF!</v>
      </c>
      <c r="S684" s="6">
        <f>INDEX([1]!tblLoc[Score],MATCH(INDEX([1]!tblOrg[Loc],MATCH(tblTeamSch[[#This Row],[Org]],[1]!tblOrg[Organization],0)),[1]!tblLoc[Loc],0))</f>
        <v>0</v>
      </c>
      <c r="T684" s="6" t="e">
        <f>INDEX([1]!tblLoc[Score],MATCH(INDEX([1]!tblOrg[Loc],MATCH(#REF!,[1]!tblOrg[Abbr],0)),[1]!tblLoc[Loc],0))</f>
        <v>#REF!</v>
      </c>
      <c r="U684" s="6">
        <f>IFERROR(INDEX([1]!tblLoc[Score],MATCH(INDEX([1]!tblOrg[Loc],MATCH(INDEX(FacList,MATCH(tblTeamSch[[#This Row],[Facility]],INDEX(FacList,,1),0),3),[1]!tblOrg[Org Num],0)),[1]!tblLoc[Loc],0)),"")</f>
        <v>7</v>
      </c>
      <c r="V684" s="6">
        <f>IF(OR(tblTeamSch[[#This Row],[Court]]="",tblTeamSch[[#This Row],[Home]]&gt;0),0,IF(tblTeamSch[[#This Row],[Court]]&lt;10,0,IF(tblTeamSch[[#This Row],[Home Court]]=10,0,10)))</f>
        <v>0</v>
      </c>
      <c r="W684" s="6" t="e">
        <f>COUNTIFS(tblTeamSch[Travel Score for Game],10,tblTeamSch[Home],0,#REF!,#REF!)</f>
        <v>#REF!</v>
      </c>
      <c r="X684" s="6" t="str">
        <f>IFERROR(INDEX(tblTeamSch[Overall Travel Score],MATCH(tblTeamSch[[#This Row],[Opponent]],tblTeamSch[Team],0)),"")</f>
        <v/>
      </c>
      <c r="Y684" s="6" cm="1">
        <f t="array" ref="Y684">IF(Y683="Num",1,IF(Y683="","",IF(Y683+1&gt;TotalNumRegGames*2,"",Y683+1)))</f>
        <v>683</v>
      </c>
    </row>
    <row r="685" spans="1:25" ht="13.35" customHeight="1" x14ac:dyDescent="0.3">
      <c r="A685" s="6" cm="1">
        <f t="array" ref="A6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461</v>
      </c>
      <c r="B685" s="6" cm="1">
        <f t="array" ref="B6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85" s="6">
        <f>IFERROR(INDEX([1]!tblSchedule[Week Game Scheduled],MATCH(tblTeamSch[[#This Row],[Game Num]],[1]!tblSchedule[GameNum],0)),"")</f>
        <v>50</v>
      </c>
      <c r="D685" s="6">
        <f>IFERROR(INDEX([1]!tblSchedule[Round],MATCH(tblTeamSch[[#This Row],[Game Num]],[1]!tblSchedule[GameNum],0)),"")</f>
        <v>2</v>
      </c>
      <c r="E685" s="6">
        <f>IFERROR(INDEX([1]!tblSchedule[Rnd Sch],MATCH(tblTeamSch[[#This Row],[Game Num]],[1]!tblSchedule[GameNum],0)),"")</f>
        <v>2</v>
      </c>
      <c r="F685" s="6" t="str">
        <f>IFERROR(INDEX([1]!tblSchedule[DLC],MATCH(tblTeamSch[[#This Row],[Game Num]],[1]!tblSchedule[GameNum],0)),"")</f>
        <v>4B1AA</v>
      </c>
      <c r="G685" s="7" t="str">
        <f>IFERROR(INDEX([1]!tblSchedule[Facility],MATCH(tblTeamSch[[#This Row],[Game Num]],[1]!tblSchedule[GameNum],0)),"")</f>
        <v>Sacred Heart Model School Gym</v>
      </c>
      <c r="H685" s="8">
        <f>IFERROR(INDEX([1]!tblSchedule[Game Date],MATCH(tblTeamSch[[#This Row],[Game Num]],[1]!tblSchedule[GameNum],0)),"")</f>
        <v>46004</v>
      </c>
      <c r="I685" s="9">
        <f>IFERROR(INDEX([1]!tblSchedule[Game Time],MATCH(tblTeamSch[[#This Row],[Game Num]],[1]!tblSchedule[GameNum],0)),"")</f>
        <v>0.45833333333333331</v>
      </c>
      <c r="J685" s="10" t="str">
        <f>IFERROR(INDEX([1]!tblTeams[Organization],MATCH(tblTeamSch[[#This Row],[Team]],[1]!tblTeams[Team],0)),"")</f>
        <v>Sacred Heart Model School</v>
      </c>
      <c r="K685" s="10" t="str">
        <f>IFERROR(INDEX([1]!tblOrg[Abbr],MATCH(tblTeamSch[[#This Row],[Org]],[1]!tblOrg[Organization],0)),"")</f>
        <v>SHMS</v>
      </c>
      <c r="L685" s="10" t="str">
        <f>IFERROR(INDEX(IF(tblTeamSch[[#This Row],[1vs2]]=1,[1]!tblSchedule[Team 1 Name],[1]!tblSchedule[Team 2 Name]),MATCH(tblTeamSch[[#This Row],[Game Num]],[1]!tblSchedule[GameNum],0)),"")</f>
        <v>SHMS BB 4B#1</v>
      </c>
      <c r="M685" s="10" t="str">
        <f>IFERROR(INDEX(IF(tblTeamSch[[#This Row],[1vs2]]=1,[1]!tblSchedule[Team 2 Name],[1]!tblSchedule[Team 1 Name]),MATCH(tblTeamSch[[#This Row],[Game Num]],[1]!tblSchedule[GameNum],0)),"")</f>
        <v>St. Mary BB 4B - Green</v>
      </c>
      <c r="N685" s="6"/>
      <c r="O685" s="6"/>
      <c r="P685" s="6"/>
      <c r="Q685" s="6">
        <f>INDEX([1]!tblSchedule[Home Game],MATCH(tblTeamSch[[#This Row],[Game Num]],[1]!tblSchedule[GameNum],0))</f>
        <v>1</v>
      </c>
      <c r="R685" s="7" t="e">
        <f>IF(COUNTIFS(tblTeamSch[Team],tblTeamSch[[#This Row],[Team]],#REF!,1)&gt;1,"Y","")</f>
        <v>#REF!</v>
      </c>
      <c r="S685" s="6">
        <f>INDEX([1]!tblLoc[Score],MATCH(INDEX([1]!tblOrg[Loc],MATCH(tblTeamSch[[#This Row],[Org]],[1]!tblOrg[Organization],0)),[1]!tblLoc[Loc],0))</f>
        <v>0</v>
      </c>
      <c r="T685" s="6" t="e">
        <f>INDEX([1]!tblLoc[Score],MATCH(INDEX([1]!tblOrg[Loc],MATCH(#REF!,[1]!tblOrg[Abbr],0)),[1]!tblLoc[Loc],0))</f>
        <v>#REF!</v>
      </c>
      <c r="U685" s="6">
        <f>IFERROR(INDEX([1]!tblLoc[Score],MATCH(INDEX([1]!tblOrg[Loc],MATCH(INDEX(FacList,MATCH(tblTeamSch[[#This Row],[Facility]],INDEX(FacList,,1),0),3),[1]!tblOrg[Org Num],0)),[1]!tblLoc[Loc],0)),"")</f>
        <v>0</v>
      </c>
      <c r="V685" s="6">
        <f>IF(OR(tblTeamSch[[#This Row],[Court]]="",tblTeamSch[[#This Row],[Home]]&gt;0),0,IF(tblTeamSch[[#This Row],[Court]]&lt;10,0,IF(tblTeamSch[[#This Row],[Home Court]]=10,0,10)))</f>
        <v>0</v>
      </c>
      <c r="W685" s="6" t="e">
        <f>COUNTIFS(tblTeamSch[Travel Score for Game],10,tblTeamSch[Home],0,#REF!,#REF!)</f>
        <v>#REF!</v>
      </c>
      <c r="X685" s="6" t="str">
        <f>IFERROR(INDEX(tblTeamSch[Overall Travel Score],MATCH(tblTeamSch[[#This Row],[Opponent]],tblTeamSch[Team],0)),"")</f>
        <v/>
      </c>
      <c r="Y685" s="6" cm="1">
        <f t="array" ref="Y685">IF(Y684="Num",1,IF(Y684="","",IF(Y684+1&gt;TotalNumRegGames*2,"",Y684+1)))</f>
        <v>684</v>
      </c>
    </row>
    <row r="686" spans="1:25" ht="13.35" customHeight="1" x14ac:dyDescent="0.3">
      <c r="A686" s="6" cm="1">
        <f t="array" ref="A6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468</v>
      </c>
      <c r="B686" s="6" cm="1">
        <f t="array" ref="B6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86" s="6">
        <f>IFERROR(INDEX([1]!tblSchedule[Week Game Scheduled],MATCH(tblTeamSch[[#This Row],[Game Num]],[1]!tblSchedule[GameNum],0)),"")</f>
        <v>5</v>
      </c>
      <c r="D686" s="6">
        <f>IFERROR(INDEX([1]!tblSchedule[Round],MATCH(tblTeamSch[[#This Row],[Game Num]],[1]!tblSchedule[GameNum],0)),"")</f>
        <v>3</v>
      </c>
      <c r="E686" s="6">
        <f>IFERROR(INDEX([1]!tblSchedule[Rnd Sch],MATCH(tblTeamSch[[#This Row],[Game Num]],[1]!tblSchedule[GameNum],0)),"")</f>
        <v>3</v>
      </c>
      <c r="F686" s="6" t="str">
        <f>IFERROR(INDEX([1]!tblSchedule[DLC],MATCH(tblTeamSch[[#This Row],[Game Num]],[1]!tblSchedule[GameNum],0)),"")</f>
        <v>4B1AA</v>
      </c>
      <c r="G686" s="7" t="str">
        <f>IFERROR(INDEX([1]!tblSchedule[Facility],MATCH(tblTeamSch[[#This Row],[Game Num]],[1]!tblSchedule[GameNum],0)),"")</f>
        <v>ST. RAPHAEL GYMNASIUM</v>
      </c>
      <c r="H686" s="8">
        <f>IFERROR(INDEX([1]!tblSchedule[Game Date],MATCH(tblTeamSch[[#This Row],[Game Num]],[1]!tblSchedule[GameNum],0)),"")</f>
        <v>46025</v>
      </c>
      <c r="I686" s="9">
        <f>IFERROR(INDEX([1]!tblSchedule[Game Time],MATCH(tblTeamSch[[#This Row],[Game Num]],[1]!tblSchedule[GameNum],0)),"")</f>
        <v>0.375</v>
      </c>
      <c r="J686" s="10" t="str">
        <f>IFERROR(INDEX([1]!tblTeams[Organization],MATCH(tblTeamSch[[#This Row],[Team]],[1]!tblTeams[Team],0)),"")</f>
        <v>Sacred Heart Model School</v>
      </c>
      <c r="K686" s="10" t="str">
        <f>IFERROR(INDEX([1]!tblOrg[Abbr],MATCH(tblTeamSch[[#This Row],[Org]],[1]!tblOrg[Organization],0)),"")</f>
        <v>SHMS</v>
      </c>
      <c r="L686" s="10" t="str">
        <f>IFERROR(INDEX(IF(tblTeamSch[[#This Row],[1vs2]]=1,[1]!tblSchedule[Team 1 Name],[1]!tblSchedule[Team 2 Name]),MATCH(tblTeamSch[[#This Row],[Game Num]],[1]!tblSchedule[GameNum],0)),"")</f>
        <v>SHMS BB 4B#1</v>
      </c>
      <c r="M686" s="10" t="str">
        <f>IFERROR(INDEX(IF(tblTeamSch[[#This Row],[1vs2]]=1,[1]!tblSchedule[Team 2 Name],[1]!tblSchedule[Team 1 Name]),MATCH(tblTeamSch[[#This Row],[Game Num]],[1]!tblSchedule[GameNum],0)),"")</f>
        <v>St. Raphael BB 4B #1</v>
      </c>
      <c r="N686" s="6"/>
      <c r="O686" s="6"/>
      <c r="P686" s="6"/>
      <c r="Q686" s="6">
        <f>INDEX([1]!tblSchedule[Home Game],MATCH(tblTeamSch[[#This Row],[Game Num]],[1]!tblSchedule[GameNum],0))</f>
        <v>1</v>
      </c>
      <c r="R686" s="7" t="e">
        <f>IF(COUNTIFS(tblTeamSch[Team],tblTeamSch[[#This Row],[Team]],#REF!,1)&gt;1,"Y","")</f>
        <v>#REF!</v>
      </c>
      <c r="S686" s="6">
        <f>INDEX([1]!tblLoc[Score],MATCH(INDEX([1]!tblOrg[Loc],MATCH(tblTeamSch[[#This Row],[Org]],[1]!tblOrg[Organization],0)),[1]!tblLoc[Loc],0))</f>
        <v>0</v>
      </c>
      <c r="T686" s="6" t="e">
        <f>INDEX([1]!tblLoc[Score],MATCH(INDEX([1]!tblOrg[Loc],MATCH(#REF!,[1]!tblOrg[Abbr],0)),[1]!tblLoc[Loc],0))</f>
        <v>#REF!</v>
      </c>
      <c r="U686" s="6">
        <f>IFERROR(INDEX([1]!tblLoc[Score],MATCH(INDEX([1]!tblOrg[Loc],MATCH(INDEX(FacList,MATCH(tblTeamSch[[#This Row],[Facility]],INDEX(FacList,,1),0),3),[1]!tblOrg[Org Num],0)),[1]!tblLoc[Loc],0)),"")</f>
        <v>0</v>
      </c>
      <c r="V686" s="6">
        <f>IF(OR(tblTeamSch[[#This Row],[Court]]="",tblTeamSch[[#This Row],[Home]]&gt;0),0,IF(tblTeamSch[[#This Row],[Court]]&lt;10,0,IF(tblTeamSch[[#This Row],[Home Court]]=10,0,10)))</f>
        <v>0</v>
      </c>
      <c r="W686" s="6" t="e">
        <f>COUNTIFS(tblTeamSch[Travel Score for Game],10,tblTeamSch[Home],0,#REF!,#REF!)</f>
        <v>#REF!</v>
      </c>
      <c r="X686" s="6" t="str">
        <f>IFERROR(INDEX(tblTeamSch[Overall Travel Score],MATCH(tblTeamSch[[#This Row],[Opponent]],tblTeamSch[Team],0)),"")</f>
        <v/>
      </c>
      <c r="Y686" s="6" cm="1">
        <f t="array" ref="Y686">IF(Y685="Num",1,IF(Y685="","",IF(Y685+1&gt;TotalNumRegGames*2,"",Y685+1)))</f>
        <v>685</v>
      </c>
    </row>
    <row r="687" spans="1:25" ht="13.35" customHeight="1" x14ac:dyDescent="0.3">
      <c r="A687" s="6" cm="1">
        <f t="array" ref="A6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473</v>
      </c>
      <c r="B687" s="6" cm="1">
        <f t="array" ref="B6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87" s="6">
        <f>IFERROR(INDEX([1]!tblSchedule[Week Game Scheduled],MATCH(tblTeamSch[[#This Row],[Game Num]],[1]!tblSchedule[GameNum],0)),"")</f>
        <v>6</v>
      </c>
      <c r="D687" s="6">
        <f>IFERROR(INDEX([1]!tblSchedule[Round],MATCH(tblTeamSch[[#This Row],[Game Num]],[1]!tblSchedule[GameNum],0)),"")</f>
        <v>4</v>
      </c>
      <c r="E687" s="6">
        <f>IFERROR(INDEX([1]!tblSchedule[Rnd Sch],MATCH(tblTeamSch[[#This Row],[Game Num]],[1]!tblSchedule[GameNum],0)),"")</f>
        <v>4</v>
      </c>
      <c r="F687" s="6" t="str">
        <f>IFERROR(INDEX([1]!tblSchedule[DLC],MATCH(tblTeamSch[[#This Row],[Game Num]],[1]!tblSchedule[GameNum],0)),"")</f>
        <v>4B1AA</v>
      </c>
      <c r="G687" s="7" t="str">
        <f>IFERROR(INDEX([1]!tblSchedule[Facility],MATCH(tblTeamSch[[#This Row],[Game Num]],[1]!tblSchedule[GameNum],0)),"")</f>
        <v>St. Patrick's Celtic Center</v>
      </c>
      <c r="H687" s="8">
        <f>IFERROR(INDEX([1]!tblSchedule[Game Date],MATCH(tblTeamSch[[#This Row],[Game Num]],[1]!tblSchedule[GameNum],0)),"")</f>
        <v>46032</v>
      </c>
      <c r="I687" s="9">
        <f>IFERROR(INDEX([1]!tblSchedule[Game Time],MATCH(tblTeamSch[[#This Row],[Game Num]],[1]!tblSchedule[GameNum],0)),"")</f>
        <v>0.54166666666666663</v>
      </c>
      <c r="J687" s="10" t="str">
        <f>IFERROR(INDEX([1]!tblTeams[Organization],MATCH(tblTeamSch[[#This Row],[Team]],[1]!tblTeams[Team],0)),"")</f>
        <v>Sacred Heart Model School</v>
      </c>
      <c r="K687" s="10" t="str">
        <f>IFERROR(INDEX([1]!tblOrg[Abbr],MATCH(tblTeamSch[[#This Row],[Org]],[1]!tblOrg[Organization],0)),"")</f>
        <v>SHMS</v>
      </c>
      <c r="L687" s="10" t="str">
        <f>IFERROR(INDEX(IF(tblTeamSch[[#This Row],[1vs2]]=1,[1]!tblSchedule[Team 1 Name],[1]!tblSchedule[Team 2 Name]),MATCH(tblTeamSch[[#This Row],[Game Num]],[1]!tblSchedule[GameNum],0)),"")</f>
        <v>SHMS BB 4B#1</v>
      </c>
      <c r="M687" s="10" t="str">
        <f>IFERROR(INDEX(IF(tblTeamSch[[#This Row],[1vs2]]=1,[1]!tblSchedule[Team 2 Name],[1]!tblSchedule[Team 1 Name]),MATCH(tblTeamSch[[#This Row],[Game Num]],[1]!tblSchedule[GameNum],0)),"")</f>
        <v>St Patrick BB 4Boys #1</v>
      </c>
      <c r="N687" s="6"/>
      <c r="O687" s="6"/>
      <c r="P687" s="6"/>
      <c r="Q687" s="6">
        <f>INDEX([1]!tblSchedule[Home Game],MATCH(tblTeamSch[[#This Row],[Game Num]],[1]!tblSchedule[GameNum],0))</f>
        <v>1</v>
      </c>
      <c r="R687" s="7" t="e">
        <f>IF(COUNTIFS(tblTeamSch[Team],tblTeamSch[[#This Row],[Team]],#REF!,1)&gt;1,"Y","")</f>
        <v>#REF!</v>
      </c>
      <c r="S687" s="6">
        <f>INDEX([1]!tblLoc[Score],MATCH(INDEX([1]!tblOrg[Loc],MATCH(tblTeamSch[[#This Row],[Org]],[1]!tblOrg[Organization],0)),[1]!tblLoc[Loc],0))</f>
        <v>0</v>
      </c>
      <c r="T687" s="6" t="e">
        <f>INDEX([1]!tblLoc[Score],MATCH(INDEX([1]!tblOrg[Loc],MATCH(#REF!,[1]!tblOrg[Abbr],0)),[1]!tblLoc[Loc],0))</f>
        <v>#REF!</v>
      </c>
      <c r="U687" s="6">
        <f>IFERROR(INDEX([1]!tblLoc[Score],MATCH(INDEX([1]!tblOrg[Loc],MATCH(INDEX(FacList,MATCH(tblTeamSch[[#This Row],[Facility]],INDEX(FacList,,1),0),3),[1]!tblOrg[Org Num],0)),[1]!tblLoc[Loc],0)),"")</f>
        <v>4</v>
      </c>
      <c r="V687" s="6">
        <f>IF(OR(tblTeamSch[[#This Row],[Court]]="",tblTeamSch[[#This Row],[Home]]&gt;0),0,IF(tblTeamSch[[#This Row],[Court]]&lt;10,0,IF(tblTeamSch[[#This Row],[Home Court]]=10,0,10)))</f>
        <v>0</v>
      </c>
      <c r="W687" s="6" t="e">
        <f>COUNTIFS(tblTeamSch[Travel Score for Game],10,tblTeamSch[Home],0,#REF!,#REF!)</f>
        <v>#REF!</v>
      </c>
      <c r="X687" s="6" t="str">
        <f>IFERROR(INDEX(tblTeamSch[Overall Travel Score],MATCH(tblTeamSch[[#This Row],[Opponent]],tblTeamSch[Team],0)),"")</f>
        <v/>
      </c>
      <c r="Y687" s="6" cm="1">
        <f t="array" ref="Y687">IF(Y686="Num",1,IF(Y686="","",IF(Y686+1&gt;TotalNumRegGames*2,"",Y686+1)))</f>
        <v>686</v>
      </c>
    </row>
    <row r="688" spans="1:25" ht="13.35" customHeight="1" x14ac:dyDescent="0.3">
      <c r="A688" s="6" cm="1">
        <f t="array" ref="A6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479</v>
      </c>
      <c r="B688" s="6" cm="1">
        <f t="array" ref="B6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88" s="6">
        <f>IFERROR(INDEX([1]!tblSchedule[Week Game Scheduled],MATCH(tblTeamSch[[#This Row],[Game Num]],[1]!tblSchedule[GameNum],0)),"")</f>
        <v>7</v>
      </c>
      <c r="D688" s="6">
        <f>IFERROR(INDEX([1]!tblSchedule[Round],MATCH(tblTeamSch[[#This Row],[Game Num]],[1]!tblSchedule[GameNum],0)),"")</f>
        <v>5</v>
      </c>
      <c r="E688" s="6">
        <f>IFERROR(INDEX([1]!tblSchedule[Rnd Sch],MATCH(tblTeamSch[[#This Row],[Game Num]],[1]!tblSchedule[GameNum],0)),"")</f>
        <v>5</v>
      </c>
      <c r="F688" s="6" t="str">
        <f>IFERROR(INDEX([1]!tblSchedule[DLC],MATCH(tblTeamSch[[#This Row],[Game Num]],[1]!tblSchedule[GameNum],0)),"")</f>
        <v>4B1AA</v>
      </c>
      <c r="G688" s="7" t="str">
        <f>IFERROR(INDEX([1]!tblSchedule[Facility],MATCH(tblTeamSch[[#This Row],[Game Num]],[1]!tblSchedule[GameNum],0)),"")</f>
        <v>Mary Queen of Peace</v>
      </c>
      <c r="H688" s="8">
        <f>IFERROR(INDEX([1]!tblSchedule[Game Date],MATCH(tblTeamSch[[#This Row],[Game Num]],[1]!tblSchedule[GameNum],0)),"")</f>
        <v>46039</v>
      </c>
      <c r="I688" s="9">
        <f>IFERROR(INDEX([1]!tblSchedule[Game Time],MATCH(tblTeamSch[[#This Row],[Game Num]],[1]!tblSchedule[GameNum],0)),"")</f>
        <v>0.41666666666666669</v>
      </c>
      <c r="J688" s="10" t="str">
        <f>IFERROR(INDEX([1]!tblTeams[Organization],MATCH(tblTeamSch[[#This Row],[Team]],[1]!tblTeams[Team],0)),"")</f>
        <v>Sacred Heart Model School</v>
      </c>
      <c r="K688" s="10" t="str">
        <f>IFERROR(INDEX([1]!tblOrg[Abbr],MATCH(tblTeamSch[[#This Row],[Org]],[1]!tblOrg[Organization],0)),"")</f>
        <v>SHMS</v>
      </c>
      <c r="L688" s="10" t="str">
        <f>IFERROR(INDEX(IF(tblTeamSch[[#This Row],[1vs2]]=1,[1]!tblSchedule[Team 1 Name],[1]!tblSchedule[Team 2 Name]),MATCH(tblTeamSch[[#This Row],[Game Num]],[1]!tblSchedule[GameNum],0)),"")</f>
        <v>SHMS BB 4B#1</v>
      </c>
      <c r="M688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688" s="6"/>
      <c r="O688" s="6"/>
      <c r="P688" s="6"/>
      <c r="Q688" s="6">
        <f>INDEX([1]!tblSchedule[Home Game],MATCH(tblTeamSch[[#This Row],[Game Num]],[1]!tblSchedule[GameNum],0))</f>
        <v>0</v>
      </c>
      <c r="R688" s="7" t="e">
        <f>IF(COUNTIFS(tblTeamSch[Team],tblTeamSch[[#This Row],[Team]],#REF!,1)&gt;1,"Y","")</f>
        <v>#REF!</v>
      </c>
      <c r="S688" s="6">
        <f>INDEX([1]!tblLoc[Score],MATCH(INDEX([1]!tblOrg[Loc],MATCH(tblTeamSch[[#This Row],[Org]],[1]!tblOrg[Organization],0)),[1]!tblLoc[Loc],0))</f>
        <v>0</v>
      </c>
      <c r="T688" s="6" t="e">
        <f>INDEX([1]!tblLoc[Score],MATCH(INDEX([1]!tblOrg[Loc],MATCH(#REF!,[1]!tblOrg[Abbr],0)),[1]!tblLoc[Loc],0))</f>
        <v>#REF!</v>
      </c>
      <c r="U688" s="6">
        <f>IFERROR(INDEX([1]!tblLoc[Score],MATCH(INDEX([1]!tblOrg[Loc],MATCH(INDEX(FacList,MATCH(tblTeamSch[[#This Row],[Facility]],INDEX(FacList,,1),0),3),[1]!tblOrg[Org Num],0)),[1]!tblLoc[Loc],0)),"")</f>
        <v>10</v>
      </c>
      <c r="V688" s="6">
        <f>IF(OR(tblTeamSch[[#This Row],[Court]]="",tblTeamSch[[#This Row],[Home]]&gt;0),0,IF(tblTeamSch[[#This Row],[Court]]&lt;10,0,IF(tblTeamSch[[#This Row],[Home Court]]=10,0,10)))</f>
        <v>10</v>
      </c>
      <c r="W688" s="6" t="e">
        <f>COUNTIFS(tblTeamSch[Travel Score for Game],10,tblTeamSch[Home],0,#REF!,#REF!)</f>
        <v>#REF!</v>
      </c>
      <c r="X688" s="6" t="str">
        <f>IFERROR(INDEX(tblTeamSch[Overall Travel Score],MATCH(tblTeamSch[[#This Row],[Opponent]],tblTeamSch[Team],0)),"")</f>
        <v/>
      </c>
      <c r="Y688" s="6" cm="1">
        <f t="array" ref="Y688">IF(Y687="Num",1,IF(Y687="","",IF(Y687+1&gt;TotalNumRegGames*2,"",Y687+1)))</f>
        <v>687</v>
      </c>
    </row>
    <row r="689" spans="1:25" ht="13.35" customHeight="1" x14ac:dyDescent="0.3">
      <c r="A689" s="6" cm="1">
        <f t="array" ref="A6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485</v>
      </c>
      <c r="B689" s="6" cm="1">
        <f t="array" ref="B6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89" s="6">
        <f>IFERROR(INDEX([1]!tblSchedule[Week Game Scheduled],MATCH(tblTeamSch[[#This Row],[Game Num]],[1]!tblSchedule[GameNum],0)),"")</f>
        <v>8</v>
      </c>
      <c r="D689" s="6">
        <f>IFERROR(INDEX([1]!tblSchedule[Round],MATCH(tblTeamSch[[#This Row],[Game Num]],[1]!tblSchedule[GameNum],0)),"")</f>
        <v>6</v>
      </c>
      <c r="E689" s="6">
        <f>IFERROR(INDEX([1]!tblSchedule[Rnd Sch],MATCH(tblTeamSch[[#This Row],[Game Num]],[1]!tblSchedule[GameNum],0)),"")</f>
        <v>6</v>
      </c>
      <c r="F689" s="6" t="str">
        <f>IFERROR(INDEX([1]!tblSchedule[DLC],MATCH(tblTeamSch[[#This Row],[Game Num]],[1]!tblSchedule[GameNum],0)),"")</f>
        <v>4B1AA</v>
      </c>
      <c r="G689" s="7" t="str">
        <f>IFERROR(INDEX([1]!tblSchedule[Facility],MATCH(tblTeamSch[[#This Row],[Game Num]],[1]!tblSchedule[GameNum],0)),"")</f>
        <v>Holy Spirit Gym</v>
      </c>
      <c r="H689" s="8">
        <f>IFERROR(INDEX([1]!tblSchedule[Game Date],MATCH(tblTeamSch[[#This Row],[Game Num]],[1]!tblSchedule[GameNum],0)),"")</f>
        <v>46046</v>
      </c>
      <c r="I689" s="9">
        <f>IFERROR(INDEX([1]!tblSchedule[Game Time],MATCH(tblTeamSch[[#This Row],[Game Num]],[1]!tblSchedule[GameNum],0)),"")</f>
        <v>0.45833333333333331</v>
      </c>
      <c r="J689" s="10" t="str">
        <f>IFERROR(INDEX([1]!tblTeams[Organization],MATCH(tblTeamSch[[#This Row],[Team]],[1]!tblTeams[Team],0)),"")</f>
        <v>Sacred Heart Model School</v>
      </c>
      <c r="K689" s="10" t="str">
        <f>IFERROR(INDEX([1]!tblOrg[Abbr],MATCH(tblTeamSch[[#This Row],[Org]],[1]!tblOrg[Organization],0)),"")</f>
        <v>SHMS</v>
      </c>
      <c r="L689" s="10" t="str">
        <f>IFERROR(INDEX(IF(tblTeamSch[[#This Row],[1vs2]]=1,[1]!tblSchedule[Team 1 Name],[1]!tblSchedule[Team 2 Name]),MATCH(tblTeamSch[[#This Row],[Game Num]],[1]!tblSchedule[GameNum],0)),"")</f>
        <v>SHMS BB 4B#1</v>
      </c>
      <c r="M689" s="10" t="str">
        <f>IFERROR(INDEX(IF(tblTeamSch[[#This Row],[1vs2]]=1,[1]!tblSchedule[Team 2 Name],[1]!tblSchedule[Team 1 Name]),MATCH(tblTeamSch[[#This Row],[Game Num]],[1]!tblSchedule[GameNum],0)),"")</f>
        <v>Holy Spirit BBB 4#1</v>
      </c>
      <c r="N689" s="6"/>
      <c r="O689" s="6"/>
      <c r="P689" s="6"/>
      <c r="Q689" s="6">
        <f>INDEX([1]!tblSchedule[Home Game],MATCH(tblTeamSch[[#This Row],[Game Num]],[1]!tblSchedule[GameNum],0))</f>
        <v>1</v>
      </c>
      <c r="R689" s="7" t="e">
        <f>IF(COUNTIFS(tblTeamSch[Team],tblTeamSch[[#This Row],[Team]],#REF!,1)&gt;1,"Y","")</f>
        <v>#REF!</v>
      </c>
      <c r="S689" s="6">
        <f>INDEX([1]!tblLoc[Score],MATCH(INDEX([1]!tblOrg[Loc],MATCH(tblTeamSch[[#This Row],[Org]],[1]!tblOrg[Organization],0)),[1]!tblLoc[Loc],0))</f>
        <v>0</v>
      </c>
      <c r="T689" s="6" t="e">
        <f>INDEX([1]!tblLoc[Score],MATCH(INDEX([1]!tblOrg[Loc],MATCH(#REF!,[1]!tblOrg[Abbr],0)),[1]!tblLoc[Loc],0))</f>
        <v>#REF!</v>
      </c>
      <c r="U689" s="6">
        <f>IFERROR(INDEX([1]!tblLoc[Score],MATCH(INDEX([1]!tblOrg[Loc],MATCH(INDEX(FacList,MATCH(tblTeamSch[[#This Row],[Facility]],INDEX(FacList,,1),0),3),[1]!tblOrg[Org Num],0)),[1]!tblLoc[Loc],0)),"")</f>
        <v>0</v>
      </c>
      <c r="V689" s="6">
        <f>IF(OR(tblTeamSch[[#This Row],[Court]]="",tblTeamSch[[#This Row],[Home]]&gt;0),0,IF(tblTeamSch[[#This Row],[Court]]&lt;10,0,IF(tblTeamSch[[#This Row],[Home Court]]=10,0,10)))</f>
        <v>0</v>
      </c>
      <c r="W689" s="6" t="e">
        <f>COUNTIFS(tblTeamSch[Travel Score for Game],10,tblTeamSch[Home],0,#REF!,#REF!)</f>
        <v>#REF!</v>
      </c>
      <c r="X689" s="6" t="str">
        <f>IFERROR(INDEX(tblTeamSch[Overall Travel Score],MATCH(tblTeamSch[[#This Row],[Opponent]],tblTeamSch[Team],0)),"")</f>
        <v/>
      </c>
      <c r="Y689" s="6" cm="1">
        <f t="array" ref="Y689">IF(Y688="Num",1,IF(Y688="","",IF(Y688+1&gt;TotalNumRegGames*2,"",Y688+1)))</f>
        <v>688</v>
      </c>
    </row>
    <row r="690" spans="1:25" ht="13.35" customHeight="1" x14ac:dyDescent="0.3">
      <c r="A690" s="6" cm="1">
        <f t="array" ref="A6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491</v>
      </c>
      <c r="B690" s="6" cm="1">
        <f t="array" ref="B6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0" s="6">
        <f>IFERROR(INDEX([1]!tblSchedule[Week Game Scheduled],MATCH(tblTeamSch[[#This Row],[Game Num]],[1]!tblSchedule[GameNum],0)),"")</f>
        <v>9</v>
      </c>
      <c r="D690" s="6">
        <f>IFERROR(INDEX([1]!tblSchedule[Round],MATCH(tblTeamSch[[#This Row],[Game Num]],[1]!tblSchedule[GameNum],0)),"")</f>
        <v>7</v>
      </c>
      <c r="E690" s="6">
        <f>IFERROR(INDEX([1]!tblSchedule[Rnd Sch],MATCH(tblTeamSch[[#This Row],[Game Num]],[1]!tblSchedule[GameNum],0)),"")</f>
        <v>7</v>
      </c>
      <c r="F690" s="6" t="str">
        <f>IFERROR(INDEX([1]!tblSchedule[DLC],MATCH(tblTeamSch[[#This Row],[Game Num]],[1]!tblSchedule[GameNum],0)),"")</f>
        <v>4B1AA</v>
      </c>
      <c r="G690" s="7" t="str">
        <f>IFERROR(INDEX([1]!tblSchedule[Facility],MATCH(tblTeamSch[[#This Row],[Game Num]],[1]!tblSchedule[GameNum],0)),"")</f>
        <v>St. Agnes Gym</v>
      </c>
      <c r="H690" s="8">
        <f>IFERROR(INDEX([1]!tblSchedule[Game Date],MATCH(tblTeamSch[[#This Row],[Game Num]],[1]!tblSchedule[GameNum],0)),"")</f>
        <v>46053</v>
      </c>
      <c r="I690" s="9">
        <f>IFERROR(INDEX([1]!tblSchedule[Game Time],MATCH(tblTeamSch[[#This Row],[Game Num]],[1]!tblSchedule[GameNum],0)),"")</f>
        <v>0.375</v>
      </c>
      <c r="J690" s="10" t="str">
        <f>IFERROR(INDEX([1]!tblTeams[Organization],MATCH(tblTeamSch[[#This Row],[Team]],[1]!tblTeams[Team],0)),"")</f>
        <v>Sacred Heart Model School</v>
      </c>
      <c r="K690" s="10" t="str">
        <f>IFERROR(INDEX([1]!tblOrg[Abbr],MATCH(tblTeamSch[[#This Row],[Org]],[1]!tblOrg[Organization],0)),"")</f>
        <v>SHMS</v>
      </c>
      <c r="L690" s="10" t="str">
        <f>IFERROR(INDEX(IF(tblTeamSch[[#This Row],[1vs2]]=1,[1]!tblSchedule[Team 1 Name],[1]!tblSchedule[Team 2 Name]),MATCH(tblTeamSch[[#This Row],[Game Num]],[1]!tblSchedule[GameNum],0)),"")</f>
        <v>SHMS BB 4B#1</v>
      </c>
      <c r="M690" s="10" t="str">
        <f>IFERROR(INDEX(IF(tblTeamSch[[#This Row],[1vs2]]=1,[1]!tblSchedule[Team 2 Name],[1]!tblSchedule[Team 1 Name]),MATCH(tblTeamSch[[#This Row],[Game Num]],[1]!tblSchedule[GameNum],0)),"")</f>
        <v>St Agnes BB 4B#1</v>
      </c>
      <c r="N690" s="6"/>
      <c r="O690" s="6"/>
      <c r="P690" s="6"/>
      <c r="Q690" s="6">
        <f>INDEX([1]!tblSchedule[Home Game],MATCH(tblTeamSch[[#This Row],[Game Num]],[1]!tblSchedule[GameNum],0))</f>
        <v>1</v>
      </c>
      <c r="R690" s="7" t="e">
        <f>IF(COUNTIFS(tblTeamSch[Team],tblTeamSch[[#This Row],[Team]],#REF!,1)&gt;1,"Y","")</f>
        <v>#REF!</v>
      </c>
      <c r="S690" s="6">
        <f>INDEX([1]!tblLoc[Score],MATCH(INDEX([1]!tblOrg[Loc],MATCH(tblTeamSch[[#This Row],[Org]],[1]!tblOrg[Organization],0)),[1]!tblLoc[Loc],0))</f>
        <v>0</v>
      </c>
      <c r="T690" s="6" t="e">
        <f>INDEX([1]!tblLoc[Score],MATCH(INDEX([1]!tblOrg[Loc],MATCH(#REF!,[1]!tblOrg[Abbr],0)),[1]!tblLoc[Loc],0))</f>
        <v>#REF!</v>
      </c>
      <c r="U690" s="6">
        <f>IFERROR(INDEX([1]!tblLoc[Score],MATCH(INDEX([1]!tblOrg[Loc],MATCH(INDEX(FacList,MATCH(tblTeamSch[[#This Row],[Facility]],INDEX(FacList,,1),0),3),[1]!tblOrg[Org Num],0)),[1]!tblLoc[Loc],0)),"")</f>
        <v>0</v>
      </c>
      <c r="V690" s="6">
        <f>IF(OR(tblTeamSch[[#This Row],[Court]]="",tblTeamSch[[#This Row],[Home]]&gt;0),0,IF(tblTeamSch[[#This Row],[Court]]&lt;10,0,IF(tblTeamSch[[#This Row],[Home Court]]=10,0,10)))</f>
        <v>0</v>
      </c>
      <c r="W690" s="6" t="e">
        <f>COUNTIFS(tblTeamSch[Travel Score for Game],10,tblTeamSch[Home],0,#REF!,#REF!)</f>
        <v>#REF!</v>
      </c>
      <c r="X690" s="6" t="str">
        <f>IFERROR(INDEX(tblTeamSch[Overall Travel Score],MATCH(tblTeamSch[[#This Row],[Opponent]],tblTeamSch[Team],0)),"")</f>
        <v/>
      </c>
      <c r="Y690" s="6" cm="1">
        <f t="array" ref="Y690">IF(Y689="Num",1,IF(Y689="","",IF(Y689+1&gt;TotalNumRegGames*2,"",Y689+1)))</f>
        <v>689</v>
      </c>
    </row>
    <row r="691" spans="1:25" ht="13.35" customHeight="1" x14ac:dyDescent="0.3">
      <c r="A691" s="6" cm="1">
        <f t="array" ref="A6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542</v>
      </c>
      <c r="B691" s="6" cm="1">
        <f t="array" ref="B6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91" s="6">
        <f>IFERROR(INDEX([1]!tblSchedule[Week Game Scheduled],MATCH(tblTeamSch[[#This Row],[Game Num]],[1]!tblSchedule[GameNum],0)),"")</f>
        <v>49</v>
      </c>
      <c r="D691" s="6">
        <f>IFERROR(INDEX([1]!tblSchedule[Round],MATCH(tblTeamSch[[#This Row],[Game Num]],[1]!tblSchedule[GameNum],0)),"")</f>
        <v>1</v>
      </c>
      <c r="E691" s="6">
        <f>IFERROR(INDEX([1]!tblSchedule[Rnd Sch],MATCH(tblTeamSch[[#This Row],[Game Num]],[1]!tblSchedule[GameNum],0)),"")</f>
        <v>1</v>
      </c>
      <c r="F691" s="6" t="str">
        <f>IFERROR(INDEX([1]!tblSchedule[DLC],MATCH(tblTeamSch[[#This Row],[Game Num]],[1]!tblSchedule[GameNum],0)),"")</f>
        <v>4B2AA</v>
      </c>
      <c r="G691" s="7" t="str">
        <f>IFERROR(INDEX([1]!tblSchedule[Facility],MATCH(tblTeamSch[[#This Row],[Game Num]],[1]!tblSchedule[GameNum],0)),"")</f>
        <v>Sacred Heart Model School Gym</v>
      </c>
      <c r="H691" s="8">
        <f>IFERROR(INDEX([1]!tblSchedule[Game Date],MATCH(tblTeamSch[[#This Row],[Game Num]],[1]!tblSchedule[GameNum],0)),"")</f>
        <v>45997</v>
      </c>
      <c r="I691" s="9">
        <f>IFERROR(INDEX([1]!tblSchedule[Game Time],MATCH(tblTeamSch[[#This Row],[Game Num]],[1]!tblSchedule[GameNum],0)),"")</f>
        <v>0.375</v>
      </c>
      <c r="J691" s="10" t="str">
        <f>IFERROR(INDEX([1]!tblTeams[Organization],MATCH(tblTeamSch[[#This Row],[Team]],[1]!tblTeams[Team],0)),"")</f>
        <v>Sacred Heart Model School</v>
      </c>
      <c r="K691" s="10" t="str">
        <f>IFERROR(INDEX([1]!tblOrg[Abbr],MATCH(tblTeamSch[[#This Row],[Org]],[1]!tblOrg[Organization],0)),"")</f>
        <v>SHMS</v>
      </c>
      <c r="L691" s="10" t="str">
        <f>IFERROR(INDEX(IF(tblTeamSch[[#This Row],[1vs2]]=1,[1]!tblSchedule[Team 1 Name],[1]!tblSchedule[Team 2 Name]),MATCH(tblTeamSch[[#This Row],[Game Num]],[1]!tblSchedule[GameNum],0)),"")</f>
        <v>SHMS BB 4B#2</v>
      </c>
      <c r="M691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691" s="6"/>
      <c r="O691" s="6"/>
      <c r="P691" s="6"/>
      <c r="Q691" s="6">
        <f>INDEX([1]!tblSchedule[Home Game],MATCH(tblTeamSch[[#This Row],[Game Num]],[1]!tblSchedule[GameNum],0))</f>
        <v>1</v>
      </c>
      <c r="R691" s="7" t="e">
        <f>IF(COUNTIFS(tblTeamSch[Team],tblTeamSch[[#This Row],[Team]],#REF!,1)&gt;1,"Y","")</f>
        <v>#REF!</v>
      </c>
      <c r="S691" s="6">
        <f>INDEX([1]!tblLoc[Score],MATCH(INDEX([1]!tblOrg[Loc],MATCH(tblTeamSch[[#This Row],[Org]],[1]!tblOrg[Organization],0)),[1]!tblLoc[Loc],0))</f>
        <v>0</v>
      </c>
      <c r="T691" s="6" t="e">
        <f>INDEX([1]!tblLoc[Score],MATCH(INDEX([1]!tblOrg[Loc],MATCH(#REF!,[1]!tblOrg[Abbr],0)),[1]!tblLoc[Loc],0))</f>
        <v>#REF!</v>
      </c>
      <c r="U691" s="6">
        <f>IFERROR(INDEX([1]!tblLoc[Score],MATCH(INDEX([1]!tblOrg[Loc],MATCH(INDEX(FacList,MATCH(tblTeamSch[[#This Row],[Facility]],INDEX(FacList,,1),0),3),[1]!tblOrg[Org Num],0)),[1]!tblLoc[Loc],0)),"")</f>
        <v>0</v>
      </c>
      <c r="V691" s="6">
        <f>IF(OR(tblTeamSch[[#This Row],[Court]]="",tblTeamSch[[#This Row],[Home]]&gt;0),0,IF(tblTeamSch[[#This Row],[Court]]&lt;10,0,IF(tblTeamSch[[#This Row],[Home Court]]=10,0,10)))</f>
        <v>0</v>
      </c>
      <c r="W691" s="6" t="e">
        <f>COUNTIFS(tblTeamSch[Travel Score for Game],10,tblTeamSch[Home],0,#REF!,#REF!)</f>
        <v>#REF!</v>
      </c>
      <c r="X691" s="6" t="str">
        <f>IFERROR(INDEX(tblTeamSch[Overall Travel Score],MATCH(tblTeamSch[[#This Row],[Opponent]],tblTeamSch[Team],0)),"")</f>
        <v/>
      </c>
      <c r="Y691" s="6" cm="1">
        <f t="array" ref="Y691">IF(Y690="Num",1,IF(Y690="","",IF(Y690+1&gt;TotalNumRegGames*2,"",Y690+1)))</f>
        <v>690</v>
      </c>
    </row>
    <row r="692" spans="1:25" ht="13.35" customHeight="1" x14ac:dyDescent="0.3">
      <c r="A692" s="6" cm="1">
        <f t="array" ref="A6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549</v>
      </c>
      <c r="B692" s="6" cm="1">
        <f t="array" ref="B6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2" s="6">
        <f>IFERROR(INDEX([1]!tblSchedule[Week Game Scheduled],MATCH(tblTeamSch[[#This Row],[Game Num]],[1]!tblSchedule[GameNum],0)),"")</f>
        <v>50</v>
      </c>
      <c r="D692" s="6">
        <f>IFERROR(INDEX([1]!tblSchedule[Round],MATCH(tblTeamSch[[#This Row],[Game Num]],[1]!tblSchedule[GameNum],0)),"")</f>
        <v>2</v>
      </c>
      <c r="E692" s="6">
        <f>IFERROR(INDEX([1]!tblSchedule[Rnd Sch],MATCH(tblTeamSch[[#This Row],[Game Num]],[1]!tblSchedule[GameNum],0)),"")</f>
        <v>2</v>
      </c>
      <c r="F692" s="6" t="str">
        <f>IFERROR(INDEX([1]!tblSchedule[DLC],MATCH(tblTeamSch[[#This Row],[Game Num]],[1]!tblSchedule[GameNum],0)),"")</f>
        <v>4B2AA</v>
      </c>
      <c r="G692" s="7" t="str">
        <f>IFERROR(INDEX([1]!tblSchedule[Facility],MATCH(tblTeamSch[[#This Row],[Game Num]],[1]!tblSchedule[GameNum],0)),"")</f>
        <v>St Mary Academy Gym</v>
      </c>
      <c r="H692" s="8">
        <f>IFERROR(INDEX([1]!tblSchedule[Game Date],MATCH(tblTeamSch[[#This Row],[Game Num]],[1]!tblSchedule[GameNum],0)),"")</f>
        <v>46004</v>
      </c>
      <c r="I692" s="9">
        <f>IFERROR(INDEX([1]!tblSchedule[Game Time],MATCH(tblTeamSch[[#This Row],[Game Num]],[1]!tblSchedule[GameNum],0)),"")</f>
        <v>0.45833333333333331</v>
      </c>
      <c r="J692" s="10" t="str">
        <f>IFERROR(INDEX([1]!tblTeams[Organization],MATCH(tblTeamSch[[#This Row],[Team]],[1]!tblTeams[Team],0)),"")</f>
        <v>Sacred Heart Model School</v>
      </c>
      <c r="K692" s="10" t="str">
        <f>IFERROR(INDEX([1]!tblOrg[Abbr],MATCH(tblTeamSch[[#This Row],[Org]],[1]!tblOrg[Organization],0)),"")</f>
        <v>SHMS</v>
      </c>
      <c r="L692" s="10" t="str">
        <f>IFERROR(INDEX(IF(tblTeamSch[[#This Row],[1vs2]]=1,[1]!tblSchedule[Team 1 Name],[1]!tblSchedule[Team 2 Name]),MATCH(tblTeamSch[[#This Row],[Game Num]],[1]!tblSchedule[GameNum],0)),"")</f>
        <v>SHMS BB 4B#2</v>
      </c>
      <c r="M692" s="10" t="str">
        <f>IFERROR(INDEX(IF(tblTeamSch[[#This Row],[1vs2]]=1,[1]!tblSchedule[Team 2 Name],[1]!tblSchedule[Team 1 Name]),MATCH(tblTeamSch[[#This Row],[Game Num]],[1]!tblSchedule[GameNum],0)),"")</f>
        <v>St. Mary BB 4B - Blue</v>
      </c>
      <c r="N692" s="6"/>
      <c r="O692" s="6"/>
      <c r="P692" s="6"/>
      <c r="Q692" s="6">
        <f>INDEX([1]!tblSchedule[Home Game],MATCH(tblTeamSch[[#This Row],[Game Num]],[1]!tblSchedule[GameNum],0))</f>
        <v>1</v>
      </c>
      <c r="R692" s="7" t="e">
        <f>IF(COUNTIFS(tblTeamSch[Team],tblTeamSch[[#This Row],[Team]],#REF!,1)&gt;1,"Y","")</f>
        <v>#REF!</v>
      </c>
      <c r="S692" s="6">
        <f>INDEX([1]!tblLoc[Score],MATCH(INDEX([1]!tblOrg[Loc],MATCH(tblTeamSch[[#This Row],[Org]],[1]!tblOrg[Organization],0)),[1]!tblLoc[Loc],0))</f>
        <v>0</v>
      </c>
      <c r="T692" s="6" t="e">
        <f>INDEX([1]!tblLoc[Score],MATCH(INDEX([1]!tblOrg[Loc],MATCH(#REF!,[1]!tblOrg[Abbr],0)),[1]!tblLoc[Loc],0))</f>
        <v>#REF!</v>
      </c>
      <c r="U692" s="6">
        <f>IFERROR(INDEX([1]!tblLoc[Score],MATCH(INDEX([1]!tblOrg[Loc],MATCH(INDEX(FacList,MATCH(tblTeamSch[[#This Row],[Facility]],INDEX(FacList,,1),0),3),[1]!tblOrg[Org Num],0)),[1]!tblLoc[Loc],0)),"")</f>
        <v>4</v>
      </c>
      <c r="V692" s="6">
        <f>IF(OR(tblTeamSch[[#This Row],[Court]]="",tblTeamSch[[#This Row],[Home]]&gt;0),0,IF(tblTeamSch[[#This Row],[Court]]&lt;10,0,IF(tblTeamSch[[#This Row],[Home Court]]=10,0,10)))</f>
        <v>0</v>
      </c>
      <c r="W692" s="6" t="e">
        <f>COUNTIFS(tblTeamSch[Travel Score for Game],10,tblTeamSch[Home],0,#REF!,#REF!)</f>
        <v>#REF!</v>
      </c>
      <c r="X692" s="6" t="str">
        <f>IFERROR(INDEX(tblTeamSch[Overall Travel Score],MATCH(tblTeamSch[[#This Row],[Opponent]],tblTeamSch[Team],0)),"")</f>
        <v/>
      </c>
      <c r="Y692" s="6" cm="1">
        <f t="array" ref="Y692">IF(Y691="Num",1,IF(Y691="","",IF(Y691+1&gt;TotalNumRegGames*2,"",Y691+1)))</f>
        <v>691</v>
      </c>
    </row>
    <row r="693" spans="1:25" ht="13.35" customHeight="1" x14ac:dyDescent="0.3">
      <c r="A693" s="6" cm="1">
        <f t="array" ref="A6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585</v>
      </c>
      <c r="B693" s="6" cm="1">
        <f t="array" ref="B6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3" s="6">
        <f>IFERROR(INDEX([1]!tblSchedule[Week Game Scheduled],MATCH(tblTeamSch[[#This Row],[Game Num]],[1]!tblSchedule[GameNum],0)),"")</f>
        <v>51</v>
      </c>
      <c r="D693" s="6">
        <f>IFERROR(INDEX([1]!tblSchedule[Round],MATCH(tblTeamSch[[#This Row],[Game Num]],[1]!tblSchedule[GameNum],0)),"")</f>
        <v>8</v>
      </c>
      <c r="E693" s="6">
        <f>IFERROR(INDEX([1]!tblSchedule[Rnd Sch],MATCH(tblTeamSch[[#This Row],[Game Num]],[1]!tblSchedule[GameNum],0)),"")</f>
        <v>2</v>
      </c>
      <c r="F693" s="6" t="str">
        <f>IFERROR(INDEX([1]!tblSchedule[DLC],MATCH(tblTeamSch[[#This Row],[Game Num]],[1]!tblSchedule[GameNum],0)),"")</f>
        <v>4B2AA</v>
      </c>
      <c r="G693" s="7" t="str">
        <f>IFERROR(INDEX([1]!tblSchedule[Facility],MATCH(tblTeamSch[[#This Row],[Game Num]],[1]!tblSchedule[GameNum],0)),"")</f>
        <v>Holy Spirit Gym</v>
      </c>
      <c r="H693" s="8">
        <f>IFERROR(INDEX([1]!tblSchedule[Game Date],MATCH(tblTeamSch[[#This Row],[Game Num]],[1]!tblSchedule[GameNum],0)),"")</f>
        <v>46005</v>
      </c>
      <c r="I693" s="9">
        <f>IFERROR(INDEX([1]!tblSchedule[Game Time],MATCH(tblTeamSch[[#This Row],[Game Num]],[1]!tblSchedule[GameNum],0)),"")</f>
        <v>0.625</v>
      </c>
      <c r="J693" s="10" t="str">
        <f>IFERROR(INDEX([1]!tblTeams[Organization],MATCH(tblTeamSch[[#This Row],[Team]],[1]!tblTeams[Team],0)),"")</f>
        <v>Sacred Heart Model School</v>
      </c>
      <c r="K693" s="10" t="str">
        <f>IFERROR(INDEX([1]!tblOrg[Abbr],MATCH(tblTeamSch[[#This Row],[Org]],[1]!tblOrg[Organization],0)),"")</f>
        <v>SHMS</v>
      </c>
      <c r="L693" s="10" t="str">
        <f>IFERROR(INDEX(IF(tblTeamSch[[#This Row],[1vs2]]=1,[1]!tblSchedule[Team 1 Name],[1]!tblSchedule[Team 2 Name]),MATCH(tblTeamSch[[#This Row],[Game Num]],[1]!tblSchedule[GameNum],0)),"")</f>
        <v>SHMS BB 4B#2</v>
      </c>
      <c r="M693" s="10" t="str">
        <f>IFERROR(INDEX(IF(tblTeamSch[[#This Row],[1vs2]]=1,[1]!tblSchedule[Team 2 Name],[1]!tblSchedule[Team 1 Name]),MATCH(tblTeamSch[[#This Row],[Game Num]],[1]!tblSchedule[GameNum],0)),"")</f>
        <v>Holy Spirit BBB 4#2</v>
      </c>
      <c r="N693" s="6"/>
      <c r="O693" s="6"/>
      <c r="P693" s="6"/>
      <c r="Q693" s="6">
        <f>INDEX([1]!tblSchedule[Home Game],MATCH(tblTeamSch[[#This Row],[Game Num]],[1]!tblSchedule[GameNum],0))</f>
        <v>1</v>
      </c>
      <c r="R693" s="7" t="e">
        <f>IF(COUNTIFS(tblTeamSch[Team],tblTeamSch[[#This Row],[Team]],#REF!,1)&gt;1,"Y","")</f>
        <v>#REF!</v>
      </c>
      <c r="S693" s="6">
        <f>INDEX([1]!tblLoc[Score],MATCH(INDEX([1]!tblOrg[Loc],MATCH(tblTeamSch[[#This Row],[Org]],[1]!tblOrg[Organization],0)),[1]!tblLoc[Loc],0))</f>
        <v>0</v>
      </c>
      <c r="T693" s="6" t="e">
        <f>INDEX([1]!tblLoc[Score],MATCH(INDEX([1]!tblOrg[Loc],MATCH(#REF!,[1]!tblOrg[Abbr],0)),[1]!tblLoc[Loc],0))</f>
        <v>#REF!</v>
      </c>
      <c r="U693" s="6">
        <f>IFERROR(INDEX([1]!tblLoc[Score],MATCH(INDEX([1]!tblOrg[Loc],MATCH(INDEX(FacList,MATCH(tblTeamSch[[#This Row],[Facility]],INDEX(FacList,,1),0),3),[1]!tblOrg[Org Num],0)),[1]!tblLoc[Loc],0)),"")</f>
        <v>0</v>
      </c>
      <c r="V693" s="6">
        <f>IF(OR(tblTeamSch[[#This Row],[Court]]="",tblTeamSch[[#This Row],[Home]]&gt;0),0,IF(tblTeamSch[[#This Row],[Court]]&lt;10,0,IF(tblTeamSch[[#This Row],[Home Court]]=10,0,10)))</f>
        <v>0</v>
      </c>
      <c r="W693" s="6" t="e">
        <f>COUNTIFS(tblTeamSch[Travel Score for Game],10,tblTeamSch[Home],0,#REF!,#REF!)</f>
        <v>#REF!</v>
      </c>
      <c r="X693" s="6" t="str">
        <f>IFERROR(INDEX(tblTeamSch[Overall Travel Score],MATCH(tblTeamSch[[#This Row],[Opponent]],tblTeamSch[Team],0)),"")</f>
        <v/>
      </c>
      <c r="Y693" s="6" cm="1">
        <f t="array" ref="Y693">IF(Y692="Num",1,IF(Y692="","",IF(Y692+1&gt;TotalNumRegGames*2,"",Y692+1)))</f>
        <v>692</v>
      </c>
    </row>
    <row r="694" spans="1:25" ht="13.35" customHeight="1" x14ac:dyDescent="0.3">
      <c r="A694" s="6" cm="1">
        <f t="array" ref="A6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555</v>
      </c>
      <c r="B694" s="6" cm="1">
        <f t="array" ref="B6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4" s="6">
        <f>IFERROR(INDEX([1]!tblSchedule[Week Game Scheduled],MATCH(tblTeamSch[[#This Row],[Game Num]],[1]!tblSchedule[GameNum],0)),"")</f>
        <v>5</v>
      </c>
      <c r="D694" s="6">
        <f>IFERROR(INDEX([1]!tblSchedule[Round],MATCH(tblTeamSch[[#This Row],[Game Num]],[1]!tblSchedule[GameNum],0)),"")</f>
        <v>3</v>
      </c>
      <c r="E694" s="6">
        <f>IFERROR(INDEX([1]!tblSchedule[Rnd Sch],MATCH(tblTeamSch[[#This Row],[Game Num]],[1]!tblSchedule[GameNum],0)),"")</f>
        <v>3</v>
      </c>
      <c r="F694" s="6" t="str">
        <f>IFERROR(INDEX([1]!tblSchedule[DLC],MATCH(tblTeamSch[[#This Row],[Game Num]],[1]!tblSchedule[GameNum],0)),"")</f>
        <v>4B2AA</v>
      </c>
      <c r="G694" s="7" t="str">
        <f>IFERROR(INDEX([1]!tblSchedule[Facility],MATCH(tblTeamSch[[#This Row],[Game Num]],[1]!tblSchedule[GameNum],0)),"")</f>
        <v>St. Gabriel Multi-Purpose Building</v>
      </c>
      <c r="H694" s="8">
        <f>IFERROR(INDEX([1]!tblSchedule[Game Date],MATCH(tblTeamSch[[#This Row],[Game Num]],[1]!tblSchedule[GameNum],0)),"")</f>
        <v>46025</v>
      </c>
      <c r="I694" s="9">
        <f>IFERROR(INDEX([1]!tblSchedule[Game Time],MATCH(tblTeamSch[[#This Row],[Game Num]],[1]!tblSchedule[GameNum],0)),"")</f>
        <v>0.41666666666666669</v>
      </c>
      <c r="J694" s="10" t="str">
        <f>IFERROR(INDEX([1]!tblTeams[Organization],MATCH(tblTeamSch[[#This Row],[Team]],[1]!tblTeams[Team],0)),"")</f>
        <v>Sacred Heart Model School</v>
      </c>
      <c r="K694" s="10" t="str">
        <f>IFERROR(INDEX([1]!tblOrg[Abbr],MATCH(tblTeamSch[[#This Row],[Org]],[1]!tblOrg[Organization],0)),"")</f>
        <v>SHMS</v>
      </c>
      <c r="L694" s="10" t="str">
        <f>IFERROR(INDEX(IF(tblTeamSch[[#This Row],[1vs2]]=1,[1]!tblSchedule[Team 1 Name],[1]!tblSchedule[Team 2 Name]),MATCH(tblTeamSch[[#This Row],[Game Num]],[1]!tblSchedule[GameNum],0)),"")</f>
        <v>SHMS BB 4B#2</v>
      </c>
      <c r="M694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694" s="6"/>
      <c r="O694" s="6"/>
      <c r="P694" s="6"/>
      <c r="Q694" s="6">
        <f>INDEX([1]!tblSchedule[Home Game],MATCH(tblTeamSch[[#This Row],[Game Num]],[1]!tblSchedule[GameNum],0))</f>
        <v>1</v>
      </c>
      <c r="R694" s="7" t="e">
        <f>IF(COUNTIFS(tblTeamSch[Team],tblTeamSch[[#This Row],[Team]],#REF!,1)&gt;1,"Y","")</f>
        <v>#REF!</v>
      </c>
      <c r="S694" s="6">
        <f>INDEX([1]!tblLoc[Score],MATCH(INDEX([1]!tblOrg[Loc],MATCH(tblTeamSch[[#This Row],[Org]],[1]!tblOrg[Organization],0)),[1]!tblLoc[Loc],0))</f>
        <v>0</v>
      </c>
      <c r="T694" s="6" t="e">
        <f>INDEX([1]!tblLoc[Score],MATCH(INDEX([1]!tblOrg[Loc],MATCH(#REF!,[1]!tblOrg[Abbr],0)),[1]!tblLoc[Loc],0))</f>
        <v>#REF!</v>
      </c>
      <c r="U694" s="6">
        <f>IFERROR(INDEX([1]!tblLoc[Score],MATCH(INDEX([1]!tblOrg[Loc],MATCH(INDEX(FacList,MATCH(tblTeamSch[[#This Row],[Facility]],INDEX(FacList,,1),0),3),[1]!tblOrg[Org Num],0)),[1]!tblLoc[Loc],0)),"")</f>
        <v>7</v>
      </c>
      <c r="V694" s="6">
        <f>IF(OR(tblTeamSch[[#This Row],[Court]]="",tblTeamSch[[#This Row],[Home]]&gt;0),0,IF(tblTeamSch[[#This Row],[Court]]&lt;10,0,IF(tblTeamSch[[#This Row],[Home Court]]=10,0,10)))</f>
        <v>0</v>
      </c>
      <c r="W694" s="6" t="e">
        <f>COUNTIFS(tblTeamSch[Travel Score for Game],10,tblTeamSch[Home],0,#REF!,#REF!)</f>
        <v>#REF!</v>
      </c>
      <c r="X694" s="6" t="str">
        <f>IFERROR(INDEX(tblTeamSch[Overall Travel Score],MATCH(tblTeamSch[[#This Row],[Opponent]],tblTeamSch[Team],0)),"")</f>
        <v/>
      </c>
      <c r="Y694" s="6" cm="1">
        <f t="array" ref="Y694">IF(Y693="Num",1,IF(Y693="","",IF(Y693+1&gt;TotalNumRegGames*2,"",Y693+1)))</f>
        <v>693</v>
      </c>
    </row>
    <row r="695" spans="1:25" ht="13.35" customHeight="1" x14ac:dyDescent="0.3">
      <c r="A695" s="6" cm="1">
        <f t="array" ref="A6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561</v>
      </c>
      <c r="B695" s="6" cm="1">
        <f t="array" ref="B6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5" s="6">
        <f>IFERROR(INDEX([1]!tblSchedule[Week Game Scheduled],MATCH(tblTeamSch[[#This Row],[Game Num]],[1]!tblSchedule[GameNum],0)),"")</f>
        <v>6</v>
      </c>
      <c r="D695" s="6">
        <f>IFERROR(INDEX([1]!tblSchedule[Round],MATCH(tblTeamSch[[#This Row],[Game Num]],[1]!tblSchedule[GameNum],0)),"")</f>
        <v>4</v>
      </c>
      <c r="E695" s="6">
        <f>IFERROR(INDEX([1]!tblSchedule[Rnd Sch],MATCH(tblTeamSch[[#This Row],[Game Num]],[1]!tblSchedule[GameNum],0)),"")</f>
        <v>4</v>
      </c>
      <c r="F695" s="6" t="str">
        <f>IFERROR(INDEX([1]!tblSchedule[DLC],MATCH(tblTeamSch[[#This Row],[Game Num]],[1]!tblSchedule[GameNum],0)),"")</f>
        <v>4B2AA</v>
      </c>
      <c r="G695" s="7" t="str">
        <f>IFERROR(INDEX([1]!tblSchedule[Facility],MATCH(tblTeamSch[[#This Row],[Game Num]],[1]!tblSchedule[GameNum],0)),"")</f>
        <v>Sacred Heart Model School Gym</v>
      </c>
      <c r="H695" s="8">
        <f>IFERROR(INDEX([1]!tblSchedule[Game Date],MATCH(tblTeamSch[[#This Row],[Game Num]],[1]!tblSchedule[GameNum],0)),"")</f>
        <v>46032</v>
      </c>
      <c r="I695" s="9">
        <f>IFERROR(INDEX([1]!tblSchedule[Game Time],MATCH(tblTeamSch[[#This Row],[Game Num]],[1]!tblSchedule[GameNum],0)),"")</f>
        <v>0.45833333333333331</v>
      </c>
      <c r="J695" s="10" t="str">
        <f>IFERROR(INDEX([1]!tblTeams[Organization],MATCH(tblTeamSch[[#This Row],[Team]],[1]!tblTeams[Team],0)),"")</f>
        <v>Sacred Heart Model School</v>
      </c>
      <c r="K695" s="10" t="str">
        <f>IFERROR(INDEX([1]!tblOrg[Abbr],MATCH(tblTeamSch[[#This Row],[Org]],[1]!tblOrg[Organization],0)),"")</f>
        <v>SHMS</v>
      </c>
      <c r="L695" s="10" t="str">
        <f>IFERROR(INDEX(IF(tblTeamSch[[#This Row],[1vs2]]=1,[1]!tblSchedule[Team 1 Name],[1]!tblSchedule[Team 2 Name]),MATCH(tblTeamSch[[#This Row],[Game Num]],[1]!tblSchedule[GameNum],0)),"")</f>
        <v>SHMS BB 4B#2</v>
      </c>
      <c r="M695" s="10" t="str">
        <f>IFERROR(INDEX(IF(tblTeamSch[[#This Row],[1vs2]]=1,[1]!tblSchedule[Team 2 Name],[1]!tblSchedule[Team 1 Name]),MATCH(tblTeamSch[[#This Row],[Game Num]],[1]!tblSchedule[GameNum],0)),"")</f>
        <v>St. Raphael BB 4B #2</v>
      </c>
      <c r="N695" s="6"/>
      <c r="O695" s="6"/>
      <c r="P695" s="6"/>
      <c r="Q695" s="6">
        <f>INDEX([1]!tblSchedule[Home Game],MATCH(tblTeamSch[[#This Row],[Game Num]],[1]!tblSchedule[GameNum],0))</f>
        <v>1</v>
      </c>
      <c r="R695" s="7" t="e">
        <f>IF(COUNTIFS(tblTeamSch[Team],tblTeamSch[[#This Row],[Team]],#REF!,1)&gt;1,"Y","")</f>
        <v>#REF!</v>
      </c>
      <c r="S695" s="6">
        <f>INDEX([1]!tblLoc[Score],MATCH(INDEX([1]!tblOrg[Loc],MATCH(tblTeamSch[[#This Row],[Org]],[1]!tblOrg[Organization],0)),[1]!tblLoc[Loc],0))</f>
        <v>0</v>
      </c>
      <c r="T695" s="6" t="e">
        <f>INDEX([1]!tblLoc[Score],MATCH(INDEX([1]!tblOrg[Loc],MATCH(#REF!,[1]!tblOrg[Abbr],0)),[1]!tblLoc[Loc],0))</f>
        <v>#REF!</v>
      </c>
      <c r="U695" s="6">
        <f>IFERROR(INDEX([1]!tblLoc[Score],MATCH(INDEX([1]!tblOrg[Loc],MATCH(INDEX(FacList,MATCH(tblTeamSch[[#This Row],[Facility]],INDEX(FacList,,1),0),3),[1]!tblOrg[Org Num],0)),[1]!tblLoc[Loc],0)),"")</f>
        <v>0</v>
      </c>
      <c r="V695" s="6">
        <f>IF(OR(tblTeamSch[[#This Row],[Court]]="",tblTeamSch[[#This Row],[Home]]&gt;0),0,IF(tblTeamSch[[#This Row],[Court]]&lt;10,0,IF(tblTeamSch[[#This Row],[Home Court]]=10,0,10)))</f>
        <v>0</v>
      </c>
      <c r="W695" s="6" t="e">
        <f>COUNTIFS(tblTeamSch[Travel Score for Game],10,tblTeamSch[Home],0,#REF!,#REF!)</f>
        <v>#REF!</v>
      </c>
      <c r="X695" s="6" t="str">
        <f>IFERROR(INDEX(tblTeamSch[Overall Travel Score],MATCH(tblTeamSch[[#This Row],[Opponent]],tblTeamSch[Team],0)),"")</f>
        <v/>
      </c>
      <c r="Y695" s="6" cm="1">
        <f t="array" ref="Y695">IF(Y694="Num",1,IF(Y694="","",IF(Y694+1&gt;TotalNumRegGames*2,"",Y694+1)))</f>
        <v>694</v>
      </c>
    </row>
    <row r="696" spans="1:25" ht="13.35" customHeight="1" x14ac:dyDescent="0.3">
      <c r="A696" s="6" cm="1">
        <f t="array" ref="A6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567</v>
      </c>
      <c r="B696" s="6" cm="1">
        <f t="array" ref="B6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6" s="6">
        <f>IFERROR(INDEX([1]!tblSchedule[Week Game Scheduled],MATCH(tblTeamSch[[#This Row],[Game Num]],[1]!tblSchedule[GameNum],0)),"")</f>
        <v>7</v>
      </c>
      <c r="D696" s="6">
        <f>IFERROR(INDEX([1]!tblSchedule[Round],MATCH(tblTeamSch[[#This Row],[Game Num]],[1]!tblSchedule[GameNum],0)),"")</f>
        <v>5</v>
      </c>
      <c r="E696" s="6">
        <f>IFERROR(INDEX([1]!tblSchedule[Rnd Sch],MATCH(tblTeamSch[[#This Row],[Game Num]],[1]!tblSchedule[GameNum],0)),"")</f>
        <v>5</v>
      </c>
      <c r="F696" s="6" t="str">
        <f>IFERROR(INDEX([1]!tblSchedule[DLC],MATCH(tblTeamSch[[#This Row],[Game Num]],[1]!tblSchedule[GameNum],0)),"")</f>
        <v>4B2AA</v>
      </c>
      <c r="G696" s="7" t="str">
        <f>IFERROR(INDEX([1]!tblSchedule[Facility],MATCH(tblTeamSch[[#This Row],[Game Num]],[1]!tblSchedule[GameNum],0)),"")</f>
        <v>St. Agnes Gym</v>
      </c>
      <c r="H696" s="8">
        <f>IFERROR(INDEX([1]!tblSchedule[Game Date],MATCH(tblTeamSch[[#This Row],[Game Num]],[1]!tblSchedule[GameNum],0)),"")</f>
        <v>46039</v>
      </c>
      <c r="I696" s="9">
        <f>IFERROR(INDEX([1]!tblSchedule[Game Time],MATCH(tblTeamSch[[#This Row],[Game Num]],[1]!tblSchedule[GameNum],0)),"")</f>
        <v>0.54166666666666663</v>
      </c>
      <c r="J696" s="10" t="str">
        <f>IFERROR(INDEX([1]!tblTeams[Organization],MATCH(tblTeamSch[[#This Row],[Team]],[1]!tblTeams[Team],0)),"")</f>
        <v>Sacred Heart Model School</v>
      </c>
      <c r="K696" s="10" t="str">
        <f>IFERROR(INDEX([1]!tblOrg[Abbr],MATCH(tblTeamSch[[#This Row],[Org]],[1]!tblOrg[Organization],0)),"")</f>
        <v>SHMS</v>
      </c>
      <c r="L696" s="10" t="str">
        <f>IFERROR(INDEX(IF(tblTeamSch[[#This Row],[1vs2]]=1,[1]!tblSchedule[Team 1 Name],[1]!tblSchedule[Team 2 Name]),MATCH(tblTeamSch[[#This Row],[Game Num]],[1]!tblSchedule[GameNum],0)),"")</f>
        <v>SHMS BB 4B#2</v>
      </c>
      <c r="M696" s="10" t="str">
        <f>IFERROR(INDEX(IF(tblTeamSch[[#This Row],[1vs2]]=1,[1]!tblSchedule[Team 2 Name],[1]!tblSchedule[Team 1 Name]),MATCH(tblTeamSch[[#This Row],[Game Num]],[1]!tblSchedule[GameNum],0)),"")</f>
        <v>St Agnes BB 4B#2</v>
      </c>
      <c r="N696" s="6"/>
      <c r="O696" s="6"/>
      <c r="P696" s="6"/>
      <c r="Q696" s="6">
        <f>INDEX([1]!tblSchedule[Home Game],MATCH(tblTeamSch[[#This Row],[Game Num]],[1]!tblSchedule[GameNum],0))</f>
        <v>1</v>
      </c>
      <c r="R696" s="7" t="e">
        <f>IF(COUNTIFS(tblTeamSch[Team],tblTeamSch[[#This Row],[Team]],#REF!,1)&gt;1,"Y","")</f>
        <v>#REF!</v>
      </c>
      <c r="S696" s="6">
        <f>INDEX([1]!tblLoc[Score],MATCH(INDEX([1]!tblOrg[Loc],MATCH(tblTeamSch[[#This Row],[Org]],[1]!tblOrg[Organization],0)),[1]!tblLoc[Loc],0))</f>
        <v>0</v>
      </c>
      <c r="T696" s="6" t="e">
        <f>INDEX([1]!tblLoc[Score],MATCH(INDEX([1]!tblOrg[Loc],MATCH(#REF!,[1]!tblOrg[Abbr],0)),[1]!tblLoc[Loc],0))</f>
        <v>#REF!</v>
      </c>
      <c r="U696" s="6">
        <f>IFERROR(INDEX([1]!tblLoc[Score],MATCH(INDEX([1]!tblOrg[Loc],MATCH(INDEX(FacList,MATCH(tblTeamSch[[#This Row],[Facility]],INDEX(FacList,,1),0),3),[1]!tblOrg[Org Num],0)),[1]!tblLoc[Loc],0)),"")</f>
        <v>0</v>
      </c>
      <c r="V696" s="6">
        <f>IF(OR(tblTeamSch[[#This Row],[Court]]="",tblTeamSch[[#This Row],[Home]]&gt;0),0,IF(tblTeamSch[[#This Row],[Court]]&lt;10,0,IF(tblTeamSch[[#This Row],[Home Court]]=10,0,10)))</f>
        <v>0</v>
      </c>
      <c r="W696" s="6" t="e">
        <f>COUNTIFS(tblTeamSch[Travel Score for Game],10,tblTeamSch[Home],0,#REF!,#REF!)</f>
        <v>#REF!</v>
      </c>
      <c r="X696" s="6" t="str">
        <f>IFERROR(INDEX(tblTeamSch[Overall Travel Score],MATCH(tblTeamSch[[#This Row],[Opponent]],tblTeamSch[Team],0)),"")</f>
        <v/>
      </c>
      <c r="Y696" s="6" cm="1">
        <f t="array" ref="Y696">IF(Y695="Num",1,IF(Y695="","",IF(Y695+1&gt;TotalNumRegGames*2,"",Y695+1)))</f>
        <v>695</v>
      </c>
    </row>
    <row r="697" spans="1:25" ht="13.35" customHeight="1" x14ac:dyDescent="0.3">
      <c r="A697" s="6" cm="1">
        <f t="array" ref="A6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578</v>
      </c>
      <c r="B697" s="6" cm="1">
        <f t="array" ref="B6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7" s="6">
        <f>IFERROR(INDEX([1]!tblSchedule[Week Game Scheduled],MATCH(tblTeamSch[[#This Row],[Game Num]],[1]!tblSchedule[GameNum],0)),"")</f>
        <v>9</v>
      </c>
      <c r="D697" s="6">
        <f>IFERROR(INDEX([1]!tblSchedule[Round],MATCH(tblTeamSch[[#This Row],[Game Num]],[1]!tblSchedule[GameNum],0)),"")</f>
        <v>7</v>
      </c>
      <c r="E697" s="6">
        <f>IFERROR(INDEX([1]!tblSchedule[Rnd Sch],MATCH(tblTeamSch[[#This Row],[Game Num]],[1]!tblSchedule[GameNum],0)),"")</f>
        <v>7</v>
      </c>
      <c r="F697" s="6" t="str">
        <f>IFERROR(INDEX([1]!tblSchedule[DLC],MATCH(tblTeamSch[[#This Row],[Game Num]],[1]!tblSchedule[GameNum],0)),"")</f>
        <v>4B2AA</v>
      </c>
      <c r="G697" s="7" t="str">
        <f>IFERROR(INDEX([1]!tblSchedule[Facility],MATCH(tblTeamSch[[#This Row],[Game Num]],[1]!tblSchedule[GameNum],0)),"")</f>
        <v>Mary Queen of Peace</v>
      </c>
      <c r="H697" s="8">
        <f>IFERROR(INDEX([1]!tblSchedule[Game Date],MATCH(tblTeamSch[[#This Row],[Game Num]],[1]!tblSchedule[GameNum],0)),"")</f>
        <v>46053</v>
      </c>
      <c r="I697" s="9">
        <f>IFERROR(INDEX([1]!tblSchedule[Game Time],MATCH(tblTeamSch[[#This Row],[Game Num]],[1]!tblSchedule[GameNum],0)),"")</f>
        <v>0.5</v>
      </c>
      <c r="J697" s="10" t="str">
        <f>IFERROR(INDEX([1]!tblTeams[Organization],MATCH(tblTeamSch[[#This Row],[Team]],[1]!tblTeams[Team],0)),"")</f>
        <v>Sacred Heart Model School</v>
      </c>
      <c r="K697" s="10" t="str">
        <f>IFERROR(INDEX([1]!tblOrg[Abbr],MATCH(tblTeamSch[[#This Row],[Org]],[1]!tblOrg[Organization],0)),"")</f>
        <v>SHMS</v>
      </c>
      <c r="L697" s="10" t="str">
        <f>IFERROR(INDEX(IF(tblTeamSch[[#This Row],[1vs2]]=1,[1]!tblSchedule[Team 1 Name],[1]!tblSchedule[Team 2 Name]),MATCH(tblTeamSch[[#This Row],[Game Num]],[1]!tblSchedule[GameNum],0)),"")</f>
        <v>SHMS BB 4B#2</v>
      </c>
      <c r="M697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697" s="6"/>
      <c r="O697" s="6"/>
      <c r="P697" s="6"/>
      <c r="Q697" s="6">
        <f>INDEX([1]!tblSchedule[Home Game],MATCH(tblTeamSch[[#This Row],[Game Num]],[1]!tblSchedule[GameNum],0))</f>
        <v>1</v>
      </c>
      <c r="R697" s="7" t="e">
        <f>IF(COUNTIFS(tblTeamSch[Team],tblTeamSch[[#This Row],[Team]],#REF!,1)&gt;1,"Y","")</f>
        <v>#REF!</v>
      </c>
      <c r="S697" s="6">
        <f>INDEX([1]!tblLoc[Score],MATCH(INDEX([1]!tblOrg[Loc],MATCH(tblTeamSch[[#This Row],[Org]],[1]!tblOrg[Organization],0)),[1]!tblLoc[Loc],0))</f>
        <v>0</v>
      </c>
      <c r="T697" s="6" t="e">
        <f>INDEX([1]!tblLoc[Score],MATCH(INDEX([1]!tblOrg[Loc],MATCH(#REF!,[1]!tblOrg[Abbr],0)),[1]!tblLoc[Loc],0))</f>
        <v>#REF!</v>
      </c>
      <c r="U697" s="6">
        <f>IFERROR(INDEX([1]!tblLoc[Score],MATCH(INDEX([1]!tblOrg[Loc],MATCH(INDEX(FacList,MATCH(tblTeamSch[[#This Row],[Facility]],INDEX(FacList,,1),0),3),[1]!tblOrg[Org Num],0)),[1]!tblLoc[Loc],0)),"")</f>
        <v>10</v>
      </c>
      <c r="V697" s="6">
        <f>IF(OR(tblTeamSch[[#This Row],[Court]]="",tblTeamSch[[#This Row],[Home]]&gt;0),0,IF(tblTeamSch[[#This Row],[Court]]&lt;10,0,IF(tblTeamSch[[#This Row],[Home Court]]=10,0,10)))</f>
        <v>0</v>
      </c>
      <c r="W697" s="6" t="e">
        <f>COUNTIFS(tblTeamSch[Travel Score for Game],10,tblTeamSch[Home],0,#REF!,#REF!)</f>
        <v>#REF!</v>
      </c>
      <c r="X697" s="6" t="str">
        <f>IFERROR(INDEX(tblTeamSch[Overall Travel Score],MATCH(tblTeamSch[[#This Row],[Opponent]],tblTeamSch[Team],0)),"")</f>
        <v/>
      </c>
      <c r="Y697" s="6" cm="1">
        <f t="array" ref="Y697">IF(Y696="Num",1,IF(Y696="","",IF(Y696+1&gt;TotalNumRegGames*2,"",Y696+1)))</f>
        <v>696</v>
      </c>
    </row>
    <row r="698" spans="1:25" ht="13.35" customHeight="1" x14ac:dyDescent="0.3">
      <c r="A698" s="6" cm="1">
        <f t="array" ref="A6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641</v>
      </c>
      <c r="B698" s="6" cm="1">
        <f t="array" ref="B6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698" s="6">
        <f>IFERROR(INDEX([1]!tblSchedule[Week Game Scheduled],MATCH(tblTeamSch[[#This Row],[Game Num]],[1]!tblSchedule[GameNum],0)),"")</f>
        <v>49</v>
      </c>
      <c r="D698" s="6">
        <f>IFERROR(INDEX([1]!tblSchedule[Round],MATCH(tblTeamSch[[#This Row],[Game Num]],[1]!tblSchedule[GameNum],0)),"")</f>
        <v>1</v>
      </c>
      <c r="E698" s="6">
        <f>IFERROR(INDEX([1]!tblSchedule[Rnd Sch],MATCH(tblTeamSch[[#This Row],[Game Num]],[1]!tblSchedule[GameNum],0)),"")</f>
        <v>1</v>
      </c>
      <c r="F698" s="6" t="str">
        <f>IFERROR(INDEX([1]!tblSchedule[DLC],MATCH(tblTeamSch[[#This Row],[Game Num]],[1]!tblSchedule[GameNum],0)),"")</f>
        <v>4B3</v>
      </c>
      <c r="G698" s="7" t="str">
        <f>IFERROR(INDEX([1]!tblSchedule[Facility],MATCH(tblTeamSch[[#This Row],[Game Num]],[1]!tblSchedule[GameNum],0)),"")</f>
        <v>Sacred Heart Model School Gym</v>
      </c>
      <c r="H698" s="8">
        <f>IFERROR(INDEX([1]!tblSchedule[Game Date],MATCH(tblTeamSch[[#This Row],[Game Num]],[1]!tblSchedule[GameNum],0)),"")</f>
        <v>45997</v>
      </c>
      <c r="I698" s="9">
        <f>IFERROR(INDEX([1]!tblSchedule[Game Time],MATCH(tblTeamSch[[#This Row],[Game Num]],[1]!tblSchedule[GameNum],0)),"")</f>
        <v>0.41666666666666669</v>
      </c>
      <c r="J698" s="10" t="str">
        <f>IFERROR(INDEX([1]!tblTeams[Organization],MATCH(tblTeamSch[[#This Row],[Team]],[1]!tblTeams[Team],0)),"")</f>
        <v>Sacred Heart Model School</v>
      </c>
      <c r="K698" s="10" t="str">
        <f>IFERROR(INDEX([1]!tblOrg[Abbr],MATCH(tblTeamSch[[#This Row],[Org]],[1]!tblOrg[Organization],0)),"")</f>
        <v>SHMS</v>
      </c>
      <c r="L698" s="10" t="str">
        <f>IFERROR(INDEX(IF(tblTeamSch[[#This Row],[1vs2]]=1,[1]!tblSchedule[Team 1 Name],[1]!tblSchedule[Team 2 Name]),MATCH(tblTeamSch[[#This Row],[Game Num]],[1]!tblSchedule[GameNum],0)),"")</f>
        <v>SHMS BB 4B#3</v>
      </c>
      <c r="M698" s="10" t="str">
        <f>IFERROR(INDEX(IF(tblTeamSch[[#This Row],[1vs2]]=1,[1]!tblSchedule[Team 2 Name],[1]!tblSchedule[Team 1 Name]),MATCH(tblTeamSch[[#This Row],[Game Num]],[1]!tblSchedule[GameNum],0)),"")</f>
        <v>St Edward Bball 4B3</v>
      </c>
      <c r="N698" s="6"/>
      <c r="O698" s="6"/>
      <c r="P698" s="6"/>
      <c r="Q698" s="6">
        <f>INDEX([1]!tblSchedule[Home Game],MATCH(tblTeamSch[[#This Row],[Game Num]],[1]!tblSchedule[GameNum],0))</f>
        <v>1</v>
      </c>
      <c r="R698" s="7" t="e">
        <f>IF(COUNTIFS(tblTeamSch[Team],tblTeamSch[[#This Row],[Team]],#REF!,1)&gt;1,"Y","")</f>
        <v>#REF!</v>
      </c>
      <c r="S698" s="6">
        <f>INDEX([1]!tblLoc[Score],MATCH(INDEX([1]!tblOrg[Loc],MATCH(tblTeamSch[[#This Row],[Org]],[1]!tblOrg[Organization],0)),[1]!tblLoc[Loc],0))</f>
        <v>0</v>
      </c>
      <c r="T698" s="6" t="e">
        <f>INDEX([1]!tblLoc[Score],MATCH(INDEX([1]!tblOrg[Loc],MATCH(#REF!,[1]!tblOrg[Abbr],0)),[1]!tblLoc[Loc],0))</f>
        <v>#REF!</v>
      </c>
      <c r="U698" s="6">
        <f>IFERROR(INDEX([1]!tblLoc[Score],MATCH(INDEX([1]!tblOrg[Loc],MATCH(INDEX(FacList,MATCH(tblTeamSch[[#This Row],[Facility]],INDEX(FacList,,1),0),3),[1]!tblOrg[Org Num],0)),[1]!tblLoc[Loc],0)),"")</f>
        <v>0</v>
      </c>
      <c r="V698" s="6">
        <f>IF(OR(tblTeamSch[[#This Row],[Court]]="",tblTeamSch[[#This Row],[Home]]&gt;0),0,IF(tblTeamSch[[#This Row],[Court]]&lt;10,0,IF(tblTeamSch[[#This Row],[Home Court]]=10,0,10)))</f>
        <v>0</v>
      </c>
      <c r="W698" s="6" t="e">
        <f>COUNTIFS(tblTeamSch[Travel Score for Game],10,tblTeamSch[Home],0,#REF!,#REF!)</f>
        <v>#REF!</v>
      </c>
      <c r="X698" s="6" t="str">
        <f>IFERROR(INDEX(tblTeamSch[Overall Travel Score],MATCH(tblTeamSch[[#This Row],[Opponent]],tblTeamSch[Team],0)),"")</f>
        <v/>
      </c>
      <c r="Y698" s="6" cm="1">
        <f t="array" ref="Y698">IF(Y697="Num",1,IF(Y697="","",IF(Y697+1&gt;TotalNumRegGames*2,"",Y697+1)))</f>
        <v>697</v>
      </c>
    </row>
    <row r="699" spans="1:25" ht="13.35" customHeight="1" x14ac:dyDescent="0.3">
      <c r="A699" s="6" cm="1">
        <f t="array" ref="A6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656</v>
      </c>
      <c r="B699" s="6" cm="1">
        <f t="array" ref="B6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699" s="6">
        <f>IFERROR(INDEX([1]!tblSchedule[Week Game Scheduled],MATCH(tblTeamSch[[#This Row],[Game Num]],[1]!tblSchedule[GameNum],0)),"")</f>
        <v>50</v>
      </c>
      <c r="D699" s="6">
        <f>IFERROR(INDEX([1]!tblSchedule[Round],MATCH(tblTeamSch[[#This Row],[Game Num]],[1]!tblSchedule[GameNum],0)),"")</f>
        <v>2</v>
      </c>
      <c r="E699" s="6">
        <f>IFERROR(INDEX([1]!tblSchedule[Rnd Sch],MATCH(tblTeamSch[[#This Row],[Game Num]],[1]!tblSchedule[GameNum],0)),"")</f>
        <v>2</v>
      </c>
      <c r="F699" s="6" t="str">
        <f>IFERROR(INDEX([1]!tblSchedule[DLC],MATCH(tblTeamSch[[#This Row],[Game Num]],[1]!tblSchedule[GameNum],0)),"")</f>
        <v>4B3</v>
      </c>
      <c r="G699" s="7" t="str">
        <f>IFERROR(INDEX([1]!tblSchedule[Facility],MATCH(tblTeamSch[[#This Row],[Game Num]],[1]!tblSchedule[GameNum],0)),"")</f>
        <v>Sacred Heart Model School Gym</v>
      </c>
      <c r="H699" s="8">
        <f>IFERROR(INDEX([1]!tblSchedule[Game Date],MATCH(tblTeamSch[[#This Row],[Game Num]],[1]!tblSchedule[GameNum],0)),"")</f>
        <v>46004</v>
      </c>
      <c r="I699" s="9">
        <f>IFERROR(INDEX([1]!tblSchedule[Game Time],MATCH(tblTeamSch[[#This Row],[Game Num]],[1]!tblSchedule[GameNum],0)),"")</f>
        <v>0.5</v>
      </c>
      <c r="J699" s="10" t="str">
        <f>IFERROR(INDEX([1]!tblTeams[Organization],MATCH(tblTeamSch[[#This Row],[Team]],[1]!tblTeams[Team],0)),"")</f>
        <v>Sacred Heart Model School</v>
      </c>
      <c r="K699" s="10" t="str">
        <f>IFERROR(INDEX([1]!tblOrg[Abbr],MATCH(tblTeamSch[[#This Row],[Org]],[1]!tblOrg[Organization],0)),"")</f>
        <v>SHMS</v>
      </c>
      <c r="L699" s="10" t="str">
        <f>IFERROR(INDEX(IF(tblTeamSch[[#This Row],[1vs2]]=1,[1]!tblSchedule[Team 1 Name],[1]!tblSchedule[Team 2 Name]),MATCH(tblTeamSch[[#This Row],[Game Num]],[1]!tblSchedule[GameNum],0)),"")</f>
        <v>SHMS BB 4B#3</v>
      </c>
      <c r="M699" s="10" t="str">
        <f>IFERROR(INDEX(IF(tblTeamSch[[#This Row],[1vs2]]=1,[1]!tblSchedule[Team 2 Name],[1]!tblSchedule[Team 1 Name]),MATCH(tblTeamSch[[#This Row],[Game Num]],[1]!tblSchedule[GameNum],0)),"")</f>
        <v>St Bernard BB 4B#3</v>
      </c>
      <c r="N699" s="6"/>
      <c r="O699" s="6"/>
      <c r="P699" s="6"/>
      <c r="Q699" s="6">
        <f>INDEX([1]!tblSchedule[Home Game],MATCH(tblTeamSch[[#This Row],[Game Num]],[1]!tblSchedule[GameNum],0))</f>
        <v>1</v>
      </c>
      <c r="R699" s="7" t="e">
        <f>IF(COUNTIFS(tblTeamSch[Team],tblTeamSch[[#This Row],[Team]],#REF!,1)&gt;1,"Y","")</f>
        <v>#REF!</v>
      </c>
      <c r="S699" s="6">
        <f>INDEX([1]!tblLoc[Score],MATCH(INDEX([1]!tblOrg[Loc],MATCH(tblTeamSch[[#This Row],[Org]],[1]!tblOrg[Organization],0)),[1]!tblLoc[Loc],0))</f>
        <v>0</v>
      </c>
      <c r="T699" s="6" t="e">
        <f>INDEX([1]!tblLoc[Score],MATCH(INDEX([1]!tblOrg[Loc],MATCH(#REF!,[1]!tblOrg[Abbr],0)),[1]!tblLoc[Loc],0))</f>
        <v>#REF!</v>
      </c>
      <c r="U699" s="6">
        <f>IFERROR(INDEX([1]!tblLoc[Score],MATCH(INDEX([1]!tblOrg[Loc],MATCH(INDEX(FacList,MATCH(tblTeamSch[[#This Row],[Facility]],INDEX(FacList,,1),0),3),[1]!tblOrg[Org Num],0)),[1]!tblLoc[Loc],0)),"")</f>
        <v>0</v>
      </c>
      <c r="V699" s="6">
        <f>IF(OR(tblTeamSch[[#This Row],[Court]]="",tblTeamSch[[#This Row],[Home]]&gt;0),0,IF(tblTeamSch[[#This Row],[Court]]&lt;10,0,IF(tblTeamSch[[#This Row],[Home Court]]=10,0,10)))</f>
        <v>0</v>
      </c>
      <c r="W699" s="6" t="e">
        <f>COUNTIFS(tblTeamSch[Travel Score for Game],10,tblTeamSch[Home],0,#REF!,#REF!)</f>
        <v>#REF!</v>
      </c>
      <c r="X699" s="6" t="str">
        <f>IFERROR(INDEX(tblTeamSch[Overall Travel Score],MATCH(tblTeamSch[[#This Row],[Opponent]],tblTeamSch[Team],0)),"")</f>
        <v/>
      </c>
      <c r="Y699" s="6" cm="1">
        <f t="array" ref="Y699">IF(Y698="Num",1,IF(Y698="","",IF(Y698+1&gt;TotalNumRegGames*2,"",Y698+1)))</f>
        <v>698</v>
      </c>
    </row>
    <row r="700" spans="1:25" ht="13.35" customHeight="1" x14ac:dyDescent="0.3">
      <c r="A700" s="6" cm="1">
        <f t="array" ref="A7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670</v>
      </c>
      <c r="B700" s="6" cm="1">
        <f t="array" ref="B7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0" s="6">
        <f>IFERROR(INDEX([1]!tblSchedule[Week Game Scheduled],MATCH(tblTeamSch[[#This Row],[Game Num]],[1]!tblSchedule[GameNum],0)),"")</f>
        <v>5</v>
      </c>
      <c r="D700" s="6">
        <f>IFERROR(INDEX([1]!tblSchedule[Round],MATCH(tblTeamSch[[#This Row],[Game Num]],[1]!tblSchedule[GameNum],0)),"")</f>
        <v>3</v>
      </c>
      <c r="E700" s="6">
        <f>IFERROR(INDEX([1]!tblSchedule[Rnd Sch],MATCH(tblTeamSch[[#This Row],[Game Num]],[1]!tblSchedule[GameNum],0)),"")</f>
        <v>3</v>
      </c>
      <c r="F700" s="6" t="str">
        <f>IFERROR(INDEX([1]!tblSchedule[DLC],MATCH(tblTeamSch[[#This Row],[Game Num]],[1]!tblSchedule[GameNum],0)),"")</f>
        <v>4B3</v>
      </c>
      <c r="G700" s="7" t="str">
        <f>IFERROR(INDEX([1]!tblSchedule[Facility],MATCH(tblTeamSch[[#This Row],[Game Num]],[1]!tblSchedule[GameNum],0)),"")</f>
        <v>St. Patrick's Celtic Center</v>
      </c>
      <c r="H700" s="8">
        <f>IFERROR(INDEX([1]!tblSchedule[Game Date],MATCH(tblTeamSch[[#This Row],[Game Num]],[1]!tblSchedule[GameNum],0)),"")</f>
        <v>46025</v>
      </c>
      <c r="I700" s="9">
        <f>IFERROR(INDEX([1]!tblSchedule[Game Time],MATCH(tblTeamSch[[#This Row],[Game Num]],[1]!tblSchedule[GameNum],0)),"")</f>
        <v>0.54166666666666663</v>
      </c>
      <c r="J700" s="10" t="str">
        <f>IFERROR(INDEX([1]!tblTeams[Organization],MATCH(tblTeamSch[[#This Row],[Team]],[1]!tblTeams[Team],0)),"")</f>
        <v>Sacred Heart Model School</v>
      </c>
      <c r="K700" s="10" t="str">
        <f>IFERROR(INDEX([1]!tblOrg[Abbr],MATCH(tblTeamSch[[#This Row],[Org]],[1]!tblOrg[Organization],0)),"")</f>
        <v>SHMS</v>
      </c>
      <c r="L700" s="10" t="str">
        <f>IFERROR(INDEX(IF(tblTeamSch[[#This Row],[1vs2]]=1,[1]!tblSchedule[Team 1 Name],[1]!tblSchedule[Team 2 Name]),MATCH(tblTeamSch[[#This Row],[Game Num]],[1]!tblSchedule[GameNum],0)),"")</f>
        <v>SHMS BB 4B#3</v>
      </c>
      <c r="M700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700" s="6"/>
      <c r="O700" s="6"/>
      <c r="P700" s="6"/>
      <c r="Q700" s="6">
        <f>INDEX([1]!tblSchedule[Home Game],MATCH(tblTeamSch[[#This Row],[Game Num]],[1]!tblSchedule[GameNum],0))</f>
        <v>1</v>
      </c>
      <c r="R700" s="7" t="e">
        <f>IF(COUNTIFS(tblTeamSch[Team],tblTeamSch[[#This Row],[Team]],#REF!,1)&gt;1,"Y","")</f>
        <v>#REF!</v>
      </c>
      <c r="S700" s="6">
        <f>INDEX([1]!tblLoc[Score],MATCH(INDEX([1]!tblOrg[Loc],MATCH(tblTeamSch[[#This Row],[Org]],[1]!tblOrg[Organization],0)),[1]!tblLoc[Loc],0))</f>
        <v>0</v>
      </c>
      <c r="T700" s="6" t="e">
        <f>INDEX([1]!tblLoc[Score],MATCH(INDEX([1]!tblOrg[Loc],MATCH(#REF!,[1]!tblOrg[Abbr],0)),[1]!tblLoc[Loc],0))</f>
        <v>#REF!</v>
      </c>
      <c r="U700" s="6">
        <f>IFERROR(INDEX([1]!tblLoc[Score],MATCH(INDEX([1]!tblOrg[Loc],MATCH(INDEX(FacList,MATCH(tblTeamSch[[#This Row],[Facility]],INDEX(FacList,,1),0),3),[1]!tblOrg[Org Num],0)),[1]!tblLoc[Loc],0)),"")</f>
        <v>4</v>
      </c>
      <c r="V700" s="6">
        <f>IF(OR(tblTeamSch[[#This Row],[Court]]="",tblTeamSch[[#This Row],[Home]]&gt;0),0,IF(tblTeamSch[[#This Row],[Court]]&lt;10,0,IF(tblTeamSch[[#This Row],[Home Court]]=10,0,10)))</f>
        <v>0</v>
      </c>
      <c r="W700" s="6" t="e">
        <f>COUNTIFS(tblTeamSch[Travel Score for Game],10,tblTeamSch[Home],0,#REF!,#REF!)</f>
        <v>#REF!</v>
      </c>
      <c r="X700" s="6" t="str">
        <f>IFERROR(INDEX(tblTeamSch[Overall Travel Score],MATCH(tblTeamSch[[#This Row],[Opponent]],tblTeamSch[Team],0)),"")</f>
        <v/>
      </c>
      <c r="Y700" s="6" cm="1">
        <f t="array" ref="Y700">IF(Y699="Num",1,IF(Y699="","",IF(Y699+1&gt;TotalNumRegGames*2,"",Y699+1)))</f>
        <v>699</v>
      </c>
    </row>
    <row r="701" spans="1:25" ht="13.35" customHeight="1" x14ac:dyDescent="0.3">
      <c r="A701" s="6" cm="1">
        <f t="array" ref="A7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684</v>
      </c>
      <c r="B701" s="6" cm="1">
        <f t="array" ref="B7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1" s="6">
        <f>IFERROR(INDEX([1]!tblSchedule[Week Game Scheduled],MATCH(tblTeamSch[[#This Row],[Game Num]],[1]!tblSchedule[GameNum],0)),"")</f>
        <v>6</v>
      </c>
      <c r="D701" s="6">
        <f>IFERROR(INDEX([1]!tblSchedule[Round],MATCH(tblTeamSch[[#This Row],[Game Num]],[1]!tblSchedule[GameNum],0)),"")</f>
        <v>4</v>
      </c>
      <c r="E701" s="6">
        <f>IFERROR(INDEX([1]!tblSchedule[Rnd Sch],MATCH(tblTeamSch[[#This Row],[Game Num]],[1]!tblSchedule[GameNum],0)),"")</f>
        <v>4</v>
      </c>
      <c r="F701" s="6" t="str">
        <f>IFERROR(INDEX([1]!tblSchedule[DLC],MATCH(tblTeamSch[[#This Row],[Game Num]],[1]!tblSchedule[GameNum],0)),"")</f>
        <v>4B3</v>
      </c>
      <c r="G701" s="7" t="str">
        <f>IFERROR(INDEX([1]!tblSchedule[Facility],MATCH(tblTeamSch[[#This Row],[Game Num]],[1]!tblSchedule[GameNum],0)),"")</f>
        <v>Sacred Heart Model School Gym</v>
      </c>
      <c r="H701" s="8">
        <f>IFERROR(INDEX([1]!tblSchedule[Game Date],MATCH(tblTeamSch[[#This Row],[Game Num]],[1]!tblSchedule[GameNum],0)),"")</f>
        <v>46032</v>
      </c>
      <c r="I701" s="9">
        <f>IFERROR(INDEX([1]!tblSchedule[Game Time],MATCH(tblTeamSch[[#This Row],[Game Num]],[1]!tblSchedule[GameNum],0)),"")</f>
        <v>0.5</v>
      </c>
      <c r="J701" s="10" t="str">
        <f>IFERROR(INDEX([1]!tblTeams[Organization],MATCH(tblTeamSch[[#This Row],[Team]],[1]!tblTeams[Team],0)),"")</f>
        <v>Sacred Heart Model School</v>
      </c>
      <c r="K701" s="10" t="str">
        <f>IFERROR(INDEX([1]!tblOrg[Abbr],MATCH(tblTeamSch[[#This Row],[Org]],[1]!tblOrg[Organization],0)),"")</f>
        <v>SHMS</v>
      </c>
      <c r="L701" s="10" t="str">
        <f>IFERROR(INDEX(IF(tblTeamSch[[#This Row],[1vs2]]=1,[1]!tblSchedule[Team 1 Name],[1]!tblSchedule[Team 2 Name]),MATCH(tblTeamSch[[#This Row],[Game Num]],[1]!tblSchedule[GameNum],0)),"")</f>
        <v>SHMS BB 4B#3</v>
      </c>
      <c r="M701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701" s="6"/>
      <c r="O701" s="6"/>
      <c r="P701" s="6"/>
      <c r="Q701" s="6">
        <f>INDEX([1]!tblSchedule[Home Game],MATCH(tblTeamSch[[#This Row],[Game Num]],[1]!tblSchedule[GameNum],0))</f>
        <v>1</v>
      </c>
      <c r="R701" s="7" t="e">
        <f>IF(COUNTIFS(tblTeamSch[Team],tblTeamSch[[#This Row],[Team]],#REF!,1)&gt;1,"Y","")</f>
        <v>#REF!</v>
      </c>
      <c r="S701" s="6">
        <f>INDEX([1]!tblLoc[Score],MATCH(INDEX([1]!tblOrg[Loc],MATCH(tblTeamSch[[#This Row],[Org]],[1]!tblOrg[Organization],0)),[1]!tblLoc[Loc],0))</f>
        <v>0</v>
      </c>
      <c r="T701" s="6" t="e">
        <f>INDEX([1]!tblLoc[Score],MATCH(INDEX([1]!tblOrg[Loc],MATCH(#REF!,[1]!tblOrg[Abbr],0)),[1]!tblLoc[Loc],0))</f>
        <v>#REF!</v>
      </c>
      <c r="U701" s="6">
        <f>IFERROR(INDEX([1]!tblLoc[Score],MATCH(INDEX([1]!tblOrg[Loc],MATCH(INDEX(FacList,MATCH(tblTeamSch[[#This Row],[Facility]],INDEX(FacList,,1),0),3),[1]!tblOrg[Org Num],0)),[1]!tblLoc[Loc],0)),"")</f>
        <v>0</v>
      </c>
      <c r="V701" s="6">
        <f>IF(OR(tblTeamSch[[#This Row],[Court]]="",tblTeamSch[[#This Row],[Home]]&gt;0),0,IF(tblTeamSch[[#This Row],[Court]]&lt;10,0,IF(tblTeamSch[[#This Row],[Home Court]]=10,0,10)))</f>
        <v>0</v>
      </c>
      <c r="W701" s="6" t="e">
        <f>COUNTIFS(tblTeamSch[Travel Score for Game],10,tblTeamSch[Home],0,#REF!,#REF!)</f>
        <v>#REF!</v>
      </c>
      <c r="X701" s="6" t="str">
        <f>IFERROR(INDEX(tblTeamSch[Overall Travel Score],MATCH(tblTeamSch[[#This Row],[Opponent]],tblTeamSch[Team],0)),"")</f>
        <v/>
      </c>
      <c r="Y701" s="6" cm="1">
        <f t="array" ref="Y701">IF(Y700="Num",1,IF(Y700="","",IF(Y700+1&gt;TotalNumRegGames*2,"",Y700+1)))</f>
        <v>700</v>
      </c>
    </row>
    <row r="702" spans="1:25" ht="13.35" customHeight="1" x14ac:dyDescent="0.3">
      <c r="A702" s="6" cm="1">
        <f t="array" ref="A7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698</v>
      </c>
      <c r="B702" s="6" cm="1">
        <f t="array" ref="B7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2" s="6">
        <f>IFERROR(INDEX([1]!tblSchedule[Week Game Scheduled],MATCH(tblTeamSch[[#This Row],[Game Num]],[1]!tblSchedule[GameNum],0)),"")</f>
        <v>7</v>
      </c>
      <c r="D702" s="6">
        <f>IFERROR(INDEX([1]!tblSchedule[Round],MATCH(tblTeamSch[[#This Row],[Game Num]],[1]!tblSchedule[GameNum],0)),"")</f>
        <v>5</v>
      </c>
      <c r="E702" s="6">
        <f>IFERROR(INDEX([1]!tblSchedule[Rnd Sch],MATCH(tblTeamSch[[#This Row],[Game Num]],[1]!tblSchedule[GameNum],0)),"")</f>
        <v>5</v>
      </c>
      <c r="F702" s="6" t="str">
        <f>IFERROR(INDEX([1]!tblSchedule[DLC],MATCH(tblTeamSch[[#This Row],[Game Num]],[1]!tblSchedule[GameNum],0)),"")</f>
        <v>4B3</v>
      </c>
      <c r="G702" s="7" t="str">
        <f>IFERROR(INDEX([1]!tblSchedule[Facility],MATCH(tblTeamSch[[#This Row],[Game Num]],[1]!tblSchedule[GameNum],0)),"")</f>
        <v>St. Albert the Great Gym</v>
      </c>
      <c r="H702" s="8">
        <f>IFERROR(INDEX([1]!tblSchedule[Game Date],MATCH(tblTeamSch[[#This Row],[Game Num]],[1]!tblSchedule[GameNum],0)),"")</f>
        <v>46039</v>
      </c>
      <c r="I702" s="9">
        <f>IFERROR(INDEX([1]!tblSchedule[Game Time],MATCH(tblTeamSch[[#This Row],[Game Num]],[1]!tblSchedule[GameNum],0)),"")</f>
        <v>0.45833333333333331</v>
      </c>
      <c r="J702" s="10" t="str">
        <f>IFERROR(INDEX([1]!tblTeams[Organization],MATCH(tblTeamSch[[#This Row],[Team]],[1]!tblTeams[Team],0)),"")</f>
        <v>Sacred Heart Model School</v>
      </c>
      <c r="K702" s="10" t="str">
        <f>IFERROR(INDEX([1]!tblOrg[Abbr],MATCH(tblTeamSch[[#This Row],[Org]],[1]!tblOrg[Organization],0)),"")</f>
        <v>SHMS</v>
      </c>
      <c r="L702" s="10" t="str">
        <f>IFERROR(INDEX(IF(tblTeamSch[[#This Row],[1vs2]]=1,[1]!tblSchedule[Team 1 Name],[1]!tblSchedule[Team 2 Name]),MATCH(tblTeamSch[[#This Row],[Game Num]],[1]!tblSchedule[GameNum],0)),"")</f>
        <v>SHMS BB 4B#3</v>
      </c>
      <c r="M702" s="10" t="str">
        <f>IFERROR(INDEX(IF(tblTeamSch[[#This Row],[1vs2]]=1,[1]!tblSchedule[Team 2 Name],[1]!tblSchedule[Team 1 Name]),MATCH(tblTeamSch[[#This Row],[Game Num]],[1]!tblSchedule[GameNum],0)),"")</f>
        <v>St. Albert BB 4B#3 Gold</v>
      </c>
      <c r="N702" s="6"/>
      <c r="O702" s="6"/>
      <c r="P702" s="6"/>
      <c r="Q702" s="6">
        <f>INDEX([1]!tblSchedule[Home Game],MATCH(tblTeamSch[[#This Row],[Game Num]],[1]!tblSchedule[GameNum],0))</f>
        <v>1</v>
      </c>
      <c r="R702" s="7" t="e">
        <f>IF(COUNTIFS(tblTeamSch[Team],tblTeamSch[[#This Row],[Team]],#REF!,1)&gt;1,"Y","")</f>
        <v>#REF!</v>
      </c>
      <c r="S702" s="6">
        <f>INDEX([1]!tblLoc[Score],MATCH(INDEX([1]!tblOrg[Loc],MATCH(tblTeamSch[[#This Row],[Org]],[1]!tblOrg[Organization],0)),[1]!tblLoc[Loc],0))</f>
        <v>0</v>
      </c>
      <c r="T702" s="6" t="e">
        <f>INDEX([1]!tblLoc[Score],MATCH(INDEX([1]!tblOrg[Loc],MATCH(#REF!,[1]!tblOrg[Abbr],0)),[1]!tblLoc[Loc],0))</f>
        <v>#REF!</v>
      </c>
      <c r="U702" s="6">
        <f>IFERROR(INDEX([1]!tblLoc[Score],MATCH(INDEX([1]!tblOrg[Loc],MATCH(INDEX(FacList,MATCH(tblTeamSch[[#This Row],[Facility]],INDEX(FacList,,1),0),3),[1]!tblOrg[Org Num],0)),[1]!tblLoc[Loc],0)),"")</f>
        <v>0</v>
      </c>
      <c r="V702" s="6">
        <f>IF(OR(tblTeamSch[[#This Row],[Court]]="",tblTeamSch[[#This Row],[Home]]&gt;0),0,IF(tblTeamSch[[#This Row],[Court]]&lt;10,0,IF(tblTeamSch[[#This Row],[Home Court]]=10,0,10)))</f>
        <v>0</v>
      </c>
      <c r="W702" s="6" t="e">
        <f>COUNTIFS(tblTeamSch[Travel Score for Game],10,tblTeamSch[Home],0,#REF!,#REF!)</f>
        <v>#REF!</v>
      </c>
      <c r="X702" s="6" t="str">
        <f>IFERROR(INDEX(tblTeamSch[Overall Travel Score],MATCH(tblTeamSch[[#This Row],[Opponent]],tblTeamSch[Team],0)),"")</f>
        <v/>
      </c>
      <c r="Y702" s="6" cm="1">
        <f t="array" ref="Y702">IF(Y701="Num",1,IF(Y701="","",IF(Y701+1&gt;TotalNumRegGames*2,"",Y701+1)))</f>
        <v>701</v>
      </c>
    </row>
    <row r="703" spans="1:25" ht="13.35" customHeight="1" x14ac:dyDescent="0.3">
      <c r="A703" s="6" cm="1">
        <f t="array" ref="A7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712</v>
      </c>
      <c r="B703" s="6" cm="1">
        <f t="array" ref="B7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3" s="6">
        <f>IFERROR(INDEX([1]!tblSchedule[Week Game Scheduled],MATCH(tblTeamSch[[#This Row],[Game Num]],[1]!tblSchedule[GameNum],0)),"")</f>
        <v>8</v>
      </c>
      <c r="D703" s="6">
        <f>IFERROR(INDEX([1]!tblSchedule[Round],MATCH(tblTeamSch[[#This Row],[Game Num]],[1]!tblSchedule[GameNum],0)),"")</f>
        <v>6</v>
      </c>
      <c r="E703" s="6">
        <f>IFERROR(INDEX([1]!tblSchedule[Rnd Sch],MATCH(tblTeamSch[[#This Row],[Game Num]],[1]!tblSchedule[GameNum],0)),"")</f>
        <v>6</v>
      </c>
      <c r="F703" s="6" t="str">
        <f>IFERROR(INDEX([1]!tblSchedule[DLC],MATCH(tblTeamSch[[#This Row],[Game Num]],[1]!tblSchedule[GameNum],0)),"")</f>
        <v>4B3</v>
      </c>
      <c r="G703" s="7" t="str">
        <f>IFERROR(INDEX([1]!tblSchedule[Facility],MATCH(tblTeamSch[[#This Row],[Game Num]],[1]!tblSchedule[GameNum],0)),"")</f>
        <v>St. Margaret Mary PAC (smaller gym)</v>
      </c>
      <c r="H703" s="8">
        <f>IFERROR(INDEX([1]!tblSchedule[Game Date],MATCH(tblTeamSch[[#This Row],[Game Num]],[1]!tblSchedule[GameNum],0)),"")</f>
        <v>46046</v>
      </c>
      <c r="I703" s="9">
        <f>IFERROR(INDEX([1]!tblSchedule[Game Time],MATCH(tblTeamSch[[#This Row],[Game Num]],[1]!tblSchedule[GameNum],0)),"")</f>
        <v>0.47916666666666669</v>
      </c>
      <c r="J703" s="10" t="str">
        <f>IFERROR(INDEX([1]!tblTeams[Organization],MATCH(tblTeamSch[[#This Row],[Team]],[1]!tblTeams[Team],0)),"")</f>
        <v>Sacred Heart Model School</v>
      </c>
      <c r="K703" s="10" t="str">
        <f>IFERROR(INDEX([1]!tblOrg[Abbr],MATCH(tblTeamSch[[#This Row],[Org]],[1]!tblOrg[Organization],0)),"")</f>
        <v>SHMS</v>
      </c>
      <c r="L703" s="10" t="str">
        <f>IFERROR(INDEX(IF(tblTeamSch[[#This Row],[1vs2]]=1,[1]!tblSchedule[Team 1 Name],[1]!tblSchedule[Team 2 Name]),MATCH(tblTeamSch[[#This Row],[Game Num]],[1]!tblSchedule[GameNum],0)),"")</f>
        <v>SHMS BB 4B#3</v>
      </c>
      <c r="M703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703" s="6"/>
      <c r="O703" s="6"/>
      <c r="P703" s="6"/>
      <c r="Q703" s="6">
        <f>INDEX([1]!tblSchedule[Home Game],MATCH(tblTeamSch[[#This Row],[Game Num]],[1]!tblSchedule[GameNum],0))</f>
        <v>1</v>
      </c>
      <c r="R703" s="7" t="e">
        <f>IF(COUNTIFS(tblTeamSch[Team],tblTeamSch[[#This Row],[Team]],#REF!,1)&gt;1,"Y","")</f>
        <v>#REF!</v>
      </c>
      <c r="S703" s="6">
        <f>INDEX([1]!tblLoc[Score],MATCH(INDEX([1]!tblOrg[Loc],MATCH(tblTeamSch[[#This Row],[Org]],[1]!tblOrg[Organization],0)),[1]!tblLoc[Loc],0))</f>
        <v>0</v>
      </c>
      <c r="T703" s="6" t="e">
        <f>INDEX([1]!tblLoc[Score],MATCH(INDEX([1]!tblOrg[Loc],MATCH(#REF!,[1]!tblOrg[Abbr],0)),[1]!tblLoc[Loc],0))</f>
        <v>#REF!</v>
      </c>
      <c r="U703" s="6">
        <f>IFERROR(INDEX([1]!tblLoc[Score],MATCH(INDEX([1]!tblOrg[Loc],MATCH(INDEX(FacList,MATCH(tblTeamSch[[#This Row],[Facility]],INDEX(FacList,,1),0),3),[1]!tblOrg[Org Num],0)),[1]!tblLoc[Loc],0)),"")</f>
        <v>0</v>
      </c>
      <c r="V703" s="6">
        <f>IF(OR(tblTeamSch[[#This Row],[Court]]="",tblTeamSch[[#This Row],[Home]]&gt;0),0,IF(tblTeamSch[[#This Row],[Court]]&lt;10,0,IF(tblTeamSch[[#This Row],[Home Court]]=10,0,10)))</f>
        <v>0</v>
      </c>
      <c r="W703" s="6" t="e">
        <f>COUNTIFS(tblTeamSch[Travel Score for Game],10,tblTeamSch[Home],0,#REF!,#REF!)</f>
        <v>#REF!</v>
      </c>
      <c r="X703" s="6" t="str">
        <f>IFERROR(INDEX(tblTeamSch[Overall Travel Score],MATCH(tblTeamSch[[#This Row],[Opponent]],tblTeamSch[Team],0)),"")</f>
        <v/>
      </c>
      <c r="Y703" s="6" cm="1">
        <f t="array" ref="Y703">IF(Y702="Num",1,IF(Y702="","",IF(Y702+1&gt;TotalNumRegGames*2,"",Y702+1)))</f>
        <v>702</v>
      </c>
    </row>
    <row r="704" spans="1:25" ht="13.35" customHeight="1" x14ac:dyDescent="0.3">
      <c r="A704" s="6" cm="1">
        <f t="array" ref="A7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726</v>
      </c>
      <c r="B704" s="6" cm="1">
        <f t="array" ref="B7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4" s="6">
        <f>IFERROR(INDEX([1]!tblSchedule[Week Game Scheduled],MATCH(tblTeamSch[[#This Row],[Game Num]],[1]!tblSchedule[GameNum],0)),"")</f>
        <v>9</v>
      </c>
      <c r="D704" s="6">
        <f>IFERROR(INDEX([1]!tblSchedule[Round],MATCH(tblTeamSch[[#This Row],[Game Num]],[1]!tblSchedule[GameNum],0)),"")</f>
        <v>7</v>
      </c>
      <c r="E704" s="6">
        <f>IFERROR(INDEX([1]!tblSchedule[Rnd Sch],MATCH(tblTeamSch[[#This Row],[Game Num]],[1]!tblSchedule[GameNum],0)),"")</f>
        <v>7</v>
      </c>
      <c r="F704" s="6" t="str">
        <f>IFERROR(INDEX([1]!tblSchedule[DLC],MATCH(tblTeamSch[[#This Row],[Game Num]],[1]!tblSchedule[GameNum],0)),"")</f>
        <v>4B3</v>
      </c>
      <c r="G704" s="7" t="str">
        <f>IFERROR(INDEX([1]!tblSchedule[Facility],MATCH(tblTeamSch[[#This Row],[Game Num]],[1]!tblSchedule[GameNum],0)),"")</f>
        <v>St. Michael Community Center</v>
      </c>
      <c r="H704" s="8">
        <f>IFERROR(INDEX([1]!tblSchedule[Game Date],MATCH(tblTeamSch[[#This Row],[Game Num]],[1]!tblSchedule[GameNum],0)),"")</f>
        <v>46053</v>
      </c>
      <c r="I704" s="9">
        <f>IFERROR(INDEX([1]!tblSchedule[Game Time],MATCH(tblTeamSch[[#This Row],[Game Num]],[1]!tblSchedule[GameNum],0)),"")</f>
        <v>0.54166666666666663</v>
      </c>
      <c r="J704" s="10" t="str">
        <f>IFERROR(INDEX([1]!tblTeams[Organization],MATCH(tblTeamSch[[#This Row],[Team]],[1]!tblTeams[Team],0)),"")</f>
        <v>Sacred Heart Model School</v>
      </c>
      <c r="K704" s="10" t="str">
        <f>IFERROR(INDEX([1]!tblOrg[Abbr],MATCH(tblTeamSch[[#This Row],[Org]],[1]!tblOrg[Organization],0)),"")</f>
        <v>SHMS</v>
      </c>
      <c r="L704" s="10" t="str">
        <f>IFERROR(INDEX(IF(tblTeamSch[[#This Row],[1vs2]]=1,[1]!tblSchedule[Team 1 Name],[1]!tblSchedule[Team 2 Name]),MATCH(tblTeamSch[[#This Row],[Game Num]],[1]!tblSchedule[GameNum],0)),"")</f>
        <v>SHMS BB 4B#3</v>
      </c>
      <c r="M704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704" s="6"/>
      <c r="O704" s="6"/>
      <c r="P704" s="6"/>
      <c r="Q704" s="6">
        <f>INDEX([1]!tblSchedule[Home Game],MATCH(tblTeamSch[[#This Row],[Game Num]],[1]!tblSchedule[GameNum],0))</f>
        <v>1</v>
      </c>
      <c r="R704" s="7" t="e">
        <f>IF(COUNTIFS(tblTeamSch[Team],tblTeamSch[[#This Row],[Team]],#REF!,1)&gt;1,"Y","")</f>
        <v>#REF!</v>
      </c>
      <c r="S704" s="6">
        <f>INDEX([1]!tblLoc[Score],MATCH(INDEX([1]!tblOrg[Loc],MATCH(tblTeamSch[[#This Row],[Org]],[1]!tblOrg[Organization],0)),[1]!tblLoc[Loc],0))</f>
        <v>0</v>
      </c>
      <c r="T704" s="6" t="e">
        <f>INDEX([1]!tblLoc[Score],MATCH(INDEX([1]!tblOrg[Loc],MATCH(#REF!,[1]!tblOrg[Abbr],0)),[1]!tblLoc[Loc],0))</f>
        <v>#REF!</v>
      </c>
      <c r="U704" s="6">
        <f>IFERROR(INDEX([1]!tblLoc[Score],MATCH(INDEX([1]!tblOrg[Loc],MATCH(INDEX(FacList,MATCH(tblTeamSch[[#This Row],[Facility]],INDEX(FacList,,1),0),3),[1]!tblOrg[Org Num],0)),[1]!tblLoc[Loc],0)),"")</f>
        <v>7</v>
      </c>
      <c r="V704" s="6">
        <f>IF(OR(tblTeamSch[[#This Row],[Court]]="",tblTeamSch[[#This Row],[Home]]&gt;0),0,IF(tblTeamSch[[#This Row],[Court]]&lt;10,0,IF(tblTeamSch[[#This Row],[Home Court]]=10,0,10)))</f>
        <v>0</v>
      </c>
      <c r="W704" s="6" t="e">
        <f>COUNTIFS(tblTeamSch[Travel Score for Game],10,tblTeamSch[Home],0,#REF!,#REF!)</f>
        <v>#REF!</v>
      </c>
      <c r="X704" s="6" t="str">
        <f>IFERROR(INDEX(tblTeamSch[Overall Travel Score],MATCH(tblTeamSch[[#This Row],[Opponent]],tblTeamSch[Team],0)),"")</f>
        <v/>
      </c>
      <c r="Y704" s="6" cm="1">
        <f t="array" ref="Y704">IF(Y703="Num",1,IF(Y703="","",IF(Y703+1&gt;TotalNumRegGames*2,"",Y703+1)))</f>
        <v>703</v>
      </c>
    </row>
    <row r="705" spans="1:25" ht="13.35" customHeight="1" x14ac:dyDescent="0.3">
      <c r="A705" s="6" cm="1">
        <f t="array" ref="A7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1003</v>
      </c>
      <c r="B705" s="6" cm="1">
        <f t="array" ref="B7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5" s="6">
        <f>IFERROR(INDEX([1]!tblSchedule[Week Game Scheduled],MATCH(tblTeamSch[[#This Row],[Game Num]],[1]!tblSchedule[GameNum],0)),"")</f>
        <v>49</v>
      </c>
      <c r="D705" s="6">
        <f>IFERROR(INDEX([1]!tblSchedule[Round],MATCH(tblTeamSch[[#This Row],[Game Num]],[1]!tblSchedule[GameNum],0)),"")</f>
        <v>1</v>
      </c>
      <c r="E705" s="6">
        <f>IFERROR(INDEX([1]!tblSchedule[Rnd Sch],MATCH(tblTeamSch[[#This Row],[Game Num]],[1]!tblSchedule[GameNum],0)),"")</f>
        <v>1</v>
      </c>
      <c r="F705" s="6" t="str">
        <f>IFERROR(INDEX([1]!tblSchedule[DLC],MATCH(tblTeamSch[[#This Row],[Game Num]],[1]!tblSchedule[GameNum],0)),"")</f>
        <v>4G1AA</v>
      </c>
      <c r="G705" s="7" t="str">
        <f>IFERROR(INDEX([1]!tblSchedule[Facility],MATCH(tblTeamSch[[#This Row],[Game Num]],[1]!tblSchedule[GameNum],0)),"")</f>
        <v>Sacred Heart Model School Gym</v>
      </c>
      <c r="H705" s="8">
        <f>IFERROR(INDEX([1]!tblSchedule[Game Date],MATCH(tblTeamSch[[#This Row],[Game Num]],[1]!tblSchedule[GameNum],0)),"")</f>
        <v>45997</v>
      </c>
      <c r="I705" s="9">
        <f>IFERROR(INDEX([1]!tblSchedule[Game Time],MATCH(tblTeamSch[[#This Row],[Game Num]],[1]!tblSchedule[GameNum],0)),"")</f>
        <v>0.45833333333333331</v>
      </c>
      <c r="J705" s="10" t="str">
        <f>IFERROR(INDEX([1]!tblTeams[Organization],MATCH(tblTeamSch[[#This Row],[Team]],[1]!tblTeams[Team],0)),"")</f>
        <v>Sacred Heart Model School</v>
      </c>
      <c r="K705" s="10" t="str">
        <f>IFERROR(INDEX([1]!tblOrg[Abbr],MATCH(tblTeamSch[[#This Row],[Org]],[1]!tblOrg[Organization],0)),"")</f>
        <v>SHMS</v>
      </c>
      <c r="L705" s="10" t="str">
        <f>IFERROR(INDEX(IF(tblTeamSch[[#This Row],[1vs2]]=1,[1]!tblSchedule[Team 1 Name],[1]!tblSchedule[Team 2 Name]),MATCH(tblTeamSch[[#This Row],[Game Num]],[1]!tblSchedule[GameNum],0)),"")</f>
        <v>SHMS BB 4G#1</v>
      </c>
      <c r="M705" s="10" t="str">
        <f>IFERROR(INDEX(IF(tblTeamSch[[#This Row],[1vs2]]=1,[1]!tblSchedule[Team 2 Name],[1]!tblSchedule[Team 1 Name]),MATCH(tblTeamSch[[#This Row],[Game Num]],[1]!tblSchedule[GameNum],0)),"")</f>
        <v>St. Mary BB 4G - Green</v>
      </c>
      <c r="N705" s="6"/>
      <c r="O705" s="6"/>
      <c r="P705" s="6"/>
      <c r="Q705" s="6">
        <f>INDEX([1]!tblSchedule[Home Game],MATCH(tblTeamSch[[#This Row],[Game Num]],[1]!tblSchedule[GameNum],0))</f>
        <v>1</v>
      </c>
      <c r="R705" s="7" t="e">
        <f>IF(COUNTIFS(tblTeamSch[Team],tblTeamSch[[#This Row],[Team]],#REF!,1)&gt;1,"Y","")</f>
        <v>#REF!</v>
      </c>
      <c r="S705" s="6">
        <f>INDEX([1]!tblLoc[Score],MATCH(INDEX([1]!tblOrg[Loc],MATCH(tblTeamSch[[#This Row],[Org]],[1]!tblOrg[Organization],0)),[1]!tblLoc[Loc],0))</f>
        <v>0</v>
      </c>
      <c r="T705" s="6" t="e">
        <f>INDEX([1]!tblLoc[Score],MATCH(INDEX([1]!tblOrg[Loc],MATCH(#REF!,[1]!tblOrg[Abbr],0)),[1]!tblLoc[Loc],0))</f>
        <v>#REF!</v>
      </c>
      <c r="U705" s="6">
        <f>IFERROR(INDEX([1]!tblLoc[Score],MATCH(INDEX([1]!tblOrg[Loc],MATCH(INDEX(FacList,MATCH(tblTeamSch[[#This Row],[Facility]],INDEX(FacList,,1),0),3),[1]!tblOrg[Org Num],0)),[1]!tblLoc[Loc],0)),"")</f>
        <v>0</v>
      </c>
      <c r="V705" s="6">
        <f>IF(OR(tblTeamSch[[#This Row],[Court]]="",tblTeamSch[[#This Row],[Home]]&gt;0),0,IF(tblTeamSch[[#This Row],[Court]]&lt;10,0,IF(tblTeamSch[[#This Row],[Home Court]]=10,0,10)))</f>
        <v>0</v>
      </c>
      <c r="W705" s="6" t="e">
        <f>COUNTIFS(tblTeamSch[Travel Score for Game],10,tblTeamSch[Home],0,#REF!,#REF!)</f>
        <v>#REF!</v>
      </c>
      <c r="X705" s="6" t="str">
        <f>IFERROR(INDEX(tblTeamSch[Overall Travel Score],MATCH(tblTeamSch[[#This Row],[Opponent]],tblTeamSch[Team],0)),"")</f>
        <v/>
      </c>
      <c r="Y705" s="6" cm="1">
        <f t="array" ref="Y705">IF(Y704="Num",1,IF(Y704="","",IF(Y704+1&gt;TotalNumRegGames*2,"",Y704+1)))</f>
        <v>704</v>
      </c>
    </row>
    <row r="706" spans="1:25" ht="13.35" customHeight="1" x14ac:dyDescent="0.3">
      <c r="A706" s="6" cm="1">
        <f t="array" ref="A7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1009</v>
      </c>
      <c r="B706" s="6" cm="1">
        <f t="array" ref="B7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6" s="6">
        <f>IFERROR(INDEX([1]!tblSchedule[Week Game Scheduled],MATCH(tblTeamSch[[#This Row],[Game Num]],[1]!tblSchedule[GameNum],0)),"")</f>
        <v>50</v>
      </c>
      <c r="D706" s="6">
        <f>IFERROR(INDEX([1]!tblSchedule[Round],MATCH(tblTeamSch[[#This Row],[Game Num]],[1]!tblSchedule[GameNum],0)),"")</f>
        <v>2</v>
      </c>
      <c r="E706" s="6">
        <f>IFERROR(INDEX([1]!tblSchedule[Rnd Sch],MATCH(tblTeamSch[[#This Row],[Game Num]],[1]!tblSchedule[GameNum],0)),"")</f>
        <v>2</v>
      </c>
      <c r="F706" s="6" t="str">
        <f>IFERROR(INDEX([1]!tblSchedule[DLC],MATCH(tblTeamSch[[#This Row],[Game Num]],[1]!tblSchedule[GameNum],0)),"")</f>
        <v>4G1AA</v>
      </c>
      <c r="G706" s="7" t="str">
        <f>IFERROR(INDEX([1]!tblSchedule[Facility],MATCH(tblTeamSch[[#This Row],[Game Num]],[1]!tblSchedule[GameNum],0)),"")</f>
        <v>Sacred Heart Model School Gym</v>
      </c>
      <c r="H706" s="8">
        <f>IFERROR(INDEX([1]!tblSchedule[Game Date],MATCH(tblTeamSch[[#This Row],[Game Num]],[1]!tblSchedule[GameNum],0)),"")</f>
        <v>46004</v>
      </c>
      <c r="I706" s="9">
        <f>IFERROR(INDEX([1]!tblSchedule[Game Time],MATCH(tblTeamSch[[#This Row],[Game Num]],[1]!tblSchedule[GameNum],0)),"")</f>
        <v>0.54166666666666663</v>
      </c>
      <c r="J706" s="10" t="str">
        <f>IFERROR(INDEX([1]!tblTeams[Organization],MATCH(tblTeamSch[[#This Row],[Team]],[1]!tblTeams[Team],0)),"")</f>
        <v>Sacred Heart Model School</v>
      </c>
      <c r="K706" s="10" t="str">
        <f>IFERROR(INDEX([1]!tblOrg[Abbr],MATCH(tblTeamSch[[#This Row],[Org]],[1]!tblOrg[Organization],0)),"")</f>
        <v>SHMS</v>
      </c>
      <c r="L706" s="10" t="str">
        <f>IFERROR(INDEX(IF(tblTeamSch[[#This Row],[1vs2]]=1,[1]!tblSchedule[Team 1 Name],[1]!tblSchedule[Team 2 Name]),MATCH(tblTeamSch[[#This Row],[Game Num]],[1]!tblSchedule[GameNum],0)),"")</f>
        <v>SHMS BB 4G#1</v>
      </c>
      <c r="M706" s="10" t="str">
        <f>IFERROR(INDEX(IF(tblTeamSch[[#This Row],[1vs2]]=1,[1]!tblSchedule[Team 2 Name],[1]!tblSchedule[Team 1 Name]),MATCH(tblTeamSch[[#This Row],[Game Num]],[1]!tblSchedule[GameNum],0)),"")</f>
        <v>St Patrick BB 4G#1</v>
      </c>
      <c r="N706" s="6"/>
      <c r="O706" s="6"/>
      <c r="P706" s="6"/>
      <c r="Q706" s="6">
        <f>INDEX([1]!tblSchedule[Home Game],MATCH(tblTeamSch[[#This Row],[Game Num]],[1]!tblSchedule[GameNum],0))</f>
        <v>1</v>
      </c>
      <c r="R706" s="7" t="e">
        <f>IF(COUNTIFS(tblTeamSch[Team],tblTeamSch[[#This Row],[Team]],#REF!,1)&gt;1,"Y","")</f>
        <v>#REF!</v>
      </c>
      <c r="S706" s="6">
        <f>INDEX([1]!tblLoc[Score],MATCH(INDEX([1]!tblOrg[Loc],MATCH(tblTeamSch[[#This Row],[Org]],[1]!tblOrg[Organization],0)),[1]!tblLoc[Loc],0))</f>
        <v>0</v>
      </c>
      <c r="T706" s="6" t="e">
        <f>INDEX([1]!tblLoc[Score],MATCH(INDEX([1]!tblOrg[Loc],MATCH(#REF!,[1]!tblOrg[Abbr],0)),[1]!tblLoc[Loc],0))</f>
        <v>#REF!</v>
      </c>
      <c r="U706" s="6">
        <f>IFERROR(INDEX([1]!tblLoc[Score],MATCH(INDEX([1]!tblOrg[Loc],MATCH(INDEX(FacList,MATCH(tblTeamSch[[#This Row],[Facility]],INDEX(FacList,,1),0),3),[1]!tblOrg[Org Num],0)),[1]!tblLoc[Loc],0)),"")</f>
        <v>0</v>
      </c>
      <c r="V706" s="6">
        <f>IF(OR(tblTeamSch[[#This Row],[Court]]="",tblTeamSch[[#This Row],[Home]]&gt;0),0,IF(tblTeamSch[[#This Row],[Court]]&lt;10,0,IF(tblTeamSch[[#This Row],[Home Court]]=10,0,10)))</f>
        <v>0</v>
      </c>
      <c r="W706" s="6" t="e">
        <f>COUNTIFS(tblTeamSch[Travel Score for Game],10,tblTeamSch[Home],0,#REF!,#REF!)</f>
        <v>#REF!</v>
      </c>
      <c r="X706" s="6" t="str">
        <f>IFERROR(INDEX(tblTeamSch[Overall Travel Score],MATCH(tblTeamSch[[#This Row],[Opponent]],tblTeamSch[Team],0)),"")</f>
        <v/>
      </c>
      <c r="Y706" s="6" cm="1">
        <f t="array" ref="Y706">IF(Y705="Num",1,IF(Y705="","",IF(Y705+1&gt;TotalNumRegGames*2,"",Y705+1)))</f>
        <v>705</v>
      </c>
    </row>
    <row r="707" spans="1:25" ht="13.35" customHeight="1" x14ac:dyDescent="0.3">
      <c r="A707" s="6" cm="1">
        <f t="array" ref="A7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1015</v>
      </c>
      <c r="B707" s="6" cm="1">
        <f t="array" ref="B7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7" s="6">
        <f>IFERROR(INDEX([1]!tblSchedule[Week Game Scheduled],MATCH(tblTeamSch[[#This Row],[Game Num]],[1]!tblSchedule[GameNum],0)),"")</f>
        <v>5</v>
      </c>
      <c r="D707" s="6">
        <f>IFERROR(INDEX([1]!tblSchedule[Round],MATCH(tblTeamSch[[#This Row],[Game Num]],[1]!tblSchedule[GameNum],0)),"")</f>
        <v>3</v>
      </c>
      <c r="E707" s="6">
        <f>IFERROR(INDEX([1]!tblSchedule[Rnd Sch],MATCH(tblTeamSch[[#This Row],[Game Num]],[1]!tblSchedule[GameNum],0)),"")</f>
        <v>3</v>
      </c>
      <c r="F707" s="6" t="str">
        <f>IFERROR(INDEX([1]!tblSchedule[DLC],MATCH(tblTeamSch[[#This Row],[Game Num]],[1]!tblSchedule[GameNum],0)),"")</f>
        <v>4G1AA</v>
      </c>
      <c r="G707" s="7" t="str">
        <f>IFERROR(INDEX([1]!tblSchedule[Facility],MATCH(tblTeamSch[[#This Row],[Game Num]],[1]!tblSchedule[GameNum],0)),"")</f>
        <v>Sacred Heart Model School Gym</v>
      </c>
      <c r="H707" s="8">
        <f>IFERROR(INDEX([1]!tblSchedule[Game Date],MATCH(tblTeamSch[[#This Row],[Game Num]],[1]!tblSchedule[GameNum],0)),"")</f>
        <v>46025</v>
      </c>
      <c r="I707" s="9">
        <f>IFERROR(INDEX([1]!tblSchedule[Game Time],MATCH(tblTeamSch[[#This Row],[Game Num]],[1]!tblSchedule[GameNum],0)),"")</f>
        <v>0.45833333333333331</v>
      </c>
      <c r="J707" s="10" t="str">
        <f>IFERROR(INDEX([1]!tblTeams[Organization],MATCH(tblTeamSch[[#This Row],[Team]],[1]!tblTeams[Team],0)),"")</f>
        <v>Sacred Heart Model School</v>
      </c>
      <c r="K707" s="10" t="str">
        <f>IFERROR(INDEX([1]!tblOrg[Abbr],MATCH(tblTeamSch[[#This Row],[Org]],[1]!tblOrg[Organization],0)),"")</f>
        <v>SHMS</v>
      </c>
      <c r="L707" s="10" t="str">
        <f>IFERROR(INDEX(IF(tblTeamSch[[#This Row],[1vs2]]=1,[1]!tblSchedule[Team 1 Name],[1]!tblSchedule[Team 2 Name]),MATCH(tblTeamSch[[#This Row],[Game Num]],[1]!tblSchedule[GameNum],0)),"")</f>
        <v>SHMS BB 4G#1</v>
      </c>
      <c r="M707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707" s="6"/>
      <c r="O707" s="6"/>
      <c r="P707" s="6"/>
      <c r="Q707" s="6">
        <f>INDEX([1]!tblSchedule[Home Game],MATCH(tblTeamSch[[#This Row],[Game Num]],[1]!tblSchedule[GameNum],0))</f>
        <v>1</v>
      </c>
      <c r="R707" s="7" t="e">
        <f>IF(COUNTIFS(tblTeamSch[Team],tblTeamSch[[#This Row],[Team]],#REF!,1)&gt;1,"Y","")</f>
        <v>#REF!</v>
      </c>
      <c r="S707" s="6">
        <f>INDEX([1]!tblLoc[Score],MATCH(INDEX([1]!tblOrg[Loc],MATCH(tblTeamSch[[#This Row],[Org]],[1]!tblOrg[Organization],0)),[1]!tblLoc[Loc],0))</f>
        <v>0</v>
      </c>
      <c r="T707" s="6" t="e">
        <f>INDEX([1]!tblLoc[Score],MATCH(INDEX([1]!tblOrg[Loc],MATCH(#REF!,[1]!tblOrg[Abbr],0)),[1]!tblLoc[Loc],0))</f>
        <v>#REF!</v>
      </c>
      <c r="U707" s="6">
        <f>IFERROR(INDEX([1]!tblLoc[Score],MATCH(INDEX([1]!tblOrg[Loc],MATCH(INDEX(FacList,MATCH(tblTeamSch[[#This Row],[Facility]],INDEX(FacList,,1),0),3),[1]!tblOrg[Org Num],0)),[1]!tblLoc[Loc],0)),"")</f>
        <v>0</v>
      </c>
      <c r="V707" s="6">
        <f>IF(OR(tblTeamSch[[#This Row],[Court]]="",tblTeamSch[[#This Row],[Home]]&gt;0),0,IF(tblTeamSch[[#This Row],[Court]]&lt;10,0,IF(tblTeamSch[[#This Row],[Home Court]]=10,0,10)))</f>
        <v>0</v>
      </c>
      <c r="W707" s="6" t="e">
        <f>COUNTIFS(tblTeamSch[Travel Score for Game],10,tblTeamSch[Home],0,#REF!,#REF!)</f>
        <v>#REF!</v>
      </c>
      <c r="X707" s="6" t="str">
        <f>IFERROR(INDEX(tblTeamSch[Overall Travel Score],MATCH(tblTeamSch[[#This Row],[Opponent]],tblTeamSch[Team],0)),"")</f>
        <v/>
      </c>
      <c r="Y707" s="6" cm="1">
        <f t="array" ref="Y707">IF(Y706="Num",1,IF(Y706="","",IF(Y706+1&gt;TotalNumRegGames*2,"",Y706+1)))</f>
        <v>706</v>
      </c>
    </row>
    <row r="708" spans="1:25" ht="13.35" customHeight="1" x14ac:dyDescent="0.3">
      <c r="A708" s="6" cm="1">
        <f t="array" ref="A7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1021</v>
      </c>
      <c r="B708" s="6" cm="1">
        <f t="array" ref="B7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8" s="6">
        <f>IFERROR(INDEX([1]!tblSchedule[Week Game Scheduled],MATCH(tblTeamSch[[#This Row],[Game Num]],[1]!tblSchedule[GameNum],0)),"")</f>
        <v>6</v>
      </c>
      <c r="D708" s="6">
        <f>IFERROR(INDEX([1]!tblSchedule[Round],MATCH(tblTeamSch[[#This Row],[Game Num]],[1]!tblSchedule[GameNum],0)),"")</f>
        <v>4</v>
      </c>
      <c r="E708" s="6">
        <f>IFERROR(INDEX([1]!tblSchedule[Rnd Sch],MATCH(tblTeamSch[[#This Row],[Game Num]],[1]!tblSchedule[GameNum],0)),"")</f>
        <v>4</v>
      </c>
      <c r="F708" s="6" t="str">
        <f>IFERROR(INDEX([1]!tblSchedule[DLC],MATCH(tblTeamSch[[#This Row],[Game Num]],[1]!tblSchedule[GameNum],0)),"")</f>
        <v>4G1AA</v>
      </c>
      <c r="G708" s="7" t="str">
        <f>IFERROR(INDEX([1]!tblSchedule[Facility],MATCH(tblTeamSch[[#This Row],[Game Num]],[1]!tblSchedule[GameNum],0)),"")</f>
        <v>Sacred Heart Model School Gym</v>
      </c>
      <c r="H708" s="8">
        <f>IFERROR(INDEX([1]!tblSchedule[Game Date],MATCH(tblTeamSch[[#This Row],[Game Num]],[1]!tblSchedule[GameNum],0)),"")</f>
        <v>46032</v>
      </c>
      <c r="I708" s="9">
        <f>IFERROR(INDEX([1]!tblSchedule[Game Time],MATCH(tblTeamSch[[#This Row],[Game Num]],[1]!tblSchedule[GameNum],0)),"")</f>
        <v>0.54166666666666663</v>
      </c>
      <c r="J708" s="10" t="str">
        <f>IFERROR(INDEX([1]!tblTeams[Organization],MATCH(tblTeamSch[[#This Row],[Team]],[1]!tblTeams[Team],0)),"")</f>
        <v>Sacred Heart Model School</v>
      </c>
      <c r="K708" s="10" t="str">
        <f>IFERROR(INDEX([1]!tblOrg[Abbr],MATCH(tblTeamSch[[#This Row],[Org]],[1]!tblOrg[Organization],0)),"")</f>
        <v>SHMS</v>
      </c>
      <c r="L708" s="10" t="str">
        <f>IFERROR(INDEX(IF(tblTeamSch[[#This Row],[1vs2]]=1,[1]!tblSchedule[Team 1 Name],[1]!tblSchedule[Team 2 Name]),MATCH(tblTeamSch[[#This Row],[Game Num]],[1]!tblSchedule[GameNum],0)),"")</f>
        <v>SHMS BB 4G#1</v>
      </c>
      <c r="M708" s="10" t="str">
        <f>IFERROR(INDEX(IF(tblTeamSch[[#This Row],[1vs2]]=1,[1]!tblSchedule[Team 2 Name],[1]!tblSchedule[Team 1 Name]),MATCH(tblTeamSch[[#This Row],[Game Num]],[1]!tblSchedule[GameNum],0)),"")</f>
        <v>Holy Spirit GBB 4#1</v>
      </c>
      <c r="N708" s="6"/>
      <c r="O708" s="6"/>
      <c r="P708" s="6"/>
      <c r="Q708" s="6">
        <f>INDEX([1]!tblSchedule[Home Game],MATCH(tblTeamSch[[#This Row],[Game Num]],[1]!tblSchedule[GameNum],0))</f>
        <v>1</v>
      </c>
      <c r="R708" s="7" t="e">
        <f>IF(COUNTIFS(tblTeamSch[Team],tblTeamSch[[#This Row],[Team]],#REF!,1)&gt;1,"Y","")</f>
        <v>#REF!</v>
      </c>
      <c r="S708" s="6">
        <f>INDEX([1]!tblLoc[Score],MATCH(INDEX([1]!tblOrg[Loc],MATCH(tblTeamSch[[#This Row],[Org]],[1]!tblOrg[Organization],0)),[1]!tblLoc[Loc],0))</f>
        <v>0</v>
      </c>
      <c r="T708" s="6" t="e">
        <f>INDEX([1]!tblLoc[Score],MATCH(INDEX([1]!tblOrg[Loc],MATCH(#REF!,[1]!tblOrg[Abbr],0)),[1]!tblLoc[Loc],0))</f>
        <v>#REF!</v>
      </c>
      <c r="U708" s="6">
        <f>IFERROR(INDEX([1]!tblLoc[Score],MATCH(INDEX([1]!tblOrg[Loc],MATCH(INDEX(FacList,MATCH(tblTeamSch[[#This Row],[Facility]],INDEX(FacList,,1),0),3),[1]!tblOrg[Org Num],0)),[1]!tblLoc[Loc],0)),"")</f>
        <v>0</v>
      </c>
      <c r="V708" s="6">
        <f>IF(OR(tblTeamSch[[#This Row],[Court]]="",tblTeamSch[[#This Row],[Home]]&gt;0),0,IF(tblTeamSch[[#This Row],[Court]]&lt;10,0,IF(tblTeamSch[[#This Row],[Home Court]]=10,0,10)))</f>
        <v>0</v>
      </c>
      <c r="W708" s="6" t="e">
        <f>COUNTIFS(tblTeamSch[Travel Score for Game],10,tblTeamSch[Home],0,#REF!,#REF!)</f>
        <v>#REF!</v>
      </c>
      <c r="X708" s="6" t="str">
        <f>IFERROR(INDEX(tblTeamSch[Overall Travel Score],MATCH(tblTeamSch[[#This Row],[Opponent]],tblTeamSch[Team],0)),"")</f>
        <v/>
      </c>
      <c r="Y708" s="6" cm="1">
        <f t="array" ref="Y708">IF(Y707="Num",1,IF(Y707="","",IF(Y707+1&gt;TotalNumRegGames*2,"",Y707+1)))</f>
        <v>707</v>
      </c>
    </row>
    <row r="709" spans="1:25" ht="13.35" customHeight="1" x14ac:dyDescent="0.3">
      <c r="A709" s="6" cm="1">
        <f t="array" ref="A7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1027</v>
      </c>
      <c r="B709" s="6" cm="1">
        <f t="array" ref="B7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09" s="6">
        <f>IFERROR(INDEX([1]!tblSchedule[Week Game Scheduled],MATCH(tblTeamSch[[#This Row],[Game Num]],[1]!tblSchedule[GameNum],0)),"")</f>
        <v>7</v>
      </c>
      <c r="D709" s="6">
        <f>IFERROR(INDEX([1]!tblSchedule[Round],MATCH(tblTeamSch[[#This Row],[Game Num]],[1]!tblSchedule[GameNum],0)),"")</f>
        <v>5</v>
      </c>
      <c r="E709" s="6">
        <f>IFERROR(INDEX([1]!tblSchedule[Rnd Sch],MATCH(tblTeamSch[[#This Row],[Game Num]],[1]!tblSchedule[GameNum],0)),"")</f>
        <v>5</v>
      </c>
      <c r="F709" s="6" t="str">
        <f>IFERROR(INDEX([1]!tblSchedule[DLC],MATCH(tblTeamSch[[#This Row],[Game Num]],[1]!tblSchedule[GameNum],0)),"")</f>
        <v>4G1AA</v>
      </c>
      <c r="G709" s="7" t="str">
        <f>IFERROR(INDEX([1]!tblSchedule[Facility],MATCH(tblTeamSch[[#This Row],[Game Num]],[1]!tblSchedule[GameNum],0)),"")</f>
        <v>Sacred Heart Model School Gym</v>
      </c>
      <c r="H709" s="8">
        <f>IFERROR(INDEX([1]!tblSchedule[Game Date],MATCH(tblTeamSch[[#This Row],[Game Num]],[1]!tblSchedule[GameNum],0)),"")</f>
        <v>46039</v>
      </c>
      <c r="I709" s="9">
        <f>IFERROR(INDEX([1]!tblSchedule[Game Time],MATCH(tblTeamSch[[#This Row],[Game Num]],[1]!tblSchedule[GameNum],0)),"")</f>
        <v>0.41666666666666669</v>
      </c>
      <c r="J709" s="10" t="str">
        <f>IFERROR(INDEX([1]!tblTeams[Organization],MATCH(tblTeamSch[[#This Row],[Team]],[1]!tblTeams[Team],0)),"")</f>
        <v>Sacred Heart Model School</v>
      </c>
      <c r="K709" s="10" t="str">
        <f>IFERROR(INDEX([1]!tblOrg[Abbr],MATCH(tblTeamSch[[#This Row],[Org]],[1]!tblOrg[Organization],0)),"")</f>
        <v>SHMS</v>
      </c>
      <c r="L709" s="10" t="str">
        <f>IFERROR(INDEX(IF(tblTeamSch[[#This Row],[1vs2]]=1,[1]!tblSchedule[Team 1 Name],[1]!tblSchedule[Team 2 Name]),MATCH(tblTeamSch[[#This Row],[Game Num]],[1]!tblSchedule[GameNum],0)),"")</f>
        <v>SHMS BB 4G#1</v>
      </c>
      <c r="M709" s="10" t="str">
        <f>IFERROR(INDEX(IF(tblTeamSch[[#This Row],[1vs2]]=1,[1]!tblSchedule[Team 2 Name],[1]!tblSchedule[Team 1 Name]),MATCH(tblTeamSch[[#This Row],[Game Num]],[1]!tblSchedule[GameNum],0)),"")</f>
        <v>St Agnes BB 4G#1</v>
      </c>
      <c r="N709" s="6"/>
      <c r="O709" s="6"/>
      <c r="P709" s="6"/>
      <c r="Q709" s="6">
        <f>INDEX([1]!tblSchedule[Home Game],MATCH(tblTeamSch[[#This Row],[Game Num]],[1]!tblSchedule[GameNum],0))</f>
        <v>1</v>
      </c>
      <c r="R709" s="7" t="e">
        <f>IF(COUNTIFS(tblTeamSch[Team],tblTeamSch[[#This Row],[Team]],#REF!,1)&gt;1,"Y","")</f>
        <v>#REF!</v>
      </c>
      <c r="S709" s="6">
        <f>INDEX([1]!tblLoc[Score],MATCH(INDEX([1]!tblOrg[Loc],MATCH(tblTeamSch[[#This Row],[Org]],[1]!tblOrg[Organization],0)),[1]!tblLoc[Loc],0))</f>
        <v>0</v>
      </c>
      <c r="T709" s="6" t="e">
        <f>INDEX([1]!tblLoc[Score],MATCH(INDEX([1]!tblOrg[Loc],MATCH(#REF!,[1]!tblOrg[Abbr],0)),[1]!tblLoc[Loc],0))</f>
        <v>#REF!</v>
      </c>
      <c r="U709" s="6">
        <f>IFERROR(INDEX([1]!tblLoc[Score],MATCH(INDEX([1]!tblOrg[Loc],MATCH(INDEX(FacList,MATCH(tblTeamSch[[#This Row],[Facility]],INDEX(FacList,,1),0),3),[1]!tblOrg[Org Num],0)),[1]!tblLoc[Loc],0)),"")</f>
        <v>0</v>
      </c>
      <c r="V709" s="6">
        <f>IF(OR(tblTeamSch[[#This Row],[Court]]="",tblTeamSch[[#This Row],[Home]]&gt;0),0,IF(tblTeamSch[[#This Row],[Court]]&lt;10,0,IF(tblTeamSch[[#This Row],[Home Court]]=10,0,10)))</f>
        <v>0</v>
      </c>
      <c r="W709" s="6" t="e">
        <f>COUNTIFS(tblTeamSch[Travel Score for Game],10,tblTeamSch[Home],0,#REF!,#REF!)</f>
        <v>#REF!</v>
      </c>
      <c r="X709" s="6" t="str">
        <f>IFERROR(INDEX(tblTeamSch[Overall Travel Score],MATCH(tblTeamSch[[#This Row],[Opponent]],tblTeamSch[Team],0)),"")</f>
        <v/>
      </c>
      <c r="Y709" s="6" cm="1">
        <f t="array" ref="Y709">IF(Y708="Num",1,IF(Y708="","",IF(Y708+1&gt;TotalNumRegGames*2,"",Y708+1)))</f>
        <v>708</v>
      </c>
    </row>
    <row r="710" spans="1:25" ht="13.35" customHeight="1" x14ac:dyDescent="0.3">
      <c r="A710" s="6" cm="1">
        <f t="array" ref="A7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1033</v>
      </c>
      <c r="B710" s="6" cm="1">
        <f t="array" ref="B7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0" s="6">
        <f>IFERROR(INDEX([1]!tblSchedule[Week Game Scheduled],MATCH(tblTeamSch[[#This Row],[Game Num]],[1]!tblSchedule[GameNum],0)),"")</f>
        <v>8</v>
      </c>
      <c r="D710" s="6">
        <f>IFERROR(INDEX([1]!tblSchedule[Round],MATCH(tblTeamSch[[#This Row],[Game Num]],[1]!tblSchedule[GameNum],0)),"")</f>
        <v>6</v>
      </c>
      <c r="E710" s="6">
        <f>IFERROR(INDEX([1]!tblSchedule[Rnd Sch],MATCH(tblTeamSch[[#This Row],[Game Num]],[1]!tblSchedule[GameNum],0)),"")</f>
        <v>6</v>
      </c>
      <c r="F710" s="6" t="str">
        <f>IFERROR(INDEX([1]!tblSchedule[DLC],MATCH(tblTeamSch[[#This Row],[Game Num]],[1]!tblSchedule[GameNum],0)),"")</f>
        <v>4G1AA</v>
      </c>
      <c r="G710" s="7" t="str">
        <f>IFERROR(INDEX([1]!tblSchedule[Facility],MATCH(tblTeamSch[[#This Row],[Game Num]],[1]!tblSchedule[GameNum],0)),"")</f>
        <v>Sacred Heart Model School Gym</v>
      </c>
      <c r="H710" s="8">
        <f>IFERROR(INDEX([1]!tblSchedule[Game Date],MATCH(tblTeamSch[[#This Row],[Game Num]],[1]!tblSchedule[GameNum],0)),"")</f>
        <v>46046</v>
      </c>
      <c r="I710" s="9">
        <f>IFERROR(INDEX([1]!tblSchedule[Game Time],MATCH(tblTeamSch[[#This Row],[Game Num]],[1]!tblSchedule[GameNum],0)),"")</f>
        <v>0.5</v>
      </c>
      <c r="J710" s="10" t="str">
        <f>IFERROR(INDEX([1]!tblTeams[Organization],MATCH(tblTeamSch[[#This Row],[Team]],[1]!tblTeams[Team],0)),"")</f>
        <v>Sacred Heart Model School</v>
      </c>
      <c r="K710" s="10" t="str">
        <f>IFERROR(INDEX([1]!tblOrg[Abbr],MATCH(tblTeamSch[[#This Row],[Org]],[1]!tblOrg[Organization],0)),"")</f>
        <v>SHMS</v>
      </c>
      <c r="L710" s="10" t="str">
        <f>IFERROR(INDEX(IF(tblTeamSch[[#This Row],[1vs2]]=1,[1]!tblSchedule[Team 1 Name],[1]!tblSchedule[Team 2 Name]),MATCH(tblTeamSch[[#This Row],[Game Num]],[1]!tblSchedule[GameNum],0)),"")</f>
        <v>SHMS BB 4G#1</v>
      </c>
      <c r="M710" s="10" t="str">
        <f>IFERROR(INDEX(IF(tblTeamSch[[#This Row],[1vs2]]=1,[1]!tblSchedule[Team 2 Name],[1]!tblSchedule[Team 1 Name]),MATCH(tblTeamSch[[#This Row],[Game Num]],[1]!tblSchedule[GameNum],0)),"")</f>
        <v>St. Raphael BB 4G #1</v>
      </c>
      <c r="N710" s="6"/>
      <c r="O710" s="6"/>
      <c r="P710" s="6"/>
      <c r="Q710" s="6">
        <f>INDEX([1]!tblSchedule[Home Game],MATCH(tblTeamSch[[#This Row],[Game Num]],[1]!tblSchedule[GameNum],0))</f>
        <v>1</v>
      </c>
      <c r="R710" s="7" t="e">
        <f>IF(COUNTIFS(tblTeamSch[Team],tblTeamSch[[#This Row],[Team]],#REF!,1)&gt;1,"Y","")</f>
        <v>#REF!</v>
      </c>
      <c r="S710" s="6">
        <f>INDEX([1]!tblLoc[Score],MATCH(INDEX([1]!tblOrg[Loc],MATCH(tblTeamSch[[#This Row],[Org]],[1]!tblOrg[Organization],0)),[1]!tblLoc[Loc],0))</f>
        <v>0</v>
      </c>
      <c r="T710" s="6" t="e">
        <f>INDEX([1]!tblLoc[Score],MATCH(INDEX([1]!tblOrg[Loc],MATCH(#REF!,[1]!tblOrg[Abbr],0)),[1]!tblLoc[Loc],0))</f>
        <v>#REF!</v>
      </c>
      <c r="U710" s="6">
        <f>IFERROR(INDEX([1]!tblLoc[Score],MATCH(INDEX([1]!tblOrg[Loc],MATCH(INDEX(FacList,MATCH(tblTeamSch[[#This Row],[Facility]],INDEX(FacList,,1),0),3),[1]!tblOrg[Org Num],0)),[1]!tblLoc[Loc],0)),"")</f>
        <v>0</v>
      </c>
      <c r="V710" s="6">
        <f>IF(OR(tblTeamSch[[#This Row],[Court]]="",tblTeamSch[[#This Row],[Home]]&gt;0),0,IF(tblTeamSch[[#This Row],[Court]]&lt;10,0,IF(tblTeamSch[[#This Row],[Home Court]]=10,0,10)))</f>
        <v>0</v>
      </c>
      <c r="W710" s="6" t="e">
        <f>COUNTIFS(tblTeamSch[Travel Score for Game],10,tblTeamSch[Home],0,#REF!,#REF!)</f>
        <v>#REF!</v>
      </c>
      <c r="X710" s="6" t="str">
        <f>IFERROR(INDEX(tblTeamSch[Overall Travel Score],MATCH(tblTeamSch[[#This Row],[Opponent]],tblTeamSch[Team],0)),"")</f>
        <v/>
      </c>
      <c r="Y710" s="6" cm="1">
        <f t="array" ref="Y710">IF(Y709="Num",1,IF(Y709="","",IF(Y709+1&gt;TotalNumRegGames*2,"",Y709+1)))</f>
        <v>709</v>
      </c>
    </row>
    <row r="711" spans="1:25" ht="13.35" customHeight="1" x14ac:dyDescent="0.3">
      <c r="A711" s="6" cm="1">
        <f t="array" ref="A7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1039</v>
      </c>
      <c r="B711" s="6" cm="1">
        <f t="array" ref="B7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1" s="6">
        <f>IFERROR(INDEX([1]!tblSchedule[Week Game Scheduled],MATCH(tblTeamSch[[#This Row],[Game Num]],[1]!tblSchedule[GameNum],0)),"")</f>
        <v>9</v>
      </c>
      <c r="D711" s="6">
        <f>IFERROR(INDEX([1]!tblSchedule[Round],MATCH(tblTeamSch[[#This Row],[Game Num]],[1]!tblSchedule[GameNum],0)),"")</f>
        <v>7</v>
      </c>
      <c r="E711" s="6">
        <f>IFERROR(INDEX([1]!tblSchedule[Rnd Sch],MATCH(tblTeamSch[[#This Row],[Game Num]],[1]!tblSchedule[GameNum],0)),"")</f>
        <v>7</v>
      </c>
      <c r="F711" s="6" t="str">
        <f>IFERROR(INDEX([1]!tblSchedule[DLC],MATCH(tblTeamSch[[#This Row],[Game Num]],[1]!tblSchedule[GameNum],0)),"")</f>
        <v>4G1AA</v>
      </c>
      <c r="G711" s="7" t="str">
        <f>IFERROR(INDEX([1]!tblSchedule[Facility],MATCH(tblTeamSch[[#This Row],[Game Num]],[1]!tblSchedule[GameNum],0)),"")</f>
        <v>St Lawrence</v>
      </c>
      <c r="H711" s="8">
        <f>IFERROR(INDEX([1]!tblSchedule[Game Date],MATCH(tblTeamSch[[#This Row],[Game Num]],[1]!tblSchedule[GameNum],0)),"")</f>
        <v>46053</v>
      </c>
      <c r="I711" s="9">
        <f>IFERROR(INDEX([1]!tblSchedule[Game Time],MATCH(tblTeamSch[[#This Row],[Game Num]],[1]!tblSchedule[GameNum],0)),"")</f>
        <v>0.5</v>
      </c>
      <c r="J711" s="10" t="str">
        <f>IFERROR(INDEX([1]!tblTeams[Organization],MATCH(tblTeamSch[[#This Row],[Team]],[1]!tblTeams[Team],0)),"")</f>
        <v>Sacred Heart Model School</v>
      </c>
      <c r="K711" s="10" t="str">
        <f>IFERROR(INDEX([1]!tblOrg[Abbr],MATCH(tblTeamSch[[#This Row],[Org]],[1]!tblOrg[Organization],0)),"")</f>
        <v>SHMS</v>
      </c>
      <c r="L711" s="10" t="str">
        <f>IFERROR(INDEX(IF(tblTeamSch[[#This Row],[1vs2]]=1,[1]!tblSchedule[Team 1 Name],[1]!tblSchedule[Team 2 Name]),MATCH(tblTeamSch[[#This Row],[Game Num]],[1]!tblSchedule[GameNum],0)),"")</f>
        <v>SHMS BB 4G#1</v>
      </c>
      <c r="M711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711" s="6"/>
      <c r="O711" s="6"/>
      <c r="P711" s="6"/>
      <c r="Q711" s="6">
        <f>INDEX([1]!tblSchedule[Home Game],MATCH(tblTeamSch[[#This Row],[Game Num]],[1]!tblSchedule[GameNum],0))</f>
        <v>1</v>
      </c>
      <c r="R711" s="7" t="e">
        <f>IF(COUNTIFS(tblTeamSch[Team],tblTeamSch[[#This Row],[Team]],#REF!,1)&gt;1,"Y","")</f>
        <v>#REF!</v>
      </c>
      <c r="S711" s="6">
        <f>INDEX([1]!tblLoc[Score],MATCH(INDEX([1]!tblOrg[Loc],MATCH(tblTeamSch[[#This Row],[Org]],[1]!tblOrg[Organization],0)),[1]!tblLoc[Loc],0))</f>
        <v>0</v>
      </c>
      <c r="T711" s="6" t="e">
        <f>INDEX([1]!tblLoc[Score],MATCH(INDEX([1]!tblOrg[Loc],MATCH(#REF!,[1]!tblOrg[Abbr],0)),[1]!tblLoc[Loc],0))</f>
        <v>#REF!</v>
      </c>
      <c r="U711" s="6">
        <f>IFERROR(INDEX([1]!tblLoc[Score],MATCH(INDEX([1]!tblOrg[Loc],MATCH(INDEX(FacList,MATCH(tblTeamSch[[#This Row],[Facility]],INDEX(FacList,,1),0),3),[1]!tblOrg[Org Num],0)),[1]!tblLoc[Loc],0)),"")</f>
        <v>10</v>
      </c>
      <c r="V711" s="6">
        <f>IF(OR(tblTeamSch[[#This Row],[Court]]="",tblTeamSch[[#This Row],[Home]]&gt;0),0,IF(tblTeamSch[[#This Row],[Court]]&lt;10,0,IF(tblTeamSch[[#This Row],[Home Court]]=10,0,10)))</f>
        <v>0</v>
      </c>
      <c r="W711" s="6" t="e">
        <f>COUNTIFS(tblTeamSch[Travel Score for Game],10,tblTeamSch[Home],0,#REF!,#REF!)</f>
        <v>#REF!</v>
      </c>
      <c r="X711" s="6" t="str">
        <f>IFERROR(INDEX(tblTeamSch[Overall Travel Score],MATCH(tblTeamSch[[#This Row],[Opponent]],tblTeamSch[Team],0)),"")</f>
        <v/>
      </c>
      <c r="Y711" s="6" cm="1">
        <f t="array" ref="Y711">IF(Y710="Num",1,IF(Y710="","",IF(Y710+1&gt;TotalNumRegGames*2,"",Y710+1)))</f>
        <v>710</v>
      </c>
    </row>
    <row r="712" spans="1:25" ht="13.35" customHeight="1" x14ac:dyDescent="0.3">
      <c r="A712" s="6" cm="1">
        <f t="array" ref="A7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1080</v>
      </c>
      <c r="B712" s="6" cm="1">
        <f t="array" ref="B7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2" s="6">
        <f>IFERROR(INDEX([1]!tblSchedule[Week Game Scheduled],MATCH(tblTeamSch[[#This Row],[Game Num]],[1]!tblSchedule[GameNum],0)),"")</f>
        <v>49</v>
      </c>
      <c r="D712" s="6">
        <f>IFERROR(INDEX([1]!tblSchedule[Round],MATCH(tblTeamSch[[#This Row],[Game Num]],[1]!tblSchedule[GameNum],0)),"")</f>
        <v>1</v>
      </c>
      <c r="E712" s="6">
        <f>IFERROR(INDEX([1]!tblSchedule[Rnd Sch],MATCH(tblTeamSch[[#This Row],[Game Num]],[1]!tblSchedule[GameNum],0)),"")</f>
        <v>1</v>
      </c>
      <c r="F712" s="6" t="str">
        <f>IFERROR(INDEX([1]!tblSchedule[DLC],MATCH(tblTeamSch[[#This Row],[Game Num]],[1]!tblSchedule[GameNum],0)),"")</f>
        <v>4G2AA</v>
      </c>
      <c r="G712" s="7" t="str">
        <f>IFERROR(INDEX([1]!tblSchedule[Facility],MATCH(tblTeamSch[[#This Row],[Game Num]],[1]!tblSchedule[GameNum],0)),"")</f>
        <v>Sacred Heart Model School Gym</v>
      </c>
      <c r="H712" s="8">
        <f>IFERROR(INDEX([1]!tblSchedule[Game Date],MATCH(tblTeamSch[[#This Row],[Game Num]],[1]!tblSchedule[GameNum],0)),"")</f>
        <v>45997</v>
      </c>
      <c r="I712" s="9">
        <f>IFERROR(INDEX([1]!tblSchedule[Game Time],MATCH(tblTeamSch[[#This Row],[Game Num]],[1]!tblSchedule[GameNum],0)),"")</f>
        <v>0.5</v>
      </c>
      <c r="J712" s="10" t="str">
        <f>IFERROR(INDEX([1]!tblTeams[Organization],MATCH(tblTeamSch[[#This Row],[Team]],[1]!tblTeams[Team],0)),"")</f>
        <v>Sacred Heart Model School</v>
      </c>
      <c r="K712" s="10" t="str">
        <f>IFERROR(INDEX([1]!tblOrg[Abbr],MATCH(tblTeamSch[[#This Row],[Org]],[1]!tblOrg[Organization],0)),"")</f>
        <v>SHMS</v>
      </c>
      <c r="L712" s="10" t="str">
        <f>IFERROR(INDEX(IF(tblTeamSch[[#This Row],[1vs2]]=1,[1]!tblSchedule[Team 1 Name],[1]!tblSchedule[Team 2 Name]),MATCH(tblTeamSch[[#This Row],[Game Num]],[1]!tblSchedule[GameNum],0)),"")</f>
        <v>SHMS BB 4G#2</v>
      </c>
      <c r="M712" s="10" t="str">
        <f>IFERROR(INDEX(IF(tblTeamSch[[#This Row],[1vs2]]=1,[1]!tblSchedule[Team 2 Name],[1]!tblSchedule[Team 1 Name]),MATCH(tblTeamSch[[#This Row],[Game Num]],[1]!tblSchedule[GameNum],0)),"")</f>
        <v>St Mary BB 4G - Blue</v>
      </c>
      <c r="N712" s="6"/>
      <c r="O712" s="6"/>
      <c r="P712" s="6"/>
      <c r="Q712" s="6">
        <f>INDEX([1]!tblSchedule[Home Game],MATCH(tblTeamSch[[#This Row],[Game Num]],[1]!tblSchedule[GameNum],0))</f>
        <v>1</v>
      </c>
      <c r="R712" s="7" t="e">
        <f>IF(COUNTIFS(tblTeamSch[Team],tblTeamSch[[#This Row],[Team]],#REF!,1)&gt;1,"Y","")</f>
        <v>#REF!</v>
      </c>
      <c r="S712" s="6">
        <f>INDEX([1]!tblLoc[Score],MATCH(INDEX([1]!tblOrg[Loc],MATCH(tblTeamSch[[#This Row],[Org]],[1]!tblOrg[Organization],0)),[1]!tblLoc[Loc],0))</f>
        <v>0</v>
      </c>
      <c r="T712" s="6" t="e">
        <f>INDEX([1]!tblLoc[Score],MATCH(INDEX([1]!tblOrg[Loc],MATCH(#REF!,[1]!tblOrg[Abbr],0)),[1]!tblLoc[Loc],0))</f>
        <v>#REF!</v>
      </c>
      <c r="U712" s="6">
        <f>IFERROR(INDEX([1]!tblLoc[Score],MATCH(INDEX([1]!tblOrg[Loc],MATCH(INDEX(FacList,MATCH(tblTeamSch[[#This Row],[Facility]],INDEX(FacList,,1),0),3),[1]!tblOrg[Org Num],0)),[1]!tblLoc[Loc],0)),"")</f>
        <v>0</v>
      </c>
      <c r="V712" s="6">
        <f>IF(OR(tblTeamSch[[#This Row],[Court]]="",tblTeamSch[[#This Row],[Home]]&gt;0),0,IF(tblTeamSch[[#This Row],[Court]]&lt;10,0,IF(tblTeamSch[[#This Row],[Home Court]]=10,0,10)))</f>
        <v>0</v>
      </c>
      <c r="W712" s="6" t="e">
        <f>COUNTIFS(tblTeamSch[Travel Score for Game],10,tblTeamSch[Home],0,#REF!,#REF!)</f>
        <v>#REF!</v>
      </c>
      <c r="X712" s="6" t="str">
        <f>IFERROR(INDEX(tblTeamSch[Overall Travel Score],MATCH(tblTeamSch[[#This Row],[Opponent]],tblTeamSch[Team],0)),"")</f>
        <v/>
      </c>
      <c r="Y712" s="6" cm="1">
        <f t="array" ref="Y712">IF(Y711="Num",1,IF(Y711="","",IF(Y711+1&gt;TotalNumRegGames*2,"",Y711+1)))</f>
        <v>711</v>
      </c>
    </row>
    <row r="713" spans="1:25" ht="13.35" customHeight="1" x14ac:dyDescent="0.3">
      <c r="A713" s="6" cm="1">
        <f t="array" ref="A7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1086</v>
      </c>
      <c r="B713" s="6" cm="1">
        <f t="array" ref="B7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3" s="6">
        <f>IFERROR(INDEX([1]!tblSchedule[Week Game Scheduled],MATCH(tblTeamSch[[#This Row],[Game Num]],[1]!tblSchedule[GameNum],0)),"")</f>
        <v>50</v>
      </c>
      <c r="D713" s="6">
        <f>IFERROR(INDEX([1]!tblSchedule[Round],MATCH(tblTeamSch[[#This Row],[Game Num]],[1]!tblSchedule[GameNum],0)),"")</f>
        <v>2</v>
      </c>
      <c r="E713" s="6">
        <f>IFERROR(INDEX([1]!tblSchedule[Rnd Sch],MATCH(tblTeamSch[[#This Row],[Game Num]],[1]!tblSchedule[GameNum],0)),"")</f>
        <v>2</v>
      </c>
      <c r="F713" s="6" t="str">
        <f>IFERROR(INDEX([1]!tblSchedule[DLC],MATCH(tblTeamSch[[#This Row],[Game Num]],[1]!tblSchedule[GameNum],0)),"")</f>
        <v>4G2AA</v>
      </c>
      <c r="G713" s="7" t="str">
        <f>IFERROR(INDEX([1]!tblSchedule[Facility],MATCH(tblTeamSch[[#This Row],[Game Num]],[1]!tblSchedule[GameNum],0)),"")</f>
        <v>St. Patrick's Celtic Center</v>
      </c>
      <c r="H713" s="8">
        <f>IFERROR(INDEX([1]!tblSchedule[Game Date],MATCH(tblTeamSch[[#This Row],[Game Num]],[1]!tblSchedule[GameNum],0)),"")</f>
        <v>46004</v>
      </c>
      <c r="I713" s="9">
        <f>IFERROR(INDEX([1]!tblSchedule[Game Time],MATCH(tblTeamSch[[#This Row],[Game Num]],[1]!tblSchedule[GameNum],0)),"")</f>
        <v>0.58333333333333337</v>
      </c>
      <c r="J713" s="10" t="str">
        <f>IFERROR(INDEX([1]!tblTeams[Organization],MATCH(tblTeamSch[[#This Row],[Team]],[1]!tblTeams[Team],0)),"")</f>
        <v>Sacred Heart Model School</v>
      </c>
      <c r="K713" s="10" t="str">
        <f>IFERROR(INDEX([1]!tblOrg[Abbr],MATCH(tblTeamSch[[#This Row],[Org]],[1]!tblOrg[Organization],0)),"")</f>
        <v>SHMS</v>
      </c>
      <c r="L713" s="10" t="str">
        <f>IFERROR(INDEX(IF(tblTeamSch[[#This Row],[1vs2]]=1,[1]!tblSchedule[Team 1 Name],[1]!tblSchedule[Team 2 Name]),MATCH(tblTeamSch[[#This Row],[Game Num]],[1]!tblSchedule[GameNum],0)),"")</f>
        <v>SHMS BB 4G#2</v>
      </c>
      <c r="M713" s="10" t="str">
        <f>IFERROR(INDEX(IF(tblTeamSch[[#This Row],[1vs2]]=1,[1]!tblSchedule[Team 2 Name],[1]!tblSchedule[Team 1 Name]),MATCH(tblTeamSch[[#This Row],[Game Num]],[1]!tblSchedule[GameNum],0)),"")</f>
        <v>St Patrick BB 4G#2</v>
      </c>
      <c r="N713" s="6"/>
      <c r="O713" s="6"/>
      <c r="P713" s="6"/>
      <c r="Q713" s="6">
        <f>INDEX([1]!tblSchedule[Home Game],MATCH(tblTeamSch[[#This Row],[Game Num]],[1]!tblSchedule[GameNum],0))</f>
        <v>1</v>
      </c>
      <c r="R713" s="7" t="e">
        <f>IF(COUNTIFS(tblTeamSch[Team],tblTeamSch[[#This Row],[Team]],#REF!,1)&gt;1,"Y","")</f>
        <v>#REF!</v>
      </c>
      <c r="S713" s="6">
        <f>INDEX([1]!tblLoc[Score],MATCH(INDEX([1]!tblOrg[Loc],MATCH(tblTeamSch[[#This Row],[Org]],[1]!tblOrg[Organization],0)),[1]!tblLoc[Loc],0))</f>
        <v>0</v>
      </c>
      <c r="T713" s="6" t="e">
        <f>INDEX([1]!tblLoc[Score],MATCH(INDEX([1]!tblOrg[Loc],MATCH(#REF!,[1]!tblOrg[Abbr],0)),[1]!tblLoc[Loc],0))</f>
        <v>#REF!</v>
      </c>
      <c r="U713" s="6">
        <f>IFERROR(INDEX([1]!tblLoc[Score],MATCH(INDEX([1]!tblOrg[Loc],MATCH(INDEX(FacList,MATCH(tblTeamSch[[#This Row],[Facility]],INDEX(FacList,,1),0),3),[1]!tblOrg[Org Num],0)),[1]!tblLoc[Loc],0)),"")</f>
        <v>4</v>
      </c>
      <c r="V713" s="6">
        <f>IF(OR(tblTeamSch[[#This Row],[Court]]="",tblTeamSch[[#This Row],[Home]]&gt;0),0,IF(tblTeamSch[[#This Row],[Court]]&lt;10,0,IF(tblTeamSch[[#This Row],[Home Court]]=10,0,10)))</f>
        <v>0</v>
      </c>
      <c r="W713" s="6" t="e">
        <f>COUNTIFS(tblTeamSch[Travel Score for Game],10,tblTeamSch[Home],0,#REF!,#REF!)</f>
        <v>#REF!</v>
      </c>
      <c r="X713" s="6" t="str">
        <f>IFERROR(INDEX(tblTeamSch[Overall Travel Score],MATCH(tblTeamSch[[#This Row],[Opponent]],tblTeamSch[Team],0)),"")</f>
        <v/>
      </c>
      <c r="Y713" s="6" cm="1">
        <f t="array" ref="Y713">IF(Y712="Num",1,IF(Y712="","",IF(Y712+1&gt;TotalNumRegGames*2,"",Y712+1)))</f>
        <v>712</v>
      </c>
    </row>
    <row r="714" spans="1:25" ht="13.35" customHeight="1" x14ac:dyDescent="0.3">
      <c r="A714" s="6" cm="1">
        <f t="array" ref="A7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1092</v>
      </c>
      <c r="B714" s="6" cm="1">
        <f t="array" ref="B7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4" s="6">
        <f>IFERROR(INDEX([1]!tblSchedule[Week Game Scheduled],MATCH(tblTeamSch[[#This Row],[Game Num]],[1]!tblSchedule[GameNum],0)),"")</f>
        <v>5</v>
      </c>
      <c r="D714" s="6">
        <f>IFERROR(INDEX([1]!tblSchedule[Round],MATCH(tblTeamSch[[#This Row],[Game Num]],[1]!tblSchedule[GameNum],0)),"")</f>
        <v>3</v>
      </c>
      <c r="E714" s="6">
        <f>IFERROR(INDEX([1]!tblSchedule[Rnd Sch],MATCH(tblTeamSch[[#This Row],[Game Num]],[1]!tblSchedule[GameNum],0)),"")</f>
        <v>3</v>
      </c>
      <c r="F714" s="6" t="str">
        <f>IFERROR(INDEX([1]!tblSchedule[DLC],MATCH(tblTeamSch[[#This Row],[Game Num]],[1]!tblSchedule[GameNum],0)),"")</f>
        <v>4G2AA</v>
      </c>
      <c r="G714" s="7" t="str">
        <f>IFERROR(INDEX([1]!tblSchedule[Facility],MATCH(tblTeamSch[[#This Row],[Game Num]],[1]!tblSchedule[GameNum],0)),"")</f>
        <v>St. Gabriel Multi-Purpose Building</v>
      </c>
      <c r="H714" s="8">
        <f>IFERROR(INDEX([1]!tblSchedule[Game Date],MATCH(tblTeamSch[[#This Row],[Game Num]],[1]!tblSchedule[GameNum],0)),"")</f>
        <v>46025</v>
      </c>
      <c r="I714" s="9">
        <f>IFERROR(INDEX([1]!tblSchedule[Game Time],MATCH(tblTeamSch[[#This Row],[Game Num]],[1]!tblSchedule[GameNum],0)),"")</f>
        <v>0.5</v>
      </c>
      <c r="J714" s="10" t="str">
        <f>IFERROR(INDEX([1]!tblTeams[Organization],MATCH(tblTeamSch[[#This Row],[Team]],[1]!tblTeams[Team],0)),"")</f>
        <v>Sacred Heart Model School</v>
      </c>
      <c r="K714" s="10" t="str">
        <f>IFERROR(INDEX([1]!tblOrg[Abbr],MATCH(tblTeamSch[[#This Row],[Org]],[1]!tblOrg[Organization],0)),"")</f>
        <v>SHMS</v>
      </c>
      <c r="L714" s="10" t="str">
        <f>IFERROR(INDEX(IF(tblTeamSch[[#This Row],[1vs2]]=1,[1]!tblSchedule[Team 1 Name],[1]!tblSchedule[Team 2 Name]),MATCH(tblTeamSch[[#This Row],[Game Num]],[1]!tblSchedule[GameNum],0)),"")</f>
        <v>SHMS BB 4G#2</v>
      </c>
      <c r="M714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714" s="6"/>
      <c r="O714" s="6"/>
      <c r="P714" s="6"/>
      <c r="Q714" s="6">
        <f>INDEX([1]!tblSchedule[Home Game],MATCH(tblTeamSch[[#This Row],[Game Num]],[1]!tblSchedule[GameNum],0))</f>
        <v>1</v>
      </c>
      <c r="R714" s="7" t="e">
        <f>IF(COUNTIFS(tblTeamSch[Team],tblTeamSch[[#This Row],[Team]],#REF!,1)&gt;1,"Y","")</f>
        <v>#REF!</v>
      </c>
      <c r="S714" s="6">
        <f>INDEX([1]!tblLoc[Score],MATCH(INDEX([1]!tblOrg[Loc],MATCH(tblTeamSch[[#This Row],[Org]],[1]!tblOrg[Organization],0)),[1]!tblLoc[Loc],0))</f>
        <v>0</v>
      </c>
      <c r="T714" s="6" t="e">
        <f>INDEX([1]!tblLoc[Score],MATCH(INDEX([1]!tblOrg[Loc],MATCH(#REF!,[1]!tblOrg[Abbr],0)),[1]!tblLoc[Loc],0))</f>
        <v>#REF!</v>
      </c>
      <c r="U714" s="6">
        <f>IFERROR(INDEX([1]!tblLoc[Score],MATCH(INDEX([1]!tblOrg[Loc],MATCH(INDEX(FacList,MATCH(tblTeamSch[[#This Row],[Facility]],INDEX(FacList,,1),0),3),[1]!tblOrg[Org Num],0)),[1]!tblLoc[Loc],0)),"")</f>
        <v>7</v>
      </c>
      <c r="V714" s="6">
        <f>IF(OR(tblTeamSch[[#This Row],[Court]]="",tblTeamSch[[#This Row],[Home]]&gt;0),0,IF(tblTeamSch[[#This Row],[Court]]&lt;10,0,IF(tblTeamSch[[#This Row],[Home Court]]=10,0,10)))</f>
        <v>0</v>
      </c>
      <c r="W714" s="6" t="e">
        <f>COUNTIFS(tblTeamSch[Travel Score for Game],10,tblTeamSch[Home],0,#REF!,#REF!)</f>
        <v>#REF!</v>
      </c>
      <c r="X714" s="6" t="str">
        <f>IFERROR(INDEX(tblTeamSch[Overall Travel Score],MATCH(tblTeamSch[[#This Row],[Opponent]],tblTeamSch[Team],0)),"")</f>
        <v/>
      </c>
      <c r="Y714" s="6" cm="1">
        <f t="array" ref="Y714">IF(Y713="Num",1,IF(Y713="","",IF(Y713+1&gt;TotalNumRegGames*2,"",Y713+1)))</f>
        <v>713</v>
      </c>
    </row>
    <row r="715" spans="1:25" ht="13.35" customHeight="1" x14ac:dyDescent="0.3">
      <c r="A715" s="6" cm="1">
        <f t="array" ref="A7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1098</v>
      </c>
      <c r="B715" s="6" cm="1">
        <f t="array" ref="B7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5" s="6">
        <f>IFERROR(INDEX([1]!tblSchedule[Week Game Scheduled],MATCH(tblTeamSch[[#This Row],[Game Num]],[1]!tblSchedule[GameNum],0)),"")</f>
        <v>6</v>
      </c>
      <c r="D715" s="6">
        <f>IFERROR(INDEX([1]!tblSchedule[Round],MATCH(tblTeamSch[[#This Row],[Game Num]],[1]!tblSchedule[GameNum],0)),"")</f>
        <v>4</v>
      </c>
      <c r="E715" s="6">
        <f>IFERROR(INDEX([1]!tblSchedule[Rnd Sch],MATCH(tblTeamSch[[#This Row],[Game Num]],[1]!tblSchedule[GameNum],0)),"")</f>
        <v>4</v>
      </c>
      <c r="F715" s="6" t="str">
        <f>IFERROR(INDEX([1]!tblSchedule[DLC],MATCH(tblTeamSch[[#This Row],[Game Num]],[1]!tblSchedule[GameNum],0)),"")</f>
        <v>4G2AA</v>
      </c>
      <c r="G715" s="7" t="str">
        <f>IFERROR(INDEX([1]!tblSchedule[Facility],MATCH(tblTeamSch[[#This Row],[Game Num]],[1]!tblSchedule[GameNum],0)),"")</f>
        <v>Holy Spirit Gym</v>
      </c>
      <c r="H715" s="8">
        <f>IFERROR(INDEX([1]!tblSchedule[Game Date],MATCH(tblTeamSch[[#This Row],[Game Num]],[1]!tblSchedule[GameNum],0)),"")</f>
        <v>46032</v>
      </c>
      <c r="I715" s="9">
        <f>IFERROR(INDEX([1]!tblSchedule[Game Time],MATCH(tblTeamSch[[#This Row],[Game Num]],[1]!tblSchedule[GameNum],0)),"")</f>
        <v>0.58333333333333337</v>
      </c>
      <c r="J715" s="10" t="str">
        <f>IFERROR(INDEX([1]!tblTeams[Organization],MATCH(tblTeamSch[[#This Row],[Team]],[1]!tblTeams[Team],0)),"")</f>
        <v>Sacred Heart Model School</v>
      </c>
      <c r="K715" s="10" t="str">
        <f>IFERROR(INDEX([1]!tblOrg[Abbr],MATCH(tblTeamSch[[#This Row],[Org]],[1]!tblOrg[Organization],0)),"")</f>
        <v>SHMS</v>
      </c>
      <c r="L715" s="10" t="str">
        <f>IFERROR(INDEX(IF(tblTeamSch[[#This Row],[1vs2]]=1,[1]!tblSchedule[Team 1 Name],[1]!tblSchedule[Team 2 Name]),MATCH(tblTeamSch[[#This Row],[Game Num]],[1]!tblSchedule[GameNum],0)),"")</f>
        <v>SHMS BB 4G#2</v>
      </c>
      <c r="M715" s="10" t="str">
        <f>IFERROR(INDEX(IF(tblTeamSch[[#This Row],[1vs2]]=1,[1]!tblSchedule[Team 2 Name],[1]!tblSchedule[Team 1 Name]),MATCH(tblTeamSch[[#This Row],[Game Num]],[1]!tblSchedule[GameNum],0)),"")</f>
        <v>Holy Spirit GBB 4#2</v>
      </c>
      <c r="N715" s="6"/>
      <c r="O715" s="6"/>
      <c r="P715" s="6"/>
      <c r="Q715" s="6">
        <f>INDEX([1]!tblSchedule[Home Game],MATCH(tblTeamSch[[#This Row],[Game Num]],[1]!tblSchedule[GameNum],0))</f>
        <v>1</v>
      </c>
      <c r="R715" s="7" t="e">
        <f>IF(COUNTIFS(tblTeamSch[Team],tblTeamSch[[#This Row],[Team]],#REF!,1)&gt;1,"Y","")</f>
        <v>#REF!</v>
      </c>
      <c r="S715" s="6">
        <f>INDEX([1]!tblLoc[Score],MATCH(INDEX([1]!tblOrg[Loc],MATCH(tblTeamSch[[#This Row],[Org]],[1]!tblOrg[Organization],0)),[1]!tblLoc[Loc],0))</f>
        <v>0</v>
      </c>
      <c r="T715" s="6" t="e">
        <f>INDEX([1]!tblLoc[Score],MATCH(INDEX([1]!tblOrg[Loc],MATCH(#REF!,[1]!tblOrg[Abbr],0)),[1]!tblLoc[Loc],0))</f>
        <v>#REF!</v>
      </c>
      <c r="U715" s="6">
        <f>IFERROR(INDEX([1]!tblLoc[Score],MATCH(INDEX([1]!tblOrg[Loc],MATCH(INDEX(FacList,MATCH(tblTeamSch[[#This Row],[Facility]],INDEX(FacList,,1),0),3),[1]!tblOrg[Org Num],0)),[1]!tblLoc[Loc],0)),"")</f>
        <v>0</v>
      </c>
      <c r="V715" s="6">
        <f>IF(OR(tblTeamSch[[#This Row],[Court]]="",tblTeamSch[[#This Row],[Home]]&gt;0),0,IF(tblTeamSch[[#This Row],[Court]]&lt;10,0,IF(tblTeamSch[[#This Row],[Home Court]]=10,0,10)))</f>
        <v>0</v>
      </c>
      <c r="W715" s="6" t="e">
        <f>COUNTIFS(tblTeamSch[Travel Score for Game],10,tblTeamSch[Home],0,#REF!,#REF!)</f>
        <v>#REF!</v>
      </c>
      <c r="X715" s="6" t="str">
        <f>IFERROR(INDEX(tblTeamSch[Overall Travel Score],MATCH(tblTeamSch[[#This Row],[Opponent]],tblTeamSch[Team],0)),"")</f>
        <v/>
      </c>
      <c r="Y715" s="6" cm="1">
        <f t="array" ref="Y715">IF(Y714="Num",1,IF(Y714="","",IF(Y714+1&gt;TotalNumRegGames*2,"",Y714+1)))</f>
        <v>714</v>
      </c>
    </row>
    <row r="716" spans="1:25" ht="13.35" customHeight="1" x14ac:dyDescent="0.3">
      <c r="A716" s="6" cm="1">
        <f t="array" ref="A7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1104</v>
      </c>
      <c r="B716" s="6" cm="1">
        <f t="array" ref="B7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6" s="6">
        <f>IFERROR(INDEX([1]!tblSchedule[Week Game Scheduled],MATCH(tblTeamSch[[#This Row],[Game Num]],[1]!tblSchedule[GameNum],0)),"")</f>
        <v>7</v>
      </c>
      <c r="D716" s="6">
        <f>IFERROR(INDEX([1]!tblSchedule[Round],MATCH(tblTeamSch[[#This Row],[Game Num]],[1]!tblSchedule[GameNum],0)),"")</f>
        <v>5</v>
      </c>
      <c r="E716" s="6">
        <f>IFERROR(INDEX([1]!tblSchedule[Rnd Sch],MATCH(tblTeamSch[[#This Row],[Game Num]],[1]!tblSchedule[GameNum],0)),"")</f>
        <v>5</v>
      </c>
      <c r="F716" s="6" t="str">
        <f>IFERROR(INDEX([1]!tblSchedule[DLC],MATCH(tblTeamSch[[#This Row],[Game Num]],[1]!tblSchedule[GameNum],0)),"")</f>
        <v>4G2AA</v>
      </c>
      <c r="G716" s="7" t="str">
        <f>IFERROR(INDEX([1]!tblSchedule[Facility],MATCH(tblTeamSch[[#This Row],[Game Num]],[1]!tblSchedule[GameNum],0)),"")</f>
        <v>Sacred Heart Model School Gym</v>
      </c>
      <c r="H716" s="8">
        <f>IFERROR(INDEX([1]!tblSchedule[Game Date],MATCH(tblTeamSch[[#This Row],[Game Num]],[1]!tblSchedule[GameNum],0)),"")</f>
        <v>46039</v>
      </c>
      <c r="I716" s="9">
        <f>IFERROR(INDEX([1]!tblSchedule[Game Time],MATCH(tblTeamSch[[#This Row],[Game Num]],[1]!tblSchedule[GameNum],0)),"")</f>
        <v>0.45833333333333331</v>
      </c>
      <c r="J716" s="10" t="str">
        <f>IFERROR(INDEX([1]!tblTeams[Organization],MATCH(tblTeamSch[[#This Row],[Team]],[1]!tblTeams[Team],0)),"")</f>
        <v>Sacred Heart Model School</v>
      </c>
      <c r="K716" s="10" t="str">
        <f>IFERROR(INDEX([1]!tblOrg[Abbr],MATCH(tblTeamSch[[#This Row],[Org]],[1]!tblOrg[Organization],0)),"")</f>
        <v>SHMS</v>
      </c>
      <c r="L716" s="10" t="str">
        <f>IFERROR(INDEX(IF(tblTeamSch[[#This Row],[1vs2]]=1,[1]!tblSchedule[Team 1 Name],[1]!tblSchedule[Team 2 Name]),MATCH(tblTeamSch[[#This Row],[Game Num]],[1]!tblSchedule[GameNum],0)),"")</f>
        <v>SHMS BB 4G#2</v>
      </c>
      <c r="M716" s="10" t="str">
        <f>IFERROR(INDEX(IF(tblTeamSch[[#This Row],[1vs2]]=1,[1]!tblSchedule[Team 2 Name],[1]!tblSchedule[Team 1 Name]),MATCH(tblTeamSch[[#This Row],[Game Num]],[1]!tblSchedule[GameNum],0)),"")</f>
        <v>St Agnes BB 4G#2</v>
      </c>
      <c r="N716" s="6"/>
      <c r="O716" s="6"/>
      <c r="P716" s="6"/>
      <c r="Q716" s="6">
        <f>INDEX([1]!tblSchedule[Home Game],MATCH(tblTeamSch[[#This Row],[Game Num]],[1]!tblSchedule[GameNum],0))</f>
        <v>1</v>
      </c>
      <c r="R716" s="7" t="e">
        <f>IF(COUNTIFS(tblTeamSch[Team],tblTeamSch[[#This Row],[Team]],#REF!,1)&gt;1,"Y","")</f>
        <v>#REF!</v>
      </c>
      <c r="S716" s="6">
        <f>INDEX([1]!tblLoc[Score],MATCH(INDEX([1]!tblOrg[Loc],MATCH(tblTeamSch[[#This Row],[Org]],[1]!tblOrg[Organization],0)),[1]!tblLoc[Loc],0))</f>
        <v>0</v>
      </c>
      <c r="T716" s="6" t="e">
        <f>INDEX([1]!tblLoc[Score],MATCH(INDEX([1]!tblOrg[Loc],MATCH(#REF!,[1]!tblOrg[Abbr],0)),[1]!tblLoc[Loc],0))</f>
        <v>#REF!</v>
      </c>
      <c r="U716" s="6">
        <f>IFERROR(INDEX([1]!tblLoc[Score],MATCH(INDEX([1]!tblOrg[Loc],MATCH(INDEX(FacList,MATCH(tblTeamSch[[#This Row],[Facility]],INDEX(FacList,,1),0),3),[1]!tblOrg[Org Num],0)),[1]!tblLoc[Loc],0)),"")</f>
        <v>0</v>
      </c>
      <c r="V716" s="6">
        <f>IF(OR(tblTeamSch[[#This Row],[Court]]="",tblTeamSch[[#This Row],[Home]]&gt;0),0,IF(tblTeamSch[[#This Row],[Court]]&lt;10,0,IF(tblTeamSch[[#This Row],[Home Court]]=10,0,10)))</f>
        <v>0</v>
      </c>
      <c r="W716" s="6" t="e">
        <f>COUNTIFS(tblTeamSch[Travel Score for Game],10,tblTeamSch[Home],0,#REF!,#REF!)</f>
        <v>#REF!</v>
      </c>
      <c r="X716" s="6" t="str">
        <f>IFERROR(INDEX(tblTeamSch[Overall Travel Score],MATCH(tblTeamSch[[#This Row],[Opponent]],tblTeamSch[Team],0)),"")</f>
        <v/>
      </c>
      <c r="Y716" s="6" cm="1">
        <f t="array" ref="Y716">IF(Y715="Num",1,IF(Y715="","",IF(Y715+1&gt;TotalNumRegGames*2,"",Y715+1)))</f>
        <v>715</v>
      </c>
    </row>
    <row r="717" spans="1:25" ht="13.35" customHeight="1" x14ac:dyDescent="0.3">
      <c r="A717" s="6" cm="1">
        <f t="array" ref="A7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1110</v>
      </c>
      <c r="B717" s="6" cm="1">
        <f t="array" ref="B7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7" s="6">
        <f>IFERROR(INDEX([1]!tblSchedule[Week Game Scheduled],MATCH(tblTeamSch[[#This Row],[Game Num]],[1]!tblSchedule[GameNum],0)),"")</f>
        <v>8</v>
      </c>
      <c r="D717" s="6">
        <f>IFERROR(INDEX([1]!tblSchedule[Round],MATCH(tblTeamSch[[#This Row],[Game Num]],[1]!tblSchedule[GameNum],0)),"")</f>
        <v>6</v>
      </c>
      <c r="E717" s="6">
        <f>IFERROR(INDEX([1]!tblSchedule[Rnd Sch],MATCH(tblTeamSch[[#This Row],[Game Num]],[1]!tblSchedule[GameNum],0)),"")</f>
        <v>6</v>
      </c>
      <c r="F717" s="6" t="str">
        <f>IFERROR(INDEX([1]!tblSchedule[DLC],MATCH(tblTeamSch[[#This Row],[Game Num]],[1]!tblSchedule[GameNum],0)),"")</f>
        <v>4G2AA</v>
      </c>
      <c r="G717" s="7" t="str">
        <f>IFERROR(INDEX([1]!tblSchedule[Facility],MATCH(tblTeamSch[[#This Row],[Game Num]],[1]!tblSchedule[GameNum],0)),"")</f>
        <v>ST. RAPHAEL GYMNASIUM</v>
      </c>
      <c r="H717" s="8">
        <f>IFERROR(INDEX([1]!tblSchedule[Game Date],MATCH(tblTeamSch[[#This Row],[Game Num]],[1]!tblSchedule[GameNum],0)),"")</f>
        <v>46046</v>
      </c>
      <c r="I717" s="9">
        <f>IFERROR(INDEX([1]!tblSchedule[Game Time],MATCH(tblTeamSch[[#This Row],[Game Num]],[1]!tblSchedule[GameNum],0)),"")</f>
        <v>0.5</v>
      </c>
      <c r="J717" s="10" t="str">
        <f>IFERROR(INDEX([1]!tblTeams[Organization],MATCH(tblTeamSch[[#This Row],[Team]],[1]!tblTeams[Team],0)),"")</f>
        <v>Sacred Heart Model School</v>
      </c>
      <c r="K717" s="10" t="str">
        <f>IFERROR(INDEX([1]!tblOrg[Abbr],MATCH(tblTeamSch[[#This Row],[Org]],[1]!tblOrg[Organization],0)),"")</f>
        <v>SHMS</v>
      </c>
      <c r="L717" s="10" t="str">
        <f>IFERROR(INDEX(IF(tblTeamSch[[#This Row],[1vs2]]=1,[1]!tblSchedule[Team 1 Name],[1]!tblSchedule[Team 2 Name]),MATCH(tblTeamSch[[#This Row],[Game Num]],[1]!tblSchedule[GameNum],0)),"")</f>
        <v>SHMS BB 4G#2</v>
      </c>
      <c r="M717" s="10" t="str">
        <f>IFERROR(INDEX(IF(tblTeamSch[[#This Row],[1vs2]]=1,[1]!tblSchedule[Team 2 Name],[1]!tblSchedule[Team 1 Name]),MATCH(tblTeamSch[[#This Row],[Game Num]],[1]!tblSchedule[GameNum],0)),"")</f>
        <v>St. Raphael BB 4G #2</v>
      </c>
      <c r="N717" s="6"/>
      <c r="O717" s="6"/>
      <c r="P717" s="6"/>
      <c r="Q717" s="6">
        <f>INDEX([1]!tblSchedule[Home Game],MATCH(tblTeamSch[[#This Row],[Game Num]],[1]!tblSchedule[GameNum],0))</f>
        <v>1</v>
      </c>
      <c r="R717" s="7" t="e">
        <f>IF(COUNTIFS(tblTeamSch[Team],tblTeamSch[[#This Row],[Team]],#REF!,1)&gt;1,"Y","")</f>
        <v>#REF!</v>
      </c>
      <c r="S717" s="6">
        <f>INDEX([1]!tblLoc[Score],MATCH(INDEX([1]!tblOrg[Loc],MATCH(tblTeamSch[[#This Row],[Org]],[1]!tblOrg[Organization],0)),[1]!tblLoc[Loc],0))</f>
        <v>0</v>
      </c>
      <c r="T717" s="6" t="e">
        <f>INDEX([1]!tblLoc[Score],MATCH(INDEX([1]!tblOrg[Loc],MATCH(#REF!,[1]!tblOrg[Abbr],0)),[1]!tblLoc[Loc],0))</f>
        <v>#REF!</v>
      </c>
      <c r="U717" s="6">
        <f>IFERROR(INDEX([1]!tblLoc[Score],MATCH(INDEX([1]!tblOrg[Loc],MATCH(INDEX(FacList,MATCH(tblTeamSch[[#This Row],[Facility]],INDEX(FacList,,1),0),3),[1]!tblOrg[Org Num],0)),[1]!tblLoc[Loc],0)),"")</f>
        <v>0</v>
      </c>
      <c r="V717" s="6">
        <f>IF(OR(tblTeamSch[[#This Row],[Court]]="",tblTeamSch[[#This Row],[Home]]&gt;0),0,IF(tblTeamSch[[#This Row],[Court]]&lt;10,0,IF(tblTeamSch[[#This Row],[Home Court]]=10,0,10)))</f>
        <v>0</v>
      </c>
      <c r="W717" s="6" t="e">
        <f>COUNTIFS(tblTeamSch[Travel Score for Game],10,tblTeamSch[Home],0,#REF!,#REF!)</f>
        <v>#REF!</v>
      </c>
      <c r="X717" s="6" t="str">
        <f>IFERROR(INDEX(tblTeamSch[Overall Travel Score],MATCH(tblTeamSch[[#This Row],[Opponent]],tblTeamSch[Team],0)),"")</f>
        <v/>
      </c>
      <c r="Y717" s="6" cm="1">
        <f t="array" ref="Y717">IF(Y716="Num",1,IF(Y716="","",IF(Y716+1&gt;TotalNumRegGames*2,"",Y716+1)))</f>
        <v>716</v>
      </c>
    </row>
    <row r="718" spans="1:25" ht="13.35" customHeight="1" x14ac:dyDescent="0.3">
      <c r="A718" s="6" cm="1">
        <f t="array" ref="A7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1116</v>
      </c>
      <c r="B718" s="6" cm="1">
        <f t="array" ref="B7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18" s="6">
        <f>IFERROR(INDEX([1]!tblSchedule[Week Game Scheduled],MATCH(tblTeamSch[[#This Row],[Game Num]],[1]!tblSchedule[GameNum],0)),"")</f>
        <v>9</v>
      </c>
      <c r="D718" s="6">
        <f>IFERROR(INDEX([1]!tblSchedule[Round],MATCH(tblTeamSch[[#This Row],[Game Num]],[1]!tblSchedule[GameNum],0)),"")</f>
        <v>7</v>
      </c>
      <c r="E718" s="6">
        <f>IFERROR(INDEX([1]!tblSchedule[Rnd Sch],MATCH(tblTeamSch[[#This Row],[Game Num]],[1]!tblSchedule[GameNum],0)),"")</f>
        <v>7</v>
      </c>
      <c r="F718" s="6" t="str">
        <f>IFERROR(INDEX([1]!tblSchedule[DLC],MATCH(tblTeamSch[[#This Row],[Game Num]],[1]!tblSchedule[GameNum],0)),"")</f>
        <v>4G2AA</v>
      </c>
      <c r="G718" s="7" t="str">
        <f>IFERROR(INDEX([1]!tblSchedule[Facility],MATCH(tblTeamSch[[#This Row],[Game Num]],[1]!tblSchedule[GameNum],0)),"")</f>
        <v>St Lawrence</v>
      </c>
      <c r="H718" s="8">
        <f>IFERROR(INDEX([1]!tblSchedule[Game Date],MATCH(tblTeamSch[[#This Row],[Game Num]],[1]!tblSchedule[GameNum],0)),"")</f>
        <v>46053</v>
      </c>
      <c r="I718" s="9">
        <f>IFERROR(INDEX([1]!tblSchedule[Game Time],MATCH(tblTeamSch[[#This Row],[Game Num]],[1]!tblSchedule[GameNum],0)),"")</f>
        <v>0.45833333333333331</v>
      </c>
      <c r="J718" s="10" t="str">
        <f>IFERROR(INDEX([1]!tblTeams[Organization],MATCH(tblTeamSch[[#This Row],[Team]],[1]!tblTeams[Team],0)),"")</f>
        <v>Sacred Heart Model School</v>
      </c>
      <c r="K718" s="10" t="str">
        <f>IFERROR(INDEX([1]!tblOrg[Abbr],MATCH(tblTeamSch[[#This Row],[Org]],[1]!tblOrg[Organization],0)),"")</f>
        <v>SHMS</v>
      </c>
      <c r="L718" s="10" t="str">
        <f>IFERROR(INDEX(IF(tblTeamSch[[#This Row],[1vs2]]=1,[1]!tblSchedule[Team 1 Name],[1]!tblSchedule[Team 2 Name]),MATCH(tblTeamSch[[#This Row],[Game Num]],[1]!tblSchedule[GameNum],0)),"")</f>
        <v>SHMS BB 4G#2</v>
      </c>
      <c r="M718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718" s="6"/>
      <c r="O718" s="6"/>
      <c r="P718" s="6"/>
      <c r="Q718" s="6">
        <f>INDEX([1]!tblSchedule[Home Game],MATCH(tblTeamSch[[#This Row],[Game Num]],[1]!tblSchedule[GameNum],0))</f>
        <v>1</v>
      </c>
      <c r="R718" s="7" t="e">
        <f>IF(COUNTIFS(tblTeamSch[Team],tblTeamSch[[#This Row],[Team]],#REF!,1)&gt;1,"Y","")</f>
        <v>#REF!</v>
      </c>
      <c r="S718" s="6">
        <f>INDEX([1]!tblLoc[Score],MATCH(INDEX([1]!tblOrg[Loc],MATCH(tblTeamSch[[#This Row],[Org]],[1]!tblOrg[Organization],0)),[1]!tblLoc[Loc],0))</f>
        <v>0</v>
      </c>
      <c r="T718" s="6" t="e">
        <f>INDEX([1]!tblLoc[Score],MATCH(INDEX([1]!tblOrg[Loc],MATCH(#REF!,[1]!tblOrg[Abbr],0)),[1]!tblLoc[Loc],0))</f>
        <v>#REF!</v>
      </c>
      <c r="U718" s="6">
        <f>IFERROR(INDEX([1]!tblLoc[Score],MATCH(INDEX([1]!tblOrg[Loc],MATCH(INDEX(FacList,MATCH(tblTeamSch[[#This Row],[Facility]],INDEX(FacList,,1),0),3),[1]!tblOrg[Org Num],0)),[1]!tblLoc[Loc],0)),"")</f>
        <v>10</v>
      </c>
      <c r="V718" s="6">
        <f>IF(OR(tblTeamSch[[#This Row],[Court]]="",tblTeamSch[[#This Row],[Home]]&gt;0),0,IF(tblTeamSch[[#This Row],[Court]]&lt;10,0,IF(tblTeamSch[[#This Row],[Home Court]]=10,0,10)))</f>
        <v>0</v>
      </c>
      <c r="W718" s="6" t="e">
        <f>COUNTIFS(tblTeamSch[Travel Score for Game],10,tblTeamSch[Home],0,#REF!,#REF!)</f>
        <v>#REF!</v>
      </c>
      <c r="X718" s="6" t="str">
        <f>IFERROR(INDEX(tblTeamSch[Overall Travel Score],MATCH(tblTeamSch[[#This Row],[Opponent]],tblTeamSch[Team],0)),"")</f>
        <v/>
      </c>
      <c r="Y718" s="6" cm="1">
        <f t="array" ref="Y718">IF(Y717="Num",1,IF(Y717="","",IF(Y717+1&gt;TotalNumRegGames*2,"",Y717+1)))</f>
        <v>717</v>
      </c>
    </row>
    <row r="719" spans="1:25" ht="13.35" customHeight="1" x14ac:dyDescent="0.3">
      <c r="A719" s="6" cm="1">
        <f t="array" ref="A7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1148</v>
      </c>
      <c r="B719" s="6" cm="1">
        <f t="array" ref="B7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19" s="6">
        <f>IFERROR(INDEX([1]!tblSchedule[Week Game Scheduled],MATCH(tblTeamSch[[#This Row],[Game Num]],[1]!tblSchedule[GameNum],0)),"")</f>
        <v>49</v>
      </c>
      <c r="D719" s="6">
        <f>IFERROR(INDEX([1]!tblSchedule[Round],MATCH(tblTeamSch[[#This Row],[Game Num]],[1]!tblSchedule[GameNum],0)),"")</f>
        <v>1</v>
      </c>
      <c r="E719" s="6">
        <f>IFERROR(INDEX([1]!tblSchedule[Rnd Sch],MATCH(tblTeamSch[[#This Row],[Game Num]],[1]!tblSchedule[GameNum],0)),"")</f>
        <v>1</v>
      </c>
      <c r="F719" s="6" t="str">
        <f>IFERROR(INDEX([1]!tblSchedule[DLC],MATCH(tblTeamSch[[#This Row],[Game Num]],[1]!tblSchedule[GameNum],0)),"")</f>
        <v>4G3</v>
      </c>
      <c r="G719" s="7" t="str">
        <f>IFERROR(INDEX([1]!tblSchedule[Facility],MATCH(tblTeamSch[[#This Row],[Game Num]],[1]!tblSchedule[GameNum],0)),"")</f>
        <v>Sacred Heart Model School Gym</v>
      </c>
      <c r="H719" s="8">
        <f>IFERROR(INDEX([1]!tblSchedule[Game Date],MATCH(tblTeamSch[[#This Row],[Game Num]],[1]!tblSchedule[GameNum],0)),"")</f>
        <v>45997</v>
      </c>
      <c r="I719" s="9">
        <f>IFERROR(INDEX([1]!tblSchedule[Game Time],MATCH(tblTeamSch[[#This Row],[Game Num]],[1]!tblSchedule[GameNum],0)),"")</f>
        <v>0.54166666666666663</v>
      </c>
      <c r="J719" s="10" t="str">
        <f>IFERROR(INDEX([1]!tblTeams[Organization],MATCH(tblTeamSch[[#This Row],[Team]],[1]!tblTeams[Team],0)),"")</f>
        <v>Sacred Heart Model School</v>
      </c>
      <c r="K719" s="10" t="str">
        <f>IFERROR(INDEX([1]!tblOrg[Abbr],MATCH(tblTeamSch[[#This Row],[Org]],[1]!tblOrg[Organization],0)),"")</f>
        <v>SHMS</v>
      </c>
      <c r="L719" s="10" t="str">
        <f>IFERROR(INDEX(IF(tblTeamSch[[#This Row],[1vs2]]=1,[1]!tblSchedule[Team 1 Name],[1]!tblSchedule[Team 2 Name]),MATCH(tblTeamSch[[#This Row],[Game Num]],[1]!tblSchedule[GameNum],0)),"")</f>
        <v>SHMS BB 4G#3</v>
      </c>
      <c r="M719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719" s="6"/>
      <c r="O719" s="6"/>
      <c r="P719" s="6"/>
      <c r="Q719" s="6">
        <f>INDEX([1]!tblSchedule[Home Game],MATCH(tblTeamSch[[#This Row],[Game Num]],[1]!tblSchedule[GameNum],0))</f>
        <v>1</v>
      </c>
      <c r="R719" s="7" t="e">
        <f>IF(COUNTIFS(tblTeamSch[Team],tblTeamSch[[#This Row],[Team]],#REF!,1)&gt;1,"Y","")</f>
        <v>#REF!</v>
      </c>
      <c r="S719" s="6">
        <f>INDEX([1]!tblLoc[Score],MATCH(INDEX([1]!tblOrg[Loc],MATCH(tblTeamSch[[#This Row],[Org]],[1]!tblOrg[Organization],0)),[1]!tblLoc[Loc],0))</f>
        <v>0</v>
      </c>
      <c r="T719" s="6" t="e">
        <f>INDEX([1]!tblLoc[Score],MATCH(INDEX([1]!tblOrg[Loc],MATCH(#REF!,[1]!tblOrg[Abbr],0)),[1]!tblLoc[Loc],0))</f>
        <v>#REF!</v>
      </c>
      <c r="U719" s="6">
        <f>IFERROR(INDEX([1]!tblLoc[Score],MATCH(INDEX([1]!tblOrg[Loc],MATCH(INDEX(FacList,MATCH(tblTeamSch[[#This Row],[Facility]],INDEX(FacList,,1),0),3),[1]!tblOrg[Org Num],0)),[1]!tblLoc[Loc],0)),"")</f>
        <v>0</v>
      </c>
      <c r="V719" s="6">
        <f>IF(OR(tblTeamSch[[#This Row],[Court]]="",tblTeamSch[[#This Row],[Home]]&gt;0),0,IF(tblTeamSch[[#This Row],[Court]]&lt;10,0,IF(tblTeamSch[[#This Row],[Home Court]]=10,0,10)))</f>
        <v>0</v>
      </c>
      <c r="W719" s="6" t="e">
        <f>COUNTIFS(tblTeamSch[Travel Score for Game],10,tblTeamSch[Home],0,#REF!,#REF!)</f>
        <v>#REF!</v>
      </c>
      <c r="X719" s="6" t="str">
        <f>IFERROR(INDEX(tblTeamSch[Overall Travel Score],MATCH(tblTeamSch[[#This Row],[Opponent]],tblTeamSch[Team],0)),"")</f>
        <v/>
      </c>
      <c r="Y719" s="6" cm="1">
        <f t="array" ref="Y719">IF(Y718="Num",1,IF(Y718="","",IF(Y718+1&gt;TotalNumRegGames*2,"",Y718+1)))</f>
        <v>718</v>
      </c>
    </row>
    <row r="720" spans="1:25" ht="13.35" customHeight="1" x14ac:dyDescent="0.3">
      <c r="A720" s="6" cm="1">
        <f t="array" ref="A7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1153</v>
      </c>
      <c r="B720" s="6" cm="1">
        <f t="array" ref="B7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20" s="6">
        <f>IFERROR(INDEX([1]!tblSchedule[Week Game Scheduled],MATCH(tblTeamSch[[#This Row],[Game Num]],[1]!tblSchedule[GameNum],0)),"")</f>
        <v>50</v>
      </c>
      <c r="D720" s="6">
        <f>IFERROR(INDEX([1]!tblSchedule[Round],MATCH(tblTeamSch[[#This Row],[Game Num]],[1]!tblSchedule[GameNum],0)),"")</f>
        <v>2</v>
      </c>
      <c r="E720" s="6">
        <f>IFERROR(INDEX([1]!tblSchedule[Rnd Sch],MATCH(tblTeamSch[[#This Row],[Game Num]],[1]!tblSchedule[GameNum],0)),"")</f>
        <v>2</v>
      </c>
      <c r="F720" s="6" t="str">
        <f>IFERROR(INDEX([1]!tblSchedule[DLC],MATCH(tblTeamSch[[#This Row],[Game Num]],[1]!tblSchedule[GameNum],0)),"")</f>
        <v>4G3</v>
      </c>
      <c r="G720" s="7" t="str">
        <f>IFERROR(INDEX([1]!tblSchedule[Facility],MATCH(tblTeamSch[[#This Row],[Game Num]],[1]!tblSchedule[GameNum],0)),"")</f>
        <v>St. Nicholas Academy Gym</v>
      </c>
      <c r="H720" s="8">
        <f>IFERROR(INDEX([1]!tblSchedule[Game Date],MATCH(tblTeamSch[[#This Row],[Game Num]],[1]!tblSchedule[GameNum],0)),"")</f>
        <v>46004</v>
      </c>
      <c r="I720" s="9">
        <f>IFERROR(INDEX([1]!tblSchedule[Game Time],MATCH(tblTeamSch[[#This Row],[Game Num]],[1]!tblSchedule[GameNum],0)),"")</f>
        <v>0.54166666666666663</v>
      </c>
      <c r="J720" s="10" t="str">
        <f>IFERROR(INDEX([1]!tblTeams[Organization],MATCH(tblTeamSch[[#This Row],[Team]],[1]!tblTeams[Team],0)),"")</f>
        <v>Sacred Heart Model School</v>
      </c>
      <c r="K720" s="10" t="str">
        <f>IFERROR(INDEX([1]!tblOrg[Abbr],MATCH(tblTeamSch[[#This Row],[Org]],[1]!tblOrg[Organization],0)),"")</f>
        <v>SHMS</v>
      </c>
      <c r="L720" s="10" t="str">
        <f>IFERROR(INDEX(IF(tblTeamSch[[#This Row],[1vs2]]=1,[1]!tblSchedule[Team 1 Name],[1]!tblSchedule[Team 2 Name]),MATCH(tblTeamSch[[#This Row],[Game Num]],[1]!tblSchedule[GameNum],0)),"")</f>
        <v>SHMS BB 4G#3</v>
      </c>
      <c r="M720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720" s="6"/>
      <c r="O720" s="6"/>
      <c r="P720" s="6"/>
      <c r="Q720" s="6">
        <f>INDEX([1]!tblSchedule[Home Game],MATCH(tblTeamSch[[#This Row],[Game Num]],[1]!tblSchedule[GameNum],0))</f>
        <v>0</v>
      </c>
      <c r="R720" s="7" t="e">
        <f>IF(COUNTIFS(tblTeamSch[Team],tblTeamSch[[#This Row],[Team]],#REF!,1)&gt;1,"Y","")</f>
        <v>#REF!</v>
      </c>
      <c r="S720" s="6">
        <f>INDEX([1]!tblLoc[Score],MATCH(INDEX([1]!tblOrg[Loc],MATCH(tblTeamSch[[#This Row],[Org]],[1]!tblOrg[Organization],0)),[1]!tblLoc[Loc],0))</f>
        <v>0</v>
      </c>
      <c r="T720" s="6" t="e">
        <f>INDEX([1]!tblLoc[Score],MATCH(INDEX([1]!tblOrg[Loc],MATCH(#REF!,[1]!tblOrg[Abbr],0)),[1]!tblLoc[Loc],0))</f>
        <v>#REF!</v>
      </c>
      <c r="U720" s="6">
        <f>IFERROR(INDEX([1]!tblLoc[Score],MATCH(INDEX([1]!tblOrg[Loc],MATCH(INDEX(FacList,MATCH(tblTeamSch[[#This Row],[Facility]],INDEX(FacList,,1),0),3),[1]!tblOrg[Org Num],0)),[1]!tblLoc[Loc],0)),"")</f>
        <v>10</v>
      </c>
      <c r="V720" s="6">
        <f>IF(OR(tblTeamSch[[#This Row],[Court]]="",tblTeamSch[[#This Row],[Home]]&gt;0),0,IF(tblTeamSch[[#This Row],[Court]]&lt;10,0,IF(tblTeamSch[[#This Row],[Home Court]]=10,0,10)))</f>
        <v>10</v>
      </c>
      <c r="W720" s="6" t="e">
        <f>COUNTIFS(tblTeamSch[Travel Score for Game],10,tblTeamSch[Home],0,#REF!,#REF!)</f>
        <v>#REF!</v>
      </c>
      <c r="X720" s="6" t="str">
        <f>IFERROR(INDEX(tblTeamSch[Overall Travel Score],MATCH(tblTeamSch[[#This Row],[Opponent]],tblTeamSch[Team],0)),"")</f>
        <v/>
      </c>
      <c r="Y720" s="6" cm="1">
        <f t="array" ref="Y720">IF(Y719="Num",1,IF(Y719="","",IF(Y719+1&gt;TotalNumRegGames*2,"",Y719+1)))</f>
        <v>719</v>
      </c>
    </row>
    <row r="721" spans="1:25" ht="13.35" customHeight="1" x14ac:dyDescent="0.3">
      <c r="A721" s="6" cm="1">
        <f t="array" ref="A7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1160</v>
      </c>
      <c r="B721" s="6" cm="1">
        <f t="array" ref="B7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21" s="6">
        <f>IFERROR(INDEX([1]!tblSchedule[Week Game Scheduled],MATCH(tblTeamSch[[#This Row],[Game Num]],[1]!tblSchedule[GameNum],0)),"")</f>
        <v>5</v>
      </c>
      <c r="D721" s="6">
        <f>IFERROR(INDEX([1]!tblSchedule[Round],MATCH(tblTeamSch[[#This Row],[Game Num]],[1]!tblSchedule[GameNum],0)),"")</f>
        <v>3</v>
      </c>
      <c r="E721" s="6">
        <f>IFERROR(INDEX([1]!tblSchedule[Rnd Sch],MATCH(tblTeamSch[[#This Row],[Game Num]],[1]!tblSchedule[GameNum],0)),"")</f>
        <v>3</v>
      </c>
      <c r="F721" s="6" t="str">
        <f>IFERROR(INDEX([1]!tblSchedule[DLC],MATCH(tblTeamSch[[#This Row],[Game Num]],[1]!tblSchedule[GameNum],0)),"")</f>
        <v>4G3</v>
      </c>
      <c r="G721" s="7" t="str">
        <f>IFERROR(INDEX([1]!tblSchedule[Facility],MATCH(tblTeamSch[[#This Row],[Game Num]],[1]!tblSchedule[GameNum],0)),"")</f>
        <v>Sacred Heart Model School Gym</v>
      </c>
      <c r="H721" s="8">
        <f>IFERROR(INDEX([1]!tblSchedule[Game Date],MATCH(tblTeamSch[[#This Row],[Game Num]],[1]!tblSchedule[GameNum],0)),"")</f>
        <v>46025</v>
      </c>
      <c r="I721" s="9">
        <f>IFERROR(INDEX([1]!tblSchedule[Game Time],MATCH(tblTeamSch[[#This Row],[Game Num]],[1]!tblSchedule[GameNum],0)),"")</f>
        <v>0.5</v>
      </c>
      <c r="J721" s="10" t="str">
        <f>IFERROR(INDEX([1]!tblTeams[Organization],MATCH(tblTeamSch[[#This Row],[Team]],[1]!tblTeams[Team],0)),"")</f>
        <v>Sacred Heart Model School</v>
      </c>
      <c r="K721" s="10" t="str">
        <f>IFERROR(INDEX([1]!tblOrg[Abbr],MATCH(tblTeamSch[[#This Row],[Org]],[1]!tblOrg[Organization],0)),"")</f>
        <v>SHMS</v>
      </c>
      <c r="L721" s="10" t="str">
        <f>IFERROR(INDEX(IF(tblTeamSch[[#This Row],[1vs2]]=1,[1]!tblSchedule[Team 1 Name],[1]!tblSchedule[Team 2 Name]),MATCH(tblTeamSch[[#This Row],[Game Num]],[1]!tblSchedule[GameNum],0)),"")</f>
        <v>SHMS BB 4G#3</v>
      </c>
      <c r="M721" s="10" t="str">
        <f>IFERROR(INDEX(IF(tblTeamSch[[#This Row],[1vs2]]=1,[1]!tblSchedule[Team 2 Name],[1]!tblSchedule[Team 1 Name]),MATCH(tblTeamSch[[#This Row],[Game Num]],[1]!tblSchedule[GameNum],0)),"")</f>
        <v>St. Albert BB 4G#3 Gold</v>
      </c>
      <c r="N721" s="6"/>
      <c r="O721" s="6"/>
      <c r="P721" s="6"/>
      <c r="Q721" s="6">
        <f>INDEX([1]!tblSchedule[Home Game],MATCH(tblTeamSch[[#This Row],[Game Num]],[1]!tblSchedule[GameNum],0))</f>
        <v>1</v>
      </c>
      <c r="R721" s="7" t="e">
        <f>IF(COUNTIFS(tblTeamSch[Team],tblTeamSch[[#This Row],[Team]],#REF!,1)&gt;1,"Y","")</f>
        <v>#REF!</v>
      </c>
      <c r="S721" s="6">
        <f>INDEX([1]!tblLoc[Score],MATCH(INDEX([1]!tblOrg[Loc],MATCH(tblTeamSch[[#This Row],[Org]],[1]!tblOrg[Organization],0)),[1]!tblLoc[Loc],0))</f>
        <v>0</v>
      </c>
      <c r="T721" s="6" t="e">
        <f>INDEX([1]!tblLoc[Score],MATCH(INDEX([1]!tblOrg[Loc],MATCH(#REF!,[1]!tblOrg[Abbr],0)),[1]!tblLoc[Loc],0))</f>
        <v>#REF!</v>
      </c>
      <c r="U721" s="6">
        <f>IFERROR(INDEX([1]!tblLoc[Score],MATCH(INDEX([1]!tblOrg[Loc],MATCH(INDEX(FacList,MATCH(tblTeamSch[[#This Row],[Facility]],INDEX(FacList,,1),0),3),[1]!tblOrg[Org Num],0)),[1]!tblLoc[Loc],0)),"")</f>
        <v>0</v>
      </c>
      <c r="V721" s="6">
        <f>IF(OR(tblTeamSch[[#This Row],[Court]]="",tblTeamSch[[#This Row],[Home]]&gt;0),0,IF(tblTeamSch[[#This Row],[Court]]&lt;10,0,IF(tblTeamSch[[#This Row],[Home Court]]=10,0,10)))</f>
        <v>0</v>
      </c>
      <c r="W721" s="6" t="e">
        <f>COUNTIFS(tblTeamSch[Travel Score for Game],10,tblTeamSch[Home],0,#REF!,#REF!)</f>
        <v>#REF!</v>
      </c>
      <c r="X721" s="6" t="str">
        <f>IFERROR(INDEX(tblTeamSch[Overall Travel Score],MATCH(tblTeamSch[[#This Row],[Opponent]],tblTeamSch[Team],0)),"")</f>
        <v/>
      </c>
      <c r="Y721" s="6" cm="1">
        <f t="array" ref="Y721">IF(Y720="Num",1,IF(Y720="","",IF(Y720+1&gt;TotalNumRegGames*2,"",Y720+1)))</f>
        <v>720</v>
      </c>
    </row>
    <row r="722" spans="1:25" ht="13.35" customHeight="1" x14ac:dyDescent="0.3">
      <c r="A722" s="6" cm="1">
        <f t="array" ref="A7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1192</v>
      </c>
      <c r="B722" s="6" cm="1">
        <f t="array" ref="B7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2" s="6">
        <f>IFERROR(INDEX([1]!tblSchedule[Week Game Scheduled],MATCH(tblTeamSch[[#This Row],[Game Num]],[1]!tblSchedule[GameNum],0)),"")</f>
        <v>6</v>
      </c>
      <c r="D722" s="6">
        <f>IFERROR(INDEX([1]!tblSchedule[Round],MATCH(tblTeamSch[[#This Row],[Game Num]],[1]!tblSchedule[GameNum],0)),"")</f>
        <v>8</v>
      </c>
      <c r="E722" s="6">
        <f>IFERROR(INDEX([1]!tblSchedule[Rnd Sch],MATCH(tblTeamSch[[#This Row],[Game Num]],[1]!tblSchedule[GameNum],0)),"")</f>
        <v>3</v>
      </c>
      <c r="F722" s="6" t="str">
        <f>IFERROR(INDEX([1]!tblSchedule[DLC],MATCH(tblTeamSch[[#This Row],[Game Num]],[1]!tblSchedule[GameNum],0)),"")</f>
        <v>4G3</v>
      </c>
      <c r="G722" s="7" t="str">
        <f>IFERROR(INDEX([1]!tblSchedule[Facility],MATCH(tblTeamSch[[#This Row],[Game Num]],[1]!tblSchedule[GameNum],0)),"")</f>
        <v>St. Nicholas Academy Gym</v>
      </c>
      <c r="H722" s="8">
        <f>IFERROR(INDEX([1]!tblSchedule[Game Date],MATCH(tblTeamSch[[#This Row],[Game Num]],[1]!tblSchedule[GameNum],0)),"")</f>
        <v>46026</v>
      </c>
      <c r="I722" s="9">
        <f>IFERROR(INDEX([1]!tblSchedule[Game Time],MATCH(tblTeamSch[[#This Row],[Game Num]],[1]!tblSchedule[GameNum],0)),"")</f>
        <v>0.66666666666666663</v>
      </c>
      <c r="J722" s="10" t="str">
        <f>IFERROR(INDEX([1]!tblTeams[Organization],MATCH(tblTeamSch[[#This Row],[Team]],[1]!tblTeams[Team],0)),"")</f>
        <v>Sacred Heart Model School</v>
      </c>
      <c r="K722" s="10" t="str">
        <f>IFERROR(INDEX([1]!tblOrg[Abbr],MATCH(tblTeamSch[[#This Row],[Org]],[1]!tblOrg[Organization],0)),"")</f>
        <v>SHMS</v>
      </c>
      <c r="L722" s="10" t="str">
        <f>IFERROR(INDEX(IF(tblTeamSch[[#This Row],[1vs2]]=1,[1]!tblSchedule[Team 1 Name],[1]!tblSchedule[Team 2 Name]),MATCH(tblTeamSch[[#This Row],[Game Num]],[1]!tblSchedule[GameNum],0)),"")</f>
        <v>SHMS BB 4G#3</v>
      </c>
      <c r="M722" s="10" t="str">
        <f>IFERROR(INDEX(IF(tblTeamSch[[#This Row],[1vs2]]=1,[1]!tblSchedule[Team 2 Name],[1]!tblSchedule[Team 1 Name]),MATCH(tblTeamSch[[#This Row],[Game Num]],[1]!tblSchedule[GameNum],0)),"")</f>
        <v>St Agnes BB 4G#3</v>
      </c>
      <c r="N722" s="6"/>
      <c r="O722" s="6"/>
      <c r="P722" s="6"/>
      <c r="Q722" s="6">
        <f>INDEX([1]!tblSchedule[Home Game],MATCH(tblTeamSch[[#This Row],[Game Num]],[1]!tblSchedule[GameNum],0))</f>
        <v>0</v>
      </c>
      <c r="R722" s="7" t="e">
        <f>IF(COUNTIFS(tblTeamSch[Team],tblTeamSch[[#This Row],[Team]],#REF!,1)&gt;1,"Y","")</f>
        <v>#REF!</v>
      </c>
      <c r="S722" s="6">
        <f>INDEX([1]!tblLoc[Score],MATCH(INDEX([1]!tblOrg[Loc],MATCH(tblTeamSch[[#This Row],[Org]],[1]!tblOrg[Organization],0)),[1]!tblLoc[Loc],0))</f>
        <v>0</v>
      </c>
      <c r="T722" s="6" t="e">
        <f>INDEX([1]!tblLoc[Score],MATCH(INDEX([1]!tblOrg[Loc],MATCH(#REF!,[1]!tblOrg[Abbr],0)),[1]!tblLoc[Loc],0))</f>
        <v>#REF!</v>
      </c>
      <c r="U722" s="6">
        <f>IFERROR(INDEX([1]!tblLoc[Score],MATCH(INDEX([1]!tblOrg[Loc],MATCH(INDEX(FacList,MATCH(tblTeamSch[[#This Row],[Facility]],INDEX(FacList,,1),0),3),[1]!tblOrg[Org Num],0)),[1]!tblLoc[Loc],0)),"")</f>
        <v>10</v>
      </c>
      <c r="V722" s="6">
        <f>IF(OR(tblTeamSch[[#This Row],[Court]]="",tblTeamSch[[#This Row],[Home]]&gt;0),0,IF(tblTeamSch[[#This Row],[Court]]&lt;10,0,IF(tblTeamSch[[#This Row],[Home Court]]=10,0,10)))</f>
        <v>10</v>
      </c>
      <c r="W722" s="6" t="e">
        <f>COUNTIFS(tblTeamSch[Travel Score for Game],10,tblTeamSch[Home],0,#REF!,#REF!)</f>
        <v>#REF!</v>
      </c>
      <c r="X722" s="6" t="str">
        <f>IFERROR(INDEX(tblTeamSch[Overall Travel Score],MATCH(tblTeamSch[[#This Row],[Opponent]],tblTeamSch[Team],0)),"")</f>
        <v/>
      </c>
      <c r="Y722" s="6" cm="1">
        <f t="array" ref="Y722">IF(Y721="Num",1,IF(Y721="","",IF(Y721+1&gt;TotalNumRegGames*2,"",Y721+1)))</f>
        <v>721</v>
      </c>
    </row>
    <row r="723" spans="1:25" ht="13.35" customHeight="1" x14ac:dyDescent="0.3">
      <c r="A723" s="6" cm="1">
        <f t="array" ref="A7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1173</v>
      </c>
      <c r="B723" s="6" cm="1">
        <f t="array" ref="B7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3" s="6">
        <f>IFERROR(INDEX([1]!tblSchedule[Week Game Scheduled],MATCH(tblTeamSch[[#This Row],[Game Num]],[1]!tblSchedule[GameNum],0)),"")</f>
        <v>7</v>
      </c>
      <c r="D723" s="6">
        <f>IFERROR(INDEX([1]!tblSchedule[Round],MATCH(tblTeamSch[[#This Row],[Game Num]],[1]!tblSchedule[GameNum],0)),"")</f>
        <v>5</v>
      </c>
      <c r="E723" s="6">
        <f>IFERROR(INDEX([1]!tblSchedule[Rnd Sch],MATCH(tblTeamSch[[#This Row],[Game Num]],[1]!tblSchedule[GameNum],0)),"")</f>
        <v>5</v>
      </c>
      <c r="F723" s="6" t="str">
        <f>IFERROR(INDEX([1]!tblSchedule[DLC],MATCH(tblTeamSch[[#This Row],[Game Num]],[1]!tblSchedule[GameNum],0)),"")</f>
        <v>4G3</v>
      </c>
      <c r="G723" s="7" t="str">
        <f>IFERROR(INDEX([1]!tblSchedule[Facility],MATCH(tblTeamSch[[#This Row],[Game Num]],[1]!tblSchedule[GameNum],0)),"")</f>
        <v>Sacred Heart Model School Gym</v>
      </c>
      <c r="H723" s="8">
        <f>IFERROR(INDEX([1]!tblSchedule[Game Date],MATCH(tblTeamSch[[#This Row],[Game Num]],[1]!tblSchedule[GameNum],0)),"")</f>
        <v>46039</v>
      </c>
      <c r="I723" s="9">
        <f>IFERROR(INDEX([1]!tblSchedule[Game Time],MATCH(tblTeamSch[[#This Row],[Game Num]],[1]!tblSchedule[GameNum],0)),"")</f>
        <v>0.5</v>
      </c>
      <c r="J723" s="10" t="str">
        <f>IFERROR(INDEX([1]!tblTeams[Organization],MATCH(tblTeamSch[[#This Row],[Team]],[1]!tblTeams[Team],0)),"")</f>
        <v>Sacred Heart Model School</v>
      </c>
      <c r="K723" s="10" t="str">
        <f>IFERROR(INDEX([1]!tblOrg[Abbr],MATCH(tblTeamSch[[#This Row],[Org]],[1]!tblOrg[Organization],0)),"")</f>
        <v>SHMS</v>
      </c>
      <c r="L723" s="10" t="str">
        <f>IFERROR(INDEX(IF(tblTeamSch[[#This Row],[1vs2]]=1,[1]!tblSchedule[Team 1 Name],[1]!tblSchedule[Team 2 Name]),MATCH(tblTeamSch[[#This Row],[Game Num]],[1]!tblSchedule[GameNum],0)),"")</f>
        <v>SHMS BB 4G#3</v>
      </c>
      <c r="M723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723" s="6"/>
      <c r="O723" s="6"/>
      <c r="P723" s="6"/>
      <c r="Q723" s="6">
        <f>INDEX([1]!tblSchedule[Home Game],MATCH(tblTeamSch[[#This Row],[Game Num]],[1]!tblSchedule[GameNum],0))</f>
        <v>1</v>
      </c>
      <c r="R723" s="7" t="e">
        <f>IF(COUNTIFS(tblTeamSch[Team],tblTeamSch[[#This Row],[Team]],#REF!,1)&gt;1,"Y","")</f>
        <v>#REF!</v>
      </c>
      <c r="S723" s="6">
        <f>INDEX([1]!tblLoc[Score],MATCH(INDEX([1]!tblOrg[Loc],MATCH(tblTeamSch[[#This Row],[Org]],[1]!tblOrg[Organization],0)),[1]!tblLoc[Loc],0))</f>
        <v>0</v>
      </c>
      <c r="T723" s="6" t="e">
        <f>INDEX([1]!tblLoc[Score],MATCH(INDEX([1]!tblOrg[Loc],MATCH(#REF!,[1]!tblOrg[Abbr],0)),[1]!tblLoc[Loc],0))</f>
        <v>#REF!</v>
      </c>
      <c r="U723" s="6">
        <f>IFERROR(INDEX([1]!tblLoc[Score],MATCH(INDEX([1]!tblOrg[Loc],MATCH(INDEX(FacList,MATCH(tblTeamSch[[#This Row],[Facility]],INDEX(FacList,,1),0),3),[1]!tblOrg[Org Num],0)),[1]!tblLoc[Loc],0)),"")</f>
        <v>0</v>
      </c>
      <c r="V723" s="6">
        <f>IF(OR(tblTeamSch[[#This Row],[Court]]="",tblTeamSch[[#This Row],[Home]]&gt;0),0,IF(tblTeamSch[[#This Row],[Court]]&lt;10,0,IF(tblTeamSch[[#This Row],[Home Court]]=10,0,10)))</f>
        <v>0</v>
      </c>
      <c r="W723" s="6" t="e">
        <f>COUNTIFS(tblTeamSch[Travel Score for Game],10,tblTeamSch[Home],0,#REF!,#REF!)</f>
        <v>#REF!</v>
      </c>
      <c r="X723" s="6" t="str">
        <f>IFERROR(INDEX(tblTeamSch[Overall Travel Score],MATCH(tblTeamSch[[#This Row],[Opponent]],tblTeamSch[Team],0)),"")</f>
        <v/>
      </c>
      <c r="Y723" s="6" cm="1">
        <f t="array" ref="Y723">IF(Y722="Num",1,IF(Y722="","",IF(Y722+1&gt;TotalNumRegGames*2,"",Y722+1)))</f>
        <v>722</v>
      </c>
    </row>
    <row r="724" spans="1:25" ht="13.35" customHeight="1" x14ac:dyDescent="0.3">
      <c r="A724" s="6" cm="1">
        <f t="array" ref="A7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1179</v>
      </c>
      <c r="B724" s="6" cm="1">
        <f t="array" ref="B7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4" s="6">
        <f>IFERROR(INDEX([1]!tblSchedule[Week Game Scheduled],MATCH(tblTeamSch[[#This Row],[Game Num]],[1]!tblSchedule[GameNum],0)),"")</f>
        <v>8</v>
      </c>
      <c r="D724" s="6">
        <f>IFERROR(INDEX([1]!tblSchedule[Round],MATCH(tblTeamSch[[#This Row],[Game Num]],[1]!tblSchedule[GameNum],0)),"")</f>
        <v>6</v>
      </c>
      <c r="E724" s="6">
        <f>IFERROR(INDEX([1]!tblSchedule[Rnd Sch],MATCH(tblTeamSch[[#This Row],[Game Num]],[1]!tblSchedule[GameNum],0)),"")</f>
        <v>6</v>
      </c>
      <c r="F724" s="6" t="str">
        <f>IFERROR(INDEX([1]!tblSchedule[DLC],MATCH(tblTeamSch[[#This Row],[Game Num]],[1]!tblSchedule[GameNum],0)),"")</f>
        <v>4G3</v>
      </c>
      <c r="G724" s="7" t="str">
        <f>IFERROR(INDEX([1]!tblSchedule[Facility],MATCH(tblTeamSch[[#This Row],[Game Num]],[1]!tblSchedule[GameNum],0)),"")</f>
        <v>Holy Trinity Parish School</v>
      </c>
      <c r="H724" s="8">
        <f>IFERROR(INDEX([1]!tblSchedule[Game Date],MATCH(tblTeamSch[[#This Row],[Game Num]],[1]!tblSchedule[GameNum],0)),"")</f>
        <v>46046</v>
      </c>
      <c r="I724" s="9">
        <f>IFERROR(INDEX([1]!tblSchedule[Game Time],MATCH(tblTeamSch[[#This Row],[Game Num]],[1]!tblSchedule[GameNum],0)),"")</f>
        <v>0.58333333333333337</v>
      </c>
      <c r="J724" s="10" t="str">
        <f>IFERROR(INDEX([1]!tblTeams[Organization],MATCH(tblTeamSch[[#This Row],[Team]],[1]!tblTeams[Team],0)),"")</f>
        <v>Sacred Heart Model School</v>
      </c>
      <c r="K724" s="10" t="str">
        <f>IFERROR(INDEX([1]!tblOrg[Abbr],MATCH(tblTeamSch[[#This Row],[Org]],[1]!tblOrg[Organization],0)),"")</f>
        <v>SHMS</v>
      </c>
      <c r="L724" s="10" t="str">
        <f>IFERROR(INDEX(IF(tblTeamSch[[#This Row],[1vs2]]=1,[1]!tblSchedule[Team 1 Name],[1]!tblSchedule[Team 2 Name]),MATCH(tblTeamSch[[#This Row],[Game Num]],[1]!tblSchedule[GameNum],0)),"")</f>
        <v>SHMS BB 4G#3</v>
      </c>
      <c r="M724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724" s="6"/>
      <c r="O724" s="6"/>
      <c r="P724" s="6"/>
      <c r="Q724" s="6">
        <f>INDEX([1]!tblSchedule[Home Game],MATCH(tblTeamSch[[#This Row],[Game Num]],[1]!tblSchedule[GameNum],0))</f>
        <v>1</v>
      </c>
      <c r="R724" s="7" t="e">
        <f>IF(COUNTIFS(tblTeamSch[Team],tblTeamSch[[#This Row],[Team]],#REF!,1)&gt;1,"Y","")</f>
        <v>#REF!</v>
      </c>
      <c r="S724" s="6">
        <f>INDEX([1]!tblLoc[Score],MATCH(INDEX([1]!tblOrg[Loc],MATCH(tblTeamSch[[#This Row],[Org]],[1]!tblOrg[Organization],0)),[1]!tblLoc[Loc],0))</f>
        <v>0</v>
      </c>
      <c r="T724" s="6" t="e">
        <f>INDEX([1]!tblLoc[Score],MATCH(INDEX([1]!tblOrg[Loc],MATCH(#REF!,[1]!tblOrg[Abbr],0)),[1]!tblLoc[Loc],0))</f>
        <v>#REF!</v>
      </c>
      <c r="U724" s="6">
        <f>IFERROR(INDEX([1]!tblLoc[Score],MATCH(INDEX([1]!tblOrg[Loc],MATCH(INDEX(FacList,MATCH(tblTeamSch[[#This Row],[Facility]],INDEX(FacList,,1),0),3),[1]!tblOrg[Org Num],0)),[1]!tblLoc[Loc],0)),"")</f>
        <v>0</v>
      </c>
      <c r="V724" s="6">
        <f>IF(OR(tblTeamSch[[#This Row],[Court]]="",tblTeamSch[[#This Row],[Home]]&gt;0),0,IF(tblTeamSch[[#This Row],[Court]]&lt;10,0,IF(tblTeamSch[[#This Row],[Home Court]]=10,0,10)))</f>
        <v>0</v>
      </c>
      <c r="W724" s="6" t="e">
        <f>COUNTIFS(tblTeamSch[Travel Score for Game],10,tblTeamSch[Home],0,#REF!,#REF!)</f>
        <v>#REF!</v>
      </c>
      <c r="X724" s="6" t="str">
        <f>IFERROR(INDEX(tblTeamSch[Overall Travel Score],MATCH(tblTeamSch[[#This Row],[Opponent]],tblTeamSch[Team],0)),"")</f>
        <v/>
      </c>
      <c r="Y724" s="6" cm="1">
        <f t="array" ref="Y724">IF(Y723="Num",1,IF(Y723="","",IF(Y723+1&gt;TotalNumRegGames*2,"",Y723+1)))</f>
        <v>723</v>
      </c>
    </row>
    <row r="725" spans="1:25" ht="13.35" customHeight="1" x14ac:dyDescent="0.3">
      <c r="A725" s="6" cm="1">
        <f t="array" ref="A7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1185</v>
      </c>
      <c r="B725" s="6" cm="1">
        <f t="array" ref="B7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5" s="6">
        <f>IFERROR(INDEX([1]!tblSchedule[Week Game Scheduled],MATCH(tblTeamSch[[#This Row],[Game Num]],[1]!tblSchedule[GameNum],0)),"")</f>
        <v>9</v>
      </c>
      <c r="D725" s="6">
        <f>IFERROR(INDEX([1]!tblSchedule[Round],MATCH(tblTeamSch[[#This Row],[Game Num]],[1]!tblSchedule[GameNum],0)),"")</f>
        <v>7</v>
      </c>
      <c r="E725" s="6">
        <f>IFERROR(INDEX([1]!tblSchedule[Rnd Sch],MATCH(tblTeamSch[[#This Row],[Game Num]],[1]!tblSchedule[GameNum],0)),"")</f>
        <v>7</v>
      </c>
      <c r="F725" s="6" t="str">
        <f>IFERROR(INDEX([1]!tblSchedule[DLC],MATCH(tblTeamSch[[#This Row],[Game Num]],[1]!tblSchedule[GameNum],0)),"")</f>
        <v>4G3</v>
      </c>
      <c r="G725" s="7" t="str">
        <f>IFERROR(INDEX([1]!tblSchedule[Facility],MATCH(tblTeamSch[[#This Row],[Game Num]],[1]!tblSchedule[GameNum],0)),"")</f>
        <v>St Francis of Assisi</v>
      </c>
      <c r="H725" s="8">
        <f>IFERROR(INDEX([1]!tblSchedule[Game Date],MATCH(tblTeamSch[[#This Row],[Game Num]],[1]!tblSchedule[GameNum],0)),"")</f>
        <v>46053</v>
      </c>
      <c r="I725" s="9">
        <f>IFERROR(INDEX([1]!tblSchedule[Game Time],MATCH(tblTeamSch[[#This Row],[Game Num]],[1]!tblSchedule[GameNum],0)),"")</f>
        <v>0.625</v>
      </c>
      <c r="J725" s="10" t="str">
        <f>IFERROR(INDEX([1]!tblTeams[Organization],MATCH(tblTeamSch[[#This Row],[Team]],[1]!tblTeams[Team],0)),"")</f>
        <v>Sacred Heart Model School</v>
      </c>
      <c r="K725" s="10" t="str">
        <f>IFERROR(INDEX([1]!tblOrg[Abbr],MATCH(tblTeamSch[[#This Row],[Org]],[1]!tblOrg[Organization],0)),"")</f>
        <v>SHMS</v>
      </c>
      <c r="L725" s="10" t="str">
        <f>IFERROR(INDEX(IF(tblTeamSch[[#This Row],[1vs2]]=1,[1]!tblSchedule[Team 1 Name],[1]!tblSchedule[Team 2 Name]),MATCH(tblTeamSch[[#This Row],[Game Num]],[1]!tblSchedule[GameNum],0)),"")</f>
        <v>SHMS BB 4G#3</v>
      </c>
      <c r="M725" s="10" t="str">
        <f>IFERROR(INDEX(IF(tblTeamSch[[#This Row],[1vs2]]=1,[1]!tblSchedule[Team 2 Name],[1]!tblSchedule[Team 1 Name]),MATCH(tblTeamSch[[#This Row],[Game Num]],[1]!tblSchedule[GameNum],0)),"")</f>
        <v>St. Albert BB 4G#3 Blue</v>
      </c>
      <c r="N725" s="6"/>
      <c r="O725" s="6"/>
      <c r="P725" s="6"/>
      <c r="Q725" s="6">
        <f>INDEX([1]!tblSchedule[Home Game],MATCH(tblTeamSch[[#This Row],[Game Num]],[1]!tblSchedule[GameNum],0))</f>
        <v>0</v>
      </c>
      <c r="R725" s="7" t="e">
        <f>IF(COUNTIFS(tblTeamSch[Team],tblTeamSch[[#This Row],[Team]],#REF!,1)&gt;1,"Y","")</f>
        <v>#REF!</v>
      </c>
      <c r="S725" s="6">
        <f>INDEX([1]!tblLoc[Score],MATCH(INDEX([1]!tblOrg[Loc],MATCH(tblTeamSch[[#This Row],[Org]],[1]!tblOrg[Organization],0)),[1]!tblLoc[Loc],0))</f>
        <v>0</v>
      </c>
      <c r="T725" s="6" t="e">
        <f>INDEX([1]!tblLoc[Score],MATCH(INDEX([1]!tblOrg[Loc],MATCH(#REF!,[1]!tblOrg[Abbr],0)),[1]!tblLoc[Loc],0))</f>
        <v>#REF!</v>
      </c>
      <c r="U725" s="6">
        <f>IFERROR(INDEX([1]!tblLoc[Score],MATCH(INDEX([1]!tblOrg[Loc],MATCH(INDEX(FacList,MATCH(tblTeamSch[[#This Row],[Facility]],INDEX(FacList,,1),0),3),[1]!tblOrg[Org Num],0)),[1]!tblLoc[Loc],0)),"")</f>
        <v>0</v>
      </c>
      <c r="V725" s="6">
        <f>IF(OR(tblTeamSch[[#This Row],[Court]]="",tblTeamSch[[#This Row],[Home]]&gt;0),0,IF(tblTeamSch[[#This Row],[Court]]&lt;10,0,IF(tblTeamSch[[#This Row],[Home Court]]=10,0,10)))</f>
        <v>0</v>
      </c>
      <c r="W725" s="6" t="e">
        <f>COUNTIFS(tblTeamSch[Travel Score for Game],10,tblTeamSch[Home],0,#REF!,#REF!)</f>
        <v>#REF!</v>
      </c>
      <c r="X725" s="6" t="str">
        <f>IFERROR(INDEX(tblTeamSch[Overall Travel Score],MATCH(tblTeamSch[[#This Row],[Opponent]],tblTeamSch[Team],0)),"")</f>
        <v/>
      </c>
      <c r="Y725" s="6" cm="1">
        <f t="array" ref="Y725">IF(Y724="Num",1,IF(Y724="","",IF(Y724+1&gt;TotalNumRegGames*2,"",Y724+1)))</f>
        <v>724</v>
      </c>
    </row>
    <row r="726" spans="1:25" ht="13.35" customHeight="1" x14ac:dyDescent="0.3">
      <c r="A726" s="6" cm="1">
        <f t="array" ref="A7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219</v>
      </c>
      <c r="B726" s="6" cm="1">
        <f t="array" ref="B7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6" s="6">
        <f>IFERROR(INDEX([1]!tblSchedule[Week Game Scheduled],MATCH(tblTeamSch[[#This Row],[Game Num]],[1]!tblSchedule[GameNum],0)),"")</f>
        <v>50</v>
      </c>
      <c r="D726" s="6">
        <f>IFERROR(INDEX([1]!tblSchedule[Round],MATCH(tblTeamSch[[#This Row],[Game Num]],[1]!tblSchedule[GameNum],0)),"")</f>
        <v>1</v>
      </c>
      <c r="E726" s="6">
        <f>IFERROR(INDEX([1]!tblSchedule[Rnd Sch],MATCH(tblTeamSch[[#This Row],[Game Num]],[1]!tblSchedule[GameNum],0)),"")</f>
        <v>1</v>
      </c>
      <c r="F726" s="6" t="str">
        <f>IFERROR(INDEX([1]!tblSchedule[DLC],MATCH(tblTeamSch[[#This Row],[Game Num]],[1]!tblSchedule[GameNum],0)),"")</f>
        <v>6B1AA</v>
      </c>
      <c r="G726" s="7" t="str">
        <f>IFERROR(INDEX([1]!tblSchedule[Facility],MATCH(tblTeamSch[[#This Row],[Game Num]],[1]!tblSchedule[GameNum],0)),"")</f>
        <v>Saint Andrew Academy Gym</v>
      </c>
      <c r="H726" s="8">
        <f>IFERROR(INDEX([1]!tblSchedule[Game Date],MATCH(tblTeamSch[[#This Row],[Game Num]],[1]!tblSchedule[GameNum],0)),"")</f>
        <v>45998</v>
      </c>
      <c r="I726" s="9">
        <f>IFERROR(INDEX([1]!tblSchedule[Game Time],MATCH(tblTeamSch[[#This Row],[Game Num]],[1]!tblSchedule[GameNum],0)),"")</f>
        <v>0.58333333333333337</v>
      </c>
      <c r="J726" s="10" t="str">
        <f>IFERROR(INDEX([1]!tblTeams[Organization],MATCH(tblTeamSch[[#This Row],[Team]],[1]!tblTeams[Team],0)),"")</f>
        <v>Sacred Heart Model School</v>
      </c>
      <c r="K726" s="10" t="str">
        <f>IFERROR(INDEX([1]!tblOrg[Abbr],MATCH(tblTeamSch[[#This Row],[Org]],[1]!tblOrg[Organization],0)),"")</f>
        <v>SHMS</v>
      </c>
      <c r="L726" s="10" t="str">
        <f>IFERROR(INDEX(IF(tblTeamSch[[#This Row],[1vs2]]=1,[1]!tblSchedule[Team 1 Name],[1]!tblSchedule[Team 2 Name]),MATCH(tblTeamSch[[#This Row],[Game Num]],[1]!tblSchedule[GameNum],0)),"")</f>
        <v>SHMS BB 6B#1</v>
      </c>
      <c r="M726" s="10" t="str">
        <f>IFERROR(INDEX(IF(tblTeamSch[[#This Row],[1vs2]]=1,[1]!tblSchedule[Team 2 Name],[1]!tblSchedule[Team 1 Name]),MATCH(tblTeamSch[[#This Row],[Game Num]],[1]!tblSchedule[GameNum],0)),"")</f>
        <v>St. Mary BB 6B - Green</v>
      </c>
      <c r="N726" s="6" t="str" cm="1">
        <f t="array" ref="N72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2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26" s="6" t="str">
        <f>IFERROR(INDEX(#REF!,MATCH(tblTeamSch[[#This Row],[Team]],[1]!tblTeams[Team],0)),"")</f>
        <v/>
      </c>
      <c r="Q726" s="6">
        <f>INDEX([1]!tblSchedule[Home Game],MATCH(tblTeamSch[[#This Row],[Game Num]],[1]!tblSchedule[GameNum],0))</f>
        <v>0</v>
      </c>
      <c r="R726" s="7" t="e">
        <f>IF(COUNTIFS(tblTeamSch[Team],tblTeamSch[[#This Row],[Team]],#REF!,1)&gt;1,"Y","")</f>
        <v>#REF!</v>
      </c>
      <c r="S726" s="6">
        <f>INDEX([1]!tblLoc[Score],MATCH(INDEX([1]!tblOrg[Loc],MATCH(tblTeamSch[[#This Row],[Org]],[1]!tblOrg[Organization],0)),[1]!tblLoc[Loc],0))</f>
        <v>0</v>
      </c>
      <c r="T726" s="6" t="e">
        <f>INDEX([1]!tblLoc[Score],MATCH(INDEX([1]!tblOrg[Loc],MATCH(#REF!,[1]!tblOrg[Abbr],0)),[1]!tblLoc[Loc],0))</f>
        <v>#REF!</v>
      </c>
      <c r="U726" s="6">
        <f>IFERROR(INDEX([1]!tblLoc[Score],MATCH(INDEX([1]!tblOrg[Loc],MATCH(INDEX(FacList,MATCH(tblTeamSch[[#This Row],[Facility]],INDEX(FacList,,1),0),3),[1]!tblOrg[Org Num],0)),[1]!tblLoc[Loc],0)),"")</f>
        <v>10</v>
      </c>
      <c r="V726" s="6">
        <f>IF(OR(tblTeamSch[[#This Row],[Court]]="",tblTeamSch[[#This Row],[Home]]&gt;0),0,IF(tblTeamSch[[#This Row],[Court]]&lt;10,0,IF(tblTeamSch[[#This Row],[Home Court]]=10,0,10)))</f>
        <v>10</v>
      </c>
      <c r="W726" s="6" t="e">
        <f>COUNTIFS(tblTeamSch[Travel Score for Game],10,tblTeamSch[Home],0,#REF!,#REF!)</f>
        <v>#REF!</v>
      </c>
      <c r="X726" s="6" t="str">
        <f>IFERROR(INDEX(tblTeamSch[Overall Travel Score],MATCH(tblTeamSch[[#This Row],[Opponent]],tblTeamSch[Team],0)),"")</f>
        <v/>
      </c>
      <c r="Y726" s="6" cm="1">
        <f t="array" ref="Y726">IF(Y725="Num",1,IF(Y725="","",IF(Y725+1&gt;TotalNumRegGames*2,"",Y725+1)))</f>
        <v>725</v>
      </c>
    </row>
    <row r="727" spans="1:25" ht="13.35" customHeight="1" x14ac:dyDescent="0.3">
      <c r="A727" s="6" cm="1">
        <f t="array" ref="A7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225</v>
      </c>
      <c r="B727" s="6" cm="1">
        <f t="array" ref="B7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7" s="6">
        <f>IFERROR(INDEX([1]!tblSchedule[Week Game Scheduled],MATCH(tblTeamSch[[#This Row],[Game Num]],[1]!tblSchedule[GameNum],0)),"")</f>
        <v>50</v>
      </c>
      <c r="D727" s="6">
        <f>IFERROR(INDEX([1]!tblSchedule[Round],MATCH(tblTeamSch[[#This Row],[Game Num]],[1]!tblSchedule[GameNum],0)),"")</f>
        <v>2</v>
      </c>
      <c r="E727" s="6">
        <f>IFERROR(INDEX([1]!tblSchedule[Rnd Sch],MATCH(tblTeamSch[[#This Row],[Game Num]],[1]!tblSchedule[GameNum],0)),"")</f>
        <v>2</v>
      </c>
      <c r="F727" s="6" t="str">
        <f>IFERROR(INDEX([1]!tblSchedule[DLC],MATCH(tblTeamSch[[#This Row],[Game Num]],[1]!tblSchedule[GameNum],0)),"")</f>
        <v>6B1AA</v>
      </c>
      <c r="G727" s="7" t="str">
        <f>IFERROR(INDEX([1]!tblSchedule[Facility],MATCH(tblTeamSch[[#This Row],[Game Num]],[1]!tblSchedule[GameNum],0)),"")</f>
        <v>Sacred Heart Model School Gym</v>
      </c>
      <c r="H727" s="8">
        <f>IFERROR(INDEX([1]!tblSchedule[Game Date],MATCH(tblTeamSch[[#This Row],[Game Num]],[1]!tblSchedule[GameNum],0)),"")</f>
        <v>46004</v>
      </c>
      <c r="I727" s="9">
        <f>IFERROR(INDEX([1]!tblSchedule[Game Time],MATCH(tblTeamSch[[#This Row],[Game Num]],[1]!tblSchedule[GameNum],0)),"")</f>
        <v>0.375</v>
      </c>
      <c r="J727" s="10" t="str">
        <f>IFERROR(INDEX([1]!tblTeams[Organization],MATCH(tblTeamSch[[#This Row],[Team]],[1]!tblTeams[Team],0)),"")</f>
        <v>Sacred Heart Model School</v>
      </c>
      <c r="K727" s="10" t="str">
        <f>IFERROR(INDEX([1]!tblOrg[Abbr],MATCH(tblTeamSch[[#This Row],[Org]],[1]!tblOrg[Organization],0)),"")</f>
        <v>SHMS</v>
      </c>
      <c r="L727" s="10" t="str">
        <f>IFERROR(INDEX(IF(tblTeamSch[[#This Row],[1vs2]]=1,[1]!tblSchedule[Team 1 Name],[1]!tblSchedule[Team 2 Name]),MATCH(tblTeamSch[[#This Row],[Game Num]],[1]!tblSchedule[GameNum],0)),"")</f>
        <v>SHMS BB 6B#1</v>
      </c>
      <c r="M727" s="10" t="str">
        <f>IFERROR(INDEX(IF(tblTeamSch[[#This Row],[1vs2]]=1,[1]!tblSchedule[Team 2 Name],[1]!tblSchedule[Team 1 Name]),MATCH(tblTeamSch[[#This Row],[Game Num]],[1]!tblSchedule[GameNum],0)),"")</f>
        <v>St Agnes BB 6B#1</v>
      </c>
      <c r="N727" s="6" t="str" cm="1">
        <f t="array" ref="N72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2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727" s="6" t="str">
        <f>IFERROR(INDEX(#REF!,MATCH(tblTeamSch[[#This Row],[Team]],[1]!tblTeams[Team],0)),"")</f>
        <v/>
      </c>
      <c r="Q727" s="6">
        <f>INDEX([1]!tblSchedule[Home Game],MATCH(tblTeamSch[[#This Row],[Game Num]],[1]!tblSchedule[GameNum],0))</f>
        <v>1</v>
      </c>
      <c r="R727" s="7" t="e">
        <f>IF(COUNTIFS(tblTeamSch[Team],tblTeamSch[[#This Row],[Team]],#REF!,1)&gt;1,"Y","")</f>
        <v>#REF!</v>
      </c>
      <c r="S727" s="6">
        <f>INDEX([1]!tblLoc[Score],MATCH(INDEX([1]!tblOrg[Loc],MATCH(tblTeamSch[[#This Row],[Org]],[1]!tblOrg[Organization],0)),[1]!tblLoc[Loc],0))</f>
        <v>0</v>
      </c>
      <c r="T727" s="6" t="e">
        <f>INDEX([1]!tblLoc[Score],MATCH(INDEX([1]!tblOrg[Loc],MATCH(#REF!,[1]!tblOrg[Abbr],0)),[1]!tblLoc[Loc],0))</f>
        <v>#REF!</v>
      </c>
      <c r="U727" s="6">
        <f>IFERROR(INDEX([1]!tblLoc[Score],MATCH(INDEX([1]!tblOrg[Loc],MATCH(INDEX(FacList,MATCH(tblTeamSch[[#This Row],[Facility]],INDEX(FacList,,1),0),3),[1]!tblOrg[Org Num],0)),[1]!tblLoc[Loc],0)),"")</f>
        <v>0</v>
      </c>
      <c r="V727" s="6">
        <f>IF(OR(tblTeamSch[[#This Row],[Court]]="",tblTeamSch[[#This Row],[Home]]&gt;0),0,IF(tblTeamSch[[#This Row],[Court]]&lt;10,0,IF(tblTeamSch[[#This Row],[Home Court]]=10,0,10)))</f>
        <v>0</v>
      </c>
      <c r="W727" s="6" t="e">
        <f>COUNTIFS(tblTeamSch[Travel Score for Game],10,tblTeamSch[Home],0,#REF!,#REF!)</f>
        <v>#REF!</v>
      </c>
      <c r="X727" s="6" t="str">
        <f>IFERROR(INDEX(tblTeamSch[Overall Travel Score],MATCH(tblTeamSch[[#This Row],[Opponent]],tblTeamSch[Team],0)),"")</f>
        <v/>
      </c>
      <c r="Y727" s="6" cm="1">
        <f t="array" ref="Y727">IF(Y726="Num",1,IF(Y726="","",IF(Y726+1&gt;TotalNumRegGames*2,"",Y726+1)))</f>
        <v>726</v>
      </c>
    </row>
    <row r="728" spans="1:25" ht="13.35" customHeight="1" x14ac:dyDescent="0.3">
      <c r="A728" s="6" cm="1">
        <f t="array" ref="A7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231</v>
      </c>
      <c r="B728" s="6" cm="1">
        <f t="array" ref="B7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8" s="6">
        <f>IFERROR(INDEX([1]!tblSchedule[Week Game Scheduled],MATCH(tblTeamSch[[#This Row],[Game Num]],[1]!tblSchedule[GameNum],0)),"")</f>
        <v>6</v>
      </c>
      <c r="D728" s="6">
        <f>IFERROR(INDEX([1]!tblSchedule[Round],MATCH(tblTeamSch[[#This Row],[Game Num]],[1]!tblSchedule[GameNum],0)),"")</f>
        <v>3</v>
      </c>
      <c r="E728" s="6">
        <f>IFERROR(INDEX([1]!tblSchedule[Rnd Sch],MATCH(tblTeamSch[[#This Row],[Game Num]],[1]!tblSchedule[GameNum],0)),"")</f>
        <v>3</v>
      </c>
      <c r="F728" s="6" t="str">
        <f>IFERROR(INDEX([1]!tblSchedule[DLC],MATCH(tblTeamSch[[#This Row],[Game Num]],[1]!tblSchedule[GameNum],0)),"")</f>
        <v>6B1AA</v>
      </c>
      <c r="G728" s="7" t="str">
        <f>IFERROR(INDEX([1]!tblSchedule[Facility],MATCH(tblTeamSch[[#This Row],[Game Num]],[1]!tblSchedule[GameNum],0)),"")</f>
        <v>Saint Andrew Academy Gym</v>
      </c>
      <c r="H728" s="8">
        <f>IFERROR(INDEX([1]!tblSchedule[Game Date],MATCH(tblTeamSch[[#This Row],[Game Num]],[1]!tblSchedule[GameNum],0)),"")</f>
        <v>46026</v>
      </c>
      <c r="I728" s="9">
        <f>IFERROR(INDEX([1]!tblSchedule[Game Time],MATCH(tblTeamSch[[#This Row],[Game Num]],[1]!tblSchedule[GameNum],0)),"")</f>
        <v>0.58333333333333337</v>
      </c>
      <c r="J728" s="10" t="str">
        <f>IFERROR(INDEX([1]!tblTeams[Organization],MATCH(tblTeamSch[[#This Row],[Team]],[1]!tblTeams[Team],0)),"")</f>
        <v>Sacred Heart Model School</v>
      </c>
      <c r="K728" s="10" t="str">
        <f>IFERROR(INDEX([1]!tblOrg[Abbr],MATCH(tblTeamSch[[#This Row],[Org]],[1]!tblOrg[Organization],0)),"")</f>
        <v>SHMS</v>
      </c>
      <c r="L728" s="10" t="str">
        <f>IFERROR(INDEX(IF(tblTeamSch[[#This Row],[1vs2]]=1,[1]!tblSchedule[Team 1 Name],[1]!tblSchedule[Team 2 Name]),MATCH(tblTeamSch[[#This Row],[Game Num]],[1]!tblSchedule[GameNum],0)),"")</f>
        <v>SHMS BB 6B#1</v>
      </c>
      <c r="M728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728" s="6" t="str" cm="1">
        <f t="array" ref="N72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2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28" s="6" t="str">
        <f>IFERROR(INDEX(#REF!,MATCH(tblTeamSch[[#This Row],[Team]],[1]!tblTeams[Team],0)),"")</f>
        <v/>
      </c>
      <c r="Q728" s="6">
        <f>INDEX([1]!tblSchedule[Home Game],MATCH(tblTeamSch[[#This Row],[Game Num]],[1]!tblSchedule[GameNum],0))</f>
        <v>0</v>
      </c>
      <c r="R728" s="7" t="e">
        <f>IF(COUNTIFS(tblTeamSch[Team],tblTeamSch[[#This Row],[Team]],#REF!,1)&gt;1,"Y","")</f>
        <v>#REF!</v>
      </c>
      <c r="S728" s="6">
        <f>INDEX([1]!tblLoc[Score],MATCH(INDEX([1]!tblOrg[Loc],MATCH(tblTeamSch[[#This Row],[Org]],[1]!tblOrg[Organization],0)),[1]!tblLoc[Loc],0))</f>
        <v>0</v>
      </c>
      <c r="T728" s="6" t="e">
        <f>INDEX([1]!tblLoc[Score],MATCH(INDEX([1]!tblOrg[Loc],MATCH(#REF!,[1]!tblOrg[Abbr],0)),[1]!tblLoc[Loc],0))</f>
        <v>#REF!</v>
      </c>
      <c r="U728" s="6">
        <f>IFERROR(INDEX([1]!tblLoc[Score],MATCH(INDEX([1]!tblOrg[Loc],MATCH(INDEX(FacList,MATCH(tblTeamSch[[#This Row],[Facility]],INDEX(FacList,,1),0),3),[1]!tblOrg[Org Num],0)),[1]!tblLoc[Loc],0)),"")</f>
        <v>10</v>
      </c>
      <c r="V728" s="6">
        <f>IF(OR(tblTeamSch[[#This Row],[Court]]="",tblTeamSch[[#This Row],[Home]]&gt;0),0,IF(tblTeamSch[[#This Row],[Court]]&lt;10,0,IF(tblTeamSch[[#This Row],[Home Court]]=10,0,10)))</f>
        <v>10</v>
      </c>
      <c r="W728" s="6" t="e">
        <f>COUNTIFS(tblTeamSch[Travel Score for Game],10,tblTeamSch[Home],0,#REF!,#REF!)</f>
        <v>#REF!</v>
      </c>
      <c r="X728" s="6" t="str">
        <f>IFERROR(INDEX(tblTeamSch[Overall Travel Score],MATCH(tblTeamSch[[#This Row],[Opponent]],tblTeamSch[Team],0)),"")</f>
        <v/>
      </c>
      <c r="Y728" s="6" cm="1">
        <f t="array" ref="Y728">IF(Y727="Num",1,IF(Y727="","",IF(Y727+1&gt;TotalNumRegGames*2,"",Y727+1)))</f>
        <v>727</v>
      </c>
    </row>
    <row r="729" spans="1:25" ht="13.35" customHeight="1" x14ac:dyDescent="0.3">
      <c r="A729" s="6" cm="1">
        <f t="array" ref="A7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237</v>
      </c>
      <c r="B729" s="6" cm="1">
        <f t="array" ref="B7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29" s="6">
        <f>IFERROR(INDEX([1]!tblSchedule[Week Game Scheduled],MATCH(tblTeamSch[[#This Row],[Game Num]],[1]!tblSchedule[GameNum],0)),"")</f>
        <v>7</v>
      </c>
      <c r="D729" s="6">
        <f>IFERROR(INDEX([1]!tblSchedule[Round],MATCH(tblTeamSch[[#This Row],[Game Num]],[1]!tblSchedule[GameNum],0)),"")</f>
        <v>4</v>
      </c>
      <c r="E729" s="6">
        <f>IFERROR(INDEX([1]!tblSchedule[Rnd Sch],MATCH(tblTeamSch[[#This Row],[Game Num]],[1]!tblSchedule[GameNum],0)),"")</f>
        <v>4</v>
      </c>
      <c r="F729" s="6" t="str">
        <f>IFERROR(INDEX([1]!tblSchedule[DLC],MATCH(tblTeamSch[[#This Row],[Game Num]],[1]!tblSchedule[GameNum],0)),"")</f>
        <v>6B1AA</v>
      </c>
      <c r="G729" s="7" t="str">
        <f>IFERROR(INDEX([1]!tblSchedule[Facility],MATCH(tblTeamSch[[#This Row],[Game Num]],[1]!tblSchedule[GameNum],0)),"")</f>
        <v>Holy Spirit Gym</v>
      </c>
      <c r="H729" s="8">
        <f>IFERROR(INDEX([1]!tblSchedule[Game Date],MATCH(tblTeamSch[[#This Row],[Game Num]],[1]!tblSchedule[GameNum],0)),"")</f>
        <v>46033</v>
      </c>
      <c r="I729" s="9">
        <f>IFERROR(INDEX([1]!tblSchedule[Game Time],MATCH(tblTeamSch[[#This Row],[Game Num]],[1]!tblSchedule[GameNum],0)),"")</f>
        <v>0.58333333333333337</v>
      </c>
      <c r="J729" s="10" t="str">
        <f>IFERROR(INDEX([1]!tblTeams[Organization],MATCH(tblTeamSch[[#This Row],[Team]],[1]!tblTeams[Team],0)),"")</f>
        <v>Sacred Heart Model School</v>
      </c>
      <c r="K729" s="10" t="str">
        <f>IFERROR(INDEX([1]!tblOrg[Abbr],MATCH(tblTeamSch[[#This Row],[Org]],[1]!tblOrg[Organization],0)),"")</f>
        <v>SHMS</v>
      </c>
      <c r="L729" s="10" t="str">
        <f>IFERROR(INDEX(IF(tblTeamSch[[#This Row],[1vs2]]=1,[1]!tblSchedule[Team 1 Name],[1]!tblSchedule[Team 2 Name]),MATCH(tblTeamSch[[#This Row],[Game Num]],[1]!tblSchedule[GameNum],0)),"")</f>
        <v>SHMS BB 6B#1</v>
      </c>
      <c r="M729" s="10" t="str">
        <f>IFERROR(INDEX(IF(tblTeamSch[[#This Row],[1vs2]]=1,[1]!tblSchedule[Team 2 Name],[1]!tblSchedule[Team 1 Name]),MATCH(tblTeamSch[[#This Row],[Game Num]],[1]!tblSchedule[GameNum],0)),"")</f>
        <v>Holy Spirit BBB 6#1</v>
      </c>
      <c r="N729" s="6" t="str" cm="1">
        <f t="array" ref="N72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2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29" s="6" t="str">
        <f>IFERROR(INDEX(#REF!,MATCH(tblTeamSch[[#This Row],[Team]],[1]!tblTeams[Team],0)),"")</f>
        <v/>
      </c>
      <c r="Q729" s="6">
        <f>INDEX([1]!tblSchedule[Home Game],MATCH(tblTeamSch[[#This Row],[Game Num]],[1]!tblSchedule[GameNum],0))</f>
        <v>1</v>
      </c>
      <c r="R729" s="7" t="e">
        <f>IF(COUNTIFS(tblTeamSch[Team],tblTeamSch[[#This Row],[Team]],#REF!,1)&gt;1,"Y","")</f>
        <v>#REF!</v>
      </c>
      <c r="S729" s="6">
        <f>INDEX([1]!tblLoc[Score],MATCH(INDEX([1]!tblOrg[Loc],MATCH(tblTeamSch[[#This Row],[Org]],[1]!tblOrg[Organization],0)),[1]!tblLoc[Loc],0))</f>
        <v>0</v>
      </c>
      <c r="T729" s="6" t="e">
        <f>INDEX([1]!tblLoc[Score],MATCH(INDEX([1]!tblOrg[Loc],MATCH(#REF!,[1]!tblOrg[Abbr],0)),[1]!tblLoc[Loc],0))</f>
        <v>#REF!</v>
      </c>
      <c r="U729" s="6">
        <f>IFERROR(INDEX([1]!tblLoc[Score],MATCH(INDEX([1]!tblOrg[Loc],MATCH(INDEX(FacList,MATCH(tblTeamSch[[#This Row],[Facility]],INDEX(FacList,,1),0),3),[1]!tblOrg[Org Num],0)),[1]!tblLoc[Loc],0)),"")</f>
        <v>0</v>
      </c>
      <c r="V729" s="6">
        <f>IF(OR(tblTeamSch[[#This Row],[Court]]="",tblTeamSch[[#This Row],[Home]]&gt;0),0,IF(tblTeamSch[[#This Row],[Court]]&lt;10,0,IF(tblTeamSch[[#This Row],[Home Court]]=10,0,10)))</f>
        <v>0</v>
      </c>
      <c r="W729" s="6" t="e">
        <f>COUNTIFS(tblTeamSch[Travel Score for Game],10,tblTeamSch[Home],0,#REF!,#REF!)</f>
        <v>#REF!</v>
      </c>
      <c r="X729" s="6" t="str">
        <f>IFERROR(INDEX(tblTeamSch[Overall Travel Score],MATCH(tblTeamSch[[#This Row],[Opponent]],tblTeamSch[Team],0)),"")</f>
        <v/>
      </c>
      <c r="Y729" s="6" cm="1">
        <f t="array" ref="Y729">IF(Y728="Num",1,IF(Y728="","",IF(Y728+1&gt;TotalNumRegGames*2,"",Y728+1)))</f>
        <v>728</v>
      </c>
    </row>
    <row r="730" spans="1:25" ht="13.35" customHeight="1" x14ac:dyDescent="0.3">
      <c r="A730" s="6" cm="1">
        <f t="array" ref="A7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243</v>
      </c>
      <c r="B730" s="6" cm="1">
        <f t="array" ref="B7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0" s="6">
        <f>IFERROR(INDEX([1]!tblSchedule[Week Game Scheduled],MATCH(tblTeamSch[[#This Row],[Game Num]],[1]!tblSchedule[GameNum],0)),"")</f>
        <v>8</v>
      </c>
      <c r="D730" s="6">
        <f>IFERROR(INDEX([1]!tblSchedule[Round],MATCH(tblTeamSch[[#This Row],[Game Num]],[1]!tblSchedule[GameNum],0)),"")</f>
        <v>5</v>
      </c>
      <c r="E730" s="6">
        <f>IFERROR(INDEX([1]!tblSchedule[Rnd Sch],MATCH(tblTeamSch[[#This Row],[Game Num]],[1]!tblSchedule[GameNum],0)),"")</f>
        <v>5</v>
      </c>
      <c r="F730" s="6" t="str">
        <f>IFERROR(INDEX([1]!tblSchedule[DLC],MATCH(tblTeamSch[[#This Row],[Game Num]],[1]!tblSchedule[GameNum],0)),"")</f>
        <v>6B1AA</v>
      </c>
      <c r="G730" s="7" t="str">
        <f>IFERROR(INDEX([1]!tblSchedule[Facility],MATCH(tblTeamSch[[#This Row],[Game Num]],[1]!tblSchedule[GameNum],0)),"")</f>
        <v>Mary Queen of Peace</v>
      </c>
      <c r="H730" s="8">
        <f>IFERROR(INDEX([1]!tblSchedule[Game Date],MATCH(tblTeamSch[[#This Row],[Game Num]],[1]!tblSchedule[GameNum],0)),"")</f>
        <v>46040</v>
      </c>
      <c r="I730" s="9">
        <f>IFERROR(INDEX([1]!tblSchedule[Game Time],MATCH(tblTeamSch[[#This Row],[Game Num]],[1]!tblSchedule[GameNum],0)),"")</f>
        <v>0.58333333333333337</v>
      </c>
      <c r="J730" s="10" t="str">
        <f>IFERROR(INDEX([1]!tblTeams[Organization],MATCH(tblTeamSch[[#This Row],[Team]],[1]!tblTeams[Team],0)),"")</f>
        <v>Sacred Heart Model School</v>
      </c>
      <c r="K730" s="10" t="str">
        <f>IFERROR(INDEX([1]!tblOrg[Abbr],MATCH(tblTeamSch[[#This Row],[Org]],[1]!tblOrg[Organization],0)),"")</f>
        <v>SHMS</v>
      </c>
      <c r="L730" s="10" t="str">
        <f>IFERROR(INDEX(IF(tblTeamSch[[#This Row],[1vs2]]=1,[1]!tblSchedule[Team 1 Name],[1]!tblSchedule[Team 2 Name]),MATCH(tblTeamSch[[#This Row],[Game Num]],[1]!tblSchedule[GameNum],0)),"")</f>
        <v>SHMS BB 6B#1</v>
      </c>
      <c r="M730" s="10" t="str">
        <f>IFERROR(INDEX(IF(tblTeamSch[[#This Row],[1vs2]]=1,[1]!tblSchedule[Team 2 Name],[1]!tblSchedule[Team 1 Name]),MATCH(tblTeamSch[[#This Row],[Game Num]],[1]!tblSchedule[GameNum],0)),"")</f>
        <v>St Patrick BB 6Boys #1</v>
      </c>
      <c r="N730" s="6" t="str" cm="1">
        <f t="array" ref="N73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30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30" s="6" t="str">
        <f>IFERROR(INDEX(#REF!,MATCH(tblTeamSch[[#This Row],[Team]],[1]!tblTeams[Team],0)),"")</f>
        <v/>
      </c>
      <c r="Q730" s="6">
        <f>INDEX([1]!tblSchedule[Home Game],MATCH(tblTeamSch[[#This Row],[Game Num]],[1]!tblSchedule[GameNum],0))</f>
        <v>0</v>
      </c>
      <c r="R730" s="7" t="e">
        <f>IF(COUNTIFS(tblTeamSch[Team],tblTeamSch[[#This Row],[Team]],#REF!,1)&gt;1,"Y","")</f>
        <v>#REF!</v>
      </c>
      <c r="S730" s="6">
        <f>INDEX([1]!tblLoc[Score],MATCH(INDEX([1]!tblOrg[Loc],MATCH(tblTeamSch[[#This Row],[Org]],[1]!tblOrg[Organization],0)),[1]!tblLoc[Loc],0))</f>
        <v>0</v>
      </c>
      <c r="T730" s="6" t="e">
        <f>INDEX([1]!tblLoc[Score],MATCH(INDEX([1]!tblOrg[Loc],MATCH(#REF!,[1]!tblOrg[Abbr],0)),[1]!tblLoc[Loc],0))</f>
        <v>#REF!</v>
      </c>
      <c r="U730" s="6">
        <f>IFERROR(INDEX([1]!tblLoc[Score],MATCH(INDEX([1]!tblOrg[Loc],MATCH(INDEX(FacList,MATCH(tblTeamSch[[#This Row],[Facility]],INDEX(FacList,,1),0),3),[1]!tblOrg[Org Num],0)),[1]!tblLoc[Loc],0)),"")</f>
        <v>10</v>
      </c>
      <c r="V730" s="6">
        <f>IF(OR(tblTeamSch[[#This Row],[Court]]="",tblTeamSch[[#This Row],[Home]]&gt;0),0,IF(tblTeamSch[[#This Row],[Court]]&lt;10,0,IF(tblTeamSch[[#This Row],[Home Court]]=10,0,10)))</f>
        <v>10</v>
      </c>
      <c r="W730" s="6" t="e">
        <f>COUNTIFS(tblTeamSch[Travel Score for Game],10,tblTeamSch[Home],0,#REF!,#REF!)</f>
        <v>#REF!</v>
      </c>
      <c r="X730" s="6" t="str">
        <f>IFERROR(INDEX(tblTeamSch[Overall Travel Score],MATCH(tblTeamSch[[#This Row],[Opponent]],tblTeamSch[Team],0)),"")</f>
        <v/>
      </c>
      <c r="Y730" s="6" cm="1">
        <f t="array" ref="Y730">IF(Y729="Num",1,IF(Y729="","",IF(Y729+1&gt;TotalNumRegGames*2,"",Y729+1)))</f>
        <v>729</v>
      </c>
    </row>
    <row r="731" spans="1:25" ht="13.35" customHeight="1" x14ac:dyDescent="0.3">
      <c r="A731" s="6" cm="1">
        <f t="array" ref="A7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249</v>
      </c>
      <c r="B731" s="6" cm="1">
        <f t="array" ref="B7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1" s="6">
        <f>IFERROR(INDEX([1]!tblSchedule[Week Game Scheduled],MATCH(tblTeamSch[[#This Row],[Game Num]],[1]!tblSchedule[GameNum],0)),"")</f>
        <v>9</v>
      </c>
      <c r="D731" s="6">
        <f>IFERROR(INDEX([1]!tblSchedule[Round],MATCH(tblTeamSch[[#This Row],[Game Num]],[1]!tblSchedule[GameNum],0)),"")</f>
        <v>6</v>
      </c>
      <c r="E731" s="6">
        <f>IFERROR(INDEX([1]!tblSchedule[Rnd Sch],MATCH(tblTeamSch[[#This Row],[Game Num]],[1]!tblSchedule[GameNum],0)),"")</f>
        <v>6</v>
      </c>
      <c r="F731" s="6" t="str">
        <f>IFERROR(INDEX([1]!tblSchedule[DLC],MATCH(tblTeamSch[[#This Row],[Game Num]],[1]!tblSchedule[GameNum],0)),"")</f>
        <v>6B1AA</v>
      </c>
      <c r="G731" s="7" t="str">
        <f>IFERROR(INDEX([1]!tblSchedule[Facility],MATCH(tblTeamSch[[#This Row],[Game Num]],[1]!tblSchedule[GameNum],0)),"")</f>
        <v>ST. RAPHAEL GYMNASIUM</v>
      </c>
      <c r="H731" s="8">
        <f>IFERROR(INDEX([1]!tblSchedule[Game Date],MATCH(tblTeamSch[[#This Row],[Game Num]],[1]!tblSchedule[GameNum],0)),"")</f>
        <v>46047</v>
      </c>
      <c r="I731" s="9">
        <f>IFERROR(INDEX([1]!tblSchedule[Game Time],MATCH(tblTeamSch[[#This Row],[Game Num]],[1]!tblSchedule[GameNum],0)),"")</f>
        <v>0.625</v>
      </c>
      <c r="J731" s="10" t="str">
        <f>IFERROR(INDEX([1]!tblTeams[Organization],MATCH(tblTeamSch[[#This Row],[Team]],[1]!tblTeams[Team],0)),"")</f>
        <v>Sacred Heart Model School</v>
      </c>
      <c r="K731" s="10" t="str">
        <f>IFERROR(INDEX([1]!tblOrg[Abbr],MATCH(tblTeamSch[[#This Row],[Org]],[1]!tblOrg[Organization],0)),"")</f>
        <v>SHMS</v>
      </c>
      <c r="L731" s="10" t="str">
        <f>IFERROR(INDEX(IF(tblTeamSch[[#This Row],[1vs2]]=1,[1]!tblSchedule[Team 1 Name],[1]!tblSchedule[Team 2 Name]),MATCH(tblTeamSch[[#This Row],[Game Num]],[1]!tblSchedule[GameNum],0)),"")</f>
        <v>SHMS BB 6B#1</v>
      </c>
      <c r="M731" s="10" t="str">
        <f>IFERROR(INDEX(IF(tblTeamSch[[#This Row],[1vs2]]=1,[1]!tblSchedule[Team 2 Name],[1]!tblSchedule[Team 1 Name]),MATCH(tblTeamSch[[#This Row],[Game Num]],[1]!tblSchedule[GameNum],0)),"")</f>
        <v>St. Raphael BB 6B #1</v>
      </c>
      <c r="N731" s="6" t="str" cm="1">
        <f t="array" ref="N73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3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31" s="6" t="str">
        <f>IFERROR(INDEX(#REF!,MATCH(tblTeamSch[[#This Row],[Team]],[1]!tblTeams[Team],0)),"")</f>
        <v/>
      </c>
      <c r="Q731" s="6">
        <f>INDEX([1]!tblSchedule[Home Game],MATCH(tblTeamSch[[#This Row],[Game Num]],[1]!tblSchedule[GameNum],0))</f>
        <v>1</v>
      </c>
      <c r="R731" s="7" t="e">
        <f>IF(COUNTIFS(tblTeamSch[Team],tblTeamSch[[#This Row],[Team]],#REF!,1)&gt;1,"Y","")</f>
        <v>#REF!</v>
      </c>
      <c r="S731" s="6">
        <f>INDEX([1]!tblLoc[Score],MATCH(INDEX([1]!tblOrg[Loc],MATCH(tblTeamSch[[#This Row],[Org]],[1]!tblOrg[Organization],0)),[1]!tblLoc[Loc],0))</f>
        <v>0</v>
      </c>
      <c r="T731" s="6" t="e">
        <f>INDEX([1]!tblLoc[Score],MATCH(INDEX([1]!tblOrg[Loc],MATCH(#REF!,[1]!tblOrg[Abbr],0)),[1]!tblLoc[Loc],0))</f>
        <v>#REF!</v>
      </c>
      <c r="U731" s="6">
        <f>IFERROR(INDEX([1]!tblLoc[Score],MATCH(INDEX([1]!tblOrg[Loc],MATCH(INDEX(FacList,MATCH(tblTeamSch[[#This Row],[Facility]],INDEX(FacList,,1),0),3),[1]!tblOrg[Org Num],0)),[1]!tblLoc[Loc],0)),"")</f>
        <v>0</v>
      </c>
      <c r="V731" s="6">
        <f>IF(OR(tblTeamSch[[#This Row],[Court]]="",tblTeamSch[[#This Row],[Home]]&gt;0),0,IF(tblTeamSch[[#This Row],[Court]]&lt;10,0,IF(tblTeamSch[[#This Row],[Home Court]]=10,0,10)))</f>
        <v>0</v>
      </c>
      <c r="W731" s="6" t="e">
        <f>COUNTIFS(tblTeamSch[Travel Score for Game],10,tblTeamSch[Home],0,#REF!,#REF!)</f>
        <v>#REF!</v>
      </c>
      <c r="X731" s="6" t="str">
        <f>IFERROR(INDEX(tblTeamSch[Overall Travel Score],MATCH(tblTeamSch[[#This Row],[Opponent]],tblTeamSch[Team],0)),"")</f>
        <v/>
      </c>
      <c r="Y731" s="6" cm="1">
        <f t="array" ref="Y731">IF(Y730="Num",1,IF(Y730="","",IF(Y730+1&gt;TotalNumRegGames*2,"",Y730+1)))</f>
        <v>730</v>
      </c>
    </row>
    <row r="732" spans="1:25" ht="13.35" customHeight="1" x14ac:dyDescent="0.3">
      <c r="A732" s="6" cm="1">
        <f t="array" ref="A7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255</v>
      </c>
      <c r="B732" s="6" cm="1">
        <f t="array" ref="B7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2" s="6">
        <f>IFERROR(INDEX([1]!tblSchedule[Week Game Scheduled],MATCH(tblTeamSch[[#This Row],[Game Num]],[1]!tblSchedule[GameNum],0)),"")</f>
        <v>10</v>
      </c>
      <c r="D732" s="6">
        <f>IFERROR(INDEX([1]!tblSchedule[Round],MATCH(tblTeamSch[[#This Row],[Game Num]],[1]!tblSchedule[GameNum],0)),"")</f>
        <v>7</v>
      </c>
      <c r="E732" s="6">
        <f>IFERROR(INDEX([1]!tblSchedule[Rnd Sch],MATCH(tblTeamSch[[#This Row],[Game Num]],[1]!tblSchedule[GameNum],0)),"")</f>
        <v>7</v>
      </c>
      <c r="F732" s="6" t="str">
        <f>IFERROR(INDEX([1]!tblSchedule[DLC],MATCH(tblTeamSch[[#This Row],[Game Num]],[1]!tblSchedule[GameNum],0)),"")</f>
        <v>6B1AA</v>
      </c>
      <c r="G732" s="7" t="str">
        <f>IFERROR(INDEX([1]!tblSchedule[Facility],MATCH(tblTeamSch[[#This Row],[Game Num]],[1]!tblSchedule[GameNum],0)),"")</f>
        <v>St Lawrence</v>
      </c>
      <c r="H732" s="8">
        <f>IFERROR(INDEX([1]!tblSchedule[Game Date],MATCH(tblTeamSch[[#This Row],[Game Num]],[1]!tblSchedule[GameNum],0)),"")</f>
        <v>46054</v>
      </c>
      <c r="I732" s="9">
        <f>IFERROR(INDEX([1]!tblSchedule[Game Time],MATCH(tblTeamSch[[#This Row],[Game Num]],[1]!tblSchedule[GameNum],0)),"")</f>
        <v>0.66666666666666663</v>
      </c>
      <c r="J732" s="10" t="str">
        <f>IFERROR(INDEX([1]!tblTeams[Organization],MATCH(tblTeamSch[[#This Row],[Team]],[1]!tblTeams[Team],0)),"")</f>
        <v>Sacred Heart Model School</v>
      </c>
      <c r="K732" s="10" t="str">
        <f>IFERROR(INDEX([1]!tblOrg[Abbr],MATCH(tblTeamSch[[#This Row],[Org]],[1]!tblOrg[Organization],0)),"")</f>
        <v>SHMS</v>
      </c>
      <c r="L732" s="10" t="str">
        <f>IFERROR(INDEX(IF(tblTeamSch[[#This Row],[1vs2]]=1,[1]!tblSchedule[Team 1 Name],[1]!tblSchedule[Team 2 Name]),MATCH(tblTeamSch[[#This Row],[Game Num]],[1]!tblSchedule[GameNum],0)),"")</f>
        <v>SHMS BB 6B#1</v>
      </c>
      <c r="M732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732" s="6" t="str" cm="1">
        <f t="array" ref="N73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73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732" s="6" t="str">
        <f>IFERROR(INDEX(#REF!,MATCH(tblTeamSch[[#This Row],[Team]],[1]!tblTeams[Team],0)),"")</f>
        <v/>
      </c>
      <c r="Q732" s="6">
        <f>INDEX([1]!tblSchedule[Home Game],MATCH(tblTeamSch[[#This Row],[Game Num]],[1]!tblSchedule[GameNum],0))</f>
        <v>1</v>
      </c>
      <c r="R732" s="7" t="e">
        <f>IF(COUNTIFS(tblTeamSch[Team],tblTeamSch[[#This Row],[Team]],#REF!,1)&gt;1,"Y","")</f>
        <v>#REF!</v>
      </c>
      <c r="S732" s="6">
        <f>INDEX([1]!tblLoc[Score],MATCH(INDEX([1]!tblOrg[Loc],MATCH(tblTeamSch[[#This Row],[Org]],[1]!tblOrg[Organization],0)),[1]!tblLoc[Loc],0))</f>
        <v>0</v>
      </c>
      <c r="T732" s="6" t="e">
        <f>INDEX([1]!tblLoc[Score],MATCH(INDEX([1]!tblOrg[Loc],MATCH(#REF!,[1]!tblOrg[Abbr],0)),[1]!tblLoc[Loc],0))</f>
        <v>#REF!</v>
      </c>
      <c r="U732" s="6">
        <f>IFERROR(INDEX([1]!tblLoc[Score],MATCH(INDEX([1]!tblOrg[Loc],MATCH(INDEX(FacList,MATCH(tblTeamSch[[#This Row],[Facility]],INDEX(FacList,,1),0),3),[1]!tblOrg[Org Num],0)),[1]!tblLoc[Loc],0)),"")</f>
        <v>10</v>
      </c>
      <c r="V732" s="6">
        <f>IF(OR(tblTeamSch[[#This Row],[Court]]="",tblTeamSch[[#This Row],[Home]]&gt;0),0,IF(tblTeamSch[[#This Row],[Court]]&lt;10,0,IF(tblTeamSch[[#This Row],[Home Court]]=10,0,10)))</f>
        <v>0</v>
      </c>
      <c r="W732" s="6" t="e">
        <f>COUNTIFS(tblTeamSch[Travel Score for Game],10,tblTeamSch[Home],0,#REF!,#REF!)</f>
        <v>#REF!</v>
      </c>
      <c r="X732" s="6" t="str">
        <f>IFERROR(INDEX(tblTeamSch[Overall Travel Score],MATCH(tblTeamSch[[#This Row],[Opponent]],tblTeamSch[Team],0)),"")</f>
        <v/>
      </c>
      <c r="Y732" s="6" cm="1">
        <f t="array" ref="Y732">IF(Y731="Num",1,IF(Y731="","",IF(Y731+1&gt;TotalNumRegGames*2,"",Y731+1)))</f>
        <v>731</v>
      </c>
    </row>
    <row r="733" spans="1:25" ht="13.35" customHeight="1" x14ac:dyDescent="0.3">
      <c r="A733" s="6" cm="1">
        <f t="array" ref="A7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858</v>
      </c>
      <c r="B733" s="6" cm="1">
        <f t="array" ref="B7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33" s="6">
        <f>IFERROR(INDEX([1]!tblSchedule[Week Game Scheduled],MATCH(tblTeamSch[[#This Row],[Game Num]],[1]!tblSchedule[GameNum],0)),"")</f>
        <v>49</v>
      </c>
      <c r="D733" s="6">
        <f>IFERROR(INDEX([1]!tblSchedule[Round],MATCH(tblTeamSch[[#This Row],[Game Num]],[1]!tblSchedule[GameNum],0)),"")</f>
        <v>1</v>
      </c>
      <c r="E733" s="6">
        <f>IFERROR(INDEX([1]!tblSchedule[Rnd Sch],MATCH(tblTeamSch[[#This Row],[Game Num]],[1]!tblSchedule[GameNum],0)),"")</f>
        <v>1</v>
      </c>
      <c r="F733" s="6" t="str">
        <f>IFERROR(INDEX([1]!tblSchedule[DLC],MATCH(tblTeamSch[[#This Row],[Game Num]],[1]!tblSchedule[GameNum],0)),"")</f>
        <v>6G1AA</v>
      </c>
      <c r="G733" s="7" t="str">
        <f>IFERROR(INDEX([1]!tblSchedule[Facility],MATCH(tblTeamSch[[#This Row],[Game Num]],[1]!tblSchedule[GameNum],0)),"")</f>
        <v>Holy Spirit Gym</v>
      </c>
      <c r="H733" s="8">
        <f>IFERROR(INDEX([1]!tblSchedule[Game Date],MATCH(tblTeamSch[[#This Row],[Game Num]],[1]!tblSchedule[GameNum],0)),"")</f>
        <v>45997</v>
      </c>
      <c r="I733" s="9">
        <f>IFERROR(INDEX([1]!tblSchedule[Game Time],MATCH(tblTeamSch[[#This Row],[Game Num]],[1]!tblSchedule[GameNum],0)),"")</f>
        <v>0.45833333333333331</v>
      </c>
      <c r="J733" s="10" t="str">
        <f>IFERROR(INDEX([1]!tblTeams[Organization],MATCH(tblTeamSch[[#This Row],[Team]],[1]!tblTeams[Team],0)),"")</f>
        <v>Sacred Heart Model School</v>
      </c>
      <c r="K733" s="10" t="str">
        <f>IFERROR(INDEX([1]!tblOrg[Abbr],MATCH(tblTeamSch[[#This Row],[Org]],[1]!tblOrg[Organization],0)),"")</f>
        <v>SHMS</v>
      </c>
      <c r="L733" s="10" t="str">
        <f>IFERROR(INDEX(IF(tblTeamSch[[#This Row],[1vs2]]=1,[1]!tblSchedule[Team 1 Name],[1]!tblSchedule[Team 2 Name]),MATCH(tblTeamSch[[#This Row],[Game Num]],[1]!tblSchedule[GameNum],0)),"")</f>
        <v>SHMS BB 6G#1</v>
      </c>
      <c r="M733" s="10" t="str">
        <f>IFERROR(INDEX(IF(tblTeamSch[[#This Row],[1vs2]]=1,[1]!tblSchedule[Team 2 Name],[1]!tblSchedule[Team 1 Name]),MATCH(tblTeamSch[[#This Row],[Game Num]],[1]!tblSchedule[GameNum],0)),"")</f>
        <v>Holy Spirit GBB 6#1</v>
      </c>
      <c r="N733" s="6"/>
      <c r="O733" s="6"/>
      <c r="P733" s="6"/>
      <c r="Q733" s="6">
        <f>INDEX([1]!tblSchedule[Home Game],MATCH(tblTeamSch[[#This Row],[Game Num]],[1]!tblSchedule[GameNum],0))</f>
        <v>1</v>
      </c>
      <c r="R733" s="7" t="e">
        <f>IF(COUNTIFS(tblTeamSch[Team],tblTeamSch[[#This Row],[Team]],#REF!,1)&gt;1,"Y","")</f>
        <v>#REF!</v>
      </c>
      <c r="S733" s="6">
        <f>INDEX([1]!tblLoc[Score],MATCH(INDEX([1]!tblOrg[Loc],MATCH(tblTeamSch[[#This Row],[Org]],[1]!tblOrg[Organization],0)),[1]!tblLoc[Loc],0))</f>
        <v>0</v>
      </c>
      <c r="T733" s="6" t="e">
        <f>INDEX([1]!tblLoc[Score],MATCH(INDEX([1]!tblOrg[Loc],MATCH(#REF!,[1]!tblOrg[Abbr],0)),[1]!tblLoc[Loc],0))</f>
        <v>#REF!</v>
      </c>
      <c r="U733" s="6">
        <f>IFERROR(INDEX([1]!tblLoc[Score],MATCH(INDEX([1]!tblOrg[Loc],MATCH(INDEX(FacList,MATCH(tblTeamSch[[#This Row],[Facility]],INDEX(FacList,,1),0),3),[1]!tblOrg[Org Num],0)),[1]!tblLoc[Loc],0)),"")</f>
        <v>0</v>
      </c>
      <c r="V733" s="6">
        <f>IF(OR(tblTeamSch[[#This Row],[Court]]="",tblTeamSch[[#This Row],[Home]]&gt;0),0,IF(tblTeamSch[[#This Row],[Court]]&lt;10,0,IF(tblTeamSch[[#This Row],[Home Court]]=10,0,10)))</f>
        <v>0</v>
      </c>
      <c r="W733" s="6" t="e">
        <f>COUNTIFS(tblTeamSch[Travel Score for Game],10,tblTeamSch[Home],0,#REF!,#REF!)</f>
        <v>#REF!</v>
      </c>
      <c r="X733" s="6" t="str">
        <f>IFERROR(INDEX(tblTeamSch[Overall Travel Score],MATCH(tblTeamSch[[#This Row],[Opponent]],tblTeamSch[Team],0)),"")</f>
        <v/>
      </c>
      <c r="Y733" s="6" cm="1">
        <f t="array" ref="Y733">IF(Y732="Num",1,IF(Y732="","",IF(Y732+1&gt;TotalNumRegGames*2,"",Y732+1)))</f>
        <v>732</v>
      </c>
    </row>
    <row r="734" spans="1:25" ht="13.35" customHeight="1" x14ac:dyDescent="0.3">
      <c r="A734" s="6" cm="1">
        <f t="array" ref="A7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865</v>
      </c>
      <c r="B734" s="6" cm="1">
        <f t="array" ref="B7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4" s="6">
        <f>IFERROR(INDEX([1]!tblSchedule[Week Game Scheduled],MATCH(tblTeamSch[[#This Row],[Game Num]],[1]!tblSchedule[GameNum],0)),"")</f>
        <v>50</v>
      </c>
      <c r="D734" s="6">
        <f>IFERROR(INDEX([1]!tblSchedule[Round],MATCH(tblTeamSch[[#This Row],[Game Num]],[1]!tblSchedule[GameNum],0)),"")</f>
        <v>2</v>
      </c>
      <c r="E734" s="6">
        <f>IFERROR(INDEX([1]!tblSchedule[Rnd Sch],MATCH(tblTeamSch[[#This Row],[Game Num]],[1]!tblSchedule[GameNum],0)),"")</f>
        <v>2</v>
      </c>
      <c r="F734" s="6" t="str">
        <f>IFERROR(INDEX([1]!tblSchedule[DLC],MATCH(tblTeamSch[[#This Row],[Game Num]],[1]!tblSchedule[GameNum],0)),"")</f>
        <v>6G1AA</v>
      </c>
      <c r="G734" s="7" t="str">
        <f>IFERROR(INDEX([1]!tblSchedule[Facility],MATCH(tblTeamSch[[#This Row],[Game Num]],[1]!tblSchedule[GameNum],0)),"")</f>
        <v>Sacred Heart Model School Gym</v>
      </c>
      <c r="H734" s="8">
        <f>IFERROR(INDEX([1]!tblSchedule[Game Date],MATCH(tblTeamSch[[#This Row],[Game Num]],[1]!tblSchedule[GameNum],0)),"")</f>
        <v>46004</v>
      </c>
      <c r="I734" s="9">
        <f>IFERROR(INDEX([1]!tblSchedule[Game Time],MATCH(tblTeamSch[[#This Row],[Game Num]],[1]!tblSchedule[GameNum],0)),"")</f>
        <v>0.41666666666666669</v>
      </c>
      <c r="J734" s="10" t="str">
        <f>IFERROR(INDEX([1]!tblTeams[Organization],MATCH(tblTeamSch[[#This Row],[Team]],[1]!tblTeams[Team],0)),"")</f>
        <v>Sacred Heart Model School</v>
      </c>
      <c r="K734" s="10" t="str">
        <f>IFERROR(INDEX([1]!tblOrg[Abbr],MATCH(tblTeamSch[[#This Row],[Org]],[1]!tblOrg[Organization],0)),"")</f>
        <v>SHMS</v>
      </c>
      <c r="L734" s="10" t="str">
        <f>IFERROR(INDEX(IF(tblTeamSch[[#This Row],[1vs2]]=1,[1]!tblSchedule[Team 1 Name],[1]!tblSchedule[Team 2 Name]),MATCH(tblTeamSch[[#This Row],[Game Num]],[1]!tblSchedule[GameNum],0)),"")</f>
        <v>SHMS BB 6G#1</v>
      </c>
      <c r="M734" s="10" t="str">
        <f>IFERROR(INDEX(IF(tblTeamSch[[#This Row],[1vs2]]=1,[1]!tblSchedule[Team 2 Name],[1]!tblSchedule[Team 1 Name]),MATCH(tblTeamSch[[#This Row],[Game Num]],[1]!tblSchedule[GameNum],0)),"")</f>
        <v>St. Mary BB 6G - Green</v>
      </c>
      <c r="N734" s="6"/>
      <c r="O734" s="6"/>
      <c r="P734" s="6"/>
      <c r="Q734" s="6">
        <f>INDEX([1]!tblSchedule[Home Game],MATCH(tblTeamSch[[#This Row],[Game Num]],[1]!tblSchedule[GameNum],0))</f>
        <v>1</v>
      </c>
      <c r="R734" s="7" t="e">
        <f>IF(COUNTIFS(tblTeamSch[Team],tblTeamSch[[#This Row],[Team]],#REF!,1)&gt;1,"Y","")</f>
        <v>#REF!</v>
      </c>
      <c r="S734" s="6">
        <f>INDEX([1]!tblLoc[Score],MATCH(INDEX([1]!tblOrg[Loc],MATCH(tblTeamSch[[#This Row],[Org]],[1]!tblOrg[Organization],0)),[1]!tblLoc[Loc],0))</f>
        <v>0</v>
      </c>
      <c r="T734" s="6" t="e">
        <f>INDEX([1]!tblLoc[Score],MATCH(INDEX([1]!tblOrg[Loc],MATCH(#REF!,[1]!tblOrg[Abbr],0)),[1]!tblLoc[Loc],0))</f>
        <v>#REF!</v>
      </c>
      <c r="U734" s="6">
        <f>IFERROR(INDEX([1]!tblLoc[Score],MATCH(INDEX([1]!tblOrg[Loc],MATCH(INDEX(FacList,MATCH(tblTeamSch[[#This Row],[Facility]],INDEX(FacList,,1),0),3),[1]!tblOrg[Org Num],0)),[1]!tblLoc[Loc],0)),"")</f>
        <v>0</v>
      </c>
      <c r="V734" s="6">
        <f>IF(OR(tblTeamSch[[#This Row],[Court]]="",tblTeamSch[[#This Row],[Home]]&gt;0),0,IF(tblTeamSch[[#This Row],[Court]]&lt;10,0,IF(tblTeamSch[[#This Row],[Home Court]]=10,0,10)))</f>
        <v>0</v>
      </c>
      <c r="W734" s="6" t="e">
        <f>COUNTIFS(tblTeamSch[Travel Score for Game],10,tblTeamSch[Home],0,#REF!,#REF!)</f>
        <v>#REF!</v>
      </c>
      <c r="X734" s="6" t="str">
        <f>IFERROR(INDEX(tblTeamSch[Overall Travel Score],MATCH(tblTeamSch[[#This Row],[Opponent]],tblTeamSch[Team],0)),"")</f>
        <v/>
      </c>
      <c r="Y734" s="6" cm="1">
        <f t="array" ref="Y734">IF(Y733="Num",1,IF(Y733="","",IF(Y733+1&gt;TotalNumRegGames*2,"",Y733+1)))</f>
        <v>733</v>
      </c>
    </row>
    <row r="735" spans="1:25" ht="13.35" customHeight="1" x14ac:dyDescent="0.3">
      <c r="A735" s="6" cm="1">
        <f t="array" ref="A7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872</v>
      </c>
      <c r="B735" s="6" cm="1">
        <f t="array" ref="B7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35" s="6">
        <f>IFERROR(INDEX([1]!tblSchedule[Week Game Scheduled],MATCH(tblTeamSch[[#This Row],[Game Num]],[1]!tblSchedule[GameNum],0)),"")</f>
        <v>5</v>
      </c>
      <c r="D735" s="6">
        <f>IFERROR(INDEX([1]!tblSchedule[Round],MATCH(tblTeamSch[[#This Row],[Game Num]],[1]!tblSchedule[GameNum],0)),"")</f>
        <v>3</v>
      </c>
      <c r="E735" s="6">
        <f>IFERROR(INDEX([1]!tblSchedule[Rnd Sch],MATCH(tblTeamSch[[#This Row],[Game Num]],[1]!tblSchedule[GameNum],0)),"")</f>
        <v>3</v>
      </c>
      <c r="F735" s="6" t="str">
        <f>IFERROR(INDEX([1]!tblSchedule[DLC],MATCH(tblTeamSch[[#This Row],[Game Num]],[1]!tblSchedule[GameNum],0)),"")</f>
        <v>6G1AA</v>
      </c>
      <c r="G735" s="7" t="str">
        <f>IFERROR(INDEX([1]!tblSchedule[Facility],MATCH(tblTeamSch[[#This Row],[Game Num]],[1]!tblSchedule[GameNum],0)),"")</f>
        <v>Sacred Heart Model School Gym</v>
      </c>
      <c r="H735" s="8">
        <f>IFERROR(INDEX([1]!tblSchedule[Game Date],MATCH(tblTeamSch[[#This Row],[Game Num]],[1]!tblSchedule[GameNum],0)),"")</f>
        <v>46025</v>
      </c>
      <c r="I735" s="9">
        <f>IFERROR(INDEX([1]!tblSchedule[Game Time],MATCH(tblTeamSch[[#This Row],[Game Num]],[1]!tblSchedule[GameNum],0)),"")</f>
        <v>0.41666666666666669</v>
      </c>
      <c r="J735" s="10" t="str">
        <f>IFERROR(INDEX([1]!tblTeams[Organization],MATCH(tblTeamSch[[#This Row],[Team]],[1]!tblTeams[Team],0)),"")</f>
        <v>Sacred Heart Model School</v>
      </c>
      <c r="K735" s="10" t="str">
        <f>IFERROR(INDEX([1]!tblOrg[Abbr],MATCH(tblTeamSch[[#This Row],[Org]],[1]!tblOrg[Organization],0)),"")</f>
        <v>SHMS</v>
      </c>
      <c r="L735" s="10" t="str">
        <f>IFERROR(INDEX(IF(tblTeamSch[[#This Row],[1vs2]]=1,[1]!tblSchedule[Team 1 Name],[1]!tblSchedule[Team 2 Name]),MATCH(tblTeamSch[[#This Row],[Game Num]],[1]!tblSchedule[GameNum],0)),"")</f>
        <v>SHMS BB 6G#1</v>
      </c>
      <c r="M735" s="10" t="str">
        <f>IFERROR(INDEX(IF(tblTeamSch[[#This Row],[1vs2]]=1,[1]!tblSchedule[Team 2 Name],[1]!tblSchedule[Team 1 Name]),MATCH(tblTeamSch[[#This Row],[Game Num]],[1]!tblSchedule[GameNum],0)),"")</f>
        <v>St. Raphael BB 6G #1</v>
      </c>
      <c r="N735" s="6"/>
      <c r="O735" s="6"/>
      <c r="P735" s="6"/>
      <c r="Q735" s="6">
        <f>INDEX([1]!tblSchedule[Home Game],MATCH(tblTeamSch[[#This Row],[Game Num]],[1]!tblSchedule[GameNum],0))</f>
        <v>1</v>
      </c>
      <c r="R735" s="7" t="e">
        <f>IF(COUNTIFS(tblTeamSch[Team],tblTeamSch[[#This Row],[Team]],#REF!,1)&gt;1,"Y","")</f>
        <v>#REF!</v>
      </c>
      <c r="S735" s="6">
        <f>INDEX([1]!tblLoc[Score],MATCH(INDEX([1]!tblOrg[Loc],MATCH(tblTeamSch[[#This Row],[Org]],[1]!tblOrg[Organization],0)),[1]!tblLoc[Loc],0))</f>
        <v>0</v>
      </c>
      <c r="T735" s="6" t="e">
        <f>INDEX([1]!tblLoc[Score],MATCH(INDEX([1]!tblOrg[Loc],MATCH(#REF!,[1]!tblOrg[Abbr],0)),[1]!tblLoc[Loc],0))</f>
        <v>#REF!</v>
      </c>
      <c r="U735" s="6">
        <f>IFERROR(INDEX([1]!tblLoc[Score],MATCH(INDEX([1]!tblOrg[Loc],MATCH(INDEX(FacList,MATCH(tblTeamSch[[#This Row],[Facility]],INDEX(FacList,,1),0),3),[1]!tblOrg[Org Num],0)),[1]!tblLoc[Loc],0)),"")</f>
        <v>0</v>
      </c>
      <c r="V735" s="6">
        <f>IF(OR(tblTeamSch[[#This Row],[Court]]="",tblTeamSch[[#This Row],[Home]]&gt;0),0,IF(tblTeamSch[[#This Row],[Court]]&lt;10,0,IF(tblTeamSch[[#This Row],[Home Court]]=10,0,10)))</f>
        <v>0</v>
      </c>
      <c r="W735" s="6" t="e">
        <f>COUNTIFS(tblTeamSch[Travel Score for Game],10,tblTeamSch[Home],0,#REF!,#REF!)</f>
        <v>#REF!</v>
      </c>
      <c r="X735" s="6" t="str">
        <f>IFERROR(INDEX(tblTeamSch[Overall Travel Score],MATCH(tblTeamSch[[#This Row],[Opponent]],tblTeamSch[Team],0)),"")</f>
        <v/>
      </c>
      <c r="Y735" s="6" cm="1">
        <f t="array" ref="Y735">IF(Y734="Num",1,IF(Y734="","",IF(Y734+1&gt;TotalNumRegGames*2,"",Y734+1)))</f>
        <v>734</v>
      </c>
    </row>
    <row r="736" spans="1:25" ht="13.35" customHeight="1" x14ac:dyDescent="0.3">
      <c r="A736" s="6" cm="1">
        <f t="array" ref="A7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877</v>
      </c>
      <c r="B736" s="6" cm="1">
        <f t="array" ref="B7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6" s="6">
        <f>IFERROR(INDEX([1]!tblSchedule[Week Game Scheduled],MATCH(tblTeamSch[[#This Row],[Game Num]],[1]!tblSchedule[GameNum],0)),"")</f>
        <v>6</v>
      </c>
      <c r="D736" s="6">
        <f>IFERROR(INDEX([1]!tblSchedule[Round],MATCH(tblTeamSch[[#This Row],[Game Num]],[1]!tblSchedule[GameNum],0)),"")</f>
        <v>4</v>
      </c>
      <c r="E736" s="6">
        <f>IFERROR(INDEX([1]!tblSchedule[Rnd Sch],MATCH(tblTeamSch[[#This Row],[Game Num]],[1]!tblSchedule[GameNum],0)),"")</f>
        <v>4</v>
      </c>
      <c r="F736" s="6" t="str">
        <f>IFERROR(INDEX([1]!tblSchedule[DLC],MATCH(tblTeamSch[[#This Row],[Game Num]],[1]!tblSchedule[GameNum],0)),"")</f>
        <v>6G1AA</v>
      </c>
      <c r="G736" s="7" t="str">
        <f>IFERROR(INDEX([1]!tblSchedule[Facility],MATCH(tblTeamSch[[#This Row],[Game Num]],[1]!tblSchedule[GameNum],0)),"")</f>
        <v>St. Agnes Gym</v>
      </c>
      <c r="H736" s="8">
        <f>IFERROR(INDEX([1]!tblSchedule[Game Date],MATCH(tblTeamSch[[#This Row],[Game Num]],[1]!tblSchedule[GameNum],0)),"")</f>
        <v>46032</v>
      </c>
      <c r="I736" s="9">
        <f>IFERROR(INDEX([1]!tblSchedule[Game Time],MATCH(tblTeamSch[[#This Row],[Game Num]],[1]!tblSchedule[GameNum],0)),"")</f>
        <v>0.41666666666666669</v>
      </c>
      <c r="J736" s="10" t="str">
        <f>IFERROR(INDEX([1]!tblTeams[Organization],MATCH(tblTeamSch[[#This Row],[Team]],[1]!tblTeams[Team],0)),"")</f>
        <v>Sacred Heart Model School</v>
      </c>
      <c r="K736" s="10" t="str">
        <f>IFERROR(INDEX([1]!tblOrg[Abbr],MATCH(tblTeamSch[[#This Row],[Org]],[1]!tblOrg[Organization],0)),"")</f>
        <v>SHMS</v>
      </c>
      <c r="L736" s="10" t="str">
        <f>IFERROR(INDEX(IF(tblTeamSch[[#This Row],[1vs2]]=1,[1]!tblSchedule[Team 1 Name],[1]!tblSchedule[Team 2 Name]),MATCH(tblTeamSch[[#This Row],[Game Num]],[1]!tblSchedule[GameNum],0)),"")</f>
        <v>SHMS BB 6G#1</v>
      </c>
      <c r="M736" s="10" t="str">
        <f>IFERROR(INDEX(IF(tblTeamSch[[#This Row],[1vs2]]=1,[1]!tblSchedule[Team 2 Name],[1]!tblSchedule[Team 1 Name]),MATCH(tblTeamSch[[#This Row],[Game Num]],[1]!tblSchedule[GameNum],0)),"")</f>
        <v>St Agnes BB 6G#1</v>
      </c>
      <c r="N736" s="6"/>
      <c r="O736" s="6"/>
      <c r="P736" s="6"/>
      <c r="Q736" s="6">
        <f>INDEX([1]!tblSchedule[Home Game],MATCH(tblTeamSch[[#This Row],[Game Num]],[1]!tblSchedule[GameNum],0))</f>
        <v>1</v>
      </c>
      <c r="R736" s="7" t="e">
        <f>IF(COUNTIFS(tblTeamSch[Team],tblTeamSch[[#This Row],[Team]],#REF!,1)&gt;1,"Y","")</f>
        <v>#REF!</v>
      </c>
      <c r="S736" s="6">
        <f>INDEX([1]!tblLoc[Score],MATCH(INDEX([1]!tblOrg[Loc],MATCH(tblTeamSch[[#This Row],[Org]],[1]!tblOrg[Organization],0)),[1]!tblLoc[Loc],0))</f>
        <v>0</v>
      </c>
      <c r="T736" s="6" t="e">
        <f>INDEX([1]!tblLoc[Score],MATCH(INDEX([1]!tblOrg[Loc],MATCH(#REF!,[1]!tblOrg[Abbr],0)),[1]!tblLoc[Loc],0))</f>
        <v>#REF!</v>
      </c>
      <c r="U736" s="6">
        <f>IFERROR(INDEX([1]!tblLoc[Score],MATCH(INDEX([1]!tblOrg[Loc],MATCH(INDEX(FacList,MATCH(tblTeamSch[[#This Row],[Facility]],INDEX(FacList,,1),0),3),[1]!tblOrg[Org Num],0)),[1]!tblLoc[Loc],0)),"")</f>
        <v>0</v>
      </c>
      <c r="V736" s="6">
        <f>IF(OR(tblTeamSch[[#This Row],[Court]]="",tblTeamSch[[#This Row],[Home]]&gt;0),0,IF(tblTeamSch[[#This Row],[Court]]&lt;10,0,IF(tblTeamSch[[#This Row],[Home Court]]=10,0,10)))</f>
        <v>0</v>
      </c>
      <c r="W736" s="6" t="e">
        <f>COUNTIFS(tblTeamSch[Travel Score for Game],10,tblTeamSch[Home],0,#REF!,#REF!)</f>
        <v>#REF!</v>
      </c>
      <c r="X736" s="6" t="str">
        <f>IFERROR(INDEX(tblTeamSch[Overall Travel Score],MATCH(tblTeamSch[[#This Row],[Opponent]],tblTeamSch[Team],0)),"")</f>
        <v/>
      </c>
      <c r="Y736" s="6" cm="1">
        <f t="array" ref="Y736">IF(Y735="Num",1,IF(Y735="","",IF(Y735+1&gt;TotalNumRegGames*2,"",Y735+1)))</f>
        <v>735</v>
      </c>
    </row>
    <row r="737" spans="1:25" ht="13.35" customHeight="1" x14ac:dyDescent="0.3">
      <c r="A737" s="6" cm="1">
        <f t="array" ref="A7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883</v>
      </c>
      <c r="B737" s="6" cm="1">
        <f t="array" ref="B7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7" s="6">
        <f>IFERROR(INDEX([1]!tblSchedule[Week Game Scheduled],MATCH(tblTeamSch[[#This Row],[Game Num]],[1]!tblSchedule[GameNum],0)),"")</f>
        <v>7</v>
      </c>
      <c r="D737" s="6">
        <f>IFERROR(INDEX([1]!tblSchedule[Round],MATCH(tblTeamSch[[#This Row],[Game Num]],[1]!tblSchedule[GameNum],0)),"")</f>
        <v>5</v>
      </c>
      <c r="E737" s="6">
        <f>IFERROR(INDEX([1]!tblSchedule[Rnd Sch],MATCH(tblTeamSch[[#This Row],[Game Num]],[1]!tblSchedule[GameNum],0)),"")</f>
        <v>5</v>
      </c>
      <c r="F737" s="6" t="str">
        <f>IFERROR(INDEX([1]!tblSchedule[DLC],MATCH(tblTeamSch[[#This Row],[Game Num]],[1]!tblSchedule[GameNum],0)),"")</f>
        <v>6G1AA</v>
      </c>
      <c r="G737" s="7" t="str">
        <f>IFERROR(INDEX([1]!tblSchedule[Facility],MATCH(tblTeamSch[[#This Row],[Game Num]],[1]!tblSchedule[GameNum],0)),"")</f>
        <v>St Lawrence</v>
      </c>
      <c r="H737" s="8">
        <f>IFERROR(INDEX([1]!tblSchedule[Game Date],MATCH(tblTeamSch[[#This Row],[Game Num]],[1]!tblSchedule[GameNum],0)),"")</f>
        <v>46039</v>
      </c>
      <c r="I737" s="9">
        <f>IFERROR(INDEX([1]!tblSchedule[Game Time],MATCH(tblTeamSch[[#This Row],[Game Num]],[1]!tblSchedule[GameNum],0)),"")</f>
        <v>0.45833333333333331</v>
      </c>
      <c r="J737" s="10" t="str">
        <f>IFERROR(INDEX([1]!tblTeams[Organization],MATCH(tblTeamSch[[#This Row],[Team]],[1]!tblTeams[Team],0)),"")</f>
        <v>Sacred Heart Model School</v>
      </c>
      <c r="K737" s="10" t="str">
        <f>IFERROR(INDEX([1]!tblOrg[Abbr],MATCH(tblTeamSch[[#This Row],[Org]],[1]!tblOrg[Organization],0)),"")</f>
        <v>SHMS</v>
      </c>
      <c r="L737" s="10" t="str">
        <f>IFERROR(INDEX(IF(tblTeamSch[[#This Row],[1vs2]]=1,[1]!tblSchedule[Team 1 Name],[1]!tblSchedule[Team 2 Name]),MATCH(tblTeamSch[[#This Row],[Game Num]],[1]!tblSchedule[GameNum],0)),"")</f>
        <v>SHMS BB 6G#1</v>
      </c>
      <c r="M737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737" s="6"/>
      <c r="O737" s="6"/>
      <c r="P737" s="6"/>
      <c r="Q737" s="6">
        <f>INDEX([1]!tblSchedule[Home Game],MATCH(tblTeamSch[[#This Row],[Game Num]],[1]!tblSchedule[GameNum],0))</f>
        <v>1</v>
      </c>
      <c r="R737" s="7" t="e">
        <f>IF(COUNTIFS(tblTeamSch[Team],tblTeamSch[[#This Row],[Team]],#REF!,1)&gt;1,"Y","")</f>
        <v>#REF!</v>
      </c>
      <c r="S737" s="6">
        <f>INDEX([1]!tblLoc[Score],MATCH(INDEX([1]!tblOrg[Loc],MATCH(tblTeamSch[[#This Row],[Org]],[1]!tblOrg[Organization],0)),[1]!tblLoc[Loc],0))</f>
        <v>0</v>
      </c>
      <c r="T737" s="6" t="e">
        <f>INDEX([1]!tblLoc[Score],MATCH(INDEX([1]!tblOrg[Loc],MATCH(#REF!,[1]!tblOrg[Abbr],0)),[1]!tblLoc[Loc],0))</f>
        <v>#REF!</v>
      </c>
      <c r="U737" s="6">
        <f>IFERROR(INDEX([1]!tblLoc[Score],MATCH(INDEX([1]!tblOrg[Loc],MATCH(INDEX(FacList,MATCH(tblTeamSch[[#This Row],[Facility]],INDEX(FacList,,1),0),3),[1]!tblOrg[Org Num],0)),[1]!tblLoc[Loc],0)),"")</f>
        <v>10</v>
      </c>
      <c r="V737" s="6">
        <f>IF(OR(tblTeamSch[[#This Row],[Court]]="",tblTeamSch[[#This Row],[Home]]&gt;0),0,IF(tblTeamSch[[#This Row],[Court]]&lt;10,0,IF(tblTeamSch[[#This Row],[Home Court]]=10,0,10)))</f>
        <v>0</v>
      </c>
      <c r="W737" s="6" t="e">
        <f>COUNTIFS(tblTeamSch[Travel Score for Game],10,tblTeamSch[Home],0,#REF!,#REF!)</f>
        <v>#REF!</v>
      </c>
      <c r="X737" s="6" t="str">
        <f>IFERROR(INDEX(tblTeamSch[Overall Travel Score],MATCH(tblTeamSch[[#This Row],[Opponent]],tblTeamSch[Team],0)),"")</f>
        <v/>
      </c>
      <c r="Y737" s="6" cm="1">
        <f t="array" ref="Y737">IF(Y736="Num",1,IF(Y736="","",IF(Y736+1&gt;TotalNumRegGames*2,"",Y736+1)))</f>
        <v>736</v>
      </c>
    </row>
    <row r="738" spans="1:25" ht="13.35" customHeight="1" x14ac:dyDescent="0.3">
      <c r="A738" s="6" cm="1">
        <f t="array" ref="A7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889</v>
      </c>
      <c r="B738" s="6" cm="1">
        <f t="array" ref="B7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8" s="6">
        <f>IFERROR(INDEX([1]!tblSchedule[Week Game Scheduled],MATCH(tblTeamSch[[#This Row],[Game Num]],[1]!tblSchedule[GameNum],0)),"")</f>
        <v>8</v>
      </c>
      <c r="D738" s="6">
        <f>IFERROR(INDEX([1]!tblSchedule[Round],MATCH(tblTeamSch[[#This Row],[Game Num]],[1]!tblSchedule[GameNum],0)),"")</f>
        <v>6</v>
      </c>
      <c r="E738" s="6">
        <f>IFERROR(INDEX([1]!tblSchedule[Rnd Sch],MATCH(tblTeamSch[[#This Row],[Game Num]],[1]!tblSchedule[GameNum],0)),"")</f>
        <v>6</v>
      </c>
      <c r="F738" s="6" t="str">
        <f>IFERROR(INDEX([1]!tblSchedule[DLC],MATCH(tblTeamSch[[#This Row],[Game Num]],[1]!tblSchedule[GameNum],0)),"")</f>
        <v>6G1AA</v>
      </c>
      <c r="G738" s="7" t="str">
        <f>IFERROR(INDEX([1]!tblSchedule[Facility],MATCH(tblTeamSch[[#This Row],[Game Num]],[1]!tblSchedule[GameNum],0)),"")</f>
        <v>St. Gabriel Multi-Purpose Building</v>
      </c>
      <c r="H738" s="8">
        <f>IFERROR(INDEX([1]!tblSchedule[Game Date],MATCH(tblTeamSch[[#This Row],[Game Num]],[1]!tblSchedule[GameNum],0)),"")</f>
        <v>46046</v>
      </c>
      <c r="I738" s="9">
        <f>IFERROR(INDEX([1]!tblSchedule[Game Time],MATCH(tblTeamSch[[#This Row],[Game Num]],[1]!tblSchedule[GameNum],0)),"")</f>
        <v>0.45833333333333331</v>
      </c>
      <c r="J738" s="10" t="str">
        <f>IFERROR(INDEX([1]!tblTeams[Organization],MATCH(tblTeamSch[[#This Row],[Team]],[1]!tblTeams[Team],0)),"")</f>
        <v>Sacred Heart Model School</v>
      </c>
      <c r="K738" s="10" t="str">
        <f>IFERROR(INDEX([1]!tblOrg[Abbr],MATCH(tblTeamSch[[#This Row],[Org]],[1]!tblOrg[Organization],0)),"")</f>
        <v>SHMS</v>
      </c>
      <c r="L738" s="10" t="str">
        <f>IFERROR(INDEX(IF(tblTeamSch[[#This Row],[1vs2]]=1,[1]!tblSchedule[Team 1 Name],[1]!tblSchedule[Team 2 Name]),MATCH(tblTeamSch[[#This Row],[Game Num]],[1]!tblSchedule[GameNum],0)),"")</f>
        <v>SHMS BB 6G#1</v>
      </c>
      <c r="M738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738" s="6"/>
      <c r="O738" s="6"/>
      <c r="P738" s="6"/>
      <c r="Q738" s="6">
        <f>INDEX([1]!tblSchedule[Home Game],MATCH(tblTeamSch[[#This Row],[Game Num]],[1]!tblSchedule[GameNum],0))</f>
        <v>1</v>
      </c>
      <c r="R738" s="7" t="e">
        <f>IF(COUNTIFS(tblTeamSch[Team],tblTeamSch[[#This Row],[Team]],#REF!,1)&gt;1,"Y","")</f>
        <v>#REF!</v>
      </c>
      <c r="S738" s="6">
        <f>INDEX([1]!tblLoc[Score],MATCH(INDEX([1]!tblOrg[Loc],MATCH(tblTeamSch[[#This Row],[Org]],[1]!tblOrg[Organization],0)),[1]!tblLoc[Loc],0))</f>
        <v>0</v>
      </c>
      <c r="T738" s="6" t="e">
        <f>INDEX([1]!tblLoc[Score],MATCH(INDEX([1]!tblOrg[Loc],MATCH(#REF!,[1]!tblOrg[Abbr],0)),[1]!tblLoc[Loc],0))</f>
        <v>#REF!</v>
      </c>
      <c r="U738" s="6">
        <f>IFERROR(INDEX([1]!tblLoc[Score],MATCH(INDEX([1]!tblOrg[Loc],MATCH(INDEX(FacList,MATCH(tblTeamSch[[#This Row],[Facility]],INDEX(FacList,,1),0),3),[1]!tblOrg[Org Num],0)),[1]!tblLoc[Loc],0)),"")</f>
        <v>7</v>
      </c>
      <c r="V738" s="6">
        <f>IF(OR(tblTeamSch[[#This Row],[Court]]="",tblTeamSch[[#This Row],[Home]]&gt;0),0,IF(tblTeamSch[[#This Row],[Court]]&lt;10,0,IF(tblTeamSch[[#This Row],[Home Court]]=10,0,10)))</f>
        <v>0</v>
      </c>
      <c r="W738" s="6" t="e">
        <f>COUNTIFS(tblTeamSch[Travel Score for Game],10,tblTeamSch[Home],0,#REF!,#REF!)</f>
        <v>#REF!</v>
      </c>
      <c r="X738" s="6" t="str">
        <f>IFERROR(INDEX(tblTeamSch[Overall Travel Score],MATCH(tblTeamSch[[#This Row],[Opponent]],tblTeamSch[Team],0)),"")</f>
        <v/>
      </c>
      <c r="Y738" s="6" cm="1">
        <f t="array" ref="Y738">IF(Y737="Num",1,IF(Y737="","",IF(Y737+1&gt;TotalNumRegGames*2,"",Y737+1)))</f>
        <v>737</v>
      </c>
    </row>
    <row r="739" spans="1:25" ht="13.35" customHeight="1" x14ac:dyDescent="0.3">
      <c r="A739" s="6" cm="1">
        <f t="array" ref="A7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895</v>
      </c>
      <c r="B739" s="6" cm="1">
        <f t="array" ref="B7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39" s="6">
        <f>IFERROR(INDEX([1]!tblSchedule[Week Game Scheduled],MATCH(tblTeamSch[[#This Row],[Game Num]],[1]!tblSchedule[GameNum],0)),"")</f>
        <v>9</v>
      </c>
      <c r="D739" s="6">
        <f>IFERROR(INDEX([1]!tblSchedule[Round],MATCH(tblTeamSch[[#This Row],[Game Num]],[1]!tblSchedule[GameNum],0)),"")</f>
        <v>7</v>
      </c>
      <c r="E739" s="6">
        <f>IFERROR(INDEX([1]!tblSchedule[Rnd Sch],MATCH(tblTeamSch[[#This Row],[Game Num]],[1]!tblSchedule[GameNum],0)),"")</f>
        <v>7</v>
      </c>
      <c r="F739" s="6" t="str">
        <f>IFERROR(INDEX([1]!tblSchedule[DLC],MATCH(tblTeamSch[[#This Row],[Game Num]],[1]!tblSchedule[GameNum],0)),"")</f>
        <v>6G1AA</v>
      </c>
      <c r="G739" s="7" t="str">
        <f>IFERROR(INDEX([1]!tblSchedule[Facility],MATCH(tblTeamSch[[#This Row],[Game Num]],[1]!tblSchedule[GameNum],0)),"")</f>
        <v>Ascension Gym</v>
      </c>
      <c r="H739" s="8">
        <f>IFERROR(INDEX([1]!tblSchedule[Game Date],MATCH(tblTeamSch[[#This Row],[Game Num]],[1]!tblSchedule[GameNum],0)),"")</f>
        <v>46053</v>
      </c>
      <c r="I739" s="9">
        <f>IFERROR(INDEX([1]!tblSchedule[Game Time],MATCH(tblTeamSch[[#This Row],[Game Num]],[1]!tblSchedule[GameNum],0)),"")</f>
        <v>0.45833333333333331</v>
      </c>
      <c r="J739" s="10" t="str">
        <f>IFERROR(INDEX([1]!tblTeams[Organization],MATCH(tblTeamSch[[#This Row],[Team]],[1]!tblTeams[Team],0)),"")</f>
        <v>Sacred Heart Model School</v>
      </c>
      <c r="K739" s="10" t="str">
        <f>IFERROR(INDEX([1]!tblOrg[Abbr],MATCH(tblTeamSch[[#This Row],[Org]],[1]!tblOrg[Organization],0)),"")</f>
        <v>SHMS</v>
      </c>
      <c r="L739" s="10" t="str">
        <f>IFERROR(INDEX(IF(tblTeamSch[[#This Row],[1vs2]]=1,[1]!tblSchedule[Team 1 Name],[1]!tblSchedule[Team 2 Name]),MATCH(tblTeamSch[[#This Row],[Game Num]],[1]!tblSchedule[GameNum],0)),"")</f>
        <v>SHMS BB 6G#1</v>
      </c>
      <c r="M739" s="10" t="str">
        <f>IFERROR(INDEX(IF(tblTeamSch[[#This Row],[1vs2]]=1,[1]!tblSchedule[Team 2 Name],[1]!tblSchedule[Team 1 Name]),MATCH(tblTeamSch[[#This Row],[Game Num]],[1]!tblSchedule[GameNum],0)),"")</f>
        <v>St Patrick BB 6G#1</v>
      </c>
      <c r="N739" s="6"/>
      <c r="O739" s="6"/>
      <c r="P739" s="6"/>
      <c r="Q739" s="6">
        <f>INDEX([1]!tblSchedule[Home Game],MATCH(tblTeamSch[[#This Row],[Game Num]],[1]!tblSchedule[GameNum],0))</f>
        <v>0</v>
      </c>
      <c r="R739" s="7" t="e">
        <f>IF(COUNTIFS(tblTeamSch[Team],tblTeamSch[[#This Row],[Team]],#REF!,1)&gt;1,"Y","")</f>
        <v>#REF!</v>
      </c>
      <c r="S739" s="6">
        <f>INDEX([1]!tblLoc[Score],MATCH(INDEX([1]!tblOrg[Loc],MATCH(tblTeamSch[[#This Row],[Org]],[1]!tblOrg[Organization],0)),[1]!tblLoc[Loc],0))</f>
        <v>0</v>
      </c>
      <c r="T739" s="6" t="e">
        <f>INDEX([1]!tblLoc[Score],MATCH(INDEX([1]!tblOrg[Loc],MATCH(#REF!,[1]!tblOrg[Abbr],0)),[1]!tblLoc[Loc],0))</f>
        <v>#REF!</v>
      </c>
      <c r="U739" s="6">
        <f>IFERROR(INDEX([1]!tblLoc[Score],MATCH(INDEX([1]!tblOrg[Loc],MATCH(INDEX(FacList,MATCH(tblTeamSch[[#This Row],[Facility]],INDEX(FacList,,1),0),3),[1]!tblOrg[Org Num],0)),[1]!tblLoc[Loc],0)),"")</f>
        <v>0</v>
      </c>
      <c r="V739" s="6">
        <f>IF(OR(tblTeamSch[[#This Row],[Court]]="",tblTeamSch[[#This Row],[Home]]&gt;0),0,IF(tblTeamSch[[#This Row],[Court]]&lt;10,0,IF(tblTeamSch[[#This Row],[Home Court]]=10,0,10)))</f>
        <v>0</v>
      </c>
      <c r="W739" s="6" t="e">
        <f>COUNTIFS(tblTeamSch[Travel Score for Game],10,tblTeamSch[Home],0,#REF!,#REF!)</f>
        <v>#REF!</v>
      </c>
      <c r="X739" s="6" t="str">
        <f>IFERROR(INDEX(tblTeamSch[Overall Travel Score],MATCH(tblTeamSch[[#This Row],[Opponent]],tblTeamSch[Team],0)),"")</f>
        <v/>
      </c>
      <c r="Y739" s="6" cm="1">
        <f t="array" ref="Y739">IF(Y738="Num",1,IF(Y738="","",IF(Y738+1&gt;TotalNumRegGames*2,"",Y738+1)))</f>
        <v>738</v>
      </c>
    </row>
    <row r="740" spans="1:25" ht="13.35" customHeight="1" x14ac:dyDescent="0.3">
      <c r="A740" s="6" cm="1">
        <f t="array" ref="A7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</v>
      </c>
      <c r="B740" s="6" cm="1">
        <f t="array" ref="B7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0" s="6">
        <f>IFERROR(INDEX([1]!tblSchedule[Week Game Scheduled],MATCH(tblTeamSch[[#This Row],[Game Num]],[1]!tblSchedule[GameNum],0)),"")</f>
        <v>50</v>
      </c>
      <c r="D740" s="6">
        <f>IFERROR(INDEX([1]!tblSchedule[Round],MATCH(tblTeamSch[[#This Row],[Game Num]],[1]!tblSchedule[GameNum],0)),"")</f>
        <v>1</v>
      </c>
      <c r="E740" s="6">
        <f>IFERROR(INDEX([1]!tblSchedule[Rnd Sch],MATCH(tblTeamSch[[#This Row],[Game Num]],[1]!tblSchedule[GameNum],0)),"")</f>
        <v>1</v>
      </c>
      <c r="F740" s="6" t="str">
        <f>IFERROR(INDEX([1]!tblSchedule[DLC],MATCH(tblTeamSch[[#This Row],[Game Num]],[1]!tblSchedule[GameNum],0)),"")</f>
        <v>8B1AA</v>
      </c>
      <c r="G740" s="7" t="str">
        <f>IFERROR(INDEX([1]!tblSchedule[Facility],MATCH(tblTeamSch[[#This Row],[Game Num]],[1]!tblSchedule[GameNum],0)),"")</f>
        <v>Ascension Gym</v>
      </c>
      <c r="H740" s="8">
        <f>IFERROR(INDEX([1]!tblSchedule[Game Date],MATCH(tblTeamSch[[#This Row],[Game Num]],[1]!tblSchedule[GameNum],0)),"")</f>
        <v>45998</v>
      </c>
      <c r="I740" s="9">
        <f>IFERROR(INDEX([1]!tblSchedule[Game Time],MATCH(tblTeamSch[[#This Row],[Game Num]],[1]!tblSchedule[GameNum],0)),"")</f>
        <v>0.54166666666666663</v>
      </c>
      <c r="J740" s="10" t="str">
        <f>IFERROR(INDEX([1]!tblTeams[Organization],MATCH(tblTeamSch[[#This Row],[Team]],[1]!tblTeams[Team],0)),"")</f>
        <v>Sacred Heart Model School</v>
      </c>
      <c r="K740" s="10" t="str">
        <f>IFERROR(INDEX([1]!tblOrg[Abbr],MATCH(tblTeamSch[[#This Row],[Org]],[1]!tblOrg[Organization],0)),"")</f>
        <v>SHMS</v>
      </c>
      <c r="L740" s="10" t="str">
        <f>IFERROR(INDEX(IF(tblTeamSch[[#This Row],[1vs2]]=1,[1]!tblSchedule[Team 1 Name],[1]!tblSchedule[Team 2 Name]),MATCH(tblTeamSch[[#This Row],[Game Num]],[1]!tblSchedule[GameNum],0)),"")</f>
        <v>SHMS BB 8B#1</v>
      </c>
      <c r="M740" s="10" t="str">
        <f>IFERROR(INDEX(IF(tblTeamSch[[#This Row],[1vs2]]=1,[1]!tblSchedule[Team 2 Name],[1]!tblSchedule[Team 1 Name]),MATCH(tblTeamSch[[#This Row],[Game Num]],[1]!tblSchedule[GameNum],0)),"")</f>
        <v>St. Mary BB 8B - Green</v>
      </c>
      <c r="N740" s="6"/>
      <c r="O740" s="6"/>
      <c r="P740" s="6"/>
      <c r="Q740" s="6">
        <f>INDEX([1]!tblSchedule[Home Game],MATCH(tblTeamSch[[#This Row],[Game Num]],[1]!tblSchedule[GameNum],0))</f>
        <v>0</v>
      </c>
      <c r="R740" s="7" t="e">
        <f>IF(COUNTIFS(tblTeamSch[Team],tblTeamSch[[#This Row],[Team]],#REF!,1)&gt;1,"Y","")</f>
        <v>#REF!</v>
      </c>
      <c r="S740" s="6">
        <f>INDEX([1]!tblLoc[Score],MATCH(INDEX([1]!tblOrg[Loc],MATCH(tblTeamSch[[#This Row],[Org]],[1]!tblOrg[Organization],0)),[1]!tblLoc[Loc],0))</f>
        <v>0</v>
      </c>
      <c r="T740" s="6" t="e">
        <f>INDEX([1]!tblLoc[Score],MATCH(INDEX([1]!tblOrg[Loc],MATCH(#REF!,[1]!tblOrg[Abbr],0)),[1]!tblLoc[Loc],0))</f>
        <v>#REF!</v>
      </c>
      <c r="U740" s="6">
        <f>IFERROR(INDEX([1]!tblLoc[Score],MATCH(INDEX([1]!tblOrg[Loc],MATCH(INDEX(FacList,MATCH(tblTeamSch[[#This Row],[Facility]],INDEX(FacList,,1),0),3),[1]!tblOrg[Org Num],0)),[1]!tblLoc[Loc],0)),"")</f>
        <v>0</v>
      </c>
      <c r="V740" s="6">
        <f>IF(OR(tblTeamSch[[#This Row],[Court]]="",tblTeamSch[[#This Row],[Home]]&gt;0),0,IF(tblTeamSch[[#This Row],[Court]]&lt;10,0,IF(tblTeamSch[[#This Row],[Home Court]]=10,0,10)))</f>
        <v>0</v>
      </c>
      <c r="W740" s="6" t="e">
        <f>COUNTIFS(tblTeamSch[Travel Score for Game],10,tblTeamSch[Home],0,#REF!,#REF!)</f>
        <v>#REF!</v>
      </c>
      <c r="X740" s="6" t="str">
        <f>IFERROR(INDEX(tblTeamSch[Overall Travel Score],MATCH(tblTeamSch[[#This Row],[Opponent]],tblTeamSch[Team],0)),"")</f>
        <v/>
      </c>
      <c r="Y740" s="6" cm="1">
        <f t="array" ref="Y740">IF(Y739="Num",1,IF(Y739="","",IF(Y739+1&gt;TotalNumRegGames*2,"",Y739+1)))</f>
        <v>739</v>
      </c>
    </row>
    <row r="741" spans="1:25" ht="13.35" customHeight="1" x14ac:dyDescent="0.3">
      <c r="A741" s="6" cm="1">
        <f t="array" ref="A7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</v>
      </c>
      <c r="B741" s="6" cm="1">
        <f t="array" ref="B7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1" s="6">
        <f>IFERROR(INDEX([1]!tblSchedule[Week Game Scheduled],MATCH(tblTeamSch[[#This Row],[Game Num]],[1]!tblSchedule[GameNum],0)),"")</f>
        <v>51</v>
      </c>
      <c r="D741" s="6">
        <f>IFERROR(INDEX([1]!tblSchedule[Round],MATCH(tblTeamSch[[#This Row],[Game Num]],[1]!tblSchedule[GameNum],0)),"")</f>
        <v>2</v>
      </c>
      <c r="E741" s="6">
        <f>IFERROR(INDEX([1]!tblSchedule[Rnd Sch],MATCH(tblTeamSch[[#This Row],[Game Num]],[1]!tblSchedule[GameNum],0)),"")</f>
        <v>2</v>
      </c>
      <c r="F741" s="6" t="str">
        <f>IFERROR(INDEX([1]!tblSchedule[DLC],MATCH(tblTeamSch[[#This Row],[Game Num]],[1]!tblSchedule[GameNum],0)),"")</f>
        <v>8B1AA</v>
      </c>
      <c r="G741" s="7" t="str">
        <f>IFERROR(INDEX([1]!tblSchedule[Facility],MATCH(tblTeamSch[[#This Row],[Game Num]],[1]!tblSchedule[GameNum],0)),"")</f>
        <v>St. Agnes Gym</v>
      </c>
      <c r="H741" s="8">
        <f>IFERROR(INDEX([1]!tblSchedule[Game Date],MATCH(tblTeamSch[[#This Row],[Game Num]],[1]!tblSchedule[GameNum],0)),"")</f>
        <v>46005</v>
      </c>
      <c r="I741" s="9">
        <f>IFERROR(INDEX([1]!tblSchedule[Game Time],MATCH(tblTeamSch[[#This Row],[Game Num]],[1]!tblSchedule[GameNum],0)),"")</f>
        <v>0.54166666666666663</v>
      </c>
      <c r="J741" s="10" t="str">
        <f>IFERROR(INDEX([1]!tblTeams[Organization],MATCH(tblTeamSch[[#This Row],[Team]],[1]!tblTeams[Team],0)),"")</f>
        <v>Sacred Heart Model School</v>
      </c>
      <c r="K741" s="10" t="str">
        <f>IFERROR(INDEX([1]!tblOrg[Abbr],MATCH(tblTeamSch[[#This Row],[Org]],[1]!tblOrg[Organization],0)),"")</f>
        <v>SHMS</v>
      </c>
      <c r="L741" s="10" t="str">
        <f>IFERROR(INDEX(IF(tblTeamSch[[#This Row],[1vs2]]=1,[1]!tblSchedule[Team 1 Name],[1]!tblSchedule[Team 2 Name]),MATCH(tblTeamSch[[#This Row],[Game Num]],[1]!tblSchedule[GameNum],0)),"")</f>
        <v>SHMS BB 8B#1</v>
      </c>
      <c r="M741" s="10" t="str">
        <f>IFERROR(INDEX(IF(tblTeamSch[[#This Row],[1vs2]]=1,[1]!tblSchedule[Team 2 Name],[1]!tblSchedule[Team 1 Name]),MATCH(tblTeamSch[[#This Row],[Game Num]],[1]!tblSchedule[GameNum],0)),"")</f>
        <v>St Agnes BB 8B#1</v>
      </c>
      <c r="N741" s="6"/>
      <c r="O741" s="6"/>
      <c r="P741" s="6"/>
      <c r="Q741" s="6">
        <f>INDEX([1]!tblSchedule[Home Game],MATCH(tblTeamSch[[#This Row],[Game Num]],[1]!tblSchedule[GameNum],0))</f>
        <v>1</v>
      </c>
      <c r="R741" s="7" t="e">
        <f>IF(COUNTIFS(tblTeamSch[Team],tblTeamSch[[#This Row],[Team]],#REF!,1)&gt;1,"Y","")</f>
        <v>#REF!</v>
      </c>
      <c r="S741" s="6">
        <f>INDEX([1]!tblLoc[Score],MATCH(INDEX([1]!tblOrg[Loc],MATCH(tblTeamSch[[#This Row],[Org]],[1]!tblOrg[Organization],0)),[1]!tblLoc[Loc],0))</f>
        <v>0</v>
      </c>
      <c r="T741" s="6" t="e">
        <f>INDEX([1]!tblLoc[Score],MATCH(INDEX([1]!tblOrg[Loc],MATCH(#REF!,[1]!tblOrg[Abbr],0)),[1]!tblLoc[Loc],0))</f>
        <v>#REF!</v>
      </c>
      <c r="U741" s="6">
        <f>IFERROR(INDEX([1]!tblLoc[Score],MATCH(INDEX([1]!tblOrg[Loc],MATCH(INDEX(FacList,MATCH(tblTeamSch[[#This Row],[Facility]],INDEX(FacList,,1),0),3),[1]!tblOrg[Org Num],0)),[1]!tblLoc[Loc],0)),"")</f>
        <v>0</v>
      </c>
      <c r="V741" s="6">
        <f>IF(OR(tblTeamSch[[#This Row],[Court]]="",tblTeamSch[[#This Row],[Home]]&gt;0),0,IF(tblTeamSch[[#This Row],[Court]]&lt;10,0,IF(tblTeamSch[[#This Row],[Home Court]]=10,0,10)))</f>
        <v>0</v>
      </c>
      <c r="W741" s="6" t="e">
        <f>COUNTIFS(tblTeamSch[Travel Score for Game],10,tblTeamSch[Home],0,#REF!,#REF!)</f>
        <v>#REF!</v>
      </c>
      <c r="X741" s="6" t="str">
        <f>IFERROR(INDEX(tblTeamSch[Overall Travel Score],MATCH(tblTeamSch[[#This Row],[Opponent]],tblTeamSch[Team],0)),"")</f>
        <v/>
      </c>
      <c r="Y741" s="6" cm="1">
        <f t="array" ref="Y741">IF(Y740="Num",1,IF(Y740="","",IF(Y740+1&gt;TotalNumRegGames*2,"",Y740+1)))</f>
        <v>740</v>
      </c>
    </row>
    <row r="742" spans="1:25" ht="13.35" customHeight="1" x14ac:dyDescent="0.3">
      <c r="A742" s="6" cm="1">
        <f t="array" ref="A7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</v>
      </c>
      <c r="B742" s="6" cm="1">
        <f t="array" ref="B7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2" s="6">
        <f>IFERROR(INDEX([1]!tblSchedule[Week Game Scheduled],MATCH(tblTeamSch[[#This Row],[Game Num]],[1]!tblSchedule[GameNum],0)),"")</f>
        <v>6</v>
      </c>
      <c r="D742" s="6">
        <f>IFERROR(INDEX([1]!tblSchedule[Round],MATCH(tblTeamSch[[#This Row],[Game Num]],[1]!tblSchedule[GameNum],0)),"")</f>
        <v>3</v>
      </c>
      <c r="E742" s="6">
        <f>IFERROR(INDEX([1]!tblSchedule[Rnd Sch],MATCH(tblTeamSch[[#This Row],[Game Num]],[1]!tblSchedule[GameNum],0)),"")</f>
        <v>3</v>
      </c>
      <c r="F742" s="6" t="str">
        <f>IFERROR(INDEX([1]!tblSchedule[DLC],MATCH(tblTeamSch[[#This Row],[Game Num]],[1]!tblSchedule[GameNum],0)),"")</f>
        <v>8B1AA</v>
      </c>
      <c r="G742" s="7" t="str">
        <f>IFERROR(INDEX([1]!tblSchedule[Facility],MATCH(tblTeamSch[[#This Row],[Game Num]],[1]!tblSchedule[GameNum],0)),"")</f>
        <v>Trinity High School's Steinhauser Gym</v>
      </c>
      <c r="H742" s="8">
        <f>IFERROR(INDEX([1]!tblSchedule[Game Date],MATCH(tblTeamSch[[#This Row],[Game Num]],[1]!tblSchedule[GameNum],0)),"")</f>
        <v>46026</v>
      </c>
      <c r="I742" s="9">
        <f>IFERROR(INDEX([1]!tblSchedule[Game Time],MATCH(tblTeamSch[[#This Row],[Game Num]],[1]!tblSchedule[GameNum],0)),"")</f>
        <v>0.54166666666666663</v>
      </c>
      <c r="J742" s="10" t="str">
        <f>IFERROR(INDEX([1]!tblTeams[Organization],MATCH(tblTeamSch[[#This Row],[Team]],[1]!tblTeams[Team],0)),"")</f>
        <v>Sacred Heart Model School</v>
      </c>
      <c r="K742" s="10" t="str">
        <f>IFERROR(INDEX([1]!tblOrg[Abbr],MATCH(tblTeamSch[[#This Row],[Org]],[1]!tblOrg[Organization],0)),"")</f>
        <v>SHMS</v>
      </c>
      <c r="L742" s="10" t="str">
        <f>IFERROR(INDEX(IF(tblTeamSch[[#This Row],[1vs2]]=1,[1]!tblSchedule[Team 1 Name],[1]!tblSchedule[Team 2 Name]),MATCH(tblTeamSch[[#This Row],[Game Num]],[1]!tblSchedule[GameNum],0)),"")</f>
        <v>SHMS BB 8B#1</v>
      </c>
      <c r="M742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742" s="6"/>
      <c r="O742" s="6"/>
      <c r="P742" s="6"/>
      <c r="Q742" s="6">
        <f>INDEX([1]!tblSchedule[Home Game],MATCH(tblTeamSch[[#This Row],[Game Num]],[1]!tblSchedule[GameNum],0))</f>
        <v>0</v>
      </c>
      <c r="R742" s="7" t="e">
        <f>IF(COUNTIFS(tblTeamSch[Team],tblTeamSch[[#This Row],[Team]],#REF!,1)&gt;1,"Y","")</f>
        <v>#REF!</v>
      </c>
      <c r="S742" s="6">
        <f>INDEX([1]!tblLoc[Score],MATCH(INDEX([1]!tblOrg[Loc],MATCH(tblTeamSch[[#This Row],[Org]],[1]!tblOrg[Organization],0)),[1]!tblLoc[Loc],0))</f>
        <v>0</v>
      </c>
      <c r="T742" s="6" t="e">
        <f>INDEX([1]!tblLoc[Score],MATCH(INDEX([1]!tblOrg[Loc],MATCH(#REF!,[1]!tblOrg[Abbr],0)),[1]!tblLoc[Loc],0))</f>
        <v>#REF!</v>
      </c>
      <c r="U742" s="6" t="str">
        <f>IFERROR(INDEX([1]!tblLoc[Score],MATCH(INDEX([1]!tblOrg[Loc],MATCH(INDEX(FacList,MATCH(tblTeamSch[[#This Row],[Facility]],INDEX(FacList,,1),0),3),[1]!tblOrg[Org Num],0)),[1]!tblLoc[Loc],0)),"")</f>
        <v/>
      </c>
      <c r="V742" s="6">
        <f>IF(OR(tblTeamSch[[#This Row],[Court]]="",tblTeamSch[[#This Row],[Home]]&gt;0),0,IF(tblTeamSch[[#This Row],[Court]]&lt;10,0,IF(tblTeamSch[[#This Row],[Home Court]]=10,0,10)))</f>
        <v>0</v>
      </c>
      <c r="W742" s="6" t="e">
        <f>COUNTIFS(tblTeamSch[Travel Score for Game],10,tblTeamSch[Home],0,#REF!,#REF!)</f>
        <v>#REF!</v>
      </c>
      <c r="X742" s="6" t="str">
        <f>IFERROR(INDEX(tblTeamSch[Overall Travel Score],MATCH(tblTeamSch[[#This Row],[Opponent]],tblTeamSch[Team],0)),"")</f>
        <v/>
      </c>
      <c r="Y742" s="6" cm="1">
        <f t="array" ref="Y742">IF(Y741="Num",1,IF(Y741="","",IF(Y741+1&gt;TotalNumRegGames*2,"",Y741+1)))</f>
        <v>741</v>
      </c>
    </row>
    <row r="743" spans="1:25" ht="13.35" customHeight="1" x14ac:dyDescent="0.3">
      <c r="A743" s="6" cm="1">
        <f t="array" ref="A7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</v>
      </c>
      <c r="B743" s="6" cm="1">
        <f t="array" ref="B7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3" s="6">
        <f>IFERROR(INDEX([1]!tblSchedule[Week Game Scheduled],MATCH(tblTeamSch[[#This Row],[Game Num]],[1]!tblSchedule[GameNum],0)),"")</f>
        <v>6</v>
      </c>
      <c r="D743" s="6">
        <f>IFERROR(INDEX([1]!tblSchedule[Round],MATCH(tblTeamSch[[#This Row],[Game Num]],[1]!tblSchedule[GameNum],0)),"")</f>
        <v>4</v>
      </c>
      <c r="E743" s="6">
        <f>IFERROR(INDEX([1]!tblSchedule[Rnd Sch],MATCH(tblTeamSch[[#This Row],[Game Num]],[1]!tblSchedule[GameNum],0)),"")</f>
        <v>4</v>
      </c>
      <c r="F743" s="6" t="str">
        <f>IFERROR(INDEX([1]!tblSchedule[DLC],MATCH(tblTeamSch[[#This Row],[Game Num]],[1]!tblSchedule[GameNum],0)),"")</f>
        <v>8B1AA</v>
      </c>
      <c r="G743" s="7" t="str">
        <f>IFERROR(INDEX([1]!tblSchedule[Facility],MATCH(tblTeamSch[[#This Row],[Game Num]],[1]!tblSchedule[GameNum],0)),"")</f>
        <v>Sacred Heart Model School Gym</v>
      </c>
      <c r="H743" s="8">
        <f>IFERROR(INDEX([1]!tblSchedule[Game Date],MATCH(tblTeamSch[[#This Row],[Game Num]],[1]!tblSchedule[GameNum],0)),"")</f>
        <v>46032</v>
      </c>
      <c r="I743" s="9">
        <f>IFERROR(INDEX([1]!tblSchedule[Game Time],MATCH(tblTeamSch[[#This Row],[Game Num]],[1]!tblSchedule[GameNum],0)),"")</f>
        <v>0.375</v>
      </c>
      <c r="J743" s="10" t="str">
        <f>IFERROR(INDEX([1]!tblTeams[Organization],MATCH(tblTeamSch[[#This Row],[Team]],[1]!tblTeams[Team],0)),"")</f>
        <v>Sacred Heart Model School</v>
      </c>
      <c r="K743" s="10" t="str">
        <f>IFERROR(INDEX([1]!tblOrg[Abbr],MATCH(tblTeamSch[[#This Row],[Org]],[1]!tblOrg[Organization],0)),"")</f>
        <v>SHMS</v>
      </c>
      <c r="L743" s="10" t="str">
        <f>IFERROR(INDEX(IF(tblTeamSch[[#This Row],[1vs2]]=1,[1]!tblSchedule[Team 1 Name],[1]!tblSchedule[Team 2 Name]),MATCH(tblTeamSch[[#This Row],[Game Num]],[1]!tblSchedule[GameNum],0)),"")</f>
        <v>SHMS BB 8B#1</v>
      </c>
      <c r="M743" s="10" t="str">
        <f>IFERROR(INDEX(IF(tblTeamSch[[#This Row],[1vs2]]=1,[1]!tblSchedule[Team 2 Name],[1]!tblSchedule[Team 1 Name]),MATCH(tblTeamSch[[#This Row],[Game Num]],[1]!tblSchedule[GameNum],0)),"")</f>
        <v>Holy Spirit BBB 8#1</v>
      </c>
      <c r="N743" s="6"/>
      <c r="O743" s="6"/>
      <c r="P743" s="6"/>
      <c r="Q743" s="6">
        <f>INDEX([1]!tblSchedule[Home Game],MATCH(tblTeamSch[[#This Row],[Game Num]],[1]!tblSchedule[GameNum],0))</f>
        <v>1</v>
      </c>
      <c r="R743" s="7" t="e">
        <f>IF(COUNTIFS(tblTeamSch[Team],tblTeamSch[[#This Row],[Team]],#REF!,1)&gt;1,"Y","")</f>
        <v>#REF!</v>
      </c>
      <c r="S743" s="6">
        <f>INDEX([1]!tblLoc[Score],MATCH(INDEX([1]!tblOrg[Loc],MATCH(tblTeamSch[[#This Row],[Org]],[1]!tblOrg[Organization],0)),[1]!tblLoc[Loc],0))</f>
        <v>0</v>
      </c>
      <c r="T743" s="6" t="e">
        <f>INDEX([1]!tblLoc[Score],MATCH(INDEX([1]!tblOrg[Loc],MATCH(#REF!,[1]!tblOrg[Abbr],0)),[1]!tblLoc[Loc],0))</f>
        <v>#REF!</v>
      </c>
      <c r="U743" s="6">
        <f>IFERROR(INDEX([1]!tblLoc[Score],MATCH(INDEX([1]!tblOrg[Loc],MATCH(INDEX(FacList,MATCH(tblTeamSch[[#This Row],[Facility]],INDEX(FacList,,1),0),3),[1]!tblOrg[Org Num],0)),[1]!tblLoc[Loc],0)),"")</f>
        <v>0</v>
      </c>
      <c r="V743" s="6">
        <f>IF(OR(tblTeamSch[[#This Row],[Court]]="",tblTeamSch[[#This Row],[Home]]&gt;0),0,IF(tblTeamSch[[#This Row],[Court]]&lt;10,0,IF(tblTeamSch[[#This Row],[Home Court]]=10,0,10)))</f>
        <v>0</v>
      </c>
      <c r="W743" s="6" t="e">
        <f>COUNTIFS(tblTeamSch[Travel Score for Game],10,tblTeamSch[Home],0,#REF!,#REF!)</f>
        <v>#REF!</v>
      </c>
      <c r="X743" s="6" t="str">
        <f>IFERROR(INDEX(tblTeamSch[Overall Travel Score],MATCH(tblTeamSch[[#This Row],[Opponent]],tblTeamSch[Team],0)),"")</f>
        <v/>
      </c>
      <c r="Y743" s="6" cm="1">
        <f t="array" ref="Y743">IF(Y742="Num",1,IF(Y742="","",IF(Y742+1&gt;TotalNumRegGames*2,"",Y742+1)))</f>
        <v>742</v>
      </c>
    </row>
    <row r="744" spans="1:25" ht="13.35" customHeight="1" x14ac:dyDescent="0.3">
      <c r="A744" s="6" cm="1">
        <f t="array" ref="A7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</v>
      </c>
      <c r="B744" s="6" cm="1">
        <f t="array" ref="B7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4" s="6">
        <f>IFERROR(INDEX([1]!tblSchedule[Week Game Scheduled],MATCH(tblTeamSch[[#This Row],[Game Num]],[1]!tblSchedule[GameNum],0)),"")</f>
        <v>8</v>
      </c>
      <c r="D744" s="6">
        <f>IFERROR(INDEX([1]!tblSchedule[Round],MATCH(tblTeamSch[[#This Row],[Game Num]],[1]!tblSchedule[GameNum],0)),"")</f>
        <v>5</v>
      </c>
      <c r="E744" s="6">
        <f>IFERROR(INDEX([1]!tblSchedule[Rnd Sch],MATCH(tblTeamSch[[#This Row],[Game Num]],[1]!tblSchedule[GameNum],0)),"")</f>
        <v>5</v>
      </c>
      <c r="F744" s="6" t="str">
        <f>IFERROR(INDEX([1]!tblSchedule[DLC],MATCH(tblTeamSch[[#This Row],[Game Num]],[1]!tblSchedule[GameNum],0)),"")</f>
        <v>8B1AA</v>
      </c>
      <c r="G744" s="7" t="str">
        <f>IFERROR(INDEX([1]!tblSchedule[Facility],MATCH(tblTeamSch[[#This Row],[Game Num]],[1]!tblSchedule[GameNum],0)),"")</f>
        <v>Trinity High School's Steinhauser Gym</v>
      </c>
      <c r="H744" s="8">
        <f>IFERROR(INDEX([1]!tblSchedule[Game Date],MATCH(tblTeamSch[[#This Row],[Game Num]],[1]!tblSchedule[GameNum],0)),"")</f>
        <v>46040</v>
      </c>
      <c r="I744" s="9">
        <f>IFERROR(INDEX([1]!tblSchedule[Game Time],MATCH(tblTeamSch[[#This Row],[Game Num]],[1]!tblSchedule[GameNum],0)),"")</f>
        <v>0.54166666666666663</v>
      </c>
      <c r="J744" s="10" t="str">
        <f>IFERROR(INDEX([1]!tblTeams[Organization],MATCH(tblTeamSch[[#This Row],[Team]],[1]!tblTeams[Team],0)),"")</f>
        <v>Sacred Heart Model School</v>
      </c>
      <c r="K744" s="10" t="str">
        <f>IFERROR(INDEX([1]!tblOrg[Abbr],MATCH(tblTeamSch[[#This Row],[Org]],[1]!tblOrg[Organization],0)),"")</f>
        <v>SHMS</v>
      </c>
      <c r="L744" s="10" t="str">
        <f>IFERROR(INDEX(IF(tblTeamSch[[#This Row],[1vs2]]=1,[1]!tblSchedule[Team 1 Name],[1]!tblSchedule[Team 2 Name]),MATCH(tblTeamSch[[#This Row],[Game Num]],[1]!tblSchedule[GameNum],0)),"")</f>
        <v>SHMS BB 8B#1</v>
      </c>
      <c r="M744" s="10" t="str">
        <f>IFERROR(INDEX(IF(tblTeamSch[[#This Row],[1vs2]]=1,[1]!tblSchedule[Team 2 Name],[1]!tblSchedule[Team 1 Name]),MATCH(tblTeamSch[[#This Row],[Game Num]],[1]!tblSchedule[GameNum],0)),"")</f>
        <v>St Michael BB 8B#1</v>
      </c>
      <c r="N744" s="6"/>
      <c r="O744" s="6"/>
      <c r="P744" s="6"/>
      <c r="Q744" s="6">
        <f>INDEX([1]!tblSchedule[Home Game],MATCH(tblTeamSch[[#This Row],[Game Num]],[1]!tblSchedule[GameNum],0))</f>
        <v>0</v>
      </c>
      <c r="R744" s="7" t="e">
        <f>IF(COUNTIFS(tblTeamSch[Team],tblTeamSch[[#This Row],[Team]],#REF!,1)&gt;1,"Y","")</f>
        <v>#REF!</v>
      </c>
      <c r="S744" s="6">
        <f>INDEX([1]!tblLoc[Score],MATCH(INDEX([1]!tblOrg[Loc],MATCH(tblTeamSch[[#This Row],[Org]],[1]!tblOrg[Organization],0)),[1]!tblLoc[Loc],0))</f>
        <v>0</v>
      </c>
      <c r="T744" s="6" t="e">
        <f>INDEX([1]!tblLoc[Score],MATCH(INDEX([1]!tblOrg[Loc],MATCH(#REF!,[1]!tblOrg[Abbr],0)),[1]!tblLoc[Loc],0))</f>
        <v>#REF!</v>
      </c>
      <c r="U744" s="6" t="str">
        <f>IFERROR(INDEX([1]!tblLoc[Score],MATCH(INDEX([1]!tblOrg[Loc],MATCH(INDEX(FacList,MATCH(tblTeamSch[[#This Row],[Facility]],INDEX(FacList,,1),0),3),[1]!tblOrg[Org Num],0)),[1]!tblLoc[Loc],0)),"")</f>
        <v/>
      </c>
      <c r="V744" s="6">
        <f>IF(OR(tblTeamSch[[#This Row],[Court]]="",tblTeamSch[[#This Row],[Home]]&gt;0),0,IF(tblTeamSch[[#This Row],[Court]]&lt;10,0,IF(tblTeamSch[[#This Row],[Home Court]]=10,0,10)))</f>
        <v>0</v>
      </c>
      <c r="W744" s="6" t="e">
        <f>COUNTIFS(tblTeamSch[Travel Score for Game],10,tblTeamSch[Home],0,#REF!,#REF!)</f>
        <v>#REF!</v>
      </c>
      <c r="X744" s="6" t="str">
        <f>IFERROR(INDEX(tblTeamSch[Overall Travel Score],MATCH(tblTeamSch[[#This Row],[Opponent]],tblTeamSch[Team],0)),"")</f>
        <v/>
      </c>
      <c r="Y744" s="6" cm="1">
        <f t="array" ref="Y744">IF(Y743="Num",1,IF(Y743="","",IF(Y743+1&gt;TotalNumRegGames*2,"",Y743+1)))</f>
        <v>743</v>
      </c>
    </row>
    <row r="745" spans="1:25" ht="13.35" customHeight="1" x14ac:dyDescent="0.3">
      <c r="A745" s="6" cm="1">
        <f t="array" ref="A7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</v>
      </c>
      <c r="B745" s="6" cm="1">
        <f t="array" ref="B7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5" s="6">
        <f>IFERROR(INDEX([1]!tblSchedule[Week Game Scheduled],MATCH(tblTeamSch[[#This Row],[Game Num]],[1]!tblSchedule[GameNum],0)),"")</f>
        <v>9</v>
      </c>
      <c r="D745" s="6">
        <f>IFERROR(INDEX([1]!tblSchedule[Round],MATCH(tblTeamSch[[#This Row],[Game Num]],[1]!tblSchedule[GameNum],0)),"")</f>
        <v>6</v>
      </c>
      <c r="E745" s="6">
        <f>IFERROR(INDEX([1]!tblSchedule[Rnd Sch],MATCH(tblTeamSch[[#This Row],[Game Num]],[1]!tblSchedule[GameNum],0)),"")</f>
        <v>6</v>
      </c>
      <c r="F745" s="6" t="str">
        <f>IFERROR(INDEX([1]!tblSchedule[DLC],MATCH(tblTeamSch[[#This Row],[Game Num]],[1]!tblSchedule[GameNum],0)),"")</f>
        <v>8B1AA</v>
      </c>
      <c r="G745" s="7" t="str">
        <f>IFERROR(INDEX([1]!tblSchedule[Facility],MATCH(tblTeamSch[[#This Row],[Game Num]],[1]!tblSchedule[GameNum],0)),"")</f>
        <v>ST. RAPHAEL GYMNASIUM</v>
      </c>
      <c r="H745" s="8">
        <f>IFERROR(INDEX([1]!tblSchedule[Game Date],MATCH(tblTeamSch[[#This Row],[Game Num]],[1]!tblSchedule[GameNum],0)),"")</f>
        <v>46047</v>
      </c>
      <c r="I745" s="9">
        <f>IFERROR(INDEX([1]!tblSchedule[Game Time],MATCH(tblTeamSch[[#This Row],[Game Num]],[1]!tblSchedule[GameNum],0)),"")</f>
        <v>0.54166666666666663</v>
      </c>
      <c r="J745" s="10" t="str">
        <f>IFERROR(INDEX([1]!tblTeams[Organization],MATCH(tblTeamSch[[#This Row],[Team]],[1]!tblTeams[Team],0)),"")</f>
        <v>Sacred Heart Model School</v>
      </c>
      <c r="K745" s="10" t="str">
        <f>IFERROR(INDEX([1]!tblOrg[Abbr],MATCH(tblTeamSch[[#This Row],[Org]],[1]!tblOrg[Organization],0)),"")</f>
        <v>SHMS</v>
      </c>
      <c r="L745" s="10" t="str">
        <f>IFERROR(INDEX(IF(tblTeamSch[[#This Row],[1vs2]]=1,[1]!tblSchedule[Team 1 Name],[1]!tblSchedule[Team 2 Name]),MATCH(tblTeamSch[[#This Row],[Game Num]],[1]!tblSchedule[GameNum],0)),"")</f>
        <v>SHMS BB 8B#1</v>
      </c>
      <c r="M745" s="10" t="str">
        <f>IFERROR(INDEX(IF(tblTeamSch[[#This Row],[1vs2]]=1,[1]!tblSchedule[Team 2 Name],[1]!tblSchedule[Team 1 Name]),MATCH(tblTeamSch[[#This Row],[Game Num]],[1]!tblSchedule[GameNum],0)),"")</f>
        <v>St. Raphael BB 8B #1</v>
      </c>
      <c r="N745" s="6"/>
      <c r="O745" s="6"/>
      <c r="P745" s="6"/>
      <c r="Q745" s="6">
        <f>INDEX([1]!tblSchedule[Home Game],MATCH(tblTeamSch[[#This Row],[Game Num]],[1]!tblSchedule[GameNum],0))</f>
        <v>1</v>
      </c>
      <c r="R745" s="7" t="e">
        <f>IF(COUNTIFS(tblTeamSch[Team],tblTeamSch[[#This Row],[Team]],#REF!,1)&gt;1,"Y","")</f>
        <v>#REF!</v>
      </c>
      <c r="S745" s="6">
        <f>INDEX([1]!tblLoc[Score],MATCH(INDEX([1]!tblOrg[Loc],MATCH(tblTeamSch[[#This Row],[Org]],[1]!tblOrg[Organization],0)),[1]!tblLoc[Loc],0))</f>
        <v>0</v>
      </c>
      <c r="T745" s="6" t="e">
        <f>INDEX([1]!tblLoc[Score],MATCH(INDEX([1]!tblOrg[Loc],MATCH(#REF!,[1]!tblOrg[Abbr],0)),[1]!tblLoc[Loc],0))</f>
        <v>#REF!</v>
      </c>
      <c r="U745" s="6">
        <f>IFERROR(INDEX([1]!tblLoc[Score],MATCH(INDEX([1]!tblOrg[Loc],MATCH(INDEX(FacList,MATCH(tblTeamSch[[#This Row],[Facility]],INDEX(FacList,,1),0),3),[1]!tblOrg[Org Num],0)),[1]!tblLoc[Loc],0)),"")</f>
        <v>0</v>
      </c>
      <c r="V745" s="6">
        <f>IF(OR(tblTeamSch[[#This Row],[Court]]="",tblTeamSch[[#This Row],[Home]]&gt;0),0,IF(tblTeamSch[[#This Row],[Court]]&lt;10,0,IF(tblTeamSch[[#This Row],[Home Court]]=10,0,10)))</f>
        <v>0</v>
      </c>
      <c r="W745" s="6" t="e">
        <f>COUNTIFS(tblTeamSch[Travel Score for Game],10,tblTeamSch[Home],0,#REF!,#REF!)</f>
        <v>#REF!</v>
      </c>
      <c r="X745" s="6" t="str">
        <f>IFERROR(INDEX(tblTeamSch[Overall Travel Score],MATCH(tblTeamSch[[#This Row],[Opponent]],tblTeamSch[Team],0)),"")</f>
        <v/>
      </c>
      <c r="Y745" s="6" cm="1">
        <f t="array" ref="Y745">IF(Y744="Num",1,IF(Y744="","",IF(Y744+1&gt;TotalNumRegGames*2,"",Y744+1)))</f>
        <v>744</v>
      </c>
    </row>
    <row r="746" spans="1:25" ht="13.35" customHeight="1" x14ac:dyDescent="0.3">
      <c r="A746" s="6" cm="1">
        <f t="array" ref="A7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</v>
      </c>
      <c r="B746" s="6" cm="1">
        <f t="array" ref="B7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6" s="6">
        <f>IFERROR(INDEX([1]!tblSchedule[Week Game Scheduled],MATCH(tblTeamSch[[#This Row],[Game Num]],[1]!tblSchedule[GameNum],0)),"")</f>
        <v>10</v>
      </c>
      <c r="D746" s="6">
        <f>IFERROR(INDEX([1]!tblSchedule[Round],MATCH(tblTeamSch[[#This Row],[Game Num]],[1]!tblSchedule[GameNum],0)),"")</f>
        <v>7</v>
      </c>
      <c r="E746" s="6">
        <f>IFERROR(INDEX([1]!tblSchedule[Rnd Sch],MATCH(tblTeamSch[[#This Row],[Game Num]],[1]!tblSchedule[GameNum],0)),"")</f>
        <v>7</v>
      </c>
      <c r="F746" s="6" t="str">
        <f>IFERROR(INDEX([1]!tblSchedule[DLC],MATCH(tblTeamSch[[#This Row],[Game Num]],[1]!tblSchedule[GameNum],0)),"")</f>
        <v>8B1AA</v>
      </c>
      <c r="G746" s="7" t="str">
        <f>IFERROR(INDEX([1]!tblSchedule[Facility],MATCH(tblTeamSch[[#This Row],[Game Num]],[1]!tblSchedule[GameNum],0)),"")</f>
        <v>St Lawrence</v>
      </c>
      <c r="H746" s="8">
        <f>IFERROR(INDEX([1]!tblSchedule[Game Date],MATCH(tblTeamSch[[#This Row],[Game Num]],[1]!tblSchedule[GameNum],0)),"")</f>
        <v>46054</v>
      </c>
      <c r="I746" s="9">
        <f>IFERROR(INDEX([1]!tblSchedule[Game Time],MATCH(tblTeamSch[[#This Row],[Game Num]],[1]!tblSchedule[GameNum],0)),"")</f>
        <v>0.54166666666666663</v>
      </c>
      <c r="J746" s="10" t="str">
        <f>IFERROR(INDEX([1]!tblTeams[Organization],MATCH(tblTeamSch[[#This Row],[Team]],[1]!tblTeams[Team],0)),"")</f>
        <v>Sacred Heart Model School</v>
      </c>
      <c r="K746" s="10" t="str">
        <f>IFERROR(INDEX([1]!tblOrg[Abbr],MATCH(tblTeamSch[[#This Row],[Org]],[1]!tblOrg[Organization],0)),"")</f>
        <v>SHMS</v>
      </c>
      <c r="L746" s="10" t="str">
        <f>IFERROR(INDEX(IF(tblTeamSch[[#This Row],[1vs2]]=1,[1]!tblSchedule[Team 1 Name],[1]!tblSchedule[Team 2 Name]),MATCH(tblTeamSch[[#This Row],[Game Num]],[1]!tblSchedule[GameNum],0)),"")</f>
        <v>SHMS BB 8B#1</v>
      </c>
      <c r="M746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746" s="6"/>
      <c r="O746" s="6"/>
      <c r="P746" s="6"/>
      <c r="Q746" s="6">
        <f>INDEX([1]!tblSchedule[Home Game],MATCH(tblTeamSch[[#This Row],[Game Num]],[1]!tblSchedule[GameNum],0))</f>
        <v>1</v>
      </c>
      <c r="R746" s="7" t="e">
        <f>IF(COUNTIFS(tblTeamSch[Team],tblTeamSch[[#This Row],[Team]],#REF!,1)&gt;1,"Y","")</f>
        <v>#REF!</v>
      </c>
      <c r="S746" s="6">
        <f>INDEX([1]!tblLoc[Score],MATCH(INDEX([1]!tblOrg[Loc],MATCH(tblTeamSch[[#This Row],[Org]],[1]!tblOrg[Organization],0)),[1]!tblLoc[Loc],0))</f>
        <v>0</v>
      </c>
      <c r="T746" s="6" t="e">
        <f>INDEX([1]!tblLoc[Score],MATCH(INDEX([1]!tblOrg[Loc],MATCH(#REF!,[1]!tblOrg[Abbr],0)),[1]!tblLoc[Loc],0))</f>
        <v>#REF!</v>
      </c>
      <c r="U746" s="6">
        <f>IFERROR(INDEX([1]!tblLoc[Score],MATCH(INDEX([1]!tblOrg[Loc],MATCH(INDEX(FacList,MATCH(tblTeamSch[[#This Row],[Facility]],INDEX(FacList,,1),0),3),[1]!tblOrg[Org Num],0)),[1]!tblLoc[Loc],0)),"")</f>
        <v>10</v>
      </c>
      <c r="V746" s="6">
        <f>IF(OR(tblTeamSch[[#This Row],[Court]]="",tblTeamSch[[#This Row],[Home]]&gt;0),0,IF(tblTeamSch[[#This Row],[Court]]&lt;10,0,IF(tblTeamSch[[#This Row],[Home Court]]=10,0,10)))</f>
        <v>0</v>
      </c>
      <c r="W746" s="6" t="e">
        <f>COUNTIFS(tblTeamSch[Travel Score for Game],10,tblTeamSch[Home],0,#REF!,#REF!)</f>
        <v>#REF!</v>
      </c>
      <c r="X746" s="6" t="str">
        <f>IFERROR(INDEX(tblTeamSch[Overall Travel Score],MATCH(tblTeamSch[[#This Row],[Opponent]],tblTeamSch[Team],0)),"")</f>
        <v/>
      </c>
      <c r="Y746" s="6" cm="1">
        <f t="array" ref="Y746">IF(Y745="Num",1,IF(Y745="","",IF(Y745+1&gt;TotalNumRegGames*2,"",Y745+1)))</f>
        <v>745</v>
      </c>
    </row>
    <row r="747" spans="1:25" ht="13.35" customHeight="1" x14ac:dyDescent="0.3">
      <c r="A747" s="6" cm="1">
        <f t="array" ref="A7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</v>
      </c>
      <c r="B747" s="6" cm="1">
        <f t="array" ref="B7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7" s="6">
        <f>IFERROR(INDEX([1]!tblSchedule[Week Game Scheduled],MATCH(tblTeamSch[[#This Row],[Game Num]],[1]!tblSchedule[GameNum],0)),"")</f>
        <v>50</v>
      </c>
      <c r="D747" s="6">
        <f>IFERROR(INDEX([1]!tblSchedule[Round],MATCH(tblTeamSch[[#This Row],[Game Num]],[1]!tblSchedule[GameNum],0)),"")</f>
        <v>1</v>
      </c>
      <c r="E747" s="6">
        <f>IFERROR(INDEX([1]!tblSchedule[Rnd Sch],MATCH(tblTeamSch[[#This Row],[Game Num]],[1]!tblSchedule[GameNum],0)),"")</f>
        <v>1</v>
      </c>
      <c r="F747" s="6" t="str">
        <f>IFERROR(INDEX([1]!tblSchedule[DLC],MATCH(tblTeamSch[[#This Row],[Game Num]],[1]!tblSchedule[GameNum],0)),"")</f>
        <v>8B2AA</v>
      </c>
      <c r="G747" s="7" t="str">
        <f>IFERROR(INDEX([1]!tblSchedule[Facility],MATCH(tblTeamSch[[#This Row],[Game Num]],[1]!tblSchedule[GameNum],0)),"")</f>
        <v>Mary Queen of Peace</v>
      </c>
      <c r="H747" s="8">
        <f>IFERROR(INDEX([1]!tblSchedule[Game Date],MATCH(tblTeamSch[[#This Row],[Game Num]],[1]!tblSchedule[GameNum],0)),"")</f>
        <v>45998</v>
      </c>
      <c r="I747" s="9">
        <f>IFERROR(INDEX([1]!tblSchedule[Game Time],MATCH(tblTeamSch[[#This Row],[Game Num]],[1]!tblSchedule[GameNum],0)),"")</f>
        <v>0.54166666666666663</v>
      </c>
      <c r="J747" s="10" t="str">
        <f>IFERROR(INDEX([1]!tblTeams[Organization],MATCH(tblTeamSch[[#This Row],[Team]],[1]!tblTeams[Team],0)),"")</f>
        <v>Sacred Heart Model School</v>
      </c>
      <c r="K747" s="10" t="str">
        <f>IFERROR(INDEX([1]!tblOrg[Abbr],MATCH(tblTeamSch[[#This Row],[Org]],[1]!tblOrg[Organization],0)),"")</f>
        <v>SHMS</v>
      </c>
      <c r="L747" s="10" t="str">
        <f>IFERROR(INDEX(IF(tblTeamSch[[#This Row],[1vs2]]=1,[1]!tblSchedule[Team 1 Name],[1]!tblSchedule[Team 2 Name]),MATCH(tblTeamSch[[#This Row],[Game Num]],[1]!tblSchedule[GameNum],0)),"")</f>
        <v>SHMS BB 8B#2</v>
      </c>
      <c r="M747" s="10" t="str">
        <f>IFERROR(INDEX(IF(tblTeamSch[[#This Row],[1vs2]]=1,[1]!tblSchedule[Team 2 Name],[1]!tblSchedule[Team 1 Name]),MATCH(tblTeamSch[[#This Row],[Game Num]],[1]!tblSchedule[GameNum],0)),"")</f>
        <v>St. Mary BB 8B - Blue</v>
      </c>
      <c r="N747" s="6"/>
      <c r="O747" s="6"/>
      <c r="P747" s="6"/>
      <c r="Q747" s="6">
        <f>INDEX([1]!tblSchedule[Home Game],MATCH(tblTeamSch[[#This Row],[Game Num]],[1]!tblSchedule[GameNum],0))</f>
        <v>0</v>
      </c>
      <c r="R747" s="7" t="e">
        <f>IF(COUNTIFS(tblTeamSch[Team],tblTeamSch[[#This Row],[Team]],#REF!,1)&gt;1,"Y","")</f>
        <v>#REF!</v>
      </c>
      <c r="S747" s="6">
        <f>INDEX([1]!tblLoc[Score],MATCH(INDEX([1]!tblOrg[Loc],MATCH(tblTeamSch[[#This Row],[Org]],[1]!tblOrg[Organization],0)),[1]!tblLoc[Loc],0))</f>
        <v>0</v>
      </c>
      <c r="T747" s="6" t="e">
        <f>INDEX([1]!tblLoc[Score],MATCH(INDEX([1]!tblOrg[Loc],MATCH(#REF!,[1]!tblOrg[Abbr],0)),[1]!tblLoc[Loc],0))</f>
        <v>#REF!</v>
      </c>
      <c r="U747" s="6">
        <f>IFERROR(INDEX([1]!tblLoc[Score],MATCH(INDEX([1]!tblOrg[Loc],MATCH(INDEX(FacList,MATCH(tblTeamSch[[#This Row],[Facility]],INDEX(FacList,,1),0),3),[1]!tblOrg[Org Num],0)),[1]!tblLoc[Loc],0)),"")</f>
        <v>10</v>
      </c>
      <c r="V747" s="6">
        <f>IF(OR(tblTeamSch[[#This Row],[Court]]="",tblTeamSch[[#This Row],[Home]]&gt;0),0,IF(tblTeamSch[[#This Row],[Court]]&lt;10,0,IF(tblTeamSch[[#This Row],[Home Court]]=10,0,10)))</f>
        <v>10</v>
      </c>
      <c r="W747" s="6" t="e">
        <f>COUNTIFS(tblTeamSch[Travel Score for Game],10,tblTeamSch[Home],0,#REF!,#REF!)</f>
        <v>#REF!</v>
      </c>
      <c r="X747" s="6" t="str">
        <f>IFERROR(INDEX(tblTeamSch[Overall Travel Score],MATCH(tblTeamSch[[#This Row],[Opponent]],tblTeamSch[Team],0)),"")</f>
        <v/>
      </c>
      <c r="Y747" s="6" cm="1">
        <f t="array" ref="Y747">IF(Y746="Num",1,IF(Y746="","",IF(Y746+1&gt;TotalNumRegGames*2,"",Y746+1)))</f>
        <v>746</v>
      </c>
    </row>
    <row r="748" spans="1:25" ht="13.35" customHeight="1" x14ac:dyDescent="0.3">
      <c r="A748" s="6" cm="1">
        <f t="array" ref="A7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</v>
      </c>
      <c r="B748" s="6" cm="1">
        <f t="array" ref="B7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8" s="6">
        <f>IFERROR(INDEX([1]!tblSchedule[Week Game Scheduled],MATCH(tblTeamSch[[#This Row],[Game Num]],[1]!tblSchedule[GameNum],0)),"")</f>
        <v>51</v>
      </c>
      <c r="D748" s="6">
        <f>IFERROR(INDEX([1]!tblSchedule[Round],MATCH(tblTeamSch[[#This Row],[Game Num]],[1]!tblSchedule[GameNum],0)),"")</f>
        <v>2</v>
      </c>
      <c r="E748" s="6">
        <f>IFERROR(INDEX([1]!tblSchedule[Rnd Sch],MATCH(tblTeamSch[[#This Row],[Game Num]],[1]!tblSchedule[GameNum],0)),"")</f>
        <v>2</v>
      </c>
      <c r="F748" s="6" t="str">
        <f>IFERROR(INDEX([1]!tblSchedule[DLC],MATCH(tblTeamSch[[#This Row],[Game Num]],[1]!tblSchedule[GameNum],0)),"")</f>
        <v>8B2AA</v>
      </c>
      <c r="G748" s="7" t="str">
        <f>IFERROR(INDEX([1]!tblSchedule[Facility],MATCH(tblTeamSch[[#This Row],[Game Num]],[1]!tblSchedule[GameNum],0)),"")</f>
        <v>St. Agnes Gym</v>
      </c>
      <c r="H748" s="8">
        <f>IFERROR(INDEX([1]!tblSchedule[Game Date],MATCH(tblTeamSch[[#This Row],[Game Num]],[1]!tblSchedule[GameNum],0)),"")</f>
        <v>46005</v>
      </c>
      <c r="I748" s="9">
        <f>IFERROR(INDEX([1]!tblSchedule[Game Time],MATCH(tblTeamSch[[#This Row],[Game Num]],[1]!tblSchedule[GameNum],0)),"")</f>
        <v>0.58333333333333337</v>
      </c>
      <c r="J748" s="10" t="str">
        <f>IFERROR(INDEX([1]!tblTeams[Organization],MATCH(tblTeamSch[[#This Row],[Team]],[1]!tblTeams[Team],0)),"")</f>
        <v>Sacred Heart Model School</v>
      </c>
      <c r="K748" s="10" t="str">
        <f>IFERROR(INDEX([1]!tblOrg[Abbr],MATCH(tblTeamSch[[#This Row],[Org]],[1]!tblOrg[Organization],0)),"")</f>
        <v>SHMS</v>
      </c>
      <c r="L748" s="10" t="str">
        <f>IFERROR(INDEX(IF(tblTeamSch[[#This Row],[1vs2]]=1,[1]!tblSchedule[Team 1 Name],[1]!tblSchedule[Team 2 Name]),MATCH(tblTeamSch[[#This Row],[Game Num]],[1]!tblSchedule[GameNum],0)),"")</f>
        <v>SHMS BB 8B#2</v>
      </c>
      <c r="M748" s="10" t="str">
        <f>IFERROR(INDEX(IF(tblTeamSch[[#This Row],[1vs2]]=1,[1]!tblSchedule[Team 2 Name],[1]!tblSchedule[Team 1 Name]),MATCH(tblTeamSch[[#This Row],[Game Num]],[1]!tblSchedule[GameNum],0)),"")</f>
        <v>St Agnes BB 8B#2</v>
      </c>
      <c r="N748" s="6"/>
      <c r="O748" s="6"/>
      <c r="P748" s="6"/>
      <c r="Q748" s="6">
        <f>INDEX([1]!tblSchedule[Home Game],MATCH(tblTeamSch[[#This Row],[Game Num]],[1]!tblSchedule[GameNum],0))</f>
        <v>1</v>
      </c>
      <c r="R748" s="7" t="e">
        <f>IF(COUNTIFS(tblTeamSch[Team],tblTeamSch[[#This Row],[Team]],#REF!,1)&gt;1,"Y","")</f>
        <v>#REF!</v>
      </c>
      <c r="S748" s="6">
        <f>INDEX([1]!tblLoc[Score],MATCH(INDEX([1]!tblOrg[Loc],MATCH(tblTeamSch[[#This Row],[Org]],[1]!tblOrg[Organization],0)),[1]!tblLoc[Loc],0))</f>
        <v>0</v>
      </c>
      <c r="T748" s="6" t="e">
        <f>INDEX([1]!tblLoc[Score],MATCH(INDEX([1]!tblOrg[Loc],MATCH(#REF!,[1]!tblOrg[Abbr],0)),[1]!tblLoc[Loc],0))</f>
        <v>#REF!</v>
      </c>
      <c r="U748" s="6">
        <f>IFERROR(INDEX([1]!tblLoc[Score],MATCH(INDEX([1]!tblOrg[Loc],MATCH(INDEX(FacList,MATCH(tblTeamSch[[#This Row],[Facility]],INDEX(FacList,,1),0),3),[1]!tblOrg[Org Num],0)),[1]!tblLoc[Loc],0)),"")</f>
        <v>0</v>
      </c>
      <c r="V748" s="6">
        <f>IF(OR(tblTeamSch[[#This Row],[Court]]="",tblTeamSch[[#This Row],[Home]]&gt;0),0,IF(tblTeamSch[[#This Row],[Court]]&lt;10,0,IF(tblTeamSch[[#This Row],[Home Court]]=10,0,10)))</f>
        <v>0</v>
      </c>
      <c r="W748" s="6" t="e">
        <f>COUNTIFS(tblTeamSch[Travel Score for Game],10,tblTeamSch[Home],0,#REF!,#REF!)</f>
        <v>#REF!</v>
      </c>
      <c r="X748" s="6" t="str">
        <f>IFERROR(INDEX(tblTeamSch[Overall Travel Score],MATCH(tblTeamSch[[#This Row],[Opponent]],tblTeamSch[Team],0)),"")</f>
        <v/>
      </c>
      <c r="Y748" s="6" cm="1">
        <f t="array" ref="Y748">IF(Y747="Num",1,IF(Y747="","",IF(Y747+1&gt;TotalNumRegGames*2,"",Y747+1)))</f>
        <v>747</v>
      </c>
    </row>
    <row r="749" spans="1:25" ht="13.35" customHeight="1" x14ac:dyDescent="0.3">
      <c r="A749" s="6" cm="1">
        <f t="array" ref="A7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</v>
      </c>
      <c r="B749" s="6" cm="1">
        <f t="array" ref="B7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49" s="6">
        <f>IFERROR(INDEX([1]!tblSchedule[Week Game Scheduled],MATCH(tblTeamSch[[#This Row],[Game Num]],[1]!tblSchedule[GameNum],0)),"")</f>
        <v>5</v>
      </c>
      <c r="D749" s="6">
        <f>IFERROR(INDEX([1]!tblSchedule[Round],MATCH(tblTeamSch[[#This Row],[Game Num]],[1]!tblSchedule[GameNum],0)),"")</f>
        <v>3</v>
      </c>
      <c r="E749" s="6">
        <f>IFERROR(INDEX([1]!tblSchedule[Rnd Sch],MATCH(tblTeamSch[[#This Row],[Game Num]],[1]!tblSchedule[GameNum],0)),"")</f>
        <v>3</v>
      </c>
      <c r="F749" s="6" t="str">
        <f>IFERROR(INDEX([1]!tblSchedule[DLC],MATCH(tblTeamSch[[#This Row],[Game Num]],[1]!tblSchedule[GameNum],0)),"")</f>
        <v>8B2AA</v>
      </c>
      <c r="G749" s="7" t="str">
        <f>IFERROR(INDEX([1]!tblSchedule[Facility],MATCH(tblTeamSch[[#This Row],[Game Num]],[1]!tblSchedule[GameNum],0)),"")</f>
        <v>St. Nicholas Academy Gym</v>
      </c>
      <c r="H749" s="8">
        <f>IFERROR(INDEX([1]!tblSchedule[Game Date],MATCH(tblTeamSch[[#This Row],[Game Num]],[1]!tblSchedule[GameNum],0)),"")</f>
        <v>46025</v>
      </c>
      <c r="I749" s="9">
        <f>IFERROR(INDEX([1]!tblSchedule[Game Time],MATCH(tblTeamSch[[#This Row],[Game Num]],[1]!tblSchedule[GameNum],0)),"")</f>
        <v>0.375</v>
      </c>
      <c r="J749" s="10" t="str">
        <f>IFERROR(INDEX([1]!tblTeams[Organization],MATCH(tblTeamSch[[#This Row],[Team]],[1]!tblTeams[Team],0)),"")</f>
        <v>Sacred Heart Model School</v>
      </c>
      <c r="K749" s="10" t="str">
        <f>IFERROR(INDEX([1]!tblOrg[Abbr],MATCH(tblTeamSch[[#This Row],[Org]],[1]!tblOrg[Organization],0)),"")</f>
        <v>SHMS</v>
      </c>
      <c r="L749" s="10" t="str">
        <f>IFERROR(INDEX(IF(tblTeamSch[[#This Row],[1vs2]]=1,[1]!tblSchedule[Team 1 Name],[1]!tblSchedule[Team 2 Name]),MATCH(tblTeamSch[[#This Row],[Game Num]],[1]!tblSchedule[GameNum],0)),"")</f>
        <v>SHMS BB 8B#2</v>
      </c>
      <c r="M749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749" s="6"/>
      <c r="O749" s="6"/>
      <c r="P749" s="6"/>
      <c r="Q749" s="6">
        <f>INDEX([1]!tblSchedule[Home Game],MATCH(tblTeamSch[[#This Row],[Game Num]],[1]!tblSchedule[GameNum],0))</f>
        <v>0</v>
      </c>
      <c r="R749" s="7" t="e">
        <f>IF(COUNTIFS(tblTeamSch[Team],tblTeamSch[[#This Row],[Team]],#REF!,1)&gt;1,"Y","")</f>
        <v>#REF!</v>
      </c>
      <c r="S749" s="6">
        <f>INDEX([1]!tblLoc[Score],MATCH(INDEX([1]!tblOrg[Loc],MATCH(tblTeamSch[[#This Row],[Org]],[1]!tblOrg[Organization],0)),[1]!tblLoc[Loc],0))</f>
        <v>0</v>
      </c>
      <c r="T749" s="6" t="e">
        <f>INDEX([1]!tblLoc[Score],MATCH(INDEX([1]!tblOrg[Loc],MATCH(#REF!,[1]!tblOrg[Abbr],0)),[1]!tblLoc[Loc],0))</f>
        <v>#REF!</v>
      </c>
      <c r="U749" s="6">
        <f>IFERROR(INDEX([1]!tblLoc[Score],MATCH(INDEX([1]!tblOrg[Loc],MATCH(INDEX(FacList,MATCH(tblTeamSch[[#This Row],[Facility]],INDEX(FacList,,1),0),3),[1]!tblOrg[Org Num],0)),[1]!tblLoc[Loc],0)),"")</f>
        <v>10</v>
      </c>
      <c r="V749" s="6">
        <f>IF(OR(tblTeamSch[[#This Row],[Court]]="",tblTeamSch[[#This Row],[Home]]&gt;0),0,IF(tblTeamSch[[#This Row],[Court]]&lt;10,0,IF(tblTeamSch[[#This Row],[Home Court]]=10,0,10)))</f>
        <v>10</v>
      </c>
      <c r="W749" s="6" t="e">
        <f>COUNTIFS(tblTeamSch[Travel Score for Game],10,tblTeamSch[Home],0,#REF!,#REF!)</f>
        <v>#REF!</v>
      </c>
      <c r="X749" s="6" t="str">
        <f>IFERROR(INDEX(tblTeamSch[Overall Travel Score],MATCH(tblTeamSch[[#This Row],[Opponent]],tblTeamSch[Team],0)),"")</f>
        <v/>
      </c>
      <c r="Y749" s="6" cm="1">
        <f t="array" ref="Y749">IF(Y748="Num",1,IF(Y748="","",IF(Y748+1&gt;TotalNumRegGames*2,"",Y748+1)))</f>
        <v>748</v>
      </c>
    </row>
    <row r="750" spans="1:25" ht="13.35" customHeight="1" x14ac:dyDescent="0.3">
      <c r="A750" s="6" cm="1">
        <f t="array" ref="A7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</v>
      </c>
      <c r="B750" s="6" cm="1">
        <f t="array" ref="B7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0" s="6">
        <f>IFERROR(INDEX([1]!tblSchedule[Week Game Scheduled],MATCH(tblTeamSch[[#This Row],[Game Num]],[1]!tblSchedule[GameNum],0)),"")</f>
        <v>7</v>
      </c>
      <c r="D750" s="6">
        <f>IFERROR(INDEX([1]!tblSchedule[Round],MATCH(tblTeamSch[[#This Row],[Game Num]],[1]!tblSchedule[GameNum],0)),"")</f>
        <v>4</v>
      </c>
      <c r="E750" s="6">
        <f>IFERROR(INDEX([1]!tblSchedule[Rnd Sch],MATCH(tblTeamSch[[#This Row],[Game Num]],[1]!tblSchedule[GameNum],0)),"")</f>
        <v>4</v>
      </c>
      <c r="F750" s="6" t="str">
        <f>IFERROR(INDEX([1]!tblSchedule[DLC],MATCH(tblTeamSch[[#This Row],[Game Num]],[1]!tblSchedule[GameNum],0)),"")</f>
        <v>8B2AA</v>
      </c>
      <c r="G750" s="7" t="str">
        <f>IFERROR(INDEX([1]!tblSchedule[Facility],MATCH(tblTeamSch[[#This Row],[Game Num]],[1]!tblSchedule[GameNum],0)),"")</f>
        <v>Holy Spirit Gym</v>
      </c>
      <c r="H750" s="8">
        <f>IFERROR(INDEX([1]!tblSchedule[Game Date],MATCH(tblTeamSch[[#This Row],[Game Num]],[1]!tblSchedule[GameNum],0)),"")</f>
        <v>46033</v>
      </c>
      <c r="I750" s="9">
        <f>IFERROR(INDEX([1]!tblSchedule[Game Time],MATCH(tblTeamSch[[#This Row],[Game Num]],[1]!tblSchedule[GameNum],0)),"")</f>
        <v>0.54166666666666663</v>
      </c>
      <c r="J750" s="10" t="str">
        <f>IFERROR(INDEX([1]!tblTeams[Organization],MATCH(tblTeamSch[[#This Row],[Team]],[1]!tblTeams[Team],0)),"")</f>
        <v>Sacred Heart Model School</v>
      </c>
      <c r="K750" s="10" t="str">
        <f>IFERROR(INDEX([1]!tblOrg[Abbr],MATCH(tblTeamSch[[#This Row],[Org]],[1]!tblOrg[Organization],0)),"")</f>
        <v>SHMS</v>
      </c>
      <c r="L750" s="10" t="str">
        <f>IFERROR(INDEX(IF(tblTeamSch[[#This Row],[1vs2]]=1,[1]!tblSchedule[Team 1 Name],[1]!tblSchedule[Team 2 Name]),MATCH(tblTeamSch[[#This Row],[Game Num]],[1]!tblSchedule[GameNum],0)),"")</f>
        <v>SHMS BB 8B#2</v>
      </c>
      <c r="M750" s="10" t="str">
        <f>IFERROR(INDEX(IF(tblTeamSch[[#This Row],[1vs2]]=1,[1]!tblSchedule[Team 2 Name],[1]!tblSchedule[Team 1 Name]),MATCH(tblTeamSch[[#This Row],[Game Num]],[1]!tblSchedule[GameNum],0)),"")</f>
        <v>Holy Spirit BBB 8#2</v>
      </c>
      <c r="N750" s="6"/>
      <c r="O750" s="6"/>
      <c r="P750" s="6"/>
      <c r="Q750" s="6">
        <f>INDEX([1]!tblSchedule[Home Game],MATCH(tblTeamSch[[#This Row],[Game Num]],[1]!tblSchedule[GameNum],0))</f>
        <v>1</v>
      </c>
      <c r="R750" s="7" t="e">
        <f>IF(COUNTIFS(tblTeamSch[Team],tblTeamSch[[#This Row],[Team]],#REF!,1)&gt;1,"Y","")</f>
        <v>#REF!</v>
      </c>
      <c r="S750" s="6">
        <f>INDEX([1]!tblLoc[Score],MATCH(INDEX([1]!tblOrg[Loc],MATCH(tblTeamSch[[#This Row],[Org]],[1]!tblOrg[Organization],0)),[1]!tblLoc[Loc],0))</f>
        <v>0</v>
      </c>
      <c r="T750" s="6" t="e">
        <f>INDEX([1]!tblLoc[Score],MATCH(INDEX([1]!tblOrg[Loc],MATCH(#REF!,[1]!tblOrg[Abbr],0)),[1]!tblLoc[Loc],0))</f>
        <v>#REF!</v>
      </c>
      <c r="U750" s="6">
        <f>IFERROR(INDEX([1]!tblLoc[Score],MATCH(INDEX([1]!tblOrg[Loc],MATCH(INDEX(FacList,MATCH(tblTeamSch[[#This Row],[Facility]],INDEX(FacList,,1),0),3),[1]!tblOrg[Org Num],0)),[1]!tblLoc[Loc],0)),"")</f>
        <v>0</v>
      </c>
      <c r="V750" s="6">
        <f>IF(OR(tblTeamSch[[#This Row],[Court]]="",tblTeamSch[[#This Row],[Home]]&gt;0),0,IF(tblTeamSch[[#This Row],[Court]]&lt;10,0,IF(tblTeamSch[[#This Row],[Home Court]]=10,0,10)))</f>
        <v>0</v>
      </c>
      <c r="W750" s="6" t="e">
        <f>COUNTIFS(tblTeamSch[Travel Score for Game],10,tblTeamSch[Home],0,#REF!,#REF!)</f>
        <v>#REF!</v>
      </c>
      <c r="X750" s="6" t="str">
        <f>IFERROR(INDEX(tblTeamSch[Overall Travel Score],MATCH(tblTeamSch[[#This Row],[Opponent]],tblTeamSch[Team],0)),"")</f>
        <v/>
      </c>
      <c r="Y750" s="6" cm="1">
        <f t="array" ref="Y750">IF(Y749="Num",1,IF(Y749="","",IF(Y749+1&gt;TotalNumRegGames*2,"",Y749+1)))</f>
        <v>749</v>
      </c>
    </row>
    <row r="751" spans="1:25" ht="13.35" customHeight="1" x14ac:dyDescent="0.3">
      <c r="A751" s="6" cm="1">
        <f t="array" ref="A7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</v>
      </c>
      <c r="B751" s="6" cm="1">
        <f t="array" ref="B7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1" s="6">
        <f>IFERROR(INDEX([1]!tblSchedule[Week Game Scheduled],MATCH(tblTeamSch[[#This Row],[Game Num]],[1]!tblSchedule[GameNum],0)),"")</f>
        <v>7</v>
      </c>
      <c r="D751" s="6">
        <f>IFERROR(INDEX([1]!tblSchedule[Round],MATCH(tblTeamSch[[#This Row],[Game Num]],[1]!tblSchedule[GameNum],0)),"")</f>
        <v>5</v>
      </c>
      <c r="E751" s="6">
        <f>IFERROR(INDEX([1]!tblSchedule[Rnd Sch],MATCH(tblTeamSch[[#This Row],[Game Num]],[1]!tblSchedule[GameNum],0)),"")</f>
        <v>5</v>
      </c>
      <c r="F751" s="6" t="str">
        <f>IFERROR(INDEX([1]!tblSchedule[DLC],MATCH(tblTeamSch[[#This Row],[Game Num]],[1]!tblSchedule[GameNum],0)),"")</f>
        <v>8B2AA</v>
      </c>
      <c r="G751" s="7" t="str">
        <f>IFERROR(INDEX([1]!tblSchedule[Facility],MATCH(tblTeamSch[[#This Row],[Game Num]],[1]!tblSchedule[GameNum],0)),"")</f>
        <v>Sacred Heart Model School Gym</v>
      </c>
      <c r="H751" s="8">
        <f>IFERROR(INDEX([1]!tblSchedule[Game Date],MATCH(tblTeamSch[[#This Row],[Game Num]],[1]!tblSchedule[GameNum],0)),"")</f>
        <v>46039</v>
      </c>
      <c r="I751" s="9">
        <f>IFERROR(INDEX([1]!tblSchedule[Game Time],MATCH(tblTeamSch[[#This Row],[Game Num]],[1]!tblSchedule[GameNum],0)),"")</f>
        <v>0.375</v>
      </c>
      <c r="J751" s="10" t="str">
        <f>IFERROR(INDEX([1]!tblTeams[Organization],MATCH(tblTeamSch[[#This Row],[Team]],[1]!tblTeams[Team],0)),"")</f>
        <v>Sacred Heart Model School</v>
      </c>
      <c r="K751" s="10" t="str">
        <f>IFERROR(INDEX([1]!tblOrg[Abbr],MATCH(tblTeamSch[[#This Row],[Org]],[1]!tblOrg[Organization],0)),"")</f>
        <v>SHMS</v>
      </c>
      <c r="L751" s="10" t="str">
        <f>IFERROR(INDEX(IF(tblTeamSch[[#This Row],[1vs2]]=1,[1]!tblSchedule[Team 1 Name],[1]!tblSchedule[Team 2 Name]),MATCH(tblTeamSch[[#This Row],[Game Num]],[1]!tblSchedule[GameNum],0)),"")</f>
        <v>SHMS BB 8B#2</v>
      </c>
      <c r="M751" s="10" t="str">
        <f>IFERROR(INDEX(IF(tblTeamSch[[#This Row],[1vs2]]=1,[1]!tblSchedule[Team 2 Name],[1]!tblSchedule[Team 1 Name]),MATCH(tblTeamSch[[#This Row],[Game Num]],[1]!tblSchedule[GameNum],0)),"")</f>
        <v>St Patrick BB 8Boys #2</v>
      </c>
      <c r="N751" s="6"/>
      <c r="O751" s="6"/>
      <c r="P751" s="6"/>
      <c r="Q751" s="6">
        <f>INDEX([1]!tblSchedule[Home Game],MATCH(tblTeamSch[[#This Row],[Game Num]],[1]!tblSchedule[GameNum],0))</f>
        <v>1</v>
      </c>
      <c r="R751" s="7" t="e">
        <f>IF(COUNTIFS(tblTeamSch[Team],tblTeamSch[[#This Row],[Team]],#REF!,1)&gt;1,"Y","")</f>
        <v>#REF!</v>
      </c>
      <c r="S751" s="6">
        <f>INDEX([1]!tblLoc[Score],MATCH(INDEX([1]!tblOrg[Loc],MATCH(tblTeamSch[[#This Row],[Org]],[1]!tblOrg[Organization],0)),[1]!tblLoc[Loc],0))</f>
        <v>0</v>
      </c>
      <c r="T751" s="6" t="e">
        <f>INDEX([1]!tblLoc[Score],MATCH(INDEX([1]!tblOrg[Loc],MATCH(#REF!,[1]!tblOrg[Abbr],0)),[1]!tblLoc[Loc],0))</f>
        <v>#REF!</v>
      </c>
      <c r="U751" s="6">
        <f>IFERROR(INDEX([1]!tblLoc[Score],MATCH(INDEX([1]!tblOrg[Loc],MATCH(INDEX(FacList,MATCH(tblTeamSch[[#This Row],[Facility]],INDEX(FacList,,1),0),3),[1]!tblOrg[Org Num],0)),[1]!tblLoc[Loc],0)),"")</f>
        <v>0</v>
      </c>
      <c r="V751" s="6">
        <f>IF(OR(tblTeamSch[[#This Row],[Court]]="",tblTeamSch[[#This Row],[Home]]&gt;0),0,IF(tblTeamSch[[#This Row],[Court]]&lt;10,0,IF(tblTeamSch[[#This Row],[Home Court]]=10,0,10)))</f>
        <v>0</v>
      </c>
      <c r="W751" s="6" t="e">
        <f>COUNTIFS(tblTeamSch[Travel Score for Game],10,tblTeamSch[Home],0,#REF!,#REF!)</f>
        <v>#REF!</v>
      </c>
      <c r="X751" s="6" t="str">
        <f>IFERROR(INDEX(tblTeamSch[Overall Travel Score],MATCH(tblTeamSch[[#This Row],[Opponent]],tblTeamSch[Team],0)),"")</f>
        <v/>
      </c>
      <c r="Y751" s="6" cm="1">
        <f t="array" ref="Y751">IF(Y750="Num",1,IF(Y750="","",IF(Y750+1&gt;TotalNumRegGames*2,"",Y750+1)))</f>
        <v>750</v>
      </c>
    </row>
    <row r="752" spans="1:25" ht="13.35" customHeight="1" x14ac:dyDescent="0.3">
      <c r="A752" s="6" cm="1">
        <f t="array" ref="A7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</v>
      </c>
      <c r="B752" s="6" cm="1">
        <f t="array" ref="B7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2" s="6">
        <f>IFERROR(INDEX([1]!tblSchedule[Week Game Scheduled],MATCH(tblTeamSch[[#This Row],[Game Num]],[1]!tblSchedule[GameNum],0)),"")</f>
        <v>9</v>
      </c>
      <c r="D752" s="6">
        <f>IFERROR(INDEX([1]!tblSchedule[Round],MATCH(tblTeamSch[[#This Row],[Game Num]],[1]!tblSchedule[GameNum],0)),"")</f>
        <v>6</v>
      </c>
      <c r="E752" s="6">
        <f>IFERROR(INDEX([1]!tblSchedule[Rnd Sch],MATCH(tblTeamSch[[#This Row],[Game Num]],[1]!tblSchedule[GameNum],0)),"")</f>
        <v>6</v>
      </c>
      <c r="F752" s="6" t="str">
        <f>IFERROR(INDEX([1]!tblSchedule[DLC],MATCH(tblTeamSch[[#This Row],[Game Num]],[1]!tblSchedule[GameNum],0)),"")</f>
        <v>8B2AA</v>
      </c>
      <c r="G752" s="7" t="str">
        <f>IFERROR(INDEX([1]!tblSchedule[Facility],MATCH(tblTeamSch[[#This Row],[Game Num]],[1]!tblSchedule[GameNum],0)),"")</f>
        <v>ST. RAPHAEL GYMNASIUM</v>
      </c>
      <c r="H752" s="8">
        <f>IFERROR(INDEX([1]!tblSchedule[Game Date],MATCH(tblTeamSch[[#This Row],[Game Num]],[1]!tblSchedule[GameNum],0)),"")</f>
        <v>46047</v>
      </c>
      <c r="I752" s="9">
        <f>IFERROR(INDEX([1]!tblSchedule[Game Time],MATCH(tblTeamSch[[#This Row],[Game Num]],[1]!tblSchedule[GameNum],0)),"")</f>
        <v>0.58333333333333337</v>
      </c>
      <c r="J752" s="10" t="str">
        <f>IFERROR(INDEX([1]!tblTeams[Organization],MATCH(tblTeamSch[[#This Row],[Team]],[1]!tblTeams[Team],0)),"")</f>
        <v>Sacred Heart Model School</v>
      </c>
      <c r="K752" s="10" t="str">
        <f>IFERROR(INDEX([1]!tblOrg[Abbr],MATCH(tblTeamSch[[#This Row],[Org]],[1]!tblOrg[Organization],0)),"")</f>
        <v>SHMS</v>
      </c>
      <c r="L752" s="10" t="str">
        <f>IFERROR(INDEX(IF(tblTeamSch[[#This Row],[1vs2]]=1,[1]!tblSchedule[Team 1 Name],[1]!tblSchedule[Team 2 Name]),MATCH(tblTeamSch[[#This Row],[Game Num]],[1]!tblSchedule[GameNum],0)),"")</f>
        <v>SHMS BB 8B#2</v>
      </c>
      <c r="M752" s="10" t="str">
        <f>IFERROR(INDEX(IF(tblTeamSch[[#This Row],[1vs2]]=1,[1]!tblSchedule[Team 2 Name],[1]!tblSchedule[Team 1 Name]),MATCH(tblTeamSch[[#This Row],[Game Num]],[1]!tblSchedule[GameNum],0)),"")</f>
        <v>St. Raphael BB 8B #2</v>
      </c>
      <c r="N752" s="6"/>
      <c r="O752" s="6"/>
      <c r="P752" s="6"/>
      <c r="Q752" s="6">
        <f>INDEX([1]!tblSchedule[Home Game],MATCH(tblTeamSch[[#This Row],[Game Num]],[1]!tblSchedule[GameNum],0))</f>
        <v>1</v>
      </c>
      <c r="R752" s="7" t="e">
        <f>IF(COUNTIFS(tblTeamSch[Team],tblTeamSch[[#This Row],[Team]],#REF!,1)&gt;1,"Y","")</f>
        <v>#REF!</v>
      </c>
      <c r="S752" s="6">
        <f>INDEX([1]!tblLoc[Score],MATCH(INDEX([1]!tblOrg[Loc],MATCH(tblTeamSch[[#This Row],[Org]],[1]!tblOrg[Organization],0)),[1]!tblLoc[Loc],0))</f>
        <v>0</v>
      </c>
      <c r="T752" s="6" t="e">
        <f>INDEX([1]!tblLoc[Score],MATCH(INDEX([1]!tblOrg[Loc],MATCH(#REF!,[1]!tblOrg[Abbr],0)),[1]!tblLoc[Loc],0))</f>
        <v>#REF!</v>
      </c>
      <c r="U752" s="6">
        <f>IFERROR(INDEX([1]!tblLoc[Score],MATCH(INDEX([1]!tblOrg[Loc],MATCH(INDEX(FacList,MATCH(tblTeamSch[[#This Row],[Facility]],INDEX(FacList,,1),0),3),[1]!tblOrg[Org Num],0)),[1]!tblLoc[Loc],0)),"")</f>
        <v>0</v>
      </c>
      <c r="V752" s="6">
        <f>IF(OR(tblTeamSch[[#This Row],[Court]]="",tblTeamSch[[#This Row],[Home]]&gt;0),0,IF(tblTeamSch[[#This Row],[Court]]&lt;10,0,IF(tblTeamSch[[#This Row],[Home Court]]=10,0,10)))</f>
        <v>0</v>
      </c>
      <c r="W752" s="6" t="e">
        <f>COUNTIFS(tblTeamSch[Travel Score for Game],10,tblTeamSch[Home],0,#REF!,#REF!)</f>
        <v>#REF!</v>
      </c>
      <c r="X752" s="6" t="str">
        <f>IFERROR(INDEX(tblTeamSch[Overall Travel Score],MATCH(tblTeamSch[[#This Row],[Opponent]],tblTeamSch[Team],0)),"")</f>
        <v/>
      </c>
      <c r="Y752" s="6" cm="1">
        <f t="array" ref="Y752">IF(Y751="Num",1,IF(Y751="","",IF(Y751+1&gt;TotalNumRegGames*2,"",Y751+1)))</f>
        <v>751</v>
      </c>
    </row>
    <row r="753" spans="1:25" ht="13.35" customHeight="1" x14ac:dyDescent="0.3">
      <c r="A753" s="6" cm="1">
        <f t="array" ref="A7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</v>
      </c>
      <c r="B753" s="6" cm="1">
        <f t="array" ref="B7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3" s="6">
        <f>IFERROR(INDEX([1]!tblSchedule[Week Game Scheduled],MATCH(tblTeamSch[[#This Row],[Game Num]],[1]!tblSchedule[GameNum],0)),"")</f>
        <v>10</v>
      </c>
      <c r="D753" s="6">
        <f>IFERROR(INDEX([1]!tblSchedule[Round],MATCH(tblTeamSch[[#This Row],[Game Num]],[1]!tblSchedule[GameNum],0)),"")</f>
        <v>7</v>
      </c>
      <c r="E753" s="6">
        <f>IFERROR(INDEX([1]!tblSchedule[Rnd Sch],MATCH(tblTeamSch[[#This Row],[Game Num]],[1]!tblSchedule[GameNum],0)),"")</f>
        <v>7</v>
      </c>
      <c r="F753" s="6" t="str">
        <f>IFERROR(INDEX([1]!tblSchedule[DLC],MATCH(tblTeamSch[[#This Row],[Game Num]],[1]!tblSchedule[GameNum],0)),"")</f>
        <v>8B2AA</v>
      </c>
      <c r="G753" s="7" t="str">
        <f>IFERROR(INDEX([1]!tblSchedule[Facility],MATCH(tblTeamSch[[#This Row],[Game Num]],[1]!tblSchedule[GameNum],0)),"")</f>
        <v>St Lawrence</v>
      </c>
      <c r="H753" s="8">
        <f>IFERROR(INDEX([1]!tblSchedule[Game Date],MATCH(tblTeamSch[[#This Row],[Game Num]],[1]!tblSchedule[GameNum],0)),"")</f>
        <v>46054</v>
      </c>
      <c r="I753" s="9">
        <f>IFERROR(INDEX([1]!tblSchedule[Game Time],MATCH(tblTeamSch[[#This Row],[Game Num]],[1]!tblSchedule[GameNum],0)),"")</f>
        <v>0.58333333333333337</v>
      </c>
      <c r="J753" s="10" t="str">
        <f>IFERROR(INDEX([1]!tblTeams[Organization],MATCH(tblTeamSch[[#This Row],[Team]],[1]!tblTeams[Team],0)),"")</f>
        <v>Sacred Heart Model School</v>
      </c>
      <c r="K753" s="10" t="str">
        <f>IFERROR(INDEX([1]!tblOrg[Abbr],MATCH(tblTeamSch[[#This Row],[Org]],[1]!tblOrg[Organization],0)),"")</f>
        <v>SHMS</v>
      </c>
      <c r="L753" s="10" t="str">
        <f>IFERROR(INDEX(IF(tblTeamSch[[#This Row],[1vs2]]=1,[1]!tblSchedule[Team 1 Name],[1]!tblSchedule[Team 2 Name]),MATCH(tblTeamSch[[#This Row],[Game Num]],[1]!tblSchedule[GameNum],0)),"")</f>
        <v>SHMS BB 8B#2</v>
      </c>
      <c r="M753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753" s="6"/>
      <c r="O753" s="6"/>
      <c r="P753" s="6"/>
      <c r="Q753" s="6">
        <f>INDEX([1]!tblSchedule[Home Game],MATCH(tblTeamSch[[#This Row],[Game Num]],[1]!tblSchedule[GameNum],0))</f>
        <v>1</v>
      </c>
      <c r="R753" s="7" t="e">
        <f>IF(COUNTIFS(tblTeamSch[Team],tblTeamSch[[#This Row],[Team]],#REF!,1)&gt;1,"Y","")</f>
        <v>#REF!</v>
      </c>
      <c r="S753" s="6">
        <f>INDEX([1]!tblLoc[Score],MATCH(INDEX([1]!tblOrg[Loc],MATCH(tblTeamSch[[#This Row],[Org]],[1]!tblOrg[Organization],0)),[1]!tblLoc[Loc],0))</f>
        <v>0</v>
      </c>
      <c r="T753" s="6" t="e">
        <f>INDEX([1]!tblLoc[Score],MATCH(INDEX([1]!tblOrg[Loc],MATCH(#REF!,[1]!tblOrg[Abbr],0)),[1]!tblLoc[Loc],0))</f>
        <v>#REF!</v>
      </c>
      <c r="U753" s="6">
        <f>IFERROR(INDEX([1]!tblLoc[Score],MATCH(INDEX([1]!tblOrg[Loc],MATCH(INDEX(FacList,MATCH(tblTeamSch[[#This Row],[Facility]],INDEX(FacList,,1),0),3),[1]!tblOrg[Org Num],0)),[1]!tblLoc[Loc],0)),"")</f>
        <v>10</v>
      </c>
      <c r="V753" s="6">
        <f>IF(OR(tblTeamSch[[#This Row],[Court]]="",tblTeamSch[[#This Row],[Home]]&gt;0),0,IF(tblTeamSch[[#This Row],[Court]]&lt;10,0,IF(tblTeamSch[[#This Row],[Home Court]]=10,0,10)))</f>
        <v>0</v>
      </c>
      <c r="W753" s="6" t="e">
        <f>COUNTIFS(tblTeamSch[Travel Score for Game],10,tblTeamSch[Home],0,#REF!,#REF!)</f>
        <v>#REF!</v>
      </c>
      <c r="X753" s="6" t="str">
        <f>IFERROR(INDEX(tblTeamSch[Overall Travel Score],MATCH(tblTeamSch[[#This Row],[Opponent]],tblTeamSch[Team],0)),"")</f>
        <v/>
      </c>
      <c r="Y753" s="6" cm="1">
        <f t="array" ref="Y753">IF(Y752="Num",1,IF(Y752="","",IF(Y752+1&gt;TotalNumRegGames*2,"",Y752+1)))</f>
        <v>752</v>
      </c>
    </row>
    <row r="754" spans="1:25" ht="13.35" customHeight="1" x14ac:dyDescent="0.3">
      <c r="A754" s="6" cm="1">
        <f t="array" ref="A7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739</v>
      </c>
      <c r="B754" s="6" cm="1">
        <f t="array" ref="B7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54" s="6">
        <f>IFERROR(INDEX([1]!tblSchedule[Week Game Scheduled],MATCH(tblTeamSch[[#This Row],[Game Num]],[1]!tblSchedule[GameNum],0)),"")</f>
        <v>49</v>
      </c>
      <c r="D754" s="6">
        <f>IFERROR(INDEX([1]!tblSchedule[Round],MATCH(tblTeamSch[[#This Row],[Game Num]],[1]!tblSchedule[GameNum],0)),"")</f>
        <v>1</v>
      </c>
      <c r="E754" s="6">
        <f>IFERROR(INDEX([1]!tblSchedule[Rnd Sch],MATCH(tblTeamSch[[#This Row],[Game Num]],[1]!tblSchedule[GameNum],0)),"")</f>
        <v>1</v>
      </c>
      <c r="F754" s="6" t="str">
        <f>IFERROR(INDEX([1]!tblSchedule[DLC],MATCH(tblTeamSch[[#This Row],[Game Num]],[1]!tblSchedule[GameNum],0)),"")</f>
        <v>8G1AA</v>
      </c>
      <c r="G754" s="7" t="str">
        <f>IFERROR(INDEX([1]!tblSchedule[Facility],MATCH(tblTeamSch[[#This Row],[Game Num]],[1]!tblSchedule[GameNum],0)),"")</f>
        <v>Holy Spirit Gym</v>
      </c>
      <c r="H754" s="8">
        <f>IFERROR(INDEX([1]!tblSchedule[Game Date],MATCH(tblTeamSch[[#This Row],[Game Num]],[1]!tblSchedule[GameNum],0)),"")</f>
        <v>45997</v>
      </c>
      <c r="I754" s="9">
        <f>IFERROR(INDEX([1]!tblSchedule[Game Time],MATCH(tblTeamSch[[#This Row],[Game Num]],[1]!tblSchedule[GameNum],0)),"")</f>
        <v>0.375</v>
      </c>
      <c r="J754" s="10" t="str">
        <f>IFERROR(INDEX([1]!tblTeams[Organization],MATCH(tblTeamSch[[#This Row],[Team]],[1]!tblTeams[Team],0)),"")</f>
        <v>Sacred Heart Model School</v>
      </c>
      <c r="K754" s="10" t="str">
        <f>IFERROR(INDEX([1]!tblOrg[Abbr],MATCH(tblTeamSch[[#This Row],[Org]],[1]!tblOrg[Organization],0)),"")</f>
        <v>SHMS</v>
      </c>
      <c r="L754" s="10" t="str">
        <f>IFERROR(INDEX(IF(tblTeamSch[[#This Row],[1vs2]]=1,[1]!tblSchedule[Team 1 Name],[1]!tblSchedule[Team 2 Name]),MATCH(tblTeamSch[[#This Row],[Game Num]],[1]!tblSchedule[GameNum],0)),"")</f>
        <v>SHMS BB 8G#1</v>
      </c>
      <c r="M754" s="10" t="str">
        <f>IFERROR(INDEX(IF(tblTeamSch[[#This Row],[1vs2]]=1,[1]!tblSchedule[Team 2 Name],[1]!tblSchedule[Team 1 Name]),MATCH(tblTeamSch[[#This Row],[Game Num]],[1]!tblSchedule[GameNum],0)),"")</f>
        <v>Holy Spirit GBB 8#1</v>
      </c>
      <c r="N754" s="6"/>
      <c r="O754" s="6"/>
      <c r="P754" s="6"/>
      <c r="Q754" s="6">
        <f>INDEX([1]!tblSchedule[Home Game],MATCH(tblTeamSch[[#This Row],[Game Num]],[1]!tblSchedule[GameNum],0))</f>
        <v>1</v>
      </c>
      <c r="R754" s="7" t="e">
        <f>IF(COUNTIFS(tblTeamSch[Team],tblTeamSch[[#This Row],[Team]],#REF!,1)&gt;1,"Y","")</f>
        <v>#REF!</v>
      </c>
      <c r="S754" s="6">
        <f>INDEX([1]!tblLoc[Score],MATCH(INDEX([1]!tblOrg[Loc],MATCH(tblTeamSch[[#This Row],[Org]],[1]!tblOrg[Organization],0)),[1]!tblLoc[Loc],0))</f>
        <v>0</v>
      </c>
      <c r="T754" s="6" t="e">
        <f>INDEX([1]!tblLoc[Score],MATCH(INDEX([1]!tblOrg[Loc],MATCH(#REF!,[1]!tblOrg[Abbr],0)),[1]!tblLoc[Loc],0))</f>
        <v>#REF!</v>
      </c>
      <c r="U754" s="6">
        <f>IFERROR(INDEX([1]!tblLoc[Score],MATCH(INDEX([1]!tblOrg[Loc],MATCH(INDEX(FacList,MATCH(tblTeamSch[[#This Row],[Facility]],INDEX(FacList,,1),0),3),[1]!tblOrg[Org Num],0)),[1]!tblLoc[Loc],0)),"")</f>
        <v>0</v>
      </c>
      <c r="V754" s="6">
        <f>IF(OR(tblTeamSch[[#This Row],[Court]]="",tblTeamSch[[#This Row],[Home]]&gt;0),0,IF(tblTeamSch[[#This Row],[Court]]&lt;10,0,IF(tblTeamSch[[#This Row],[Home Court]]=10,0,10)))</f>
        <v>0</v>
      </c>
      <c r="W754" s="6" t="e">
        <f>COUNTIFS(tblTeamSch[Travel Score for Game],10,tblTeamSch[Home],0,#REF!,#REF!)</f>
        <v>#REF!</v>
      </c>
      <c r="X754" s="6" t="str">
        <f>IFERROR(INDEX(tblTeamSch[Overall Travel Score],MATCH(tblTeamSch[[#This Row],[Opponent]],tblTeamSch[Team],0)),"")</f>
        <v/>
      </c>
      <c r="Y754" s="6" cm="1">
        <f t="array" ref="Y754">IF(Y753="Num",1,IF(Y753="","",IF(Y753+1&gt;TotalNumRegGames*2,"",Y753+1)))</f>
        <v>753</v>
      </c>
    </row>
    <row r="755" spans="1:25" ht="13.35" customHeight="1" x14ac:dyDescent="0.3">
      <c r="A755" s="6" cm="1">
        <f t="array" ref="A7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746</v>
      </c>
      <c r="B755" s="6" cm="1">
        <f t="array" ref="B7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5" s="6">
        <f>IFERROR(INDEX([1]!tblSchedule[Week Game Scheduled],MATCH(tblTeamSch[[#This Row],[Game Num]],[1]!tblSchedule[GameNum],0)),"")</f>
        <v>51</v>
      </c>
      <c r="D755" s="6">
        <f>IFERROR(INDEX([1]!tblSchedule[Round],MATCH(tblTeamSch[[#This Row],[Game Num]],[1]!tblSchedule[GameNum],0)),"")</f>
        <v>2</v>
      </c>
      <c r="E755" s="6">
        <f>IFERROR(INDEX([1]!tblSchedule[Rnd Sch],MATCH(tblTeamSch[[#This Row],[Game Num]],[1]!tblSchedule[GameNum],0)),"")</f>
        <v>2</v>
      </c>
      <c r="F755" s="6" t="str">
        <f>IFERROR(INDEX([1]!tblSchedule[DLC],MATCH(tblTeamSch[[#This Row],[Game Num]],[1]!tblSchedule[GameNum],0)),"")</f>
        <v>8G1AA</v>
      </c>
      <c r="G755" s="7" t="str">
        <f>IFERROR(INDEX([1]!tblSchedule[Facility],MATCH(tblTeamSch[[#This Row],[Game Num]],[1]!tblSchedule[GameNum],0)),"")</f>
        <v>St Edward Gym</v>
      </c>
      <c r="H755" s="8">
        <f>IFERROR(INDEX([1]!tblSchedule[Game Date],MATCH(tblTeamSch[[#This Row],[Game Num]],[1]!tblSchedule[GameNum],0)),"")</f>
        <v>46005</v>
      </c>
      <c r="I755" s="9">
        <f>IFERROR(INDEX([1]!tblSchedule[Game Time],MATCH(tblTeamSch[[#This Row],[Game Num]],[1]!tblSchedule[GameNum],0)),"")</f>
        <v>0.58333333333333337</v>
      </c>
      <c r="J755" s="10" t="str">
        <f>IFERROR(INDEX([1]!tblTeams[Organization],MATCH(tblTeamSch[[#This Row],[Team]],[1]!tblTeams[Team],0)),"")</f>
        <v>Sacred Heart Model School</v>
      </c>
      <c r="K755" s="10" t="str">
        <f>IFERROR(INDEX([1]!tblOrg[Abbr],MATCH(tblTeamSch[[#This Row],[Org]],[1]!tblOrg[Organization],0)),"")</f>
        <v>SHMS</v>
      </c>
      <c r="L755" s="10" t="str">
        <f>IFERROR(INDEX(IF(tblTeamSch[[#This Row],[1vs2]]=1,[1]!tblSchedule[Team 1 Name],[1]!tblSchedule[Team 2 Name]),MATCH(tblTeamSch[[#This Row],[Game Num]],[1]!tblSchedule[GameNum],0)),"")</f>
        <v>SHMS BB 8G#1</v>
      </c>
      <c r="M755" s="10" t="str">
        <f>IFERROR(INDEX(IF(tblTeamSch[[#This Row],[1vs2]]=1,[1]!tblSchedule[Team 2 Name],[1]!tblSchedule[Team 1 Name]),MATCH(tblTeamSch[[#This Row],[Game Num]],[1]!tblSchedule[GameNum],0)),"")</f>
        <v>St. Mary BB 8G - Green</v>
      </c>
      <c r="N755" s="6"/>
      <c r="O755" s="6"/>
      <c r="P755" s="6"/>
      <c r="Q755" s="6">
        <f>INDEX([1]!tblSchedule[Home Game],MATCH(tblTeamSch[[#This Row],[Game Num]],[1]!tblSchedule[GameNum],0))</f>
        <v>0</v>
      </c>
      <c r="R755" s="7" t="e">
        <f>IF(COUNTIFS(tblTeamSch[Team],tblTeamSch[[#This Row],[Team]],#REF!,1)&gt;1,"Y","")</f>
        <v>#REF!</v>
      </c>
      <c r="S755" s="6">
        <f>INDEX([1]!tblLoc[Score],MATCH(INDEX([1]!tblOrg[Loc],MATCH(tblTeamSch[[#This Row],[Org]],[1]!tblOrg[Organization],0)),[1]!tblLoc[Loc],0))</f>
        <v>0</v>
      </c>
      <c r="T755" s="6" t="e">
        <f>INDEX([1]!tblLoc[Score],MATCH(INDEX([1]!tblOrg[Loc],MATCH(#REF!,[1]!tblOrg[Abbr],0)),[1]!tblLoc[Loc],0))</f>
        <v>#REF!</v>
      </c>
      <c r="U755" s="6">
        <f>IFERROR(INDEX([1]!tblLoc[Score],MATCH(INDEX([1]!tblOrg[Loc],MATCH(INDEX(FacList,MATCH(tblTeamSch[[#This Row],[Facility]],INDEX(FacList,,1),0),3),[1]!tblOrg[Org Num],0)),[1]!tblLoc[Loc],0)),"")</f>
        <v>7</v>
      </c>
      <c r="V755" s="6">
        <f>IF(OR(tblTeamSch[[#This Row],[Court]]="",tblTeamSch[[#This Row],[Home]]&gt;0),0,IF(tblTeamSch[[#This Row],[Court]]&lt;10,0,IF(tblTeamSch[[#This Row],[Home Court]]=10,0,10)))</f>
        <v>0</v>
      </c>
      <c r="W755" s="6" t="e">
        <f>COUNTIFS(tblTeamSch[Travel Score for Game],10,tblTeamSch[Home],0,#REF!,#REF!)</f>
        <v>#REF!</v>
      </c>
      <c r="X755" s="6" t="str">
        <f>IFERROR(INDEX(tblTeamSch[Overall Travel Score],MATCH(tblTeamSch[[#This Row],[Opponent]],tblTeamSch[Team],0)),"")</f>
        <v/>
      </c>
      <c r="Y755" s="6" cm="1">
        <f t="array" ref="Y755">IF(Y754="Num",1,IF(Y754="","",IF(Y754+1&gt;TotalNumRegGames*2,"",Y754+1)))</f>
        <v>754</v>
      </c>
    </row>
    <row r="756" spans="1:25" ht="13.35" customHeight="1" x14ac:dyDescent="0.3">
      <c r="A756" s="6" cm="1">
        <f t="array" ref="A7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753</v>
      </c>
      <c r="B756" s="6" cm="1">
        <f t="array" ref="B7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56" s="6">
        <f>IFERROR(INDEX([1]!tblSchedule[Week Game Scheduled],MATCH(tblTeamSch[[#This Row],[Game Num]],[1]!tblSchedule[GameNum],0)),"")</f>
        <v>5</v>
      </c>
      <c r="D756" s="6">
        <f>IFERROR(INDEX([1]!tblSchedule[Round],MATCH(tblTeamSch[[#This Row],[Game Num]],[1]!tblSchedule[GameNum],0)),"")</f>
        <v>3</v>
      </c>
      <c r="E756" s="6">
        <f>IFERROR(INDEX([1]!tblSchedule[Rnd Sch],MATCH(tblTeamSch[[#This Row],[Game Num]],[1]!tblSchedule[GameNum],0)),"")</f>
        <v>3</v>
      </c>
      <c r="F756" s="6" t="str">
        <f>IFERROR(INDEX([1]!tblSchedule[DLC],MATCH(tblTeamSch[[#This Row],[Game Num]],[1]!tblSchedule[GameNum],0)),"")</f>
        <v>8G1AA</v>
      </c>
      <c r="G756" s="7" t="str">
        <f>IFERROR(INDEX([1]!tblSchedule[Facility],MATCH(tblTeamSch[[#This Row],[Game Num]],[1]!tblSchedule[GameNum],0)),"")</f>
        <v>Sacred Heart Model School Gym</v>
      </c>
      <c r="H756" s="8">
        <f>IFERROR(INDEX([1]!tblSchedule[Game Date],MATCH(tblTeamSch[[#This Row],[Game Num]],[1]!tblSchedule[GameNum],0)),"")</f>
        <v>46025</v>
      </c>
      <c r="I756" s="9">
        <f>IFERROR(INDEX([1]!tblSchedule[Game Time],MATCH(tblTeamSch[[#This Row],[Game Num]],[1]!tblSchedule[GameNum],0)),"")</f>
        <v>0.375</v>
      </c>
      <c r="J756" s="10" t="str">
        <f>IFERROR(INDEX([1]!tblTeams[Organization],MATCH(tblTeamSch[[#This Row],[Team]],[1]!tblTeams[Team],0)),"")</f>
        <v>Sacred Heart Model School</v>
      </c>
      <c r="K756" s="10" t="str">
        <f>IFERROR(INDEX([1]!tblOrg[Abbr],MATCH(tblTeamSch[[#This Row],[Org]],[1]!tblOrg[Organization],0)),"")</f>
        <v>SHMS</v>
      </c>
      <c r="L756" s="10" t="str">
        <f>IFERROR(INDEX(IF(tblTeamSch[[#This Row],[1vs2]]=1,[1]!tblSchedule[Team 1 Name],[1]!tblSchedule[Team 2 Name]),MATCH(tblTeamSch[[#This Row],[Game Num]],[1]!tblSchedule[GameNum],0)),"")</f>
        <v>SHMS BB 8G#1</v>
      </c>
      <c r="M756" s="10" t="str">
        <f>IFERROR(INDEX(IF(tblTeamSch[[#This Row],[1vs2]]=1,[1]!tblSchedule[Team 2 Name],[1]!tblSchedule[Team 1 Name]),MATCH(tblTeamSch[[#This Row],[Game Num]],[1]!tblSchedule[GameNum],0)),"")</f>
        <v>St. Raphael BB 8G #1</v>
      </c>
      <c r="N756" s="6"/>
      <c r="O756" s="6"/>
      <c r="P756" s="6"/>
      <c r="Q756" s="6">
        <f>INDEX([1]!tblSchedule[Home Game],MATCH(tblTeamSch[[#This Row],[Game Num]],[1]!tblSchedule[GameNum],0))</f>
        <v>1</v>
      </c>
      <c r="R756" s="7" t="e">
        <f>IF(COUNTIFS(tblTeamSch[Team],tblTeamSch[[#This Row],[Team]],#REF!,1)&gt;1,"Y","")</f>
        <v>#REF!</v>
      </c>
      <c r="S756" s="6">
        <f>INDEX([1]!tblLoc[Score],MATCH(INDEX([1]!tblOrg[Loc],MATCH(tblTeamSch[[#This Row],[Org]],[1]!tblOrg[Organization],0)),[1]!tblLoc[Loc],0))</f>
        <v>0</v>
      </c>
      <c r="T756" s="6" t="e">
        <f>INDEX([1]!tblLoc[Score],MATCH(INDEX([1]!tblOrg[Loc],MATCH(#REF!,[1]!tblOrg[Abbr],0)),[1]!tblLoc[Loc],0))</f>
        <v>#REF!</v>
      </c>
      <c r="U756" s="6">
        <f>IFERROR(INDEX([1]!tblLoc[Score],MATCH(INDEX([1]!tblOrg[Loc],MATCH(INDEX(FacList,MATCH(tblTeamSch[[#This Row],[Facility]],INDEX(FacList,,1),0),3),[1]!tblOrg[Org Num],0)),[1]!tblLoc[Loc],0)),"")</f>
        <v>0</v>
      </c>
      <c r="V756" s="6">
        <f>IF(OR(tblTeamSch[[#This Row],[Court]]="",tblTeamSch[[#This Row],[Home]]&gt;0),0,IF(tblTeamSch[[#This Row],[Court]]&lt;10,0,IF(tblTeamSch[[#This Row],[Home Court]]=10,0,10)))</f>
        <v>0</v>
      </c>
      <c r="W756" s="6" t="e">
        <f>COUNTIFS(tblTeamSch[Travel Score for Game],10,tblTeamSch[Home],0,#REF!,#REF!)</f>
        <v>#REF!</v>
      </c>
      <c r="X756" s="6" t="str">
        <f>IFERROR(INDEX(tblTeamSch[Overall Travel Score],MATCH(tblTeamSch[[#This Row],[Opponent]],tblTeamSch[Team],0)),"")</f>
        <v/>
      </c>
      <c r="Y756" s="6" cm="1">
        <f t="array" ref="Y756">IF(Y755="Num",1,IF(Y755="","",IF(Y755+1&gt;TotalNumRegGames*2,"",Y755+1)))</f>
        <v>755</v>
      </c>
    </row>
    <row r="757" spans="1:25" ht="13.35" customHeight="1" x14ac:dyDescent="0.3">
      <c r="A757" s="6" cm="1">
        <f t="array" ref="A7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758</v>
      </c>
      <c r="B757" s="6" cm="1">
        <f t="array" ref="B7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7" s="6">
        <f>IFERROR(INDEX([1]!tblSchedule[Week Game Scheduled],MATCH(tblTeamSch[[#This Row],[Game Num]],[1]!tblSchedule[GameNum],0)),"")</f>
        <v>6</v>
      </c>
      <c r="D757" s="6">
        <f>IFERROR(INDEX([1]!tblSchedule[Round],MATCH(tblTeamSch[[#This Row],[Game Num]],[1]!tblSchedule[GameNum],0)),"")</f>
        <v>4</v>
      </c>
      <c r="E757" s="6">
        <f>IFERROR(INDEX([1]!tblSchedule[Rnd Sch],MATCH(tblTeamSch[[#This Row],[Game Num]],[1]!tblSchedule[GameNum],0)),"")</f>
        <v>4</v>
      </c>
      <c r="F757" s="6" t="str">
        <f>IFERROR(INDEX([1]!tblSchedule[DLC],MATCH(tblTeamSch[[#This Row],[Game Num]],[1]!tblSchedule[GameNum],0)),"")</f>
        <v>8G1AA</v>
      </c>
      <c r="G757" s="7" t="str">
        <f>IFERROR(INDEX([1]!tblSchedule[Facility],MATCH(tblTeamSch[[#This Row],[Game Num]],[1]!tblSchedule[GameNum],0)),"")</f>
        <v>Sacred Heart Model School Gym</v>
      </c>
      <c r="H757" s="8">
        <f>IFERROR(INDEX([1]!tblSchedule[Game Date],MATCH(tblTeamSch[[#This Row],[Game Num]],[1]!tblSchedule[GameNum],0)),"")</f>
        <v>46032</v>
      </c>
      <c r="I757" s="9">
        <f>IFERROR(INDEX([1]!tblSchedule[Game Time],MATCH(tblTeamSch[[#This Row],[Game Num]],[1]!tblSchedule[GameNum],0)),"")</f>
        <v>0.41666666666666669</v>
      </c>
      <c r="J757" s="10" t="str">
        <f>IFERROR(INDEX([1]!tblTeams[Organization],MATCH(tblTeamSch[[#This Row],[Team]],[1]!tblTeams[Team],0)),"")</f>
        <v>Sacred Heart Model School</v>
      </c>
      <c r="K757" s="10" t="str">
        <f>IFERROR(INDEX([1]!tblOrg[Abbr],MATCH(tblTeamSch[[#This Row],[Org]],[1]!tblOrg[Organization],0)),"")</f>
        <v>SHMS</v>
      </c>
      <c r="L757" s="10" t="str">
        <f>IFERROR(INDEX(IF(tblTeamSch[[#This Row],[1vs2]]=1,[1]!tblSchedule[Team 1 Name],[1]!tblSchedule[Team 2 Name]),MATCH(tblTeamSch[[#This Row],[Game Num]],[1]!tblSchedule[GameNum],0)),"")</f>
        <v>SHMS BB 8G#1</v>
      </c>
      <c r="M757" s="10" t="str">
        <f>IFERROR(INDEX(IF(tblTeamSch[[#This Row],[1vs2]]=1,[1]!tblSchedule[Team 2 Name],[1]!tblSchedule[Team 1 Name]),MATCH(tblTeamSch[[#This Row],[Game Num]],[1]!tblSchedule[GameNum],0)),"")</f>
        <v>St Agnes BB 8G#1</v>
      </c>
      <c r="N757" s="6"/>
      <c r="O757" s="6"/>
      <c r="P757" s="6"/>
      <c r="Q757" s="6">
        <f>INDEX([1]!tblSchedule[Home Game],MATCH(tblTeamSch[[#This Row],[Game Num]],[1]!tblSchedule[GameNum],0))</f>
        <v>1</v>
      </c>
      <c r="R757" s="7" t="e">
        <f>IF(COUNTIFS(tblTeamSch[Team],tblTeamSch[[#This Row],[Team]],#REF!,1)&gt;1,"Y","")</f>
        <v>#REF!</v>
      </c>
      <c r="S757" s="6">
        <f>INDEX([1]!tblLoc[Score],MATCH(INDEX([1]!tblOrg[Loc],MATCH(tblTeamSch[[#This Row],[Org]],[1]!tblOrg[Organization],0)),[1]!tblLoc[Loc],0))</f>
        <v>0</v>
      </c>
      <c r="T757" s="6" t="e">
        <f>INDEX([1]!tblLoc[Score],MATCH(INDEX([1]!tblOrg[Loc],MATCH(#REF!,[1]!tblOrg[Abbr],0)),[1]!tblLoc[Loc],0))</f>
        <v>#REF!</v>
      </c>
      <c r="U757" s="6">
        <f>IFERROR(INDEX([1]!tblLoc[Score],MATCH(INDEX([1]!tblOrg[Loc],MATCH(INDEX(FacList,MATCH(tblTeamSch[[#This Row],[Facility]],INDEX(FacList,,1),0),3),[1]!tblOrg[Org Num],0)),[1]!tblLoc[Loc],0)),"")</f>
        <v>0</v>
      </c>
      <c r="V757" s="6">
        <f>IF(OR(tblTeamSch[[#This Row],[Court]]="",tblTeamSch[[#This Row],[Home]]&gt;0),0,IF(tblTeamSch[[#This Row],[Court]]&lt;10,0,IF(tblTeamSch[[#This Row],[Home Court]]=10,0,10)))</f>
        <v>0</v>
      </c>
      <c r="W757" s="6" t="e">
        <f>COUNTIFS(tblTeamSch[Travel Score for Game],10,tblTeamSch[Home],0,#REF!,#REF!)</f>
        <v>#REF!</v>
      </c>
      <c r="X757" s="6" t="str">
        <f>IFERROR(INDEX(tblTeamSch[Overall Travel Score],MATCH(tblTeamSch[[#This Row],[Opponent]],tblTeamSch[Team],0)),"")</f>
        <v/>
      </c>
      <c r="Y757" s="6" cm="1">
        <f t="array" ref="Y757">IF(Y756="Num",1,IF(Y756="","",IF(Y756+1&gt;TotalNumRegGames*2,"",Y756+1)))</f>
        <v>756</v>
      </c>
    </row>
    <row r="758" spans="1:25" ht="13.35" customHeight="1" x14ac:dyDescent="0.3">
      <c r="A758" s="6" cm="1">
        <f t="array" ref="A7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764</v>
      </c>
      <c r="B758" s="6" cm="1">
        <f t="array" ref="B7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8" s="6">
        <f>IFERROR(INDEX([1]!tblSchedule[Week Game Scheduled],MATCH(tblTeamSch[[#This Row],[Game Num]],[1]!tblSchedule[GameNum],0)),"")</f>
        <v>7</v>
      </c>
      <c r="D758" s="6">
        <f>IFERROR(INDEX([1]!tblSchedule[Round],MATCH(tblTeamSch[[#This Row],[Game Num]],[1]!tblSchedule[GameNum],0)),"")</f>
        <v>5</v>
      </c>
      <c r="E758" s="6">
        <f>IFERROR(INDEX([1]!tblSchedule[Rnd Sch],MATCH(tblTeamSch[[#This Row],[Game Num]],[1]!tblSchedule[GameNum],0)),"")</f>
        <v>5</v>
      </c>
      <c r="F758" s="6" t="str">
        <f>IFERROR(INDEX([1]!tblSchedule[DLC],MATCH(tblTeamSch[[#This Row],[Game Num]],[1]!tblSchedule[GameNum],0)),"")</f>
        <v>8G1AA</v>
      </c>
      <c r="G758" s="7" t="str">
        <f>IFERROR(INDEX([1]!tblSchedule[Facility],MATCH(tblTeamSch[[#This Row],[Game Num]],[1]!tblSchedule[GameNum],0)),"")</f>
        <v>St Lawrence</v>
      </c>
      <c r="H758" s="8">
        <f>IFERROR(INDEX([1]!tblSchedule[Game Date],MATCH(tblTeamSch[[#This Row],[Game Num]],[1]!tblSchedule[GameNum],0)),"")</f>
        <v>46039</v>
      </c>
      <c r="I758" s="9">
        <f>IFERROR(INDEX([1]!tblSchedule[Game Time],MATCH(tblTeamSch[[#This Row],[Game Num]],[1]!tblSchedule[GameNum],0)),"")</f>
        <v>0.375</v>
      </c>
      <c r="J758" s="10" t="str">
        <f>IFERROR(INDEX([1]!tblTeams[Organization],MATCH(tblTeamSch[[#This Row],[Team]],[1]!tblTeams[Team],0)),"")</f>
        <v>Sacred Heart Model School</v>
      </c>
      <c r="K758" s="10" t="str">
        <f>IFERROR(INDEX([1]!tblOrg[Abbr],MATCH(tblTeamSch[[#This Row],[Org]],[1]!tblOrg[Organization],0)),"")</f>
        <v>SHMS</v>
      </c>
      <c r="L758" s="10" t="str">
        <f>IFERROR(INDEX(IF(tblTeamSch[[#This Row],[1vs2]]=1,[1]!tblSchedule[Team 1 Name],[1]!tblSchedule[Team 2 Name]),MATCH(tblTeamSch[[#This Row],[Game Num]],[1]!tblSchedule[GameNum],0)),"")</f>
        <v>SHMS BB 8G#1</v>
      </c>
      <c r="M758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758" s="6"/>
      <c r="O758" s="6"/>
      <c r="P758" s="6"/>
      <c r="Q758" s="6">
        <f>INDEX([1]!tblSchedule[Home Game],MATCH(tblTeamSch[[#This Row],[Game Num]],[1]!tblSchedule[GameNum],0))</f>
        <v>1</v>
      </c>
      <c r="R758" s="7" t="e">
        <f>IF(COUNTIFS(tblTeamSch[Team],tblTeamSch[[#This Row],[Team]],#REF!,1)&gt;1,"Y","")</f>
        <v>#REF!</v>
      </c>
      <c r="S758" s="6">
        <f>INDEX([1]!tblLoc[Score],MATCH(INDEX([1]!tblOrg[Loc],MATCH(tblTeamSch[[#This Row],[Org]],[1]!tblOrg[Organization],0)),[1]!tblLoc[Loc],0))</f>
        <v>0</v>
      </c>
      <c r="T758" s="6" t="e">
        <f>INDEX([1]!tblLoc[Score],MATCH(INDEX([1]!tblOrg[Loc],MATCH(#REF!,[1]!tblOrg[Abbr],0)),[1]!tblLoc[Loc],0))</f>
        <v>#REF!</v>
      </c>
      <c r="U758" s="6">
        <f>IFERROR(INDEX([1]!tblLoc[Score],MATCH(INDEX([1]!tblOrg[Loc],MATCH(INDEX(FacList,MATCH(tblTeamSch[[#This Row],[Facility]],INDEX(FacList,,1),0),3),[1]!tblOrg[Org Num],0)),[1]!tblLoc[Loc],0)),"")</f>
        <v>10</v>
      </c>
      <c r="V758" s="6">
        <f>IF(OR(tblTeamSch[[#This Row],[Court]]="",tblTeamSch[[#This Row],[Home]]&gt;0),0,IF(tblTeamSch[[#This Row],[Court]]&lt;10,0,IF(tblTeamSch[[#This Row],[Home Court]]=10,0,10)))</f>
        <v>0</v>
      </c>
      <c r="W758" s="6" t="e">
        <f>COUNTIFS(tblTeamSch[Travel Score for Game],10,tblTeamSch[Home],0,#REF!,#REF!)</f>
        <v>#REF!</v>
      </c>
      <c r="X758" s="6" t="str">
        <f>IFERROR(INDEX(tblTeamSch[Overall Travel Score],MATCH(tblTeamSch[[#This Row],[Opponent]],tblTeamSch[Team],0)),"")</f>
        <v/>
      </c>
      <c r="Y758" s="6" cm="1">
        <f t="array" ref="Y758">IF(Y757="Num",1,IF(Y757="","",IF(Y757+1&gt;TotalNumRegGames*2,"",Y757+1)))</f>
        <v>757</v>
      </c>
    </row>
    <row r="759" spans="1:25" ht="13.35" customHeight="1" x14ac:dyDescent="0.3">
      <c r="A759" s="6" cm="1">
        <f t="array" ref="A7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770</v>
      </c>
      <c r="B759" s="6" cm="1">
        <f t="array" ref="B7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59" s="6">
        <f>IFERROR(INDEX([1]!tblSchedule[Week Game Scheduled],MATCH(tblTeamSch[[#This Row],[Game Num]],[1]!tblSchedule[GameNum],0)),"")</f>
        <v>8</v>
      </c>
      <c r="D759" s="6">
        <f>IFERROR(INDEX([1]!tblSchedule[Round],MATCH(tblTeamSch[[#This Row],[Game Num]],[1]!tblSchedule[GameNum],0)),"")</f>
        <v>6</v>
      </c>
      <c r="E759" s="6">
        <f>IFERROR(INDEX([1]!tblSchedule[Rnd Sch],MATCH(tblTeamSch[[#This Row],[Game Num]],[1]!tblSchedule[GameNum],0)),"")</f>
        <v>6</v>
      </c>
      <c r="F759" s="6" t="str">
        <f>IFERROR(INDEX([1]!tblSchedule[DLC],MATCH(tblTeamSch[[#This Row],[Game Num]],[1]!tblSchedule[GameNum],0)),"")</f>
        <v>8G1AA</v>
      </c>
      <c r="G759" s="7" t="str">
        <f>IFERROR(INDEX([1]!tblSchedule[Facility],MATCH(tblTeamSch[[#This Row],[Game Num]],[1]!tblSchedule[GameNum],0)),"")</f>
        <v>St. Gabriel Multi-Purpose Building</v>
      </c>
      <c r="H759" s="8">
        <f>IFERROR(INDEX([1]!tblSchedule[Game Date],MATCH(tblTeamSch[[#This Row],[Game Num]],[1]!tblSchedule[GameNum],0)),"")</f>
        <v>46046</v>
      </c>
      <c r="I759" s="9">
        <f>IFERROR(INDEX([1]!tblSchedule[Game Time],MATCH(tblTeamSch[[#This Row],[Game Num]],[1]!tblSchedule[GameNum],0)),"")</f>
        <v>0.41666666666666669</v>
      </c>
      <c r="J759" s="10" t="str">
        <f>IFERROR(INDEX([1]!tblTeams[Organization],MATCH(tblTeamSch[[#This Row],[Team]],[1]!tblTeams[Team],0)),"")</f>
        <v>Sacred Heart Model School</v>
      </c>
      <c r="K759" s="10" t="str">
        <f>IFERROR(INDEX([1]!tblOrg[Abbr],MATCH(tblTeamSch[[#This Row],[Org]],[1]!tblOrg[Organization],0)),"")</f>
        <v>SHMS</v>
      </c>
      <c r="L759" s="10" t="str">
        <f>IFERROR(INDEX(IF(tblTeamSch[[#This Row],[1vs2]]=1,[1]!tblSchedule[Team 1 Name],[1]!tblSchedule[Team 2 Name]),MATCH(tblTeamSch[[#This Row],[Game Num]],[1]!tblSchedule[GameNum],0)),"")</f>
        <v>SHMS BB 8G#1</v>
      </c>
      <c r="M759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759" s="6"/>
      <c r="O759" s="6"/>
      <c r="P759" s="6"/>
      <c r="Q759" s="6">
        <f>INDEX([1]!tblSchedule[Home Game],MATCH(tblTeamSch[[#This Row],[Game Num]],[1]!tblSchedule[GameNum],0))</f>
        <v>1</v>
      </c>
      <c r="R759" s="7" t="e">
        <f>IF(COUNTIFS(tblTeamSch[Team],tblTeamSch[[#This Row],[Team]],#REF!,1)&gt;1,"Y","")</f>
        <v>#REF!</v>
      </c>
      <c r="S759" s="6">
        <f>INDEX([1]!tblLoc[Score],MATCH(INDEX([1]!tblOrg[Loc],MATCH(tblTeamSch[[#This Row],[Org]],[1]!tblOrg[Organization],0)),[1]!tblLoc[Loc],0))</f>
        <v>0</v>
      </c>
      <c r="T759" s="6" t="e">
        <f>INDEX([1]!tblLoc[Score],MATCH(INDEX([1]!tblOrg[Loc],MATCH(#REF!,[1]!tblOrg[Abbr],0)),[1]!tblLoc[Loc],0))</f>
        <v>#REF!</v>
      </c>
      <c r="U759" s="6">
        <f>IFERROR(INDEX([1]!tblLoc[Score],MATCH(INDEX([1]!tblOrg[Loc],MATCH(INDEX(FacList,MATCH(tblTeamSch[[#This Row],[Facility]],INDEX(FacList,,1),0),3),[1]!tblOrg[Org Num],0)),[1]!tblLoc[Loc],0)),"")</f>
        <v>7</v>
      </c>
      <c r="V759" s="6">
        <f>IF(OR(tblTeamSch[[#This Row],[Court]]="",tblTeamSch[[#This Row],[Home]]&gt;0),0,IF(tblTeamSch[[#This Row],[Court]]&lt;10,0,IF(tblTeamSch[[#This Row],[Home Court]]=10,0,10)))</f>
        <v>0</v>
      </c>
      <c r="W759" s="6" t="e">
        <f>COUNTIFS(tblTeamSch[Travel Score for Game],10,tblTeamSch[Home],0,#REF!,#REF!)</f>
        <v>#REF!</v>
      </c>
      <c r="X759" s="6" t="str">
        <f>IFERROR(INDEX(tblTeamSch[Overall Travel Score],MATCH(tblTeamSch[[#This Row],[Opponent]],tblTeamSch[Team],0)),"")</f>
        <v/>
      </c>
      <c r="Y759" s="6" cm="1">
        <f t="array" ref="Y759">IF(Y758="Num",1,IF(Y758="","",IF(Y758+1&gt;TotalNumRegGames*2,"",Y758+1)))</f>
        <v>758</v>
      </c>
    </row>
    <row r="760" spans="1:25" ht="13.35" customHeight="1" x14ac:dyDescent="0.3">
      <c r="A760" s="6" cm="1">
        <f t="array" ref="A7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776</v>
      </c>
      <c r="B760" s="6" cm="1">
        <f t="array" ref="B7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0" s="6">
        <f>IFERROR(INDEX([1]!tblSchedule[Week Game Scheduled],MATCH(tblTeamSch[[#This Row],[Game Num]],[1]!tblSchedule[GameNum],0)),"")</f>
        <v>9</v>
      </c>
      <c r="D760" s="6">
        <f>IFERROR(INDEX([1]!tblSchedule[Round],MATCH(tblTeamSch[[#This Row],[Game Num]],[1]!tblSchedule[GameNum],0)),"")</f>
        <v>7</v>
      </c>
      <c r="E760" s="6">
        <f>IFERROR(INDEX([1]!tblSchedule[Rnd Sch],MATCH(tblTeamSch[[#This Row],[Game Num]],[1]!tblSchedule[GameNum],0)),"")</f>
        <v>7</v>
      </c>
      <c r="F760" s="6" t="str">
        <f>IFERROR(INDEX([1]!tblSchedule[DLC],MATCH(tblTeamSch[[#This Row],[Game Num]],[1]!tblSchedule[GameNum],0)),"")</f>
        <v>8G1AA</v>
      </c>
      <c r="G760" s="7" t="str">
        <f>IFERROR(INDEX([1]!tblSchedule[Facility],MATCH(tblTeamSch[[#This Row],[Game Num]],[1]!tblSchedule[GameNum],0)),"")</f>
        <v>Saint Bernard Parish Hall</v>
      </c>
      <c r="H760" s="8">
        <f>IFERROR(INDEX([1]!tblSchedule[Game Date],MATCH(tblTeamSch[[#This Row],[Game Num]],[1]!tblSchedule[GameNum],0)),"")</f>
        <v>46053</v>
      </c>
      <c r="I760" s="9">
        <f>IFERROR(INDEX([1]!tblSchedule[Game Time],MATCH(tblTeamSch[[#This Row],[Game Num]],[1]!tblSchedule[GameNum],0)),"")</f>
        <v>0.375</v>
      </c>
      <c r="J760" s="10" t="str">
        <f>IFERROR(INDEX([1]!tblTeams[Organization],MATCH(tblTeamSch[[#This Row],[Team]],[1]!tblTeams[Team],0)),"")</f>
        <v>Sacred Heart Model School</v>
      </c>
      <c r="K760" s="10" t="str">
        <f>IFERROR(INDEX([1]!tblOrg[Abbr],MATCH(tblTeamSch[[#This Row],[Org]],[1]!tblOrg[Organization],0)),"")</f>
        <v>SHMS</v>
      </c>
      <c r="L760" s="10" t="str">
        <f>IFERROR(INDEX(IF(tblTeamSch[[#This Row],[1vs2]]=1,[1]!tblSchedule[Team 1 Name],[1]!tblSchedule[Team 2 Name]),MATCH(tblTeamSch[[#This Row],[Game Num]],[1]!tblSchedule[GameNum],0)),"")</f>
        <v>SHMS BB 8G#1</v>
      </c>
      <c r="M760" s="10" t="str">
        <f>IFERROR(INDEX(IF(tblTeamSch[[#This Row],[1vs2]]=1,[1]!tblSchedule[Team 2 Name],[1]!tblSchedule[Team 1 Name]),MATCH(tblTeamSch[[#This Row],[Game Num]],[1]!tblSchedule[GameNum],0)),"")</f>
        <v>St Patrick BB 8G#1</v>
      </c>
      <c r="N760" s="6"/>
      <c r="O760" s="6"/>
      <c r="P760" s="6"/>
      <c r="Q760" s="6">
        <f>INDEX([1]!tblSchedule[Home Game],MATCH(tblTeamSch[[#This Row],[Game Num]],[1]!tblSchedule[GameNum],0))</f>
        <v>0</v>
      </c>
      <c r="R760" s="7" t="e">
        <f>IF(COUNTIFS(tblTeamSch[Team],tblTeamSch[[#This Row],[Team]],#REF!,1)&gt;1,"Y","")</f>
        <v>#REF!</v>
      </c>
      <c r="S760" s="6">
        <f>INDEX([1]!tblLoc[Score],MATCH(INDEX([1]!tblOrg[Loc],MATCH(tblTeamSch[[#This Row],[Org]],[1]!tblOrg[Organization],0)),[1]!tblLoc[Loc],0))</f>
        <v>0</v>
      </c>
      <c r="T760" s="6" t="e">
        <f>INDEX([1]!tblLoc[Score],MATCH(INDEX([1]!tblOrg[Loc],MATCH(#REF!,[1]!tblOrg[Abbr],0)),[1]!tblLoc[Loc],0))</f>
        <v>#REF!</v>
      </c>
      <c r="U760" s="6">
        <f>IFERROR(INDEX([1]!tblLoc[Score],MATCH(INDEX([1]!tblOrg[Loc],MATCH(INDEX(FacList,MATCH(tblTeamSch[[#This Row],[Facility]],INDEX(FacList,,1),0),3),[1]!tblOrg[Org Num],0)),[1]!tblLoc[Loc],0)),"")</f>
        <v>7</v>
      </c>
      <c r="V760" s="6">
        <f>IF(OR(tblTeamSch[[#This Row],[Court]]="",tblTeamSch[[#This Row],[Home]]&gt;0),0,IF(tblTeamSch[[#This Row],[Court]]&lt;10,0,IF(tblTeamSch[[#This Row],[Home Court]]=10,0,10)))</f>
        <v>0</v>
      </c>
      <c r="W760" s="6" t="e">
        <f>COUNTIFS(tblTeamSch[Travel Score for Game],10,tblTeamSch[Home],0,#REF!,#REF!)</f>
        <v>#REF!</v>
      </c>
      <c r="X760" s="6" t="str">
        <f>IFERROR(INDEX(tblTeamSch[Overall Travel Score],MATCH(tblTeamSch[[#This Row],[Opponent]],tblTeamSch[Team],0)),"")</f>
        <v/>
      </c>
      <c r="Y760" s="6" cm="1">
        <f t="array" ref="Y760">IF(Y759="Num",1,IF(Y759="","",IF(Y759+1&gt;TotalNumRegGames*2,"",Y759+1)))</f>
        <v>759</v>
      </c>
    </row>
    <row r="761" spans="1:25" ht="13.35" customHeight="1" x14ac:dyDescent="0.3">
      <c r="A761" s="6" cm="1">
        <f t="array" ref="A7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457</v>
      </c>
      <c r="B761" s="6" cm="1">
        <f t="array" ref="B7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1" s="6">
        <f>IFERROR(INDEX([1]!tblSchedule[Week Game Scheduled],MATCH(tblTeamSch[[#This Row],[Game Num]],[1]!tblSchedule[GameNum],0)),"")</f>
        <v>49</v>
      </c>
      <c r="D761" s="6">
        <f>IFERROR(INDEX([1]!tblSchedule[Round],MATCH(tblTeamSch[[#This Row],[Game Num]],[1]!tblSchedule[GameNum],0)),"")</f>
        <v>1</v>
      </c>
      <c r="E761" s="6">
        <f>IFERROR(INDEX([1]!tblSchedule[Rnd Sch],MATCH(tblTeamSch[[#This Row],[Game Num]],[1]!tblSchedule[GameNum],0)),"")</f>
        <v>1</v>
      </c>
      <c r="F761" s="6" t="str">
        <f>IFERROR(INDEX([1]!tblSchedule[DLC],MATCH(tblTeamSch[[#This Row],[Game Num]],[1]!tblSchedule[GameNum],0)),"")</f>
        <v>4B1AA</v>
      </c>
      <c r="G761" s="7" t="str">
        <f>IFERROR(INDEX([1]!tblSchedule[Facility],MATCH(tblTeamSch[[#This Row],[Game Num]],[1]!tblSchedule[GameNum],0)),"")</f>
        <v>St. Agnes Gym</v>
      </c>
      <c r="H761" s="8">
        <f>IFERROR(INDEX([1]!tblSchedule[Game Date],MATCH(tblTeamSch[[#This Row],[Game Num]],[1]!tblSchedule[GameNum],0)),"")</f>
        <v>45997</v>
      </c>
      <c r="I761" s="9">
        <f>IFERROR(INDEX([1]!tblSchedule[Game Time],MATCH(tblTeamSch[[#This Row],[Game Num]],[1]!tblSchedule[GameNum],0)),"")</f>
        <v>0.45833333333333331</v>
      </c>
      <c r="J761" s="10" t="str">
        <f>IFERROR(INDEX([1]!tblTeams[Organization],MATCH(tblTeamSch[[#This Row],[Team]],[1]!tblTeams[Team],0)),"")</f>
        <v>St. Agnes</v>
      </c>
      <c r="K761" s="10" t="str">
        <f>IFERROR(INDEX([1]!tblOrg[Abbr],MATCH(tblTeamSch[[#This Row],[Org]],[1]!tblOrg[Organization],0)),"")</f>
        <v>Agn</v>
      </c>
      <c r="L761" s="10" t="str">
        <f>IFERROR(INDEX(IF(tblTeamSch[[#This Row],[1vs2]]=1,[1]!tblSchedule[Team 1 Name],[1]!tblSchedule[Team 2 Name]),MATCH(tblTeamSch[[#This Row],[Game Num]],[1]!tblSchedule[GameNum],0)),"")</f>
        <v>St Agnes BB 4B#1</v>
      </c>
      <c r="M761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761" s="6"/>
      <c r="O761" s="6"/>
      <c r="P761" s="6"/>
      <c r="Q761" s="6">
        <f>INDEX([1]!tblSchedule[Home Game],MATCH(tblTeamSch[[#This Row],[Game Num]],[1]!tblSchedule[GameNum],0))</f>
        <v>1</v>
      </c>
      <c r="R761" s="7" t="e">
        <f>IF(COUNTIFS(tblTeamSch[Team],tblTeamSch[[#This Row],[Team]],#REF!,1)&gt;1,"Y","")</f>
        <v>#REF!</v>
      </c>
      <c r="S761" s="6">
        <f>INDEX([1]!tblLoc[Score],MATCH(INDEX([1]!tblOrg[Loc],MATCH(tblTeamSch[[#This Row],[Org]],[1]!tblOrg[Organization],0)),[1]!tblLoc[Loc],0))</f>
        <v>0</v>
      </c>
      <c r="T761" s="6" t="e">
        <f>INDEX([1]!tblLoc[Score],MATCH(INDEX([1]!tblOrg[Loc],MATCH(#REF!,[1]!tblOrg[Abbr],0)),[1]!tblLoc[Loc],0))</f>
        <v>#REF!</v>
      </c>
      <c r="U761" s="6">
        <f>IFERROR(INDEX([1]!tblLoc[Score],MATCH(INDEX([1]!tblOrg[Loc],MATCH(INDEX(FacList,MATCH(tblTeamSch[[#This Row],[Facility]],INDEX(FacList,,1),0),3),[1]!tblOrg[Org Num],0)),[1]!tblLoc[Loc],0)),"")</f>
        <v>0</v>
      </c>
      <c r="V761" s="6">
        <f>IF(OR(tblTeamSch[[#This Row],[Court]]="",tblTeamSch[[#This Row],[Home]]&gt;0),0,IF(tblTeamSch[[#This Row],[Court]]&lt;10,0,IF(tblTeamSch[[#This Row],[Home Court]]=10,0,10)))</f>
        <v>0</v>
      </c>
      <c r="W761" s="6" t="e">
        <f>COUNTIFS(tblTeamSch[Travel Score for Game],10,tblTeamSch[Home],0,#REF!,#REF!)</f>
        <v>#REF!</v>
      </c>
      <c r="X761" s="6" t="str">
        <f>IFERROR(INDEX(tblTeamSch[Overall Travel Score],MATCH(tblTeamSch[[#This Row],[Opponent]],tblTeamSch[Team],0)),"")</f>
        <v/>
      </c>
      <c r="Y761" s="6" cm="1">
        <f t="array" ref="Y761">IF(Y760="Num",1,IF(Y760="","",IF(Y760+1&gt;TotalNumRegGames*2,"",Y760+1)))</f>
        <v>760</v>
      </c>
    </row>
    <row r="762" spans="1:25" ht="13.35" customHeight="1" x14ac:dyDescent="0.3">
      <c r="A762" s="6" cm="1">
        <f t="array" ref="A7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463</v>
      </c>
      <c r="B762" s="6" cm="1">
        <f t="array" ref="B7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2" s="6">
        <f>IFERROR(INDEX([1]!tblSchedule[Week Game Scheduled],MATCH(tblTeamSch[[#This Row],[Game Num]],[1]!tblSchedule[GameNum],0)),"")</f>
        <v>50</v>
      </c>
      <c r="D762" s="6">
        <f>IFERROR(INDEX([1]!tblSchedule[Round],MATCH(tblTeamSch[[#This Row],[Game Num]],[1]!tblSchedule[GameNum],0)),"")</f>
        <v>2</v>
      </c>
      <c r="E762" s="6">
        <f>IFERROR(INDEX([1]!tblSchedule[Rnd Sch],MATCH(tblTeamSch[[#This Row],[Game Num]],[1]!tblSchedule[GameNum],0)),"")</f>
        <v>2</v>
      </c>
      <c r="F762" s="6" t="str">
        <f>IFERROR(INDEX([1]!tblSchedule[DLC],MATCH(tblTeamSch[[#This Row],[Game Num]],[1]!tblSchedule[GameNum],0)),"")</f>
        <v>4B1AA</v>
      </c>
      <c r="G762" s="7" t="str">
        <f>IFERROR(INDEX([1]!tblSchedule[Facility],MATCH(tblTeamSch[[#This Row],[Game Num]],[1]!tblSchedule[GameNum],0)),"")</f>
        <v>St. Agnes Gym</v>
      </c>
      <c r="H762" s="8">
        <f>IFERROR(INDEX([1]!tblSchedule[Game Date],MATCH(tblTeamSch[[#This Row],[Game Num]],[1]!tblSchedule[GameNum],0)),"")</f>
        <v>46004</v>
      </c>
      <c r="I762" s="9">
        <f>IFERROR(INDEX([1]!tblSchedule[Game Time],MATCH(tblTeamSch[[#This Row],[Game Num]],[1]!tblSchedule[GameNum],0)),"")</f>
        <v>0.45833333333333331</v>
      </c>
      <c r="J762" s="10" t="str">
        <f>IFERROR(INDEX([1]!tblTeams[Organization],MATCH(tblTeamSch[[#This Row],[Team]],[1]!tblTeams[Team],0)),"")</f>
        <v>St. Agnes</v>
      </c>
      <c r="K762" s="10" t="str">
        <f>IFERROR(INDEX([1]!tblOrg[Abbr],MATCH(tblTeamSch[[#This Row],[Org]],[1]!tblOrg[Organization],0)),"")</f>
        <v>Agn</v>
      </c>
      <c r="L762" s="10" t="str">
        <f>IFERROR(INDEX(IF(tblTeamSch[[#This Row],[1vs2]]=1,[1]!tblSchedule[Team 1 Name],[1]!tblSchedule[Team 2 Name]),MATCH(tblTeamSch[[#This Row],[Game Num]],[1]!tblSchedule[GameNum],0)),"")</f>
        <v>St Agnes BB 4B#1</v>
      </c>
      <c r="M762" s="10" t="str">
        <f>IFERROR(INDEX(IF(tblTeamSch[[#This Row],[1vs2]]=1,[1]!tblSchedule[Team 2 Name],[1]!tblSchedule[Team 1 Name]),MATCH(tblTeamSch[[#This Row],[Game Num]],[1]!tblSchedule[GameNum],0)),"")</f>
        <v>Holy Trinity BB 3/4B #1</v>
      </c>
      <c r="N762" s="6"/>
      <c r="O762" s="6"/>
      <c r="P762" s="6"/>
      <c r="Q762" s="6">
        <f>INDEX([1]!tblSchedule[Home Game],MATCH(tblTeamSch[[#This Row],[Game Num]],[1]!tblSchedule[GameNum],0))</f>
        <v>1</v>
      </c>
      <c r="R762" s="7" t="e">
        <f>IF(COUNTIFS(tblTeamSch[Team],tblTeamSch[[#This Row],[Team]],#REF!,1)&gt;1,"Y","")</f>
        <v>#REF!</v>
      </c>
      <c r="S762" s="6">
        <f>INDEX([1]!tblLoc[Score],MATCH(INDEX([1]!tblOrg[Loc],MATCH(tblTeamSch[[#This Row],[Org]],[1]!tblOrg[Organization],0)),[1]!tblLoc[Loc],0))</f>
        <v>0</v>
      </c>
      <c r="T762" s="6" t="e">
        <f>INDEX([1]!tblLoc[Score],MATCH(INDEX([1]!tblOrg[Loc],MATCH(#REF!,[1]!tblOrg[Abbr],0)),[1]!tblLoc[Loc],0))</f>
        <v>#REF!</v>
      </c>
      <c r="U762" s="6">
        <f>IFERROR(INDEX([1]!tblLoc[Score],MATCH(INDEX([1]!tblOrg[Loc],MATCH(INDEX(FacList,MATCH(tblTeamSch[[#This Row],[Facility]],INDEX(FacList,,1),0),3),[1]!tblOrg[Org Num],0)),[1]!tblLoc[Loc],0)),"")</f>
        <v>0</v>
      </c>
      <c r="V762" s="6">
        <f>IF(OR(tblTeamSch[[#This Row],[Court]]="",tblTeamSch[[#This Row],[Home]]&gt;0),0,IF(tblTeamSch[[#This Row],[Court]]&lt;10,0,IF(tblTeamSch[[#This Row],[Home Court]]=10,0,10)))</f>
        <v>0</v>
      </c>
      <c r="W762" s="6" t="e">
        <f>COUNTIFS(tblTeamSch[Travel Score for Game],10,tblTeamSch[Home],0,#REF!,#REF!)</f>
        <v>#REF!</v>
      </c>
      <c r="X762" s="6" t="str">
        <f>IFERROR(INDEX(tblTeamSch[Overall Travel Score],MATCH(tblTeamSch[[#This Row],[Opponent]],tblTeamSch[Team],0)),"")</f>
        <v/>
      </c>
      <c r="Y762" s="6" cm="1">
        <f t="array" ref="Y762">IF(Y761="Num",1,IF(Y761="","",IF(Y761+1&gt;TotalNumRegGames*2,"",Y761+1)))</f>
        <v>761</v>
      </c>
    </row>
    <row r="763" spans="1:25" ht="13.35" customHeight="1" x14ac:dyDescent="0.3">
      <c r="A763" s="6" cm="1">
        <f t="array" ref="A7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469</v>
      </c>
      <c r="B763" s="6" cm="1">
        <f t="array" ref="B7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3" s="6">
        <f>IFERROR(INDEX([1]!tblSchedule[Week Game Scheduled],MATCH(tblTeamSch[[#This Row],[Game Num]],[1]!tblSchedule[GameNum],0)),"")</f>
        <v>5</v>
      </c>
      <c r="D763" s="6">
        <f>IFERROR(INDEX([1]!tblSchedule[Round],MATCH(tblTeamSch[[#This Row],[Game Num]],[1]!tblSchedule[GameNum],0)),"")</f>
        <v>3</v>
      </c>
      <c r="E763" s="6">
        <f>IFERROR(INDEX([1]!tblSchedule[Rnd Sch],MATCH(tblTeamSch[[#This Row],[Game Num]],[1]!tblSchedule[GameNum],0)),"")</f>
        <v>3</v>
      </c>
      <c r="F763" s="6" t="str">
        <f>IFERROR(INDEX([1]!tblSchedule[DLC],MATCH(tblTeamSch[[#This Row],[Game Num]],[1]!tblSchedule[GameNum],0)),"")</f>
        <v>4B1AA</v>
      </c>
      <c r="G763" s="7" t="str">
        <f>IFERROR(INDEX([1]!tblSchedule[Facility],MATCH(tblTeamSch[[#This Row],[Game Num]],[1]!tblSchedule[GameNum],0)),"")</f>
        <v>St. Agnes Gym</v>
      </c>
      <c r="H763" s="8">
        <f>IFERROR(INDEX([1]!tblSchedule[Game Date],MATCH(tblTeamSch[[#This Row],[Game Num]],[1]!tblSchedule[GameNum],0)),"")</f>
        <v>46025</v>
      </c>
      <c r="I763" s="9">
        <f>IFERROR(INDEX([1]!tblSchedule[Game Time],MATCH(tblTeamSch[[#This Row],[Game Num]],[1]!tblSchedule[GameNum],0)),"")</f>
        <v>0.45833333333333331</v>
      </c>
      <c r="J763" s="10" t="str">
        <f>IFERROR(INDEX([1]!tblTeams[Organization],MATCH(tblTeamSch[[#This Row],[Team]],[1]!tblTeams[Team],0)),"")</f>
        <v>St. Agnes</v>
      </c>
      <c r="K763" s="10" t="str">
        <f>IFERROR(INDEX([1]!tblOrg[Abbr],MATCH(tblTeamSch[[#This Row],[Org]],[1]!tblOrg[Organization],0)),"")</f>
        <v>Agn</v>
      </c>
      <c r="L763" s="10" t="str">
        <f>IFERROR(INDEX(IF(tblTeamSch[[#This Row],[1vs2]]=1,[1]!tblSchedule[Team 1 Name],[1]!tblSchedule[Team 2 Name]),MATCH(tblTeamSch[[#This Row],[Game Num]],[1]!tblSchedule[GameNum],0)),"")</f>
        <v>St Agnes BB 4B#1</v>
      </c>
      <c r="M763" s="10" t="str">
        <f>IFERROR(INDEX(IF(tblTeamSch[[#This Row],[1vs2]]=1,[1]!tblSchedule[Team 2 Name],[1]!tblSchedule[Team 1 Name]),MATCH(tblTeamSch[[#This Row],[Game Num]],[1]!tblSchedule[GameNum],0)),"")</f>
        <v>St Michael BB 4B#1</v>
      </c>
      <c r="N763" s="6"/>
      <c r="O763" s="6"/>
      <c r="P763" s="6"/>
      <c r="Q763" s="6">
        <f>INDEX([1]!tblSchedule[Home Game],MATCH(tblTeamSch[[#This Row],[Game Num]],[1]!tblSchedule[GameNum],0))</f>
        <v>1</v>
      </c>
      <c r="R763" s="7" t="e">
        <f>IF(COUNTIFS(tblTeamSch[Team],tblTeamSch[[#This Row],[Team]],#REF!,1)&gt;1,"Y","")</f>
        <v>#REF!</v>
      </c>
      <c r="S763" s="6">
        <f>INDEX([1]!tblLoc[Score],MATCH(INDEX([1]!tblOrg[Loc],MATCH(tblTeamSch[[#This Row],[Org]],[1]!tblOrg[Organization],0)),[1]!tblLoc[Loc],0))</f>
        <v>0</v>
      </c>
      <c r="T763" s="6" t="e">
        <f>INDEX([1]!tblLoc[Score],MATCH(INDEX([1]!tblOrg[Loc],MATCH(#REF!,[1]!tblOrg[Abbr],0)),[1]!tblLoc[Loc],0))</f>
        <v>#REF!</v>
      </c>
      <c r="U763" s="6">
        <f>IFERROR(INDEX([1]!tblLoc[Score],MATCH(INDEX([1]!tblOrg[Loc],MATCH(INDEX(FacList,MATCH(tblTeamSch[[#This Row],[Facility]],INDEX(FacList,,1),0),3),[1]!tblOrg[Org Num],0)),[1]!tblLoc[Loc],0)),"")</f>
        <v>0</v>
      </c>
      <c r="V763" s="6">
        <f>IF(OR(tblTeamSch[[#This Row],[Court]]="",tblTeamSch[[#This Row],[Home]]&gt;0),0,IF(tblTeamSch[[#This Row],[Court]]&lt;10,0,IF(tblTeamSch[[#This Row],[Home Court]]=10,0,10)))</f>
        <v>0</v>
      </c>
      <c r="W763" s="6" t="e">
        <f>COUNTIFS(tblTeamSch[Travel Score for Game],10,tblTeamSch[Home],0,#REF!,#REF!)</f>
        <v>#REF!</v>
      </c>
      <c r="X763" s="6" t="str">
        <f>IFERROR(INDEX(tblTeamSch[Overall Travel Score],MATCH(tblTeamSch[[#This Row],[Opponent]],tblTeamSch[Team],0)),"")</f>
        <v/>
      </c>
      <c r="Y763" s="6" cm="1">
        <f t="array" ref="Y763">IF(Y762="Num",1,IF(Y762="","",IF(Y762+1&gt;TotalNumRegGames*2,"",Y762+1)))</f>
        <v>762</v>
      </c>
    </row>
    <row r="764" spans="1:25" ht="13.35" customHeight="1" x14ac:dyDescent="0.3">
      <c r="A764" s="6" cm="1">
        <f t="array" ref="A7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475</v>
      </c>
      <c r="B764" s="6" cm="1">
        <f t="array" ref="B7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4" s="6">
        <f>IFERROR(INDEX([1]!tblSchedule[Week Game Scheduled],MATCH(tblTeamSch[[#This Row],[Game Num]],[1]!tblSchedule[GameNum],0)),"")</f>
        <v>6</v>
      </c>
      <c r="D764" s="6">
        <f>IFERROR(INDEX([1]!tblSchedule[Round],MATCH(tblTeamSch[[#This Row],[Game Num]],[1]!tblSchedule[GameNum],0)),"")</f>
        <v>4</v>
      </c>
      <c r="E764" s="6">
        <f>IFERROR(INDEX([1]!tblSchedule[Rnd Sch],MATCH(tblTeamSch[[#This Row],[Game Num]],[1]!tblSchedule[GameNum],0)),"")</f>
        <v>4</v>
      </c>
      <c r="F764" s="6" t="str">
        <f>IFERROR(INDEX([1]!tblSchedule[DLC],MATCH(tblTeamSch[[#This Row],[Game Num]],[1]!tblSchedule[GameNum],0)),"")</f>
        <v>4B1AA</v>
      </c>
      <c r="G764" s="7" t="str">
        <f>IFERROR(INDEX([1]!tblSchedule[Facility],MATCH(tblTeamSch[[#This Row],[Game Num]],[1]!tblSchedule[GameNum],0)),"")</f>
        <v>St. Agnes Gym</v>
      </c>
      <c r="H764" s="8">
        <f>IFERROR(INDEX([1]!tblSchedule[Game Date],MATCH(tblTeamSch[[#This Row],[Game Num]],[1]!tblSchedule[GameNum],0)),"")</f>
        <v>46032</v>
      </c>
      <c r="I764" s="9">
        <f>IFERROR(INDEX([1]!tblSchedule[Game Time],MATCH(tblTeamSch[[#This Row],[Game Num]],[1]!tblSchedule[GameNum],0)),"")</f>
        <v>0.45833333333333331</v>
      </c>
      <c r="J764" s="10" t="str">
        <f>IFERROR(INDEX([1]!tblTeams[Organization],MATCH(tblTeamSch[[#This Row],[Team]],[1]!tblTeams[Team],0)),"")</f>
        <v>St. Agnes</v>
      </c>
      <c r="K764" s="10" t="str">
        <f>IFERROR(INDEX([1]!tblOrg[Abbr],MATCH(tblTeamSch[[#This Row],[Org]],[1]!tblOrg[Organization],0)),"")</f>
        <v>Agn</v>
      </c>
      <c r="L764" s="10" t="str">
        <f>IFERROR(INDEX(IF(tblTeamSch[[#This Row],[1vs2]]=1,[1]!tblSchedule[Team 1 Name],[1]!tblSchedule[Team 2 Name]),MATCH(tblTeamSch[[#This Row],[Game Num]],[1]!tblSchedule[GameNum],0)),"")</f>
        <v>St Agnes BB 4B#1</v>
      </c>
      <c r="M764" s="10" t="str">
        <f>IFERROR(INDEX(IF(tblTeamSch[[#This Row],[1vs2]]=1,[1]!tblSchedule[Team 2 Name],[1]!tblSchedule[Team 1 Name]),MATCH(tblTeamSch[[#This Row],[Game Num]],[1]!tblSchedule[GameNum],0)),"")</f>
        <v>St. Albert BB 4B#1</v>
      </c>
      <c r="N764" s="6"/>
      <c r="O764" s="6"/>
      <c r="P764" s="6"/>
      <c r="Q764" s="6">
        <f>INDEX([1]!tblSchedule[Home Game],MATCH(tblTeamSch[[#This Row],[Game Num]],[1]!tblSchedule[GameNum],0))</f>
        <v>1</v>
      </c>
      <c r="R764" s="7" t="e">
        <f>IF(COUNTIFS(tblTeamSch[Team],tblTeamSch[[#This Row],[Team]],#REF!,1)&gt;1,"Y","")</f>
        <v>#REF!</v>
      </c>
      <c r="S764" s="6">
        <f>INDEX([1]!tblLoc[Score],MATCH(INDEX([1]!tblOrg[Loc],MATCH(tblTeamSch[[#This Row],[Org]],[1]!tblOrg[Organization],0)),[1]!tblLoc[Loc],0))</f>
        <v>0</v>
      </c>
      <c r="T764" s="6" t="e">
        <f>INDEX([1]!tblLoc[Score],MATCH(INDEX([1]!tblOrg[Loc],MATCH(#REF!,[1]!tblOrg[Abbr],0)),[1]!tblLoc[Loc],0))</f>
        <v>#REF!</v>
      </c>
      <c r="U764" s="6">
        <f>IFERROR(INDEX([1]!tblLoc[Score],MATCH(INDEX([1]!tblOrg[Loc],MATCH(INDEX(FacList,MATCH(tblTeamSch[[#This Row],[Facility]],INDEX(FacList,,1),0),3),[1]!tblOrg[Org Num],0)),[1]!tblLoc[Loc],0)),"")</f>
        <v>0</v>
      </c>
      <c r="V764" s="6">
        <f>IF(OR(tblTeamSch[[#This Row],[Court]]="",tblTeamSch[[#This Row],[Home]]&gt;0),0,IF(tblTeamSch[[#This Row],[Court]]&lt;10,0,IF(tblTeamSch[[#This Row],[Home Court]]=10,0,10)))</f>
        <v>0</v>
      </c>
      <c r="W764" s="6" t="e">
        <f>COUNTIFS(tblTeamSch[Travel Score for Game],10,tblTeamSch[Home],0,#REF!,#REF!)</f>
        <v>#REF!</v>
      </c>
      <c r="X764" s="6" t="str">
        <f>IFERROR(INDEX(tblTeamSch[Overall Travel Score],MATCH(tblTeamSch[[#This Row],[Opponent]],tblTeamSch[Team],0)),"")</f>
        <v/>
      </c>
      <c r="Y764" s="6" cm="1">
        <f t="array" ref="Y764">IF(Y763="Num",1,IF(Y763="","",IF(Y763+1&gt;TotalNumRegGames*2,"",Y763+1)))</f>
        <v>763</v>
      </c>
    </row>
    <row r="765" spans="1:25" ht="13.35" customHeight="1" x14ac:dyDescent="0.3">
      <c r="A765" s="6" cm="1">
        <f t="array" ref="A7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478</v>
      </c>
      <c r="B765" s="6" cm="1">
        <f t="array" ref="B7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65" s="6">
        <f>IFERROR(INDEX([1]!tblSchedule[Week Game Scheduled],MATCH(tblTeamSch[[#This Row],[Game Num]],[1]!tblSchedule[GameNum],0)),"")</f>
        <v>7</v>
      </c>
      <c r="D765" s="6">
        <f>IFERROR(INDEX([1]!tblSchedule[Round],MATCH(tblTeamSch[[#This Row],[Game Num]],[1]!tblSchedule[GameNum],0)),"")</f>
        <v>5</v>
      </c>
      <c r="E765" s="6">
        <f>IFERROR(INDEX([1]!tblSchedule[Rnd Sch],MATCH(tblTeamSch[[#This Row],[Game Num]],[1]!tblSchedule[GameNum],0)),"")</f>
        <v>5</v>
      </c>
      <c r="F765" s="6" t="str">
        <f>IFERROR(INDEX([1]!tblSchedule[DLC],MATCH(tblTeamSch[[#This Row],[Game Num]],[1]!tblSchedule[GameNum],0)),"")</f>
        <v>4B1AA</v>
      </c>
      <c r="G765" s="7" t="str">
        <f>IFERROR(INDEX([1]!tblSchedule[Facility],MATCH(tblTeamSch[[#This Row],[Game Num]],[1]!tblSchedule[GameNum],0)),"")</f>
        <v>St. Gabriel Multi-Purpose Building</v>
      </c>
      <c r="H765" s="8">
        <f>IFERROR(INDEX([1]!tblSchedule[Game Date],MATCH(tblTeamSch[[#This Row],[Game Num]],[1]!tblSchedule[GameNum],0)),"")</f>
        <v>46039</v>
      </c>
      <c r="I765" s="9">
        <f>IFERROR(INDEX([1]!tblSchedule[Game Time],MATCH(tblTeamSch[[#This Row],[Game Num]],[1]!tblSchedule[GameNum],0)),"")</f>
        <v>0.375</v>
      </c>
      <c r="J765" s="10" t="str">
        <f>IFERROR(INDEX([1]!tblTeams[Organization],MATCH(tblTeamSch[[#This Row],[Team]],[1]!tblTeams[Team],0)),"")</f>
        <v>St. Agnes</v>
      </c>
      <c r="K765" s="10" t="str">
        <f>IFERROR(INDEX([1]!tblOrg[Abbr],MATCH(tblTeamSch[[#This Row],[Org]],[1]!tblOrg[Organization],0)),"")</f>
        <v>Agn</v>
      </c>
      <c r="L765" s="10" t="str">
        <f>IFERROR(INDEX(IF(tblTeamSch[[#This Row],[1vs2]]=1,[1]!tblSchedule[Team 1 Name],[1]!tblSchedule[Team 2 Name]),MATCH(tblTeamSch[[#This Row],[Game Num]],[1]!tblSchedule[GameNum],0)),"")</f>
        <v>St Agnes BB 4B#1</v>
      </c>
      <c r="M765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765" s="6"/>
      <c r="O765" s="6"/>
      <c r="P765" s="6"/>
      <c r="Q765" s="6">
        <f>INDEX([1]!tblSchedule[Home Game],MATCH(tblTeamSch[[#This Row],[Game Num]],[1]!tblSchedule[GameNum],0))</f>
        <v>1</v>
      </c>
      <c r="R765" s="7" t="e">
        <f>IF(COUNTIFS(tblTeamSch[Team],tblTeamSch[[#This Row],[Team]],#REF!,1)&gt;1,"Y","")</f>
        <v>#REF!</v>
      </c>
      <c r="S765" s="6">
        <f>INDEX([1]!tblLoc[Score],MATCH(INDEX([1]!tblOrg[Loc],MATCH(tblTeamSch[[#This Row],[Org]],[1]!tblOrg[Organization],0)),[1]!tblLoc[Loc],0))</f>
        <v>0</v>
      </c>
      <c r="T765" s="6" t="e">
        <f>INDEX([1]!tblLoc[Score],MATCH(INDEX([1]!tblOrg[Loc],MATCH(#REF!,[1]!tblOrg[Abbr],0)),[1]!tblLoc[Loc],0))</f>
        <v>#REF!</v>
      </c>
      <c r="U765" s="6">
        <f>IFERROR(INDEX([1]!tblLoc[Score],MATCH(INDEX([1]!tblOrg[Loc],MATCH(INDEX(FacList,MATCH(tblTeamSch[[#This Row],[Facility]],INDEX(FacList,,1),0),3),[1]!tblOrg[Org Num],0)),[1]!tblLoc[Loc],0)),"")</f>
        <v>7</v>
      </c>
      <c r="V765" s="6">
        <f>IF(OR(tblTeamSch[[#This Row],[Court]]="",tblTeamSch[[#This Row],[Home]]&gt;0),0,IF(tblTeamSch[[#This Row],[Court]]&lt;10,0,IF(tblTeamSch[[#This Row],[Home Court]]=10,0,10)))</f>
        <v>0</v>
      </c>
      <c r="W765" s="6" t="e">
        <f>COUNTIFS(tblTeamSch[Travel Score for Game],10,tblTeamSch[Home],0,#REF!,#REF!)</f>
        <v>#REF!</v>
      </c>
      <c r="X765" s="6" t="str">
        <f>IFERROR(INDEX(tblTeamSch[Overall Travel Score],MATCH(tblTeamSch[[#This Row],[Opponent]],tblTeamSch[Team],0)),"")</f>
        <v/>
      </c>
      <c r="Y765" s="6" cm="1">
        <f t="array" ref="Y765">IF(Y764="Num",1,IF(Y764="","",IF(Y764+1&gt;TotalNumRegGames*2,"",Y764+1)))</f>
        <v>764</v>
      </c>
    </row>
    <row r="766" spans="1:25" ht="13.35" customHeight="1" x14ac:dyDescent="0.3">
      <c r="A766" s="6" cm="1">
        <f t="array" ref="A7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487</v>
      </c>
      <c r="B766" s="6" cm="1">
        <f t="array" ref="B7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6" s="6">
        <f>IFERROR(INDEX([1]!tblSchedule[Week Game Scheduled],MATCH(tblTeamSch[[#This Row],[Game Num]],[1]!tblSchedule[GameNum],0)),"")</f>
        <v>8</v>
      </c>
      <c r="D766" s="6">
        <f>IFERROR(INDEX([1]!tblSchedule[Round],MATCH(tblTeamSch[[#This Row],[Game Num]],[1]!tblSchedule[GameNum],0)),"")</f>
        <v>6</v>
      </c>
      <c r="E766" s="6">
        <f>IFERROR(INDEX([1]!tblSchedule[Rnd Sch],MATCH(tblTeamSch[[#This Row],[Game Num]],[1]!tblSchedule[GameNum],0)),"")</f>
        <v>6</v>
      </c>
      <c r="F766" s="6" t="str">
        <f>IFERROR(INDEX([1]!tblSchedule[DLC],MATCH(tblTeamSch[[#This Row],[Game Num]],[1]!tblSchedule[GameNum],0)),"")</f>
        <v>4B1AA</v>
      </c>
      <c r="G766" s="7" t="str">
        <f>IFERROR(INDEX([1]!tblSchedule[Facility],MATCH(tblTeamSch[[#This Row],[Game Num]],[1]!tblSchedule[GameNum],0)),"")</f>
        <v>St. Agnes Gym</v>
      </c>
      <c r="H766" s="8">
        <f>IFERROR(INDEX([1]!tblSchedule[Game Date],MATCH(tblTeamSch[[#This Row],[Game Num]],[1]!tblSchedule[GameNum],0)),"")</f>
        <v>46046</v>
      </c>
      <c r="I766" s="9">
        <f>IFERROR(INDEX([1]!tblSchedule[Game Time],MATCH(tblTeamSch[[#This Row],[Game Num]],[1]!tblSchedule[GameNum],0)),"")</f>
        <v>0.45833333333333331</v>
      </c>
      <c r="J766" s="10" t="str">
        <f>IFERROR(INDEX([1]!tblTeams[Organization],MATCH(tblTeamSch[[#This Row],[Team]],[1]!tblTeams[Team],0)),"")</f>
        <v>St. Agnes</v>
      </c>
      <c r="K766" s="10" t="str">
        <f>IFERROR(INDEX([1]!tblOrg[Abbr],MATCH(tblTeamSch[[#This Row],[Org]],[1]!tblOrg[Organization],0)),"")</f>
        <v>Agn</v>
      </c>
      <c r="L766" s="10" t="str">
        <f>IFERROR(INDEX(IF(tblTeamSch[[#This Row],[1vs2]]=1,[1]!tblSchedule[Team 1 Name],[1]!tblSchedule[Team 2 Name]),MATCH(tblTeamSch[[#This Row],[Game Num]],[1]!tblSchedule[GameNum],0)),"")</f>
        <v>St Agnes BB 4B#1</v>
      </c>
      <c r="M766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766" s="6"/>
      <c r="O766" s="6"/>
      <c r="P766" s="6"/>
      <c r="Q766" s="6">
        <f>INDEX([1]!tblSchedule[Home Game],MATCH(tblTeamSch[[#This Row],[Game Num]],[1]!tblSchedule[GameNum],0))</f>
        <v>1</v>
      </c>
      <c r="R766" s="7" t="e">
        <f>IF(COUNTIFS(tblTeamSch[Team],tblTeamSch[[#This Row],[Team]],#REF!,1)&gt;1,"Y","")</f>
        <v>#REF!</v>
      </c>
      <c r="S766" s="6">
        <f>INDEX([1]!tblLoc[Score],MATCH(INDEX([1]!tblOrg[Loc],MATCH(tblTeamSch[[#This Row],[Org]],[1]!tblOrg[Organization],0)),[1]!tblLoc[Loc],0))</f>
        <v>0</v>
      </c>
      <c r="T766" s="6" t="e">
        <f>INDEX([1]!tblLoc[Score],MATCH(INDEX([1]!tblOrg[Loc],MATCH(#REF!,[1]!tblOrg[Abbr],0)),[1]!tblLoc[Loc],0))</f>
        <v>#REF!</v>
      </c>
      <c r="U766" s="6">
        <f>IFERROR(INDEX([1]!tblLoc[Score],MATCH(INDEX([1]!tblOrg[Loc],MATCH(INDEX(FacList,MATCH(tblTeamSch[[#This Row],[Facility]],INDEX(FacList,,1),0),3),[1]!tblOrg[Org Num],0)),[1]!tblLoc[Loc],0)),"")</f>
        <v>0</v>
      </c>
      <c r="V766" s="6">
        <f>IF(OR(tblTeamSch[[#This Row],[Court]]="",tblTeamSch[[#This Row],[Home]]&gt;0),0,IF(tblTeamSch[[#This Row],[Court]]&lt;10,0,IF(tblTeamSch[[#This Row],[Home Court]]=10,0,10)))</f>
        <v>0</v>
      </c>
      <c r="W766" s="6" t="e">
        <f>COUNTIFS(tblTeamSch[Travel Score for Game],10,tblTeamSch[Home],0,#REF!,#REF!)</f>
        <v>#REF!</v>
      </c>
      <c r="X766" s="6" t="str">
        <f>IFERROR(INDEX(tblTeamSch[Overall Travel Score],MATCH(tblTeamSch[[#This Row],[Opponent]],tblTeamSch[Team],0)),"")</f>
        <v/>
      </c>
      <c r="Y766" s="6" cm="1">
        <f t="array" ref="Y766">IF(Y765="Num",1,IF(Y765="","",IF(Y765+1&gt;TotalNumRegGames*2,"",Y765+1)))</f>
        <v>765</v>
      </c>
    </row>
    <row r="767" spans="1:25" ht="13.35" customHeight="1" x14ac:dyDescent="0.3">
      <c r="A767" s="6" cm="1">
        <f t="array" ref="A7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491</v>
      </c>
      <c r="B767" s="6" cm="1">
        <f t="array" ref="B7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67" s="6">
        <f>IFERROR(INDEX([1]!tblSchedule[Week Game Scheduled],MATCH(tblTeamSch[[#This Row],[Game Num]],[1]!tblSchedule[GameNum],0)),"")</f>
        <v>9</v>
      </c>
      <c r="D767" s="6">
        <f>IFERROR(INDEX([1]!tblSchedule[Round],MATCH(tblTeamSch[[#This Row],[Game Num]],[1]!tblSchedule[GameNum],0)),"")</f>
        <v>7</v>
      </c>
      <c r="E767" s="6">
        <f>IFERROR(INDEX([1]!tblSchedule[Rnd Sch],MATCH(tblTeamSch[[#This Row],[Game Num]],[1]!tblSchedule[GameNum],0)),"")</f>
        <v>7</v>
      </c>
      <c r="F767" s="6" t="str">
        <f>IFERROR(INDEX([1]!tblSchedule[DLC],MATCH(tblTeamSch[[#This Row],[Game Num]],[1]!tblSchedule[GameNum],0)),"")</f>
        <v>4B1AA</v>
      </c>
      <c r="G767" s="7" t="str">
        <f>IFERROR(INDEX([1]!tblSchedule[Facility],MATCH(tblTeamSch[[#This Row],[Game Num]],[1]!tblSchedule[GameNum],0)),"")</f>
        <v>St. Agnes Gym</v>
      </c>
      <c r="H767" s="8">
        <f>IFERROR(INDEX([1]!tblSchedule[Game Date],MATCH(tblTeamSch[[#This Row],[Game Num]],[1]!tblSchedule[GameNum],0)),"")</f>
        <v>46053</v>
      </c>
      <c r="I767" s="9">
        <f>IFERROR(INDEX([1]!tblSchedule[Game Time],MATCH(tblTeamSch[[#This Row],[Game Num]],[1]!tblSchedule[GameNum],0)),"")</f>
        <v>0.375</v>
      </c>
      <c r="J767" s="10" t="str">
        <f>IFERROR(INDEX([1]!tblTeams[Organization],MATCH(tblTeamSch[[#This Row],[Team]],[1]!tblTeams[Team],0)),"")</f>
        <v>St. Agnes</v>
      </c>
      <c r="K767" s="10" t="str">
        <f>IFERROR(INDEX([1]!tblOrg[Abbr],MATCH(tblTeamSch[[#This Row],[Org]],[1]!tblOrg[Organization],0)),"")</f>
        <v>Agn</v>
      </c>
      <c r="L767" s="10" t="str">
        <f>IFERROR(INDEX(IF(tblTeamSch[[#This Row],[1vs2]]=1,[1]!tblSchedule[Team 1 Name],[1]!tblSchedule[Team 2 Name]),MATCH(tblTeamSch[[#This Row],[Game Num]],[1]!tblSchedule[GameNum],0)),"")</f>
        <v>St Agnes BB 4B#1</v>
      </c>
      <c r="M767" s="10" t="str">
        <f>IFERROR(INDEX(IF(tblTeamSch[[#This Row],[1vs2]]=1,[1]!tblSchedule[Team 2 Name],[1]!tblSchedule[Team 1 Name]),MATCH(tblTeamSch[[#This Row],[Game Num]],[1]!tblSchedule[GameNum],0)),"")</f>
        <v>SHMS BB 4B#1</v>
      </c>
      <c r="N767" s="6"/>
      <c r="O767" s="6"/>
      <c r="P767" s="6"/>
      <c r="Q767" s="6">
        <f>INDEX([1]!tblSchedule[Home Game],MATCH(tblTeamSch[[#This Row],[Game Num]],[1]!tblSchedule[GameNum],0))</f>
        <v>1</v>
      </c>
      <c r="R767" s="7" t="e">
        <f>IF(COUNTIFS(tblTeamSch[Team],tblTeamSch[[#This Row],[Team]],#REF!,1)&gt;1,"Y","")</f>
        <v>#REF!</v>
      </c>
      <c r="S767" s="6">
        <f>INDEX([1]!tblLoc[Score],MATCH(INDEX([1]!tblOrg[Loc],MATCH(tblTeamSch[[#This Row],[Org]],[1]!tblOrg[Organization],0)),[1]!tblLoc[Loc],0))</f>
        <v>0</v>
      </c>
      <c r="T767" s="6" t="e">
        <f>INDEX([1]!tblLoc[Score],MATCH(INDEX([1]!tblOrg[Loc],MATCH(#REF!,[1]!tblOrg[Abbr],0)),[1]!tblLoc[Loc],0))</f>
        <v>#REF!</v>
      </c>
      <c r="U767" s="6">
        <f>IFERROR(INDEX([1]!tblLoc[Score],MATCH(INDEX([1]!tblOrg[Loc],MATCH(INDEX(FacList,MATCH(tblTeamSch[[#This Row],[Facility]],INDEX(FacList,,1),0),3),[1]!tblOrg[Org Num],0)),[1]!tblLoc[Loc],0)),"")</f>
        <v>0</v>
      </c>
      <c r="V767" s="6">
        <f>IF(OR(tblTeamSch[[#This Row],[Court]]="",tblTeamSch[[#This Row],[Home]]&gt;0),0,IF(tblTeamSch[[#This Row],[Court]]&lt;10,0,IF(tblTeamSch[[#This Row],[Home Court]]=10,0,10)))</f>
        <v>0</v>
      </c>
      <c r="W767" s="6" t="e">
        <f>COUNTIFS(tblTeamSch[Travel Score for Game],10,tblTeamSch[Home],0,#REF!,#REF!)</f>
        <v>#REF!</v>
      </c>
      <c r="X767" s="6" t="str">
        <f>IFERROR(INDEX(tblTeamSch[Overall Travel Score],MATCH(tblTeamSch[[#This Row],[Opponent]],tblTeamSch[Team],0)),"")</f>
        <v/>
      </c>
      <c r="Y767" s="6" cm="1">
        <f t="array" ref="Y767">IF(Y766="Num",1,IF(Y766="","",IF(Y766+1&gt;TotalNumRegGames*2,"",Y766+1)))</f>
        <v>766</v>
      </c>
    </row>
    <row r="768" spans="1:25" ht="13.35" customHeight="1" x14ac:dyDescent="0.3">
      <c r="A768" s="6" cm="1">
        <f t="array" ref="A7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545</v>
      </c>
      <c r="B768" s="6" cm="1">
        <f t="array" ref="B7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8" s="6">
        <f>IFERROR(INDEX([1]!tblSchedule[Week Game Scheduled],MATCH(tblTeamSch[[#This Row],[Game Num]],[1]!tblSchedule[GameNum],0)),"")</f>
        <v>49</v>
      </c>
      <c r="D768" s="6">
        <f>IFERROR(INDEX([1]!tblSchedule[Round],MATCH(tblTeamSch[[#This Row],[Game Num]],[1]!tblSchedule[GameNum],0)),"")</f>
        <v>1</v>
      </c>
      <c r="E768" s="6">
        <f>IFERROR(INDEX([1]!tblSchedule[Rnd Sch],MATCH(tblTeamSch[[#This Row],[Game Num]],[1]!tblSchedule[GameNum],0)),"")</f>
        <v>1</v>
      </c>
      <c r="F768" s="6" t="str">
        <f>IFERROR(INDEX([1]!tblSchedule[DLC],MATCH(tblTeamSch[[#This Row],[Game Num]],[1]!tblSchedule[GameNum],0)),"")</f>
        <v>4B2AA</v>
      </c>
      <c r="G768" s="7" t="str">
        <f>IFERROR(INDEX([1]!tblSchedule[Facility],MATCH(tblTeamSch[[#This Row],[Game Num]],[1]!tblSchedule[GameNum],0)),"")</f>
        <v>St. Agnes Gym</v>
      </c>
      <c r="H768" s="8">
        <f>IFERROR(INDEX([1]!tblSchedule[Game Date],MATCH(tblTeamSch[[#This Row],[Game Num]],[1]!tblSchedule[GameNum],0)),"")</f>
        <v>45997</v>
      </c>
      <c r="I768" s="9">
        <f>IFERROR(INDEX([1]!tblSchedule[Game Time],MATCH(tblTeamSch[[#This Row],[Game Num]],[1]!tblSchedule[GameNum],0)),"")</f>
        <v>0.54166666666666663</v>
      </c>
      <c r="J768" s="10" t="str">
        <f>IFERROR(INDEX([1]!tblTeams[Organization],MATCH(tblTeamSch[[#This Row],[Team]],[1]!tblTeams[Team],0)),"")</f>
        <v>St. Agnes</v>
      </c>
      <c r="K768" s="10" t="str">
        <f>IFERROR(INDEX([1]!tblOrg[Abbr],MATCH(tblTeamSch[[#This Row],[Org]],[1]!tblOrg[Organization],0)),"")</f>
        <v>Agn</v>
      </c>
      <c r="L768" s="10" t="str">
        <f>IFERROR(INDEX(IF(tblTeamSch[[#This Row],[1vs2]]=1,[1]!tblSchedule[Team 1 Name],[1]!tblSchedule[Team 2 Name]),MATCH(tblTeamSch[[#This Row],[Game Num]],[1]!tblSchedule[GameNum],0)),"")</f>
        <v>St Agnes BB 4B#2</v>
      </c>
      <c r="M768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768" s="6"/>
      <c r="O768" s="6"/>
      <c r="P768" s="6"/>
      <c r="Q768" s="6">
        <f>INDEX([1]!tblSchedule[Home Game],MATCH(tblTeamSch[[#This Row],[Game Num]],[1]!tblSchedule[GameNum],0))</f>
        <v>1</v>
      </c>
      <c r="R768" s="7" t="e">
        <f>IF(COUNTIFS(tblTeamSch[Team],tblTeamSch[[#This Row],[Team]],#REF!,1)&gt;1,"Y","")</f>
        <v>#REF!</v>
      </c>
      <c r="S768" s="6">
        <f>INDEX([1]!tblLoc[Score],MATCH(INDEX([1]!tblOrg[Loc],MATCH(tblTeamSch[[#This Row],[Org]],[1]!tblOrg[Organization],0)),[1]!tblLoc[Loc],0))</f>
        <v>0</v>
      </c>
      <c r="T768" s="6" t="e">
        <f>INDEX([1]!tblLoc[Score],MATCH(INDEX([1]!tblOrg[Loc],MATCH(#REF!,[1]!tblOrg[Abbr],0)),[1]!tblLoc[Loc],0))</f>
        <v>#REF!</v>
      </c>
      <c r="U768" s="6">
        <f>IFERROR(INDEX([1]!tblLoc[Score],MATCH(INDEX([1]!tblOrg[Loc],MATCH(INDEX(FacList,MATCH(tblTeamSch[[#This Row],[Facility]],INDEX(FacList,,1),0),3),[1]!tblOrg[Org Num],0)),[1]!tblLoc[Loc],0)),"")</f>
        <v>0</v>
      </c>
      <c r="V768" s="6">
        <f>IF(OR(tblTeamSch[[#This Row],[Court]]="",tblTeamSch[[#This Row],[Home]]&gt;0),0,IF(tblTeamSch[[#This Row],[Court]]&lt;10,0,IF(tblTeamSch[[#This Row],[Home Court]]=10,0,10)))</f>
        <v>0</v>
      </c>
      <c r="W768" s="6" t="e">
        <f>COUNTIFS(tblTeamSch[Travel Score for Game],10,tblTeamSch[Home],0,#REF!,#REF!)</f>
        <v>#REF!</v>
      </c>
      <c r="X768" s="6" t="str">
        <f>IFERROR(INDEX(tblTeamSch[Overall Travel Score],MATCH(tblTeamSch[[#This Row],[Opponent]],tblTeamSch[Team],0)),"")</f>
        <v/>
      </c>
      <c r="Y768" s="6" cm="1">
        <f t="array" ref="Y768">IF(Y767="Num",1,IF(Y767="","",IF(Y767+1&gt;TotalNumRegGames*2,"",Y767+1)))</f>
        <v>767</v>
      </c>
    </row>
    <row r="769" spans="1:25" ht="13.35" customHeight="1" x14ac:dyDescent="0.3">
      <c r="A769" s="6" cm="1">
        <f t="array" ref="A7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551</v>
      </c>
      <c r="B769" s="6" cm="1">
        <f t="array" ref="B7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69" s="6">
        <f>IFERROR(INDEX([1]!tblSchedule[Week Game Scheduled],MATCH(tblTeamSch[[#This Row],[Game Num]],[1]!tblSchedule[GameNum],0)),"")</f>
        <v>50</v>
      </c>
      <c r="D769" s="6">
        <f>IFERROR(INDEX([1]!tblSchedule[Round],MATCH(tblTeamSch[[#This Row],[Game Num]],[1]!tblSchedule[GameNum],0)),"")</f>
        <v>2</v>
      </c>
      <c r="E769" s="6">
        <f>IFERROR(INDEX([1]!tblSchedule[Rnd Sch],MATCH(tblTeamSch[[#This Row],[Game Num]],[1]!tblSchedule[GameNum],0)),"")</f>
        <v>2</v>
      </c>
      <c r="F769" s="6" t="str">
        <f>IFERROR(INDEX([1]!tblSchedule[DLC],MATCH(tblTeamSch[[#This Row],[Game Num]],[1]!tblSchedule[GameNum],0)),"")</f>
        <v>4B2AA</v>
      </c>
      <c r="G769" s="7" t="str">
        <f>IFERROR(INDEX([1]!tblSchedule[Facility],MATCH(tblTeamSch[[#This Row],[Game Num]],[1]!tblSchedule[GameNum],0)),"")</f>
        <v>Holy Trinity Parish School</v>
      </c>
      <c r="H769" s="8">
        <f>IFERROR(INDEX([1]!tblSchedule[Game Date],MATCH(tblTeamSch[[#This Row],[Game Num]],[1]!tblSchedule[GameNum],0)),"")</f>
        <v>46004</v>
      </c>
      <c r="I769" s="9">
        <f>IFERROR(INDEX([1]!tblSchedule[Game Time],MATCH(tblTeamSch[[#This Row],[Game Num]],[1]!tblSchedule[GameNum],0)),"")</f>
        <v>0.45833333333333331</v>
      </c>
      <c r="J769" s="10" t="str">
        <f>IFERROR(INDEX([1]!tblTeams[Organization],MATCH(tblTeamSch[[#This Row],[Team]],[1]!tblTeams[Team],0)),"")</f>
        <v>St. Agnes</v>
      </c>
      <c r="K769" s="10" t="str">
        <f>IFERROR(INDEX([1]!tblOrg[Abbr],MATCH(tblTeamSch[[#This Row],[Org]],[1]!tblOrg[Organization],0)),"")</f>
        <v>Agn</v>
      </c>
      <c r="L769" s="10" t="str">
        <f>IFERROR(INDEX(IF(tblTeamSch[[#This Row],[1vs2]]=1,[1]!tblSchedule[Team 1 Name],[1]!tblSchedule[Team 2 Name]),MATCH(tblTeamSch[[#This Row],[Game Num]],[1]!tblSchedule[GameNum],0)),"")</f>
        <v>St Agnes BB 4B#2</v>
      </c>
      <c r="M769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769" s="6"/>
      <c r="O769" s="6"/>
      <c r="P769" s="6"/>
      <c r="Q769" s="6">
        <f>INDEX([1]!tblSchedule[Home Game],MATCH(tblTeamSch[[#This Row],[Game Num]],[1]!tblSchedule[GameNum],0))</f>
        <v>1</v>
      </c>
      <c r="R769" s="7" t="e">
        <f>IF(COUNTIFS(tblTeamSch[Team],tblTeamSch[[#This Row],[Team]],#REF!,1)&gt;1,"Y","")</f>
        <v>#REF!</v>
      </c>
      <c r="S769" s="6">
        <f>INDEX([1]!tblLoc[Score],MATCH(INDEX([1]!tblOrg[Loc],MATCH(tblTeamSch[[#This Row],[Org]],[1]!tblOrg[Organization],0)),[1]!tblLoc[Loc],0))</f>
        <v>0</v>
      </c>
      <c r="T769" s="6" t="e">
        <f>INDEX([1]!tblLoc[Score],MATCH(INDEX([1]!tblOrg[Loc],MATCH(#REF!,[1]!tblOrg[Abbr],0)),[1]!tblLoc[Loc],0))</f>
        <v>#REF!</v>
      </c>
      <c r="U769" s="6">
        <f>IFERROR(INDEX([1]!tblLoc[Score],MATCH(INDEX([1]!tblOrg[Loc],MATCH(INDEX(FacList,MATCH(tblTeamSch[[#This Row],[Facility]],INDEX(FacList,,1),0),3),[1]!tblOrg[Org Num],0)),[1]!tblLoc[Loc],0)),"")</f>
        <v>0</v>
      </c>
      <c r="V769" s="6">
        <f>IF(OR(tblTeamSch[[#This Row],[Court]]="",tblTeamSch[[#This Row],[Home]]&gt;0),0,IF(tblTeamSch[[#This Row],[Court]]&lt;10,0,IF(tblTeamSch[[#This Row],[Home Court]]=10,0,10)))</f>
        <v>0</v>
      </c>
      <c r="W769" s="6" t="e">
        <f>COUNTIFS(tblTeamSch[Travel Score for Game],10,tblTeamSch[Home],0,#REF!,#REF!)</f>
        <v>#REF!</v>
      </c>
      <c r="X769" s="6" t="str">
        <f>IFERROR(INDEX(tblTeamSch[Overall Travel Score],MATCH(tblTeamSch[[#This Row],[Opponent]],tblTeamSch[Team],0)),"")</f>
        <v/>
      </c>
      <c r="Y769" s="6" cm="1">
        <f t="array" ref="Y769">IF(Y768="Num",1,IF(Y768="","",IF(Y768+1&gt;TotalNumRegGames*2,"",Y768+1)))</f>
        <v>768</v>
      </c>
    </row>
    <row r="770" spans="1:25" ht="13.35" customHeight="1" x14ac:dyDescent="0.3">
      <c r="A770" s="6" cm="1">
        <f t="array" ref="A7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557</v>
      </c>
      <c r="B770" s="6" cm="1">
        <f t="array" ref="B7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70" s="6">
        <f>IFERROR(INDEX([1]!tblSchedule[Week Game Scheduled],MATCH(tblTeamSch[[#This Row],[Game Num]],[1]!tblSchedule[GameNum],0)),"")</f>
        <v>5</v>
      </c>
      <c r="D770" s="6">
        <f>IFERROR(INDEX([1]!tblSchedule[Round],MATCH(tblTeamSch[[#This Row],[Game Num]],[1]!tblSchedule[GameNum],0)),"")</f>
        <v>3</v>
      </c>
      <c r="E770" s="6">
        <f>IFERROR(INDEX([1]!tblSchedule[Rnd Sch],MATCH(tblTeamSch[[#This Row],[Game Num]],[1]!tblSchedule[GameNum],0)),"")</f>
        <v>3</v>
      </c>
      <c r="F770" s="6" t="str">
        <f>IFERROR(INDEX([1]!tblSchedule[DLC],MATCH(tblTeamSch[[#This Row],[Game Num]],[1]!tblSchedule[GameNum],0)),"")</f>
        <v>4B2AA</v>
      </c>
      <c r="G770" s="7" t="str">
        <f>IFERROR(INDEX([1]!tblSchedule[Facility],MATCH(tblTeamSch[[#This Row],[Game Num]],[1]!tblSchedule[GameNum],0)),"")</f>
        <v>St. Albert the Great Gym</v>
      </c>
      <c r="H770" s="8">
        <f>IFERROR(INDEX([1]!tblSchedule[Game Date],MATCH(tblTeamSch[[#This Row],[Game Num]],[1]!tblSchedule[GameNum],0)),"")</f>
        <v>46025</v>
      </c>
      <c r="I770" s="9">
        <f>IFERROR(INDEX([1]!tblSchedule[Game Time],MATCH(tblTeamSch[[#This Row],[Game Num]],[1]!tblSchedule[GameNum],0)),"")</f>
        <v>0.375</v>
      </c>
      <c r="J770" s="10" t="str">
        <f>IFERROR(INDEX([1]!tblTeams[Organization],MATCH(tblTeamSch[[#This Row],[Team]],[1]!tblTeams[Team],0)),"")</f>
        <v>St. Agnes</v>
      </c>
      <c r="K770" s="10" t="str">
        <f>IFERROR(INDEX([1]!tblOrg[Abbr],MATCH(tblTeamSch[[#This Row],[Org]],[1]!tblOrg[Organization],0)),"")</f>
        <v>Agn</v>
      </c>
      <c r="L770" s="10" t="str">
        <f>IFERROR(INDEX(IF(tblTeamSch[[#This Row],[1vs2]]=1,[1]!tblSchedule[Team 1 Name],[1]!tblSchedule[Team 2 Name]),MATCH(tblTeamSch[[#This Row],[Game Num]],[1]!tblSchedule[GameNum],0)),"")</f>
        <v>St Agnes BB 4B#2</v>
      </c>
      <c r="M770" s="10" t="str">
        <f>IFERROR(INDEX(IF(tblTeamSch[[#This Row],[1vs2]]=1,[1]!tblSchedule[Team 2 Name],[1]!tblSchedule[Team 1 Name]),MATCH(tblTeamSch[[#This Row],[Game Num]],[1]!tblSchedule[GameNum],0)),"")</f>
        <v>St. Albert BB 4B#2</v>
      </c>
      <c r="N770" s="6"/>
      <c r="O770" s="6"/>
      <c r="P770" s="6"/>
      <c r="Q770" s="6">
        <f>INDEX([1]!tblSchedule[Home Game],MATCH(tblTeamSch[[#This Row],[Game Num]],[1]!tblSchedule[GameNum],0))</f>
        <v>1</v>
      </c>
      <c r="R770" s="7" t="e">
        <f>IF(COUNTIFS(tblTeamSch[Team],tblTeamSch[[#This Row],[Team]],#REF!,1)&gt;1,"Y","")</f>
        <v>#REF!</v>
      </c>
      <c r="S770" s="6">
        <f>INDEX([1]!tblLoc[Score],MATCH(INDEX([1]!tblOrg[Loc],MATCH(tblTeamSch[[#This Row],[Org]],[1]!tblOrg[Organization],0)),[1]!tblLoc[Loc],0))</f>
        <v>0</v>
      </c>
      <c r="T770" s="6" t="e">
        <f>INDEX([1]!tblLoc[Score],MATCH(INDEX([1]!tblOrg[Loc],MATCH(#REF!,[1]!tblOrg[Abbr],0)),[1]!tblLoc[Loc],0))</f>
        <v>#REF!</v>
      </c>
      <c r="U770" s="6">
        <f>IFERROR(INDEX([1]!tblLoc[Score],MATCH(INDEX([1]!tblOrg[Loc],MATCH(INDEX(FacList,MATCH(tblTeamSch[[#This Row],[Facility]],INDEX(FacList,,1),0),3),[1]!tblOrg[Org Num],0)),[1]!tblLoc[Loc],0)),"")</f>
        <v>0</v>
      </c>
      <c r="V770" s="6">
        <f>IF(OR(tblTeamSch[[#This Row],[Court]]="",tblTeamSch[[#This Row],[Home]]&gt;0),0,IF(tblTeamSch[[#This Row],[Court]]&lt;10,0,IF(tblTeamSch[[#This Row],[Home Court]]=10,0,10)))</f>
        <v>0</v>
      </c>
      <c r="W770" s="6" t="e">
        <f>COUNTIFS(tblTeamSch[Travel Score for Game],10,tblTeamSch[Home],0,#REF!,#REF!)</f>
        <v>#REF!</v>
      </c>
      <c r="X770" s="6" t="str">
        <f>IFERROR(INDEX(tblTeamSch[Overall Travel Score],MATCH(tblTeamSch[[#This Row],[Opponent]],tblTeamSch[Team],0)),"")</f>
        <v/>
      </c>
      <c r="Y770" s="6" cm="1">
        <f t="array" ref="Y770">IF(Y769="Num",1,IF(Y769="","",IF(Y769+1&gt;TotalNumRegGames*2,"",Y769+1)))</f>
        <v>769</v>
      </c>
    </row>
    <row r="771" spans="1:25" ht="13.35" customHeight="1" x14ac:dyDescent="0.3">
      <c r="A771" s="6" cm="1">
        <f t="array" ref="A7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563</v>
      </c>
      <c r="B771" s="6" cm="1">
        <f t="array" ref="B7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71" s="6">
        <f>IFERROR(INDEX([1]!tblSchedule[Week Game Scheduled],MATCH(tblTeamSch[[#This Row],[Game Num]],[1]!tblSchedule[GameNum],0)),"")</f>
        <v>6</v>
      </c>
      <c r="D771" s="6">
        <f>IFERROR(INDEX([1]!tblSchedule[Round],MATCH(tblTeamSch[[#This Row],[Game Num]],[1]!tblSchedule[GameNum],0)),"")</f>
        <v>4</v>
      </c>
      <c r="E771" s="6">
        <f>IFERROR(INDEX([1]!tblSchedule[Rnd Sch],MATCH(tblTeamSch[[#This Row],[Game Num]],[1]!tblSchedule[GameNum],0)),"")</f>
        <v>4</v>
      </c>
      <c r="F771" s="6" t="str">
        <f>IFERROR(INDEX([1]!tblSchedule[DLC],MATCH(tblTeamSch[[#This Row],[Game Num]],[1]!tblSchedule[GameNum],0)),"")</f>
        <v>4B2AA</v>
      </c>
      <c r="G771" s="7" t="str">
        <f>IFERROR(INDEX([1]!tblSchedule[Facility],MATCH(tblTeamSch[[#This Row],[Game Num]],[1]!tblSchedule[GameNum],0)),"")</f>
        <v>St. Agnes Gym</v>
      </c>
      <c r="H771" s="8">
        <f>IFERROR(INDEX([1]!tblSchedule[Game Date],MATCH(tblTeamSch[[#This Row],[Game Num]],[1]!tblSchedule[GameNum],0)),"")</f>
        <v>46032</v>
      </c>
      <c r="I771" s="9">
        <f>IFERROR(INDEX([1]!tblSchedule[Game Time],MATCH(tblTeamSch[[#This Row],[Game Num]],[1]!tblSchedule[GameNum],0)),"")</f>
        <v>0.5</v>
      </c>
      <c r="J771" s="10" t="str">
        <f>IFERROR(INDEX([1]!tblTeams[Organization],MATCH(tblTeamSch[[#This Row],[Team]],[1]!tblTeams[Team],0)),"")</f>
        <v>St. Agnes</v>
      </c>
      <c r="K771" s="10" t="str">
        <f>IFERROR(INDEX([1]!tblOrg[Abbr],MATCH(tblTeamSch[[#This Row],[Org]],[1]!tblOrg[Organization],0)),"")</f>
        <v>Agn</v>
      </c>
      <c r="L771" s="10" t="str">
        <f>IFERROR(INDEX(IF(tblTeamSch[[#This Row],[1vs2]]=1,[1]!tblSchedule[Team 1 Name],[1]!tblSchedule[Team 2 Name]),MATCH(tblTeamSch[[#This Row],[Game Num]],[1]!tblSchedule[GameNum],0)),"")</f>
        <v>St Agnes BB 4B#2</v>
      </c>
      <c r="M771" s="10" t="str">
        <f>IFERROR(INDEX(IF(tblTeamSch[[#This Row],[1vs2]]=1,[1]!tblSchedule[Team 2 Name],[1]!tblSchedule[Team 1 Name]),MATCH(tblTeamSch[[#This Row],[Game Num]],[1]!tblSchedule[GameNum],0)),"")</f>
        <v>St Michael BB 4B#2</v>
      </c>
      <c r="N771" s="6"/>
      <c r="O771" s="6"/>
      <c r="P771" s="6"/>
      <c r="Q771" s="6">
        <f>INDEX([1]!tblSchedule[Home Game],MATCH(tblTeamSch[[#This Row],[Game Num]],[1]!tblSchedule[GameNum],0))</f>
        <v>1</v>
      </c>
      <c r="R771" s="7" t="e">
        <f>IF(COUNTIFS(tblTeamSch[Team],tblTeamSch[[#This Row],[Team]],#REF!,1)&gt;1,"Y","")</f>
        <v>#REF!</v>
      </c>
      <c r="S771" s="6">
        <f>INDEX([1]!tblLoc[Score],MATCH(INDEX([1]!tblOrg[Loc],MATCH(tblTeamSch[[#This Row],[Org]],[1]!tblOrg[Organization],0)),[1]!tblLoc[Loc],0))</f>
        <v>0</v>
      </c>
      <c r="T771" s="6" t="e">
        <f>INDEX([1]!tblLoc[Score],MATCH(INDEX([1]!tblOrg[Loc],MATCH(#REF!,[1]!tblOrg[Abbr],0)),[1]!tblLoc[Loc],0))</f>
        <v>#REF!</v>
      </c>
      <c r="U771" s="6">
        <f>IFERROR(INDEX([1]!tblLoc[Score],MATCH(INDEX([1]!tblOrg[Loc],MATCH(INDEX(FacList,MATCH(tblTeamSch[[#This Row],[Facility]],INDEX(FacList,,1),0),3),[1]!tblOrg[Org Num],0)),[1]!tblLoc[Loc],0)),"")</f>
        <v>0</v>
      </c>
      <c r="V771" s="6">
        <f>IF(OR(tblTeamSch[[#This Row],[Court]]="",tblTeamSch[[#This Row],[Home]]&gt;0),0,IF(tblTeamSch[[#This Row],[Court]]&lt;10,0,IF(tblTeamSch[[#This Row],[Home Court]]=10,0,10)))</f>
        <v>0</v>
      </c>
      <c r="W771" s="6" t="e">
        <f>COUNTIFS(tblTeamSch[Travel Score for Game],10,tblTeamSch[Home],0,#REF!,#REF!)</f>
        <v>#REF!</v>
      </c>
      <c r="X771" s="6" t="str">
        <f>IFERROR(INDEX(tblTeamSch[Overall Travel Score],MATCH(tblTeamSch[[#This Row],[Opponent]],tblTeamSch[Team],0)),"")</f>
        <v/>
      </c>
      <c r="Y771" s="6" cm="1">
        <f t="array" ref="Y771">IF(Y770="Num",1,IF(Y770="","",IF(Y770+1&gt;TotalNumRegGames*2,"",Y770+1)))</f>
        <v>770</v>
      </c>
    </row>
    <row r="772" spans="1:25" ht="13.35" customHeight="1" x14ac:dyDescent="0.3">
      <c r="A772" s="6" cm="1">
        <f t="array" ref="A7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587</v>
      </c>
      <c r="B772" s="6" cm="1">
        <f t="array" ref="B7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2" s="6">
        <f>IFERROR(INDEX([1]!tblSchedule[Week Game Scheduled],MATCH(tblTeamSch[[#This Row],[Game Num]],[1]!tblSchedule[GameNum],0)),"")</f>
        <v>7</v>
      </c>
      <c r="D772" s="6">
        <f>IFERROR(INDEX([1]!tblSchedule[Round],MATCH(tblTeamSch[[#This Row],[Game Num]],[1]!tblSchedule[GameNum],0)),"")</f>
        <v>8</v>
      </c>
      <c r="E772" s="6">
        <f>IFERROR(INDEX([1]!tblSchedule[Rnd Sch],MATCH(tblTeamSch[[#This Row],[Game Num]],[1]!tblSchedule[GameNum],0)),"")</f>
        <v>4</v>
      </c>
      <c r="F772" s="6" t="str">
        <f>IFERROR(INDEX([1]!tblSchedule[DLC],MATCH(tblTeamSch[[#This Row],[Game Num]],[1]!tblSchedule[GameNum],0)),"")</f>
        <v>4B2AA</v>
      </c>
      <c r="G772" s="7" t="str">
        <f>IFERROR(INDEX([1]!tblSchedule[Facility],MATCH(tblTeamSch[[#This Row],[Game Num]],[1]!tblSchedule[GameNum],0)),"")</f>
        <v>Saint Andrew Academy Gym</v>
      </c>
      <c r="H772" s="8">
        <f>IFERROR(INDEX([1]!tblSchedule[Game Date],MATCH(tblTeamSch[[#This Row],[Game Num]],[1]!tblSchedule[GameNum],0)),"")</f>
        <v>46033</v>
      </c>
      <c r="I772" s="9">
        <f>IFERROR(INDEX([1]!tblSchedule[Game Time],MATCH(tblTeamSch[[#This Row],[Game Num]],[1]!tblSchedule[GameNum],0)),"")</f>
        <v>0.625</v>
      </c>
      <c r="J772" s="10" t="str">
        <f>IFERROR(INDEX([1]!tblTeams[Organization],MATCH(tblTeamSch[[#This Row],[Team]],[1]!tblTeams[Team],0)),"")</f>
        <v>St. Agnes</v>
      </c>
      <c r="K772" s="10" t="str">
        <f>IFERROR(INDEX([1]!tblOrg[Abbr],MATCH(tblTeamSch[[#This Row],[Org]],[1]!tblOrg[Organization],0)),"")</f>
        <v>Agn</v>
      </c>
      <c r="L772" s="10" t="str">
        <f>IFERROR(INDEX(IF(tblTeamSch[[#This Row],[1vs2]]=1,[1]!tblSchedule[Team 1 Name],[1]!tblSchedule[Team 2 Name]),MATCH(tblTeamSch[[#This Row],[Game Num]],[1]!tblSchedule[GameNum],0)),"")</f>
        <v>St Agnes BB 4B#2</v>
      </c>
      <c r="M772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772" s="6"/>
      <c r="O772" s="6"/>
      <c r="P772" s="6"/>
      <c r="Q772" s="6">
        <f>INDEX([1]!tblSchedule[Home Game],MATCH(tblTeamSch[[#This Row],[Game Num]],[1]!tblSchedule[GameNum],0))</f>
        <v>0</v>
      </c>
      <c r="R772" s="7" t="e">
        <f>IF(COUNTIFS(tblTeamSch[Team],tblTeamSch[[#This Row],[Team]],#REF!,1)&gt;1,"Y","")</f>
        <v>#REF!</v>
      </c>
      <c r="S772" s="6">
        <f>INDEX([1]!tblLoc[Score],MATCH(INDEX([1]!tblOrg[Loc],MATCH(tblTeamSch[[#This Row],[Org]],[1]!tblOrg[Organization],0)),[1]!tblLoc[Loc],0))</f>
        <v>0</v>
      </c>
      <c r="T772" s="6" t="e">
        <f>INDEX([1]!tblLoc[Score],MATCH(INDEX([1]!tblOrg[Loc],MATCH(#REF!,[1]!tblOrg[Abbr],0)),[1]!tblLoc[Loc],0))</f>
        <v>#REF!</v>
      </c>
      <c r="U772" s="6">
        <f>IFERROR(INDEX([1]!tblLoc[Score],MATCH(INDEX([1]!tblOrg[Loc],MATCH(INDEX(FacList,MATCH(tblTeamSch[[#This Row],[Facility]],INDEX(FacList,,1),0),3),[1]!tblOrg[Org Num],0)),[1]!tblLoc[Loc],0)),"")</f>
        <v>10</v>
      </c>
      <c r="V772" s="6">
        <f>IF(OR(tblTeamSch[[#This Row],[Court]]="",tblTeamSch[[#This Row],[Home]]&gt;0),0,IF(tblTeamSch[[#This Row],[Court]]&lt;10,0,IF(tblTeamSch[[#This Row],[Home Court]]=10,0,10)))</f>
        <v>10</v>
      </c>
      <c r="W772" s="6" t="e">
        <f>COUNTIFS(tblTeamSch[Travel Score for Game],10,tblTeamSch[Home],0,#REF!,#REF!)</f>
        <v>#REF!</v>
      </c>
      <c r="X772" s="6" t="str">
        <f>IFERROR(INDEX(tblTeamSch[Overall Travel Score],MATCH(tblTeamSch[[#This Row],[Opponent]],tblTeamSch[Team],0)),"")</f>
        <v/>
      </c>
      <c r="Y772" s="6" cm="1">
        <f t="array" ref="Y772">IF(Y771="Num",1,IF(Y771="","",IF(Y771+1&gt;TotalNumRegGames*2,"",Y771+1)))</f>
        <v>771</v>
      </c>
    </row>
    <row r="773" spans="1:25" ht="13.35" customHeight="1" x14ac:dyDescent="0.3">
      <c r="A773" s="6" cm="1">
        <f t="array" ref="A7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567</v>
      </c>
      <c r="B773" s="6" cm="1">
        <f t="array" ref="B7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3" s="6">
        <f>IFERROR(INDEX([1]!tblSchedule[Week Game Scheduled],MATCH(tblTeamSch[[#This Row],[Game Num]],[1]!tblSchedule[GameNum],0)),"")</f>
        <v>7</v>
      </c>
      <c r="D773" s="6">
        <f>IFERROR(INDEX([1]!tblSchedule[Round],MATCH(tblTeamSch[[#This Row],[Game Num]],[1]!tblSchedule[GameNum],0)),"")</f>
        <v>5</v>
      </c>
      <c r="E773" s="6">
        <f>IFERROR(INDEX([1]!tblSchedule[Rnd Sch],MATCH(tblTeamSch[[#This Row],[Game Num]],[1]!tblSchedule[GameNum],0)),"")</f>
        <v>5</v>
      </c>
      <c r="F773" s="6" t="str">
        <f>IFERROR(INDEX([1]!tblSchedule[DLC],MATCH(tblTeamSch[[#This Row],[Game Num]],[1]!tblSchedule[GameNum],0)),"")</f>
        <v>4B2AA</v>
      </c>
      <c r="G773" s="7" t="str">
        <f>IFERROR(INDEX([1]!tblSchedule[Facility],MATCH(tblTeamSch[[#This Row],[Game Num]],[1]!tblSchedule[GameNum],0)),"")</f>
        <v>St. Agnes Gym</v>
      </c>
      <c r="H773" s="8">
        <f>IFERROR(INDEX([1]!tblSchedule[Game Date],MATCH(tblTeamSch[[#This Row],[Game Num]],[1]!tblSchedule[GameNum],0)),"")</f>
        <v>46039</v>
      </c>
      <c r="I773" s="9">
        <f>IFERROR(INDEX([1]!tblSchedule[Game Time],MATCH(tblTeamSch[[#This Row],[Game Num]],[1]!tblSchedule[GameNum],0)),"")</f>
        <v>0.54166666666666663</v>
      </c>
      <c r="J773" s="10" t="str">
        <f>IFERROR(INDEX([1]!tblTeams[Organization],MATCH(tblTeamSch[[#This Row],[Team]],[1]!tblTeams[Team],0)),"")</f>
        <v>St. Agnes</v>
      </c>
      <c r="K773" s="10" t="str">
        <f>IFERROR(INDEX([1]!tblOrg[Abbr],MATCH(tblTeamSch[[#This Row],[Org]],[1]!tblOrg[Organization],0)),"")</f>
        <v>Agn</v>
      </c>
      <c r="L773" s="10" t="str">
        <f>IFERROR(INDEX(IF(tblTeamSch[[#This Row],[1vs2]]=1,[1]!tblSchedule[Team 1 Name],[1]!tblSchedule[Team 2 Name]),MATCH(tblTeamSch[[#This Row],[Game Num]],[1]!tblSchedule[GameNum],0)),"")</f>
        <v>St Agnes BB 4B#2</v>
      </c>
      <c r="M773" s="10" t="str">
        <f>IFERROR(INDEX(IF(tblTeamSch[[#This Row],[1vs2]]=1,[1]!tblSchedule[Team 2 Name],[1]!tblSchedule[Team 1 Name]),MATCH(tblTeamSch[[#This Row],[Game Num]],[1]!tblSchedule[GameNum],0)),"")</f>
        <v>SHMS BB 4B#2</v>
      </c>
      <c r="N773" s="6"/>
      <c r="O773" s="6"/>
      <c r="P773" s="6"/>
      <c r="Q773" s="6">
        <f>INDEX([1]!tblSchedule[Home Game],MATCH(tblTeamSch[[#This Row],[Game Num]],[1]!tblSchedule[GameNum],0))</f>
        <v>1</v>
      </c>
      <c r="R773" s="7" t="e">
        <f>IF(COUNTIFS(tblTeamSch[Team],tblTeamSch[[#This Row],[Team]],#REF!,1)&gt;1,"Y","")</f>
        <v>#REF!</v>
      </c>
      <c r="S773" s="6">
        <f>INDEX([1]!tblLoc[Score],MATCH(INDEX([1]!tblOrg[Loc],MATCH(tblTeamSch[[#This Row],[Org]],[1]!tblOrg[Organization],0)),[1]!tblLoc[Loc],0))</f>
        <v>0</v>
      </c>
      <c r="T773" s="6" t="e">
        <f>INDEX([1]!tblLoc[Score],MATCH(INDEX([1]!tblOrg[Loc],MATCH(#REF!,[1]!tblOrg[Abbr],0)),[1]!tblLoc[Loc],0))</f>
        <v>#REF!</v>
      </c>
      <c r="U773" s="6">
        <f>IFERROR(INDEX([1]!tblLoc[Score],MATCH(INDEX([1]!tblOrg[Loc],MATCH(INDEX(FacList,MATCH(tblTeamSch[[#This Row],[Facility]],INDEX(FacList,,1),0),3),[1]!tblOrg[Org Num],0)),[1]!tblLoc[Loc],0)),"")</f>
        <v>0</v>
      </c>
      <c r="V773" s="6">
        <f>IF(OR(tblTeamSch[[#This Row],[Court]]="",tblTeamSch[[#This Row],[Home]]&gt;0),0,IF(tblTeamSch[[#This Row],[Court]]&lt;10,0,IF(tblTeamSch[[#This Row],[Home Court]]=10,0,10)))</f>
        <v>0</v>
      </c>
      <c r="W773" s="6" t="e">
        <f>COUNTIFS(tblTeamSch[Travel Score for Game],10,tblTeamSch[Home],0,#REF!,#REF!)</f>
        <v>#REF!</v>
      </c>
      <c r="X773" s="6" t="str">
        <f>IFERROR(INDEX(tblTeamSch[Overall Travel Score],MATCH(tblTeamSch[[#This Row],[Opponent]],tblTeamSch[Team],0)),"")</f>
        <v/>
      </c>
      <c r="Y773" s="6" cm="1">
        <f t="array" ref="Y773">IF(Y772="Num",1,IF(Y772="","",IF(Y772+1&gt;TotalNumRegGames*2,"",Y772+1)))</f>
        <v>772</v>
      </c>
    </row>
    <row r="774" spans="1:25" ht="13.35" customHeight="1" x14ac:dyDescent="0.3">
      <c r="A774" s="6" cm="1">
        <f t="array" ref="A7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572</v>
      </c>
      <c r="B774" s="6" cm="1">
        <f t="array" ref="B7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4" s="6">
        <f>IFERROR(INDEX([1]!tblSchedule[Week Game Scheduled],MATCH(tblTeamSch[[#This Row],[Game Num]],[1]!tblSchedule[GameNum],0)),"")</f>
        <v>8</v>
      </c>
      <c r="D774" s="6">
        <f>IFERROR(INDEX([1]!tblSchedule[Round],MATCH(tblTeamSch[[#This Row],[Game Num]],[1]!tblSchedule[GameNum],0)),"")</f>
        <v>6</v>
      </c>
      <c r="E774" s="6">
        <f>IFERROR(INDEX([1]!tblSchedule[Rnd Sch],MATCH(tblTeamSch[[#This Row],[Game Num]],[1]!tblSchedule[GameNum],0)),"")</f>
        <v>6</v>
      </c>
      <c r="F774" s="6" t="str">
        <f>IFERROR(INDEX([1]!tblSchedule[DLC],MATCH(tblTeamSch[[#This Row],[Game Num]],[1]!tblSchedule[GameNum],0)),"")</f>
        <v>4B2AA</v>
      </c>
      <c r="G774" s="7" t="str">
        <f>IFERROR(INDEX([1]!tblSchedule[Facility],MATCH(tblTeamSch[[#This Row],[Game Num]],[1]!tblSchedule[GameNum],0)),"")</f>
        <v>St. Agnes Gym</v>
      </c>
      <c r="H774" s="8">
        <f>IFERROR(INDEX([1]!tblSchedule[Game Date],MATCH(tblTeamSch[[#This Row],[Game Num]],[1]!tblSchedule[GameNum],0)),"")</f>
        <v>46046</v>
      </c>
      <c r="I774" s="9">
        <f>IFERROR(INDEX([1]!tblSchedule[Game Time],MATCH(tblTeamSch[[#This Row],[Game Num]],[1]!tblSchedule[GameNum],0)),"")</f>
        <v>0.5</v>
      </c>
      <c r="J774" s="10" t="str">
        <f>IFERROR(INDEX([1]!tblTeams[Organization],MATCH(tblTeamSch[[#This Row],[Team]],[1]!tblTeams[Team],0)),"")</f>
        <v>St. Agnes</v>
      </c>
      <c r="K774" s="10" t="str">
        <f>IFERROR(INDEX([1]!tblOrg[Abbr],MATCH(tblTeamSch[[#This Row],[Org]],[1]!tblOrg[Organization],0)),"")</f>
        <v>Agn</v>
      </c>
      <c r="L774" s="10" t="str">
        <f>IFERROR(INDEX(IF(tblTeamSch[[#This Row],[1vs2]]=1,[1]!tblSchedule[Team 1 Name],[1]!tblSchedule[Team 2 Name]),MATCH(tblTeamSch[[#This Row],[Game Num]],[1]!tblSchedule[GameNum],0)),"")</f>
        <v>St Agnes BB 4B#2</v>
      </c>
      <c r="M774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774" s="6"/>
      <c r="O774" s="6"/>
      <c r="P774" s="6"/>
      <c r="Q774" s="6">
        <f>INDEX([1]!tblSchedule[Home Game],MATCH(tblTeamSch[[#This Row],[Game Num]],[1]!tblSchedule[GameNum],0))</f>
        <v>1</v>
      </c>
      <c r="R774" s="7" t="e">
        <f>IF(COUNTIFS(tblTeamSch[Team],tblTeamSch[[#This Row],[Team]],#REF!,1)&gt;1,"Y","")</f>
        <v>#REF!</v>
      </c>
      <c r="S774" s="6">
        <f>INDEX([1]!tblLoc[Score],MATCH(INDEX([1]!tblOrg[Loc],MATCH(tblTeamSch[[#This Row],[Org]],[1]!tblOrg[Organization],0)),[1]!tblLoc[Loc],0))</f>
        <v>0</v>
      </c>
      <c r="T774" s="6" t="e">
        <f>INDEX([1]!tblLoc[Score],MATCH(INDEX([1]!tblOrg[Loc],MATCH(#REF!,[1]!tblOrg[Abbr],0)),[1]!tblLoc[Loc],0))</f>
        <v>#REF!</v>
      </c>
      <c r="U774" s="6">
        <f>IFERROR(INDEX([1]!tblLoc[Score],MATCH(INDEX([1]!tblOrg[Loc],MATCH(INDEX(FacList,MATCH(tblTeamSch[[#This Row],[Facility]],INDEX(FacList,,1),0),3),[1]!tblOrg[Org Num],0)),[1]!tblLoc[Loc],0)),"")</f>
        <v>0</v>
      </c>
      <c r="V774" s="6">
        <f>IF(OR(tblTeamSch[[#This Row],[Court]]="",tblTeamSch[[#This Row],[Home]]&gt;0),0,IF(tblTeamSch[[#This Row],[Court]]&lt;10,0,IF(tblTeamSch[[#This Row],[Home Court]]=10,0,10)))</f>
        <v>0</v>
      </c>
      <c r="W774" s="6" t="e">
        <f>COUNTIFS(tblTeamSch[Travel Score for Game],10,tblTeamSch[Home],0,#REF!,#REF!)</f>
        <v>#REF!</v>
      </c>
      <c r="X774" s="6" t="str">
        <f>IFERROR(INDEX(tblTeamSch[Overall Travel Score],MATCH(tblTeamSch[[#This Row],[Opponent]],tblTeamSch[Team],0)),"")</f>
        <v/>
      </c>
      <c r="Y774" s="6" cm="1">
        <f t="array" ref="Y774">IF(Y773="Num",1,IF(Y773="","",IF(Y773+1&gt;TotalNumRegGames*2,"",Y773+1)))</f>
        <v>773</v>
      </c>
    </row>
    <row r="775" spans="1:25" ht="13.35" customHeight="1" x14ac:dyDescent="0.3">
      <c r="A775" s="6" cm="1">
        <f t="array" ref="A7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583</v>
      </c>
      <c r="B775" s="6" cm="1">
        <f t="array" ref="B7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5" s="6">
        <f>IFERROR(INDEX([1]!tblSchedule[Week Game Scheduled],MATCH(tblTeamSch[[#This Row],[Game Num]],[1]!tblSchedule[GameNum],0)),"")</f>
        <v>9</v>
      </c>
      <c r="D775" s="6">
        <f>IFERROR(INDEX([1]!tblSchedule[Round],MATCH(tblTeamSch[[#This Row],[Game Num]],[1]!tblSchedule[GameNum],0)),"")</f>
        <v>7</v>
      </c>
      <c r="E775" s="6">
        <f>IFERROR(INDEX([1]!tblSchedule[Rnd Sch],MATCH(tblTeamSch[[#This Row],[Game Num]],[1]!tblSchedule[GameNum],0)),"")</f>
        <v>7</v>
      </c>
      <c r="F775" s="6" t="str">
        <f>IFERROR(INDEX([1]!tblSchedule[DLC],MATCH(tblTeamSch[[#This Row],[Game Num]],[1]!tblSchedule[GameNum],0)),"")</f>
        <v>4B2AA</v>
      </c>
      <c r="G775" s="7" t="str">
        <f>IFERROR(INDEX([1]!tblSchedule[Facility],MATCH(tblTeamSch[[#This Row],[Game Num]],[1]!tblSchedule[GameNum],0)),"")</f>
        <v>St. Agnes Gym</v>
      </c>
      <c r="H775" s="8">
        <f>IFERROR(INDEX([1]!tblSchedule[Game Date],MATCH(tblTeamSch[[#This Row],[Game Num]],[1]!tblSchedule[GameNum],0)),"")</f>
        <v>46053</v>
      </c>
      <c r="I775" s="9">
        <f>IFERROR(INDEX([1]!tblSchedule[Game Time],MATCH(tblTeamSch[[#This Row],[Game Num]],[1]!tblSchedule[GameNum],0)),"")</f>
        <v>0.41666666666666669</v>
      </c>
      <c r="J775" s="10" t="str">
        <f>IFERROR(INDEX([1]!tblTeams[Organization],MATCH(tblTeamSch[[#This Row],[Team]],[1]!tblTeams[Team],0)),"")</f>
        <v>St. Agnes</v>
      </c>
      <c r="K775" s="10" t="str">
        <f>IFERROR(INDEX([1]!tblOrg[Abbr],MATCH(tblTeamSch[[#This Row],[Org]],[1]!tblOrg[Organization],0)),"")</f>
        <v>Agn</v>
      </c>
      <c r="L775" s="10" t="str">
        <f>IFERROR(INDEX(IF(tblTeamSch[[#This Row],[1vs2]]=1,[1]!tblSchedule[Team 1 Name],[1]!tblSchedule[Team 2 Name]),MATCH(tblTeamSch[[#This Row],[Game Num]],[1]!tblSchedule[GameNum],0)),"")</f>
        <v>St Agnes BB 4B#2</v>
      </c>
      <c r="M775" s="10" t="str">
        <f>IFERROR(INDEX(IF(tblTeamSch[[#This Row],[1vs2]]=1,[1]!tblSchedule[Team 2 Name],[1]!tblSchedule[Team 1 Name]),MATCH(tblTeamSch[[#This Row],[Game Num]],[1]!tblSchedule[GameNum],0)),"")</f>
        <v>St Patrick BB 4Boys #2</v>
      </c>
      <c r="N775" s="6"/>
      <c r="O775" s="6"/>
      <c r="P775" s="6"/>
      <c r="Q775" s="6">
        <f>INDEX([1]!tblSchedule[Home Game],MATCH(tblTeamSch[[#This Row],[Game Num]],[1]!tblSchedule[GameNum],0))</f>
        <v>1</v>
      </c>
      <c r="R775" s="7" t="e">
        <f>IF(COUNTIFS(tblTeamSch[Team],tblTeamSch[[#This Row],[Team]],#REF!,1)&gt;1,"Y","")</f>
        <v>#REF!</v>
      </c>
      <c r="S775" s="6">
        <f>INDEX([1]!tblLoc[Score],MATCH(INDEX([1]!tblOrg[Loc],MATCH(tblTeamSch[[#This Row],[Org]],[1]!tblOrg[Organization],0)),[1]!tblLoc[Loc],0))</f>
        <v>0</v>
      </c>
      <c r="T775" s="6" t="e">
        <f>INDEX([1]!tblLoc[Score],MATCH(INDEX([1]!tblOrg[Loc],MATCH(#REF!,[1]!tblOrg[Abbr],0)),[1]!tblLoc[Loc],0))</f>
        <v>#REF!</v>
      </c>
      <c r="U775" s="6">
        <f>IFERROR(INDEX([1]!tblLoc[Score],MATCH(INDEX([1]!tblOrg[Loc],MATCH(INDEX(FacList,MATCH(tblTeamSch[[#This Row],[Facility]],INDEX(FacList,,1),0),3),[1]!tblOrg[Org Num],0)),[1]!tblLoc[Loc],0)),"")</f>
        <v>0</v>
      </c>
      <c r="V775" s="6">
        <f>IF(OR(tblTeamSch[[#This Row],[Court]]="",tblTeamSch[[#This Row],[Home]]&gt;0),0,IF(tblTeamSch[[#This Row],[Court]]&lt;10,0,IF(tblTeamSch[[#This Row],[Home Court]]=10,0,10)))</f>
        <v>0</v>
      </c>
      <c r="W775" s="6" t="e">
        <f>COUNTIFS(tblTeamSch[Travel Score for Game],10,tblTeamSch[Home],0,#REF!,#REF!)</f>
        <v>#REF!</v>
      </c>
      <c r="X775" s="6" t="str">
        <f>IFERROR(INDEX(tblTeamSch[Overall Travel Score],MATCH(tblTeamSch[[#This Row],[Opponent]],tblTeamSch[Team],0)),"")</f>
        <v/>
      </c>
      <c r="Y775" s="6" cm="1">
        <f t="array" ref="Y775">IF(Y774="Num",1,IF(Y774="","",IF(Y774+1&gt;TotalNumRegGames*2,"",Y774+1)))</f>
        <v>774</v>
      </c>
    </row>
    <row r="776" spans="1:25" ht="13.35" customHeight="1" x14ac:dyDescent="0.3">
      <c r="A776" s="6" cm="1">
        <f t="array" ref="A7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646</v>
      </c>
      <c r="B776" s="6" cm="1">
        <f t="array" ref="B7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76" s="6">
        <f>IFERROR(INDEX([1]!tblSchedule[Week Game Scheduled],MATCH(tblTeamSch[[#This Row],[Game Num]],[1]!tblSchedule[GameNum],0)),"")</f>
        <v>49</v>
      </c>
      <c r="D776" s="6">
        <f>IFERROR(INDEX([1]!tblSchedule[Round],MATCH(tblTeamSch[[#This Row],[Game Num]],[1]!tblSchedule[GameNum],0)),"")</f>
        <v>1</v>
      </c>
      <c r="E776" s="6">
        <f>IFERROR(INDEX([1]!tblSchedule[Rnd Sch],MATCH(tblTeamSch[[#This Row],[Game Num]],[1]!tblSchedule[GameNum],0)),"")</f>
        <v>1</v>
      </c>
      <c r="F776" s="6" t="str">
        <f>IFERROR(INDEX([1]!tblSchedule[DLC],MATCH(tblTeamSch[[#This Row],[Game Num]],[1]!tblSchedule[GameNum],0)),"")</f>
        <v>4B3</v>
      </c>
      <c r="G776" s="7" t="str">
        <f>IFERROR(INDEX([1]!tblSchedule[Facility],MATCH(tblTeamSch[[#This Row],[Game Num]],[1]!tblSchedule[GameNum],0)),"")</f>
        <v>St. Agnes Gym</v>
      </c>
      <c r="H776" s="8">
        <f>IFERROR(INDEX([1]!tblSchedule[Game Date],MATCH(tblTeamSch[[#This Row],[Game Num]],[1]!tblSchedule[GameNum],0)),"")</f>
        <v>45997</v>
      </c>
      <c r="I776" s="9">
        <f>IFERROR(INDEX([1]!tblSchedule[Game Time],MATCH(tblTeamSch[[#This Row],[Game Num]],[1]!tblSchedule[GameNum],0)),"")</f>
        <v>0.5</v>
      </c>
      <c r="J776" s="10" t="str">
        <f>IFERROR(INDEX([1]!tblTeams[Organization],MATCH(tblTeamSch[[#This Row],[Team]],[1]!tblTeams[Team],0)),"")</f>
        <v>St. Agnes</v>
      </c>
      <c r="K776" s="10" t="str">
        <f>IFERROR(INDEX([1]!tblOrg[Abbr],MATCH(tblTeamSch[[#This Row],[Org]],[1]!tblOrg[Organization],0)),"")</f>
        <v>Agn</v>
      </c>
      <c r="L776" s="10" t="str">
        <f>IFERROR(INDEX(IF(tblTeamSch[[#This Row],[1vs2]]=1,[1]!tblSchedule[Team 1 Name],[1]!tblSchedule[Team 2 Name]),MATCH(tblTeamSch[[#This Row],[Game Num]],[1]!tblSchedule[GameNum],0)),"")</f>
        <v>St Agnes BB 4B#3</v>
      </c>
      <c r="M776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776" s="6" t="str" cm="1">
        <f t="array" ref="N7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7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76" s="6" t="str">
        <f>IFERROR(INDEX(#REF!,MATCH(tblTeamSch[[#This Row],[Team]],[1]!tblTeams[Team],0)),"")</f>
        <v/>
      </c>
      <c r="Q776" s="6">
        <f>INDEX([1]!tblSchedule[Home Game],MATCH(tblTeamSch[[#This Row],[Game Num]],[1]!tblSchedule[GameNum],0))</f>
        <v>1</v>
      </c>
      <c r="R776" s="7" t="e">
        <f>IF(COUNTIFS(tblTeamSch[Team],tblTeamSch[[#This Row],[Team]],#REF!,1)&gt;1,"Y","")</f>
        <v>#REF!</v>
      </c>
      <c r="S776" s="6">
        <f>INDEX([1]!tblLoc[Score],MATCH(INDEX([1]!tblOrg[Loc],MATCH(tblTeamSch[[#This Row],[Org]],[1]!tblOrg[Organization],0)),[1]!tblLoc[Loc],0))</f>
        <v>0</v>
      </c>
      <c r="T776" s="6" t="e">
        <f>INDEX([1]!tblLoc[Score],MATCH(INDEX([1]!tblOrg[Loc],MATCH(#REF!,[1]!tblOrg[Abbr],0)),[1]!tblLoc[Loc],0))</f>
        <v>#REF!</v>
      </c>
      <c r="U776" s="6">
        <f>IFERROR(INDEX([1]!tblLoc[Score],MATCH(INDEX([1]!tblOrg[Loc],MATCH(INDEX(FacList,MATCH(tblTeamSch[[#This Row],[Facility]],INDEX(FacList,,1),0),3),[1]!tblOrg[Org Num],0)),[1]!tblLoc[Loc],0)),"")</f>
        <v>0</v>
      </c>
      <c r="V776" s="6">
        <f>IF(OR(tblTeamSch[[#This Row],[Court]]="",tblTeamSch[[#This Row],[Home]]&gt;0),0,IF(tblTeamSch[[#This Row],[Court]]&lt;10,0,IF(tblTeamSch[[#This Row],[Home Court]]=10,0,10)))</f>
        <v>0</v>
      </c>
      <c r="W776" s="6" t="e">
        <f>COUNTIFS(tblTeamSch[Travel Score for Game],10,tblTeamSch[Home],0,#REF!,#REF!)</f>
        <v>#REF!</v>
      </c>
      <c r="X776" s="6" t="str">
        <f>IFERROR(INDEX(tblTeamSch[Overall Travel Score],MATCH(tblTeamSch[[#This Row],[Opponent]],tblTeamSch[Team],0)),"")</f>
        <v/>
      </c>
      <c r="Y776" s="6" cm="1">
        <f t="array" ref="Y776">IF(Y775="Num",1,IF(Y775="","",IF(Y775+1&gt;TotalNumRegGames*2,"",Y775+1)))</f>
        <v>775</v>
      </c>
    </row>
    <row r="777" spans="1:25" ht="13.35" customHeight="1" x14ac:dyDescent="0.3">
      <c r="A777" s="6" cm="1">
        <f t="array" ref="A7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660</v>
      </c>
      <c r="B777" s="6" cm="1">
        <f t="array" ref="B7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7" s="6">
        <f>IFERROR(INDEX([1]!tblSchedule[Week Game Scheduled],MATCH(tblTeamSch[[#This Row],[Game Num]],[1]!tblSchedule[GameNum],0)),"")</f>
        <v>50</v>
      </c>
      <c r="D777" s="6">
        <f>IFERROR(INDEX([1]!tblSchedule[Round],MATCH(tblTeamSch[[#This Row],[Game Num]],[1]!tblSchedule[GameNum],0)),"")</f>
        <v>2</v>
      </c>
      <c r="E777" s="6">
        <f>IFERROR(INDEX([1]!tblSchedule[Rnd Sch],MATCH(tblTeamSch[[#This Row],[Game Num]],[1]!tblSchedule[GameNum],0)),"")</f>
        <v>2</v>
      </c>
      <c r="F777" s="6" t="str">
        <f>IFERROR(INDEX([1]!tblSchedule[DLC],MATCH(tblTeamSch[[#This Row],[Game Num]],[1]!tblSchedule[GameNum],0)),"")</f>
        <v>4B3</v>
      </c>
      <c r="G777" s="7" t="str">
        <f>IFERROR(INDEX([1]!tblSchedule[Facility],MATCH(tblTeamSch[[#This Row],[Game Num]],[1]!tblSchedule[GameNum],0)),"")</f>
        <v>St. Agnes Gym</v>
      </c>
      <c r="H777" s="8">
        <f>IFERROR(INDEX([1]!tblSchedule[Game Date],MATCH(tblTeamSch[[#This Row],[Game Num]],[1]!tblSchedule[GameNum],0)),"")</f>
        <v>46004</v>
      </c>
      <c r="I777" s="9">
        <f>IFERROR(INDEX([1]!tblSchedule[Game Time],MATCH(tblTeamSch[[#This Row],[Game Num]],[1]!tblSchedule[GameNum],0)),"")</f>
        <v>0.5</v>
      </c>
      <c r="J777" s="10" t="str">
        <f>IFERROR(INDEX([1]!tblTeams[Organization],MATCH(tblTeamSch[[#This Row],[Team]],[1]!tblTeams[Team],0)),"")</f>
        <v>St. Agnes</v>
      </c>
      <c r="K777" s="10" t="str">
        <f>IFERROR(INDEX([1]!tblOrg[Abbr],MATCH(tblTeamSch[[#This Row],[Org]],[1]!tblOrg[Organization],0)),"")</f>
        <v>Agn</v>
      </c>
      <c r="L777" s="10" t="str">
        <f>IFERROR(INDEX(IF(tblTeamSch[[#This Row],[1vs2]]=1,[1]!tblSchedule[Team 1 Name],[1]!tblSchedule[Team 2 Name]),MATCH(tblTeamSch[[#This Row],[Game Num]],[1]!tblSchedule[GameNum],0)),"")</f>
        <v>St Agnes BB 4B#3</v>
      </c>
      <c r="M777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777" s="6" t="str" cm="1">
        <f t="array" ref="N7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7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77" s="6" t="str">
        <f>IFERROR(INDEX(#REF!,MATCH(tblTeamSch[[#This Row],[Team]],[1]!tblTeams[Team],0)),"")</f>
        <v/>
      </c>
      <c r="Q777" s="6">
        <f>INDEX([1]!tblSchedule[Home Game],MATCH(tblTeamSch[[#This Row],[Game Num]],[1]!tblSchedule[GameNum],0))</f>
        <v>1</v>
      </c>
      <c r="R777" s="7" t="e">
        <f>IF(COUNTIFS(tblTeamSch[Team],tblTeamSch[[#This Row],[Team]],#REF!,1)&gt;1,"Y","")</f>
        <v>#REF!</v>
      </c>
      <c r="S777" s="6">
        <f>INDEX([1]!tblLoc[Score],MATCH(INDEX([1]!tblOrg[Loc],MATCH(tblTeamSch[[#This Row],[Org]],[1]!tblOrg[Organization],0)),[1]!tblLoc[Loc],0))</f>
        <v>0</v>
      </c>
      <c r="T777" s="6" t="e">
        <f>INDEX([1]!tblLoc[Score],MATCH(INDEX([1]!tblOrg[Loc],MATCH(#REF!,[1]!tblOrg[Abbr],0)),[1]!tblLoc[Loc],0))</f>
        <v>#REF!</v>
      </c>
      <c r="U777" s="6">
        <f>IFERROR(INDEX([1]!tblLoc[Score],MATCH(INDEX([1]!tblOrg[Loc],MATCH(INDEX(FacList,MATCH(tblTeamSch[[#This Row],[Facility]],INDEX(FacList,,1),0),3),[1]!tblOrg[Org Num],0)),[1]!tblLoc[Loc],0)),"")</f>
        <v>0</v>
      </c>
      <c r="V777" s="6">
        <f>IF(OR(tblTeamSch[[#This Row],[Court]]="",tblTeamSch[[#This Row],[Home]]&gt;0),0,IF(tblTeamSch[[#This Row],[Court]]&lt;10,0,IF(tblTeamSch[[#This Row],[Home Court]]=10,0,10)))</f>
        <v>0</v>
      </c>
      <c r="W777" s="6" t="e">
        <f>COUNTIFS(tblTeamSch[Travel Score for Game],10,tblTeamSch[Home],0,#REF!,#REF!)</f>
        <v>#REF!</v>
      </c>
      <c r="X777" s="6" t="str">
        <f>IFERROR(INDEX(tblTeamSch[Overall Travel Score],MATCH(tblTeamSch[[#This Row],[Opponent]],tblTeamSch[Team],0)),"")</f>
        <v/>
      </c>
      <c r="Y777" s="6" cm="1">
        <f t="array" ref="Y777">IF(Y776="Num",1,IF(Y776="","",IF(Y776+1&gt;TotalNumRegGames*2,"",Y776+1)))</f>
        <v>776</v>
      </c>
    </row>
    <row r="778" spans="1:25" ht="13.35" customHeight="1" x14ac:dyDescent="0.3">
      <c r="A778" s="6" cm="1">
        <f t="array" ref="A7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673</v>
      </c>
      <c r="B778" s="6" cm="1">
        <f t="array" ref="B7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78" s="6">
        <f>IFERROR(INDEX([1]!tblSchedule[Week Game Scheduled],MATCH(tblTeamSch[[#This Row],[Game Num]],[1]!tblSchedule[GameNum],0)),"")</f>
        <v>5</v>
      </c>
      <c r="D778" s="6">
        <f>IFERROR(INDEX([1]!tblSchedule[Round],MATCH(tblTeamSch[[#This Row],[Game Num]],[1]!tblSchedule[GameNum],0)),"")</f>
        <v>3</v>
      </c>
      <c r="E778" s="6">
        <f>IFERROR(INDEX([1]!tblSchedule[Rnd Sch],MATCH(tblTeamSch[[#This Row],[Game Num]],[1]!tblSchedule[GameNum],0)),"")</f>
        <v>3</v>
      </c>
      <c r="F778" s="6" t="str">
        <f>IFERROR(INDEX([1]!tblSchedule[DLC],MATCH(tblTeamSch[[#This Row],[Game Num]],[1]!tblSchedule[GameNum],0)),"")</f>
        <v>4B3</v>
      </c>
      <c r="G778" s="7" t="str">
        <f>IFERROR(INDEX([1]!tblSchedule[Facility],MATCH(tblTeamSch[[#This Row],[Game Num]],[1]!tblSchedule[GameNum],0)),"")</f>
        <v>St. Agnes Gym</v>
      </c>
      <c r="H778" s="8">
        <f>IFERROR(INDEX([1]!tblSchedule[Game Date],MATCH(tblTeamSch[[#This Row],[Game Num]],[1]!tblSchedule[GameNum],0)),"")</f>
        <v>46025</v>
      </c>
      <c r="I778" s="9">
        <f>IFERROR(INDEX([1]!tblSchedule[Game Time],MATCH(tblTeamSch[[#This Row],[Game Num]],[1]!tblSchedule[GameNum],0)),"")</f>
        <v>0.5</v>
      </c>
      <c r="J778" s="10" t="str">
        <f>IFERROR(INDEX([1]!tblTeams[Organization],MATCH(tblTeamSch[[#This Row],[Team]],[1]!tblTeams[Team],0)),"")</f>
        <v>St. Agnes</v>
      </c>
      <c r="K778" s="10" t="str">
        <f>IFERROR(INDEX([1]!tblOrg[Abbr],MATCH(tblTeamSch[[#This Row],[Org]],[1]!tblOrg[Organization],0)),"")</f>
        <v>Agn</v>
      </c>
      <c r="L778" s="10" t="str">
        <f>IFERROR(INDEX(IF(tblTeamSch[[#This Row],[1vs2]]=1,[1]!tblSchedule[Team 1 Name],[1]!tblSchedule[Team 2 Name]),MATCH(tblTeamSch[[#This Row],[Game Num]],[1]!tblSchedule[GameNum],0)),"")</f>
        <v>St Agnes BB 4B#3</v>
      </c>
      <c r="M778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778" s="6" t="str" cm="1">
        <f t="array" ref="N7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7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78" s="6" t="str">
        <f>IFERROR(INDEX(#REF!,MATCH(tblTeamSch[[#This Row],[Team]],[1]!tblTeams[Team],0)),"")</f>
        <v/>
      </c>
      <c r="Q778" s="6">
        <f>INDEX([1]!tblSchedule[Home Game],MATCH(tblTeamSch[[#This Row],[Game Num]],[1]!tblSchedule[GameNum],0))</f>
        <v>1</v>
      </c>
      <c r="R778" s="7" t="e">
        <f>IF(COUNTIFS(tblTeamSch[Team],tblTeamSch[[#This Row],[Team]],#REF!,1)&gt;1,"Y","")</f>
        <v>#REF!</v>
      </c>
      <c r="S778" s="6">
        <f>INDEX([1]!tblLoc[Score],MATCH(INDEX([1]!tblOrg[Loc],MATCH(tblTeamSch[[#This Row],[Org]],[1]!tblOrg[Organization],0)),[1]!tblLoc[Loc],0))</f>
        <v>0</v>
      </c>
      <c r="T778" s="6" t="e">
        <f>INDEX([1]!tblLoc[Score],MATCH(INDEX([1]!tblOrg[Loc],MATCH(#REF!,[1]!tblOrg[Abbr],0)),[1]!tblLoc[Loc],0))</f>
        <v>#REF!</v>
      </c>
      <c r="U778" s="6">
        <f>IFERROR(INDEX([1]!tblLoc[Score],MATCH(INDEX([1]!tblOrg[Loc],MATCH(INDEX(FacList,MATCH(tblTeamSch[[#This Row],[Facility]],INDEX(FacList,,1),0),3),[1]!tblOrg[Org Num],0)),[1]!tblLoc[Loc],0)),"")</f>
        <v>0</v>
      </c>
      <c r="V778" s="6">
        <f>IF(OR(tblTeamSch[[#This Row],[Court]]="",tblTeamSch[[#This Row],[Home]]&gt;0),0,IF(tblTeamSch[[#This Row],[Court]]&lt;10,0,IF(tblTeamSch[[#This Row],[Home Court]]=10,0,10)))</f>
        <v>0</v>
      </c>
      <c r="W778" s="6" t="e">
        <f>COUNTIFS(tblTeamSch[Travel Score for Game],10,tblTeamSch[Home],0,#REF!,#REF!)</f>
        <v>#REF!</v>
      </c>
      <c r="X778" s="6" t="str">
        <f>IFERROR(INDEX(tblTeamSch[Overall Travel Score],MATCH(tblTeamSch[[#This Row],[Opponent]],tblTeamSch[Team],0)),"")</f>
        <v/>
      </c>
      <c r="Y778" s="6" cm="1">
        <f t="array" ref="Y778">IF(Y777="Num",1,IF(Y777="","",IF(Y777+1&gt;TotalNumRegGames*2,"",Y777+1)))</f>
        <v>777</v>
      </c>
    </row>
    <row r="779" spans="1:25" ht="13.35" customHeight="1" x14ac:dyDescent="0.3">
      <c r="A779" s="6" cm="1">
        <f t="array" ref="A7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689</v>
      </c>
      <c r="B779" s="6" cm="1">
        <f t="array" ref="B7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79" s="6">
        <f>IFERROR(INDEX([1]!tblSchedule[Week Game Scheduled],MATCH(tblTeamSch[[#This Row],[Game Num]],[1]!tblSchedule[GameNum],0)),"")</f>
        <v>6</v>
      </c>
      <c r="D779" s="6">
        <f>IFERROR(INDEX([1]!tblSchedule[Round],MATCH(tblTeamSch[[#This Row],[Game Num]],[1]!tblSchedule[GameNum],0)),"")</f>
        <v>4</v>
      </c>
      <c r="E779" s="6">
        <f>IFERROR(INDEX([1]!tblSchedule[Rnd Sch],MATCH(tblTeamSch[[#This Row],[Game Num]],[1]!tblSchedule[GameNum],0)),"")</f>
        <v>4</v>
      </c>
      <c r="F779" s="6" t="str">
        <f>IFERROR(INDEX([1]!tblSchedule[DLC],MATCH(tblTeamSch[[#This Row],[Game Num]],[1]!tblSchedule[GameNum],0)),"")</f>
        <v>4B3</v>
      </c>
      <c r="G779" s="7" t="str">
        <f>IFERROR(INDEX([1]!tblSchedule[Facility],MATCH(tblTeamSch[[#This Row],[Game Num]],[1]!tblSchedule[GameNum],0)),"")</f>
        <v>St. Michael Community Center</v>
      </c>
      <c r="H779" s="8">
        <f>IFERROR(INDEX([1]!tblSchedule[Game Date],MATCH(tblTeamSch[[#This Row],[Game Num]],[1]!tblSchedule[GameNum],0)),"")</f>
        <v>46032</v>
      </c>
      <c r="I779" s="9">
        <f>IFERROR(INDEX([1]!tblSchedule[Game Time],MATCH(tblTeamSch[[#This Row],[Game Num]],[1]!tblSchedule[GameNum],0)),"")</f>
        <v>0.5</v>
      </c>
      <c r="J779" s="10" t="str">
        <f>IFERROR(INDEX([1]!tblTeams[Organization],MATCH(tblTeamSch[[#This Row],[Team]],[1]!tblTeams[Team],0)),"")</f>
        <v>St. Agnes</v>
      </c>
      <c r="K779" s="10" t="str">
        <f>IFERROR(INDEX([1]!tblOrg[Abbr],MATCH(tblTeamSch[[#This Row],[Org]],[1]!tblOrg[Organization],0)),"")</f>
        <v>Agn</v>
      </c>
      <c r="L779" s="10" t="str">
        <f>IFERROR(INDEX(IF(tblTeamSch[[#This Row],[1vs2]]=1,[1]!tblSchedule[Team 1 Name],[1]!tblSchedule[Team 2 Name]),MATCH(tblTeamSch[[#This Row],[Game Num]],[1]!tblSchedule[GameNum],0)),"")</f>
        <v>St Agnes BB 4B#3</v>
      </c>
      <c r="M779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779" s="6" t="str" cm="1">
        <f t="array" ref="N7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7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79" s="6" t="str">
        <f>IFERROR(INDEX(#REF!,MATCH(tblTeamSch[[#This Row],[Team]],[1]!tblTeams[Team],0)),"")</f>
        <v/>
      </c>
      <c r="Q779" s="6">
        <f>INDEX([1]!tblSchedule[Home Game],MATCH(tblTeamSch[[#This Row],[Game Num]],[1]!tblSchedule[GameNum],0))</f>
        <v>1</v>
      </c>
      <c r="R779" s="7" t="e">
        <f>IF(COUNTIFS(tblTeamSch[Team],tblTeamSch[[#This Row],[Team]],#REF!,1)&gt;1,"Y","")</f>
        <v>#REF!</v>
      </c>
      <c r="S779" s="6">
        <f>INDEX([1]!tblLoc[Score],MATCH(INDEX([1]!tblOrg[Loc],MATCH(tblTeamSch[[#This Row],[Org]],[1]!tblOrg[Organization],0)),[1]!tblLoc[Loc],0))</f>
        <v>0</v>
      </c>
      <c r="T779" s="6" t="e">
        <f>INDEX([1]!tblLoc[Score],MATCH(INDEX([1]!tblOrg[Loc],MATCH(#REF!,[1]!tblOrg[Abbr],0)),[1]!tblLoc[Loc],0))</f>
        <v>#REF!</v>
      </c>
      <c r="U779" s="6">
        <f>IFERROR(INDEX([1]!tblLoc[Score],MATCH(INDEX([1]!tblOrg[Loc],MATCH(INDEX(FacList,MATCH(tblTeamSch[[#This Row],[Facility]],INDEX(FacList,,1),0),3),[1]!tblOrg[Org Num],0)),[1]!tblLoc[Loc],0)),"")</f>
        <v>7</v>
      </c>
      <c r="V779" s="6">
        <f>IF(OR(tblTeamSch[[#This Row],[Court]]="",tblTeamSch[[#This Row],[Home]]&gt;0),0,IF(tblTeamSch[[#This Row],[Court]]&lt;10,0,IF(tblTeamSch[[#This Row],[Home Court]]=10,0,10)))</f>
        <v>0</v>
      </c>
      <c r="W779" s="6" t="e">
        <f>COUNTIFS(tblTeamSch[Travel Score for Game],10,tblTeamSch[Home],0,#REF!,#REF!)</f>
        <v>#REF!</v>
      </c>
      <c r="X779" s="6" t="str">
        <f>IFERROR(INDEX(tblTeamSch[Overall Travel Score],MATCH(tblTeamSch[[#This Row],[Opponent]],tblTeamSch[Team],0)),"")</f>
        <v/>
      </c>
      <c r="Y779" s="6" cm="1">
        <f t="array" ref="Y779">IF(Y778="Num",1,IF(Y778="","",IF(Y778+1&gt;TotalNumRegGames*2,"",Y778+1)))</f>
        <v>778</v>
      </c>
    </row>
    <row r="780" spans="1:25" ht="13.35" customHeight="1" x14ac:dyDescent="0.3">
      <c r="A780" s="6" cm="1">
        <f t="array" ref="A7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716</v>
      </c>
      <c r="B780" s="6" cm="1">
        <f t="array" ref="B7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0" s="6">
        <f>IFERROR(INDEX([1]!tblSchedule[Week Game Scheduled],MATCH(tblTeamSch[[#This Row],[Game Num]],[1]!tblSchedule[GameNum],0)),"")</f>
        <v>8</v>
      </c>
      <c r="D780" s="6">
        <f>IFERROR(INDEX([1]!tblSchedule[Round],MATCH(tblTeamSch[[#This Row],[Game Num]],[1]!tblSchedule[GameNum],0)),"")</f>
        <v>6</v>
      </c>
      <c r="E780" s="6">
        <f>IFERROR(INDEX([1]!tblSchedule[Rnd Sch],MATCH(tblTeamSch[[#This Row],[Game Num]],[1]!tblSchedule[GameNum],0)),"")</f>
        <v>6</v>
      </c>
      <c r="F780" s="6" t="str">
        <f>IFERROR(INDEX([1]!tblSchedule[DLC],MATCH(tblTeamSch[[#This Row],[Game Num]],[1]!tblSchedule[GameNum],0)),"")</f>
        <v>4B3</v>
      </c>
      <c r="G780" s="7" t="str">
        <f>IFERROR(INDEX([1]!tblSchedule[Facility],MATCH(tblTeamSch[[#This Row],[Game Num]],[1]!tblSchedule[GameNum],0)),"")</f>
        <v>St. Agnes Gym</v>
      </c>
      <c r="H780" s="8">
        <f>IFERROR(INDEX([1]!tblSchedule[Game Date],MATCH(tblTeamSch[[#This Row],[Game Num]],[1]!tblSchedule[GameNum],0)),"")</f>
        <v>46046</v>
      </c>
      <c r="I780" s="9">
        <f>IFERROR(INDEX([1]!tblSchedule[Game Time],MATCH(tblTeamSch[[#This Row],[Game Num]],[1]!tblSchedule[GameNum],0)),"")</f>
        <v>0.54166666666666663</v>
      </c>
      <c r="J780" s="10" t="str">
        <f>IFERROR(INDEX([1]!tblTeams[Organization],MATCH(tblTeamSch[[#This Row],[Team]],[1]!tblTeams[Team],0)),"")</f>
        <v>St. Agnes</v>
      </c>
      <c r="K780" s="10" t="str">
        <f>IFERROR(INDEX([1]!tblOrg[Abbr],MATCH(tblTeamSch[[#This Row],[Org]],[1]!tblOrg[Organization],0)),"")</f>
        <v>Agn</v>
      </c>
      <c r="L780" s="10" t="str">
        <f>IFERROR(INDEX(IF(tblTeamSch[[#This Row],[1vs2]]=1,[1]!tblSchedule[Team 1 Name],[1]!tblSchedule[Team 2 Name]),MATCH(tblTeamSch[[#This Row],[Game Num]],[1]!tblSchedule[GameNum],0)),"")</f>
        <v>St Agnes BB 4B#3</v>
      </c>
      <c r="M780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780" s="6" t="str" cm="1">
        <f t="array" ref="N7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0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780" s="6" t="str">
        <f>IFERROR(INDEX(#REF!,MATCH(tblTeamSch[[#This Row],[Team]],[1]!tblTeams[Team],0)),"")</f>
        <v/>
      </c>
      <c r="Q780" s="6">
        <f>INDEX([1]!tblSchedule[Home Game],MATCH(tblTeamSch[[#This Row],[Game Num]],[1]!tblSchedule[GameNum],0))</f>
        <v>1</v>
      </c>
      <c r="R780" s="7" t="e">
        <f>IF(COUNTIFS(tblTeamSch[Team],tblTeamSch[[#This Row],[Team]],#REF!,1)&gt;1,"Y","")</f>
        <v>#REF!</v>
      </c>
      <c r="S780" s="6">
        <f>INDEX([1]!tblLoc[Score],MATCH(INDEX([1]!tblOrg[Loc],MATCH(tblTeamSch[[#This Row],[Org]],[1]!tblOrg[Organization],0)),[1]!tblLoc[Loc],0))</f>
        <v>0</v>
      </c>
      <c r="T780" s="6" t="e">
        <f>INDEX([1]!tblLoc[Score],MATCH(INDEX([1]!tblOrg[Loc],MATCH(#REF!,[1]!tblOrg[Abbr],0)),[1]!tblLoc[Loc],0))</f>
        <v>#REF!</v>
      </c>
      <c r="U780" s="6">
        <f>IFERROR(INDEX([1]!tblLoc[Score],MATCH(INDEX([1]!tblOrg[Loc],MATCH(INDEX(FacList,MATCH(tblTeamSch[[#This Row],[Facility]],INDEX(FacList,,1),0),3),[1]!tblOrg[Org Num],0)),[1]!tblLoc[Loc],0)),"")</f>
        <v>0</v>
      </c>
      <c r="V780" s="6">
        <f>IF(OR(tblTeamSch[[#This Row],[Court]]="",tblTeamSch[[#This Row],[Home]]&gt;0),0,IF(tblTeamSch[[#This Row],[Court]]&lt;10,0,IF(tblTeamSch[[#This Row],[Home Court]]=10,0,10)))</f>
        <v>0</v>
      </c>
      <c r="W780" s="6" t="e">
        <f>COUNTIFS(tblTeamSch[Travel Score for Game],10,tblTeamSch[Home],0,#REF!,#REF!)</f>
        <v>#REF!</v>
      </c>
      <c r="X780" s="6" t="str">
        <f>IFERROR(INDEX(tblTeamSch[Overall Travel Score],MATCH(tblTeamSch[[#This Row],[Opponent]],tblTeamSch[Team],0)),"")</f>
        <v/>
      </c>
      <c r="Y780" s="6" cm="1">
        <f t="array" ref="Y780">IF(Y779="Num",1,IF(Y779="","",IF(Y779+1&gt;TotalNumRegGames*2,"",Y779+1)))</f>
        <v>779</v>
      </c>
    </row>
    <row r="781" spans="1:25" ht="13.35" customHeight="1" x14ac:dyDescent="0.3">
      <c r="A781" s="6" cm="1">
        <f t="array" ref="A7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737</v>
      </c>
      <c r="B781" s="6" cm="1">
        <f t="array" ref="B7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1" s="6">
        <f>IFERROR(INDEX([1]!tblSchedule[Week Game Scheduled],MATCH(tblTeamSch[[#This Row],[Game Num]],[1]!tblSchedule[GameNum],0)),"")</f>
        <v>9</v>
      </c>
      <c r="D781" s="6">
        <f>IFERROR(INDEX([1]!tblSchedule[Round],MATCH(tblTeamSch[[#This Row],[Game Num]],[1]!tblSchedule[GameNum],0)),"")</f>
        <v>8</v>
      </c>
      <c r="E781" s="6">
        <f>IFERROR(INDEX([1]!tblSchedule[Rnd Sch],MATCH(tblTeamSch[[#This Row],[Game Num]],[1]!tblSchedule[GameNum],0)),"")</f>
        <v>6</v>
      </c>
      <c r="F781" s="6" t="str">
        <f>IFERROR(INDEX([1]!tblSchedule[DLC],MATCH(tblTeamSch[[#This Row],[Game Num]],[1]!tblSchedule[GameNum],0)),"")</f>
        <v>4B3</v>
      </c>
      <c r="G781" s="7" t="str">
        <f>IFERROR(INDEX([1]!tblSchedule[Facility],MATCH(tblTeamSch[[#This Row],[Game Num]],[1]!tblSchedule[GameNum],0)),"")</f>
        <v>St. Agnes Gym</v>
      </c>
      <c r="H781" s="8">
        <f>IFERROR(INDEX([1]!tblSchedule[Game Date],MATCH(tblTeamSch[[#This Row],[Game Num]],[1]!tblSchedule[GameNum],0)),"")</f>
        <v>46047</v>
      </c>
      <c r="I781" s="9">
        <f>IFERROR(INDEX([1]!tblSchedule[Game Time],MATCH(tblTeamSch[[#This Row],[Game Num]],[1]!tblSchedule[GameNum],0)),"")</f>
        <v>0.625</v>
      </c>
      <c r="J781" s="10" t="str">
        <f>IFERROR(INDEX([1]!tblTeams[Organization],MATCH(tblTeamSch[[#This Row],[Team]],[1]!tblTeams[Team],0)),"")</f>
        <v>St. Agnes</v>
      </c>
      <c r="K781" s="10" t="str">
        <f>IFERROR(INDEX([1]!tblOrg[Abbr],MATCH(tblTeamSch[[#This Row],[Org]],[1]!tblOrg[Organization],0)),"")</f>
        <v>Agn</v>
      </c>
      <c r="L781" s="10" t="str">
        <f>IFERROR(INDEX(IF(tblTeamSch[[#This Row],[1vs2]]=1,[1]!tblSchedule[Team 1 Name],[1]!tblSchedule[Team 2 Name]),MATCH(tblTeamSch[[#This Row],[Game Num]],[1]!tblSchedule[GameNum],0)),"")</f>
        <v>St Agnes BB 4B#3</v>
      </c>
      <c r="M781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781" s="6" t="str" cm="1">
        <f t="array" ref="N7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78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781" s="6" t="str">
        <f>IFERROR(INDEX(#REF!,MATCH(tblTeamSch[[#This Row],[Team]],[1]!tblTeams[Team],0)),"")</f>
        <v/>
      </c>
      <c r="Q781" s="6">
        <f>INDEX([1]!tblSchedule[Home Game],MATCH(tblTeamSch[[#This Row],[Game Num]],[1]!tblSchedule[GameNum],0))</f>
        <v>1</v>
      </c>
      <c r="R781" s="7" t="e">
        <f>IF(COUNTIFS(tblTeamSch[Team],tblTeamSch[[#This Row],[Team]],#REF!,1)&gt;1,"Y","")</f>
        <v>#REF!</v>
      </c>
      <c r="S781" s="6">
        <f>INDEX([1]!tblLoc[Score],MATCH(INDEX([1]!tblOrg[Loc],MATCH(tblTeamSch[[#This Row],[Org]],[1]!tblOrg[Organization],0)),[1]!tblLoc[Loc],0))</f>
        <v>0</v>
      </c>
      <c r="T781" s="6" t="e">
        <f>INDEX([1]!tblLoc[Score],MATCH(INDEX([1]!tblOrg[Loc],MATCH(#REF!,[1]!tblOrg[Abbr],0)),[1]!tblLoc[Loc],0))</f>
        <v>#REF!</v>
      </c>
      <c r="U781" s="6">
        <f>IFERROR(INDEX([1]!tblLoc[Score],MATCH(INDEX([1]!tblOrg[Loc],MATCH(INDEX(FacList,MATCH(tblTeamSch[[#This Row],[Facility]],INDEX(FacList,,1),0),3),[1]!tblOrg[Org Num],0)),[1]!tblLoc[Loc],0)),"")</f>
        <v>0</v>
      </c>
      <c r="V781" s="6">
        <f>IF(OR(tblTeamSch[[#This Row],[Court]]="",tblTeamSch[[#This Row],[Home]]&gt;0),0,IF(tblTeamSch[[#This Row],[Court]]&lt;10,0,IF(tblTeamSch[[#This Row],[Home Court]]=10,0,10)))</f>
        <v>0</v>
      </c>
      <c r="W781" s="6" t="e">
        <f>COUNTIFS(tblTeamSch[Travel Score for Game],10,tblTeamSch[Home],0,#REF!,#REF!)</f>
        <v>#REF!</v>
      </c>
      <c r="X781" s="6" t="str">
        <f>IFERROR(INDEX(tblTeamSch[Overall Travel Score],MATCH(tblTeamSch[[#This Row],[Opponent]],tblTeamSch[Team],0)),"")</f>
        <v/>
      </c>
      <c r="Y781" s="6" cm="1">
        <f t="array" ref="Y781">IF(Y780="Num",1,IF(Y780="","",IF(Y780+1&gt;TotalNumRegGames*2,"",Y780+1)))</f>
        <v>780</v>
      </c>
    </row>
    <row r="782" spans="1:25" ht="13.35" customHeight="1" x14ac:dyDescent="0.3">
      <c r="A782" s="6" cm="1">
        <f t="array" ref="A7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730</v>
      </c>
      <c r="B782" s="6" cm="1">
        <f t="array" ref="B7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2" s="6">
        <f>IFERROR(INDEX([1]!tblSchedule[Week Game Scheduled],MATCH(tblTeamSch[[#This Row],[Game Num]],[1]!tblSchedule[GameNum],0)),"")</f>
        <v>9</v>
      </c>
      <c r="D782" s="6">
        <f>IFERROR(INDEX([1]!tblSchedule[Round],MATCH(tblTeamSch[[#This Row],[Game Num]],[1]!tblSchedule[GameNum],0)),"")</f>
        <v>7</v>
      </c>
      <c r="E782" s="6">
        <f>IFERROR(INDEX([1]!tblSchedule[Rnd Sch],MATCH(tblTeamSch[[#This Row],[Game Num]],[1]!tblSchedule[GameNum],0)),"")</f>
        <v>7</v>
      </c>
      <c r="F782" s="6" t="str">
        <f>IFERROR(INDEX([1]!tblSchedule[DLC],MATCH(tblTeamSch[[#This Row],[Game Num]],[1]!tblSchedule[GameNum],0)),"")</f>
        <v>4B3</v>
      </c>
      <c r="G782" s="7" t="str">
        <f>IFERROR(INDEX([1]!tblSchedule[Facility],MATCH(tblTeamSch[[#This Row],[Game Num]],[1]!tblSchedule[GameNum],0)),"")</f>
        <v>St. Agnes Gym</v>
      </c>
      <c r="H782" s="8">
        <f>IFERROR(INDEX([1]!tblSchedule[Game Date],MATCH(tblTeamSch[[#This Row],[Game Num]],[1]!tblSchedule[GameNum],0)),"")</f>
        <v>46053</v>
      </c>
      <c r="I782" s="9">
        <f>IFERROR(INDEX([1]!tblSchedule[Game Time],MATCH(tblTeamSch[[#This Row],[Game Num]],[1]!tblSchedule[GameNum],0)),"")</f>
        <v>0.45833333333333331</v>
      </c>
      <c r="J782" s="10" t="str">
        <f>IFERROR(INDEX([1]!tblTeams[Organization],MATCH(tblTeamSch[[#This Row],[Team]],[1]!tblTeams[Team],0)),"")</f>
        <v>St. Agnes</v>
      </c>
      <c r="K782" s="10" t="str">
        <f>IFERROR(INDEX([1]!tblOrg[Abbr],MATCH(tblTeamSch[[#This Row],[Org]],[1]!tblOrg[Organization],0)),"")</f>
        <v>Agn</v>
      </c>
      <c r="L782" s="10" t="str">
        <f>IFERROR(INDEX(IF(tblTeamSch[[#This Row],[1vs2]]=1,[1]!tblSchedule[Team 1 Name],[1]!tblSchedule[Team 2 Name]),MATCH(tblTeamSch[[#This Row],[Game Num]],[1]!tblSchedule[GameNum],0)),"")</f>
        <v>St Agnes BB 4B#3</v>
      </c>
      <c r="M782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782" s="6" t="str" cm="1">
        <f t="array" ref="N7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82" s="6" t="str">
        <f>IFERROR(INDEX(#REF!,MATCH(tblTeamSch[[#This Row],[Team]],[1]!tblTeams[Team],0)),"")</f>
        <v/>
      </c>
      <c r="Q782" s="6">
        <f>INDEX([1]!tblSchedule[Home Game],MATCH(tblTeamSch[[#This Row],[Game Num]],[1]!tblSchedule[GameNum],0))</f>
        <v>1</v>
      </c>
      <c r="R782" s="7" t="e">
        <f>IF(COUNTIFS(tblTeamSch[Team],tblTeamSch[[#This Row],[Team]],#REF!,1)&gt;1,"Y","")</f>
        <v>#REF!</v>
      </c>
      <c r="S782" s="6">
        <f>INDEX([1]!tblLoc[Score],MATCH(INDEX([1]!tblOrg[Loc],MATCH(tblTeamSch[[#This Row],[Org]],[1]!tblOrg[Organization],0)),[1]!tblLoc[Loc],0))</f>
        <v>0</v>
      </c>
      <c r="T782" s="6" t="e">
        <f>INDEX([1]!tblLoc[Score],MATCH(INDEX([1]!tblOrg[Loc],MATCH(#REF!,[1]!tblOrg[Abbr],0)),[1]!tblLoc[Loc],0))</f>
        <v>#REF!</v>
      </c>
      <c r="U782" s="6">
        <f>IFERROR(INDEX([1]!tblLoc[Score],MATCH(INDEX([1]!tblOrg[Loc],MATCH(INDEX(FacList,MATCH(tblTeamSch[[#This Row],[Facility]],INDEX(FacList,,1),0),3),[1]!tblOrg[Org Num],0)),[1]!tblLoc[Loc],0)),"")</f>
        <v>0</v>
      </c>
      <c r="V782" s="6">
        <f>IF(OR(tblTeamSch[[#This Row],[Court]]="",tblTeamSch[[#This Row],[Home]]&gt;0),0,IF(tblTeamSch[[#This Row],[Court]]&lt;10,0,IF(tblTeamSch[[#This Row],[Home Court]]=10,0,10)))</f>
        <v>0</v>
      </c>
      <c r="W782" s="6" t="e">
        <f>COUNTIFS(tblTeamSch[Travel Score for Game],10,tblTeamSch[Home],0,#REF!,#REF!)</f>
        <v>#REF!</v>
      </c>
      <c r="X782" s="6" t="str">
        <f>IFERROR(INDEX(tblTeamSch[Overall Travel Score],MATCH(tblTeamSch[[#This Row],[Opponent]],tblTeamSch[Team],0)),"")</f>
        <v/>
      </c>
      <c r="Y782" s="6" cm="1">
        <f t="array" ref="Y782">IF(Y781="Num",1,IF(Y781="","",IF(Y781+1&gt;TotalNumRegGames*2,"",Y781+1)))</f>
        <v>781</v>
      </c>
    </row>
    <row r="783" spans="1:25" ht="13.35" customHeight="1" x14ac:dyDescent="0.3">
      <c r="A783" s="6" cm="1">
        <f t="array" ref="A7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1006</v>
      </c>
      <c r="B783" s="6" cm="1">
        <f t="array" ref="B7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3" s="6">
        <f>IFERROR(INDEX([1]!tblSchedule[Week Game Scheduled],MATCH(tblTeamSch[[#This Row],[Game Num]],[1]!tblSchedule[GameNum],0)),"")</f>
        <v>50</v>
      </c>
      <c r="D783" s="6">
        <f>IFERROR(INDEX([1]!tblSchedule[Round],MATCH(tblTeamSch[[#This Row],[Game Num]],[1]!tblSchedule[GameNum],0)),"")</f>
        <v>1</v>
      </c>
      <c r="E783" s="6">
        <f>IFERROR(INDEX([1]!tblSchedule[Rnd Sch],MATCH(tblTeamSch[[#This Row],[Game Num]],[1]!tblSchedule[GameNum],0)),"")</f>
        <v>1</v>
      </c>
      <c r="F783" s="6" t="str">
        <f>IFERROR(INDEX([1]!tblSchedule[DLC],MATCH(tblTeamSch[[#This Row],[Game Num]],[1]!tblSchedule[GameNum],0)),"")</f>
        <v>4G1AA</v>
      </c>
      <c r="G783" s="7" t="str">
        <f>IFERROR(INDEX([1]!tblSchedule[Facility],MATCH(tblTeamSch[[#This Row],[Game Num]],[1]!tblSchedule[GameNum],0)),"")</f>
        <v>Mary Queen of Peace</v>
      </c>
      <c r="H783" s="8">
        <f>IFERROR(INDEX([1]!tblSchedule[Game Date],MATCH(tblTeamSch[[#This Row],[Game Num]],[1]!tblSchedule[GameNum],0)),"")</f>
        <v>45998</v>
      </c>
      <c r="I783" s="9">
        <f>IFERROR(INDEX([1]!tblSchedule[Game Time],MATCH(tblTeamSch[[#This Row],[Game Num]],[1]!tblSchedule[GameNum],0)),"")</f>
        <v>0.70833333333333337</v>
      </c>
      <c r="J783" s="10" t="str">
        <f>IFERROR(INDEX([1]!tblTeams[Organization],MATCH(tblTeamSch[[#This Row],[Team]],[1]!tblTeams[Team],0)),"")</f>
        <v>St. Agnes</v>
      </c>
      <c r="K783" s="10" t="str">
        <f>IFERROR(INDEX([1]!tblOrg[Abbr],MATCH(tblTeamSch[[#This Row],[Org]],[1]!tblOrg[Organization],0)),"")</f>
        <v>Agn</v>
      </c>
      <c r="L783" s="10" t="str">
        <f>IFERROR(INDEX(IF(tblTeamSch[[#This Row],[1vs2]]=1,[1]!tblSchedule[Team 1 Name],[1]!tblSchedule[Team 2 Name]),MATCH(tblTeamSch[[#This Row],[Game Num]],[1]!tblSchedule[GameNum],0)),"")</f>
        <v>St Agnes BB 4G#1</v>
      </c>
      <c r="M783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783" s="6" t="str" cm="1">
        <f t="array" ref="N7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3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783" s="6" t="str">
        <f>IFERROR(INDEX(#REF!,MATCH(tblTeamSch[[#This Row],[Team]],[1]!tblTeams[Team],0)),"")</f>
        <v/>
      </c>
      <c r="Q783" s="6">
        <f>INDEX([1]!tblSchedule[Home Game],MATCH(tblTeamSch[[#This Row],[Game Num]],[1]!tblSchedule[GameNum],0))</f>
        <v>1</v>
      </c>
      <c r="R783" s="7" t="e">
        <f>IF(COUNTIFS(tblTeamSch[Team],tblTeamSch[[#This Row],[Team]],#REF!,1)&gt;1,"Y","")</f>
        <v>#REF!</v>
      </c>
      <c r="S783" s="6">
        <f>INDEX([1]!tblLoc[Score],MATCH(INDEX([1]!tblOrg[Loc],MATCH(tblTeamSch[[#This Row],[Org]],[1]!tblOrg[Organization],0)),[1]!tblLoc[Loc],0))</f>
        <v>0</v>
      </c>
      <c r="T783" s="6" t="e">
        <f>INDEX([1]!tblLoc[Score],MATCH(INDEX([1]!tblOrg[Loc],MATCH(#REF!,[1]!tblOrg[Abbr],0)),[1]!tblLoc[Loc],0))</f>
        <v>#REF!</v>
      </c>
      <c r="U783" s="6">
        <f>IFERROR(INDEX([1]!tblLoc[Score],MATCH(INDEX([1]!tblOrg[Loc],MATCH(INDEX(FacList,MATCH(tblTeamSch[[#This Row],[Facility]],INDEX(FacList,,1),0),3),[1]!tblOrg[Org Num],0)),[1]!tblLoc[Loc],0)),"")</f>
        <v>10</v>
      </c>
      <c r="V783" s="6">
        <f>IF(OR(tblTeamSch[[#This Row],[Court]]="",tblTeamSch[[#This Row],[Home]]&gt;0),0,IF(tblTeamSch[[#This Row],[Court]]&lt;10,0,IF(tblTeamSch[[#This Row],[Home Court]]=10,0,10)))</f>
        <v>0</v>
      </c>
      <c r="W783" s="6" t="e">
        <f>COUNTIFS(tblTeamSch[Travel Score for Game],10,tblTeamSch[Home],0,#REF!,#REF!)</f>
        <v>#REF!</v>
      </c>
      <c r="X783" s="6" t="str">
        <f>IFERROR(INDEX(tblTeamSch[Overall Travel Score],MATCH(tblTeamSch[[#This Row],[Opponent]],tblTeamSch[Team],0)),"")</f>
        <v/>
      </c>
      <c r="Y783" s="6" cm="1">
        <f t="array" ref="Y783">IF(Y782="Num",1,IF(Y782="","",IF(Y782+1&gt;TotalNumRegGames*2,"",Y782+1)))</f>
        <v>782</v>
      </c>
    </row>
    <row r="784" spans="1:25" ht="13.35" customHeight="1" x14ac:dyDescent="0.3">
      <c r="A784" s="6" cm="1">
        <f t="array" ref="A7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1012</v>
      </c>
      <c r="B784" s="6" cm="1">
        <f t="array" ref="B7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4" s="6">
        <f>IFERROR(INDEX([1]!tblSchedule[Week Game Scheduled],MATCH(tblTeamSch[[#This Row],[Game Num]],[1]!tblSchedule[GameNum],0)),"")</f>
        <v>50</v>
      </c>
      <c r="D784" s="6">
        <f>IFERROR(INDEX([1]!tblSchedule[Round],MATCH(tblTeamSch[[#This Row],[Game Num]],[1]!tblSchedule[GameNum],0)),"")</f>
        <v>2</v>
      </c>
      <c r="E784" s="6">
        <f>IFERROR(INDEX([1]!tblSchedule[Rnd Sch],MATCH(tblTeamSch[[#This Row],[Game Num]],[1]!tblSchedule[GameNum],0)),"")</f>
        <v>2</v>
      </c>
      <c r="F784" s="6" t="str">
        <f>IFERROR(INDEX([1]!tblSchedule[DLC],MATCH(tblTeamSch[[#This Row],[Game Num]],[1]!tblSchedule[GameNum],0)),"")</f>
        <v>4G1AA</v>
      </c>
      <c r="G784" s="7" t="str">
        <f>IFERROR(INDEX([1]!tblSchedule[Facility],MATCH(tblTeamSch[[#This Row],[Game Num]],[1]!tblSchedule[GameNum],0)),"")</f>
        <v>St. Agnes Gym</v>
      </c>
      <c r="H784" s="8">
        <f>IFERROR(INDEX([1]!tblSchedule[Game Date],MATCH(tblTeamSch[[#This Row],[Game Num]],[1]!tblSchedule[GameNum],0)),"")</f>
        <v>46004</v>
      </c>
      <c r="I784" s="9">
        <f>IFERROR(INDEX([1]!tblSchedule[Game Time],MATCH(tblTeamSch[[#This Row],[Game Num]],[1]!tblSchedule[GameNum],0)),"")</f>
        <v>0.54166666666666663</v>
      </c>
      <c r="J784" s="10" t="str">
        <f>IFERROR(INDEX([1]!tblTeams[Organization],MATCH(tblTeamSch[[#This Row],[Team]],[1]!tblTeams[Team],0)),"")</f>
        <v>St. Agnes</v>
      </c>
      <c r="K784" s="10" t="str">
        <f>IFERROR(INDEX([1]!tblOrg[Abbr],MATCH(tblTeamSch[[#This Row],[Org]],[1]!tblOrg[Organization],0)),"")</f>
        <v>Agn</v>
      </c>
      <c r="L784" s="10" t="str">
        <f>IFERROR(INDEX(IF(tblTeamSch[[#This Row],[1vs2]]=1,[1]!tblSchedule[Team 1 Name],[1]!tblSchedule[Team 2 Name]),MATCH(tblTeamSch[[#This Row],[Game Num]],[1]!tblSchedule[GameNum],0)),"")</f>
        <v>St Agnes BB 4G#1</v>
      </c>
      <c r="M784" s="10" t="str">
        <f>IFERROR(INDEX(IF(tblTeamSch[[#This Row],[1vs2]]=1,[1]!tblSchedule[Team 2 Name],[1]!tblSchedule[Team 1 Name]),MATCH(tblTeamSch[[#This Row],[Game Num]],[1]!tblSchedule[GameNum],0)),"")</f>
        <v>Holy Trinity BB 3/4G #1</v>
      </c>
      <c r="N784" s="6" t="str" cm="1">
        <f t="array" ref="N7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84" s="6" t="str">
        <f>IFERROR(INDEX(#REF!,MATCH(tblTeamSch[[#This Row],[Team]],[1]!tblTeams[Team],0)),"")</f>
        <v/>
      </c>
      <c r="Q784" s="6">
        <f>INDEX([1]!tblSchedule[Home Game],MATCH(tblTeamSch[[#This Row],[Game Num]],[1]!tblSchedule[GameNum],0))</f>
        <v>1</v>
      </c>
      <c r="R784" s="7" t="e">
        <f>IF(COUNTIFS(tblTeamSch[Team],tblTeamSch[[#This Row],[Team]],#REF!,1)&gt;1,"Y","")</f>
        <v>#REF!</v>
      </c>
      <c r="S784" s="6">
        <f>INDEX([1]!tblLoc[Score],MATCH(INDEX([1]!tblOrg[Loc],MATCH(tblTeamSch[[#This Row],[Org]],[1]!tblOrg[Organization],0)),[1]!tblLoc[Loc],0))</f>
        <v>0</v>
      </c>
      <c r="T784" s="6" t="e">
        <f>INDEX([1]!tblLoc[Score],MATCH(INDEX([1]!tblOrg[Loc],MATCH(#REF!,[1]!tblOrg[Abbr],0)),[1]!tblLoc[Loc],0))</f>
        <v>#REF!</v>
      </c>
      <c r="U784" s="6">
        <f>IFERROR(INDEX([1]!tblLoc[Score],MATCH(INDEX([1]!tblOrg[Loc],MATCH(INDEX(FacList,MATCH(tblTeamSch[[#This Row],[Facility]],INDEX(FacList,,1),0),3),[1]!tblOrg[Org Num],0)),[1]!tblLoc[Loc],0)),"")</f>
        <v>0</v>
      </c>
      <c r="V784" s="6">
        <f>IF(OR(tblTeamSch[[#This Row],[Court]]="",tblTeamSch[[#This Row],[Home]]&gt;0),0,IF(tblTeamSch[[#This Row],[Court]]&lt;10,0,IF(tblTeamSch[[#This Row],[Home Court]]=10,0,10)))</f>
        <v>0</v>
      </c>
      <c r="W784" s="6" t="e">
        <f>COUNTIFS(tblTeamSch[Travel Score for Game],10,tblTeamSch[Home],0,#REF!,#REF!)</f>
        <v>#REF!</v>
      </c>
      <c r="X784" s="6" t="str">
        <f>IFERROR(INDEX(tblTeamSch[Overall Travel Score],MATCH(tblTeamSch[[#This Row],[Opponent]],tblTeamSch[Team],0)),"")</f>
        <v/>
      </c>
      <c r="Y784" s="6" cm="1">
        <f t="array" ref="Y784">IF(Y783="Num",1,IF(Y783="","",IF(Y783+1&gt;TotalNumRegGames*2,"",Y783+1)))</f>
        <v>783</v>
      </c>
    </row>
    <row r="785" spans="1:25" ht="13.35" customHeight="1" x14ac:dyDescent="0.3">
      <c r="A785" s="6" cm="1">
        <f t="array" ref="A7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1018</v>
      </c>
      <c r="B785" s="6" cm="1">
        <f t="array" ref="B7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5" s="6">
        <f>IFERROR(INDEX([1]!tblSchedule[Week Game Scheduled],MATCH(tblTeamSch[[#This Row],[Game Num]],[1]!tblSchedule[GameNum],0)),"")</f>
        <v>5</v>
      </c>
      <c r="D785" s="6">
        <f>IFERROR(INDEX([1]!tblSchedule[Round],MATCH(tblTeamSch[[#This Row],[Game Num]],[1]!tblSchedule[GameNum],0)),"")</f>
        <v>3</v>
      </c>
      <c r="E785" s="6">
        <f>IFERROR(INDEX([1]!tblSchedule[Rnd Sch],MATCH(tblTeamSch[[#This Row],[Game Num]],[1]!tblSchedule[GameNum],0)),"")</f>
        <v>3</v>
      </c>
      <c r="F785" s="6" t="str">
        <f>IFERROR(INDEX([1]!tblSchedule[DLC],MATCH(tblTeamSch[[#This Row],[Game Num]],[1]!tblSchedule[GameNum],0)),"")</f>
        <v>4G1AA</v>
      </c>
      <c r="G785" s="7" t="str">
        <f>IFERROR(INDEX([1]!tblSchedule[Facility],MATCH(tblTeamSch[[#This Row],[Game Num]],[1]!tblSchedule[GameNum],0)),"")</f>
        <v>St. Agnes Gym</v>
      </c>
      <c r="H785" s="8">
        <f>IFERROR(INDEX([1]!tblSchedule[Game Date],MATCH(tblTeamSch[[#This Row],[Game Num]],[1]!tblSchedule[GameNum],0)),"")</f>
        <v>46025</v>
      </c>
      <c r="I785" s="9">
        <f>IFERROR(INDEX([1]!tblSchedule[Game Time],MATCH(tblTeamSch[[#This Row],[Game Num]],[1]!tblSchedule[GameNum],0)),"")</f>
        <v>0.54166666666666663</v>
      </c>
      <c r="J785" s="10" t="str">
        <f>IFERROR(INDEX([1]!tblTeams[Organization],MATCH(tblTeamSch[[#This Row],[Team]],[1]!tblTeams[Team],0)),"")</f>
        <v>St. Agnes</v>
      </c>
      <c r="K785" s="10" t="str">
        <f>IFERROR(INDEX([1]!tblOrg[Abbr],MATCH(tblTeamSch[[#This Row],[Org]],[1]!tblOrg[Organization],0)),"")</f>
        <v>Agn</v>
      </c>
      <c r="L785" s="10" t="str">
        <f>IFERROR(INDEX(IF(tblTeamSch[[#This Row],[1vs2]]=1,[1]!tblSchedule[Team 1 Name],[1]!tblSchedule[Team 2 Name]),MATCH(tblTeamSch[[#This Row],[Game Num]],[1]!tblSchedule[GameNum],0)),"")</f>
        <v>St Agnes BB 4G#1</v>
      </c>
      <c r="M785" s="10" t="str">
        <f>IFERROR(INDEX(IF(tblTeamSch[[#This Row],[1vs2]]=1,[1]!tblSchedule[Team 2 Name],[1]!tblSchedule[Team 1 Name]),MATCH(tblTeamSch[[#This Row],[Game Num]],[1]!tblSchedule[GameNum],0)),"")</f>
        <v>St Michael BB 4G#1</v>
      </c>
      <c r="N785" s="6" t="str" cm="1">
        <f t="array" ref="N7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85" s="6" t="str">
        <f>IFERROR(INDEX(#REF!,MATCH(tblTeamSch[[#This Row],[Team]],[1]!tblTeams[Team],0)),"")</f>
        <v/>
      </c>
      <c r="Q785" s="6">
        <f>INDEX([1]!tblSchedule[Home Game],MATCH(tblTeamSch[[#This Row],[Game Num]],[1]!tblSchedule[GameNum],0))</f>
        <v>1</v>
      </c>
      <c r="R785" s="7" t="e">
        <f>IF(COUNTIFS(tblTeamSch[Team],tblTeamSch[[#This Row],[Team]],#REF!,1)&gt;1,"Y","")</f>
        <v>#REF!</v>
      </c>
      <c r="S785" s="6">
        <f>INDEX([1]!tblLoc[Score],MATCH(INDEX([1]!tblOrg[Loc],MATCH(tblTeamSch[[#This Row],[Org]],[1]!tblOrg[Organization],0)),[1]!tblLoc[Loc],0))</f>
        <v>0</v>
      </c>
      <c r="T785" s="6" t="e">
        <f>INDEX([1]!tblLoc[Score],MATCH(INDEX([1]!tblOrg[Loc],MATCH(#REF!,[1]!tblOrg[Abbr],0)),[1]!tblLoc[Loc],0))</f>
        <v>#REF!</v>
      </c>
      <c r="U785" s="6">
        <f>IFERROR(INDEX([1]!tblLoc[Score],MATCH(INDEX([1]!tblOrg[Loc],MATCH(INDEX(FacList,MATCH(tblTeamSch[[#This Row],[Facility]],INDEX(FacList,,1),0),3),[1]!tblOrg[Org Num],0)),[1]!tblLoc[Loc],0)),"")</f>
        <v>0</v>
      </c>
      <c r="V785" s="6">
        <f>IF(OR(tblTeamSch[[#This Row],[Court]]="",tblTeamSch[[#This Row],[Home]]&gt;0),0,IF(tblTeamSch[[#This Row],[Court]]&lt;10,0,IF(tblTeamSch[[#This Row],[Home Court]]=10,0,10)))</f>
        <v>0</v>
      </c>
      <c r="W785" s="6" t="e">
        <f>COUNTIFS(tblTeamSch[Travel Score for Game],10,tblTeamSch[Home],0,#REF!,#REF!)</f>
        <v>#REF!</v>
      </c>
      <c r="X785" s="6" t="str">
        <f>IFERROR(INDEX(tblTeamSch[Overall Travel Score],MATCH(tblTeamSch[[#This Row],[Opponent]],tblTeamSch[Team],0)),"")</f>
        <v/>
      </c>
      <c r="Y785" s="6" cm="1">
        <f t="array" ref="Y785">IF(Y784="Num",1,IF(Y784="","",IF(Y784+1&gt;TotalNumRegGames*2,"",Y784+1)))</f>
        <v>784</v>
      </c>
    </row>
    <row r="786" spans="1:25" ht="13.35" customHeight="1" x14ac:dyDescent="0.3">
      <c r="A786" s="6" cm="1">
        <f t="array" ref="A7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1024</v>
      </c>
      <c r="B786" s="6" cm="1">
        <f t="array" ref="B7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6" s="6">
        <f>IFERROR(INDEX([1]!tblSchedule[Week Game Scheduled],MATCH(tblTeamSch[[#This Row],[Game Num]],[1]!tblSchedule[GameNum],0)),"")</f>
        <v>6</v>
      </c>
      <c r="D786" s="6">
        <f>IFERROR(INDEX([1]!tblSchedule[Round],MATCH(tblTeamSch[[#This Row],[Game Num]],[1]!tblSchedule[GameNum],0)),"")</f>
        <v>4</v>
      </c>
      <c r="E786" s="6">
        <f>IFERROR(INDEX([1]!tblSchedule[Rnd Sch],MATCH(tblTeamSch[[#This Row],[Game Num]],[1]!tblSchedule[GameNum],0)),"")</f>
        <v>4</v>
      </c>
      <c r="F786" s="6" t="str">
        <f>IFERROR(INDEX([1]!tblSchedule[DLC],MATCH(tblTeamSch[[#This Row],[Game Num]],[1]!tblSchedule[GameNum],0)),"")</f>
        <v>4G1AA</v>
      </c>
      <c r="G786" s="7" t="str">
        <f>IFERROR(INDEX([1]!tblSchedule[Facility],MATCH(tblTeamSch[[#This Row],[Game Num]],[1]!tblSchedule[GameNum],0)),"")</f>
        <v>St. Agnes Gym</v>
      </c>
      <c r="H786" s="8">
        <f>IFERROR(INDEX([1]!tblSchedule[Game Date],MATCH(tblTeamSch[[#This Row],[Game Num]],[1]!tblSchedule[GameNum],0)),"")</f>
        <v>46032</v>
      </c>
      <c r="I786" s="9">
        <f>IFERROR(INDEX([1]!tblSchedule[Game Time],MATCH(tblTeamSch[[#This Row],[Game Num]],[1]!tblSchedule[GameNum],0)),"")</f>
        <v>0.54166666666666663</v>
      </c>
      <c r="J786" s="10" t="str">
        <f>IFERROR(INDEX([1]!tblTeams[Organization],MATCH(tblTeamSch[[#This Row],[Team]],[1]!tblTeams[Team],0)),"")</f>
        <v>St. Agnes</v>
      </c>
      <c r="K786" s="10" t="str">
        <f>IFERROR(INDEX([1]!tblOrg[Abbr],MATCH(tblTeamSch[[#This Row],[Org]],[1]!tblOrg[Organization],0)),"")</f>
        <v>Agn</v>
      </c>
      <c r="L786" s="10" t="str">
        <f>IFERROR(INDEX(IF(tblTeamSch[[#This Row],[1vs2]]=1,[1]!tblSchedule[Team 1 Name],[1]!tblSchedule[Team 2 Name]),MATCH(tblTeamSch[[#This Row],[Game Num]],[1]!tblSchedule[GameNum],0)),"")</f>
        <v>St Agnes BB 4G#1</v>
      </c>
      <c r="M786" s="10" t="str">
        <f>IFERROR(INDEX(IF(tblTeamSch[[#This Row],[1vs2]]=1,[1]!tblSchedule[Team 2 Name],[1]!tblSchedule[Team 1 Name]),MATCH(tblTeamSch[[#This Row],[Game Num]],[1]!tblSchedule[GameNum],0)),"")</f>
        <v>St. Albert GBB 3/4 #1</v>
      </c>
      <c r="N786" s="6" t="str" cm="1">
        <f t="array" ref="N7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86" s="6" t="str">
        <f>IFERROR(INDEX(#REF!,MATCH(tblTeamSch[[#This Row],[Team]],[1]!tblTeams[Team],0)),"")</f>
        <v/>
      </c>
      <c r="Q786" s="6">
        <f>INDEX([1]!tblSchedule[Home Game],MATCH(tblTeamSch[[#This Row],[Game Num]],[1]!tblSchedule[GameNum],0))</f>
        <v>1</v>
      </c>
      <c r="R786" s="7" t="e">
        <f>IF(COUNTIFS(tblTeamSch[Team],tblTeamSch[[#This Row],[Team]],#REF!,1)&gt;1,"Y","")</f>
        <v>#REF!</v>
      </c>
      <c r="S786" s="6">
        <f>INDEX([1]!tblLoc[Score],MATCH(INDEX([1]!tblOrg[Loc],MATCH(tblTeamSch[[#This Row],[Org]],[1]!tblOrg[Organization],0)),[1]!tblLoc[Loc],0))</f>
        <v>0</v>
      </c>
      <c r="T786" s="6" t="e">
        <f>INDEX([1]!tblLoc[Score],MATCH(INDEX([1]!tblOrg[Loc],MATCH(#REF!,[1]!tblOrg[Abbr],0)),[1]!tblLoc[Loc],0))</f>
        <v>#REF!</v>
      </c>
      <c r="U786" s="6">
        <f>IFERROR(INDEX([1]!tblLoc[Score],MATCH(INDEX([1]!tblOrg[Loc],MATCH(INDEX(FacList,MATCH(tblTeamSch[[#This Row],[Facility]],INDEX(FacList,,1),0),3),[1]!tblOrg[Org Num],0)),[1]!tblLoc[Loc],0)),"")</f>
        <v>0</v>
      </c>
      <c r="V786" s="6">
        <f>IF(OR(tblTeamSch[[#This Row],[Court]]="",tblTeamSch[[#This Row],[Home]]&gt;0),0,IF(tblTeamSch[[#This Row],[Court]]&lt;10,0,IF(tblTeamSch[[#This Row],[Home Court]]=10,0,10)))</f>
        <v>0</v>
      </c>
      <c r="W786" s="6" t="e">
        <f>COUNTIFS(tblTeamSch[Travel Score for Game],10,tblTeamSch[Home],0,#REF!,#REF!)</f>
        <v>#REF!</v>
      </c>
      <c r="X786" s="6" t="str">
        <f>IFERROR(INDEX(tblTeamSch[Overall Travel Score],MATCH(tblTeamSch[[#This Row],[Opponent]],tblTeamSch[Team],0)),"")</f>
        <v/>
      </c>
      <c r="Y786" s="6" cm="1">
        <f t="array" ref="Y786">IF(Y785="Num",1,IF(Y785="","",IF(Y785+1&gt;TotalNumRegGames*2,"",Y785+1)))</f>
        <v>785</v>
      </c>
    </row>
    <row r="787" spans="1:25" ht="13.35" customHeight="1" x14ac:dyDescent="0.3">
      <c r="A787" s="6" cm="1">
        <f t="array" ref="A7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1027</v>
      </c>
      <c r="B787" s="6" cm="1">
        <f t="array" ref="B7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87" s="6">
        <f>IFERROR(INDEX([1]!tblSchedule[Week Game Scheduled],MATCH(tblTeamSch[[#This Row],[Game Num]],[1]!tblSchedule[GameNum],0)),"")</f>
        <v>7</v>
      </c>
      <c r="D787" s="6">
        <f>IFERROR(INDEX([1]!tblSchedule[Round],MATCH(tblTeamSch[[#This Row],[Game Num]],[1]!tblSchedule[GameNum],0)),"")</f>
        <v>5</v>
      </c>
      <c r="E787" s="6">
        <f>IFERROR(INDEX([1]!tblSchedule[Rnd Sch],MATCH(tblTeamSch[[#This Row],[Game Num]],[1]!tblSchedule[GameNum],0)),"")</f>
        <v>5</v>
      </c>
      <c r="F787" s="6" t="str">
        <f>IFERROR(INDEX([1]!tblSchedule[DLC],MATCH(tblTeamSch[[#This Row],[Game Num]],[1]!tblSchedule[GameNum],0)),"")</f>
        <v>4G1AA</v>
      </c>
      <c r="G787" s="7" t="str">
        <f>IFERROR(INDEX([1]!tblSchedule[Facility],MATCH(tblTeamSch[[#This Row],[Game Num]],[1]!tblSchedule[GameNum],0)),"")</f>
        <v>Sacred Heart Model School Gym</v>
      </c>
      <c r="H787" s="8">
        <f>IFERROR(INDEX([1]!tblSchedule[Game Date],MATCH(tblTeamSch[[#This Row],[Game Num]],[1]!tblSchedule[GameNum],0)),"")</f>
        <v>46039</v>
      </c>
      <c r="I787" s="9">
        <f>IFERROR(INDEX([1]!tblSchedule[Game Time],MATCH(tblTeamSch[[#This Row],[Game Num]],[1]!tblSchedule[GameNum],0)),"")</f>
        <v>0.41666666666666669</v>
      </c>
      <c r="J787" s="10" t="str">
        <f>IFERROR(INDEX([1]!tblTeams[Organization],MATCH(tblTeamSch[[#This Row],[Team]],[1]!tblTeams[Team],0)),"")</f>
        <v>St. Agnes</v>
      </c>
      <c r="K787" s="10" t="str">
        <f>IFERROR(INDEX([1]!tblOrg[Abbr],MATCH(tblTeamSch[[#This Row],[Org]],[1]!tblOrg[Organization],0)),"")</f>
        <v>Agn</v>
      </c>
      <c r="L787" s="10" t="str">
        <f>IFERROR(INDEX(IF(tblTeamSch[[#This Row],[1vs2]]=1,[1]!tblSchedule[Team 1 Name],[1]!tblSchedule[Team 2 Name]),MATCH(tblTeamSch[[#This Row],[Game Num]],[1]!tblSchedule[GameNum],0)),"")</f>
        <v>St Agnes BB 4G#1</v>
      </c>
      <c r="M787" s="10" t="str">
        <f>IFERROR(INDEX(IF(tblTeamSch[[#This Row],[1vs2]]=1,[1]!tblSchedule[Team 2 Name],[1]!tblSchedule[Team 1 Name]),MATCH(tblTeamSch[[#This Row],[Game Num]],[1]!tblSchedule[GameNum],0)),"")</f>
        <v>SHMS BB 4G#1</v>
      </c>
      <c r="N787" s="6" t="str" cm="1">
        <f t="array" ref="N7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787" s="6" t="str">
        <f>IFERROR(INDEX(#REF!,MATCH(tblTeamSch[[#This Row],[Team]],[1]!tblTeams[Team],0)),"")</f>
        <v/>
      </c>
      <c r="Q787" s="6">
        <f>INDEX([1]!tblSchedule[Home Game],MATCH(tblTeamSch[[#This Row],[Game Num]],[1]!tblSchedule[GameNum],0))</f>
        <v>1</v>
      </c>
      <c r="R787" s="7" t="e">
        <f>IF(COUNTIFS(tblTeamSch[Team],tblTeamSch[[#This Row],[Team]],#REF!,1)&gt;1,"Y","")</f>
        <v>#REF!</v>
      </c>
      <c r="S787" s="6">
        <f>INDEX([1]!tblLoc[Score],MATCH(INDEX([1]!tblOrg[Loc],MATCH(tblTeamSch[[#This Row],[Org]],[1]!tblOrg[Organization],0)),[1]!tblLoc[Loc],0))</f>
        <v>0</v>
      </c>
      <c r="T787" s="6" t="e">
        <f>INDEX([1]!tblLoc[Score],MATCH(INDEX([1]!tblOrg[Loc],MATCH(#REF!,[1]!tblOrg[Abbr],0)),[1]!tblLoc[Loc],0))</f>
        <v>#REF!</v>
      </c>
      <c r="U787" s="6">
        <f>IFERROR(INDEX([1]!tblLoc[Score],MATCH(INDEX([1]!tblOrg[Loc],MATCH(INDEX(FacList,MATCH(tblTeamSch[[#This Row],[Facility]],INDEX(FacList,,1),0),3),[1]!tblOrg[Org Num],0)),[1]!tblLoc[Loc],0)),"")</f>
        <v>0</v>
      </c>
      <c r="V787" s="6">
        <f>IF(OR(tblTeamSch[[#This Row],[Court]]="",tblTeamSch[[#This Row],[Home]]&gt;0),0,IF(tblTeamSch[[#This Row],[Court]]&lt;10,0,IF(tblTeamSch[[#This Row],[Home Court]]=10,0,10)))</f>
        <v>0</v>
      </c>
      <c r="W787" s="6" t="e">
        <f>COUNTIFS(tblTeamSch[Travel Score for Game],10,tblTeamSch[Home],0,#REF!,#REF!)</f>
        <v>#REF!</v>
      </c>
      <c r="X787" s="6" t="str">
        <f>IFERROR(INDEX(tblTeamSch[Overall Travel Score],MATCH(tblTeamSch[[#This Row],[Opponent]],tblTeamSch[Team],0)),"")</f>
        <v/>
      </c>
      <c r="Y787" s="6" cm="1">
        <f t="array" ref="Y787">IF(Y786="Num",1,IF(Y786="","",IF(Y786+1&gt;TotalNumRegGames*2,"",Y786+1)))</f>
        <v>786</v>
      </c>
    </row>
    <row r="788" spans="1:25" ht="13.35" customHeight="1" x14ac:dyDescent="0.3">
      <c r="A788" s="6" cm="1">
        <f t="array" ref="A7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1036</v>
      </c>
      <c r="B788" s="6" cm="1">
        <f t="array" ref="B7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88" s="6">
        <f>IFERROR(INDEX([1]!tblSchedule[Week Game Scheduled],MATCH(tblTeamSch[[#This Row],[Game Num]],[1]!tblSchedule[GameNum],0)),"")</f>
        <v>8</v>
      </c>
      <c r="D788" s="6">
        <f>IFERROR(INDEX([1]!tblSchedule[Round],MATCH(tblTeamSch[[#This Row],[Game Num]],[1]!tblSchedule[GameNum],0)),"")</f>
        <v>6</v>
      </c>
      <c r="E788" s="6">
        <f>IFERROR(INDEX([1]!tblSchedule[Rnd Sch],MATCH(tblTeamSch[[#This Row],[Game Num]],[1]!tblSchedule[GameNum],0)),"")</f>
        <v>6</v>
      </c>
      <c r="F788" s="6" t="str">
        <f>IFERROR(INDEX([1]!tblSchedule[DLC],MATCH(tblTeamSch[[#This Row],[Game Num]],[1]!tblSchedule[GameNum],0)),"")</f>
        <v>4G1AA</v>
      </c>
      <c r="G788" s="7" t="str">
        <f>IFERROR(INDEX([1]!tblSchedule[Facility],MATCH(tblTeamSch[[#This Row],[Game Num]],[1]!tblSchedule[GameNum],0)),"")</f>
        <v>St. Agnes Gym</v>
      </c>
      <c r="H788" s="8">
        <f>IFERROR(INDEX([1]!tblSchedule[Game Date],MATCH(tblTeamSch[[#This Row],[Game Num]],[1]!tblSchedule[GameNum],0)),"")</f>
        <v>46046</v>
      </c>
      <c r="I788" s="9">
        <f>IFERROR(INDEX([1]!tblSchedule[Game Time],MATCH(tblTeamSch[[#This Row],[Game Num]],[1]!tblSchedule[GameNum],0)),"")</f>
        <v>0.58333333333333337</v>
      </c>
      <c r="J788" s="10" t="str">
        <f>IFERROR(INDEX([1]!tblTeams[Organization],MATCH(tblTeamSch[[#This Row],[Team]],[1]!tblTeams[Team],0)),"")</f>
        <v>St. Agnes</v>
      </c>
      <c r="K788" s="10" t="str">
        <f>IFERROR(INDEX([1]!tblOrg[Abbr],MATCH(tblTeamSch[[#This Row],[Org]],[1]!tblOrg[Organization],0)),"")</f>
        <v>Agn</v>
      </c>
      <c r="L788" s="10" t="str">
        <f>IFERROR(INDEX(IF(tblTeamSch[[#This Row],[1vs2]]=1,[1]!tblSchedule[Team 1 Name],[1]!tblSchedule[Team 2 Name]),MATCH(tblTeamSch[[#This Row],[Game Num]],[1]!tblSchedule[GameNum],0)),"")</f>
        <v>St Agnes BB 4G#1</v>
      </c>
      <c r="M788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788" s="6" t="str" cm="1">
        <f t="array" ref="N7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8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788" s="6" t="str">
        <f>IFERROR(INDEX(#REF!,MATCH(tblTeamSch[[#This Row],[Team]],[1]!tblTeams[Team],0)),"")</f>
        <v/>
      </c>
      <c r="Q788" s="6">
        <f>INDEX([1]!tblSchedule[Home Game],MATCH(tblTeamSch[[#This Row],[Game Num]],[1]!tblSchedule[GameNum],0))</f>
        <v>1</v>
      </c>
      <c r="R788" s="7" t="e">
        <f>IF(COUNTIFS(tblTeamSch[Team],tblTeamSch[[#This Row],[Team]],#REF!,1)&gt;1,"Y","")</f>
        <v>#REF!</v>
      </c>
      <c r="S788" s="6">
        <f>INDEX([1]!tblLoc[Score],MATCH(INDEX([1]!tblOrg[Loc],MATCH(tblTeamSch[[#This Row],[Org]],[1]!tblOrg[Organization],0)),[1]!tblLoc[Loc],0))</f>
        <v>0</v>
      </c>
      <c r="T788" s="6" t="e">
        <f>INDEX([1]!tblLoc[Score],MATCH(INDEX([1]!tblOrg[Loc],MATCH(#REF!,[1]!tblOrg[Abbr],0)),[1]!tblLoc[Loc],0))</f>
        <v>#REF!</v>
      </c>
      <c r="U788" s="6">
        <f>IFERROR(INDEX([1]!tblLoc[Score],MATCH(INDEX([1]!tblOrg[Loc],MATCH(INDEX(FacList,MATCH(tblTeamSch[[#This Row],[Facility]],INDEX(FacList,,1),0),3),[1]!tblOrg[Org Num],0)),[1]!tblLoc[Loc],0)),"")</f>
        <v>0</v>
      </c>
      <c r="V788" s="6">
        <f>IF(OR(tblTeamSch[[#This Row],[Court]]="",tblTeamSch[[#This Row],[Home]]&gt;0),0,IF(tblTeamSch[[#This Row],[Court]]&lt;10,0,IF(tblTeamSch[[#This Row],[Home Court]]=10,0,10)))</f>
        <v>0</v>
      </c>
      <c r="W788" s="6" t="e">
        <f>COUNTIFS(tblTeamSch[Travel Score for Game],10,tblTeamSch[Home],0,#REF!,#REF!)</f>
        <v>#REF!</v>
      </c>
      <c r="X788" s="6" t="str">
        <f>IFERROR(INDEX(tblTeamSch[Overall Travel Score],MATCH(tblTeamSch[[#This Row],[Opponent]],tblTeamSch[Team],0)),"")</f>
        <v/>
      </c>
      <c r="Y788" s="6" cm="1">
        <f t="array" ref="Y788">IF(Y787="Num",1,IF(Y787="","",IF(Y787+1&gt;TotalNumRegGames*2,"",Y787+1)))</f>
        <v>787</v>
      </c>
    </row>
    <row r="789" spans="1:25" ht="13.35" customHeight="1" x14ac:dyDescent="0.3">
      <c r="A789" s="6" cm="1">
        <f t="array" ref="A7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1040</v>
      </c>
      <c r="B789" s="6" cm="1">
        <f t="array" ref="B7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89" s="6">
        <f>IFERROR(INDEX([1]!tblSchedule[Week Game Scheduled],MATCH(tblTeamSch[[#This Row],[Game Num]],[1]!tblSchedule[GameNum],0)),"")</f>
        <v>9</v>
      </c>
      <c r="D789" s="6">
        <f>IFERROR(INDEX([1]!tblSchedule[Round],MATCH(tblTeamSch[[#This Row],[Game Num]],[1]!tblSchedule[GameNum],0)),"")</f>
        <v>7</v>
      </c>
      <c r="E789" s="6">
        <f>IFERROR(INDEX([1]!tblSchedule[Rnd Sch],MATCH(tblTeamSch[[#This Row],[Game Num]],[1]!tblSchedule[GameNum],0)),"")</f>
        <v>7</v>
      </c>
      <c r="F789" s="6" t="str">
        <f>IFERROR(INDEX([1]!tblSchedule[DLC],MATCH(tblTeamSch[[#This Row],[Game Num]],[1]!tblSchedule[GameNum],0)),"")</f>
        <v>4G1AA</v>
      </c>
      <c r="G789" s="7" t="str">
        <f>IFERROR(INDEX([1]!tblSchedule[Facility],MATCH(tblTeamSch[[#This Row],[Game Num]],[1]!tblSchedule[GameNum],0)),"")</f>
        <v>St. Agnes Gym</v>
      </c>
      <c r="H789" s="8">
        <f>IFERROR(INDEX([1]!tblSchedule[Game Date],MATCH(tblTeamSch[[#This Row],[Game Num]],[1]!tblSchedule[GameNum],0)),"")</f>
        <v>46053</v>
      </c>
      <c r="I789" s="9">
        <f>IFERROR(INDEX([1]!tblSchedule[Game Time],MATCH(tblTeamSch[[#This Row],[Game Num]],[1]!tblSchedule[GameNum],0)),"")</f>
        <v>0.5</v>
      </c>
      <c r="J789" s="10" t="str">
        <f>IFERROR(INDEX([1]!tblTeams[Organization],MATCH(tblTeamSch[[#This Row],[Team]],[1]!tblTeams[Team],0)),"")</f>
        <v>St. Agnes</v>
      </c>
      <c r="K789" s="10" t="str">
        <f>IFERROR(INDEX([1]!tblOrg[Abbr],MATCH(tblTeamSch[[#This Row],[Org]],[1]!tblOrg[Organization],0)),"")</f>
        <v>Agn</v>
      </c>
      <c r="L789" s="10" t="str">
        <f>IFERROR(INDEX(IF(tblTeamSch[[#This Row],[1vs2]]=1,[1]!tblSchedule[Team 1 Name],[1]!tblSchedule[Team 2 Name]),MATCH(tblTeamSch[[#This Row],[Game Num]],[1]!tblSchedule[GameNum],0)),"")</f>
        <v>St Agnes BB 4G#1</v>
      </c>
      <c r="M789" s="10" t="str">
        <f>IFERROR(INDEX(IF(tblTeamSch[[#This Row],[1vs2]]=1,[1]!tblSchedule[Team 2 Name],[1]!tblSchedule[Team 1 Name]),MATCH(tblTeamSch[[#This Row],[Game Num]],[1]!tblSchedule[GameNum],0)),"")</f>
        <v>St. Mary BB 4G - Green</v>
      </c>
      <c r="N789" s="6" t="str" cm="1">
        <f t="array" ref="N7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78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789" s="6" t="str">
        <f>IFERROR(INDEX(#REF!,MATCH(tblTeamSch[[#This Row],[Team]],[1]!tblTeams[Team],0)),"")</f>
        <v/>
      </c>
      <c r="Q789" s="6">
        <f>INDEX([1]!tblSchedule[Home Game],MATCH(tblTeamSch[[#This Row],[Game Num]],[1]!tblSchedule[GameNum],0))</f>
        <v>1</v>
      </c>
      <c r="R789" s="7" t="e">
        <f>IF(COUNTIFS(tblTeamSch[Team],tblTeamSch[[#This Row],[Team]],#REF!,1)&gt;1,"Y","")</f>
        <v>#REF!</v>
      </c>
      <c r="S789" s="6">
        <f>INDEX([1]!tblLoc[Score],MATCH(INDEX([1]!tblOrg[Loc],MATCH(tblTeamSch[[#This Row],[Org]],[1]!tblOrg[Organization],0)),[1]!tblLoc[Loc],0))</f>
        <v>0</v>
      </c>
      <c r="T789" s="6" t="e">
        <f>INDEX([1]!tblLoc[Score],MATCH(INDEX([1]!tblOrg[Loc],MATCH(#REF!,[1]!tblOrg[Abbr],0)),[1]!tblLoc[Loc],0))</f>
        <v>#REF!</v>
      </c>
      <c r="U789" s="6">
        <f>IFERROR(INDEX([1]!tblLoc[Score],MATCH(INDEX([1]!tblOrg[Loc],MATCH(INDEX(FacList,MATCH(tblTeamSch[[#This Row],[Facility]],INDEX(FacList,,1),0),3),[1]!tblOrg[Org Num],0)),[1]!tblLoc[Loc],0)),"")</f>
        <v>0</v>
      </c>
      <c r="V789" s="6">
        <f>IF(OR(tblTeamSch[[#This Row],[Court]]="",tblTeamSch[[#This Row],[Home]]&gt;0),0,IF(tblTeamSch[[#This Row],[Court]]&lt;10,0,IF(tblTeamSch[[#This Row],[Home Court]]=10,0,10)))</f>
        <v>0</v>
      </c>
      <c r="W789" s="6" t="e">
        <f>COUNTIFS(tblTeamSch[Travel Score for Game],10,tblTeamSch[Home],0,#REF!,#REF!)</f>
        <v>#REF!</v>
      </c>
      <c r="X789" s="6" t="str">
        <f>IFERROR(INDEX(tblTeamSch[Overall Travel Score],MATCH(tblTeamSch[[#This Row],[Opponent]],tblTeamSch[Team],0)),"")</f>
        <v/>
      </c>
      <c r="Y789" s="6" cm="1">
        <f t="array" ref="Y789">IF(Y788="Num",1,IF(Y788="","",IF(Y788+1&gt;TotalNumRegGames*2,"",Y788+1)))</f>
        <v>788</v>
      </c>
    </row>
    <row r="790" spans="1:25" ht="13.35" customHeight="1" x14ac:dyDescent="0.3">
      <c r="A790" s="6" cm="1">
        <f t="array" ref="A7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1083</v>
      </c>
      <c r="B790" s="6" cm="1">
        <f t="array" ref="B7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0" s="6">
        <f>IFERROR(INDEX([1]!tblSchedule[Week Game Scheduled],MATCH(tblTeamSch[[#This Row],[Game Num]],[1]!tblSchedule[GameNum],0)),"")</f>
        <v>49</v>
      </c>
      <c r="D790" s="6">
        <f>IFERROR(INDEX([1]!tblSchedule[Round],MATCH(tblTeamSch[[#This Row],[Game Num]],[1]!tblSchedule[GameNum],0)),"")</f>
        <v>1</v>
      </c>
      <c r="E790" s="6">
        <f>IFERROR(INDEX([1]!tblSchedule[Rnd Sch],MATCH(tblTeamSch[[#This Row],[Game Num]],[1]!tblSchedule[GameNum],0)),"")</f>
        <v>1</v>
      </c>
      <c r="F790" s="6" t="str">
        <f>IFERROR(INDEX([1]!tblSchedule[DLC],MATCH(tblTeamSch[[#This Row],[Game Num]],[1]!tblSchedule[GameNum],0)),"")</f>
        <v>4G2AA</v>
      </c>
      <c r="G790" s="7" t="str">
        <f>IFERROR(INDEX([1]!tblSchedule[Facility],MATCH(tblTeamSch[[#This Row],[Game Num]],[1]!tblSchedule[GameNum],0)),"")</f>
        <v>St Lawrence</v>
      </c>
      <c r="H790" s="8">
        <f>IFERROR(INDEX([1]!tblSchedule[Game Date],MATCH(tblTeamSch[[#This Row],[Game Num]],[1]!tblSchedule[GameNum],0)),"")</f>
        <v>45997</v>
      </c>
      <c r="I790" s="9">
        <f>IFERROR(INDEX([1]!tblSchedule[Game Time],MATCH(tblTeamSch[[#This Row],[Game Num]],[1]!tblSchedule[GameNum],0)),"")</f>
        <v>0.5</v>
      </c>
      <c r="J790" s="10" t="str">
        <f>IFERROR(INDEX([1]!tblTeams[Organization],MATCH(tblTeamSch[[#This Row],[Team]],[1]!tblTeams[Team],0)),"")</f>
        <v>St. Agnes</v>
      </c>
      <c r="K790" s="10" t="str">
        <f>IFERROR(INDEX([1]!tblOrg[Abbr],MATCH(tblTeamSch[[#This Row],[Org]],[1]!tblOrg[Organization],0)),"")</f>
        <v>Agn</v>
      </c>
      <c r="L790" s="10" t="str">
        <f>IFERROR(INDEX(IF(tblTeamSch[[#This Row],[1vs2]]=1,[1]!tblSchedule[Team 1 Name],[1]!tblSchedule[Team 2 Name]),MATCH(tblTeamSch[[#This Row],[Game Num]],[1]!tblSchedule[GameNum],0)),"")</f>
        <v>St Agnes BB 4G#2</v>
      </c>
      <c r="M790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790" s="6"/>
      <c r="O790" s="6"/>
      <c r="P790" s="6"/>
      <c r="Q790" s="6">
        <f>INDEX([1]!tblSchedule[Home Game],MATCH(tblTeamSch[[#This Row],[Game Num]],[1]!tblSchedule[GameNum],0))</f>
        <v>1</v>
      </c>
      <c r="R790" s="7" t="e">
        <f>IF(COUNTIFS(tblTeamSch[Team],tblTeamSch[[#This Row],[Team]],#REF!,1)&gt;1,"Y","")</f>
        <v>#REF!</v>
      </c>
      <c r="S790" s="6">
        <f>INDEX([1]!tblLoc[Score],MATCH(INDEX([1]!tblOrg[Loc],MATCH(tblTeamSch[[#This Row],[Org]],[1]!tblOrg[Organization],0)),[1]!tblLoc[Loc],0))</f>
        <v>0</v>
      </c>
      <c r="T790" s="6" t="e">
        <f>INDEX([1]!tblLoc[Score],MATCH(INDEX([1]!tblOrg[Loc],MATCH(#REF!,[1]!tblOrg[Abbr],0)),[1]!tblLoc[Loc],0))</f>
        <v>#REF!</v>
      </c>
      <c r="U790" s="6">
        <f>IFERROR(INDEX([1]!tblLoc[Score],MATCH(INDEX([1]!tblOrg[Loc],MATCH(INDEX(FacList,MATCH(tblTeamSch[[#This Row],[Facility]],INDEX(FacList,,1),0),3),[1]!tblOrg[Org Num],0)),[1]!tblLoc[Loc],0)),"")</f>
        <v>10</v>
      </c>
      <c r="V790" s="6">
        <f>IF(OR(tblTeamSch[[#This Row],[Court]]="",tblTeamSch[[#This Row],[Home]]&gt;0),0,IF(tblTeamSch[[#This Row],[Court]]&lt;10,0,IF(tblTeamSch[[#This Row],[Home Court]]=10,0,10)))</f>
        <v>0</v>
      </c>
      <c r="W790" s="6" t="e">
        <f>COUNTIFS(tblTeamSch[Travel Score for Game],10,tblTeamSch[Home],0,#REF!,#REF!)</f>
        <v>#REF!</v>
      </c>
      <c r="X790" s="6" t="str">
        <f>IFERROR(INDEX(tblTeamSch[Overall Travel Score],MATCH(tblTeamSch[[#This Row],[Opponent]],tblTeamSch[Team],0)),"")</f>
        <v/>
      </c>
      <c r="Y790" s="6" cm="1">
        <f t="array" ref="Y790">IF(Y789="Num",1,IF(Y789="","",IF(Y789+1&gt;TotalNumRegGames*2,"",Y789+1)))</f>
        <v>789</v>
      </c>
    </row>
    <row r="791" spans="1:25" ht="13.35" customHeight="1" x14ac:dyDescent="0.3">
      <c r="A791" s="6" cm="1">
        <f t="array" ref="A7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1089</v>
      </c>
      <c r="B791" s="6" cm="1">
        <f t="array" ref="B7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1" s="6">
        <f>IFERROR(INDEX([1]!tblSchedule[Week Game Scheduled],MATCH(tblTeamSch[[#This Row],[Game Num]],[1]!tblSchedule[GameNum],0)),"")</f>
        <v>50</v>
      </c>
      <c r="D791" s="6">
        <f>IFERROR(INDEX([1]!tblSchedule[Round],MATCH(tblTeamSch[[#This Row],[Game Num]],[1]!tblSchedule[GameNum],0)),"")</f>
        <v>2</v>
      </c>
      <c r="E791" s="6">
        <f>IFERROR(INDEX([1]!tblSchedule[Rnd Sch],MATCH(tblTeamSch[[#This Row],[Game Num]],[1]!tblSchedule[GameNum],0)),"")</f>
        <v>2</v>
      </c>
      <c r="F791" s="6" t="str">
        <f>IFERROR(INDEX([1]!tblSchedule[DLC],MATCH(tblTeamSch[[#This Row],[Game Num]],[1]!tblSchedule[GameNum],0)),"")</f>
        <v>4G2AA</v>
      </c>
      <c r="G791" s="7" t="str">
        <f>IFERROR(INDEX([1]!tblSchedule[Facility],MATCH(tblTeamSch[[#This Row],[Game Num]],[1]!tblSchedule[GameNum],0)),"")</f>
        <v>Holy Trinity Parish School</v>
      </c>
      <c r="H791" s="8">
        <f>IFERROR(INDEX([1]!tblSchedule[Game Date],MATCH(tblTeamSch[[#This Row],[Game Num]],[1]!tblSchedule[GameNum],0)),"")</f>
        <v>46004</v>
      </c>
      <c r="I791" s="9">
        <f>IFERROR(INDEX([1]!tblSchedule[Game Time],MATCH(tblTeamSch[[#This Row],[Game Num]],[1]!tblSchedule[GameNum],0)),"")</f>
        <v>0.54166666666666663</v>
      </c>
      <c r="J791" s="10" t="str">
        <f>IFERROR(INDEX([1]!tblTeams[Organization],MATCH(tblTeamSch[[#This Row],[Team]],[1]!tblTeams[Team],0)),"")</f>
        <v>St. Agnes</v>
      </c>
      <c r="K791" s="10" t="str">
        <f>IFERROR(INDEX([1]!tblOrg[Abbr],MATCH(tblTeamSch[[#This Row],[Org]],[1]!tblOrg[Organization],0)),"")</f>
        <v>Agn</v>
      </c>
      <c r="L791" s="10" t="str">
        <f>IFERROR(INDEX(IF(tblTeamSch[[#This Row],[1vs2]]=1,[1]!tblSchedule[Team 1 Name],[1]!tblSchedule[Team 2 Name]),MATCH(tblTeamSch[[#This Row],[Game Num]],[1]!tblSchedule[GameNum],0)),"")</f>
        <v>St Agnes BB 4G#2</v>
      </c>
      <c r="M791" s="10" t="str">
        <f>IFERROR(INDEX(IF(tblTeamSch[[#This Row],[1vs2]]=1,[1]!tblSchedule[Team 2 Name],[1]!tblSchedule[Team 1 Name]),MATCH(tblTeamSch[[#This Row],[Game Num]],[1]!tblSchedule[GameNum],0)),"")</f>
        <v>Holy Trinity BB 3/4G #2</v>
      </c>
      <c r="N791" s="6"/>
      <c r="O791" s="6"/>
      <c r="P791" s="6"/>
      <c r="Q791" s="6">
        <f>INDEX([1]!tblSchedule[Home Game],MATCH(tblTeamSch[[#This Row],[Game Num]],[1]!tblSchedule[GameNum],0))</f>
        <v>1</v>
      </c>
      <c r="R791" s="7" t="e">
        <f>IF(COUNTIFS(tblTeamSch[Team],tblTeamSch[[#This Row],[Team]],#REF!,1)&gt;1,"Y","")</f>
        <v>#REF!</v>
      </c>
      <c r="S791" s="6">
        <f>INDEX([1]!tblLoc[Score],MATCH(INDEX([1]!tblOrg[Loc],MATCH(tblTeamSch[[#This Row],[Org]],[1]!tblOrg[Organization],0)),[1]!tblLoc[Loc],0))</f>
        <v>0</v>
      </c>
      <c r="T791" s="6" t="e">
        <f>INDEX([1]!tblLoc[Score],MATCH(INDEX([1]!tblOrg[Loc],MATCH(#REF!,[1]!tblOrg[Abbr],0)),[1]!tblLoc[Loc],0))</f>
        <v>#REF!</v>
      </c>
      <c r="U791" s="6">
        <f>IFERROR(INDEX([1]!tblLoc[Score],MATCH(INDEX([1]!tblOrg[Loc],MATCH(INDEX(FacList,MATCH(tblTeamSch[[#This Row],[Facility]],INDEX(FacList,,1),0),3),[1]!tblOrg[Org Num],0)),[1]!tblLoc[Loc],0)),"")</f>
        <v>0</v>
      </c>
      <c r="V791" s="6">
        <f>IF(OR(tblTeamSch[[#This Row],[Court]]="",tblTeamSch[[#This Row],[Home]]&gt;0),0,IF(tblTeamSch[[#This Row],[Court]]&lt;10,0,IF(tblTeamSch[[#This Row],[Home Court]]=10,0,10)))</f>
        <v>0</v>
      </c>
      <c r="W791" s="6" t="e">
        <f>COUNTIFS(tblTeamSch[Travel Score for Game],10,tblTeamSch[Home],0,#REF!,#REF!)</f>
        <v>#REF!</v>
      </c>
      <c r="X791" s="6" t="str">
        <f>IFERROR(INDEX(tblTeamSch[Overall Travel Score],MATCH(tblTeamSch[[#This Row],[Opponent]],tblTeamSch[Team],0)),"")</f>
        <v/>
      </c>
      <c r="Y791" s="6" cm="1">
        <f t="array" ref="Y791">IF(Y790="Num",1,IF(Y790="","",IF(Y790+1&gt;TotalNumRegGames*2,"",Y790+1)))</f>
        <v>790</v>
      </c>
    </row>
    <row r="792" spans="1:25" ht="13.35" customHeight="1" x14ac:dyDescent="0.3">
      <c r="A792" s="6" cm="1">
        <f t="array" ref="A7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1095</v>
      </c>
      <c r="B792" s="6" cm="1">
        <f t="array" ref="B7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2" s="6">
        <f>IFERROR(INDEX([1]!tblSchedule[Week Game Scheduled],MATCH(tblTeamSch[[#This Row],[Game Num]],[1]!tblSchedule[GameNum],0)),"")</f>
        <v>5</v>
      </c>
      <c r="D792" s="6">
        <f>IFERROR(INDEX([1]!tblSchedule[Round],MATCH(tblTeamSch[[#This Row],[Game Num]],[1]!tblSchedule[GameNum],0)),"")</f>
        <v>3</v>
      </c>
      <c r="E792" s="6">
        <f>IFERROR(INDEX([1]!tblSchedule[Rnd Sch],MATCH(tblTeamSch[[#This Row],[Game Num]],[1]!tblSchedule[GameNum],0)),"")</f>
        <v>3</v>
      </c>
      <c r="F792" s="6" t="str">
        <f>IFERROR(INDEX([1]!tblSchedule[DLC],MATCH(tblTeamSch[[#This Row],[Game Num]],[1]!tblSchedule[GameNum],0)),"")</f>
        <v>4G2AA</v>
      </c>
      <c r="G792" s="7" t="str">
        <f>IFERROR(INDEX([1]!tblSchedule[Facility],MATCH(tblTeamSch[[#This Row],[Game Num]],[1]!tblSchedule[GameNum],0)),"")</f>
        <v>St. Michael Community Center</v>
      </c>
      <c r="H792" s="8">
        <f>IFERROR(INDEX([1]!tblSchedule[Game Date],MATCH(tblTeamSch[[#This Row],[Game Num]],[1]!tblSchedule[GameNum],0)),"")</f>
        <v>46025</v>
      </c>
      <c r="I792" s="9">
        <f>IFERROR(INDEX([1]!tblSchedule[Game Time],MATCH(tblTeamSch[[#This Row],[Game Num]],[1]!tblSchedule[GameNum],0)),"")</f>
        <v>0.58333333333333337</v>
      </c>
      <c r="J792" s="10" t="str">
        <f>IFERROR(INDEX([1]!tblTeams[Organization],MATCH(tblTeamSch[[#This Row],[Team]],[1]!tblTeams[Team],0)),"")</f>
        <v>St. Agnes</v>
      </c>
      <c r="K792" s="10" t="str">
        <f>IFERROR(INDEX([1]!tblOrg[Abbr],MATCH(tblTeamSch[[#This Row],[Org]],[1]!tblOrg[Organization],0)),"")</f>
        <v>Agn</v>
      </c>
      <c r="L792" s="10" t="str">
        <f>IFERROR(INDEX(IF(tblTeamSch[[#This Row],[1vs2]]=1,[1]!tblSchedule[Team 1 Name],[1]!tblSchedule[Team 2 Name]),MATCH(tblTeamSch[[#This Row],[Game Num]],[1]!tblSchedule[GameNum],0)),"")</f>
        <v>St Agnes BB 4G#2</v>
      </c>
      <c r="M792" s="10" t="str">
        <f>IFERROR(INDEX(IF(tblTeamSch[[#This Row],[1vs2]]=1,[1]!tblSchedule[Team 2 Name],[1]!tblSchedule[Team 1 Name]),MATCH(tblTeamSch[[#This Row],[Game Num]],[1]!tblSchedule[GameNum],0)),"")</f>
        <v>St Michael BB 4G#2</v>
      </c>
      <c r="N792" s="6"/>
      <c r="O792" s="6"/>
      <c r="P792" s="6"/>
      <c r="Q792" s="6">
        <f>INDEX([1]!tblSchedule[Home Game],MATCH(tblTeamSch[[#This Row],[Game Num]],[1]!tblSchedule[GameNum],0))</f>
        <v>1</v>
      </c>
      <c r="R792" s="7" t="e">
        <f>IF(COUNTIFS(tblTeamSch[Team],tblTeamSch[[#This Row],[Team]],#REF!,1)&gt;1,"Y","")</f>
        <v>#REF!</v>
      </c>
      <c r="S792" s="6">
        <f>INDEX([1]!tblLoc[Score],MATCH(INDEX([1]!tblOrg[Loc],MATCH(tblTeamSch[[#This Row],[Org]],[1]!tblOrg[Organization],0)),[1]!tblLoc[Loc],0))</f>
        <v>0</v>
      </c>
      <c r="T792" s="6" t="e">
        <f>INDEX([1]!tblLoc[Score],MATCH(INDEX([1]!tblOrg[Loc],MATCH(#REF!,[1]!tblOrg[Abbr],0)),[1]!tblLoc[Loc],0))</f>
        <v>#REF!</v>
      </c>
      <c r="U792" s="6">
        <f>IFERROR(INDEX([1]!tblLoc[Score],MATCH(INDEX([1]!tblOrg[Loc],MATCH(INDEX(FacList,MATCH(tblTeamSch[[#This Row],[Facility]],INDEX(FacList,,1),0),3),[1]!tblOrg[Org Num],0)),[1]!tblLoc[Loc],0)),"")</f>
        <v>7</v>
      </c>
      <c r="V792" s="6">
        <f>IF(OR(tblTeamSch[[#This Row],[Court]]="",tblTeamSch[[#This Row],[Home]]&gt;0),0,IF(tblTeamSch[[#This Row],[Court]]&lt;10,0,IF(tblTeamSch[[#This Row],[Home Court]]=10,0,10)))</f>
        <v>0</v>
      </c>
      <c r="W792" s="6" t="e">
        <f>COUNTIFS(tblTeamSch[Travel Score for Game],10,tblTeamSch[Home],0,#REF!,#REF!)</f>
        <v>#REF!</v>
      </c>
      <c r="X792" s="6" t="str">
        <f>IFERROR(INDEX(tblTeamSch[Overall Travel Score],MATCH(tblTeamSch[[#This Row],[Opponent]],tblTeamSch[Team],0)),"")</f>
        <v/>
      </c>
      <c r="Y792" s="6" cm="1">
        <f t="array" ref="Y792">IF(Y791="Num",1,IF(Y791="","",IF(Y791+1&gt;TotalNumRegGames*2,"",Y791+1)))</f>
        <v>791</v>
      </c>
    </row>
    <row r="793" spans="1:25" ht="13.35" customHeight="1" x14ac:dyDescent="0.3">
      <c r="A793" s="6" cm="1">
        <f t="array" ref="A7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1101</v>
      </c>
      <c r="B793" s="6" cm="1">
        <f t="array" ref="B7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3" s="6">
        <f>IFERROR(INDEX([1]!tblSchedule[Week Game Scheduled],MATCH(tblTeamSch[[#This Row],[Game Num]],[1]!tblSchedule[GameNum],0)),"")</f>
        <v>6</v>
      </c>
      <c r="D793" s="6">
        <f>IFERROR(INDEX([1]!tblSchedule[Round],MATCH(tblTeamSch[[#This Row],[Game Num]],[1]!tblSchedule[GameNum],0)),"")</f>
        <v>4</v>
      </c>
      <c r="E793" s="6">
        <f>IFERROR(INDEX([1]!tblSchedule[Rnd Sch],MATCH(tblTeamSch[[#This Row],[Game Num]],[1]!tblSchedule[GameNum],0)),"")</f>
        <v>4</v>
      </c>
      <c r="F793" s="6" t="str">
        <f>IFERROR(INDEX([1]!tblSchedule[DLC],MATCH(tblTeamSch[[#This Row],[Game Num]],[1]!tblSchedule[GameNum],0)),"")</f>
        <v>4G2AA</v>
      </c>
      <c r="G793" s="7" t="str">
        <f>IFERROR(INDEX([1]!tblSchedule[Facility],MATCH(tblTeamSch[[#This Row],[Game Num]],[1]!tblSchedule[GameNum],0)),"")</f>
        <v>St. Aloysius</v>
      </c>
      <c r="H793" s="8">
        <f>IFERROR(INDEX([1]!tblSchedule[Game Date],MATCH(tblTeamSch[[#This Row],[Game Num]],[1]!tblSchedule[GameNum],0)),"")</f>
        <v>46032</v>
      </c>
      <c r="I793" s="9">
        <f>IFERROR(INDEX([1]!tblSchedule[Game Time],MATCH(tblTeamSch[[#This Row],[Game Num]],[1]!tblSchedule[GameNum],0)),"")</f>
        <v>0.45833333333333331</v>
      </c>
      <c r="J793" s="10" t="str">
        <f>IFERROR(INDEX([1]!tblTeams[Organization],MATCH(tblTeamSch[[#This Row],[Team]],[1]!tblTeams[Team],0)),"")</f>
        <v>St. Agnes</v>
      </c>
      <c r="K793" s="10" t="str">
        <f>IFERROR(INDEX([1]!tblOrg[Abbr],MATCH(tblTeamSch[[#This Row],[Org]],[1]!tblOrg[Organization],0)),"")</f>
        <v>Agn</v>
      </c>
      <c r="L793" s="10" t="str">
        <f>IFERROR(INDEX(IF(tblTeamSch[[#This Row],[1vs2]]=1,[1]!tblSchedule[Team 1 Name],[1]!tblSchedule[Team 2 Name]),MATCH(tblTeamSch[[#This Row],[Game Num]],[1]!tblSchedule[GameNum],0)),"")</f>
        <v>St Agnes BB 4G#2</v>
      </c>
      <c r="M793" s="10" t="str">
        <f>IFERROR(INDEX(IF(tblTeamSch[[#This Row],[1vs2]]=1,[1]!tblSchedule[Team 2 Name],[1]!tblSchedule[Team 1 Name]),MATCH(tblTeamSch[[#This Row],[Game Num]],[1]!tblSchedule[GameNum],0)),"")</f>
        <v>St. Albert GBB 3/4 #2</v>
      </c>
      <c r="N793" s="6"/>
      <c r="O793" s="6"/>
      <c r="P793" s="6"/>
      <c r="Q793" s="6">
        <f>INDEX([1]!tblSchedule[Home Game],MATCH(tblTeamSch[[#This Row],[Game Num]],[1]!tblSchedule[GameNum],0))</f>
        <v>0</v>
      </c>
      <c r="R793" s="7" t="e">
        <f>IF(COUNTIFS(tblTeamSch[Team],tblTeamSch[[#This Row],[Team]],#REF!,1)&gt;1,"Y","")</f>
        <v>#REF!</v>
      </c>
      <c r="S793" s="6">
        <f>INDEX([1]!tblLoc[Score],MATCH(INDEX([1]!tblOrg[Loc],MATCH(tblTeamSch[[#This Row],[Org]],[1]!tblOrg[Organization],0)),[1]!tblLoc[Loc],0))</f>
        <v>0</v>
      </c>
      <c r="T793" s="6" t="e">
        <f>INDEX([1]!tblLoc[Score],MATCH(INDEX([1]!tblOrg[Loc],MATCH(#REF!,[1]!tblOrg[Abbr],0)),[1]!tblLoc[Loc],0))</f>
        <v>#REF!</v>
      </c>
      <c r="U793" s="6">
        <f>IFERROR(INDEX([1]!tblLoc[Score],MATCH(INDEX([1]!tblOrg[Loc],MATCH(INDEX(FacList,MATCH(tblTeamSch[[#This Row],[Facility]],INDEX(FacList,,1),0),3),[1]!tblOrg[Org Num],0)),[1]!tblLoc[Loc],0)),"")</f>
        <v>4</v>
      </c>
      <c r="V793" s="6">
        <f>IF(OR(tblTeamSch[[#This Row],[Court]]="",tblTeamSch[[#This Row],[Home]]&gt;0),0,IF(tblTeamSch[[#This Row],[Court]]&lt;10,0,IF(tblTeamSch[[#This Row],[Home Court]]=10,0,10)))</f>
        <v>0</v>
      </c>
      <c r="W793" s="6" t="e">
        <f>COUNTIFS(tblTeamSch[Travel Score for Game],10,tblTeamSch[Home],0,#REF!,#REF!)</f>
        <v>#REF!</v>
      </c>
      <c r="X793" s="6" t="str">
        <f>IFERROR(INDEX(tblTeamSch[Overall Travel Score],MATCH(tblTeamSch[[#This Row],[Opponent]],tblTeamSch[Team],0)),"")</f>
        <v/>
      </c>
      <c r="Y793" s="6" cm="1">
        <f t="array" ref="Y793">IF(Y792="Num",1,IF(Y792="","",IF(Y792+1&gt;TotalNumRegGames*2,"",Y792+1)))</f>
        <v>792</v>
      </c>
    </row>
    <row r="794" spans="1:25" ht="13.35" customHeight="1" x14ac:dyDescent="0.3">
      <c r="A794" s="6" cm="1">
        <f t="array" ref="A7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1104</v>
      </c>
      <c r="B794" s="6" cm="1">
        <f t="array" ref="B7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94" s="6">
        <f>IFERROR(INDEX([1]!tblSchedule[Week Game Scheduled],MATCH(tblTeamSch[[#This Row],[Game Num]],[1]!tblSchedule[GameNum],0)),"")</f>
        <v>7</v>
      </c>
      <c r="D794" s="6">
        <f>IFERROR(INDEX([1]!tblSchedule[Round],MATCH(tblTeamSch[[#This Row],[Game Num]],[1]!tblSchedule[GameNum],0)),"")</f>
        <v>5</v>
      </c>
      <c r="E794" s="6">
        <f>IFERROR(INDEX([1]!tblSchedule[Rnd Sch],MATCH(tblTeamSch[[#This Row],[Game Num]],[1]!tblSchedule[GameNum],0)),"")</f>
        <v>5</v>
      </c>
      <c r="F794" s="6" t="str">
        <f>IFERROR(INDEX([1]!tblSchedule[DLC],MATCH(tblTeamSch[[#This Row],[Game Num]],[1]!tblSchedule[GameNum],0)),"")</f>
        <v>4G2AA</v>
      </c>
      <c r="G794" s="7" t="str">
        <f>IFERROR(INDEX([1]!tblSchedule[Facility],MATCH(tblTeamSch[[#This Row],[Game Num]],[1]!tblSchedule[GameNum],0)),"")</f>
        <v>Sacred Heart Model School Gym</v>
      </c>
      <c r="H794" s="8">
        <f>IFERROR(INDEX([1]!tblSchedule[Game Date],MATCH(tblTeamSch[[#This Row],[Game Num]],[1]!tblSchedule[GameNum],0)),"")</f>
        <v>46039</v>
      </c>
      <c r="I794" s="9">
        <f>IFERROR(INDEX([1]!tblSchedule[Game Time],MATCH(tblTeamSch[[#This Row],[Game Num]],[1]!tblSchedule[GameNum],0)),"")</f>
        <v>0.45833333333333331</v>
      </c>
      <c r="J794" s="10" t="str">
        <f>IFERROR(INDEX([1]!tblTeams[Organization],MATCH(tblTeamSch[[#This Row],[Team]],[1]!tblTeams[Team],0)),"")</f>
        <v>St. Agnes</v>
      </c>
      <c r="K794" s="10" t="str">
        <f>IFERROR(INDEX([1]!tblOrg[Abbr],MATCH(tblTeamSch[[#This Row],[Org]],[1]!tblOrg[Organization],0)),"")</f>
        <v>Agn</v>
      </c>
      <c r="L794" s="10" t="str">
        <f>IFERROR(INDEX(IF(tblTeamSch[[#This Row],[1vs2]]=1,[1]!tblSchedule[Team 1 Name],[1]!tblSchedule[Team 2 Name]),MATCH(tblTeamSch[[#This Row],[Game Num]],[1]!tblSchedule[GameNum],0)),"")</f>
        <v>St Agnes BB 4G#2</v>
      </c>
      <c r="M794" s="10" t="str">
        <f>IFERROR(INDEX(IF(tblTeamSch[[#This Row],[1vs2]]=1,[1]!tblSchedule[Team 2 Name],[1]!tblSchedule[Team 1 Name]),MATCH(tblTeamSch[[#This Row],[Game Num]],[1]!tblSchedule[GameNum],0)),"")</f>
        <v>SHMS BB 4G#2</v>
      </c>
      <c r="N794" s="6"/>
      <c r="O794" s="6"/>
      <c r="P794" s="6"/>
      <c r="Q794" s="6">
        <f>INDEX([1]!tblSchedule[Home Game],MATCH(tblTeamSch[[#This Row],[Game Num]],[1]!tblSchedule[GameNum],0))</f>
        <v>1</v>
      </c>
      <c r="R794" s="7" t="e">
        <f>IF(COUNTIFS(tblTeamSch[Team],tblTeamSch[[#This Row],[Team]],#REF!,1)&gt;1,"Y","")</f>
        <v>#REF!</v>
      </c>
      <c r="S794" s="6">
        <f>INDEX([1]!tblLoc[Score],MATCH(INDEX([1]!tblOrg[Loc],MATCH(tblTeamSch[[#This Row],[Org]],[1]!tblOrg[Organization],0)),[1]!tblLoc[Loc],0))</f>
        <v>0</v>
      </c>
      <c r="T794" s="6" t="e">
        <f>INDEX([1]!tblLoc[Score],MATCH(INDEX([1]!tblOrg[Loc],MATCH(#REF!,[1]!tblOrg[Abbr],0)),[1]!tblLoc[Loc],0))</f>
        <v>#REF!</v>
      </c>
      <c r="U794" s="6">
        <f>IFERROR(INDEX([1]!tblLoc[Score],MATCH(INDEX([1]!tblOrg[Loc],MATCH(INDEX(FacList,MATCH(tblTeamSch[[#This Row],[Facility]],INDEX(FacList,,1),0),3),[1]!tblOrg[Org Num],0)),[1]!tblLoc[Loc],0)),"")</f>
        <v>0</v>
      </c>
      <c r="V794" s="6">
        <f>IF(OR(tblTeamSch[[#This Row],[Court]]="",tblTeamSch[[#This Row],[Home]]&gt;0),0,IF(tblTeamSch[[#This Row],[Court]]&lt;10,0,IF(tblTeamSch[[#This Row],[Home Court]]=10,0,10)))</f>
        <v>0</v>
      </c>
      <c r="W794" s="6" t="e">
        <f>COUNTIFS(tblTeamSch[Travel Score for Game],10,tblTeamSch[Home],0,#REF!,#REF!)</f>
        <v>#REF!</v>
      </c>
      <c r="X794" s="6" t="str">
        <f>IFERROR(INDEX(tblTeamSch[Overall Travel Score],MATCH(tblTeamSch[[#This Row],[Opponent]],tblTeamSch[Team],0)),"")</f>
        <v/>
      </c>
      <c r="Y794" s="6" cm="1">
        <f t="array" ref="Y794">IF(Y793="Num",1,IF(Y793="","",IF(Y793+1&gt;TotalNumRegGames*2,"",Y793+1)))</f>
        <v>793</v>
      </c>
    </row>
    <row r="795" spans="1:25" ht="13.35" customHeight="1" x14ac:dyDescent="0.3">
      <c r="A795" s="6" cm="1">
        <f t="array" ref="A7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1113</v>
      </c>
      <c r="B795" s="6" cm="1">
        <f t="array" ref="B7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5" s="6">
        <f>IFERROR(INDEX([1]!tblSchedule[Week Game Scheduled],MATCH(tblTeamSch[[#This Row],[Game Num]],[1]!tblSchedule[GameNum],0)),"")</f>
        <v>8</v>
      </c>
      <c r="D795" s="6">
        <f>IFERROR(INDEX([1]!tblSchedule[Round],MATCH(tblTeamSch[[#This Row],[Game Num]],[1]!tblSchedule[GameNum],0)),"")</f>
        <v>6</v>
      </c>
      <c r="E795" s="6">
        <f>IFERROR(INDEX([1]!tblSchedule[Rnd Sch],MATCH(tblTeamSch[[#This Row],[Game Num]],[1]!tblSchedule[GameNum],0)),"")</f>
        <v>6</v>
      </c>
      <c r="F795" s="6" t="str">
        <f>IFERROR(INDEX([1]!tblSchedule[DLC],MATCH(tblTeamSch[[#This Row],[Game Num]],[1]!tblSchedule[GameNum],0)),"")</f>
        <v>4G2AA</v>
      </c>
      <c r="G795" s="7" t="str">
        <f>IFERROR(INDEX([1]!tblSchedule[Facility],MATCH(tblTeamSch[[#This Row],[Game Num]],[1]!tblSchedule[GameNum],0)),"")</f>
        <v>St. Margaret Mary Gym</v>
      </c>
      <c r="H795" s="8">
        <f>IFERROR(INDEX([1]!tblSchedule[Game Date],MATCH(tblTeamSch[[#This Row],[Game Num]],[1]!tblSchedule[GameNum],0)),"")</f>
        <v>46046</v>
      </c>
      <c r="I795" s="9">
        <f>IFERROR(INDEX([1]!tblSchedule[Game Time],MATCH(tblTeamSch[[#This Row],[Game Num]],[1]!tblSchedule[GameNum],0)),"")</f>
        <v>0.54166666666666663</v>
      </c>
      <c r="J795" s="10" t="str">
        <f>IFERROR(INDEX([1]!tblTeams[Organization],MATCH(tblTeamSch[[#This Row],[Team]],[1]!tblTeams[Team],0)),"")</f>
        <v>St. Agnes</v>
      </c>
      <c r="K795" s="10" t="str">
        <f>IFERROR(INDEX([1]!tblOrg[Abbr],MATCH(tblTeamSch[[#This Row],[Org]],[1]!tblOrg[Organization],0)),"")</f>
        <v>Agn</v>
      </c>
      <c r="L795" s="10" t="str">
        <f>IFERROR(INDEX(IF(tblTeamSch[[#This Row],[1vs2]]=1,[1]!tblSchedule[Team 1 Name],[1]!tblSchedule[Team 2 Name]),MATCH(tblTeamSch[[#This Row],[Game Num]],[1]!tblSchedule[GameNum],0)),"")</f>
        <v>St Agnes BB 4G#2</v>
      </c>
      <c r="M795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795" s="6"/>
      <c r="O795" s="6"/>
      <c r="P795" s="6"/>
      <c r="Q795" s="6">
        <f>INDEX([1]!tblSchedule[Home Game],MATCH(tblTeamSch[[#This Row],[Game Num]],[1]!tblSchedule[GameNum],0))</f>
        <v>1</v>
      </c>
      <c r="R795" s="7" t="e">
        <f>IF(COUNTIFS(tblTeamSch[Team],tblTeamSch[[#This Row],[Team]],#REF!,1)&gt;1,"Y","")</f>
        <v>#REF!</v>
      </c>
      <c r="S795" s="6">
        <f>INDEX([1]!tblLoc[Score],MATCH(INDEX([1]!tblOrg[Loc],MATCH(tblTeamSch[[#This Row],[Org]],[1]!tblOrg[Organization],0)),[1]!tblLoc[Loc],0))</f>
        <v>0</v>
      </c>
      <c r="T795" s="6" t="e">
        <f>INDEX([1]!tblLoc[Score],MATCH(INDEX([1]!tblOrg[Loc],MATCH(#REF!,[1]!tblOrg[Abbr],0)),[1]!tblLoc[Loc],0))</f>
        <v>#REF!</v>
      </c>
      <c r="U795" s="6">
        <f>IFERROR(INDEX([1]!tblLoc[Score],MATCH(INDEX([1]!tblOrg[Loc],MATCH(INDEX(FacList,MATCH(tblTeamSch[[#This Row],[Facility]],INDEX(FacList,,1),0),3),[1]!tblOrg[Org Num],0)),[1]!tblLoc[Loc],0)),"")</f>
        <v>0</v>
      </c>
      <c r="V795" s="6">
        <f>IF(OR(tblTeamSch[[#This Row],[Court]]="",tblTeamSch[[#This Row],[Home]]&gt;0),0,IF(tblTeamSch[[#This Row],[Court]]&lt;10,0,IF(tblTeamSch[[#This Row],[Home Court]]=10,0,10)))</f>
        <v>0</v>
      </c>
      <c r="W795" s="6" t="e">
        <f>COUNTIFS(tblTeamSch[Travel Score for Game],10,tblTeamSch[Home],0,#REF!,#REF!)</f>
        <v>#REF!</v>
      </c>
      <c r="X795" s="6" t="str">
        <f>IFERROR(INDEX(tblTeamSch[Overall Travel Score],MATCH(tblTeamSch[[#This Row],[Opponent]],tblTeamSch[Team],0)),"")</f>
        <v/>
      </c>
      <c r="Y795" s="6" cm="1">
        <f t="array" ref="Y795">IF(Y794="Num",1,IF(Y794="","",IF(Y794+1&gt;TotalNumRegGames*2,"",Y794+1)))</f>
        <v>794</v>
      </c>
    </row>
    <row r="796" spans="1:25" ht="13.35" customHeight="1" x14ac:dyDescent="0.3">
      <c r="A796" s="6" cm="1">
        <f t="array" ref="A7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1117</v>
      </c>
      <c r="B796" s="6" cm="1">
        <f t="array" ref="B7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796" s="6">
        <f>IFERROR(INDEX([1]!tblSchedule[Week Game Scheduled],MATCH(tblTeamSch[[#This Row],[Game Num]],[1]!tblSchedule[GameNum],0)),"")</f>
        <v>9</v>
      </c>
      <c r="D796" s="6">
        <f>IFERROR(INDEX([1]!tblSchedule[Round],MATCH(tblTeamSch[[#This Row],[Game Num]],[1]!tblSchedule[GameNum],0)),"")</f>
        <v>7</v>
      </c>
      <c r="E796" s="6">
        <f>IFERROR(INDEX([1]!tblSchedule[Rnd Sch],MATCH(tblTeamSch[[#This Row],[Game Num]],[1]!tblSchedule[GameNum],0)),"")</f>
        <v>7</v>
      </c>
      <c r="F796" s="6" t="str">
        <f>IFERROR(INDEX([1]!tblSchedule[DLC],MATCH(tblTeamSch[[#This Row],[Game Num]],[1]!tblSchedule[GameNum],0)),"")</f>
        <v>4G2AA</v>
      </c>
      <c r="G796" s="7" t="str">
        <f>IFERROR(INDEX([1]!tblSchedule[Facility],MATCH(tblTeamSch[[#This Row],[Game Num]],[1]!tblSchedule[GameNum],0)),"")</f>
        <v>St. Agnes Gym</v>
      </c>
      <c r="H796" s="8">
        <f>IFERROR(INDEX([1]!tblSchedule[Game Date],MATCH(tblTeamSch[[#This Row],[Game Num]],[1]!tblSchedule[GameNum],0)),"")</f>
        <v>46053</v>
      </c>
      <c r="I796" s="9">
        <f>IFERROR(INDEX([1]!tblSchedule[Game Time],MATCH(tblTeamSch[[#This Row],[Game Num]],[1]!tblSchedule[GameNum],0)),"")</f>
        <v>0.54166666666666663</v>
      </c>
      <c r="J796" s="10" t="str">
        <f>IFERROR(INDEX([1]!tblTeams[Organization],MATCH(tblTeamSch[[#This Row],[Team]],[1]!tblTeams[Team],0)),"")</f>
        <v>St. Agnes</v>
      </c>
      <c r="K796" s="10" t="str">
        <f>IFERROR(INDEX([1]!tblOrg[Abbr],MATCH(tblTeamSch[[#This Row],[Org]],[1]!tblOrg[Organization],0)),"")</f>
        <v>Agn</v>
      </c>
      <c r="L796" s="10" t="str">
        <f>IFERROR(INDEX(IF(tblTeamSch[[#This Row],[1vs2]]=1,[1]!tblSchedule[Team 1 Name],[1]!tblSchedule[Team 2 Name]),MATCH(tblTeamSch[[#This Row],[Game Num]],[1]!tblSchedule[GameNum],0)),"")</f>
        <v>St Agnes BB 4G#2</v>
      </c>
      <c r="M796" s="10" t="str">
        <f>IFERROR(INDEX(IF(tblTeamSch[[#This Row],[1vs2]]=1,[1]!tblSchedule[Team 2 Name],[1]!tblSchedule[Team 1 Name]),MATCH(tblTeamSch[[#This Row],[Game Num]],[1]!tblSchedule[GameNum],0)),"")</f>
        <v>St Mary BB 4G - Blue</v>
      </c>
      <c r="N796" s="6"/>
      <c r="O796" s="6"/>
      <c r="P796" s="6"/>
      <c r="Q796" s="6">
        <f>INDEX([1]!tblSchedule[Home Game],MATCH(tblTeamSch[[#This Row],[Game Num]],[1]!tblSchedule[GameNum],0))</f>
        <v>1</v>
      </c>
      <c r="R796" s="7" t="e">
        <f>IF(COUNTIFS(tblTeamSch[Team],tblTeamSch[[#This Row],[Team]],#REF!,1)&gt;1,"Y","")</f>
        <v>#REF!</v>
      </c>
      <c r="S796" s="6">
        <f>INDEX([1]!tblLoc[Score],MATCH(INDEX([1]!tblOrg[Loc],MATCH(tblTeamSch[[#This Row],[Org]],[1]!tblOrg[Organization],0)),[1]!tblLoc[Loc],0))</f>
        <v>0</v>
      </c>
      <c r="T796" s="6" t="e">
        <f>INDEX([1]!tblLoc[Score],MATCH(INDEX([1]!tblOrg[Loc],MATCH(#REF!,[1]!tblOrg[Abbr],0)),[1]!tblLoc[Loc],0))</f>
        <v>#REF!</v>
      </c>
      <c r="U796" s="6">
        <f>IFERROR(INDEX([1]!tblLoc[Score],MATCH(INDEX([1]!tblOrg[Loc],MATCH(INDEX(FacList,MATCH(tblTeamSch[[#This Row],[Facility]],INDEX(FacList,,1),0),3),[1]!tblOrg[Org Num],0)),[1]!tblLoc[Loc],0)),"")</f>
        <v>0</v>
      </c>
      <c r="V796" s="6">
        <f>IF(OR(tblTeamSch[[#This Row],[Court]]="",tblTeamSch[[#This Row],[Home]]&gt;0),0,IF(tblTeamSch[[#This Row],[Court]]&lt;10,0,IF(tblTeamSch[[#This Row],[Home Court]]=10,0,10)))</f>
        <v>0</v>
      </c>
      <c r="W796" s="6" t="e">
        <f>COUNTIFS(tblTeamSch[Travel Score for Game],10,tblTeamSch[Home],0,#REF!,#REF!)</f>
        <v>#REF!</v>
      </c>
      <c r="X796" s="6" t="str">
        <f>IFERROR(INDEX(tblTeamSch[Overall Travel Score],MATCH(tblTeamSch[[#This Row],[Opponent]],tblTeamSch[Team],0)),"")</f>
        <v/>
      </c>
      <c r="Y796" s="6" cm="1">
        <f t="array" ref="Y796">IF(Y795="Num",1,IF(Y795="","",IF(Y795+1&gt;TotalNumRegGames*2,"",Y795+1)))</f>
        <v>795</v>
      </c>
    </row>
    <row r="797" spans="1:25" ht="13.35" customHeight="1" x14ac:dyDescent="0.3">
      <c r="A797" s="6" cm="1">
        <f t="array" ref="A7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1150</v>
      </c>
      <c r="B797" s="6" cm="1">
        <f t="array" ref="B7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7" s="6">
        <f>IFERROR(INDEX([1]!tblSchedule[Week Game Scheduled],MATCH(tblTeamSch[[#This Row],[Game Num]],[1]!tblSchedule[GameNum],0)),"")</f>
        <v>49</v>
      </c>
      <c r="D797" s="6">
        <f>IFERROR(INDEX([1]!tblSchedule[Round],MATCH(tblTeamSch[[#This Row],[Game Num]],[1]!tblSchedule[GameNum],0)),"")</f>
        <v>1</v>
      </c>
      <c r="E797" s="6">
        <f>IFERROR(INDEX([1]!tblSchedule[Rnd Sch],MATCH(tblTeamSch[[#This Row],[Game Num]],[1]!tblSchedule[GameNum],0)),"")</f>
        <v>1</v>
      </c>
      <c r="F797" s="6" t="str">
        <f>IFERROR(INDEX([1]!tblSchedule[DLC],MATCH(tblTeamSch[[#This Row],[Game Num]],[1]!tblSchedule[GameNum],0)),"")</f>
        <v>4G3</v>
      </c>
      <c r="G797" s="7" t="str">
        <f>IFERROR(INDEX([1]!tblSchedule[Facility],MATCH(tblTeamSch[[#This Row],[Game Num]],[1]!tblSchedule[GameNum],0)),"")</f>
        <v>St. Agnes Gym</v>
      </c>
      <c r="H797" s="8">
        <f>IFERROR(INDEX([1]!tblSchedule[Game Date],MATCH(tblTeamSch[[#This Row],[Game Num]],[1]!tblSchedule[GameNum],0)),"")</f>
        <v>45997</v>
      </c>
      <c r="I797" s="9">
        <f>IFERROR(INDEX([1]!tblSchedule[Game Time],MATCH(tblTeamSch[[#This Row],[Game Num]],[1]!tblSchedule[GameNum],0)),"")</f>
        <v>0.58333333333333337</v>
      </c>
      <c r="J797" s="10" t="str">
        <f>IFERROR(INDEX([1]!tblTeams[Organization],MATCH(tblTeamSch[[#This Row],[Team]],[1]!tblTeams[Team],0)),"")</f>
        <v>St. Agnes</v>
      </c>
      <c r="K797" s="10" t="str">
        <f>IFERROR(INDEX([1]!tblOrg[Abbr],MATCH(tblTeamSch[[#This Row],[Org]],[1]!tblOrg[Organization],0)),"")</f>
        <v>Agn</v>
      </c>
      <c r="L797" s="10" t="str">
        <f>IFERROR(INDEX(IF(tblTeamSch[[#This Row],[1vs2]]=1,[1]!tblSchedule[Team 1 Name],[1]!tblSchedule[Team 2 Name]),MATCH(tblTeamSch[[#This Row],[Game Num]],[1]!tblSchedule[GameNum],0)),"")</f>
        <v>St Agnes BB 4G#3</v>
      </c>
      <c r="M797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797" s="6"/>
      <c r="O797" s="6"/>
      <c r="P797" s="6"/>
      <c r="Q797" s="6">
        <f>INDEX([1]!tblSchedule[Home Game],MATCH(tblTeamSch[[#This Row],[Game Num]],[1]!tblSchedule[GameNum],0))</f>
        <v>1</v>
      </c>
      <c r="R797" s="7" t="e">
        <f>IF(COUNTIFS(tblTeamSch[Team],tblTeamSch[[#This Row],[Team]],#REF!,1)&gt;1,"Y","")</f>
        <v>#REF!</v>
      </c>
      <c r="S797" s="6">
        <f>INDEX([1]!tblLoc[Score],MATCH(INDEX([1]!tblOrg[Loc],MATCH(tblTeamSch[[#This Row],[Org]],[1]!tblOrg[Organization],0)),[1]!tblLoc[Loc],0))</f>
        <v>0</v>
      </c>
      <c r="T797" s="6" t="e">
        <f>INDEX([1]!tblLoc[Score],MATCH(INDEX([1]!tblOrg[Loc],MATCH(#REF!,[1]!tblOrg[Abbr],0)),[1]!tblLoc[Loc],0))</f>
        <v>#REF!</v>
      </c>
      <c r="U797" s="6">
        <f>IFERROR(INDEX([1]!tblLoc[Score],MATCH(INDEX([1]!tblOrg[Loc],MATCH(INDEX(FacList,MATCH(tblTeamSch[[#This Row],[Facility]],INDEX(FacList,,1),0),3),[1]!tblOrg[Org Num],0)),[1]!tblLoc[Loc],0)),"")</f>
        <v>0</v>
      </c>
      <c r="V797" s="6">
        <f>IF(OR(tblTeamSch[[#This Row],[Court]]="",tblTeamSch[[#This Row],[Home]]&gt;0),0,IF(tblTeamSch[[#This Row],[Court]]&lt;10,0,IF(tblTeamSch[[#This Row],[Home Court]]=10,0,10)))</f>
        <v>0</v>
      </c>
      <c r="W797" s="6" t="e">
        <f>COUNTIFS(tblTeamSch[Travel Score for Game],10,tblTeamSch[Home],0,#REF!,#REF!)</f>
        <v>#REF!</v>
      </c>
      <c r="X797" s="6" t="str">
        <f>IFERROR(INDEX(tblTeamSch[Overall Travel Score],MATCH(tblTeamSch[[#This Row],[Opponent]],tblTeamSch[Team],0)),"")</f>
        <v/>
      </c>
      <c r="Y797" s="6" cm="1">
        <f t="array" ref="Y797">IF(Y796="Num",1,IF(Y796="","",IF(Y796+1&gt;TotalNumRegGames*2,"",Y796+1)))</f>
        <v>796</v>
      </c>
    </row>
    <row r="798" spans="1:25" ht="13.35" customHeight="1" x14ac:dyDescent="0.3">
      <c r="A798" s="6" cm="1">
        <f t="array" ref="A7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1156</v>
      </c>
      <c r="B798" s="6" cm="1">
        <f t="array" ref="B7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8" s="6">
        <f>IFERROR(INDEX([1]!tblSchedule[Week Game Scheduled],MATCH(tblTeamSch[[#This Row],[Game Num]],[1]!tblSchedule[GameNum],0)),"")</f>
        <v>50</v>
      </c>
      <c r="D798" s="6">
        <f>IFERROR(INDEX([1]!tblSchedule[Round],MATCH(tblTeamSch[[#This Row],[Game Num]],[1]!tblSchedule[GameNum],0)),"")</f>
        <v>2</v>
      </c>
      <c r="E798" s="6">
        <f>IFERROR(INDEX([1]!tblSchedule[Rnd Sch],MATCH(tblTeamSch[[#This Row],[Game Num]],[1]!tblSchedule[GameNum],0)),"")</f>
        <v>2</v>
      </c>
      <c r="F798" s="6" t="str">
        <f>IFERROR(INDEX([1]!tblSchedule[DLC],MATCH(tblTeamSch[[#This Row],[Game Num]],[1]!tblSchedule[GameNum],0)),"")</f>
        <v>4G3</v>
      </c>
      <c r="G798" s="7" t="str">
        <f>IFERROR(INDEX([1]!tblSchedule[Facility],MATCH(tblTeamSch[[#This Row],[Game Num]],[1]!tblSchedule[GameNum],0)),"")</f>
        <v>St. Agnes Gym</v>
      </c>
      <c r="H798" s="8">
        <f>IFERROR(INDEX([1]!tblSchedule[Game Date],MATCH(tblTeamSch[[#This Row],[Game Num]],[1]!tblSchedule[GameNum],0)),"")</f>
        <v>46004</v>
      </c>
      <c r="I798" s="9">
        <f>IFERROR(INDEX([1]!tblSchedule[Game Time],MATCH(tblTeamSch[[#This Row],[Game Num]],[1]!tblSchedule[GameNum],0)),"")</f>
        <v>0.58333333333333337</v>
      </c>
      <c r="J798" s="10" t="str">
        <f>IFERROR(INDEX([1]!tblTeams[Organization],MATCH(tblTeamSch[[#This Row],[Team]],[1]!tblTeams[Team],0)),"")</f>
        <v>St. Agnes</v>
      </c>
      <c r="K798" s="10" t="str">
        <f>IFERROR(INDEX([1]!tblOrg[Abbr],MATCH(tblTeamSch[[#This Row],[Org]],[1]!tblOrg[Organization],0)),"")</f>
        <v>Agn</v>
      </c>
      <c r="L798" s="10" t="str">
        <f>IFERROR(INDEX(IF(tblTeamSch[[#This Row],[1vs2]]=1,[1]!tblSchedule[Team 1 Name],[1]!tblSchedule[Team 2 Name]),MATCH(tblTeamSch[[#This Row],[Game Num]],[1]!tblSchedule[GameNum],0)),"")</f>
        <v>St Agnes BB 4G#3</v>
      </c>
      <c r="M798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798" s="6"/>
      <c r="O798" s="6"/>
      <c r="P798" s="6"/>
      <c r="Q798" s="6">
        <f>INDEX([1]!tblSchedule[Home Game],MATCH(tblTeamSch[[#This Row],[Game Num]],[1]!tblSchedule[GameNum],0))</f>
        <v>1</v>
      </c>
      <c r="R798" s="7" t="e">
        <f>IF(COUNTIFS(tblTeamSch[Team],tblTeamSch[[#This Row],[Team]],#REF!,1)&gt;1,"Y","")</f>
        <v>#REF!</v>
      </c>
      <c r="S798" s="6">
        <f>INDEX([1]!tblLoc[Score],MATCH(INDEX([1]!tblOrg[Loc],MATCH(tblTeamSch[[#This Row],[Org]],[1]!tblOrg[Organization],0)),[1]!tblLoc[Loc],0))</f>
        <v>0</v>
      </c>
      <c r="T798" s="6" t="e">
        <f>INDEX([1]!tblLoc[Score],MATCH(INDEX([1]!tblOrg[Loc],MATCH(#REF!,[1]!tblOrg[Abbr],0)),[1]!tblLoc[Loc],0))</f>
        <v>#REF!</v>
      </c>
      <c r="U798" s="6">
        <f>IFERROR(INDEX([1]!tblLoc[Score],MATCH(INDEX([1]!tblOrg[Loc],MATCH(INDEX(FacList,MATCH(tblTeamSch[[#This Row],[Facility]],INDEX(FacList,,1),0),3),[1]!tblOrg[Org Num],0)),[1]!tblLoc[Loc],0)),"")</f>
        <v>0</v>
      </c>
      <c r="V798" s="6">
        <f>IF(OR(tblTeamSch[[#This Row],[Court]]="",tblTeamSch[[#This Row],[Home]]&gt;0),0,IF(tblTeamSch[[#This Row],[Court]]&lt;10,0,IF(tblTeamSch[[#This Row],[Home Court]]=10,0,10)))</f>
        <v>0</v>
      </c>
      <c r="W798" s="6" t="e">
        <f>COUNTIFS(tblTeamSch[Travel Score for Game],10,tblTeamSch[Home],0,#REF!,#REF!)</f>
        <v>#REF!</v>
      </c>
      <c r="X798" s="6" t="str">
        <f>IFERROR(INDEX(tblTeamSch[Overall Travel Score],MATCH(tblTeamSch[[#This Row],[Opponent]],tblTeamSch[Team],0)),"")</f>
        <v/>
      </c>
      <c r="Y798" s="6" cm="1">
        <f t="array" ref="Y798">IF(Y797="Num",1,IF(Y797="","",IF(Y797+1&gt;TotalNumRegGames*2,"",Y797+1)))</f>
        <v>797</v>
      </c>
    </row>
    <row r="799" spans="1:25" ht="13.35" customHeight="1" x14ac:dyDescent="0.3">
      <c r="A799" s="6" cm="1">
        <f t="array" ref="A7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1162</v>
      </c>
      <c r="B799" s="6" cm="1">
        <f t="array" ref="B7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799" s="6">
        <f>IFERROR(INDEX([1]!tblSchedule[Week Game Scheduled],MATCH(tblTeamSch[[#This Row],[Game Num]],[1]!tblSchedule[GameNum],0)),"")</f>
        <v>5</v>
      </c>
      <c r="D799" s="6">
        <f>IFERROR(INDEX([1]!tblSchedule[Round],MATCH(tblTeamSch[[#This Row],[Game Num]],[1]!tblSchedule[GameNum],0)),"")</f>
        <v>3</v>
      </c>
      <c r="E799" s="6">
        <f>IFERROR(INDEX([1]!tblSchedule[Rnd Sch],MATCH(tblTeamSch[[#This Row],[Game Num]],[1]!tblSchedule[GameNum],0)),"")</f>
        <v>3</v>
      </c>
      <c r="F799" s="6" t="str">
        <f>IFERROR(INDEX([1]!tblSchedule[DLC],MATCH(tblTeamSch[[#This Row],[Game Num]],[1]!tblSchedule[GameNum],0)),"")</f>
        <v>4G3</v>
      </c>
      <c r="G799" s="7" t="str">
        <f>IFERROR(INDEX([1]!tblSchedule[Facility],MATCH(tblTeamSch[[#This Row],[Game Num]],[1]!tblSchedule[GameNum],0)),"")</f>
        <v>St. Agnes Gym</v>
      </c>
      <c r="H799" s="8">
        <f>IFERROR(INDEX([1]!tblSchedule[Game Date],MATCH(tblTeamSch[[#This Row],[Game Num]],[1]!tblSchedule[GameNum],0)),"")</f>
        <v>46025</v>
      </c>
      <c r="I799" s="9">
        <f>IFERROR(INDEX([1]!tblSchedule[Game Time],MATCH(tblTeamSch[[#This Row],[Game Num]],[1]!tblSchedule[GameNum],0)),"")</f>
        <v>0.58333333333333337</v>
      </c>
      <c r="J799" s="10" t="str">
        <f>IFERROR(INDEX([1]!tblTeams[Organization],MATCH(tblTeamSch[[#This Row],[Team]],[1]!tblTeams[Team],0)),"")</f>
        <v>St. Agnes</v>
      </c>
      <c r="K799" s="10" t="str">
        <f>IFERROR(INDEX([1]!tblOrg[Abbr],MATCH(tblTeamSch[[#This Row],[Org]],[1]!tblOrg[Organization],0)),"")</f>
        <v>Agn</v>
      </c>
      <c r="L799" s="10" t="str">
        <f>IFERROR(INDEX(IF(tblTeamSch[[#This Row],[1vs2]]=1,[1]!tblSchedule[Team 1 Name],[1]!tblSchedule[Team 2 Name]),MATCH(tblTeamSch[[#This Row],[Game Num]],[1]!tblSchedule[GameNum],0)),"")</f>
        <v>St Agnes BB 4G#3</v>
      </c>
      <c r="M799" s="10" t="str">
        <f>IFERROR(INDEX(IF(tblTeamSch[[#This Row],[1vs2]]=1,[1]!tblSchedule[Team 2 Name],[1]!tblSchedule[Team 1 Name]),MATCH(tblTeamSch[[#This Row],[Game Num]],[1]!tblSchedule[GameNum],0)),"")</f>
        <v>St. Albert BB 4G#3 Blue</v>
      </c>
      <c r="N799" s="6"/>
      <c r="O799" s="6"/>
      <c r="P799" s="6"/>
      <c r="Q799" s="6">
        <f>INDEX([1]!tblSchedule[Home Game],MATCH(tblTeamSch[[#This Row],[Game Num]],[1]!tblSchedule[GameNum],0))</f>
        <v>1</v>
      </c>
      <c r="R799" s="7" t="e">
        <f>IF(COUNTIFS(tblTeamSch[Team],tblTeamSch[[#This Row],[Team]],#REF!,1)&gt;1,"Y","")</f>
        <v>#REF!</v>
      </c>
      <c r="S799" s="6">
        <f>INDEX([1]!tblLoc[Score],MATCH(INDEX([1]!tblOrg[Loc],MATCH(tblTeamSch[[#This Row],[Org]],[1]!tblOrg[Organization],0)),[1]!tblLoc[Loc],0))</f>
        <v>0</v>
      </c>
      <c r="T799" s="6" t="e">
        <f>INDEX([1]!tblLoc[Score],MATCH(INDEX([1]!tblOrg[Loc],MATCH(#REF!,[1]!tblOrg[Abbr],0)),[1]!tblLoc[Loc],0))</f>
        <v>#REF!</v>
      </c>
      <c r="U799" s="6">
        <f>IFERROR(INDEX([1]!tblLoc[Score],MATCH(INDEX([1]!tblOrg[Loc],MATCH(INDEX(FacList,MATCH(tblTeamSch[[#This Row],[Facility]],INDEX(FacList,,1),0),3),[1]!tblOrg[Org Num],0)),[1]!tblLoc[Loc],0)),"")</f>
        <v>0</v>
      </c>
      <c r="V799" s="6">
        <f>IF(OR(tblTeamSch[[#This Row],[Court]]="",tblTeamSch[[#This Row],[Home]]&gt;0),0,IF(tblTeamSch[[#This Row],[Court]]&lt;10,0,IF(tblTeamSch[[#This Row],[Home Court]]=10,0,10)))</f>
        <v>0</v>
      </c>
      <c r="W799" s="6" t="e">
        <f>COUNTIFS(tblTeamSch[Travel Score for Game],10,tblTeamSch[Home],0,#REF!,#REF!)</f>
        <v>#REF!</v>
      </c>
      <c r="X799" s="6" t="str">
        <f>IFERROR(INDEX(tblTeamSch[Overall Travel Score],MATCH(tblTeamSch[[#This Row],[Opponent]],tblTeamSch[Team],0)),"")</f>
        <v/>
      </c>
      <c r="Y799" s="6" cm="1">
        <f t="array" ref="Y799">IF(Y798="Num",1,IF(Y798="","",IF(Y798+1&gt;TotalNumRegGames*2,"",Y798+1)))</f>
        <v>798</v>
      </c>
    </row>
    <row r="800" spans="1:25" ht="13.35" customHeight="1" x14ac:dyDescent="0.3">
      <c r="A800" s="6" cm="1">
        <f t="array" ref="A8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1192</v>
      </c>
      <c r="B800" s="6" cm="1">
        <f t="array" ref="B8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0" s="6">
        <f>IFERROR(INDEX([1]!tblSchedule[Week Game Scheduled],MATCH(tblTeamSch[[#This Row],[Game Num]],[1]!tblSchedule[GameNum],0)),"")</f>
        <v>6</v>
      </c>
      <c r="D800" s="6">
        <f>IFERROR(INDEX([1]!tblSchedule[Round],MATCH(tblTeamSch[[#This Row],[Game Num]],[1]!tblSchedule[GameNum],0)),"")</f>
        <v>8</v>
      </c>
      <c r="E800" s="6">
        <f>IFERROR(INDEX([1]!tblSchedule[Rnd Sch],MATCH(tblTeamSch[[#This Row],[Game Num]],[1]!tblSchedule[GameNum],0)),"")</f>
        <v>3</v>
      </c>
      <c r="F800" s="6" t="str">
        <f>IFERROR(INDEX([1]!tblSchedule[DLC],MATCH(tblTeamSch[[#This Row],[Game Num]],[1]!tblSchedule[GameNum],0)),"")</f>
        <v>4G3</v>
      </c>
      <c r="G800" s="7" t="str">
        <f>IFERROR(INDEX([1]!tblSchedule[Facility],MATCH(tblTeamSch[[#This Row],[Game Num]],[1]!tblSchedule[GameNum],0)),"")</f>
        <v>St. Nicholas Academy Gym</v>
      </c>
      <c r="H800" s="8">
        <f>IFERROR(INDEX([1]!tblSchedule[Game Date],MATCH(tblTeamSch[[#This Row],[Game Num]],[1]!tblSchedule[GameNum],0)),"")</f>
        <v>46026</v>
      </c>
      <c r="I800" s="9">
        <f>IFERROR(INDEX([1]!tblSchedule[Game Time],MATCH(tblTeamSch[[#This Row],[Game Num]],[1]!tblSchedule[GameNum],0)),"")</f>
        <v>0.66666666666666663</v>
      </c>
      <c r="J800" s="10" t="str">
        <f>IFERROR(INDEX([1]!tblTeams[Organization],MATCH(tblTeamSch[[#This Row],[Team]],[1]!tblTeams[Team],0)),"")</f>
        <v>St. Agnes</v>
      </c>
      <c r="K800" s="10" t="str">
        <f>IFERROR(INDEX([1]!tblOrg[Abbr],MATCH(tblTeamSch[[#This Row],[Org]],[1]!tblOrg[Organization],0)),"")</f>
        <v>Agn</v>
      </c>
      <c r="L800" s="10" t="str">
        <f>IFERROR(INDEX(IF(tblTeamSch[[#This Row],[1vs2]]=1,[1]!tblSchedule[Team 1 Name],[1]!tblSchedule[Team 2 Name]),MATCH(tblTeamSch[[#This Row],[Game Num]],[1]!tblSchedule[GameNum],0)),"")</f>
        <v>St Agnes BB 4G#3</v>
      </c>
      <c r="M800" s="10" t="str">
        <f>IFERROR(INDEX(IF(tblTeamSch[[#This Row],[1vs2]]=1,[1]!tblSchedule[Team 2 Name],[1]!tblSchedule[Team 1 Name]),MATCH(tblTeamSch[[#This Row],[Game Num]],[1]!tblSchedule[GameNum],0)),"")</f>
        <v>SHMS BB 4G#3</v>
      </c>
      <c r="N800" s="6"/>
      <c r="O800" s="6"/>
      <c r="P800" s="6"/>
      <c r="Q800" s="6">
        <f>INDEX([1]!tblSchedule[Home Game],MATCH(tblTeamSch[[#This Row],[Game Num]],[1]!tblSchedule[GameNum],0))</f>
        <v>0</v>
      </c>
      <c r="R800" s="7" t="e">
        <f>IF(COUNTIFS(tblTeamSch[Team],tblTeamSch[[#This Row],[Team]],#REF!,1)&gt;1,"Y","")</f>
        <v>#REF!</v>
      </c>
      <c r="S800" s="6">
        <f>INDEX([1]!tblLoc[Score],MATCH(INDEX([1]!tblOrg[Loc],MATCH(tblTeamSch[[#This Row],[Org]],[1]!tblOrg[Organization],0)),[1]!tblLoc[Loc],0))</f>
        <v>0</v>
      </c>
      <c r="T800" s="6" t="e">
        <f>INDEX([1]!tblLoc[Score],MATCH(INDEX([1]!tblOrg[Loc],MATCH(#REF!,[1]!tblOrg[Abbr],0)),[1]!tblLoc[Loc],0))</f>
        <v>#REF!</v>
      </c>
      <c r="U800" s="6">
        <f>IFERROR(INDEX([1]!tblLoc[Score],MATCH(INDEX([1]!tblOrg[Loc],MATCH(INDEX(FacList,MATCH(tblTeamSch[[#This Row],[Facility]],INDEX(FacList,,1),0),3),[1]!tblOrg[Org Num],0)),[1]!tblLoc[Loc],0)),"")</f>
        <v>10</v>
      </c>
      <c r="V800" s="6">
        <f>IF(OR(tblTeamSch[[#This Row],[Court]]="",tblTeamSch[[#This Row],[Home]]&gt;0),0,IF(tblTeamSch[[#This Row],[Court]]&lt;10,0,IF(tblTeamSch[[#This Row],[Home Court]]=10,0,10)))</f>
        <v>10</v>
      </c>
      <c r="W800" s="6" t="e">
        <f>COUNTIFS(tblTeamSch[Travel Score for Game],10,tblTeamSch[Home],0,#REF!,#REF!)</f>
        <v>#REF!</v>
      </c>
      <c r="X800" s="6" t="str">
        <f>IFERROR(INDEX(tblTeamSch[Overall Travel Score],MATCH(tblTeamSch[[#This Row],[Opponent]],tblTeamSch[Team],0)),"")</f>
        <v/>
      </c>
      <c r="Y800" s="6" cm="1">
        <f t="array" ref="Y800">IF(Y799="Num",1,IF(Y799="","",IF(Y799+1&gt;TotalNumRegGames*2,"",Y799+1)))</f>
        <v>799</v>
      </c>
    </row>
    <row r="801" spans="1:25" ht="13.35" customHeight="1" x14ac:dyDescent="0.3">
      <c r="A801" s="6" cm="1">
        <f t="array" ref="A8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1168</v>
      </c>
      <c r="B801" s="6" cm="1">
        <f t="array" ref="B8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01" s="6">
        <f>IFERROR(INDEX([1]!tblSchedule[Week Game Scheduled],MATCH(tblTeamSch[[#This Row],[Game Num]],[1]!tblSchedule[GameNum],0)),"")</f>
        <v>6</v>
      </c>
      <c r="D801" s="6">
        <f>IFERROR(INDEX([1]!tblSchedule[Round],MATCH(tblTeamSch[[#This Row],[Game Num]],[1]!tblSchedule[GameNum],0)),"")</f>
        <v>4</v>
      </c>
      <c r="E801" s="6">
        <f>IFERROR(INDEX([1]!tblSchedule[Rnd Sch],MATCH(tblTeamSch[[#This Row],[Game Num]],[1]!tblSchedule[GameNum],0)),"")</f>
        <v>4</v>
      </c>
      <c r="F801" s="6" t="str">
        <f>IFERROR(INDEX([1]!tblSchedule[DLC],MATCH(tblTeamSch[[#This Row],[Game Num]],[1]!tblSchedule[GameNum],0)),"")</f>
        <v>4G3</v>
      </c>
      <c r="G801" s="7" t="str">
        <f>IFERROR(INDEX([1]!tblSchedule[Facility],MATCH(tblTeamSch[[#This Row],[Game Num]],[1]!tblSchedule[GameNum],0)),"")</f>
        <v>St. Agnes Gym</v>
      </c>
      <c r="H801" s="8">
        <f>IFERROR(INDEX([1]!tblSchedule[Game Date],MATCH(tblTeamSch[[#This Row],[Game Num]],[1]!tblSchedule[GameNum],0)),"")</f>
        <v>46032</v>
      </c>
      <c r="I801" s="9">
        <f>IFERROR(INDEX([1]!tblSchedule[Game Time],MATCH(tblTeamSch[[#This Row],[Game Num]],[1]!tblSchedule[GameNum],0)),"")</f>
        <v>0.58333333333333337</v>
      </c>
      <c r="J801" s="10" t="str">
        <f>IFERROR(INDEX([1]!tblTeams[Organization],MATCH(tblTeamSch[[#This Row],[Team]],[1]!tblTeams[Team],0)),"")</f>
        <v>St. Agnes</v>
      </c>
      <c r="K801" s="10" t="str">
        <f>IFERROR(INDEX([1]!tblOrg[Abbr],MATCH(tblTeamSch[[#This Row],[Org]],[1]!tblOrg[Organization],0)),"")</f>
        <v>Agn</v>
      </c>
      <c r="L801" s="10" t="str">
        <f>IFERROR(INDEX(IF(tblTeamSch[[#This Row],[1vs2]]=1,[1]!tblSchedule[Team 1 Name],[1]!tblSchedule[Team 2 Name]),MATCH(tblTeamSch[[#This Row],[Game Num]],[1]!tblSchedule[GameNum],0)),"")</f>
        <v>St Agnes BB 4G#3</v>
      </c>
      <c r="M801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801" s="6"/>
      <c r="O801" s="6"/>
      <c r="P801" s="6"/>
      <c r="Q801" s="6">
        <f>INDEX([1]!tblSchedule[Home Game],MATCH(tblTeamSch[[#This Row],[Game Num]],[1]!tblSchedule[GameNum],0))</f>
        <v>1</v>
      </c>
      <c r="R801" s="7" t="e">
        <f>IF(COUNTIFS(tblTeamSch[Team],tblTeamSch[[#This Row],[Team]],#REF!,1)&gt;1,"Y","")</f>
        <v>#REF!</v>
      </c>
      <c r="S801" s="6">
        <f>INDEX([1]!tblLoc[Score],MATCH(INDEX([1]!tblOrg[Loc],MATCH(tblTeamSch[[#This Row],[Org]],[1]!tblOrg[Organization],0)),[1]!tblLoc[Loc],0))</f>
        <v>0</v>
      </c>
      <c r="T801" s="6" t="e">
        <f>INDEX([1]!tblLoc[Score],MATCH(INDEX([1]!tblOrg[Loc],MATCH(#REF!,[1]!tblOrg[Abbr],0)),[1]!tblLoc[Loc],0))</f>
        <v>#REF!</v>
      </c>
      <c r="U801" s="6">
        <f>IFERROR(INDEX([1]!tblLoc[Score],MATCH(INDEX([1]!tblOrg[Loc],MATCH(INDEX(FacList,MATCH(tblTeamSch[[#This Row],[Facility]],INDEX(FacList,,1),0),3),[1]!tblOrg[Org Num],0)),[1]!tblLoc[Loc],0)),"")</f>
        <v>0</v>
      </c>
      <c r="V801" s="6">
        <f>IF(OR(tblTeamSch[[#This Row],[Court]]="",tblTeamSch[[#This Row],[Home]]&gt;0),0,IF(tblTeamSch[[#This Row],[Court]]&lt;10,0,IF(tblTeamSch[[#This Row],[Home Court]]=10,0,10)))</f>
        <v>0</v>
      </c>
      <c r="W801" s="6" t="e">
        <f>COUNTIFS(tblTeamSch[Travel Score for Game],10,tblTeamSch[Home],0,#REF!,#REF!)</f>
        <v>#REF!</v>
      </c>
      <c r="X801" s="6" t="str">
        <f>IFERROR(INDEX(tblTeamSch[Overall Travel Score],MATCH(tblTeamSch[[#This Row],[Opponent]],tblTeamSch[Team],0)),"")</f>
        <v/>
      </c>
      <c r="Y801" s="6" cm="1">
        <f t="array" ref="Y801">IF(Y800="Num",1,IF(Y800="","",IF(Y800+1&gt;TotalNumRegGames*2,"",Y800+1)))</f>
        <v>800</v>
      </c>
    </row>
    <row r="802" spans="1:25" ht="13.35" customHeight="1" x14ac:dyDescent="0.3">
      <c r="A802" s="6" cm="1">
        <f t="array" ref="A8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1172</v>
      </c>
      <c r="B802" s="6" cm="1">
        <f t="array" ref="B8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2" s="6">
        <f>IFERROR(INDEX([1]!tblSchedule[Week Game Scheduled],MATCH(tblTeamSch[[#This Row],[Game Num]],[1]!tblSchedule[GameNum],0)),"")</f>
        <v>8</v>
      </c>
      <c r="D802" s="6">
        <f>IFERROR(INDEX([1]!tblSchedule[Round],MATCH(tblTeamSch[[#This Row],[Game Num]],[1]!tblSchedule[GameNum],0)),"")</f>
        <v>5</v>
      </c>
      <c r="E802" s="6">
        <f>IFERROR(INDEX([1]!tblSchedule[Rnd Sch],MATCH(tblTeamSch[[#This Row],[Game Num]],[1]!tblSchedule[GameNum],0)),"")</f>
        <v>5</v>
      </c>
      <c r="F802" s="6" t="str">
        <f>IFERROR(INDEX([1]!tblSchedule[DLC],MATCH(tblTeamSch[[#This Row],[Game Num]],[1]!tblSchedule[GameNum],0)),"")</f>
        <v>4G3</v>
      </c>
      <c r="G802" s="7" t="str">
        <f>IFERROR(INDEX([1]!tblSchedule[Facility],MATCH(tblTeamSch[[#This Row],[Game Num]],[1]!tblSchedule[GameNum],0)),"")</f>
        <v>St. Agnes Gym</v>
      </c>
      <c r="H802" s="8">
        <f>IFERROR(INDEX([1]!tblSchedule[Game Date],MATCH(tblTeamSch[[#This Row],[Game Num]],[1]!tblSchedule[GameNum],0)),"")</f>
        <v>46040</v>
      </c>
      <c r="I802" s="9">
        <f>IFERROR(INDEX([1]!tblSchedule[Game Time],MATCH(tblTeamSch[[#This Row],[Game Num]],[1]!tblSchedule[GameNum],0)),"")</f>
        <v>0.625</v>
      </c>
      <c r="J802" s="10" t="str">
        <f>IFERROR(INDEX([1]!tblTeams[Organization],MATCH(tblTeamSch[[#This Row],[Team]],[1]!tblTeams[Team],0)),"")</f>
        <v>St. Agnes</v>
      </c>
      <c r="K802" s="10" t="str">
        <f>IFERROR(INDEX([1]!tblOrg[Abbr],MATCH(tblTeamSch[[#This Row],[Org]],[1]!tblOrg[Organization],0)),"")</f>
        <v>Agn</v>
      </c>
      <c r="L802" s="10" t="str">
        <f>IFERROR(INDEX(IF(tblTeamSch[[#This Row],[1vs2]]=1,[1]!tblSchedule[Team 1 Name],[1]!tblSchedule[Team 2 Name]),MATCH(tblTeamSch[[#This Row],[Game Num]],[1]!tblSchedule[GameNum],0)),"")</f>
        <v>St Agnes BB 4G#3</v>
      </c>
      <c r="M802" s="10" t="str">
        <f>IFERROR(INDEX(IF(tblTeamSch[[#This Row],[1vs2]]=1,[1]!tblSchedule[Team 2 Name],[1]!tblSchedule[Team 1 Name]),MATCH(tblTeamSch[[#This Row],[Game Num]],[1]!tblSchedule[GameNum],0)),"")</f>
        <v>St. Albert BB 4G#3 Gold</v>
      </c>
      <c r="N802" s="6"/>
      <c r="O802" s="6"/>
      <c r="P802" s="6"/>
      <c r="Q802" s="6">
        <f>INDEX([1]!tblSchedule[Home Game],MATCH(tblTeamSch[[#This Row],[Game Num]],[1]!tblSchedule[GameNum],0))</f>
        <v>1</v>
      </c>
      <c r="R802" s="7" t="e">
        <f>IF(COUNTIFS(tblTeamSch[Team],tblTeamSch[[#This Row],[Team]],#REF!,1)&gt;1,"Y","")</f>
        <v>#REF!</v>
      </c>
      <c r="S802" s="6">
        <f>INDEX([1]!tblLoc[Score],MATCH(INDEX([1]!tblOrg[Loc],MATCH(tblTeamSch[[#This Row],[Org]],[1]!tblOrg[Organization],0)),[1]!tblLoc[Loc],0))</f>
        <v>0</v>
      </c>
      <c r="T802" s="6" t="e">
        <f>INDEX([1]!tblLoc[Score],MATCH(INDEX([1]!tblOrg[Loc],MATCH(#REF!,[1]!tblOrg[Abbr],0)),[1]!tblLoc[Loc],0))</f>
        <v>#REF!</v>
      </c>
      <c r="U802" s="6">
        <f>IFERROR(INDEX([1]!tblLoc[Score],MATCH(INDEX([1]!tblOrg[Loc],MATCH(INDEX(FacList,MATCH(tblTeamSch[[#This Row],[Facility]],INDEX(FacList,,1),0),3),[1]!tblOrg[Org Num],0)),[1]!tblLoc[Loc],0)),"")</f>
        <v>0</v>
      </c>
      <c r="V802" s="6">
        <f>IF(OR(tblTeamSch[[#This Row],[Court]]="",tblTeamSch[[#This Row],[Home]]&gt;0),0,IF(tblTeamSch[[#This Row],[Court]]&lt;10,0,IF(tblTeamSch[[#This Row],[Home Court]]=10,0,10)))</f>
        <v>0</v>
      </c>
      <c r="W802" s="6" t="e">
        <f>COUNTIFS(tblTeamSch[Travel Score for Game],10,tblTeamSch[Home],0,#REF!,#REF!)</f>
        <v>#REF!</v>
      </c>
      <c r="X802" s="6" t="str">
        <f>IFERROR(INDEX(tblTeamSch[Overall Travel Score],MATCH(tblTeamSch[[#This Row],[Opponent]],tblTeamSch[Team],0)),"")</f>
        <v/>
      </c>
      <c r="Y802" s="6" cm="1">
        <f t="array" ref="Y802">IF(Y801="Num",1,IF(Y801="","",IF(Y801+1&gt;TotalNumRegGames*2,"",Y801+1)))</f>
        <v>801</v>
      </c>
    </row>
    <row r="803" spans="1:25" ht="13.35" customHeight="1" x14ac:dyDescent="0.3">
      <c r="A803" s="6" cm="1">
        <f t="array" ref="A8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1177</v>
      </c>
      <c r="B803" s="6" cm="1">
        <f t="array" ref="B8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3" s="6">
        <f>IFERROR(INDEX([1]!tblSchedule[Week Game Scheduled],MATCH(tblTeamSch[[#This Row],[Game Num]],[1]!tblSchedule[GameNum],0)),"")</f>
        <v>8</v>
      </c>
      <c r="D803" s="6">
        <f>IFERROR(INDEX([1]!tblSchedule[Round],MATCH(tblTeamSch[[#This Row],[Game Num]],[1]!tblSchedule[GameNum],0)),"")</f>
        <v>6</v>
      </c>
      <c r="E803" s="6">
        <f>IFERROR(INDEX([1]!tblSchedule[Rnd Sch],MATCH(tblTeamSch[[#This Row],[Game Num]],[1]!tblSchedule[GameNum],0)),"")</f>
        <v>6</v>
      </c>
      <c r="F803" s="6" t="str">
        <f>IFERROR(INDEX([1]!tblSchedule[DLC],MATCH(tblTeamSch[[#This Row],[Game Num]],[1]!tblSchedule[GameNum],0)),"")</f>
        <v>4G3</v>
      </c>
      <c r="G803" s="7" t="str">
        <f>IFERROR(INDEX([1]!tblSchedule[Facility],MATCH(tblTeamSch[[#This Row],[Game Num]],[1]!tblSchedule[GameNum],0)),"")</f>
        <v>St. Agnes Gym</v>
      </c>
      <c r="H803" s="8">
        <f>IFERROR(INDEX([1]!tblSchedule[Game Date],MATCH(tblTeamSch[[#This Row],[Game Num]],[1]!tblSchedule[GameNum],0)),"")</f>
        <v>46046</v>
      </c>
      <c r="I803" s="9">
        <f>IFERROR(INDEX([1]!tblSchedule[Game Time],MATCH(tblTeamSch[[#This Row],[Game Num]],[1]!tblSchedule[GameNum],0)),"")</f>
        <v>0.625</v>
      </c>
      <c r="J803" s="10" t="str">
        <f>IFERROR(INDEX([1]!tblTeams[Organization],MATCH(tblTeamSch[[#This Row],[Team]],[1]!tblTeams[Team],0)),"")</f>
        <v>St. Agnes</v>
      </c>
      <c r="K803" s="10" t="str">
        <f>IFERROR(INDEX([1]!tblOrg[Abbr],MATCH(tblTeamSch[[#This Row],[Org]],[1]!tblOrg[Organization],0)),"")</f>
        <v>Agn</v>
      </c>
      <c r="L803" s="10" t="str">
        <f>IFERROR(INDEX(IF(tblTeamSch[[#This Row],[1vs2]]=1,[1]!tblSchedule[Team 1 Name],[1]!tblSchedule[Team 2 Name]),MATCH(tblTeamSch[[#This Row],[Game Num]],[1]!tblSchedule[GameNum],0)),"")</f>
        <v>St Agnes BB 4G#3</v>
      </c>
      <c r="M803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803" s="6"/>
      <c r="O803" s="6"/>
      <c r="P803" s="6"/>
      <c r="Q803" s="6">
        <f>INDEX([1]!tblSchedule[Home Game],MATCH(tblTeamSch[[#This Row],[Game Num]],[1]!tblSchedule[GameNum],0))</f>
        <v>1</v>
      </c>
      <c r="R803" s="7" t="e">
        <f>IF(COUNTIFS(tblTeamSch[Team],tblTeamSch[[#This Row],[Team]],#REF!,1)&gt;1,"Y","")</f>
        <v>#REF!</v>
      </c>
      <c r="S803" s="6">
        <f>INDEX([1]!tblLoc[Score],MATCH(INDEX([1]!tblOrg[Loc],MATCH(tblTeamSch[[#This Row],[Org]],[1]!tblOrg[Organization],0)),[1]!tblLoc[Loc],0))</f>
        <v>0</v>
      </c>
      <c r="T803" s="6" t="e">
        <f>INDEX([1]!tblLoc[Score],MATCH(INDEX([1]!tblOrg[Loc],MATCH(#REF!,[1]!tblOrg[Abbr],0)),[1]!tblLoc[Loc],0))</f>
        <v>#REF!</v>
      </c>
      <c r="U803" s="6">
        <f>IFERROR(INDEX([1]!tblLoc[Score],MATCH(INDEX([1]!tblOrg[Loc],MATCH(INDEX(FacList,MATCH(tblTeamSch[[#This Row],[Facility]],INDEX(FacList,,1),0),3),[1]!tblOrg[Org Num],0)),[1]!tblLoc[Loc],0)),"")</f>
        <v>0</v>
      </c>
      <c r="V803" s="6">
        <f>IF(OR(tblTeamSch[[#This Row],[Court]]="",tblTeamSch[[#This Row],[Home]]&gt;0),0,IF(tblTeamSch[[#This Row],[Court]]&lt;10,0,IF(tblTeamSch[[#This Row],[Home Court]]=10,0,10)))</f>
        <v>0</v>
      </c>
      <c r="W803" s="6" t="e">
        <f>COUNTIFS(tblTeamSch[Travel Score for Game],10,tblTeamSch[Home],0,#REF!,#REF!)</f>
        <v>#REF!</v>
      </c>
      <c r="X803" s="6" t="str">
        <f>IFERROR(INDEX(tblTeamSch[Overall Travel Score],MATCH(tblTeamSch[[#This Row],[Opponent]],tblTeamSch[Team],0)),"")</f>
        <v/>
      </c>
      <c r="Y803" s="6" cm="1">
        <f t="array" ref="Y803">IF(Y802="Num",1,IF(Y802="","",IF(Y802+1&gt;TotalNumRegGames*2,"",Y802+1)))</f>
        <v>802</v>
      </c>
    </row>
    <row r="804" spans="1:25" ht="13.35" customHeight="1" x14ac:dyDescent="0.3">
      <c r="A804" s="6" cm="1">
        <f t="array" ref="A8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1188</v>
      </c>
      <c r="B804" s="6" cm="1">
        <f t="array" ref="B8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4" s="6">
        <f>IFERROR(INDEX([1]!tblSchedule[Week Game Scheduled],MATCH(tblTeamSch[[#This Row],[Game Num]],[1]!tblSchedule[GameNum],0)),"")</f>
        <v>9</v>
      </c>
      <c r="D804" s="6">
        <f>IFERROR(INDEX([1]!tblSchedule[Round],MATCH(tblTeamSch[[#This Row],[Game Num]],[1]!tblSchedule[GameNum],0)),"")</f>
        <v>7</v>
      </c>
      <c r="E804" s="6">
        <f>IFERROR(INDEX([1]!tblSchedule[Rnd Sch],MATCH(tblTeamSch[[#This Row],[Game Num]],[1]!tblSchedule[GameNum],0)),"")</f>
        <v>7</v>
      </c>
      <c r="F804" s="6" t="str">
        <f>IFERROR(INDEX([1]!tblSchedule[DLC],MATCH(tblTeamSch[[#This Row],[Game Num]],[1]!tblSchedule[GameNum],0)),"")</f>
        <v>4G3</v>
      </c>
      <c r="G804" s="7" t="str">
        <f>IFERROR(INDEX([1]!tblSchedule[Facility],MATCH(tblTeamSch[[#This Row],[Game Num]],[1]!tblSchedule[GameNum],0)),"")</f>
        <v>St. Agnes Gym</v>
      </c>
      <c r="H804" s="8">
        <f>IFERROR(INDEX([1]!tblSchedule[Game Date],MATCH(tblTeamSch[[#This Row],[Game Num]],[1]!tblSchedule[GameNum],0)),"")</f>
        <v>46053</v>
      </c>
      <c r="I804" s="9">
        <f>IFERROR(INDEX([1]!tblSchedule[Game Time],MATCH(tblTeamSch[[#This Row],[Game Num]],[1]!tblSchedule[GameNum],0)),"")</f>
        <v>0.58333333333333337</v>
      </c>
      <c r="J804" s="10" t="str">
        <f>IFERROR(INDEX([1]!tblTeams[Organization],MATCH(tblTeamSch[[#This Row],[Team]],[1]!tblTeams[Team],0)),"")</f>
        <v>St. Agnes</v>
      </c>
      <c r="K804" s="10" t="str">
        <f>IFERROR(INDEX([1]!tblOrg[Abbr],MATCH(tblTeamSch[[#This Row],[Org]],[1]!tblOrg[Organization],0)),"")</f>
        <v>Agn</v>
      </c>
      <c r="L804" s="10" t="str">
        <f>IFERROR(INDEX(IF(tblTeamSch[[#This Row],[1vs2]]=1,[1]!tblSchedule[Team 1 Name],[1]!tblSchedule[Team 2 Name]),MATCH(tblTeamSch[[#This Row],[Game Num]],[1]!tblSchedule[GameNum],0)),"")</f>
        <v>St Agnes BB 4G#3</v>
      </c>
      <c r="M804" s="10" t="str">
        <f>IFERROR(INDEX(IF(tblTeamSch[[#This Row],[1vs2]]=1,[1]!tblSchedule[Team 2 Name],[1]!tblSchedule[Team 1 Name]),MATCH(tblTeamSch[[#This Row],[Game Num]],[1]!tblSchedule[GameNum],0)),"")</f>
        <v>St Patrick BB 4G#3</v>
      </c>
      <c r="N804" s="6"/>
      <c r="O804" s="6"/>
      <c r="P804" s="6"/>
      <c r="Q804" s="6">
        <f>INDEX([1]!tblSchedule[Home Game],MATCH(tblTeamSch[[#This Row],[Game Num]],[1]!tblSchedule[GameNum],0))</f>
        <v>1</v>
      </c>
      <c r="R804" s="7" t="e">
        <f>IF(COUNTIFS(tblTeamSch[Team],tblTeamSch[[#This Row],[Team]],#REF!,1)&gt;1,"Y","")</f>
        <v>#REF!</v>
      </c>
      <c r="S804" s="6">
        <f>INDEX([1]!tblLoc[Score],MATCH(INDEX([1]!tblOrg[Loc],MATCH(tblTeamSch[[#This Row],[Org]],[1]!tblOrg[Organization],0)),[1]!tblLoc[Loc],0))</f>
        <v>0</v>
      </c>
      <c r="T804" s="6" t="e">
        <f>INDEX([1]!tblLoc[Score],MATCH(INDEX([1]!tblOrg[Loc],MATCH(#REF!,[1]!tblOrg[Abbr],0)),[1]!tblLoc[Loc],0))</f>
        <v>#REF!</v>
      </c>
      <c r="U804" s="6">
        <f>IFERROR(INDEX([1]!tblLoc[Score],MATCH(INDEX([1]!tblOrg[Loc],MATCH(INDEX(FacList,MATCH(tblTeamSch[[#This Row],[Facility]],INDEX(FacList,,1),0),3),[1]!tblOrg[Org Num],0)),[1]!tblLoc[Loc],0)),"")</f>
        <v>0</v>
      </c>
      <c r="V804" s="6">
        <f>IF(OR(tblTeamSch[[#This Row],[Court]]="",tblTeamSch[[#This Row],[Home]]&gt;0),0,IF(tblTeamSch[[#This Row],[Court]]&lt;10,0,IF(tblTeamSch[[#This Row],[Home Court]]=10,0,10)))</f>
        <v>0</v>
      </c>
      <c r="W804" s="6" t="e">
        <f>COUNTIFS(tblTeamSch[Travel Score for Game],10,tblTeamSch[Home],0,#REF!,#REF!)</f>
        <v>#REF!</v>
      </c>
      <c r="X804" s="6" t="str">
        <f>IFERROR(INDEX(tblTeamSch[Overall Travel Score],MATCH(tblTeamSch[[#This Row],[Opponent]],tblTeamSch[Team],0)),"")</f>
        <v/>
      </c>
      <c r="Y804" s="6" cm="1">
        <f t="array" ref="Y804">IF(Y803="Num",1,IF(Y803="","",IF(Y803+1&gt;TotalNumRegGames*2,"",Y803+1)))</f>
        <v>803</v>
      </c>
    </row>
    <row r="805" spans="1:25" ht="13.35" customHeight="1" x14ac:dyDescent="0.3">
      <c r="A805" s="6" cm="1">
        <f t="array" ref="A8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221</v>
      </c>
      <c r="B805" s="6" cm="1">
        <f t="array" ref="B8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5" s="6">
        <f>IFERROR(INDEX([1]!tblSchedule[Week Game Scheduled],MATCH(tblTeamSch[[#This Row],[Game Num]],[1]!tblSchedule[GameNum],0)),"")</f>
        <v>50</v>
      </c>
      <c r="D805" s="6">
        <f>IFERROR(INDEX([1]!tblSchedule[Round],MATCH(tblTeamSch[[#This Row],[Game Num]],[1]!tblSchedule[GameNum],0)),"")</f>
        <v>1</v>
      </c>
      <c r="E805" s="6">
        <f>IFERROR(INDEX([1]!tblSchedule[Rnd Sch],MATCH(tblTeamSch[[#This Row],[Game Num]],[1]!tblSchedule[GameNum],0)),"")</f>
        <v>1</v>
      </c>
      <c r="F805" s="6" t="str">
        <f>IFERROR(INDEX([1]!tblSchedule[DLC],MATCH(tblTeamSch[[#This Row],[Game Num]],[1]!tblSchedule[GameNum],0)),"")</f>
        <v>6B1AA</v>
      </c>
      <c r="G805" s="7" t="str">
        <f>IFERROR(INDEX([1]!tblSchedule[Facility],MATCH(tblTeamSch[[#This Row],[Game Num]],[1]!tblSchedule[GameNum],0)),"")</f>
        <v>Mary Queen of Peace</v>
      </c>
      <c r="H805" s="8">
        <f>IFERROR(INDEX([1]!tblSchedule[Game Date],MATCH(tblTeamSch[[#This Row],[Game Num]],[1]!tblSchedule[GameNum],0)),"")</f>
        <v>45998</v>
      </c>
      <c r="I805" s="9">
        <f>IFERROR(INDEX([1]!tblSchedule[Game Time],MATCH(tblTeamSch[[#This Row],[Game Num]],[1]!tblSchedule[GameNum],0)),"")</f>
        <v>0.66666666666666663</v>
      </c>
      <c r="J805" s="10" t="str">
        <f>IFERROR(INDEX([1]!tblTeams[Organization],MATCH(tblTeamSch[[#This Row],[Team]],[1]!tblTeams[Team],0)),"")</f>
        <v>St. Agnes</v>
      </c>
      <c r="K805" s="10" t="str">
        <f>IFERROR(INDEX([1]!tblOrg[Abbr],MATCH(tblTeamSch[[#This Row],[Org]],[1]!tblOrg[Organization],0)),"")</f>
        <v>Agn</v>
      </c>
      <c r="L805" s="10" t="str">
        <f>IFERROR(INDEX(IF(tblTeamSch[[#This Row],[1vs2]]=1,[1]!tblSchedule[Team 1 Name],[1]!tblSchedule[Team 2 Name]),MATCH(tblTeamSch[[#This Row],[Game Num]],[1]!tblSchedule[GameNum],0)),"")</f>
        <v>St Agnes BB 6B#1</v>
      </c>
      <c r="M805" s="10" t="str">
        <f>IFERROR(INDEX(IF(tblTeamSch[[#This Row],[1vs2]]=1,[1]!tblSchedule[Team 2 Name],[1]!tblSchedule[Team 1 Name]),MATCH(tblTeamSch[[#This Row],[Game Num]],[1]!tblSchedule[GameNum],0)),"")</f>
        <v>St. Raphael BB 6B #1</v>
      </c>
      <c r="N805" s="6"/>
      <c r="O805" s="6"/>
      <c r="P805" s="6"/>
      <c r="Q805" s="6">
        <f>INDEX([1]!tblSchedule[Home Game],MATCH(tblTeamSch[[#This Row],[Game Num]],[1]!tblSchedule[GameNum],0))</f>
        <v>0</v>
      </c>
      <c r="R805" s="7" t="e">
        <f>IF(COUNTIFS(tblTeamSch[Team],tblTeamSch[[#This Row],[Team]],#REF!,1)&gt;1,"Y","")</f>
        <v>#REF!</v>
      </c>
      <c r="S805" s="6">
        <f>INDEX([1]!tblLoc[Score],MATCH(INDEX([1]!tblOrg[Loc],MATCH(tblTeamSch[[#This Row],[Org]],[1]!tblOrg[Organization],0)),[1]!tblLoc[Loc],0))</f>
        <v>0</v>
      </c>
      <c r="T805" s="6" t="e">
        <f>INDEX([1]!tblLoc[Score],MATCH(INDEX([1]!tblOrg[Loc],MATCH(#REF!,[1]!tblOrg[Abbr],0)),[1]!tblLoc[Loc],0))</f>
        <v>#REF!</v>
      </c>
      <c r="U805" s="6">
        <f>IFERROR(INDEX([1]!tblLoc[Score],MATCH(INDEX([1]!tblOrg[Loc],MATCH(INDEX(FacList,MATCH(tblTeamSch[[#This Row],[Facility]],INDEX(FacList,,1),0),3),[1]!tblOrg[Org Num],0)),[1]!tblLoc[Loc],0)),"")</f>
        <v>10</v>
      </c>
      <c r="V805" s="6">
        <f>IF(OR(tblTeamSch[[#This Row],[Court]]="",tblTeamSch[[#This Row],[Home]]&gt;0),0,IF(tblTeamSch[[#This Row],[Court]]&lt;10,0,IF(tblTeamSch[[#This Row],[Home Court]]=10,0,10)))</f>
        <v>10</v>
      </c>
      <c r="W805" s="6" t="e">
        <f>COUNTIFS(tblTeamSch[Travel Score for Game],10,tblTeamSch[Home],0,#REF!,#REF!)</f>
        <v>#REF!</v>
      </c>
      <c r="X805" s="6" t="str">
        <f>IFERROR(INDEX(tblTeamSch[Overall Travel Score],MATCH(tblTeamSch[[#This Row],[Opponent]],tblTeamSch[Team],0)),"")</f>
        <v/>
      </c>
      <c r="Y805" s="6" cm="1">
        <f t="array" ref="Y805">IF(Y804="Num",1,IF(Y804="","",IF(Y804+1&gt;TotalNumRegGames*2,"",Y804+1)))</f>
        <v>804</v>
      </c>
    </row>
    <row r="806" spans="1:25" ht="13.35" customHeight="1" x14ac:dyDescent="0.3">
      <c r="A806" s="6" cm="1">
        <f t="array" ref="A8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225</v>
      </c>
      <c r="B806" s="6" cm="1">
        <f t="array" ref="B8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6" s="6">
        <f>IFERROR(INDEX([1]!tblSchedule[Week Game Scheduled],MATCH(tblTeamSch[[#This Row],[Game Num]],[1]!tblSchedule[GameNum],0)),"")</f>
        <v>50</v>
      </c>
      <c r="D806" s="6">
        <f>IFERROR(INDEX([1]!tblSchedule[Round],MATCH(tblTeamSch[[#This Row],[Game Num]],[1]!tblSchedule[GameNum],0)),"")</f>
        <v>2</v>
      </c>
      <c r="E806" s="6">
        <f>IFERROR(INDEX([1]!tblSchedule[Rnd Sch],MATCH(tblTeamSch[[#This Row],[Game Num]],[1]!tblSchedule[GameNum],0)),"")</f>
        <v>2</v>
      </c>
      <c r="F806" s="6" t="str">
        <f>IFERROR(INDEX([1]!tblSchedule[DLC],MATCH(tblTeamSch[[#This Row],[Game Num]],[1]!tblSchedule[GameNum],0)),"")</f>
        <v>6B1AA</v>
      </c>
      <c r="G806" s="7" t="str">
        <f>IFERROR(INDEX([1]!tblSchedule[Facility],MATCH(tblTeamSch[[#This Row],[Game Num]],[1]!tblSchedule[GameNum],0)),"")</f>
        <v>Sacred Heart Model School Gym</v>
      </c>
      <c r="H806" s="8">
        <f>IFERROR(INDEX([1]!tblSchedule[Game Date],MATCH(tblTeamSch[[#This Row],[Game Num]],[1]!tblSchedule[GameNum],0)),"")</f>
        <v>46004</v>
      </c>
      <c r="I806" s="9">
        <f>IFERROR(INDEX([1]!tblSchedule[Game Time],MATCH(tblTeamSch[[#This Row],[Game Num]],[1]!tblSchedule[GameNum],0)),"")</f>
        <v>0.375</v>
      </c>
      <c r="J806" s="10" t="str">
        <f>IFERROR(INDEX([1]!tblTeams[Organization],MATCH(tblTeamSch[[#This Row],[Team]],[1]!tblTeams[Team],0)),"")</f>
        <v>St. Agnes</v>
      </c>
      <c r="K806" s="10" t="str">
        <f>IFERROR(INDEX([1]!tblOrg[Abbr],MATCH(tblTeamSch[[#This Row],[Org]],[1]!tblOrg[Organization],0)),"")</f>
        <v>Agn</v>
      </c>
      <c r="L806" s="10" t="str">
        <f>IFERROR(INDEX(IF(tblTeamSch[[#This Row],[1vs2]]=1,[1]!tblSchedule[Team 1 Name],[1]!tblSchedule[Team 2 Name]),MATCH(tblTeamSch[[#This Row],[Game Num]],[1]!tblSchedule[GameNum],0)),"")</f>
        <v>St Agnes BB 6B#1</v>
      </c>
      <c r="M806" s="10" t="str">
        <f>IFERROR(INDEX(IF(tblTeamSch[[#This Row],[1vs2]]=1,[1]!tblSchedule[Team 2 Name],[1]!tblSchedule[Team 1 Name]),MATCH(tblTeamSch[[#This Row],[Game Num]],[1]!tblSchedule[GameNum],0)),"")</f>
        <v>SHMS BB 6B#1</v>
      </c>
      <c r="N806" s="6"/>
      <c r="O806" s="6"/>
      <c r="P806" s="6"/>
      <c r="Q806" s="6">
        <f>INDEX([1]!tblSchedule[Home Game],MATCH(tblTeamSch[[#This Row],[Game Num]],[1]!tblSchedule[GameNum],0))</f>
        <v>1</v>
      </c>
      <c r="R806" s="7" t="e">
        <f>IF(COUNTIFS(tblTeamSch[Team],tblTeamSch[[#This Row],[Team]],#REF!,1)&gt;1,"Y","")</f>
        <v>#REF!</v>
      </c>
      <c r="S806" s="6">
        <f>INDEX([1]!tblLoc[Score],MATCH(INDEX([1]!tblOrg[Loc],MATCH(tblTeamSch[[#This Row],[Org]],[1]!tblOrg[Organization],0)),[1]!tblLoc[Loc],0))</f>
        <v>0</v>
      </c>
      <c r="T806" s="6" t="e">
        <f>INDEX([1]!tblLoc[Score],MATCH(INDEX([1]!tblOrg[Loc],MATCH(#REF!,[1]!tblOrg[Abbr],0)),[1]!tblLoc[Loc],0))</f>
        <v>#REF!</v>
      </c>
      <c r="U806" s="6">
        <f>IFERROR(INDEX([1]!tblLoc[Score],MATCH(INDEX([1]!tblOrg[Loc],MATCH(INDEX(FacList,MATCH(tblTeamSch[[#This Row],[Facility]],INDEX(FacList,,1),0),3),[1]!tblOrg[Org Num],0)),[1]!tblLoc[Loc],0)),"")</f>
        <v>0</v>
      </c>
      <c r="V806" s="6">
        <f>IF(OR(tblTeamSch[[#This Row],[Court]]="",tblTeamSch[[#This Row],[Home]]&gt;0),0,IF(tblTeamSch[[#This Row],[Court]]&lt;10,0,IF(tblTeamSch[[#This Row],[Home Court]]=10,0,10)))</f>
        <v>0</v>
      </c>
      <c r="W806" s="6" t="e">
        <f>COUNTIFS(tblTeamSch[Travel Score for Game],10,tblTeamSch[Home],0,#REF!,#REF!)</f>
        <v>#REF!</v>
      </c>
      <c r="X806" s="6" t="str">
        <f>IFERROR(INDEX(tblTeamSch[Overall Travel Score],MATCH(tblTeamSch[[#This Row],[Opponent]],tblTeamSch[Team],0)),"")</f>
        <v/>
      </c>
      <c r="Y806" s="6" cm="1">
        <f t="array" ref="Y806">IF(Y805="Num",1,IF(Y805="","",IF(Y805+1&gt;TotalNumRegGames*2,"",Y805+1)))</f>
        <v>805</v>
      </c>
    </row>
    <row r="807" spans="1:25" ht="13.35" customHeight="1" x14ac:dyDescent="0.3">
      <c r="A807" s="6" cm="1">
        <f t="array" ref="A8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232</v>
      </c>
      <c r="B807" s="6" cm="1">
        <f t="array" ref="B8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7" s="6">
        <f>IFERROR(INDEX([1]!tblSchedule[Week Game Scheduled],MATCH(tblTeamSch[[#This Row],[Game Num]],[1]!tblSchedule[GameNum],0)),"")</f>
        <v>6</v>
      </c>
      <c r="D807" s="6">
        <f>IFERROR(INDEX([1]!tblSchedule[Round],MATCH(tblTeamSch[[#This Row],[Game Num]],[1]!tblSchedule[GameNum],0)),"")</f>
        <v>3</v>
      </c>
      <c r="E807" s="6">
        <f>IFERROR(INDEX([1]!tblSchedule[Rnd Sch],MATCH(tblTeamSch[[#This Row],[Game Num]],[1]!tblSchedule[GameNum],0)),"")</f>
        <v>3</v>
      </c>
      <c r="F807" s="6" t="str">
        <f>IFERROR(INDEX([1]!tblSchedule[DLC],MATCH(tblTeamSch[[#This Row],[Game Num]],[1]!tblSchedule[GameNum],0)),"")</f>
        <v>6B1AA</v>
      </c>
      <c r="G807" s="7" t="str">
        <f>IFERROR(INDEX([1]!tblSchedule[Facility],MATCH(tblTeamSch[[#This Row],[Game Num]],[1]!tblSchedule[GameNum],0)),"")</f>
        <v>St. Agnes Gym</v>
      </c>
      <c r="H807" s="8">
        <f>IFERROR(INDEX([1]!tblSchedule[Game Date],MATCH(tblTeamSch[[#This Row],[Game Num]],[1]!tblSchedule[GameNum],0)),"")</f>
        <v>46026</v>
      </c>
      <c r="I807" s="9">
        <f>IFERROR(INDEX([1]!tblSchedule[Game Time],MATCH(tblTeamSch[[#This Row],[Game Num]],[1]!tblSchedule[GameNum],0)),"")</f>
        <v>0.625</v>
      </c>
      <c r="J807" s="10" t="str">
        <f>IFERROR(INDEX([1]!tblTeams[Organization],MATCH(tblTeamSch[[#This Row],[Team]],[1]!tblTeams[Team],0)),"")</f>
        <v>St. Agnes</v>
      </c>
      <c r="K807" s="10" t="str">
        <f>IFERROR(INDEX([1]!tblOrg[Abbr],MATCH(tblTeamSch[[#This Row],[Org]],[1]!tblOrg[Organization],0)),"")</f>
        <v>Agn</v>
      </c>
      <c r="L807" s="10" t="str">
        <f>IFERROR(INDEX(IF(tblTeamSch[[#This Row],[1vs2]]=1,[1]!tblSchedule[Team 1 Name],[1]!tblSchedule[Team 2 Name]),MATCH(tblTeamSch[[#This Row],[Game Num]],[1]!tblSchedule[GameNum],0)),"")</f>
        <v>St Agnes BB 6B#1</v>
      </c>
      <c r="M807" s="10" t="str">
        <f>IFERROR(INDEX(IF(tblTeamSch[[#This Row],[1vs2]]=1,[1]!tblSchedule[Team 2 Name],[1]!tblSchedule[Team 1 Name]),MATCH(tblTeamSch[[#This Row],[Game Num]],[1]!tblSchedule[GameNum],0)),"")</f>
        <v>Holy Spirit BBB 6#1</v>
      </c>
      <c r="N807" s="6"/>
      <c r="O807" s="6"/>
      <c r="P807" s="6"/>
      <c r="Q807" s="6">
        <f>INDEX([1]!tblSchedule[Home Game],MATCH(tblTeamSch[[#This Row],[Game Num]],[1]!tblSchedule[GameNum],0))</f>
        <v>1</v>
      </c>
      <c r="R807" s="7" t="e">
        <f>IF(COUNTIFS(tblTeamSch[Team],tblTeamSch[[#This Row],[Team]],#REF!,1)&gt;1,"Y","")</f>
        <v>#REF!</v>
      </c>
      <c r="S807" s="6">
        <f>INDEX([1]!tblLoc[Score],MATCH(INDEX([1]!tblOrg[Loc],MATCH(tblTeamSch[[#This Row],[Org]],[1]!tblOrg[Organization],0)),[1]!tblLoc[Loc],0))</f>
        <v>0</v>
      </c>
      <c r="T807" s="6" t="e">
        <f>INDEX([1]!tblLoc[Score],MATCH(INDEX([1]!tblOrg[Loc],MATCH(#REF!,[1]!tblOrg[Abbr],0)),[1]!tblLoc[Loc],0))</f>
        <v>#REF!</v>
      </c>
      <c r="U807" s="6">
        <f>IFERROR(INDEX([1]!tblLoc[Score],MATCH(INDEX([1]!tblOrg[Loc],MATCH(INDEX(FacList,MATCH(tblTeamSch[[#This Row],[Facility]],INDEX(FacList,,1),0),3),[1]!tblOrg[Org Num],0)),[1]!tblLoc[Loc],0)),"")</f>
        <v>0</v>
      </c>
      <c r="V807" s="6">
        <f>IF(OR(tblTeamSch[[#This Row],[Court]]="",tblTeamSch[[#This Row],[Home]]&gt;0),0,IF(tblTeamSch[[#This Row],[Court]]&lt;10,0,IF(tblTeamSch[[#This Row],[Home Court]]=10,0,10)))</f>
        <v>0</v>
      </c>
      <c r="W807" s="6" t="e">
        <f>COUNTIFS(tblTeamSch[Travel Score for Game],10,tblTeamSch[Home],0,#REF!,#REF!)</f>
        <v>#REF!</v>
      </c>
      <c r="X807" s="6" t="str">
        <f>IFERROR(INDEX(tblTeamSch[Overall Travel Score],MATCH(tblTeamSch[[#This Row],[Opponent]],tblTeamSch[Team],0)),"")</f>
        <v/>
      </c>
      <c r="Y807" s="6" cm="1">
        <f t="array" ref="Y807">IF(Y806="Num",1,IF(Y806="","",IF(Y806+1&gt;TotalNumRegGames*2,"",Y806+1)))</f>
        <v>806</v>
      </c>
    </row>
    <row r="808" spans="1:25" ht="13.35" customHeight="1" x14ac:dyDescent="0.3">
      <c r="A808" s="6" cm="1">
        <f t="array" ref="A8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238</v>
      </c>
      <c r="B808" s="6" cm="1">
        <f t="array" ref="B8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08" s="6">
        <f>IFERROR(INDEX([1]!tblSchedule[Week Game Scheduled],MATCH(tblTeamSch[[#This Row],[Game Num]],[1]!tblSchedule[GameNum],0)),"")</f>
        <v>7</v>
      </c>
      <c r="D808" s="6">
        <f>IFERROR(INDEX([1]!tblSchedule[Round],MATCH(tblTeamSch[[#This Row],[Game Num]],[1]!tblSchedule[GameNum],0)),"")</f>
        <v>4</v>
      </c>
      <c r="E808" s="6">
        <f>IFERROR(INDEX([1]!tblSchedule[Rnd Sch],MATCH(tblTeamSch[[#This Row],[Game Num]],[1]!tblSchedule[GameNum],0)),"")</f>
        <v>4</v>
      </c>
      <c r="F808" s="6" t="str">
        <f>IFERROR(INDEX([1]!tblSchedule[DLC],MATCH(tblTeamSch[[#This Row],[Game Num]],[1]!tblSchedule[GameNum],0)),"")</f>
        <v>6B1AA</v>
      </c>
      <c r="G808" s="7" t="str">
        <f>IFERROR(INDEX([1]!tblSchedule[Facility],MATCH(tblTeamSch[[#This Row],[Game Num]],[1]!tblSchedule[GameNum],0)),"")</f>
        <v>St. Agnes Gym</v>
      </c>
      <c r="H808" s="8">
        <f>IFERROR(INDEX([1]!tblSchedule[Game Date],MATCH(tblTeamSch[[#This Row],[Game Num]],[1]!tblSchedule[GameNum],0)),"")</f>
        <v>46033</v>
      </c>
      <c r="I808" s="9">
        <f>IFERROR(INDEX([1]!tblSchedule[Game Time],MATCH(tblTeamSch[[#This Row],[Game Num]],[1]!tblSchedule[GameNum],0)),"")</f>
        <v>0.58333333333333337</v>
      </c>
      <c r="J808" s="10" t="str">
        <f>IFERROR(INDEX([1]!tblTeams[Organization],MATCH(tblTeamSch[[#This Row],[Team]],[1]!tblTeams[Team],0)),"")</f>
        <v>St. Agnes</v>
      </c>
      <c r="K808" s="10" t="str">
        <f>IFERROR(INDEX([1]!tblOrg[Abbr],MATCH(tblTeamSch[[#This Row],[Org]],[1]!tblOrg[Organization],0)),"")</f>
        <v>Agn</v>
      </c>
      <c r="L808" s="10" t="str">
        <f>IFERROR(INDEX(IF(tblTeamSch[[#This Row],[1vs2]]=1,[1]!tblSchedule[Team 1 Name],[1]!tblSchedule[Team 2 Name]),MATCH(tblTeamSch[[#This Row],[Game Num]],[1]!tblSchedule[GameNum],0)),"")</f>
        <v>St Agnes BB 6B#1</v>
      </c>
      <c r="M808" s="10" t="str">
        <f>IFERROR(INDEX(IF(tblTeamSch[[#This Row],[1vs2]]=1,[1]!tblSchedule[Team 2 Name],[1]!tblSchedule[Team 1 Name]),MATCH(tblTeamSch[[#This Row],[Game Num]],[1]!tblSchedule[GameNum],0)),"")</f>
        <v>St. Mary BB 6B - Green</v>
      </c>
      <c r="N808" s="6"/>
      <c r="O808" s="6"/>
      <c r="P808" s="6"/>
      <c r="Q808" s="6">
        <f>INDEX([1]!tblSchedule[Home Game],MATCH(tblTeamSch[[#This Row],[Game Num]],[1]!tblSchedule[GameNum],0))</f>
        <v>1</v>
      </c>
      <c r="R808" s="7" t="e">
        <f>IF(COUNTIFS(tblTeamSch[Team],tblTeamSch[[#This Row],[Team]],#REF!,1)&gt;1,"Y","")</f>
        <v>#REF!</v>
      </c>
      <c r="S808" s="6">
        <f>INDEX([1]!tblLoc[Score],MATCH(INDEX([1]!tblOrg[Loc],MATCH(tblTeamSch[[#This Row],[Org]],[1]!tblOrg[Organization],0)),[1]!tblLoc[Loc],0))</f>
        <v>0</v>
      </c>
      <c r="T808" s="6" t="e">
        <f>INDEX([1]!tblLoc[Score],MATCH(INDEX([1]!tblOrg[Loc],MATCH(#REF!,[1]!tblOrg[Abbr],0)),[1]!tblLoc[Loc],0))</f>
        <v>#REF!</v>
      </c>
      <c r="U808" s="6">
        <f>IFERROR(INDEX([1]!tblLoc[Score],MATCH(INDEX([1]!tblOrg[Loc],MATCH(INDEX(FacList,MATCH(tblTeamSch[[#This Row],[Facility]],INDEX(FacList,,1),0),3),[1]!tblOrg[Org Num],0)),[1]!tblLoc[Loc],0)),"")</f>
        <v>0</v>
      </c>
      <c r="V808" s="6">
        <f>IF(OR(tblTeamSch[[#This Row],[Court]]="",tblTeamSch[[#This Row],[Home]]&gt;0),0,IF(tblTeamSch[[#This Row],[Court]]&lt;10,0,IF(tblTeamSch[[#This Row],[Home Court]]=10,0,10)))</f>
        <v>0</v>
      </c>
      <c r="W808" s="6" t="e">
        <f>COUNTIFS(tblTeamSch[Travel Score for Game],10,tblTeamSch[Home],0,#REF!,#REF!)</f>
        <v>#REF!</v>
      </c>
      <c r="X808" s="6" t="str">
        <f>IFERROR(INDEX(tblTeamSch[Overall Travel Score],MATCH(tblTeamSch[[#This Row],[Opponent]],tblTeamSch[Team],0)),"")</f>
        <v/>
      </c>
      <c r="Y808" s="6" cm="1">
        <f t="array" ref="Y808">IF(Y807="Num",1,IF(Y807="","",IF(Y807+1&gt;TotalNumRegGames*2,"",Y807+1)))</f>
        <v>807</v>
      </c>
    </row>
    <row r="809" spans="1:25" ht="13.35" customHeight="1" x14ac:dyDescent="0.3">
      <c r="A809" s="6" cm="1">
        <f t="array" ref="A8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248</v>
      </c>
      <c r="B809" s="6" cm="1">
        <f t="array" ref="B8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09" s="6">
        <f>IFERROR(INDEX([1]!tblSchedule[Week Game Scheduled],MATCH(tblTeamSch[[#This Row],[Game Num]],[1]!tblSchedule[GameNum],0)),"")</f>
        <v>8</v>
      </c>
      <c r="D809" s="6">
        <f>IFERROR(INDEX([1]!tblSchedule[Round],MATCH(tblTeamSch[[#This Row],[Game Num]],[1]!tblSchedule[GameNum],0)),"")</f>
        <v>5</v>
      </c>
      <c r="E809" s="6">
        <f>IFERROR(INDEX([1]!tblSchedule[Rnd Sch],MATCH(tblTeamSch[[#This Row],[Game Num]],[1]!tblSchedule[GameNum],0)),"")</f>
        <v>5</v>
      </c>
      <c r="F809" s="6" t="str">
        <f>IFERROR(INDEX([1]!tblSchedule[DLC],MATCH(tblTeamSch[[#This Row],[Game Num]],[1]!tblSchedule[GameNum],0)),"")</f>
        <v>6B1AA</v>
      </c>
      <c r="G809" s="7" t="str">
        <f>IFERROR(INDEX([1]!tblSchedule[Facility],MATCH(tblTeamSch[[#This Row],[Game Num]],[1]!tblSchedule[GameNum],0)),"")</f>
        <v>St Edward Gym</v>
      </c>
      <c r="H809" s="8">
        <f>IFERROR(INDEX([1]!tblSchedule[Game Date],MATCH(tblTeamSch[[#This Row],[Game Num]],[1]!tblSchedule[GameNum],0)),"")</f>
        <v>46040</v>
      </c>
      <c r="I809" s="9">
        <f>IFERROR(INDEX([1]!tblSchedule[Game Time],MATCH(tblTeamSch[[#This Row],[Game Num]],[1]!tblSchedule[GameNum],0)),"")</f>
        <v>0.54166666666666663</v>
      </c>
      <c r="J809" s="10" t="str">
        <f>IFERROR(INDEX([1]!tblTeams[Organization],MATCH(tblTeamSch[[#This Row],[Team]],[1]!tblTeams[Team],0)),"")</f>
        <v>St. Agnes</v>
      </c>
      <c r="K809" s="10" t="str">
        <f>IFERROR(INDEX([1]!tblOrg[Abbr],MATCH(tblTeamSch[[#This Row],[Org]],[1]!tblOrg[Organization],0)),"")</f>
        <v>Agn</v>
      </c>
      <c r="L809" s="10" t="str">
        <f>IFERROR(INDEX(IF(tblTeamSch[[#This Row],[1vs2]]=1,[1]!tblSchedule[Team 1 Name],[1]!tblSchedule[Team 2 Name]),MATCH(tblTeamSch[[#This Row],[Game Num]],[1]!tblSchedule[GameNum],0)),"")</f>
        <v>St Agnes BB 6B#1</v>
      </c>
      <c r="M809" s="10" t="str">
        <f>IFERROR(INDEX(IF(tblTeamSch[[#This Row],[1vs2]]=1,[1]!tblSchedule[Team 2 Name],[1]!tblSchedule[Team 1 Name]),MATCH(tblTeamSch[[#This Row],[Game Num]],[1]!tblSchedule[GameNum],0)),"")</f>
        <v>Holy Trinity BB 5/6B #1</v>
      </c>
      <c r="N809" s="6"/>
      <c r="O809" s="6"/>
      <c r="P809" s="6"/>
      <c r="Q809" s="6">
        <f>INDEX([1]!tblSchedule[Home Game],MATCH(tblTeamSch[[#This Row],[Game Num]],[1]!tblSchedule[GameNum],0))</f>
        <v>0</v>
      </c>
      <c r="R809" s="7" t="e">
        <f>IF(COUNTIFS(tblTeamSch[Team],tblTeamSch[[#This Row],[Team]],#REF!,1)&gt;1,"Y","")</f>
        <v>#REF!</v>
      </c>
      <c r="S809" s="6">
        <f>INDEX([1]!tblLoc[Score],MATCH(INDEX([1]!tblOrg[Loc],MATCH(tblTeamSch[[#This Row],[Org]],[1]!tblOrg[Organization],0)),[1]!tblLoc[Loc],0))</f>
        <v>0</v>
      </c>
      <c r="T809" s="6" t="e">
        <f>INDEX([1]!tblLoc[Score],MATCH(INDEX([1]!tblOrg[Loc],MATCH(#REF!,[1]!tblOrg[Abbr],0)),[1]!tblLoc[Loc],0))</f>
        <v>#REF!</v>
      </c>
      <c r="U809" s="6">
        <f>IFERROR(INDEX([1]!tblLoc[Score],MATCH(INDEX([1]!tblOrg[Loc],MATCH(INDEX(FacList,MATCH(tblTeamSch[[#This Row],[Facility]],INDEX(FacList,,1),0),3),[1]!tblOrg[Org Num],0)),[1]!tblLoc[Loc],0)),"")</f>
        <v>7</v>
      </c>
      <c r="V809" s="6">
        <f>IF(OR(tblTeamSch[[#This Row],[Court]]="",tblTeamSch[[#This Row],[Home]]&gt;0),0,IF(tblTeamSch[[#This Row],[Court]]&lt;10,0,IF(tblTeamSch[[#This Row],[Home Court]]=10,0,10)))</f>
        <v>0</v>
      </c>
      <c r="W809" s="6" t="e">
        <f>COUNTIFS(tblTeamSch[Travel Score for Game],10,tblTeamSch[Home],0,#REF!,#REF!)</f>
        <v>#REF!</v>
      </c>
      <c r="X809" s="6" t="str">
        <f>IFERROR(INDEX(tblTeamSch[Overall Travel Score],MATCH(tblTeamSch[[#This Row],[Opponent]],tblTeamSch[Team],0)),"")</f>
        <v/>
      </c>
      <c r="Y809" s="6" cm="1">
        <f t="array" ref="Y809">IF(Y808="Num",1,IF(Y808="","",IF(Y808+1&gt;TotalNumRegGames*2,"",Y808+1)))</f>
        <v>808</v>
      </c>
    </row>
    <row r="810" spans="1:25" ht="13.35" customHeight="1" x14ac:dyDescent="0.3">
      <c r="A810" s="6" cm="1">
        <f t="array" ref="A8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254</v>
      </c>
      <c r="B810" s="6" cm="1">
        <f t="array" ref="B8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10" s="6">
        <f>IFERROR(INDEX([1]!tblSchedule[Week Game Scheduled],MATCH(tblTeamSch[[#This Row],[Game Num]],[1]!tblSchedule[GameNum],0)),"")</f>
        <v>9</v>
      </c>
      <c r="D810" s="6">
        <f>IFERROR(INDEX([1]!tblSchedule[Round],MATCH(tblTeamSch[[#This Row],[Game Num]],[1]!tblSchedule[GameNum],0)),"")</f>
        <v>6</v>
      </c>
      <c r="E810" s="6">
        <f>IFERROR(INDEX([1]!tblSchedule[Rnd Sch],MATCH(tblTeamSch[[#This Row],[Game Num]],[1]!tblSchedule[GameNum],0)),"")</f>
        <v>6</v>
      </c>
      <c r="F810" s="6" t="str">
        <f>IFERROR(INDEX([1]!tblSchedule[DLC],MATCH(tblTeamSch[[#This Row],[Game Num]],[1]!tblSchedule[GameNum],0)),"")</f>
        <v>6B1AA</v>
      </c>
      <c r="G810" s="7" t="str">
        <f>IFERROR(INDEX([1]!tblSchedule[Facility],MATCH(tblTeamSch[[#This Row],[Game Num]],[1]!tblSchedule[GameNum],0)),"")</f>
        <v>Saint Andrew Academy Gym</v>
      </c>
      <c r="H810" s="8">
        <f>IFERROR(INDEX([1]!tblSchedule[Game Date],MATCH(tblTeamSch[[#This Row],[Game Num]],[1]!tblSchedule[GameNum],0)),"")</f>
        <v>46047</v>
      </c>
      <c r="I810" s="9">
        <f>IFERROR(INDEX([1]!tblSchedule[Game Time],MATCH(tblTeamSch[[#This Row],[Game Num]],[1]!tblSchedule[GameNum],0)),"")</f>
        <v>0.58333333333333337</v>
      </c>
      <c r="J810" s="10" t="str">
        <f>IFERROR(INDEX([1]!tblTeams[Organization],MATCH(tblTeamSch[[#This Row],[Team]],[1]!tblTeams[Team],0)),"")</f>
        <v>St. Agnes</v>
      </c>
      <c r="K810" s="10" t="str">
        <f>IFERROR(INDEX([1]!tblOrg[Abbr],MATCH(tblTeamSch[[#This Row],[Org]],[1]!tblOrg[Organization],0)),"")</f>
        <v>Agn</v>
      </c>
      <c r="L810" s="10" t="str">
        <f>IFERROR(INDEX(IF(tblTeamSch[[#This Row],[1vs2]]=1,[1]!tblSchedule[Team 1 Name],[1]!tblSchedule[Team 2 Name]),MATCH(tblTeamSch[[#This Row],[Game Num]],[1]!tblSchedule[GameNum],0)),"")</f>
        <v>St Agnes BB 6B#1</v>
      </c>
      <c r="M810" s="10" t="str">
        <f>IFERROR(INDEX(IF(tblTeamSch[[#This Row],[1vs2]]=1,[1]!tblSchedule[Team 2 Name],[1]!tblSchedule[Team 1 Name]),MATCH(tblTeamSch[[#This Row],[Game Num]],[1]!tblSchedule[GameNum],0)),"")</f>
        <v>St Michael BB 6B#1</v>
      </c>
      <c r="N810" s="6"/>
      <c r="O810" s="6"/>
      <c r="P810" s="6"/>
      <c r="Q810" s="6">
        <f>INDEX([1]!tblSchedule[Home Game],MATCH(tblTeamSch[[#This Row],[Game Num]],[1]!tblSchedule[GameNum],0))</f>
        <v>0</v>
      </c>
      <c r="R810" s="7" t="e">
        <f>IF(COUNTIFS(tblTeamSch[Team],tblTeamSch[[#This Row],[Team]],#REF!,1)&gt;1,"Y","")</f>
        <v>#REF!</v>
      </c>
      <c r="S810" s="6">
        <f>INDEX([1]!tblLoc[Score],MATCH(INDEX([1]!tblOrg[Loc],MATCH(tblTeamSch[[#This Row],[Org]],[1]!tblOrg[Organization],0)),[1]!tblLoc[Loc],0))</f>
        <v>0</v>
      </c>
      <c r="T810" s="6" t="e">
        <f>INDEX([1]!tblLoc[Score],MATCH(INDEX([1]!tblOrg[Loc],MATCH(#REF!,[1]!tblOrg[Abbr],0)),[1]!tblLoc[Loc],0))</f>
        <v>#REF!</v>
      </c>
      <c r="U810" s="6">
        <f>IFERROR(INDEX([1]!tblLoc[Score],MATCH(INDEX([1]!tblOrg[Loc],MATCH(INDEX(FacList,MATCH(tblTeamSch[[#This Row],[Facility]],INDEX(FacList,,1),0),3),[1]!tblOrg[Org Num],0)),[1]!tblLoc[Loc],0)),"")</f>
        <v>10</v>
      </c>
      <c r="V810" s="6">
        <f>IF(OR(tblTeamSch[[#This Row],[Court]]="",tblTeamSch[[#This Row],[Home]]&gt;0),0,IF(tblTeamSch[[#This Row],[Court]]&lt;10,0,IF(tblTeamSch[[#This Row],[Home Court]]=10,0,10)))</f>
        <v>10</v>
      </c>
      <c r="W810" s="6" t="e">
        <f>COUNTIFS(tblTeamSch[Travel Score for Game],10,tblTeamSch[Home],0,#REF!,#REF!)</f>
        <v>#REF!</v>
      </c>
      <c r="X810" s="6" t="str">
        <f>IFERROR(INDEX(tblTeamSch[Overall Travel Score],MATCH(tblTeamSch[[#This Row],[Opponent]],tblTeamSch[Team],0)),"")</f>
        <v/>
      </c>
      <c r="Y810" s="6" cm="1">
        <f t="array" ref="Y810">IF(Y809="Num",1,IF(Y809="","",IF(Y809+1&gt;TotalNumRegGames*2,"",Y809+1)))</f>
        <v>809</v>
      </c>
    </row>
    <row r="811" spans="1:25" ht="13.35" customHeight="1" x14ac:dyDescent="0.3">
      <c r="A811" s="6" cm="1">
        <f t="array" ref="A8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260</v>
      </c>
      <c r="B811" s="6" cm="1">
        <f t="array" ref="B8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1" s="6">
        <f>IFERROR(INDEX([1]!tblSchedule[Week Game Scheduled],MATCH(tblTeamSch[[#This Row],[Game Num]],[1]!tblSchedule[GameNum],0)),"")</f>
        <v>10</v>
      </c>
      <c r="D811" s="6">
        <f>IFERROR(INDEX([1]!tblSchedule[Round],MATCH(tblTeamSch[[#This Row],[Game Num]],[1]!tblSchedule[GameNum],0)),"")</f>
        <v>7</v>
      </c>
      <c r="E811" s="6">
        <f>IFERROR(INDEX([1]!tblSchedule[Rnd Sch],MATCH(tblTeamSch[[#This Row],[Game Num]],[1]!tblSchedule[GameNum],0)),"")</f>
        <v>7</v>
      </c>
      <c r="F811" s="6" t="str">
        <f>IFERROR(INDEX([1]!tblSchedule[DLC],MATCH(tblTeamSch[[#This Row],[Game Num]],[1]!tblSchedule[GameNum],0)),"")</f>
        <v>6B1AA</v>
      </c>
      <c r="G811" s="7" t="str">
        <f>IFERROR(INDEX([1]!tblSchedule[Facility],MATCH(tblTeamSch[[#This Row],[Game Num]],[1]!tblSchedule[GameNum],0)),"")</f>
        <v>St. Agnes Gym</v>
      </c>
      <c r="H811" s="8">
        <f>IFERROR(INDEX([1]!tblSchedule[Game Date],MATCH(tblTeamSch[[#This Row],[Game Num]],[1]!tblSchedule[GameNum],0)),"")</f>
        <v>46054</v>
      </c>
      <c r="I811" s="9">
        <f>IFERROR(INDEX([1]!tblSchedule[Game Time],MATCH(tblTeamSch[[#This Row],[Game Num]],[1]!tblSchedule[GameNum],0)),"")</f>
        <v>0.54166666666666663</v>
      </c>
      <c r="J811" s="10" t="str">
        <f>IFERROR(INDEX([1]!tblTeams[Organization],MATCH(tblTeamSch[[#This Row],[Team]],[1]!tblTeams[Team],0)),"")</f>
        <v>St. Agnes</v>
      </c>
      <c r="K811" s="10" t="str">
        <f>IFERROR(INDEX([1]!tblOrg[Abbr],MATCH(tblTeamSch[[#This Row],[Org]],[1]!tblOrg[Organization],0)),"")</f>
        <v>Agn</v>
      </c>
      <c r="L811" s="10" t="str">
        <f>IFERROR(INDEX(IF(tblTeamSch[[#This Row],[1vs2]]=1,[1]!tblSchedule[Team 1 Name],[1]!tblSchedule[Team 2 Name]),MATCH(tblTeamSch[[#This Row],[Game Num]],[1]!tblSchedule[GameNum],0)),"")</f>
        <v>St Agnes BB 6B#1</v>
      </c>
      <c r="M811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811" s="6"/>
      <c r="O811" s="6"/>
      <c r="P811" s="6"/>
      <c r="Q811" s="6">
        <f>INDEX([1]!tblSchedule[Home Game],MATCH(tblTeamSch[[#This Row],[Game Num]],[1]!tblSchedule[GameNum],0))</f>
        <v>1</v>
      </c>
      <c r="R811" s="7" t="e">
        <f>IF(COUNTIFS(tblTeamSch[Team],tblTeamSch[[#This Row],[Team]],#REF!,1)&gt;1,"Y","")</f>
        <v>#REF!</v>
      </c>
      <c r="S811" s="6">
        <f>INDEX([1]!tblLoc[Score],MATCH(INDEX([1]!tblOrg[Loc],MATCH(tblTeamSch[[#This Row],[Org]],[1]!tblOrg[Organization],0)),[1]!tblLoc[Loc],0))</f>
        <v>0</v>
      </c>
      <c r="T811" s="6" t="e">
        <f>INDEX([1]!tblLoc[Score],MATCH(INDEX([1]!tblOrg[Loc],MATCH(#REF!,[1]!tblOrg[Abbr],0)),[1]!tblLoc[Loc],0))</f>
        <v>#REF!</v>
      </c>
      <c r="U811" s="6">
        <f>IFERROR(INDEX([1]!tblLoc[Score],MATCH(INDEX([1]!tblOrg[Loc],MATCH(INDEX(FacList,MATCH(tblTeamSch[[#This Row],[Facility]],INDEX(FacList,,1),0),3),[1]!tblOrg[Org Num],0)),[1]!tblLoc[Loc],0)),"")</f>
        <v>0</v>
      </c>
      <c r="V811" s="6">
        <f>IF(OR(tblTeamSch[[#This Row],[Court]]="",tblTeamSch[[#This Row],[Home]]&gt;0),0,IF(tblTeamSch[[#This Row],[Court]]&lt;10,0,IF(tblTeamSch[[#This Row],[Home Court]]=10,0,10)))</f>
        <v>0</v>
      </c>
      <c r="W811" s="6" t="e">
        <f>COUNTIFS(tblTeamSch[Travel Score for Game],10,tblTeamSch[Home],0,#REF!,#REF!)</f>
        <v>#REF!</v>
      </c>
      <c r="X811" s="6" t="str">
        <f>IFERROR(INDEX(tblTeamSch[Overall Travel Score],MATCH(tblTeamSch[[#This Row],[Opponent]],tblTeamSch[Team],0)),"")</f>
        <v/>
      </c>
      <c r="Y811" s="6" cm="1">
        <f t="array" ref="Y811">IF(Y810="Num",1,IF(Y810="","",IF(Y810+1&gt;TotalNumRegGames*2,"",Y810+1)))</f>
        <v>810</v>
      </c>
    </row>
    <row r="812" spans="1:25" ht="13.35" customHeight="1" x14ac:dyDescent="0.3">
      <c r="A812" s="6" cm="1">
        <f t="array" ref="A8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305</v>
      </c>
      <c r="B812" s="6" cm="1">
        <f t="array" ref="B8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2" s="6">
        <f>IFERROR(INDEX([1]!tblSchedule[Week Game Scheduled],MATCH(tblTeamSch[[#This Row],[Game Num]],[1]!tblSchedule[GameNum],0)),"")</f>
        <v>49</v>
      </c>
      <c r="D812" s="6">
        <f>IFERROR(INDEX([1]!tblSchedule[Round],MATCH(tblTeamSch[[#This Row],[Game Num]],[1]!tblSchedule[GameNum],0)),"")</f>
        <v>1</v>
      </c>
      <c r="E812" s="6">
        <f>IFERROR(INDEX([1]!tblSchedule[Rnd Sch],MATCH(tblTeamSch[[#This Row],[Game Num]],[1]!tblSchedule[GameNum],0)),"")</f>
        <v>1</v>
      </c>
      <c r="F812" s="6" t="str">
        <f>IFERROR(INDEX([1]!tblSchedule[DLC],MATCH(tblTeamSch[[#This Row],[Game Num]],[1]!tblSchedule[GameNum],0)),"")</f>
        <v>6B2AA</v>
      </c>
      <c r="G812" s="7" t="str">
        <f>IFERROR(INDEX([1]!tblSchedule[Facility],MATCH(tblTeamSch[[#This Row],[Game Num]],[1]!tblSchedule[GameNum],0)),"")</f>
        <v>St. Patrick's Celtic Center</v>
      </c>
      <c r="H812" s="8">
        <f>IFERROR(INDEX([1]!tblSchedule[Game Date],MATCH(tblTeamSch[[#This Row],[Game Num]],[1]!tblSchedule[GameNum],0)),"")</f>
        <v>45997</v>
      </c>
      <c r="I812" s="9">
        <f>IFERROR(INDEX([1]!tblSchedule[Game Time],MATCH(tblTeamSch[[#This Row],[Game Num]],[1]!tblSchedule[GameNum],0)),"")</f>
        <v>0.45833333333333331</v>
      </c>
      <c r="J812" s="10" t="str">
        <f>IFERROR(INDEX([1]!tblTeams[Organization],MATCH(tblTeamSch[[#This Row],[Team]],[1]!tblTeams[Team],0)),"")</f>
        <v>St. Agnes</v>
      </c>
      <c r="K812" s="10" t="str">
        <f>IFERROR(INDEX([1]!tblOrg[Abbr],MATCH(tblTeamSch[[#This Row],[Org]],[1]!tblOrg[Organization],0)),"")</f>
        <v>Agn</v>
      </c>
      <c r="L812" s="10" t="str">
        <f>IFERROR(INDEX(IF(tblTeamSch[[#This Row],[1vs2]]=1,[1]!tblSchedule[Team 1 Name],[1]!tblSchedule[Team 2 Name]),MATCH(tblTeamSch[[#This Row],[Game Num]],[1]!tblSchedule[GameNum],0)),"")</f>
        <v>St Agnes BB 6B#2</v>
      </c>
      <c r="M812" s="10" t="str">
        <f>IFERROR(INDEX(IF(tblTeamSch[[#This Row],[1vs2]]=1,[1]!tblSchedule[Team 2 Name],[1]!tblSchedule[Team 1 Name]),MATCH(tblTeamSch[[#This Row],[Game Num]],[1]!tblSchedule[GameNum],0)),"")</f>
        <v>St Patrick BB 6Boys #2</v>
      </c>
      <c r="N812" s="6"/>
      <c r="O812" s="6"/>
      <c r="P812" s="6"/>
      <c r="Q812" s="6">
        <f>INDEX([1]!tblSchedule[Home Game],MATCH(tblTeamSch[[#This Row],[Game Num]],[1]!tblSchedule[GameNum],0))</f>
        <v>1</v>
      </c>
      <c r="R812" s="7" t="e">
        <f>IF(COUNTIFS(tblTeamSch[Team],tblTeamSch[[#This Row],[Team]],#REF!,1)&gt;1,"Y","")</f>
        <v>#REF!</v>
      </c>
      <c r="S812" s="6">
        <f>INDEX([1]!tblLoc[Score],MATCH(INDEX([1]!tblOrg[Loc],MATCH(tblTeamSch[[#This Row],[Org]],[1]!tblOrg[Organization],0)),[1]!tblLoc[Loc],0))</f>
        <v>0</v>
      </c>
      <c r="T812" s="6" t="e">
        <f>INDEX([1]!tblLoc[Score],MATCH(INDEX([1]!tblOrg[Loc],MATCH(#REF!,[1]!tblOrg[Abbr],0)),[1]!tblLoc[Loc],0))</f>
        <v>#REF!</v>
      </c>
      <c r="U812" s="6">
        <f>IFERROR(INDEX([1]!tblLoc[Score],MATCH(INDEX([1]!tblOrg[Loc],MATCH(INDEX(FacList,MATCH(tblTeamSch[[#This Row],[Facility]],INDEX(FacList,,1),0),3),[1]!tblOrg[Org Num],0)),[1]!tblLoc[Loc],0)),"")</f>
        <v>4</v>
      </c>
      <c r="V812" s="6">
        <f>IF(OR(tblTeamSch[[#This Row],[Court]]="",tblTeamSch[[#This Row],[Home]]&gt;0),0,IF(tblTeamSch[[#This Row],[Court]]&lt;10,0,IF(tblTeamSch[[#This Row],[Home Court]]=10,0,10)))</f>
        <v>0</v>
      </c>
      <c r="W812" s="6" t="e">
        <f>COUNTIFS(tblTeamSch[Travel Score for Game],10,tblTeamSch[Home],0,#REF!,#REF!)</f>
        <v>#REF!</v>
      </c>
      <c r="X812" s="6" t="str">
        <f>IFERROR(INDEX(tblTeamSch[Overall Travel Score],MATCH(tblTeamSch[[#This Row],[Opponent]],tblTeamSch[Team],0)),"")</f>
        <v/>
      </c>
      <c r="Y812" s="6" cm="1">
        <f t="array" ref="Y812">IF(Y811="Num",1,IF(Y811="","",IF(Y811+1&gt;TotalNumRegGames*2,"",Y811+1)))</f>
        <v>811</v>
      </c>
    </row>
    <row r="813" spans="1:25" ht="13.35" customHeight="1" x14ac:dyDescent="0.3">
      <c r="A813" s="6" cm="1">
        <f t="array" ref="A8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310</v>
      </c>
      <c r="B813" s="6" cm="1">
        <f t="array" ref="B8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3" s="6">
        <f>IFERROR(INDEX([1]!tblSchedule[Week Game Scheduled],MATCH(tblTeamSch[[#This Row],[Game Num]],[1]!tblSchedule[GameNum],0)),"")</f>
        <v>50</v>
      </c>
      <c r="D813" s="6">
        <f>IFERROR(INDEX([1]!tblSchedule[Round],MATCH(tblTeamSch[[#This Row],[Game Num]],[1]!tblSchedule[GameNum],0)),"")</f>
        <v>2</v>
      </c>
      <c r="E813" s="6">
        <f>IFERROR(INDEX([1]!tblSchedule[Rnd Sch],MATCH(tblTeamSch[[#This Row],[Game Num]],[1]!tblSchedule[GameNum],0)),"")</f>
        <v>2</v>
      </c>
      <c r="F813" s="6" t="str">
        <f>IFERROR(INDEX([1]!tblSchedule[DLC],MATCH(tblTeamSch[[#This Row],[Game Num]],[1]!tblSchedule[GameNum],0)),"")</f>
        <v>6B2AA</v>
      </c>
      <c r="G813" s="7" t="str">
        <f>IFERROR(INDEX([1]!tblSchedule[Facility],MATCH(tblTeamSch[[#This Row],[Game Num]],[1]!tblSchedule[GameNum],0)),"")</f>
        <v>St. Agnes Gym</v>
      </c>
      <c r="H813" s="8">
        <f>IFERROR(INDEX([1]!tblSchedule[Game Date],MATCH(tblTeamSch[[#This Row],[Game Num]],[1]!tblSchedule[GameNum],0)),"")</f>
        <v>46004</v>
      </c>
      <c r="I813" s="9">
        <f>IFERROR(INDEX([1]!tblSchedule[Game Time],MATCH(tblTeamSch[[#This Row],[Game Num]],[1]!tblSchedule[GameNum],0)),"")</f>
        <v>0.375</v>
      </c>
      <c r="J813" s="10" t="str">
        <f>IFERROR(INDEX([1]!tblTeams[Organization],MATCH(tblTeamSch[[#This Row],[Team]],[1]!tblTeams[Team],0)),"")</f>
        <v>St. Agnes</v>
      </c>
      <c r="K813" s="10" t="str">
        <f>IFERROR(INDEX([1]!tblOrg[Abbr],MATCH(tblTeamSch[[#This Row],[Org]],[1]!tblOrg[Organization],0)),"")</f>
        <v>Agn</v>
      </c>
      <c r="L813" s="10" t="str">
        <f>IFERROR(INDEX(IF(tblTeamSch[[#This Row],[1vs2]]=1,[1]!tblSchedule[Team 1 Name],[1]!tblSchedule[Team 2 Name]),MATCH(tblTeamSch[[#This Row],[Game Num]],[1]!tblSchedule[GameNum],0)),"")</f>
        <v>St Agnes BB 6B#2</v>
      </c>
      <c r="M813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813" s="6"/>
      <c r="O813" s="6"/>
      <c r="P813" s="6"/>
      <c r="Q813" s="6">
        <f>INDEX([1]!tblSchedule[Home Game],MATCH(tblTeamSch[[#This Row],[Game Num]],[1]!tblSchedule[GameNum],0))</f>
        <v>1</v>
      </c>
      <c r="R813" s="7" t="e">
        <f>IF(COUNTIFS(tblTeamSch[Team],tblTeamSch[[#This Row],[Team]],#REF!,1)&gt;1,"Y","")</f>
        <v>#REF!</v>
      </c>
      <c r="S813" s="6">
        <f>INDEX([1]!tblLoc[Score],MATCH(INDEX([1]!tblOrg[Loc],MATCH(tblTeamSch[[#This Row],[Org]],[1]!tblOrg[Organization],0)),[1]!tblLoc[Loc],0))</f>
        <v>0</v>
      </c>
      <c r="T813" s="6" t="e">
        <f>INDEX([1]!tblLoc[Score],MATCH(INDEX([1]!tblOrg[Loc],MATCH(#REF!,[1]!tblOrg[Abbr],0)),[1]!tblLoc[Loc],0))</f>
        <v>#REF!</v>
      </c>
      <c r="U813" s="6">
        <f>IFERROR(INDEX([1]!tblLoc[Score],MATCH(INDEX([1]!tblOrg[Loc],MATCH(INDEX(FacList,MATCH(tblTeamSch[[#This Row],[Facility]],INDEX(FacList,,1),0),3),[1]!tblOrg[Org Num],0)),[1]!tblLoc[Loc],0)),"")</f>
        <v>0</v>
      </c>
      <c r="V813" s="6">
        <f>IF(OR(tblTeamSch[[#This Row],[Court]]="",tblTeamSch[[#This Row],[Home]]&gt;0),0,IF(tblTeamSch[[#This Row],[Court]]&lt;10,0,IF(tblTeamSch[[#This Row],[Home Court]]=10,0,10)))</f>
        <v>0</v>
      </c>
      <c r="W813" s="6" t="e">
        <f>COUNTIFS(tblTeamSch[Travel Score for Game],10,tblTeamSch[Home],0,#REF!,#REF!)</f>
        <v>#REF!</v>
      </c>
      <c r="X813" s="6" t="str">
        <f>IFERROR(INDEX(tblTeamSch[Overall Travel Score],MATCH(tblTeamSch[[#This Row],[Opponent]],tblTeamSch[Team],0)),"")</f>
        <v/>
      </c>
      <c r="Y813" s="6" cm="1">
        <f t="array" ref="Y813">IF(Y812="Num",1,IF(Y812="","",IF(Y812+1&gt;TotalNumRegGames*2,"",Y812+1)))</f>
        <v>812</v>
      </c>
    </row>
    <row r="814" spans="1:25" ht="13.35" customHeight="1" x14ac:dyDescent="0.3">
      <c r="A814" s="6" cm="1">
        <f t="array" ref="A8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315</v>
      </c>
      <c r="B814" s="6" cm="1">
        <f t="array" ref="B8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4" s="6">
        <f>IFERROR(INDEX([1]!tblSchedule[Week Game Scheduled],MATCH(tblTeamSch[[#This Row],[Game Num]],[1]!tblSchedule[GameNum],0)),"")</f>
        <v>5</v>
      </c>
      <c r="D814" s="6">
        <f>IFERROR(INDEX([1]!tblSchedule[Round],MATCH(tblTeamSch[[#This Row],[Game Num]],[1]!tblSchedule[GameNum],0)),"")</f>
        <v>3</v>
      </c>
      <c r="E814" s="6">
        <f>IFERROR(INDEX([1]!tblSchedule[Rnd Sch],MATCH(tblTeamSch[[#This Row],[Game Num]],[1]!tblSchedule[GameNum],0)),"")</f>
        <v>3</v>
      </c>
      <c r="F814" s="6" t="str">
        <f>IFERROR(INDEX([1]!tblSchedule[DLC],MATCH(tblTeamSch[[#This Row],[Game Num]],[1]!tblSchedule[GameNum],0)),"")</f>
        <v>6B2AA</v>
      </c>
      <c r="G814" s="7" t="str">
        <f>IFERROR(INDEX([1]!tblSchedule[Facility],MATCH(tblTeamSch[[#This Row],[Game Num]],[1]!tblSchedule[GameNum],0)),"")</f>
        <v>St. Michael Community Center</v>
      </c>
      <c r="H814" s="8">
        <f>IFERROR(INDEX([1]!tblSchedule[Game Date],MATCH(tblTeamSch[[#This Row],[Game Num]],[1]!tblSchedule[GameNum],0)),"")</f>
        <v>46025</v>
      </c>
      <c r="I814" s="9">
        <f>IFERROR(INDEX([1]!tblSchedule[Game Time],MATCH(tblTeamSch[[#This Row],[Game Num]],[1]!tblSchedule[GameNum],0)),"")</f>
        <v>0.375</v>
      </c>
      <c r="J814" s="10" t="str">
        <f>IFERROR(INDEX([1]!tblTeams[Organization],MATCH(tblTeamSch[[#This Row],[Team]],[1]!tblTeams[Team],0)),"")</f>
        <v>St. Agnes</v>
      </c>
      <c r="K814" s="10" t="str">
        <f>IFERROR(INDEX([1]!tblOrg[Abbr],MATCH(tblTeamSch[[#This Row],[Org]],[1]!tblOrg[Organization],0)),"")</f>
        <v>Agn</v>
      </c>
      <c r="L814" s="10" t="str">
        <f>IFERROR(INDEX(IF(tblTeamSch[[#This Row],[1vs2]]=1,[1]!tblSchedule[Team 1 Name],[1]!tblSchedule[Team 2 Name]),MATCH(tblTeamSch[[#This Row],[Game Num]],[1]!tblSchedule[GameNum],0)),"")</f>
        <v>St Agnes BB 6B#2</v>
      </c>
      <c r="M814" s="10" t="str">
        <f>IFERROR(INDEX(IF(tblTeamSch[[#This Row],[1vs2]]=1,[1]!tblSchedule[Team 2 Name],[1]!tblSchedule[Team 1 Name]),MATCH(tblTeamSch[[#This Row],[Game Num]],[1]!tblSchedule[GameNum],0)),"")</f>
        <v>St Michael BB 6B#2</v>
      </c>
      <c r="N814" s="6"/>
      <c r="O814" s="6"/>
      <c r="P814" s="6"/>
      <c r="Q814" s="6">
        <f>INDEX([1]!tblSchedule[Home Game],MATCH(tblTeamSch[[#This Row],[Game Num]],[1]!tblSchedule[GameNum],0))</f>
        <v>1</v>
      </c>
      <c r="R814" s="7" t="e">
        <f>IF(COUNTIFS(tblTeamSch[Team],tblTeamSch[[#This Row],[Team]],#REF!,1)&gt;1,"Y","")</f>
        <v>#REF!</v>
      </c>
      <c r="S814" s="6">
        <f>INDEX([1]!tblLoc[Score],MATCH(INDEX([1]!tblOrg[Loc],MATCH(tblTeamSch[[#This Row],[Org]],[1]!tblOrg[Organization],0)),[1]!tblLoc[Loc],0))</f>
        <v>0</v>
      </c>
      <c r="T814" s="6" t="e">
        <f>INDEX([1]!tblLoc[Score],MATCH(INDEX([1]!tblOrg[Loc],MATCH(#REF!,[1]!tblOrg[Abbr],0)),[1]!tblLoc[Loc],0))</f>
        <v>#REF!</v>
      </c>
      <c r="U814" s="6">
        <f>IFERROR(INDEX([1]!tblLoc[Score],MATCH(INDEX([1]!tblOrg[Loc],MATCH(INDEX(FacList,MATCH(tblTeamSch[[#This Row],[Facility]],INDEX(FacList,,1),0),3),[1]!tblOrg[Org Num],0)),[1]!tblLoc[Loc],0)),"")</f>
        <v>7</v>
      </c>
      <c r="V814" s="6">
        <f>IF(OR(tblTeamSch[[#This Row],[Court]]="",tblTeamSch[[#This Row],[Home]]&gt;0),0,IF(tblTeamSch[[#This Row],[Court]]&lt;10,0,IF(tblTeamSch[[#This Row],[Home Court]]=10,0,10)))</f>
        <v>0</v>
      </c>
      <c r="W814" s="6" t="e">
        <f>COUNTIFS(tblTeamSch[Travel Score for Game],10,tblTeamSch[Home],0,#REF!,#REF!)</f>
        <v>#REF!</v>
      </c>
      <c r="X814" s="6" t="str">
        <f>IFERROR(INDEX(tblTeamSch[Overall Travel Score],MATCH(tblTeamSch[[#This Row],[Opponent]],tblTeamSch[Team],0)),"")</f>
        <v/>
      </c>
      <c r="Y814" s="6" cm="1">
        <f t="array" ref="Y814">IF(Y813="Num",1,IF(Y813="","",IF(Y813+1&gt;TotalNumRegGames*2,"",Y813+1)))</f>
        <v>813</v>
      </c>
    </row>
    <row r="815" spans="1:25" ht="13.35" customHeight="1" x14ac:dyDescent="0.3">
      <c r="A815" s="6" cm="1">
        <f t="array" ref="A8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318</v>
      </c>
      <c r="B815" s="6" cm="1">
        <f t="array" ref="B8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15" s="6">
        <f>IFERROR(INDEX([1]!tblSchedule[Week Game Scheduled],MATCH(tblTeamSch[[#This Row],[Game Num]],[1]!tblSchedule[GameNum],0)),"")</f>
        <v>6</v>
      </c>
      <c r="D815" s="6">
        <f>IFERROR(INDEX([1]!tblSchedule[Round],MATCH(tblTeamSch[[#This Row],[Game Num]],[1]!tblSchedule[GameNum],0)),"")</f>
        <v>4</v>
      </c>
      <c r="E815" s="6">
        <f>IFERROR(INDEX([1]!tblSchedule[Rnd Sch],MATCH(tblTeamSch[[#This Row],[Game Num]],[1]!tblSchedule[GameNum],0)),"")</f>
        <v>4</v>
      </c>
      <c r="F815" s="6" t="str">
        <f>IFERROR(INDEX([1]!tblSchedule[DLC],MATCH(tblTeamSch[[#This Row],[Game Num]],[1]!tblSchedule[GameNum],0)),"")</f>
        <v>6B2AA</v>
      </c>
      <c r="G815" s="7" t="str">
        <f>IFERROR(INDEX([1]!tblSchedule[Facility],MATCH(tblTeamSch[[#This Row],[Game Num]],[1]!tblSchedule[GameNum],0)),"")</f>
        <v>St Mary Academy Gym</v>
      </c>
      <c r="H815" s="8">
        <f>IFERROR(INDEX([1]!tblSchedule[Game Date],MATCH(tblTeamSch[[#This Row],[Game Num]],[1]!tblSchedule[GameNum],0)),"")</f>
        <v>46032</v>
      </c>
      <c r="I815" s="9">
        <f>IFERROR(INDEX([1]!tblSchedule[Game Time],MATCH(tblTeamSch[[#This Row],[Game Num]],[1]!tblSchedule[GameNum],0)),"")</f>
        <v>0.41666666666666669</v>
      </c>
      <c r="J815" s="10" t="str">
        <f>IFERROR(INDEX([1]!tblTeams[Organization],MATCH(tblTeamSch[[#This Row],[Team]],[1]!tblTeams[Team],0)),"")</f>
        <v>St. Agnes</v>
      </c>
      <c r="K815" s="10" t="str">
        <f>IFERROR(INDEX([1]!tblOrg[Abbr],MATCH(tblTeamSch[[#This Row],[Org]],[1]!tblOrg[Organization],0)),"")</f>
        <v>Agn</v>
      </c>
      <c r="L815" s="10" t="str">
        <f>IFERROR(INDEX(IF(tblTeamSch[[#This Row],[1vs2]]=1,[1]!tblSchedule[Team 1 Name],[1]!tblSchedule[Team 2 Name]),MATCH(tblTeamSch[[#This Row],[Game Num]],[1]!tblSchedule[GameNum],0)),"")</f>
        <v>St Agnes BB 6B#2</v>
      </c>
      <c r="M815" s="10" t="str">
        <f>IFERROR(INDEX(IF(tblTeamSch[[#This Row],[1vs2]]=1,[1]!tblSchedule[Team 2 Name],[1]!tblSchedule[Team 1 Name]),MATCH(tblTeamSch[[#This Row],[Game Num]],[1]!tblSchedule[GameNum],0)),"")</f>
        <v>St. Mary BB 6B - Blue</v>
      </c>
      <c r="N815" s="6"/>
      <c r="O815" s="6"/>
      <c r="P815" s="6"/>
      <c r="Q815" s="6">
        <f>INDEX([1]!tblSchedule[Home Game],MATCH(tblTeamSch[[#This Row],[Game Num]],[1]!tblSchedule[GameNum],0))</f>
        <v>1</v>
      </c>
      <c r="R815" s="7" t="e">
        <f>IF(COUNTIFS(tblTeamSch[Team],tblTeamSch[[#This Row],[Team]],#REF!,1)&gt;1,"Y","")</f>
        <v>#REF!</v>
      </c>
      <c r="S815" s="6">
        <f>INDEX([1]!tblLoc[Score],MATCH(INDEX([1]!tblOrg[Loc],MATCH(tblTeamSch[[#This Row],[Org]],[1]!tblOrg[Organization],0)),[1]!tblLoc[Loc],0))</f>
        <v>0</v>
      </c>
      <c r="T815" s="6" t="e">
        <f>INDEX([1]!tblLoc[Score],MATCH(INDEX([1]!tblOrg[Loc],MATCH(#REF!,[1]!tblOrg[Abbr],0)),[1]!tblLoc[Loc],0))</f>
        <v>#REF!</v>
      </c>
      <c r="U815" s="6">
        <f>IFERROR(INDEX([1]!tblLoc[Score],MATCH(INDEX([1]!tblOrg[Loc],MATCH(INDEX(FacList,MATCH(tblTeamSch[[#This Row],[Facility]],INDEX(FacList,,1),0),3),[1]!tblOrg[Org Num],0)),[1]!tblLoc[Loc],0)),"")</f>
        <v>4</v>
      </c>
      <c r="V815" s="6">
        <f>IF(OR(tblTeamSch[[#This Row],[Court]]="",tblTeamSch[[#This Row],[Home]]&gt;0),0,IF(tblTeamSch[[#This Row],[Court]]&lt;10,0,IF(tblTeamSch[[#This Row],[Home Court]]=10,0,10)))</f>
        <v>0</v>
      </c>
      <c r="W815" s="6" t="e">
        <f>COUNTIFS(tblTeamSch[Travel Score for Game],10,tblTeamSch[Home],0,#REF!,#REF!)</f>
        <v>#REF!</v>
      </c>
      <c r="X815" s="6" t="str">
        <f>IFERROR(INDEX(tblTeamSch[Overall Travel Score],MATCH(tblTeamSch[[#This Row],[Opponent]],tblTeamSch[Team],0)),"")</f>
        <v/>
      </c>
      <c r="Y815" s="6" cm="1">
        <f t="array" ref="Y815">IF(Y814="Num",1,IF(Y814="","",IF(Y814+1&gt;TotalNumRegGames*2,"",Y814+1)))</f>
        <v>814</v>
      </c>
    </row>
    <row r="816" spans="1:25" ht="13.35" customHeight="1" x14ac:dyDescent="0.3">
      <c r="A816" s="6" cm="1">
        <f t="array" ref="A8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327</v>
      </c>
      <c r="B816" s="6" cm="1">
        <f t="array" ref="B8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6" s="6">
        <f>IFERROR(INDEX([1]!tblSchedule[Week Game Scheduled],MATCH(tblTeamSch[[#This Row],[Game Num]],[1]!tblSchedule[GameNum],0)),"")</f>
        <v>7</v>
      </c>
      <c r="D816" s="6">
        <f>IFERROR(INDEX([1]!tblSchedule[Round],MATCH(tblTeamSch[[#This Row],[Game Num]],[1]!tblSchedule[GameNum],0)),"")</f>
        <v>5</v>
      </c>
      <c r="E816" s="6">
        <f>IFERROR(INDEX([1]!tblSchedule[Rnd Sch],MATCH(tblTeamSch[[#This Row],[Game Num]],[1]!tblSchedule[GameNum],0)),"")</f>
        <v>5</v>
      </c>
      <c r="F816" s="6" t="str">
        <f>IFERROR(INDEX([1]!tblSchedule[DLC],MATCH(tblTeamSch[[#This Row],[Game Num]],[1]!tblSchedule[GameNum],0)),"")</f>
        <v>6B2AA</v>
      </c>
      <c r="G816" s="7" t="str">
        <f>IFERROR(INDEX([1]!tblSchedule[Facility],MATCH(tblTeamSch[[#This Row],[Game Num]],[1]!tblSchedule[GameNum],0)),"")</f>
        <v>St. Margaret Mary Gym</v>
      </c>
      <c r="H816" s="8">
        <f>IFERROR(INDEX([1]!tblSchedule[Game Date],MATCH(tblTeamSch[[#This Row],[Game Num]],[1]!tblSchedule[GameNum],0)),"")</f>
        <v>46039</v>
      </c>
      <c r="I816" s="9">
        <f>IFERROR(INDEX([1]!tblSchedule[Game Time],MATCH(tblTeamSch[[#This Row],[Game Num]],[1]!tblSchedule[GameNum],0)),"")</f>
        <v>0.41666666666666669</v>
      </c>
      <c r="J816" s="10" t="str">
        <f>IFERROR(INDEX([1]!tblTeams[Organization],MATCH(tblTeamSch[[#This Row],[Team]],[1]!tblTeams[Team],0)),"")</f>
        <v>St. Agnes</v>
      </c>
      <c r="K816" s="10" t="str">
        <f>IFERROR(INDEX([1]!tblOrg[Abbr],MATCH(tblTeamSch[[#This Row],[Org]],[1]!tblOrg[Organization],0)),"")</f>
        <v>Agn</v>
      </c>
      <c r="L816" s="10" t="str">
        <f>IFERROR(INDEX(IF(tblTeamSch[[#This Row],[1vs2]]=1,[1]!tblSchedule[Team 1 Name],[1]!tblSchedule[Team 2 Name]),MATCH(tblTeamSch[[#This Row],[Game Num]],[1]!tblSchedule[GameNum],0)),"")</f>
        <v>St Agnes BB 6B#2</v>
      </c>
      <c r="M816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816" s="6"/>
      <c r="O816" s="6"/>
      <c r="P816" s="6"/>
      <c r="Q816" s="6">
        <f>INDEX([1]!tblSchedule[Home Game],MATCH(tblTeamSch[[#This Row],[Game Num]],[1]!tblSchedule[GameNum],0))</f>
        <v>1</v>
      </c>
      <c r="R816" s="7" t="e">
        <f>IF(COUNTIFS(tblTeamSch[Team],tblTeamSch[[#This Row],[Team]],#REF!,1)&gt;1,"Y","")</f>
        <v>#REF!</v>
      </c>
      <c r="S816" s="6">
        <f>INDEX([1]!tblLoc[Score],MATCH(INDEX([1]!tblOrg[Loc],MATCH(tblTeamSch[[#This Row],[Org]],[1]!tblOrg[Organization],0)),[1]!tblLoc[Loc],0))</f>
        <v>0</v>
      </c>
      <c r="T816" s="6" t="e">
        <f>INDEX([1]!tblLoc[Score],MATCH(INDEX([1]!tblOrg[Loc],MATCH(#REF!,[1]!tblOrg[Abbr],0)),[1]!tblLoc[Loc],0))</f>
        <v>#REF!</v>
      </c>
      <c r="U816" s="6">
        <f>IFERROR(INDEX([1]!tblLoc[Score],MATCH(INDEX([1]!tblOrg[Loc],MATCH(INDEX(FacList,MATCH(tblTeamSch[[#This Row],[Facility]],INDEX(FacList,,1),0),3),[1]!tblOrg[Org Num],0)),[1]!tblLoc[Loc],0)),"")</f>
        <v>0</v>
      </c>
      <c r="V816" s="6">
        <f>IF(OR(tblTeamSch[[#This Row],[Court]]="",tblTeamSch[[#This Row],[Home]]&gt;0),0,IF(tblTeamSch[[#This Row],[Court]]&lt;10,0,IF(tblTeamSch[[#This Row],[Home Court]]=10,0,10)))</f>
        <v>0</v>
      </c>
      <c r="W816" s="6" t="e">
        <f>COUNTIFS(tblTeamSch[Travel Score for Game],10,tblTeamSch[Home],0,#REF!,#REF!)</f>
        <v>#REF!</v>
      </c>
      <c r="X816" s="6" t="str">
        <f>IFERROR(INDEX(tblTeamSch[Overall Travel Score],MATCH(tblTeamSch[[#This Row],[Opponent]],tblTeamSch[Team],0)),"")</f>
        <v/>
      </c>
      <c r="Y816" s="6" cm="1">
        <f t="array" ref="Y816">IF(Y815="Num",1,IF(Y815="","",IF(Y815+1&gt;TotalNumRegGames*2,"",Y815+1)))</f>
        <v>815</v>
      </c>
    </row>
    <row r="817" spans="1:25" ht="13.35" customHeight="1" x14ac:dyDescent="0.3">
      <c r="A817" s="6" cm="1">
        <f t="array" ref="A8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341</v>
      </c>
      <c r="B817" s="6" cm="1">
        <f t="array" ref="B8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17" s="6">
        <f>IFERROR(INDEX([1]!tblSchedule[Week Game Scheduled],MATCH(tblTeamSch[[#This Row],[Game Num]],[1]!tblSchedule[GameNum],0)),"")</f>
        <v>9</v>
      </c>
      <c r="D817" s="6">
        <f>IFERROR(INDEX([1]!tblSchedule[Round],MATCH(tblTeamSch[[#This Row],[Game Num]],[1]!tblSchedule[GameNum],0)),"")</f>
        <v>8</v>
      </c>
      <c r="E817" s="6">
        <f>IFERROR(INDEX([1]!tblSchedule[Rnd Sch],MATCH(tblTeamSch[[#This Row],[Game Num]],[1]!tblSchedule[GameNum],0)),"")</f>
        <v>6</v>
      </c>
      <c r="F817" s="6" t="str">
        <f>IFERROR(INDEX([1]!tblSchedule[DLC],MATCH(tblTeamSch[[#This Row],[Game Num]],[1]!tblSchedule[GameNum],0)),"")</f>
        <v>6B2AA</v>
      </c>
      <c r="G817" s="7" t="str">
        <f>IFERROR(INDEX([1]!tblSchedule[Facility],MATCH(tblTeamSch[[#This Row],[Game Num]],[1]!tblSchedule[GameNum],0)),"")</f>
        <v>Holy Trinity Parish School</v>
      </c>
      <c r="H817" s="8">
        <f>IFERROR(INDEX([1]!tblSchedule[Game Date],MATCH(tblTeamSch[[#This Row],[Game Num]],[1]!tblSchedule[GameNum],0)),"")</f>
        <v>46047</v>
      </c>
      <c r="I817" s="9">
        <f>IFERROR(INDEX([1]!tblSchedule[Game Time],MATCH(tblTeamSch[[#This Row],[Game Num]],[1]!tblSchedule[GameNum],0)),"")</f>
        <v>0.66666666666666663</v>
      </c>
      <c r="J817" s="10" t="str">
        <f>IFERROR(INDEX([1]!tblTeams[Organization],MATCH(tblTeamSch[[#This Row],[Team]],[1]!tblTeams[Team],0)),"")</f>
        <v>St. Agnes</v>
      </c>
      <c r="K817" s="10" t="str">
        <f>IFERROR(INDEX([1]!tblOrg[Abbr],MATCH(tblTeamSch[[#This Row],[Org]],[1]!tblOrg[Organization],0)),"")</f>
        <v>Agn</v>
      </c>
      <c r="L817" s="10" t="str">
        <f>IFERROR(INDEX(IF(tblTeamSch[[#This Row],[1vs2]]=1,[1]!tblSchedule[Team 1 Name],[1]!tblSchedule[Team 2 Name]),MATCH(tblTeamSch[[#This Row],[Game Num]],[1]!tblSchedule[GameNum],0)),"")</f>
        <v>St Agnes BB 6B#2</v>
      </c>
      <c r="M817" s="10" t="str">
        <f>IFERROR(INDEX(IF(tblTeamSch[[#This Row],[1vs2]]=1,[1]!tblSchedule[Team 2 Name],[1]!tblSchedule[Team 1 Name]),MATCH(tblTeamSch[[#This Row],[Game Num]],[1]!tblSchedule[GameNum],0)),"")</f>
        <v>Holy Trinity BB 5/6B #2</v>
      </c>
      <c r="N817" s="6"/>
      <c r="O817" s="6"/>
      <c r="P817" s="6"/>
      <c r="Q817" s="6">
        <f>INDEX([1]!tblSchedule[Home Game],MATCH(tblTeamSch[[#This Row],[Game Num]],[1]!tblSchedule[GameNum],0))</f>
        <v>1</v>
      </c>
      <c r="R817" s="7" t="e">
        <f>IF(COUNTIFS(tblTeamSch[Team],tblTeamSch[[#This Row],[Team]],#REF!,1)&gt;1,"Y","")</f>
        <v>#REF!</v>
      </c>
      <c r="S817" s="6">
        <f>INDEX([1]!tblLoc[Score],MATCH(INDEX([1]!tblOrg[Loc],MATCH(tblTeamSch[[#This Row],[Org]],[1]!tblOrg[Organization],0)),[1]!tblLoc[Loc],0))</f>
        <v>0</v>
      </c>
      <c r="T817" s="6" t="e">
        <f>INDEX([1]!tblLoc[Score],MATCH(INDEX([1]!tblOrg[Loc],MATCH(#REF!,[1]!tblOrg[Abbr],0)),[1]!tblLoc[Loc],0))</f>
        <v>#REF!</v>
      </c>
      <c r="U817" s="6">
        <f>IFERROR(INDEX([1]!tblLoc[Score],MATCH(INDEX([1]!tblOrg[Loc],MATCH(INDEX(FacList,MATCH(tblTeamSch[[#This Row],[Facility]],INDEX(FacList,,1),0),3),[1]!tblOrg[Org Num],0)),[1]!tblLoc[Loc],0)),"")</f>
        <v>0</v>
      </c>
      <c r="V817" s="6">
        <f>IF(OR(tblTeamSch[[#This Row],[Court]]="",tblTeamSch[[#This Row],[Home]]&gt;0),0,IF(tblTeamSch[[#This Row],[Court]]&lt;10,0,IF(tblTeamSch[[#This Row],[Home Court]]=10,0,10)))</f>
        <v>0</v>
      </c>
      <c r="W817" s="6" t="e">
        <f>COUNTIFS(tblTeamSch[Travel Score for Game],10,tblTeamSch[Home],0,#REF!,#REF!)</f>
        <v>#REF!</v>
      </c>
      <c r="X817" s="6" t="str">
        <f>IFERROR(INDEX(tblTeamSch[Overall Travel Score],MATCH(tblTeamSch[[#This Row],[Opponent]],tblTeamSch[Team],0)),"")</f>
        <v/>
      </c>
      <c r="Y817" s="6" cm="1">
        <f t="array" ref="Y817">IF(Y816="Num",1,IF(Y816="","",IF(Y816+1&gt;TotalNumRegGames*2,"",Y816+1)))</f>
        <v>816</v>
      </c>
    </row>
    <row r="818" spans="1:25" ht="13.35" customHeight="1" x14ac:dyDescent="0.3">
      <c r="A818" s="6" cm="1">
        <f t="array" ref="A8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336</v>
      </c>
      <c r="B818" s="6" cm="1">
        <f t="array" ref="B8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8" s="6">
        <f>IFERROR(INDEX([1]!tblSchedule[Week Game Scheduled],MATCH(tblTeamSch[[#This Row],[Game Num]],[1]!tblSchedule[GameNum],0)),"")</f>
        <v>9</v>
      </c>
      <c r="D818" s="6">
        <f>IFERROR(INDEX([1]!tblSchedule[Round],MATCH(tblTeamSch[[#This Row],[Game Num]],[1]!tblSchedule[GameNum],0)),"")</f>
        <v>7</v>
      </c>
      <c r="E818" s="6">
        <f>IFERROR(INDEX([1]!tblSchedule[Rnd Sch],MATCH(tblTeamSch[[#This Row],[Game Num]],[1]!tblSchedule[GameNum],0)),"")</f>
        <v>7</v>
      </c>
      <c r="F818" s="6" t="str">
        <f>IFERROR(INDEX([1]!tblSchedule[DLC],MATCH(tblTeamSch[[#This Row],[Game Num]],[1]!tblSchedule[GameNum],0)),"")</f>
        <v>6B2AA</v>
      </c>
      <c r="G818" s="7" t="str">
        <f>IFERROR(INDEX([1]!tblSchedule[Facility],MATCH(tblTeamSch[[#This Row],[Game Num]],[1]!tblSchedule[GameNum],0)),"")</f>
        <v>St. Albert the Great Gym</v>
      </c>
      <c r="H818" s="8">
        <f>IFERROR(INDEX([1]!tblSchedule[Game Date],MATCH(tblTeamSch[[#This Row],[Game Num]],[1]!tblSchedule[GameNum],0)),"")</f>
        <v>46053</v>
      </c>
      <c r="I818" s="9">
        <f>IFERROR(INDEX([1]!tblSchedule[Game Time],MATCH(tblTeamSch[[#This Row],[Game Num]],[1]!tblSchedule[GameNum],0)),"")</f>
        <v>0.45833333333333331</v>
      </c>
      <c r="J818" s="10" t="str">
        <f>IFERROR(INDEX([1]!tblTeams[Organization],MATCH(tblTeamSch[[#This Row],[Team]],[1]!tblTeams[Team],0)),"")</f>
        <v>St. Agnes</v>
      </c>
      <c r="K818" s="10" t="str">
        <f>IFERROR(INDEX([1]!tblOrg[Abbr],MATCH(tblTeamSch[[#This Row],[Org]],[1]!tblOrg[Organization],0)),"")</f>
        <v>Agn</v>
      </c>
      <c r="L818" s="10" t="str">
        <f>IFERROR(INDEX(IF(tblTeamSch[[#This Row],[1vs2]]=1,[1]!tblSchedule[Team 1 Name],[1]!tblSchedule[Team 2 Name]),MATCH(tblTeamSch[[#This Row],[Game Num]],[1]!tblSchedule[GameNum],0)),"")</f>
        <v>St Agnes BB 6B#2</v>
      </c>
      <c r="M818" s="10" t="str">
        <f>IFERROR(INDEX(IF(tblTeamSch[[#This Row],[1vs2]]=1,[1]!tblSchedule[Team 2 Name],[1]!tblSchedule[Team 1 Name]),MATCH(tblTeamSch[[#This Row],[Game Num]],[1]!tblSchedule[GameNum],0)),"")</f>
        <v>St Albert BB 6B #2</v>
      </c>
      <c r="N818" s="6"/>
      <c r="O818" s="6"/>
      <c r="P818" s="6"/>
      <c r="Q818" s="6">
        <f>INDEX([1]!tblSchedule[Home Game],MATCH(tblTeamSch[[#This Row],[Game Num]],[1]!tblSchedule[GameNum],0))</f>
        <v>1</v>
      </c>
      <c r="R818" s="7" t="e">
        <f>IF(COUNTIFS(tblTeamSch[Team],tblTeamSch[[#This Row],[Team]],#REF!,1)&gt;1,"Y","")</f>
        <v>#REF!</v>
      </c>
      <c r="S818" s="6">
        <f>INDEX([1]!tblLoc[Score],MATCH(INDEX([1]!tblOrg[Loc],MATCH(tblTeamSch[[#This Row],[Org]],[1]!tblOrg[Organization],0)),[1]!tblLoc[Loc],0))</f>
        <v>0</v>
      </c>
      <c r="T818" s="6" t="e">
        <f>INDEX([1]!tblLoc[Score],MATCH(INDEX([1]!tblOrg[Loc],MATCH(#REF!,[1]!tblOrg[Abbr],0)),[1]!tblLoc[Loc],0))</f>
        <v>#REF!</v>
      </c>
      <c r="U818" s="6">
        <f>IFERROR(INDEX([1]!tblLoc[Score],MATCH(INDEX([1]!tblOrg[Loc],MATCH(INDEX(FacList,MATCH(tblTeamSch[[#This Row],[Facility]],INDEX(FacList,,1),0),3),[1]!tblOrg[Org Num],0)),[1]!tblLoc[Loc],0)),"")</f>
        <v>0</v>
      </c>
      <c r="V818" s="6">
        <f>IF(OR(tblTeamSch[[#This Row],[Court]]="",tblTeamSch[[#This Row],[Home]]&gt;0),0,IF(tblTeamSch[[#This Row],[Court]]&lt;10,0,IF(tblTeamSch[[#This Row],[Home Court]]=10,0,10)))</f>
        <v>0</v>
      </c>
      <c r="W818" s="6" t="e">
        <f>COUNTIFS(tblTeamSch[Travel Score for Game],10,tblTeamSch[Home],0,#REF!,#REF!)</f>
        <v>#REF!</v>
      </c>
      <c r="X818" s="6" t="str">
        <f>IFERROR(INDEX(tblTeamSch[Overall Travel Score],MATCH(tblTeamSch[[#This Row],[Opponent]],tblTeamSch[Team],0)),"")</f>
        <v/>
      </c>
      <c r="Y818" s="6" cm="1">
        <f t="array" ref="Y818">IF(Y817="Num",1,IF(Y817="","",IF(Y817+1&gt;TotalNumRegGames*2,"",Y817+1)))</f>
        <v>817</v>
      </c>
    </row>
    <row r="819" spans="1:25" ht="13.35" customHeight="1" x14ac:dyDescent="0.3">
      <c r="A819" s="6" cm="1">
        <f t="array" ref="A8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371</v>
      </c>
      <c r="B819" s="6" cm="1">
        <f t="array" ref="B8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19" s="6">
        <f>IFERROR(INDEX([1]!tblSchedule[Week Game Scheduled],MATCH(tblTeamSch[[#This Row],[Game Num]],[1]!tblSchedule[GameNum],0)),"")</f>
        <v>50</v>
      </c>
      <c r="D819" s="6">
        <f>IFERROR(INDEX([1]!tblSchedule[Round],MATCH(tblTeamSch[[#This Row],[Game Num]],[1]!tblSchedule[GameNum],0)),"")</f>
        <v>1</v>
      </c>
      <c r="E819" s="6">
        <f>IFERROR(INDEX([1]!tblSchedule[Rnd Sch],MATCH(tblTeamSch[[#This Row],[Game Num]],[1]!tblSchedule[GameNum],0)),"")</f>
        <v>1</v>
      </c>
      <c r="F819" s="6" t="str">
        <f>IFERROR(INDEX([1]!tblSchedule[DLC],MATCH(tblTeamSch[[#This Row],[Game Num]],[1]!tblSchedule[GameNum],0)),"")</f>
        <v>6B3</v>
      </c>
      <c r="G819" s="7" t="str">
        <f>IFERROR(INDEX([1]!tblSchedule[Facility],MATCH(tblTeamSch[[#This Row],[Game Num]],[1]!tblSchedule[GameNum],0)),"")</f>
        <v>St. Agnes Gym</v>
      </c>
      <c r="H819" s="8">
        <f>IFERROR(INDEX([1]!tblSchedule[Game Date],MATCH(tblTeamSch[[#This Row],[Game Num]],[1]!tblSchedule[GameNum],0)),"")</f>
        <v>45998</v>
      </c>
      <c r="I819" s="9">
        <f>IFERROR(INDEX([1]!tblSchedule[Game Time],MATCH(tblTeamSch[[#This Row],[Game Num]],[1]!tblSchedule[GameNum],0)),"")</f>
        <v>0.625</v>
      </c>
      <c r="J819" s="10" t="str">
        <f>IFERROR(INDEX([1]!tblTeams[Organization],MATCH(tblTeamSch[[#This Row],[Team]],[1]!tblTeams[Team],0)),"")</f>
        <v>St. Agnes</v>
      </c>
      <c r="K819" s="10" t="str">
        <f>IFERROR(INDEX([1]!tblOrg[Abbr],MATCH(tblTeamSch[[#This Row],[Org]],[1]!tblOrg[Organization],0)),"")</f>
        <v>Agn</v>
      </c>
      <c r="L819" s="10" t="str">
        <f>IFERROR(INDEX(IF(tblTeamSch[[#This Row],[1vs2]]=1,[1]!tblSchedule[Team 1 Name],[1]!tblSchedule[Team 2 Name]),MATCH(tblTeamSch[[#This Row],[Game Num]],[1]!tblSchedule[GameNum],0)),"")</f>
        <v>St Agnes BB 6B#3</v>
      </c>
      <c r="M819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819" s="6"/>
      <c r="O819" s="6"/>
      <c r="P819" s="6"/>
      <c r="Q819" s="6">
        <f>INDEX([1]!tblSchedule[Home Game],MATCH(tblTeamSch[[#This Row],[Game Num]],[1]!tblSchedule[GameNum],0))</f>
        <v>1</v>
      </c>
      <c r="R819" s="7" t="e">
        <f>IF(COUNTIFS(tblTeamSch[Team],tblTeamSch[[#This Row],[Team]],#REF!,1)&gt;1,"Y","")</f>
        <v>#REF!</v>
      </c>
      <c r="S819" s="6">
        <f>INDEX([1]!tblLoc[Score],MATCH(INDEX([1]!tblOrg[Loc],MATCH(tblTeamSch[[#This Row],[Org]],[1]!tblOrg[Organization],0)),[1]!tblLoc[Loc],0))</f>
        <v>0</v>
      </c>
      <c r="T819" s="6" t="e">
        <f>INDEX([1]!tblLoc[Score],MATCH(INDEX([1]!tblOrg[Loc],MATCH(#REF!,[1]!tblOrg[Abbr],0)),[1]!tblLoc[Loc],0))</f>
        <v>#REF!</v>
      </c>
      <c r="U819" s="6">
        <f>IFERROR(INDEX([1]!tblLoc[Score],MATCH(INDEX([1]!tblOrg[Loc],MATCH(INDEX(FacList,MATCH(tblTeamSch[[#This Row],[Facility]],INDEX(FacList,,1),0),3),[1]!tblOrg[Org Num],0)),[1]!tblLoc[Loc],0)),"")</f>
        <v>0</v>
      </c>
      <c r="V819" s="6">
        <f>IF(OR(tblTeamSch[[#This Row],[Court]]="",tblTeamSch[[#This Row],[Home]]&gt;0),0,IF(tblTeamSch[[#This Row],[Court]]&lt;10,0,IF(tblTeamSch[[#This Row],[Home Court]]=10,0,10)))</f>
        <v>0</v>
      </c>
      <c r="W819" s="6" t="e">
        <f>COUNTIFS(tblTeamSch[Travel Score for Game],10,tblTeamSch[Home],0,#REF!,#REF!)</f>
        <v>#REF!</v>
      </c>
      <c r="X819" s="6" t="str">
        <f>IFERROR(INDEX(tblTeamSch[Overall Travel Score],MATCH(tblTeamSch[[#This Row],[Opponent]],tblTeamSch[Team],0)),"")</f>
        <v/>
      </c>
      <c r="Y819" s="6" cm="1">
        <f t="array" ref="Y819">IF(Y818="Num",1,IF(Y818="","",IF(Y818+1&gt;TotalNumRegGames*2,"",Y818+1)))</f>
        <v>818</v>
      </c>
    </row>
    <row r="820" spans="1:25" ht="13.35" customHeight="1" x14ac:dyDescent="0.3">
      <c r="A820" s="6" cm="1">
        <f t="array" ref="A8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382</v>
      </c>
      <c r="B820" s="6" cm="1">
        <f t="array" ref="B8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20" s="6">
        <f>IFERROR(INDEX([1]!tblSchedule[Week Game Scheduled],MATCH(tblTeamSch[[#This Row],[Game Num]],[1]!tblSchedule[GameNum],0)),"")</f>
        <v>50</v>
      </c>
      <c r="D820" s="6">
        <f>IFERROR(INDEX([1]!tblSchedule[Round],MATCH(tblTeamSch[[#This Row],[Game Num]],[1]!tblSchedule[GameNum],0)),"")</f>
        <v>2</v>
      </c>
      <c r="E820" s="6">
        <f>IFERROR(INDEX([1]!tblSchedule[Rnd Sch],MATCH(tblTeamSch[[#This Row],[Game Num]],[1]!tblSchedule[GameNum],0)),"")</f>
        <v>2</v>
      </c>
      <c r="F820" s="6" t="str">
        <f>IFERROR(INDEX([1]!tblSchedule[DLC],MATCH(tblTeamSch[[#This Row],[Game Num]],[1]!tblSchedule[GameNum],0)),"")</f>
        <v>6B3</v>
      </c>
      <c r="G820" s="7" t="str">
        <f>IFERROR(INDEX([1]!tblSchedule[Facility],MATCH(tblTeamSch[[#This Row],[Game Num]],[1]!tblSchedule[GameNum],0)),"")</f>
        <v>St. Rita Gym</v>
      </c>
      <c r="H820" s="8">
        <f>IFERROR(INDEX([1]!tblSchedule[Game Date],MATCH(tblTeamSch[[#This Row],[Game Num]],[1]!tblSchedule[GameNum],0)),"")</f>
        <v>46004</v>
      </c>
      <c r="I820" s="9">
        <f>IFERROR(INDEX([1]!tblSchedule[Game Time],MATCH(tblTeamSch[[#This Row],[Game Num]],[1]!tblSchedule[GameNum],0)),"")</f>
        <v>0.45833333333333331</v>
      </c>
      <c r="J820" s="10" t="str">
        <f>IFERROR(INDEX([1]!tblTeams[Organization],MATCH(tblTeamSch[[#This Row],[Team]],[1]!tblTeams[Team],0)),"")</f>
        <v>St. Agnes</v>
      </c>
      <c r="K820" s="10" t="str">
        <f>IFERROR(INDEX([1]!tblOrg[Abbr],MATCH(tblTeamSch[[#This Row],[Org]],[1]!tblOrg[Organization],0)),"")</f>
        <v>Agn</v>
      </c>
      <c r="L820" s="10" t="str">
        <f>IFERROR(INDEX(IF(tblTeamSch[[#This Row],[1vs2]]=1,[1]!tblSchedule[Team 1 Name],[1]!tblSchedule[Team 2 Name]),MATCH(tblTeamSch[[#This Row],[Game Num]],[1]!tblSchedule[GameNum],0)),"")</f>
        <v>St Agnes BB 6B#3</v>
      </c>
      <c r="M820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820" s="6"/>
      <c r="O820" s="6"/>
      <c r="P820" s="6"/>
      <c r="Q820" s="6">
        <f>INDEX([1]!tblSchedule[Home Game],MATCH(tblTeamSch[[#This Row],[Game Num]],[1]!tblSchedule[GameNum],0))</f>
        <v>0</v>
      </c>
      <c r="R820" s="7" t="e">
        <f>IF(COUNTIFS(tblTeamSch[Team],tblTeamSch[[#This Row],[Team]],#REF!,1)&gt;1,"Y","")</f>
        <v>#REF!</v>
      </c>
      <c r="S820" s="6">
        <f>INDEX([1]!tblLoc[Score],MATCH(INDEX([1]!tblOrg[Loc],MATCH(tblTeamSch[[#This Row],[Org]],[1]!tblOrg[Organization],0)),[1]!tblLoc[Loc],0))</f>
        <v>0</v>
      </c>
      <c r="T820" s="6" t="e">
        <f>INDEX([1]!tblLoc[Score],MATCH(INDEX([1]!tblOrg[Loc],MATCH(#REF!,[1]!tblOrg[Abbr],0)),[1]!tblLoc[Loc],0))</f>
        <v>#REF!</v>
      </c>
      <c r="U820" s="6">
        <f>IFERROR(INDEX([1]!tblLoc[Score],MATCH(INDEX([1]!tblOrg[Loc],MATCH(INDEX(FacList,MATCH(tblTeamSch[[#This Row],[Facility]],INDEX(FacList,,1),0),3),[1]!tblOrg[Org Num],0)),[1]!tblLoc[Loc],0)),"")</f>
        <v>7</v>
      </c>
      <c r="V820" s="6">
        <f>IF(OR(tblTeamSch[[#This Row],[Court]]="",tblTeamSch[[#This Row],[Home]]&gt;0),0,IF(tblTeamSch[[#This Row],[Court]]&lt;10,0,IF(tblTeamSch[[#This Row],[Home Court]]=10,0,10)))</f>
        <v>0</v>
      </c>
      <c r="W820" s="6" t="e">
        <f>COUNTIFS(tblTeamSch[Travel Score for Game],10,tblTeamSch[Home],0,#REF!,#REF!)</f>
        <v>#REF!</v>
      </c>
      <c r="X820" s="6" t="str">
        <f>IFERROR(INDEX(tblTeamSch[Overall Travel Score],MATCH(tblTeamSch[[#This Row],[Opponent]],tblTeamSch[Team],0)),"")</f>
        <v/>
      </c>
      <c r="Y820" s="6" cm="1">
        <f t="array" ref="Y820">IF(Y819="Num",1,IF(Y819="","",IF(Y819+1&gt;TotalNumRegGames*2,"",Y819+1)))</f>
        <v>819</v>
      </c>
    </row>
    <row r="821" spans="1:25" ht="13.35" customHeight="1" x14ac:dyDescent="0.3">
      <c r="A821" s="6" cm="1">
        <f t="array" ref="A8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395</v>
      </c>
      <c r="B821" s="6" cm="1">
        <f t="array" ref="B8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1" s="6">
        <f>IFERROR(INDEX([1]!tblSchedule[Week Game Scheduled],MATCH(tblTeamSch[[#This Row],[Game Num]],[1]!tblSchedule[GameNum],0)),"")</f>
        <v>6</v>
      </c>
      <c r="D821" s="6">
        <f>IFERROR(INDEX([1]!tblSchedule[Round],MATCH(tblTeamSch[[#This Row],[Game Num]],[1]!tblSchedule[GameNum],0)),"")</f>
        <v>3</v>
      </c>
      <c r="E821" s="6">
        <f>IFERROR(INDEX([1]!tblSchedule[Rnd Sch],MATCH(tblTeamSch[[#This Row],[Game Num]],[1]!tblSchedule[GameNum],0)),"")</f>
        <v>3</v>
      </c>
      <c r="F821" s="6" t="str">
        <f>IFERROR(INDEX([1]!tblSchedule[DLC],MATCH(tblTeamSch[[#This Row],[Game Num]],[1]!tblSchedule[GameNum],0)),"")</f>
        <v>6B3</v>
      </c>
      <c r="G821" s="7" t="str">
        <f>IFERROR(INDEX([1]!tblSchedule[Facility],MATCH(tblTeamSch[[#This Row],[Game Num]],[1]!tblSchedule[GameNum],0)),"")</f>
        <v>St Lawrence</v>
      </c>
      <c r="H821" s="8">
        <f>IFERROR(INDEX([1]!tblSchedule[Game Date],MATCH(tblTeamSch[[#This Row],[Game Num]],[1]!tblSchedule[GameNum],0)),"")</f>
        <v>46026</v>
      </c>
      <c r="I821" s="9">
        <f>IFERROR(INDEX([1]!tblSchedule[Game Time],MATCH(tblTeamSch[[#This Row],[Game Num]],[1]!tblSchedule[GameNum],0)),"")</f>
        <v>0.625</v>
      </c>
      <c r="J821" s="10" t="str">
        <f>IFERROR(INDEX([1]!tblTeams[Organization],MATCH(tblTeamSch[[#This Row],[Team]],[1]!tblTeams[Team],0)),"")</f>
        <v>St. Agnes</v>
      </c>
      <c r="K821" s="10" t="str">
        <f>IFERROR(INDEX([1]!tblOrg[Abbr],MATCH(tblTeamSch[[#This Row],[Org]],[1]!tblOrg[Organization],0)),"")</f>
        <v>Agn</v>
      </c>
      <c r="L821" s="10" t="str">
        <f>IFERROR(INDEX(IF(tblTeamSch[[#This Row],[1vs2]]=1,[1]!tblSchedule[Team 1 Name],[1]!tblSchedule[Team 2 Name]),MATCH(tblTeamSch[[#This Row],[Game Num]],[1]!tblSchedule[GameNum],0)),"")</f>
        <v>St Agnes BB 6B#3</v>
      </c>
      <c r="M821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821" s="6"/>
      <c r="O821" s="6"/>
      <c r="P821" s="6"/>
      <c r="Q821" s="6">
        <f>INDEX([1]!tblSchedule[Home Game],MATCH(tblTeamSch[[#This Row],[Game Num]],[1]!tblSchedule[GameNum],0))</f>
        <v>1</v>
      </c>
      <c r="R821" s="7" t="e">
        <f>IF(COUNTIFS(tblTeamSch[Team],tblTeamSch[[#This Row],[Team]],#REF!,1)&gt;1,"Y","")</f>
        <v>#REF!</v>
      </c>
      <c r="S821" s="6">
        <f>INDEX([1]!tblLoc[Score],MATCH(INDEX([1]!tblOrg[Loc],MATCH(tblTeamSch[[#This Row],[Org]],[1]!tblOrg[Organization],0)),[1]!tblLoc[Loc],0))</f>
        <v>0</v>
      </c>
      <c r="T821" s="6" t="e">
        <f>INDEX([1]!tblLoc[Score],MATCH(INDEX([1]!tblOrg[Loc],MATCH(#REF!,[1]!tblOrg[Abbr],0)),[1]!tblLoc[Loc],0))</f>
        <v>#REF!</v>
      </c>
      <c r="U821" s="6">
        <f>IFERROR(INDEX([1]!tblLoc[Score],MATCH(INDEX([1]!tblOrg[Loc],MATCH(INDEX(FacList,MATCH(tblTeamSch[[#This Row],[Facility]],INDEX(FacList,,1),0),3),[1]!tblOrg[Org Num],0)),[1]!tblLoc[Loc],0)),"")</f>
        <v>10</v>
      </c>
      <c r="V821" s="6">
        <f>IF(OR(tblTeamSch[[#This Row],[Court]]="",tblTeamSch[[#This Row],[Home]]&gt;0),0,IF(tblTeamSch[[#This Row],[Court]]&lt;10,0,IF(tblTeamSch[[#This Row],[Home Court]]=10,0,10)))</f>
        <v>0</v>
      </c>
      <c r="W821" s="6" t="e">
        <f>COUNTIFS(tblTeamSch[Travel Score for Game],10,tblTeamSch[Home],0,#REF!,#REF!)</f>
        <v>#REF!</v>
      </c>
      <c r="X821" s="6" t="str">
        <f>IFERROR(INDEX(tblTeamSch[Overall Travel Score],MATCH(tblTeamSch[[#This Row],[Opponent]],tblTeamSch[Team],0)),"")</f>
        <v/>
      </c>
      <c r="Y821" s="6" cm="1">
        <f t="array" ref="Y821">IF(Y820="Num",1,IF(Y820="","",IF(Y820+1&gt;TotalNumRegGames*2,"",Y820+1)))</f>
        <v>820</v>
      </c>
    </row>
    <row r="822" spans="1:25" ht="13.35" customHeight="1" x14ac:dyDescent="0.3">
      <c r="A822" s="6" cm="1">
        <f t="array" ref="A8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407</v>
      </c>
      <c r="B822" s="6" cm="1">
        <f t="array" ref="B8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2" s="6">
        <f>IFERROR(INDEX([1]!tblSchedule[Week Game Scheduled],MATCH(tblTeamSch[[#This Row],[Game Num]],[1]!tblSchedule[GameNum],0)),"")</f>
        <v>7</v>
      </c>
      <c r="D822" s="6">
        <f>IFERROR(INDEX([1]!tblSchedule[Round],MATCH(tblTeamSch[[#This Row],[Game Num]],[1]!tblSchedule[GameNum],0)),"")</f>
        <v>4</v>
      </c>
      <c r="E822" s="6">
        <f>IFERROR(INDEX([1]!tblSchedule[Rnd Sch],MATCH(tblTeamSch[[#This Row],[Game Num]],[1]!tblSchedule[GameNum],0)),"")</f>
        <v>4</v>
      </c>
      <c r="F822" s="6" t="str">
        <f>IFERROR(INDEX([1]!tblSchedule[DLC],MATCH(tblTeamSch[[#This Row],[Game Num]],[1]!tblSchedule[GameNum],0)),"")</f>
        <v>6B3</v>
      </c>
      <c r="G822" s="7" t="str">
        <f>IFERROR(INDEX([1]!tblSchedule[Facility],MATCH(tblTeamSch[[#This Row],[Game Num]],[1]!tblSchedule[GameNum],0)),"")</f>
        <v>St. Agnes Gym</v>
      </c>
      <c r="H822" s="8">
        <f>IFERROR(INDEX([1]!tblSchedule[Game Date],MATCH(tblTeamSch[[#This Row],[Game Num]],[1]!tblSchedule[GameNum],0)),"")</f>
        <v>46033</v>
      </c>
      <c r="I822" s="9">
        <f>IFERROR(INDEX([1]!tblSchedule[Game Time],MATCH(tblTeamSch[[#This Row],[Game Num]],[1]!tblSchedule[GameNum],0)),"")</f>
        <v>0.625</v>
      </c>
      <c r="J822" s="10" t="str">
        <f>IFERROR(INDEX([1]!tblTeams[Organization],MATCH(tblTeamSch[[#This Row],[Team]],[1]!tblTeams[Team],0)),"")</f>
        <v>St. Agnes</v>
      </c>
      <c r="K822" s="10" t="str">
        <f>IFERROR(INDEX([1]!tblOrg[Abbr],MATCH(tblTeamSch[[#This Row],[Org]],[1]!tblOrg[Organization],0)),"")</f>
        <v>Agn</v>
      </c>
      <c r="L822" s="10" t="str">
        <f>IFERROR(INDEX(IF(tblTeamSch[[#This Row],[1vs2]]=1,[1]!tblSchedule[Team 1 Name],[1]!tblSchedule[Team 2 Name]),MATCH(tblTeamSch[[#This Row],[Game Num]],[1]!tblSchedule[GameNum],0)),"")</f>
        <v>St Agnes BB 6B#3</v>
      </c>
      <c r="M822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822" s="6"/>
      <c r="O822" s="6"/>
      <c r="P822" s="6"/>
      <c r="Q822" s="6">
        <f>INDEX([1]!tblSchedule[Home Game],MATCH(tblTeamSch[[#This Row],[Game Num]],[1]!tblSchedule[GameNum],0))</f>
        <v>1</v>
      </c>
      <c r="R822" s="7" t="e">
        <f>IF(COUNTIFS(tblTeamSch[Team],tblTeamSch[[#This Row],[Team]],#REF!,1)&gt;1,"Y","")</f>
        <v>#REF!</v>
      </c>
      <c r="S822" s="6">
        <f>INDEX([1]!tblLoc[Score],MATCH(INDEX([1]!tblOrg[Loc],MATCH(tblTeamSch[[#This Row],[Org]],[1]!tblOrg[Organization],0)),[1]!tblLoc[Loc],0))</f>
        <v>0</v>
      </c>
      <c r="T822" s="6" t="e">
        <f>INDEX([1]!tblLoc[Score],MATCH(INDEX([1]!tblOrg[Loc],MATCH(#REF!,[1]!tblOrg[Abbr],0)),[1]!tblLoc[Loc],0))</f>
        <v>#REF!</v>
      </c>
      <c r="U822" s="6">
        <f>IFERROR(INDEX([1]!tblLoc[Score],MATCH(INDEX([1]!tblOrg[Loc],MATCH(INDEX(FacList,MATCH(tblTeamSch[[#This Row],[Facility]],INDEX(FacList,,1),0),3),[1]!tblOrg[Org Num],0)),[1]!tblLoc[Loc],0)),"")</f>
        <v>0</v>
      </c>
      <c r="V822" s="6">
        <f>IF(OR(tblTeamSch[[#This Row],[Court]]="",tblTeamSch[[#This Row],[Home]]&gt;0),0,IF(tblTeamSch[[#This Row],[Court]]&lt;10,0,IF(tblTeamSch[[#This Row],[Home Court]]=10,0,10)))</f>
        <v>0</v>
      </c>
      <c r="W822" s="6" t="e">
        <f>COUNTIFS(tblTeamSch[Travel Score for Game],10,tblTeamSch[Home],0,#REF!,#REF!)</f>
        <v>#REF!</v>
      </c>
      <c r="X822" s="6" t="str">
        <f>IFERROR(INDEX(tblTeamSch[Overall Travel Score],MATCH(tblTeamSch[[#This Row],[Opponent]],tblTeamSch[Team],0)),"")</f>
        <v/>
      </c>
      <c r="Y822" s="6" cm="1">
        <f t="array" ref="Y822">IF(Y821="Num",1,IF(Y821="","",IF(Y821+1&gt;TotalNumRegGames*2,"",Y821+1)))</f>
        <v>821</v>
      </c>
    </row>
    <row r="823" spans="1:25" ht="13.35" customHeight="1" x14ac:dyDescent="0.3">
      <c r="A823" s="6" cm="1">
        <f t="array" ref="A8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419</v>
      </c>
      <c r="B823" s="6" cm="1">
        <f t="array" ref="B8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3" s="6">
        <f>IFERROR(INDEX([1]!tblSchedule[Week Game Scheduled],MATCH(tblTeamSch[[#This Row],[Game Num]],[1]!tblSchedule[GameNum],0)),"")</f>
        <v>8</v>
      </c>
      <c r="D823" s="6">
        <f>IFERROR(INDEX([1]!tblSchedule[Round],MATCH(tblTeamSch[[#This Row],[Game Num]],[1]!tblSchedule[GameNum],0)),"")</f>
        <v>5</v>
      </c>
      <c r="E823" s="6">
        <f>IFERROR(INDEX([1]!tblSchedule[Rnd Sch],MATCH(tblTeamSch[[#This Row],[Game Num]],[1]!tblSchedule[GameNum],0)),"")</f>
        <v>5</v>
      </c>
      <c r="F823" s="6" t="str">
        <f>IFERROR(INDEX([1]!tblSchedule[DLC],MATCH(tblTeamSch[[#This Row],[Game Num]],[1]!tblSchedule[GameNum],0)),"")</f>
        <v>6B3</v>
      </c>
      <c r="G823" s="7" t="str">
        <f>IFERROR(INDEX([1]!tblSchedule[Facility],MATCH(tblTeamSch[[#This Row],[Game Num]],[1]!tblSchedule[GameNum],0)),"")</f>
        <v>Saint Bernard Parish Hall</v>
      </c>
      <c r="H823" s="8">
        <f>IFERROR(INDEX([1]!tblSchedule[Game Date],MATCH(tblTeamSch[[#This Row],[Game Num]],[1]!tblSchedule[GameNum],0)),"")</f>
        <v>46040</v>
      </c>
      <c r="I823" s="9">
        <f>IFERROR(INDEX([1]!tblSchedule[Game Time],MATCH(tblTeamSch[[#This Row],[Game Num]],[1]!tblSchedule[GameNum],0)),"")</f>
        <v>0.54166666666666663</v>
      </c>
      <c r="J823" s="10" t="str">
        <f>IFERROR(INDEX([1]!tblTeams[Organization],MATCH(tblTeamSch[[#This Row],[Team]],[1]!tblTeams[Team],0)),"")</f>
        <v>St. Agnes</v>
      </c>
      <c r="K823" s="10" t="str">
        <f>IFERROR(INDEX([1]!tblOrg[Abbr],MATCH(tblTeamSch[[#This Row],[Org]],[1]!tblOrg[Organization],0)),"")</f>
        <v>Agn</v>
      </c>
      <c r="L823" s="10" t="str">
        <f>IFERROR(INDEX(IF(tblTeamSch[[#This Row],[1vs2]]=1,[1]!tblSchedule[Team 1 Name],[1]!tblSchedule[Team 2 Name]),MATCH(tblTeamSch[[#This Row],[Game Num]],[1]!tblSchedule[GameNum],0)),"")</f>
        <v>St Agnes BB 6B#3</v>
      </c>
      <c r="M823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823" s="6"/>
      <c r="O823" s="6"/>
      <c r="P823" s="6"/>
      <c r="Q823" s="6">
        <f>INDEX([1]!tblSchedule[Home Game],MATCH(tblTeamSch[[#This Row],[Game Num]],[1]!tblSchedule[GameNum],0))</f>
        <v>0</v>
      </c>
      <c r="R823" s="7" t="e">
        <f>IF(COUNTIFS(tblTeamSch[Team],tblTeamSch[[#This Row],[Team]],#REF!,1)&gt;1,"Y","")</f>
        <v>#REF!</v>
      </c>
      <c r="S823" s="6">
        <f>INDEX([1]!tblLoc[Score],MATCH(INDEX([1]!tblOrg[Loc],MATCH(tblTeamSch[[#This Row],[Org]],[1]!tblOrg[Organization],0)),[1]!tblLoc[Loc],0))</f>
        <v>0</v>
      </c>
      <c r="T823" s="6" t="e">
        <f>INDEX([1]!tblLoc[Score],MATCH(INDEX([1]!tblOrg[Loc],MATCH(#REF!,[1]!tblOrg[Abbr],0)),[1]!tblLoc[Loc],0))</f>
        <v>#REF!</v>
      </c>
      <c r="U823" s="6">
        <f>IFERROR(INDEX([1]!tblLoc[Score],MATCH(INDEX([1]!tblOrg[Loc],MATCH(INDEX(FacList,MATCH(tblTeamSch[[#This Row],[Facility]],INDEX(FacList,,1),0),3),[1]!tblOrg[Org Num],0)),[1]!tblLoc[Loc],0)),"")</f>
        <v>7</v>
      </c>
      <c r="V823" s="6">
        <f>IF(OR(tblTeamSch[[#This Row],[Court]]="",tblTeamSch[[#This Row],[Home]]&gt;0),0,IF(tblTeamSch[[#This Row],[Court]]&lt;10,0,IF(tblTeamSch[[#This Row],[Home Court]]=10,0,10)))</f>
        <v>0</v>
      </c>
      <c r="W823" s="6" t="e">
        <f>COUNTIFS(tblTeamSch[Travel Score for Game],10,tblTeamSch[Home],0,#REF!,#REF!)</f>
        <v>#REF!</v>
      </c>
      <c r="X823" s="6" t="str">
        <f>IFERROR(INDEX(tblTeamSch[Overall Travel Score],MATCH(tblTeamSch[[#This Row],[Opponent]],tblTeamSch[Team],0)),"")</f>
        <v/>
      </c>
      <c r="Y823" s="6" cm="1">
        <f t="array" ref="Y823">IF(Y822="Num",1,IF(Y822="","",IF(Y822+1&gt;TotalNumRegGames*2,"",Y822+1)))</f>
        <v>822</v>
      </c>
    </row>
    <row r="824" spans="1:25" ht="13.35" customHeight="1" x14ac:dyDescent="0.3">
      <c r="A824" s="6" cm="1">
        <f t="array" ref="A8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431</v>
      </c>
      <c r="B824" s="6" cm="1">
        <f t="array" ref="B8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4" s="6">
        <f>IFERROR(INDEX([1]!tblSchedule[Week Game Scheduled],MATCH(tblTeamSch[[#This Row],[Game Num]],[1]!tblSchedule[GameNum],0)),"")</f>
        <v>9</v>
      </c>
      <c r="D824" s="6">
        <f>IFERROR(INDEX([1]!tblSchedule[Round],MATCH(tblTeamSch[[#This Row],[Game Num]],[1]!tblSchedule[GameNum],0)),"")</f>
        <v>6</v>
      </c>
      <c r="E824" s="6">
        <f>IFERROR(INDEX([1]!tblSchedule[Rnd Sch],MATCH(tblTeamSch[[#This Row],[Game Num]],[1]!tblSchedule[GameNum],0)),"")</f>
        <v>6</v>
      </c>
      <c r="F824" s="6" t="str">
        <f>IFERROR(INDEX([1]!tblSchedule[DLC],MATCH(tblTeamSch[[#This Row],[Game Num]],[1]!tblSchedule[GameNum],0)),"")</f>
        <v>6B3</v>
      </c>
      <c r="G824" s="7" t="str">
        <f>IFERROR(INDEX([1]!tblSchedule[Facility],MATCH(tblTeamSch[[#This Row],[Game Num]],[1]!tblSchedule[GameNum],0)),"")</f>
        <v>Saint Bernard Parish Hall</v>
      </c>
      <c r="H824" s="8">
        <f>IFERROR(INDEX([1]!tblSchedule[Game Date],MATCH(tblTeamSch[[#This Row],[Game Num]],[1]!tblSchedule[GameNum],0)),"")</f>
        <v>46047</v>
      </c>
      <c r="I824" s="9">
        <f>IFERROR(INDEX([1]!tblSchedule[Game Time],MATCH(tblTeamSch[[#This Row],[Game Num]],[1]!tblSchedule[GameNum],0)),"")</f>
        <v>0.625</v>
      </c>
      <c r="J824" s="10" t="str">
        <f>IFERROR(INDEX([1]!tblTeams[Organization],MATCH(tblTeamSch[[#This Row],[Team]],[1]!tblTeams[Team],0)),"")</f>
        <v>St. Agnes</v>
      </c>
      <c r="K824" s="10" t="str">
        <f>IFERROR(INDEX([1]!tblOrg[Abbr],MATCH(tblTeamSch[[#This Row],[Org]],[1]!tblOrg[Organization],0)),"")</f>
        <v>Agn</v>
      </c>
      <c r="L824" s="10" t="str">
        <f>IFERROR(INDEX(IF(tblTeamSch[[#This Row],[1vs2]]=1,[1]!tblSchedule[Team 1 Name],[1]!tblSchedule[Team 2 Name]),MATCH(tblTeamSch[[#This Row],[Game Num]],[1]!tblSchedule[GameNum],0)),"")</f>
        <v>St Agnes BB 6B#3</v>
      </c>
      <c r="M824" s="10" t="str">
        <f>IFERROR(INDEX(IF(tblTeamSch[[#This Row],[1vs2]]=1,[1]!tblSchedule[Team 2 Name],[1]!tblSchedule[Team 1 Name]),MATCH(tblTeamSch[[#This Row],[Game Num]],[1]!tblSchedule[GameNum],0)),"")</f>
        <v>St Bernard BB 6B#3</v>
      </c>
      <c r="N824" s="6"/>
      <c r="O824" s="6"/>
      <c r="P824" s="6"/>
      <c r="Q824" s="6">
        <f>INDEX([1]!tblSchedule[Home Game],MATCH(tblTeamSch[[#This Row],[Game Num]],[1]!tblSchedule[GameNum],0))</f>
        <v>1</v>
      </c>
      <c r="R824" s="7" t="e">
        <f>IF(COUNTIFS(tblTeamSch[Team],tblTeamSch[[#This Row],[Team]],#REF!,1)&gt;1,"Y","")</f>
        <v>#REF!</v>
      </c>
      <c r="S824" s="6">
        <f>INDEX([1]!tblLoc[Score],MATCH(INDEX([1]!tblOrg[Loc],MATCH(tblTeamSch[[#This Row],[Org]],[1]!tblOrg[Organization],0)),[1]!tblLoc[Loc],0))</f>
        <v>0</v>
      </c>
      <c r="T824" s="6" t="e">
        <f>INDEX([1]!tblLoc[Score],MATCH(INDEX([1]!tblOrg[Loc],MATCH(#REF!,[1]!tblOrg[Abbr],0)),[1]!tblLoc[Loc],0))</f>
        <v>#REF!</v>
      </c>
      <c r="U824" s="6">
        <f>IFERROR(INDEX([1]!tblLoc[Score],MATCH(INDEX([1]!tblOrg[Loc],MATCH(INDEX(FacList,MATCH(tblTeamSch[[#This Row],[Facility]],INDEX(FacList,,1),0),3),[1]!tblOrg[Org Num],0)),[1]!tblLoc[Loc],0)),"")</f>
        <v>7</v>
      </c>
      <c r="V824" s="6">
        <f>IF(OR(tblTeamSch[[#This Row],[Court]]="",tblTeamSch[[#This Row],[Home]]&gt;0),0,IF(tblTeamSch[[#This Row],[Court]]&lt;10,0,IF(tblTeamSch[[#This Row],[Home Court]]=10,0,10)))</f>
        <v>0</v>
      </c>
      <c r="W824" s="6" t="e">
        <f>COUNTIFS(tblTeamSch[Travel Score for Game],10,tblTeamSch[Home],0,#REF!,#REF!)</f>
        <v>#REF!</v>
      </c>
      <c r="X824" s="6" t="str">
        <f>IFERROR(INDEX(tblTeamSch[Overall Travel Score],MATCH(tblTeamSch[[#This Row],[Opponent]],tblTeamSch[Team],0)),"")</f>
        <v/>
      </c>
      <c r="Y824" s="6" cm="1">
        <f t="array" ref="Y824">IF(Y823="Num",1,IF(Y823="","",IF(Y823+1&gt;TotalNumRegGames*2,"",Y823+1)))</f>
        <v>823</v>
      </c>
    </row>
    <row r="825" spans="1:25" ht="13.35" customHeight="1" x14ac:dyDescent="0.3">
      <c r="A825" s="6" cm="1">
        <f t="array" ref="A8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443</v>
      </c>
      <c r="B825" s="6" cm="1">
        <f t="array" ref="B8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5" s="6">
        <f>IFERROR(INDEX([1]!tblSchedule[Week Game Scheduled],MATCH(tblTeamSch[[#This Row],[Game Num]],[1]!tblSchedule[GameNum],0)),"")</f>
        <v>10</v>
      </c>
      <c r="D825" s="6">
        <f>IFERROR(INDEX([1]!tblSchedule[Round],MATCH(tblTeamSch[[#This Row],[Game Num]],[1]!tblSchedule[GameNum],0)),"")</f>
        <v>7</v>
      </c>
      <c r="E825" s="6">
        <f>IFERROR(INDEX([1]!tblSchedule[Rnd Sch],MATCH(tblTeamSch[[#This Row],[Game Num]],[1]!tblSchedule[GameNum],0)),"")</f>
        <v>7</v>
      </c>
      <c r="F825" s="6" t="str">
        <f>IFERROR(INDEX([1]!tblSchedule[DLC],MATCH(tblTeamSch[[#This Row],[Game Num]],[1]!tblSchedule[GameNum],0)),"")</f>
        <v>6B3</v>
      </c>
      <c r="G825" s="7" t="str">
        <f>IFERROR(INDEX([1]!tblSchedule[Facility],MATCH(tblTeamSch[[#This Row],[Game Num]],[1]!tblSchedule[GameNum],0)),"")</f>
        <v>St. Agnes Gym</v>
      </c>
      <c r="H825" s="8">
        <f>IFERROR(INDEX([1]!tblSchedule[Game Date],MATCH(tblTeamSch[[#This Row],[Game Num]],[1]!tblSchedule[GameNum],0)),"")</f>
        <v>46054</v>
      </c>
      <c r="I825" s="9">
        <f>IFERROR(INDEX([1]!tblSchedule[Game Time],MATCH(tblTeamSch[[#This Row],[Game Num]],[1]!tblSchedule[GameNum],0)),"")</f>
        <v>0.625</v>
      </c>
      <c r="J825" s="10" t="str">
        <f>IFERROR(INDEX([1]!tblTeams[Organization],MATCH(tblTeamSch[[#This Row],[Team]],[1]!tblTeams[Team],0)),"")</f>
        <v>St. Agnes</v>
      </c>
      <c r="K825" s="10" t="str">
        <f>IFERROR(INDEX([1]!tblOrg[Abbr],MATCH(tblTeamSch[[#This Row],[Org]],[1]!tblOrg[Organization],0)),"")</f>
        <v>Agn</v>
      </c>
      <c r="L825" s="10" t="str">
        <f>IFERROR(INDEX(IF(tblTeamSch[[#This Row],[1vs2]]=1,[1]!tblSchedule[Team 1 Name],[1]!tblSchedule[Team 2 Name]),MATCH(tblTeamSch[[#This Row],[Game Num]],[1]!tblSchedule[GameNum],0)),"")</f>
        <v>St Agnes BB 6B#3</v>
      </c>
      <c r="M825" s="10" t="str">
        <f>IFERROR(INDEX(IF(tblTeamSch[[#This Row],[1vs2]]=1,[1]!tblSchedule[Team 2 Name],[1]!tblSchedule[Team 1 Name]),MATCH(tblTeamSch[[#This Row],[Game Num]],[1]!tblSchedule[GameNum],0)),"")</f>
        <v>St. Mary BB 6B - White</v>
      </c>
      <c r="N825" s="6"/>
      <c r="O825" s="6"/>
      <c r="P825" s="6"/>
      <c r="Q825" s="6">
        <f>INDEX([1]!tblSchedule[Home Game],MATCH(tblTeamSch[[#This Row],[Game Num]],[1]!tblSchedule[GameNum],0))</f>
        <v>1</v>
      </c>
      <c r="R825" s="7" t="e">
        <f>IF(COUNTIFS(tblTeamSch[Team],tblTeamSch[[#This Row],[Team]],#REF!,1)&gt;1,"Y","")</f>
        <v>#REF!</v>
      </c>
      <c r="S825" s="6">
        <f>INDEX([1]!tblLoc[Score],MATCH(INDEX([1]!tblOrg[Loc],MATCH(tblTeamSch[[#This Row],[Org]],[1]!tblOrg[Organization],0)),[1]!tblLoc[Loc],0))</f>
        <v>0</v>
      </c>
      <c r="T825" s="6" t="e">
        <f>INDEX([1]!tblLoc[Score],MATCH(INDEX([1]!tblOrg[Loc],MATCH(#REF!,[1]!tblOrg[Abbr],0)),[1]!tblLoc[Loc],0))</f>
        <v>#REF!</v>
      </c>
      <c r="U825" s="6">
        <f>IFERROR(INDEX([1]!tblLoc[Score],MATCH(INDEX([1]!tblOrg[Loc],MATCH(INDEX(FacList,MATCH(tblTeamSch[[#This Row],[Facility]],INDEX(FacList,,1),0),3),[1]!tblOrg[Org Num],0)),[1]!tblLoc[Loc],0)),"")</f>
        <v>0</v>
      </c>
      <c r="V825" s="6">
        <f>IF(OR(tblTeamSch[[#This Row],[Court]]="",tblTeamSch[[#This Row],[Home]]&gt;0),0,IF(tblTeamSch[[#This Row],[Court]]&lt;10,0,IF(tblTeamSch[[#This Row],[Home Court]]=10,0,10)))</f>
        <v>0</v>
      </c>
      <c r="W825" s="6" t="e">
        <f>COUNTIFS(tblTeamSch[Travel Score for Game],10,tblTeamSch[Home],0,#REF!,#REF!)</f>
        <v>#REF!</v>
      </c>
      <c r="X825" s="6" t="str">
        <f>IFERROR(INDEX(tblTeamSch[Overall Travel Score],MATCH(tblTeamSch[[#This Row],[Opponent]],tblTeamSch[Team],0)),"")</f>
        <v/>
      </c>
      <c r="Y825" s="6" cm="1">
        <f t="array" ref="Y825">IF(Y824="Num",1,IF(Y824="","",IF(Y824+1&gt;TotalNumRegGames*2,"",Y824+1)))</f>
        <v>824</v>
      </c>
    </row>
    <row r="826" spans="1:25" ht="13.35" customHeight="1" x14ac:dyDescent="0.3">
      <c r="A826" s="6" cm="1">
        <f t="array" ref="A8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377</v>
      </c>
      <c r="B826" s="6" cm="1">
        <f t="array" ref="B8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6" s="6">
        <f>IFERROR(INDEX([1]!tblSchedule[Week Game Scheduled],MATCH(tblTeamSch[[#This Row],[Game Num]],[1]!tblSchedule[GameNum],0)),"")</f>
        <v>50</v>
      </c>
      <c r="D826" s="6">
        <f>IFERROR(INDEX([1]!tblSchedule[Round],MATCH(tblTeamSch[[#This Row],[Game Num]],[1]!tblSchedule[GameNum],0)),"")</f>
        <v>1</v>
      </c>
      <c r="E826" s="6">
        <f>IFERROR(INDEX([1]!tblSchedule[Rnd Sch],MATCH(tblTeamSch[[#This Row],[Game Num]],[1]!tblSchedule[GameNum],0)),"")</f>
        <v>1</v>
      </c>
      <c r="F826" s="6" t="str">
        <f>IFERROR(INDEX([1]!tblSchedule[DLC],MATCH(tblTeamSch[[#This Row],[Game Num]],[1]!tblSchedule[GameNum],0)),"")</f>
        <v>6B3</v>
      </c>
      <c r="G826" s="7" t="str">
        <f>IFERROR(INDEX([1]!tblSchedule[Facility],MATCH(tblTeamSch[[#This Row],[Game Num]],[1]!tblSchedule[GameNum],0)),"")</f>
        <v>St. Michael Community Center</v>
      </c>
      <c r="H826" s="8">
        <f>IFERROR(INDEX([1]!tblSchedule[Game Date],MATCH(tblTeamSch[[#This Row],[Game Num]],[1]!tblSchedule[GameNum],0)),"")</f>
        <v>45998</v>
      </c>
      <c r="I826" s="9">
        <f>IFERROR(INDEX([1]!tblSchedule[Game Time],MATCH(tblTeamSch[[#This Row],[Game Num]],[1]!tblSchedule[GameNum],0)),"")</f>
        <v>0.625</v>
      </c>
      <c r="J826" s="10" t="str">
        <f>IFERROR(INDEX([1]!tblTeams[Organization],MATCH(tblTeamSch[[#This Row],[Team]],[1]!tblTeams[Team],0)),"")</f>
        <v>St. Agnes</v>
      </c>
      <c r="K826" s="10" t="str">
        <f>IFERROR(INDEX([1]!tblOrg[Abbr],MATCH(tblTeamSch[[#This Row],[Org]],[1]!tblOrg[Organization],0)),"")</f>
        <v>Agn</v>
      </c>
      <c r="L826" s="10" t="str">
        <f>IFERROR(INDEX(IF(tblTeamSch[[#This Row],[1vs2]]=1,[1]!tblSchedule[Team 1 Name],[1]!tblSchedule[Team 2 Name]),MATCH(tblTeamSch[[#This Row],[Game Num]],[1]!tblSchedule[GameNum],0)),"")</f>
        <v>St Agnes BB 6B#4</v>
      </c>
      <c r="M826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826" s="6"/>
      <c r="O826" s="6"/>
      <c r="P826" s="6"/>
      <c r="Q826" s="6">
        <f>INDEX([1]!tblSchedule[Home Game],MATCH(tblTeamSch[[#This Row],[Game Num]],[1]!tblSchedule[GameNum],0))</f>
        <v>1</v>
      </c>
      <c r="R826" s="7" t="e">
        <f>IF(COUNTIFS(tblTeamSch[Team],tblTeamSch[[#This Row],[Team]],#REF!,1)&gt;1,"Y","")</f>
        <v>#REF!</v>
      </c>
      <c r="S826" s="6">
        <f>INDEX([1]!tblLoc[Score],MATCH(INDEX([1]!tblOrg[Loc],MATCH(tblTeamSch[[#This Row],[Org]],[1]!tblOrg[Organization],0)),[1]!tblLoc[Loc],0))</f>
        <v>0</v>
      </c>
      <c r="T826" s="6" t="e">
        <f>INDEX([1]!tblLoc[Score],MATCH(INDEX([1]!tblOrg[Loc],MATCH(#REF!,[1]!tblOrg[Abbr],0)),[1]!tblLoc[Loc],0))</f>
        <v>#REF!</v>
      </c>
      <c r="U826" s="6">
        <f>IFERROR(INDEX([1]!tblLoc[Score],MATCH(INDEX([1]!tblOrg[Loc],MATCH(INDEX(FacList,MATCH(tblTeamSch[[#This Row],[Facility]],INDEX(FacList,,1),0),3),[1]!tblOrg[Org Num],0)),[1]!tblLoc[Loc],0)),"")</f>
        <v>7</v>
      </c>
      <c r="V826" s="6">
        <f>IF(OR(tblTeamSch[[#This Row],[Court]]="",tblTeamSch[[#This Row],[Home]]&gt;0),0,IF(tblTeamSch[[#This Row],[Court]]&lt;10,0,IF(tblTeamSch[[#This Row],[Home Court]]=10,0,10)))</f>
        <v>0</v>
      </c>
      <c r="W826" s="6" t="e">
        <f>COUNTIFS(tblTeamSch[Travel Score for Game],10,tblTeamSch[Home],0,#REF!,#REF!)</f>
        <v>#REF!</v>
      </c>
      <c r="X826" s="6" t="str">
        <f>IFERROR(INDEX(tblTeamSch[Overall Travel Score],MATCH(tblTeamSch[[#This Row],[Opponent]],tblTeamSch[Team],0)),"")</f>
        <v/>
      </c>
      <c r="Y826" s="6" cm="1">
        <f t="array" ref="Y826">IF(Y825="Num",1,IF(Y825="","",IF(Y825+1&gt;TotalNumRegGames*2,"",Y825+1)))</f>
        <v>825</v>
      </c>
    </row>
    <row r="827" spans="1:25" ht="13.35" customHeight="1" x14ac:dyDescent="0.3">
      <c r="A827" s="6" cm="1">
        <f t="array" ref="A8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388</v>
      </c>
      <c r="B827" s="6" cm="1">
        <f t="array" ref="B8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27" s="6">
        <f>IFERROR(INDEX([1]!tblSchedule[Week Game Scheduled],MATCH(tblTeamSch[[#This Row],[Game Num]],[1]!tblSchedule[GameNum],0)),"")</f>
        <v>50</v>
      </c>
      <c r="D827" s="6">
        <f>IFERROR(INDEX([1]!tblSchedule[Round],MATCH(tblTeamSch[[#This Row],[Game Num]],[1]!tblSchedule[GameNum],0)),"")</f>
        <v>2</v>
      </c>
      <c r="E827" s="6">
        <f>IFERROR(INDEX([1]!tblSchedule[Rnd Sch],MATCH(tblTeamSch[[#This Row],[Game Num]],[1]!tblSchedule[GameNum],0)),"")</f>
        <v>2</v>
      </c>
      <c r="F827" s="6" t="str">
        <f>IFERROR(INDEX([1]!tblSchedule[DLC],MATCH(tblTeamSch[[#This Row],[Game Num]],[1]!tblSchedule[GameNum],0)),"")</f>
        <v>6B3</v>
      </c>
      <c r="G827" s="7" t="str">
        <f>IFERROR(INDEX([1]!tblSchedule[Facility],MATCH(tblTeamSch[[#This Row],[Game Num]],[1]!tblSchedule[GameNum],0)),"")</f>
        <v>St. Agnes Gym</v>
      </c>
      <c r="H827" s="8">
        <f>IFERROR(INDEX([1]!tblSchedule[Game Date],MATCH(tblTeamSch[[#This Row],[Game Num]],[1]!tblSchedule[GameNum],0)),"")</f>
        <v>46004</v>
      </c>
      <c r="I827" s="9">
        <f>IFERROR(INDEX([1]!tblSchedule[Game Time],MATCH(tblTeamSch[[#This Row],[Game Num]],[1]!tblSchedule[GameNum],0)),"")</f>
        <v>0.41666666666666669</v>
      </c>
      <c r="J827" s="10" t="str">
        <f>IFERROR(INDEX([1]!tblTeams[Organization],MATCH(tblTeamSch[[#This Row],[Team]],[1]!tblTeams[Team],0)),"")</f>
        <v>St. Agnes</v>
      </c>
      <c r="K827" s="10" t="str">
        <f>IFERROR(INDEX([1]!tblOrg[Abbr],MATCH(tblTeamSch[[#This Row],[Org]],[1]!tblOrg[Organization],0)),"")</f>
        <v>Agn</v>
      </c>
      <c r="L827" s="10" t="str">
        <f>IFERROR(INDEX(IF(tblTeamSch[[#This Row],[1vs2]]=1,[1]!tblSchedule[Team 1 Name],[1]!tblSchedule[Team 2 Name]),MATCH(tblTeamSch[[#This Row],[Game Num]],[1]!tblSchedule[GameNum],0)),"")</f>
        <v>St Agnes BB 6B#4</v>
      </c>
      <c r="M827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827" s="6"/>
      <c r="O827" s="6"/>
      <c r="P827" s="6"/>
      <c r="Q827" s="6">
        <f>INDEX([1]!tblSchedule[Home Game],MATCH(tblTeamSch[[#This Row],[Game Num]],[1]!tblSchedule[GameNum],0))</f>
        <v>1</v>
      </c>
      <c r="R827" s="7" t="e">
        <f>IF(COUNTIFS(tblTeamSch[Team],tblTeamSch[[#This Row],[Team]],#REF!,1)&gt;1,"Y","")</f>
        <v>#REF!</v>
      </c>
      <c r="S827" s="6">
        <f>INDEX([1]!tblLoc[Score],MATCH(INDEX([1]!tblOrg[Loc],MATCH(tblTeamSch[[#This Row],[Org]],[1]!tblOrg[Organization],0)),[1]!tblLoc[Loc],0))</f>
        <v>0</v>
      </c>
      <c r="T827" s="6" t="e">
        <f>INDEX([1]!tblLoc[Score],MATCH(INDEX([1]!tblOrg[Loc],MATCH(#REF!,[1]!tblOrg[Abbr],0)),[1]!tblLoc[Loc],0))</f>
        <v>#REF!</v>
      </c>
      <c r="U827" s="6">
        <f>IFERROR(INDEX([1]!tblLoc[Score],MATCH(INDEX([1]!tblOrg[Loc],MATCH(INDEX(FacList,MATCH(tblTeamSch[[#This Row],[Facility]],INDEX(FacList,,1),0),3),[1]!tblOrg[Org Num],0)),[1]!tblLoc[Loc],0)),"")</f>
        <v>0</v>
      </c>
      <c r="V827" s="6">
        <f>IF(OR(tblTeamSch[[#This Row],[Court]]="",tblTeamSch[[#This Row],[Home]]&gt;0),0,IF(tblTeamSch[[#This Row],[Court]]&lt;10,0,IF(tblTeamSch[[#This Row],[Home Court]]=10,0,10)))</f>
        <v>0</v>
      </c>
      <c r="W827" s="6" t="e">
        <f>COUNTIFS(tblTeamSch[Travel Score for Game],10,tblTeamSch[Home],0,#REF!,#REF!)</f>
        <v>#REF!</v>
      </c>
      <c r="X827" s="6" t="str">
        <f>IFERROR(INDEX(tblTeamSch[Overall Travel Score],MATCH(tblTeamSch[[#This Row],[Opponent]],tblTeamSch[Team],0)),"")</f>
        <v/>
      </c>
      <c r="Y827" s="6" cm="1">
        <f t="array" ref="Y827">IF(Y826="Num",1,IF(Y826="","",IF(Y826+1&gt;TotalNumRegGames*2,"",Y826+1)))</f>
        <v>826</v>
      </c>
    </row>
    <row r="828" spans="1:25" ht="13.35" customHeight="1" x14ac:dyDescent="0.3">
      <c r="A828" s="6" cm="1">
        <f t="array" ref="A8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401</v>
      </c>
      <c r="B828" s="6" cm="1">
        <f t="array" ref="B8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28" s="6">
        <f>IFERROR(INDEX([1]!tblSchedule[Week Game Scheduled],MATCH(tblTeamSch[[#This Row],[Game Num]],[1]!tblSchedule[GameNum],0)),"")</f>
        <v>6</v>
      </c>
      <c r="D828" s="6">
        <f>IFERROR(INDEX([1]!tblSchedule[Round],MATCH(tblTeamSch[[#This Row],[Game Num]],[1]!tblSchedule[GameNum],0)),"")</f>
        <v>3</v>
      </c>
      <c r="E828" s="6">
        <f>IFERROR(INDEX([1]!tblSchedule[Rnd Sch],MATCH(tblTeamSch[[#This Row],[Game Num]],[1]!tblSchedule[GameNum],0)),"")</f>
        <v>3</v>
      </c>
      <c r="F828" s="6" t="str">
        <f>IFERROR(INDEX([1]!tblSchedule[DLC],MATCH(tblTeamSch[[#This Row],[Game Num]],[1]!tblSchedule[GameNum],0)),"")</f>
        <v>6B3</v>
      </c>
      <c r="G828" s="7" t="str">
        <f>IFERROR(INDEX([1]!tblSchedule[Facility],MATCH(tblTeamSch[[#This Row],[Game Num]],[1]!tblSchedule[GameNum],0)),"")</f>
        <v>Mary Queen of Peace</v>
      </c>
      <c r="H828" s="8">
        <f>IFERROR(INDEX([1]!tblSchedule[Game Date],MATCH(tblTeamSch[[#This Row],[Game Num]],[1]!tblSchedule[GameNum],0)),"")</f>
        <v>46026</v>
      </c>
      <c r="I828" s="9">
        <f>IFERROR(INDEX([1]!tblSchedule[Game Time],MATCH(tblTeamSch[[#This Row],[Game Num]],[1]!tblSchedule[GameNum],0)),"")</f>
        <v>0.66666666666666663</v>
      </c>
      <c r="J828" s="10" t="str">
        <f>IFERROR(INDEX([1]!tblTeams[Organization],MATCH(tblTeamSch[[#This Row],[Team]],[1]!tblTeams[Team],0)),"")</f>
        <v>St. Agnes</v>
      </c>
      <c r="K828" s="10" t="str">
        <f>IFERROR(INDEX([1]!tblOrg[Abbr],MATCH(tblTeamSch[[#This Row],[Org]],[1]!tblOrg[Organization],0)),"")</f>
        <v>Agn</v>
      </c>
      <c r="L828" s="10" t="str">
        <f>IFERROR(INDEX(IF(tblTeamSch[[#This Row],[1vs2]]=1,[1]!tblSchedule[Team 1 Name],[1]!tblSchedule[Team 2 Name]),MATCH(tblTeamSch[[#This Row],[Game Num]],[1]!tblSchedule[GameNum],0)),"")</f>
        <v>St Agnes BB 6B#4</v>
      </c>
      <c r="M828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828" s="6"/>
      <c r="O828" s="6"/>
      <c r="P828" s="6"/>
      <c r="Q828" s="6">
        <f>INDEX([1]!tblSchedule[Home Game],MATCH(tblTeamSch[[#This Row],[Game Num]],[1]!tblSchedule[GameNum],0))</f>
        <v>1</v>
      </c>
      <c r="R828" s="7" t="e">
        <f>IF(COUNTIFS(tblTeamSch[Team],tblTeamSch[[#This Row],[Team]],#REF!,1)&gt;1,"Y","")</f>
        <v>#REF!</v>
      </c>
      <c r="S828" s="6">
        <f>INDEX([1]!tblLoc[Score],MATCH(INDEX([1]!tblOrg[Loc],MATCH(tblTeamSch[[#This Row],[Org]],[1]!tblOrg[Organization],0)),[1]!tblLoc[Loc],0))</f>
        <v>0</v>
      </c>
      <c r="T828" s="6" t="e">
        <f>INDEX([1]!tblLoc[Score],MATCH(INDEX([1]!tblOrg[Loc],MATCH(#REF!,[1]!tblOrg[Abbr],0)),[1]!tblLoc[Loc],0))</f>
        <v>#REF!</v>
      </c>
      <c r="U828" s="6">
        <f>IFERROR(INDEX([1]!tblLoc[Score],MATCH(INDEX([1]!tblOrg[Loc],MATCH(INDEX(FacList,MATCH(tblTeamSch[[#This Row],[Facility]],INDEX(FacList,,1),0),3),[1]!tblOrg[Org Num],0)),[1]!tblLoc[Loc],0)),"")</f>
        <v>10</v>
      </c>
      <c r="V828" s="6">
        <f>IF(OR(tblTeamSch[[#This Row],[Court]]="",tblTeamSch[[#This Row],[Home]]&gt;0),0,IF(tblTeamSch[[#This Row],[Court]]&lt;10,0,IF(tblTeamSch[[#This Row],[Home Court]]=10,0,10)))</f>
        <v>0</v>
      </c>
      <c r="W828" s="6" t="e">
        <f>COUNTIFS(tblTeamSch[Travel Score for Game],10,tblTeamSch[Home],0,#REF!,#REF!)</f>
        <v>#REF!</v>
      </c>
      <c r="X828" s="6" t="str">
        <f>IFERROR(INDEX(tblTeamSch[Overall Travel Score],MATCH(tblTeamSch[[#This Row],[Opponent]],tblTeamSch[Team],0)),"")</f>
        <v/>
      </c>
      <c r="Y828" s="6" cm="1">
        <f t="array" ref="Y828">IF(Y827="Num",1,IF(Y827="","",IF(Y827+1&gt;TotalNumRegGames*2,"",Y827+1)))</f>
        <v>827</v>
      </c>
    </row>
    <row r="829" spans="1:25" ht="13.35" customHeight="1" x14ac:dyDescent="0.3">
      <c r="A829" s="6" cm="1">
        <f t="array" ref="A8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416</v>
      </c>
      <c r="B829" s="6" cm="1">
        <f t="array" ref="B8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29" s="6">
        <f>IFERROR(INDEX([1]!tblSchedule[Week Game Scheduled],MATCH(tblTeamSch[[#This Row],[Game Num]],[1]!tblSchedule[GameNum],0)),"")</f>
        <v>7</v>
      </c>
      <c r="D829" s="6">
        <f>IFERROR(INDEX([1]!tblSchedule[Round],MATCH(tblTeamSch[[#This Row],[Game Num]],[1]!tblSchedule[GameNum],0)),"")</f>
        <v>4</v>
      </c>
      <c r="E829" s="6">
        <f>IFERROR(INDEX([1]!tblSchedule[Rnd Sch],MATCH(tblTeamSch[[#This Row],[Game Num]],[1]!tblSchedule[GameNum],0)),"")</f>
        <v>4</v>
      </c>
      <c r="F829" s="6" t="str">
        <f>IFERROR(INDEX([1]!tblSchedule[DLC],MATCH(tblTeamSch[[#This Row],[Game Num]],[1]!tblSchedule[GameNum],0)),"")</f>
        <v>6B3</v>
      </c>
      <c r="G829" s="7" t="str">
        <f>IFERROR(INDEX([1]!tblSchedule[Facility],MATCH(tblTeamSch[[#This Row],[Game Num]],[1]!tblSchedule[GameNum],0)),"")</f>
        <v>Holy Trinity Parish School</v>
      </c>
      <c r="H829" s="8">
        <f>IFERROR(INDEX([1]!tblSchedule[Game Date],MATCH(tblTeamSch[[#This Row],[Game Num]],[1]!tblSchedule[GameNum],0)),"")</f>
        <v>46033</v>
      </c>
      <c r="I829" s="9">
        <f>IFERROR(INDEX([1]!tblSchedule[Game Time],MATCH(tblTeamSch[[#This Row],[Game Num]],[1]!tblSchedule[GameNum],0)),"")</f>
        <v>0.66666666666666663</v>
      </c>
      <c r="J829" s="10" t="str">
        <f>IFERROR(INDEX([1]!tblTeams[Organization],MATCH(tblTeamSch[[#This Row],[Team]],[1]!tblTeams[Team],0)),"")</f>
        <v>St. Agnes</v>
      </c>
      <c r="K829" s="10" t="str">
        <f>IFERROR(INDEX([1]!tblOrg[Abbr],MATCH(tblTeamSch[[#This Row],[Org]],[1]!tblOrg[Organization],0)),"")</f>
        <v>Agn</v>
      </c>
      <c r="L829" s="10" t="str">
        <f>IFERROR(INDEX(IF(tblTeamSch[[#This Row],[1vs2]]=1,[1]!tblSchedule[Team 1 Name],[1]!tblSchedule[Team 2 Name]),MATCH(tblTeamSch[[#This Row],[Game Num]],[1]!tblSchedule[GameNum],0)),"")</f>
        <v>St Agnes BB 6B#4</v>
      </c>
      <c r="M829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829" s="6"/>
      <c r="O829" s="6"/>
      <c r="P829" s="6"/>
      <c r="Q829" s="6">
        <f>INDEX([1]!tblSchedule[Home Game],MATCH(tblTeamSch[[#This Row],[Game Num]],[1]!tblSchedule[GameNum],0))</f>
        <v>1</v>
      </c>
      <c r="R829" s="7" t="e">
        <f>IF(COUNTIFS(tblTeamSch[Team],tblTeamSch[[#This Row],[Team]],#REF!,1)&gt;1,"Y","")</f>
        <v>#REF!</v>
      </c>
      <c r="S829" s="6">
        <f>INDEX([1]!tblLoc[Score],MATCH(INDEX([1]!tblOrg[Loc],MATCH(tblTeamSch[[#This Row],[Org]],[1]!tblOrg[Organization],0)),[1]!tblLoc[Loc],0))</f>
        <v>0</v>
      </c>
      <c r="T829" s="6" t="e">
        <f>INDEX([1]!tblLoc[Score],MATCH(INDEX([1]!tblOrg[Loc],MATCH(#REF!,[1]!tblOrg[Abbr],0)),[1]!tblLoc[Loc],0))</f>
        <v>#REF!</v>
      </c>
      <c r="U829" s="6">
        <f>IFERROR(INDEX([1]!tblLoc[Score],MATCH(INDEX([1]!tblOrg[Loc],MATCH(INDEX(FacList,MATCH(tblTeamSch[[#This Row],[Facility]],INDEX(FacList,,1),0),3),[1]!tblOrg[Org Num],0)),[1]!tblLoc[Loc],0)),"")</f>
        <v>0</v>
      </c>
      <c r="V829" s="6">
        <f>IF(OR(tblTeamSch[[#This Row],[Court]]="",tblTeamSch[[#This Row],[Home]]&gt;0),0,IF(tblTeamSch[[#This Row],[Court]]&lt;10,0,IF(tblTeamSch[[#This Row],[Home Court]]=10,0,10)))</f>
        <v>0</v>
      </c>
      <c r="W829" s="6" t="e">
        <f>COUNTIFS(tblTeamSch[Travel Score for Game],10,tblTeamSch[Home],0,#REF!,#REF!)</f>
        <v>#REF!</v>
      </c>
      <c r="X829" s="6" t="str">
        <f>IFERROR(INDEX(tblTeamSch[Overall Travel Score],MATCH(tblTeamSch[[#This Row],[Opponent]],tblTeamSch[Team],0)),"")</f>
        <v/>
      </c>
      <c r="Y829" s="6" cm="1">
        <f t="array" ref="Y829">IF(Y828="Num",1,IF(Y828="","",IF(Y828+1&gt;TotalNumRegGames*2,"",Y828+1)))</f>
        <v>828</v>
      </c>
    </row>
    <row r="830" spans="1:25" ht="13.35" customHeight="1" x14ac:dyDescent="0.3">
      <c r="A830" s="6" cm="1">
        <f t="array" ref="A8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422</v>
      </c>
      <c r="B830" s="6" cm="1">
        <f t="array" ref="B8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0" s="6">
        <f>IFERROR(INDEX([1]!tblSchedule[Week Game Scheduled],MATCH(tblTeamSch[[#This Row],[Game Num]],[1]!tblSchedule[GameNum],0)),"")</f>
        <v>8</v>
      </c>
      <c r="D830" s="6">
        <f>IFERROR(INDEX([1]!tblSchedule[Round],MATCH(tblTeamSch[[#This Row],[Game Num]],[1]!tblSchedule[GameNum],0)),"")</f>
        <v>5</v>
      </c>
      <c r="E830" s="6">
        <f>IFERROR(INDEX([1]!tblSchedule[Rnd Sch],MATCH(tblTeamSch[[#This Row],[Game Num]],[1]!tblSchedule[GameNum],0)),"")</f>
        <v>5</v>
      </c>
      <c r="F830" s="6" t="str">
        <f>IFERROR(INDEX([1]!tblSchedule[DLC],MATCH(tblTeamSch[[#This Row],[Game Num]],[1]!tblSchedule[GameNum],0)),"")</f>
        <v>6B3</v>
      </c>
      <c r="G830" s="7" t="str">
        <f>IFERROR(INDEX([1]!tblSchedule[Facility],MATCH(tblTeamSch[[#This Row],[Game Num]],[1]!tblSchedule[GameNum],0)),"")</f>
        <v>St. Agnes Gym</v>
      </c>
      <c r="H830" s="8">
        <f>IFERROR(INDEX([1]!tblSchedule[Game Date],MATCH(tblTeamSch[[#This Row],[Game Num]],[1]!tblSchedule[GameNum],0)),"")</f>
        <v>46040</v>
      </c>
      <c r="I830" s="9">
        <f>IFERROR(INDEX([1]!tblSchedule[Game Time],MATCH(tblTeamSch[[#This Row],[Game Num]],[1]!tblSchedule[GameNum],0)),"")</f>
        <v>0.58333333333333337</v>
      </c>
      <c r="J830" s="10" t="str">
        <f>IFERROR(INDEX([1]!tblTeams[Organization],MATCH(tblTeamSch[[#This Row],[Team]],[1]!tblTeams[Team],0)),"")</f>
        <v>St. Agnes</v>
      </c>
      <c r="K830" s="10" t="str">
        <f>IFERROR(INDEX([1]!tblOrg[Abbr],MATCH(tblTeamSch[[#This Row],[Org]],[1]!tblOrg[Organization],0)),"")</f>
        <v>Agn</v>
      </c>
      <c r="L830" s="10" t="str">
        <f>IFERROR(INDEX(IF(tblTeamSch[[#This Row],[1vs2]]=1,[1]!tblSchedule[Team 1 Name],[1]!tblSchedule[Team 2 Name]),MATCH(tblTeamSch[[#This Row],[Game Num]],[1]!tblSchedule[GameNum],0)),"")</f>
        <v>St Agnes BB 6B#4</v>
      </c>
      <c r="M830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830" s="6"/>
      <c r="O830" s="6"/>
      <c r="P830" s="6"/>
      <c r="Q830" s="6">
        <f>INDEX([1]!tblSchedule[Home Game],MATCH(tblTeamSch[[#This Row],[Game Num]],[1]!tblSchedule[GameNum],0))</f>
        <v>1</v>
      </c>
      <c r="R830" s="7" t="e">
        <f>IF(COUNTIFS(tblTeamSch[Team],tblTeamSch[[#This Row],[Team]],#REF!,1)&gt;1,"Y","")</f>
        <v>#REF!</v>
      </c>
      <c r="S830" s="6">
        <f>INDEX([1]!tblLoc[Score],MATCH(INDEX([1]!tblOrg[Loc],MATCH(tblTeamSch[[#This Row],[Org]],[1]!tblOrg[Organization],0)),[1]!tblLoc[Loc],0))</f>
        <v>0</v>
      </c>
      <c r="T830" s="6" t="e">
        <f>INDEX([1]!tblLoc[Score],MATCH(INDEX([1]!tblOrg[Loc],MATCH(#REF!,[1]!tblOrg[Abbr],0)),[1]!tblLoc[Loc],0))</f>
        <v>#REF!</v>
      </c>
      <c r="U830" s="6">
        <f>IFERROR(INDEX([1]!tblLoc[Score],MATCH(INDEX([1]!tblOrg[Loc],MATCH(INDEX(FacList,MATCH(tblTeamSch[[#This Row],[Facility]],INDEX(FacList,,1),0),3),[1]!tblOrg[Org Num],0)),[1]!tblLoc[Loc],0)),"")</f>
        <v>0</v>
      </c>
      <c r="V830" s="6">
        <f>IF(OR(tblTeamSch[[#This Row],[Court]]="",tblTeamSch[[#This Row],[Home]]&gt;0),0,IF(tblTeamSch[[#This Row],[Court]]&lt;10,0,IF(tblTeamSch[[#This Row],[Home Court]]=10,0,10)))</f>
        <v>0</v>
      </c>
      <c r="W830" s="6" t="e">
        <f>COUNTIFS(tblTeamSch[Travel Score for Game],10,tblTeamSch[Home],0,#REF!,#REF!)</f>
        <v>#REF!</v>
      </c>
      <c r="X830" s="6" t="str">
        <f>IFERROR(INDEX(tblTeamSch[Overall Travel Score],MATCH(tblTeamSch[[#This Row],[Opponent]],tblTeamSch[Team],0)),"")</f>
        <v/>
      </c>
      <c r="Y830" s="6" cm="1">
        <f t="array" ref="Y830">IF(Y829="Num",1,IF(Y829="","",IF(Y829+1&gt;TotalNumRegGames*2,"",Y829+1)))</f>
        <v>829</v>
      </c>
    </row>
    <row r="831" spans="1:25" ht="13.35" customHeight="1" x14ac:dyDescent="0.3">
      <c r="A831" s="6" cm="1">
        <f t="array" ref="A8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437</v>
      </c>
      <c r="B831" s="6" cm="1">
        <f t="array" ref="B8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1" s="6">
        <f>IFERROR(INDEX([1]!tblSchedule[Week Game Scheduled],MATCH(tblTeamSch[[#This Row],[Game Num]],[1]!tblSchedule[GameNum],0)),"")</f>
        <v>9</v>
      </c>
      <c r="D831" s="6">
        <f>IFERROR(INDEX([1]!tblSchedule[Round],MATCH(tblTeamSch[[#This Row],[Game Num]],[1]!tblSchedule[GameNum],0)),"")</f>
        <v>6</v>
      </c>
      <c r="E831" s="6">
        <f>IFERROR(INDEX([1]!tblSchedule[Rnd Sch],MATCH(tblTeamSch[[#This Row],[Game Num]],[1]!tblSchedule[GameNum],0)),"")</f>
        <v>6</v>
      </c>
      <c r="F831" s="6" t="str">
        <f>IFERROR(INDEX([1]!tblSchedule[DLC],MATCH(tblTeamSch[[#This Row],[Game Num]],[1]!tblSchedule[GameNum],0)),"")</f>
        <v>6B3</v>
      </c>
      <c r="G831" s="7" t="str">
        <f>IFERROR(INDEX([1]!tblSchedule[Facility],MATCH(tblTeamSch[[#This Row],[Game Num]],[1]!tblSchedule[GameNum],0)),"")</f>
        <v>St. Agnes Gym</v>
      </c>
      <c r="H831" s="8">
        <f>IFERROR(INDEX([1]!tblSchedule[Game Date],MATCH(tblTeamSch[[#This Row],[Game Num]],[1]!tblSchedule[GameNum],0)),"")</f>
        <v>46047</v>
      </c>
      <c r="I831" s="9">
        <f>IFERROR(INDEX([1]!tblSchedule[Game Time],MATCH(tblTeamSch[[#This Row],[Game Num]],[1]!tblSchedule[GameNum],0)),"")</f>
        <v>0.58333333333333337</v>
      </c>
      <c r="J831" s="10" t="str">
        <f>IFERROR(INDEX([1]!tblTeams[Organization],MATCH(tblTeamSch[[#This Row],[Team]],[1]!tblTeams[Team],0)),"")</f>
        <v>St. Agnes</v>
      </c>
      <c r="K831" s="10" t="str">
        <f>IFERROR(INDEX([1]!tblOrg[Abbr],MATCH(tblTeamSch[[#This Row],[Org]],[1]!tblOrg[Organization],0)),"")</f>
        <v>Agn</v>
      </c>
      <c r="L831" s="10" t="str">
        <f>IFERROR(INDEX(IF(tblTeamSch[[#This Row],[1vs2]]=1,[1]!tblSchedule[Team 1 Name],[1]!tblSchedule[Team 2 Name]),MATCH(tblTeamSch[[#This Row],[Game Num]],[1]!tblSchedule[GameNum],0)),"")</f>
        <v>St Agnes BB 6B#4</v>
      </c>
      <c r="M831" s="10" t="str">
        <f>IFERROR(INDEX(IF(tblTeamSch[[#This Row],[1vs2]]=1,[1]!tblSchedule[Team 2 Name],[1]!tblSchedule[Team 1 Name]),MATCH(tblTeamSch[[#This Row],[Game Num]],[1]!tblSchedule[GameNum],0)),"")</f>
        <v>St Patrick BB 6Boys #3</v>
      </c>
      <c r="N831" s="6"/>
      <c r="O831" s="6"/>
      <c r="P831" s="6"/>
      <c r="Q831" s="6">
        <f>INDEX([1]!tblSchedule[Home Game],MATCH(tblTeamSch[[#This Row],[Game Num]],[1]!tblSchedule[GameNum],0))</f>
        <v>1</v>
      </c>
      <c r="R831" s="7" t="e">
        <f>IF(COUNTIFS(tblTeamSch[Team],tblTeamSch[[#This Row],[Team]],#REF!,1)&gt;1,"Y","")</f>
        <v>#REF!</v>
      </c>
      <c r="S831" s="6">
        <f>INDEX([1]!tblLoc[Score],MATCH(INDEX([1]!tblOrg[Loc],MATCH(tblTeamSch[[#This Row],[Org]],[1]!tblOrg[Organization],0)),[1]!tblLoc[Loc],0))</f>
        <v>0</v>
      </c>
      <c r="T831" s="6" t="e">
        <f>INDEX([1]!tblLoc[Score],MATCH(INDEX([1]!tblOrg[Loc],MATCH(#REF!,[1]!tblOrg[Abbr],0)),[1]!tblLoc[Loc],0))</f>
        <v>#REF!</v>
      </c>
      <c r="U831" s="6">
        <f>IFERROR(INDEX([1]!tblLoc[Score],MATCH(INDEX([1]!tblOrg[Loc],MATCH(INDEX(FacList,MATCH(tblTeamSch[[#This Row],[Facility]],INDEX(FacList,,1),0),3),[1]!tblOrg[Org Num],0)),[1]!tblLoc[Loc],0)),"")</f>
        <v>0</v>
      </c>
      <c r="V831" s="6">
        <f>IF(OR(tblTeamSch[[#This Row],[Court]]="",tblTeamSch[[#This Row],[Home]]&gt;0),0,IF(tblTeamSch[[#This Row],[Court]]&lt;10,0,IF(tblTeamSch[[#This Row],[Home Court]]=10,0,10)))</f>
        <v>0</v>
      </c>
      <c r="W831" s="6" t="e">
        <f>COUNTIFS(tblTeamSch[Travel Score for Game],10,tblTeamSch[Home],0,#REF!,#REF!)</f>
        <v>#REF!</v>
      </c>
      <c r="X831" s="6" t="str">
        <f>IFERROR(INDEX(tblTeamSch[Overall Travel Score],MATCH(tblTeamSch[[#This Row],[Opponent]],tblTeamSch[Team],0)),"")</f>
        <v/>
      </c>
      <c r="Y831" s="6" cm="1">
        <f t="array" ref="Y831">IF(Y830="Num",1,IF(Y830="","",IF(Y830+1&gt;TotalNumRegGames*2,"",Y830+1)))</f>
        <v>830</v>
      </c>
    </row>
    <row r="832" spans="1:25" ht="13.35" customHeight="1" x14ac:dyDescent="0.3">
      <c r="A832" s="6" cm="1">
        <f t="array" ref="A8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448</v>
      </c>
      <c r="B832" s="6" cm="1">
        <f t="array" ref="B8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2" s="6">
        <f>IFERROR(INDEX([1]!tblSchedule[Week Game Scheduled],MATCH(tblTeamSch[[#This Row],[Game Num]],[1]!tblSchedule[GameNum],0)),"")</f>
        <v>10</v>
      </c>
      <c r="D832" s="6">
        <f>IFERROR(INDEX([1]!tblSchedule[Round],MATCH(tblTeamSch[[#This Row],[Game Num]],[1]!tblSchedule[GameNum],0)),"")</f>
        <v>7</v>
      </c>
      <c r="E832" s="6">
        <f>IFERROR(INDEX([1]!tblSchedule[Rnd Sch],MATCH(tblTeamSch[[#This Row],[Game Num]],[1]!tblSchedule[GameNum],0)),"")</f>
        <v>7</v>
      </c>
      <c r="F832" s="6" t="str">
        <f>IFERROR(INDEX([1]!tblSchedule[DLC],MATCH(tblTeamSch[[#This Row],[Game Num]],[1]!tblSchedule[GameNum],0)),"")</f>
        <v>6B3</v>
      </c>
      <c r="G832" s="7" t="str">
        <f>IFERROR(INDEX([1]!tblSchedule[Facility],MATCH(tblTeamSch[[#This Row],[Game Num]],[1]!tblSchedule[GameNum],0)),"")</f>
        <v>ST. RAPHAEL GYMNASIUM</v>
      </c>
      <c r="H832" s="8">
        <f>IFERROR(INDEX([1]!tblSchedule[Game Date],MATCH(tblTeamSch[[#This Row],[Game Num]],[1]!tblSchedule[GameNum],0)),"")</f>
        <v>46054</v>
      </c>
      <c r="I832" s="9">
        <f>IFERROR(INDEX([1]!tblSchedule[Game Time],MATCH(tblTeamSch[[#This Row],[Game Num]],[1]!tblSchedule[GameNum],0)),"")</f>
        <v>0.54166666666666663</v>
      </c>
      <c r="J832" s="10" t="str">
        <f>IFERROR(INDEX([1]!tblTeams[Organization],MATCH(tblTeamSch[[#This Row],[Team]],[1]!tblTeams[Team],0)),"")</f>
        <v>St. Agnes</v>
      </c>
      <c r="K832" s="10" t="str">
        <f>IFERROR(INDEX([1]!tblOrg[Abbr],MATCH(tblTeamSch[[#This Row],[Org]],[1]!tblOrg[Organization],0)),"")</f>
        <v>Agn</v>
      </c>
      <c r="L832" s="10" t="str">
        <f>IFERROR(INDEX(IF(tblTeamSch[[#This Row],[1vs2]]=1,[1]!tblSchedule[Team 1 Name],[1]!tblSchedule[Team 2 Name]),MATCH(tblTeamSch[[#This Row],[Game Num]],[1]!tblSchedule[GameNum],0)),"")</f>
        <v>St Agnes BB 6B#4</v>
      </c>
      <c r="M832" s="10" t="str">
        <f>IFERROR(INDEX(IF(tblTeamSch[[#This Row],[1vs2]]=1,[1]!tblSchedule[Team 2 Name],[1]!tblSchedule[Team 1 Name]),MATCH(tblTeamSch[[#This Row],[Game Num]],[1]!tblSchedule[GameNum],0)),"")</f>
        <v>St. Raphael BB 6B #3</v>
      </c>
      <c r="N832" s="6"/>
      <c r="O832" s="6"/>
      <c r="P832" s="6"/>
      <c r="Q832" s="6">
        <f>INDEX([1]!tblSchedule[Home Game],MATCH(tblTeamSch[[#This Row],[Game Num]],[1]!tblSchedule[GameNum],0))</f>
        <v>1</v>
      </c>
      <c r="R832" s="7" t="e">
        <f>IF(COUNTIFS(tblTeamSch[Team],tblTeamSch[[#This Row],[Team]],#REF!,1)&gt;1,"Y","")</f>
        <v>#REF!</v>
      </c>
      <c r="S832" s="6">
        <f>INDEX([1]!tblLoc[Score],MATCH(INDEX([1]!tblOrg[Loc],MATCH(tblTeamSch[[#This Row],[Org]],[1]!tblOrg[Organization],0)),[1]!tblLoc[Loc],0))</f>
        <v>0</v>
      </c>
      <c r="T832" s="6" t="e">
        <f>INDEX([1]!tblLoc[Score],MATCH(INDEX([1]!tblOrg[Loc],MATCH(#REF!,[1]!tblOrg[Abbr],0)),[1]!tblLoc[Loc],0))</f>
        <v>#REF!</v>
      </c>
      <c r="U832" s="6">
        <f>IFERROR(INDEX([1]!tblLoc[Score],MATCH(INDEX([1]!tblOrg[Loc],MATCH(INDEX(FacList,MATCH(tblTeamSch[[#This Row],[Facility]],INDEX(FacList,,1),0),3),[1]!tblOrg[Org Num],0)),[1]!tblLoc[Loc],0)),"")</f>
        <v>0</v>
      </c>
      <c r="V832" s="6">
        <f>IF(OR(tblTeamSch[[#This Row],[Court]]="",tblTeamSch[[#This Row],[Home]]&gt;0),0,IF(tblTeamSch[[#This Row],[Court]]&lt;10,0,IF(tblTeamSch[[#This Row],[Home Court]]=10,0,10)))</f>
        <v>0</v>
      </c>
      <c r="W832" s="6" t="e">
        <f>COUNTIFS(tblTeamSch[Travel Score for Game],10,tblTeamSch[Home],0,#REF!,#REF!)</f>
        <v>#REF!</v>
      </c>
      <c r="X832" s="6" t="str">
        <f>IFERROR(INDEX(tblTeamSch[Overall Travel Score],MATCH(tblTeamSch[[#This Row],[Opponent]],tblTeamSch[Team],0)),"")</f>
        <v/>
      </c>
      <c r="Y832" s="6" cm="1">
        <f t="array" ref="Y832">IF(Y831="Num",1,IF(Y831="","",IF(Y831+1&gt;TotalNumRegGames*2,"",Y831+1)))</f>
        <v>831</v>
      </c>
    </row>
    <row r="833" spans="1:25" ht="13.35" customHeight="1" x14ac:dyDescent="0.3">
      <c r="A833" s="6" cm="1">
        <f t="array" ref="A8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860</v>
      </c>
      <c r="B833" s="6" cm="1">
        <f t="array" ref="B8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3" s="6">
        <f>IFERROR(INDEX([1]!tblSchedule[Week Game Scheduled],MATCH(tblTeamSch[[#This Row],[Game Num]],[1]!tblSchedule[GameNum],0)),"")</f>
        <v>49</v>
      </c>
      <c r="D833" s="6">
        <f>IFERROR(INDEX([1]!tblSchedule[Round],MATCH(tblTeamSch[[#This Row],[Game Num]],[1]!tblSchedule[GameNum],0)),"")</f>
        <v>1</v>
      </c>
      <c r="E833" s="6">
        <f>IFERROR(INDEX([1]!tblSchedule[Rnd Sch],MATCH(tblTeamSch[[#This Row],[Game Num]],[1]!tblSchedule[GameNum],0)),"")</f>
        <v>1</v>
      </c>
      <c r="F833" s="6" t="str">
        <f>IFERROR(INDEX([1]!tblSchedule[DLC],MATCH(tblTeamSch[[#This Row],[Game Num]],[1]!tblSchedule[GameNum],0)),"")</f>
        <v>6G1AA</v>
      </c>
      <c r="G833" s="7" t="str">
        <f>IFERROR(INDEX([1]!tblSchedule[Facility],MATCH(tblTeamSch[[#This Row],[Game Num]],[1]!tblSchedule[GameNum],0)),"")</f>
        <v>St. Agnes Gym</v>
      </c>
      <c r="H833" s="8">
        <f>IFERROR(INDEX([1]!tblSchedule[Game Date],MATCH(tblTeamSch[[#This Row],[Game Num]],[1]!tblSchedule[GameNum],0)),"")</f>
        <v>45997</v>
      </c>
      <c r="I833" s="9">
        <f>IFERROR(INDEX([1]!tblSchedule[Game Time],MATCH(tblTeamSch[[#This Row],[Game Num]],[1]!tblSchedule[GameNum],0)),"")</f>
        <v>0.41666666666666669</v>
      </c>
      <c r="J833" s="10" t="str">
        <f>IFERROR(INDEX([1]!tblTeams[Organization],MATCH(tblTeamSch[[#This Row],[Team]],[1]!tblTeams[Team],0)),"")</f>
        <v>St. Agnes</v>
      </c>
      <c r="K833" s="10" t="str">
        <f>IFERROR(INDEX([1]!tblOrg[Abbr],MATCH(tblTeamSch[[#This Row],[Org]],[1]!tblOrg[Organization],0)),"")</f>
        <v>Agn</v>
      </c>
      <c r="L833" s="10" t="str">
        <f>IFERROR(INDEX(IF(tblTeamSch[[#This Row],[1vs2]]=1,[1]!tblSchedule[Team 1 Name],[1]!tblSchedule[Team 2 Name]),MATCH(tblTeamSch[[#This Row],[Game Num]],[1]!tblSchedule[GameNum],0)),"")</f>
        <v>St Agnes BB 6G#1</v>
      </c>
      <c r="M833" s="10" t="str">
        <f>IFERROR(INDEX(IF(tblTeamSch[[#This Row],[1vs2]]=1,[1]!tblSchedule[Team 2 Name],[1]!tblSchedule[Team 1 Name]),MATCH(tblTeamSch[[#This Row],[Game Num]],[1]!tblSchedule[GameNum],0)),"")</f>
        <v>St. Raphael BB 6G #1</v>
      </c>
      <c r="N833" s="6"/>
      <c r="O833" s="6"/>
      <c r="P833" s="6"/>
      <c r="Q833" s="6">
        <f>INDEX([1]!tblSchedule[Home Game],MATCH(tblTeamSch[[#This Row],[Game Num]],[1]!tblSchedule[GameNum],0))</f>
        <v>1</v>
      </c>
      <c r="R833" s="7" t="e">
        <f>IF(COUNTIFS(tblTeamSch[Team],tblTeamSch[[#This Row],[Team]],#REF!,1)&gt;1,"Y","")</f>
        <v>#REF!</v>
      </c>
      <c r="S833" s="6">
        <f>INDEX([1]!tblLoc[Score],MATCH(INDEX([1]!tblOrg[Loc],MATCH(tblTeamSch[[#This Row],[Org]],[1]!tblOrg[Organization],0)),[1]!tblLoc[Loc],0))</f>
        <v>0</v>
      </c>
      <c r="T833" s="6" t="e">
        <f>INDEX([1]!tblLoc[Score],MATCH(INDEX([1]!tblOrg[Loc],MATCH(#REF!,[1]!tblOrg[Abbr],0)),[1]!tblLoc[Loc],0))</f>
        <v>#REF!</v>
      </c>
      <c r="U833" s="6">
        <f>IFERROR(INDEX([1]!tblLoc[Score],MATCH(INDEX([1]!tblOrg[Loc],MATCH(INDEX(FacList,MATCH(tblTeamSch[[#This Row],[Facility]],INDEX(FacList,,1),0),3),[1]!tblOrg[Org Num],0)),[1]!tblLoc[Loc],0)),"")</f>
        <v>0</v>
      </c>
      <c r="V833" s="6">
        <f>IF(OR(tblTeamSch[[#This Row],[Court]]="",tblTeamSch[[#This Row],[Home]]&gt;0),0,IF(tblTeamSch[[#This Row],[Court]]&lt;10,0,IF(tblTeamSch[[#This Row],[Home Court]]=10,0,10)))</f>
        <v>0</v>
      </c>
      <c r="W833" s="6" t="e">
        <f>COUNTIFS(tblTeamSch[Travel Score for Game],10,tblTeamSch[Home],0,#REF!,#REF!)</f>
        <v>#REF!</v>
      </c>
      <c r="X833" s="6" t="str">
        <f>IFERROR(INDEX(tblTeamSch[Overall Travel Score],MATCH(tblTeamSch[[#This Row],[Opponent]],tblTeamSch[Team],0)),"")</f>
        <v/>
      </c>
      <c r="Y833" s="6" cm="1">
        <f t="array" ref="Y833">IF(Y832="Num",1,IF(Y832="","",IF(Y832+1&gt;TotalNumRegGames*2,"",Y832+1)))</f>
        <v>832</v>
      </c>
    </row>
    <row r="834" spans="1:25" ht="13.35" customHeight="1" x14ac:dyDescent="0.3">
      <c r="A834" s="6" cm="1">
        <f t="array" ref="A8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864</v>
      </c>
      <c r="B834" s="6" cm="1">
        <f t="array" ref="B8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4" s="6">
        <f>IFERROR(INDEX([1]!tblSchedule[Week Game Scheduled],MATCH(tblTeamSch[[#This Row],[Game Num]],[1]!tblSchedule[GameNum],0)),"")</f>
        <v>50</v>
      </c>
      <c r="D834" s="6">
        <f>IFERROR(INDEX([1]!tblSchedule[Round],MATCH(tblTeamSch[[#This Row],[Game Num]],[1]!tblSchedule[GameNum],0)),"")</f>
        <v>2</v>
      </c>
      <c r="E834" s="6">
        <f>IFERROR(INDEX([1]!tblSchedule[Rnd Sch],MATCH(tblTeamSch[[#This Row],[Game Num]],[1]!tblSchedule[GameNum],0)),"")</f>
        <v>2</v>
      </c>
      <c r="F834" s="6" t="str">
        <f>IFERROR(INDEX([1]!tblSchedule[DLC],MATCH(tblTeamSch[[#This Row],[Game Num]],[1]!tblSchedule[GameNum],0)),"")</f>
        <v>6G1AA</v>
      </c>
      <c r="G834" s="7" t="str">
        <f>IFERROR(INDEX([1]!tblSchedule[Facility],MATCH(tblTeamSch[[#This Row],[Game Num]],[1]!tblSchedule[GameNum],0)),"")</f>
        <v>Holy Spirit Gym</v>
      </c>
      <c r="H834" s="8">
        <f>IFERROR(INDEX([1]!tblSchedule[Game Date],MATCH(tblTeamSch[[#This Row],[Game Num]],[1]!tblSchedule[GameNum],0)),"")</f>
        <v>46004</v>
      </c>
      <c r="I834" s="9">
        <f>IFERROR(INDEX([1]!tblSchedule[Game Time],MATCH(tblTeamSch[[#This Row],[Game Num]],[1]!tblSchedule[GameNum],0)),"")</f>
        <v>0.41666666666666669</v>
      </c>
      <c r="J834" s="10" t="str">
        <f>IFERROR(INDEX([1]!tblTeams[Organization],MATCH(tblTeamSch[[#This Row],[Team]],[1]!tblTeams[Team],0)),"")</f>
        <v>St. Agnes</v>
      </c>
      <c r="K834" s="10" t="str">
        <f>IFERROR(INDEX([1]!tblOrg[Abbr],MATCH(tblTeamSch[[#This Row],[Org]],[1]!tblOrg[Organization],0)),"")</f>
        <v>Agn</v>
      </c>
      <c r="L834" s="10" t="str">
        <f>IFERROR(INDEX(IF(tblTeamSch[[#This Row],[1vs2]]=1,[1]!tblSchedule[Team 1 Name],[1]!tblSchedule[Team 2 Name]),MATCH(tblTeamSch[[#This Row],[Game Num]],[1]!tblSchedule[GameNum],0)),"")</f>
        <v>St Agnes BB 6G#1</v>
      </c>
      <c r="M834" s="10" t="str">
        <f>IFERROR(INDEX(IF(tblTeamSch[[#This Row],[1vs2]]=1,[1]!tblSchedule[Team 2 Name],[1]!tblSchedule[Team 1 Name]),MATCH(tblTeamSch[[#This Row],[Game Num]],[1]!tblSchedule[GameNum],0)),"")</f>
        <v>Holy Spirit GBB 6#1</v>
      </c>
      <c r="N834" s="6"/>
      <c r="O834" s="6"/>
      <c r="P834" s="6"/>
      <c r="Q834" s="6">
        <f>INDEX([1]!tblSchedule[Home Game],MATCH(tblTeamSch[[#This Row],[Game Num]],[1]!tblSchedule[GameNum],0))</f>
        <v>1</v>
      </c>
      <c r="R834" s="7" t="e">
        <f>IF(COUNTIFS(tblTeamSch[Team],tblTeamSch[[#This Row],[Team]],#REF!,1)&gt;1,"Y","")</f>
        <v>#REF!</v>
      </c>
      <c r="S834" s="6">
        <f>INDEX([1]!tblLoc[Score],MATCH(INDEX([1]!tblOrg[Loc],MATCH(tblTeamSch[[#This Row],[Org]],[1]!tblOrg[Organization],0)),[1]!tblLoc[Loc],0))</f>
        <v>0</v>
      </c>
      <c r="T834" s="6" t="e">
        <f>INDEX([1]!tblLoc[Score],MATCH(INDEX([1]!tblOrg[Loc],MATCH(#REF!,[1]!tblOrg[Abbr],0)),[1]!tblLoc[Loc],0))</f>
        <v>#REF!</v>
      </c>
      <c r="U834" s="6">
        <f>IFERROR(INDEX([1]!tblLoc[Score],MATCH(INDEX([1]!tblOrg[Loc],MATCH(INDEX(FacList,MATCH(tblTeamSch[[#This Row],[Facility]],INDEX(FacList,,1),0),3),[1]!tblOrg[Org Num],0)),[1]!tblLoc[Loc],0)),"")</f>
        <v>0</v>
      </c>
      <c r="V834" s="6">
        <f>IF(OR(tblTeamSch[[#This Row],[Court]]="",tblTeamSch[[#This Row],[Home]]&gt;0),0,IF(tblTeamSch[[#This Row],[Court]]&lt;10,0,IF(tblTeamSch[[#This Row],[Home Court]]=10,0,10)))</f>
        <v>0</v>
      </c>
      <c r="W834" s="6" t="e">
        <f>COUNTIFS(tblTeamSch[Travel Score for Game],10,tblTeamSch[Home],0,#REF!,#REF!)</f>
        <v>#REF!</v>
      </c>
      <c r="X834" s="6" t="str">
        <f>IFERROR(INDEX(tblTeamSch[Overall Travel Score],MATCH(tblTeamSch[[#This Row],[Opponent]],tblTeamSch[Team],0)),"")</f>
        <v/>
      </c>
      <c r="Y834" s="6" cm="1">
        <f t="array" ref="Y834">IF(Y833="Num",1,IF(Y833="","",IF(Y833+1&gt;TotalNumRegGames*2,"",Y833+1)))</f>
        <v>833</v>
      </c>
    </row>
    <row r="835" spans="1:25" ht="13.35" customHeight="1" x14ac:dyDescent="0.3">
      <c r="A835" s="6" cm="1">
        <f t="array" ref="A8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871</v>
      </c>
      <c r="B835" s="6" cm="1">
        <f t="array" ref="B8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5" s="6">
        <f>IFERROR(INDEX([1]!tblSchedule[Week Game Scheduled],MATCH(tblTeamSch[[#This Row],[Game Num]],[1]!tblSchedule[GameNum],0)),"")</f>
        <v>5</v>
      </c>
      <c r="D835" s="6">
        <f>IFERROR(INDEX([1]!tblSchedule[Round],MATCH(tblTeamSch[[#This Row],[Game Num]],[1]!tblSchedule[GameNum],0)),"")</f>
        <v>3</v>
      </c>
      <c r="E835" s="6">
        <f>IFERROR(INDEX([1]!tblSchedule[Rnd Sch],MATCH(tblTeamSch[[#This Row],[Game Num]],[1]!tblSchedule[GameNum],0)),"")</f>
        <v>3</v>
      </c>
      <c r="F835" s="6" t="str">
        <f>IFERROR(INDEX([1]!tblSchedule[DLC],MATCH(tblTeamSch[[#This Row],[Game Num]],[1]!tblSchedule[GameNum],0)),"")</f>
        <v>6G1AA</v>
      </c>
      <c r="G835" s="7" t="str">
        <f>IFERROR(INDEX([1]!tblSchedule[Facility],MATCH(tblTeamSch[[#This Row],[Game Num]],[1]!tblSchedule[GameNum],0)),"")</f>
        <v>St. Agnes Gym</v>
      </c>
      <c r="H835" s="8">
        <f>IFERROR(INDEX([1]!tblSchedule[Game Date],MATCH(tblTeamSch[[#This Row],[Game Num]],[1]!tblSchedule[GameNum],0)),"")</f>
        <v>46025</v>
      </c>
      <c r="I835" s="9">
        <f>IFERROR(INDEX([1]!tblSchedule[Game Time],MATCH(tblTeamSch[[#This Row],[Game Num]],[1]!tblSchedule[GameNum],0)),"")</f>
        <v>0.375</v>
      </c>
      <c r="J835" s="10" t="str">
        <f>IFERROR(INDEX([1]!tblTeams[Organization],MATCH(tblTeamSch[[#This Row],[Team]],[1]!tblTeams[Team],0)),"")</f>
        <v>St. Agnes</v>
      </c>
      <c r="K835" s="10" t="str">
        <f>IFERROR(INDEX([1]!tblOrg[Abbr],MATCH(tblTeamSch[[#This Row],[Org]],[1]!tblOrg[Organization],0)),"")</f>
        <v>Agn</v>
      </c>
      <c r="L835" s="10" t="str">
        <f>IFERROR(INDEX(IF(tblTeamSch[[#This Row],[1vs2]]=1,[1]!tblSchedule[Team 1 Name],[1]!tblSchedule[Team 2 Name]),MATCH(tblTeamSch[[#This Row],[Game Num]],[1]!tblSchedule[GameNum],0)),"")</f>
        <v>St Agnes BB 6G#1</v>
      </c>
      <c r="M835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835" s="6"/>
      <c r="O835" s="6"/>
      <c r="P835" s="6"/>
      <c r="Q835" s="6">
        <f>INDEX([1]!tblSchedule[Home Game],MATCH(tblTeamSch[[#This Row],[Game Num]],[1]!tblSchedule[GameNum],0))</f>
        <v>1</v>
      </c>
      <c r="R835" s="7" t="e">
        <f>IF(COUNTIFS(tblTeamSch[Team],tblTeamSch[[#This Row],[Team]],#REF!,1)&gt;1,"Y","")</f>
        <v>#REF!</v>
      </c>
      <c r="S835" s="6">
        <f>INDEX([1]!tblLoc[Score],MATCH(INDEX([1]!tblOrg[Loc],MATCH(tblTeamSch[[#This Row],[Org]],[1]!tblOrg[Organization],0)),[1]!tblLoc[Loc],0))</f>
        <v>0</v>
      </c>
      <c r="T835" s="6" t="e">
        <f>INDEX([1]!tblLoc[Score],MATCH(INDEX([1]!tblOrg[Loc],MATCH(#REF!,[1]!tblOrg[Abbr],0)),[1]!tblLoc[Loc],0))</f>
        <v>#REF!</v>
      </c>
      <c r="U835" s="6">
        <f>IFERROR(INDEX([1]!tblLoc[Score],MATCH(INDEX([1]!tblOrg[Loc],MATCH(INDEX(FacList,MATCH(tblTeamSch[[#This Row],[Facility]],INDEX(FacList,,1),0),3),[1]!tblOrg[Org Num],0)),[1]!tblLoc[Loc],0)),"")</f>
        <v>0</v>
      </c>
      <c r="V835" s="6">
        <f>IF(OR(tblTeamSch[[#This Row],[Court]]="",tblTeamSch[[#This Row],[Home]]&gt;0),0,IF(tblTeamSch[[#This Row],[Court]]&lt;10,0,IF(tblTeamSch[[#This Row],[Home Court]]=10,0,10)))</f>
        <v>0</v>
      </c>
      <c r="W835" s="6" t="e">
        <f>COUNTIFS(tblTeamSch[Travel Score for Game],10,tblTeamSch[Home],0,#REF!,#REF!)</f>
        <v>#REF!</v>
      </c>
      <c r="X835" s="6" t="str">
        <f>IFERROR(INDEX(tblTeamSch[Overall Travel Score],MATCH(tblTeamSch[[#This Row],[Opponent]],tblTeamSch[Team],0)),"")</f>
        <v/>
      </c>
      <c r="Y835" s="6" cm="1">
        <f t="array" ref="Y835">IF(Y834="Num",1,IF(Y834="","",IF(Y834+1&gt;TotalNumRegGames*2,"",Y834+1)))</f>
        <v>834</v>
      </c>
    </row>
    <row r="836" spans="1:25" ht="13.35" customHeight="1" x14ac:dyDescent="0.3">
      <c r="A836" s="6" cm="1">
        <f t="array" ref="A8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877</v>
      </c>
      <c r="B836" s="6" cm="1">
        <f t="array" ref="B8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6" s="6">
        <f>IFERROR(INDEX([1]!tblSchedule[Week Game Scheduled],MATCH(tblTeamSch[[#This Row],[Game Num]],[1]!tblSchedule[GameNum],0)),"")</f>
        <v>6</v>
      </c>
      <c r="D836" s="6">
        <f>IFERROR(INDEX([1]!tblSchedule[Round],MATCH(tblTeamSch[[#This Row],[Game Num]],[1]!tblSchedule[GameNum],0)),"")</f>
        <v>4</v>
      </c>
      <c r="E836" s="6">
        <f>IFERROR(INDEX([1]!tblSchedule[Rnd Sch],MATCH(tblTeamSch[[#This Row],[Game Num]],[1]!tblSchedule[GameNum],0)),"")</f>
        <v>4</v>
      </c>
      <c r="F836" s="6" t="str">
        <f>IFERROR(INDEX([1]!tblSchedule[DLC],MATCH(tblTeamSch[[#This Row],[Game Num]],[1]!tblSchedule[GameNum],0)),"")</f>
        <v>6G1AA</v>
      </c>
      <c r="G836" s="7" t="str">
        <f>IFERROR(INDEX([1]!tblSchedule[Facility],MATCH(tblTeamSch[[#This Row],[Game Num]],[1]!tblSchedule[GameNum],0)),"")</f>
        <v>St. Agnes Gym</v>
      </c>
      <c r="H836" s="8">
        <f>IFERROR(INDEX([1]!tblSchedule[Game Date],MATCH(tblTeamSch[[#This Row],[Game Num]],[1]!tblSchedule[GameNum],0)),"")</f>
        <v>46032</v>
      </c>
      <c r="I836" s="9">
        <f>IFERROR(INDEX([1]!tblSchedule[Game Time],MATCH(tblTeamSch[[#This Row],[Game Num]],[1]!tblSchedule[GameNum],0)),"")</f>
        <v>0.41666666666666669</v>
      </c>
      <c r="J836" s="10" t="str">
        <f>IFERROR(INDEX([1]!tblTeams[Organization],MATCH(tblTeamSch[[#This Row],[Team]],[1]!tblTeams[Team],0)),"")</f>
        <v>St. Agnes</v>
      </c>
      <c r="K836" s="10" t="str">
        <f>IFERROR(INDEX([1]!tblOrg[Abbr],MATCH(tblTeamSch[[#This Row],[Org]],[1]!tblOrg[Organization],0)),"")</f>
        <v>Agn</v>
      </c>
      <c r="L836" s="10" t="str">
        <f>IFERROR(INDEX(IF(tblTeamSch[[#This Row],[1vs2]]=1,[1]!tblSchedule[Team 1 Name],[1]!tblSchedule[Team 2 Name]),MATCH(tblTeamSch[[#This Row],[Game Num]],[1]!tblSchedule[GameNum],0)),"")</f>
        <v>St Agnes BB 6G#1</v>
      </c>
      <c r="M836" s="10" t="str">
        <f>IFERROR(INDEX(IF(tblTeamSch[[#This Row],[1vs2]]=1,[1]!tblSchedule[Team 2 Name],[1]!tblSchedule[Team 1 Name]),MATCH(tblTeamSch[[#This Row],[Game Num]],[1]!tblSchedule[GameNum],0)),"")</f>
        <v>SHMS BB 6G#1</v>
      </c>
      <c r="N836" s="6"/>
      <c r="O836" s="6"/>
      <c r="P836" s="6"/>
      <c r="Q836" s="6">
        <f>INDEX([1]!tblSchedule[Home Game],MATCH(tblTeamSch[[#This Row],[Game Num]],[1]!tblSchedule[GameNum],0))</f>
        <v>1</v>
      </c>
      <c r="R836" s="7" t="e">
        <f>IF(COUNTIFS(tblTeamSch[Team],tblTeamSch[[#This Row],[Team]],#REF!,1)&gt;1,"Y","")</f>
        <v>#REF!</v>
      </c>
      <c r="S836" s="6">
        <f>INDEX([1]!tblLoc[Score],MATCH(INDEX([1]!tblOrg[Loc],MATCH(tblTeamSch[[#This Row],[Org]],[1]!tblOrg[Organization],0)),[1]!tblLoc[Loc],0))</f>
        <v>0</v>
      </c>
      <c r="T836" s="6" t="e">
        <f>INDEX([1]!tblLoc[Score],MATCH(INDEX([1]!tblOrg[Loc],MATCH(#REF!,[1]!tblOrg[Abbr],0)),[1]!tblLoc[Loc],0))</f>
        <v>#REF!</v>
      </c>
      <c r="U836" s="6">
        <f>IFERROR(INDEX([1]!tblLoc[Score],MATCH(INDEX([1]!tblOrg[Loc],MATCH(INDEX(FacList,MATCH(tblTeamSch[[#This Row],[Facility]],INDEX(FacList,,1),0),3),[1]!tblOrg[Org Num],0)),[1]!tblLoc[Loc],0)),"")</f>
        <v>0</v>
      </c>
      <c r="V836" s="6">
        <f>IF(OR(tblTeamSch[[#This Row],[Court]]="",tblTeamSch[[#This Row],[Home]]&gt;0),0,IF(tblTeamSch[[#This Row],[Court]]&lt;10,0,IF(tblTeamSch[[#This Row],[Home Court]]=10,0,10)))</f>
        <v>0</v>
      </c>
      <c r="W836" s="6" t="e">
        <f>COUNTIFS(tblTeamSch[Travel Score for Game],10,tblTeamSch[Home],0,#REF!,#REF!)</f>
        <v>#REF!</v>
      </c>
      <c r="X836" s="6" t="str">
        <f>IFERROR(INDEX(tblTeamSch[Overall Travel Score],MATCH(tblTeamSch[[#This Row],[Opponent]],tblTeamSch[Team],0)),"")</f>
        <v/>
      </c>
      <c r="Y836" s="6" cm="1">
        <f t="array" ref="Y836">IF(Y835="Num",1,IF(Y835="","",IF(Y835+1&gt;TotalNumRegGames*2,"",Y835+1)))</f>
        <v>835</v>
      </c>
    </row>
    <row r="837" spans="1:25" ht="13.35" customHeight="1" x14ac:dyDescent="0.3">
      <c r="A837" s="6" cm="1">
        <f t="array" ref="A8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887</v>
      </c>
      <c r="B837" s="6" cm="1">
        <f t="array" ref="B8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37" s="6">
        <f>IFERROR(INDEX([1]!tblSchedule[Week Game Scheduled],MATCH(tblTeamSch[[#This Row],[Game Num]],[1]!tblSchedule[GameNum],0)),"")</f>
        <v>7</v>
      </c>
      <c r="D837" s="6">
        <f>IFERROR(INDEX([1]!tblSchedule[Round],MATCH(tblTeamSch[[#This Row],[Game Num]],[1]!tblSchedule[GameNum],0)),"")</f>
        <v>5</v>
      </c>
      <c r="E837" s="6">
        <f>IFERROR(INDEX([1]!tblSchedule[Rnd Sch],MATCH(tblTeamSch[[#This Row],[Game Num]],[1]!tblSchedule[GameNum],0)),"")</f>
        <v>5</v>
      </c>
      <c r="F837" s="6" t="str">
        <f>IFERROR(INDEX([1]!tblSchedule[DLC],MATCH(tblTeamSch[[#This Row],[Game Num]],[1]!tblSchedule[GameNum],0)),"")</f>
        <v>6G1AA</v>
      </c>
      <c r="G837" s="7" t="str">
        <f>IFERROR(INDEX([1]!tblSchedule[Facility],MATCH(tblTeamSch[[#This Row],[Game Num]],[1]!tblSchedule[GameNum],0)),"")</f>
        <v>St. Agnes Gym</v>
      </c>
      <c r="H837" s="8">
        <f>IFERROR(INDEX([1]!tblSchedule[Game Date],MATCH(tblTeamSch[[#This Row],[Game Num]],[1]!tblSchedule[GameNum],0)),"")</f>
        <v>46039</v>
      </c>
      <c r="I837" s="9">
        <f>IFERROR(INDEX([1]!tblSchedule[Game Time],MATCH(tblTeamSch[[#This Row],[Game Num]],[1]!tblSchedule[GameNum],0)),"")</f>
        <v>0.45833333333333331</v>
      </c>
      <c r="J837" s="10" t="str">
        <f>IFERROR(INDEX([1]!tblTeams[Organization],MATCH(tblTeamSch[[#This Row],[Team]],[1]!tblTeams[Team],0)),"")</f>
        <v>St. Agnes</v>
      </c>
      <c r="K837" s="10" t="str">
        <f>IFERROR(INDEX([1]!tblOrg[Abbr],MATCH(tblTeamSch[[#This Row],[Org]],[1]!tblOrg[Organization],0)),"")</f>
        <v>Agn</v>
      </c>
      <c r="L837" s="10" t="str">
        <f>IFERROR(INDEX(IF(tblTeamSch[[#This Row],[1vs2]]=1,[1]!tblSchedule[Team 1 Name],[1]!tblSchedule[Team 2 Name]),MATCH(tblTeamSch[[#This Row],[Game Num]],[1]!tblSchedule[GameNum],0)),"")</f>
        <v>St Agnes BB 6G#1</v>
      </c>
      <c r="M837" s="10" t="str">
        <f>IFERROR(INDEX(IF(tblTeamSch[[#This Row],[1vs2]]=1,[1]!tblSchedule[Team 2 Name],[1]!tblSchedule[Team 1 Name]),MATCH(tblTeamSch[[#This Row],[Game Num]],[1]!tblSchedule[GameNum],0)),"")</f>
        <v>Holy Trinity BB 5/6G #1</v>
      </c>
      <c r="N837" s="6"/>
      <c r="O837" s="6"/>
      <c r="P837" s="6"/>
      <c r="Q837" s="6">
        <f>INDEX([1]!tblSchedule[Home Game],MATCH(tblTeamSch[[#This Row],[Game Num]],[1]!tblSchedule[GameNum],0))</f>
        <v>1</v>
      </c>
      <c r="R837" s="7" t="e">
        <f>IF(COUNTIFS(tblTeamSch[Team],tblTeamSch[[#This Row],[Team]],#REF!,1)&gt;1,"Y","")</f>
        <v>#REF!</v>
      </c>
      <c r="S837" s="6">
        <f>INDEX([1]!tblLoc[Score],MATCH(INDEX([1]!tblOrg[Loc],MATCH(tblTeamSch[[#This Row],[Org]],[1]!tblOrg[Organization],0)),[1]!tblLoc[Loc],0))</f>
        <v>0</v>
      </c>
      <c r="T837" s="6" t="e">
        <f>INDEX([1]!tblLoc[Score],MATCH(INDEX([1]!tblOrg[Loc],MATCH(#REF!,[1]!tblOrg[Abbr],0)),[1]!tblLoc[Loc],0))</f>
        <v>#REF!</v>
      </c>
      <c r="U837" s="6">
        <f>IFERROR(INDEX([1]!tblLoc[Score],MATCH(INDEX([1]!tblOrg[Loc],MATCH(INDEX(FacList,MATCH(tblTeamSch[[#This Row],[Facility]],INDEX(FacList,,1),0),3),[1]!tblOrg[Org Num],0)),[1]!tblLoc[Loc],0)),"")</f>
        <v>0</v>
      </c>
      <c r="V837" s="6">
        <f>IF(OR(tblTeamSch[[#This Row],[Court]]="",tblTeamSch[[#This Row],[Home]]&gt;0),0,IF(tblTeamSch[[#This Row],[Court]]&lt;10,0,IF(tblTeamSch[[#This Row],[Home Court]]=10,0,10)))</f>
        <v>0</v>
      </c>
      <c r="W837" s="6" t="e">
        <f>COUNTIFS(tblTeamSch[Travel Score for Game],10,tblTeamSch[Home],0,#REF!,#REF!)</f>
        <v>#REF!</v>
      </c>
      <c r="X837" s="6" t="str">
        <f>IFERROR(INDEX(tblTeamSch[Overall Travel Score],MATCH(tblTeamSch[[#This Row],[Opponent]],tblTeamSch[Team],0)),"")</f>
        <v/>
      </c>
      <c r="Y837" s="6" cm="1">
        <f t="array" ref="Y837">IF(Y836="Num",1,IF(Y836="","",IF(Y836+1&gt;TotalNumRegGames*2,"",Y836+1)))</f>
        <v>836</v>
      </c>
    </row>
    <row r="838" spans="1:25" ht="13.35" customHeight="1" x14ac:dyDescent="0.3">
      <c r="A838" s="6" cm="1">
        <f t="array" ref="A8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893</v>
      </c>
      <c r="B838" s="6" cm="1">
        <f t="array" ref="B8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38" s="6">
        <f>IFERROR(INDEX([1]!tblSchedule[Week Game Scheduled],MATCH(tblTeamSch[[#This Row],[Game Num]],[1]!tblSchedule[GameNum],0)),"")</f>
        <v>8</v>
      </c>
      <c r="D838" s="6">
        <f>IFERROR(INDEX([1]!tblSchedule[Round],MATCH(tblTeamSch[[#This Row],[Game Num]],[1]!tblSchedule[GameNum],0)),"")</f>
        <v>6</v>
      </c>
      <c r="E838" s="6">
        <f>IFERROR(INDEX([1]!tblSchedule[Rnd Sch],MATCH(tblTeamSch[[#This Row],[Game Num]],[1]!tblSchedule[GameNum],0)),"")</f>
        <v>6</v>
      </c>
      <c r="F838" s="6" t="str">
        <f>IFERROR(INDEX([1]!tblSchedule[DLC],MATCH(tblTeamSch[[#This Row],[Game Num]],[1]!tblSchedule[GameNum],0)),"")</f>
        <v>6G1AA</v>
      </c>
      <c r="G838" s="7" t="str">
        <f>IFERROR(INDEX([1]!tblSchedule[Facility],MATCH(tblTeamSch[[#This Row],[Game Num]],[1]!tblSchedule[GameNum],0)),"")</f>
        <v>Saint Andrew Academy Gym</v>
      </c>
      <c r="H838" s="8">
        <f>IFERROR(INDEX([1]!tblSchedule[Game Date],MATCH(tblTeamSch[[#This Row],[Game Num]],[1]!tblSchedule[GameNum],0)),"")</f>
        <v>46046</v>
      </c>
      <c r="I838" s="9">
        <f>IFERROR(INDEX([1]!tblSchedule[Game Time],MATCH(tblTeamSch[[#This Row],[Game Num]],[1]!tblSchedule[GameNum],0)),"")</f>
        <v>0.54166666666666663</v>
      </c>
      <c r="J838" s="10" t="str">
        <f>IFERROR(INDEX([1]!tblTeams[Organization],MATCH(tblTeamSch[[#This Row],[Team]],[1]!tblTeams[Team],0)),"")</f>
        <v>St. Agnes</v>
      </c>
      <c r="K838" s="10" t="str">
        <f>IFERROR(INDEX([1]!tblOrg[Abbr],MATCH(tblTeamSch[[#This Row],[Org]],[1]!tblOrg[Organization],0)),"")</f>
        <v>Agn</v>
      </c>
      <c r="L838" s="10" t="str">
        <f>IFERROR(INDEX(IF(tblTeamSch[[#This Row],[1vs2]]=1,[1]!tblSchedule[Team 1 Name],[1]!tblSchedule[Team 2 Name]),MATCH(tblTeamSch[[#This Row],[Game Num]],[1]!tblSchedule[GameNum],0)),"")</f>
        <v>St Agnes BB 6G#1</v>
      </c>
      <c r="M838" s="10" t="str">
        <f>IFERROR(INDEX(IF(tblTeamSch[[#This Row],[1vs2]]=1,[1]!tblSchedule[Team 2 Name],[1]!tblSchedule[Team 1 Name]),MATCH(tblTeamSch[[#This Row],[Game Num]],[1]!tblSchedule[GameNum],0)),"")</f>
        <v>St Michael BB 6G#1</v>
      </c>
      <c r="N838" s="6"/>
      <c r="O838" s="6"/>
      <c r="P838" s="6"/>
      <c r="Q838" s="6">
        <f>INDEX([1]!tblSchedule[Home Game],MATCH(tblTeamSch[[#This Row],[Game Num]],[1]!tblSchedule[GameNum],0))</f>
        <v>0</v>
      </c>
      <c r="R838" s="7" t="e">
        <f>IF(COUNTIFS(tblTeamSch[Team],tblTeamSch[[#This Row],[Team]],#REF!,1)&gt;1,"Y","")</f>
        <v>#REF!</v>
      </c>
      <c r="S838" s="6">
        <f>INDEX([1]!tblLoc[Score],MATCH(INDEX([1]!tblOrg[Loc],MATCH(tblTeamSch[[#This Row],[Org]],[1]!tblOrg[Organization],0)),[1]!tblLoc[Loc],0))</f>
        <v>0</v>
      </c>
      <c r="T838" s="6" t="e">
        <f>INDEX([1]!tblLoc[Score],MATCH(INDEX([1]!tblOrg[Loc],MATCH(#REF!,[1]!tblOrg[Abbr],0)),[1]!tblLoc[Loc],0))</f>
        <v>#REF!</v>
      </c>
      <c r="U838" s="6">
        <f>IFERROR(INDEX([1]!tblLoc[Score],MATCH(INDEX([1]!tblOrg[Loc],MATCH(INDEX(FacList,MATCH(tblTeamSch[[#This Row],[Facility]],INDEX(FacList,,1),0),3),[1]!tblOrg[Org Num],0)),[1]!tblLoc[Loc],0)),"")</f>
        <v>10</v>
      </c>
      <c r="V838" s="6">
        <f>IF(OR(tblTeamSch[[#This Row],[Court]]="",tblTeamSch[[#This Row],[Home]]&gt;0),0,IF(tblTeamSch[[#This Row],[Court]]&lt;10,0,IF(tblTeamSch[[#This Row],[Home Court]]=10,0,10)))</f>
        <v>10</v>
      </c>
      <c r="W838" s="6" t="e">
        <f>COUNTIFS(tblTeamSch[Travel Score for Game],10,tblTeamSch[Home],0,#REF!,#REF!)</f>
        <v>#REF!</v>
      </c>
      <c r="X838" s="6" t="str">
        <f>IFERROR(INDEX(tblTeamSch[Overall Travel Score],MATCH(tblTeamSch[[#This Row],[Opponent]],tblTeamSch[Team],0)),"")</f>
        <v/>
      </c>
      <c r="Y838" s="6" cm="1">
        <f t="array" ref="Y838">IF(Y837="Num",1,IF(Y837="","",IF(Y837+1&gt;TotalNumRegGames*2,"",Y837+1)))</f>
        <v>837</v>
      </c>
    </row>
    <row r="839" spans="1:25" ht="13.35" customHeight="1" x14ac:dyDescent="0.3">
      <c r="A839" s="6" cm="1">
        <f t="array" ref="A8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899</v>
      </c>
      <c r="B839" s="6" cm="1">
        <f t="array" ref="B8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39" s="6">
        <f>IFERROR(INDEX([1]!tblSchedule[Week Game Scheduled],MATCH(tblTeamSch[[#This Row],[Game Num]],[1]!tblSchedule[GameNum],0)),"")</f>
        <v>10</v>
      </c>
      <c r="D839" s="6">
        <f>IFERROR(INDEX([1]!tblSchedule[Round],MATCH(tblTeamSch[[#This Row],[Game Num]],[1]!tblSchedule[GameNum],0)),"")</f>
        <v>7</v>
      </c>
      <c r="E839" s="6">
        <f>IFERROR(INDEX([1]!tblSchedule[Rnd Sch],MATCH(tblTeamSch[[#This Row],[Game Num]],[1]!tblSchedule[GameNum],0)),"")</f>
        <v>7</v>
      </c>
      <c r="F839" s="6" t="str">
        <f>IFERROR(INDEX([1]!tblSchedule[DLC],MATCH(tblTeamSch[[#This Row],[Game Num]],[1]!tblSchedule[GameNum],0)),"")</f>
        <v>6G1AA</v>
      </c>
      <c r="G839" s="7" t="str">
        <f>IFERROR(INDEX([1]!tblSchedule[Facility],MATCH(tblTeamSch[[#This Row],[Game Num]],[1]!tblSchedule[GameNum],0)),"")</f>
        <v>St. Agnes Gym</v>
      </c>
      <c r="H839" s="8">
        <f>IFERROR(INDEX([1]!tblSchedule[Game Date],MATCH(tblTeamSch[[#This Row],[Game Num]],[1]!tblSchedule[GameNum],0)),"")</f>
        <v>46054</v>
      </c>
      <c r="I839" s="9">
        <f>IFERROR(INDEX([1]!tblSchedule[Game Time],MATCH(tblTeamSch[[#This Row],[Game Num]],[1]!tblSchedule[GameNum],0)),"")</f>
        <v>0.58333333333333337</v>
      </c>
      <c r="J839" s="10" t="str">
        <f>IFERROR(INDEX([1]!tblTeams[Organization],MATCH(tblTeamSch[[#This Row],[Team]],[1]!tblTeams[Team],0)),"")</f>
        <v>St. Agnes</v>
      </c>
      <c r="K839" s="10" t="str">
        <f>IFERROR(INDEX([1]!tblOrg[Abbr],MATCH(tblTeamSch[[#This Row],[Org]],[1]!tblOrg[Organization],0)),"")</f>
        <v>Agn</v>
      </c>
      <c r="L839" s="10" t="str">
        <f>IFERROR(INDEX(IF(tblTeamSch[[#This Row],[1vs2]]=1,[1]!tblSchedule[Team 1 Name],[1]!tblSchedule[Team 2 Name]),MATCH(tblTeamSch[[#This Row],[Game Num]],[1]!tblSchedule[GameNum],0)),"")</f>
        <v>St Agnes BB 6G#1</v>
      </c>
      <c r="M839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839" s="6"/>
      <c r="O839" s="6"/>
      <c r="P839" s="6"/>
      <c r="Q839" s="6">
        <f>INDEX([1]!tblSchedule[Home Game],MATCH(tblTeamSch[[#This Row],[Game Num]],[1]!tblSchedule[GameNum],0))</f>
        <v>1</v>
      </c>
      <c r="R839" s="7" t="e">
        <f>IF(COUNTIFS(tblTeamSch[Team],tblTeamSch[[#This Row],[Team]],#REF!,1)&gt;1,"Y","")</f>
        <v>#REF!</v>
      </c>
      <c r="S839" s="6">
        <f>INDEX([1]!tblLoc[Score],MATCH(INDEX([1]!tblOrg[Loc],MATCH(tblTeamSch[[#This Row],[Org]],[1]!tblOrg[Organization],0)),[1]!tblLoc[Loc],0))</f>
        <v>0</v>
      </c>
      <c r="T839" s="6" t="e">
        <f>INDEX([1]!tblLoc[Score],MATCH(INDEX([1]!tblOrg[Loc],MATCH(#REF!,[1]!tblOrg[Abbr],0)),[1]!tblLoc[Loc],0))</f>
        <v>#REF!</v>
      </c>
      <c r="U839" s="6">
        <f>IFERROR(INDEX([1]!tblLoc[Score],MATCH(INDEX([1]!tblOrg[Loc],MATCH(INDEX(FacList,MATCH(tblTeamSch[[#This Row],[Facility]],INDEX(FacList,,1),0),3),[1]!tblOrg[Org Num],0)),[1]!tblLoc[Loc],0)),"")</f>
        <v>0</v>
      </c>
      <c r="V839" s="6">
        <f>IF(OR(tblTeamSch[[#This Row],[Court]]="",tblTeamSch[[#This Row],[Home]]&gt;0),0,IF(tblTeamSch[[#This Row],[Court]]&lt;10,0,IF(tblTeamSch[[#This Row],[Home Court]]=10,0,10)))</f>
        <v>0</v>
      </c>
      <c r="W839" s="6" t="e">
        <f>COUNTIFS(tblTeamSch[Travel Score for Game],10,tblTeamSch[Home],0,#REF!,#REF!)</f>
        <v>#REF!</v>
      </c>
      <c r="X839" s="6" t="str">
        <f>IFERROR(INDEX(tblTeamSch[Overall Travel Score],MATCH(tblTeamSch[[#This Row],[Opponent]],tblTeamSch[Team],0)),"")</f>
        <v/>
      </c>
      <c r="Y839" s="6" cm="1">
        <f t="array" ref="Y839">IF(Y838="Num",1,IF(Y838="","",IF(Y838+1&gt;TotalNumRegGames*2,"",Y838+1)))</f>
        <v>838</v>
      </c>
    </row>
    <row r="840" spans="1:25" ht="13.35" customHeight="1" x14ac:dyDescent="0.3">
      <c r="A840" s="6" cm="1">
        <f t="array" ref="A8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933</v>
      </c>
      <c r="B840" s="6" cm="1">
        <f t="array" ref="B8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0" s="6">
        <f>IFERROR(INDEX([1]!tblSchedule[Week Game Scheduled],MATCH(tblTeamSch[[#This Row],[Game Num]],[1]!tblSchedule[GameNum],0)),"")</f>
        <v>49</v>
      </c>
      <c r="D840" s="6">
        <f>IFERROR(INDEX([1]!tblSchedule[Round],MATCH(tblTeamSch[[#This Row],[Game Num]],[1]!tblSchedule[GameNum],0)),"")</f>
        <v>1</v>
      </c>
      <c r="E840" s="6">
        <f>IFERROR(INDEX([1]!tblSchedule[Rnd Sch],MATCH(tblTeamSch[[#This Row],[Game Num]],[1]!tblSchedule[GameNum],0)),"")</f>
        <v>1</v>
      </c>
      <c r="F840" s="6" t="str">
        <f>IFERROR(INDEX([1]!tblSchedule[DLC],MATCH(tblTeamSch[[#This Row],[Game Num]],[1]!tblSchedule[GameNum],0)),"")</f>
        <v>6G2</v>
      </c>
      <c r="G840" s="7" t="str">
        <f>IFERROR(INDEX([1]!tblSchedule[Facility],MATCH(tblTeamSch[[#This Row],[Game Num]],[1]!tblSchedule[GameNum],0)),"")</f>
        <v>St. Patrick's Celtic Center</v>
      </c>
      <c r="H840" s="8">
        <f>IFERROR(INDEX([1]!tblSchedule[Game Date],MATCH(tblTeamSch[[#This Row],[Game Num]],[1]!tblSchedule[GameNum],0)),"")</f>
        <v>45997</v>
      </c>
      <c r="I840" s="9">
        <f>IFERROR(INDEX([1]!tblSchedule[Game Time],MATCH(tblTeamSch[[#This Row],[Game Num]],[1]!tblSchedule[GameNum],0)),"")</f>
        <v>0.5</v>
      </c>
      <c r="J840" s="10" t="str">
        <f>IFERROR(INDEX([1]!tblTeams[Organization],MATCH(tblTeamSch[[#This Row],[Team]],[1]!tblTeams[Team],0)),"")</f>
        <v>St. Agnes</v>
      </c>
      <c r="K840" s="10" t="str">
        <f>IFERROR(INDEX([1]!tblOrg[Abbr],MATCH(tblTeamSch[[#This Row],[Org]],[1]!tblOrg[Organization],0)),"")</f>
        <v>Agn</v>
      </c>
      <c r="L840" s="10" t="str">
        <f>IFERROR(INDEX(IF(tblTeamSch[[#This Row],[1vs2]]=1,[1]!tblSchedule[Team 1 Name],[1]!tblSchedule[Team 2 Name]),MATCH(tblTeamSch[[#This Row],[Game Num]],[1]!tblSchedule[GameNum],0)),"")</f>
        <v>St Agnes BB 6G#2</v>
      </c>
      <c r="M840" s="10" t="str">
        <f>IFERROR(INDEX(IF(tblTeamSch[[#This Row],[1vs2]]=1,[1]!tblSchedule[Team 2 Name],[1]!tblSchedule[Team 1 Name]),MATCH(tblTeamSch[[#This Row],[Game Num]],[1]!tblSchedule[GameNum],0)),"")</f>
        <v>St Patrick BB 6G#2</v>
      </c>
      <c r="N840" s="6"/>
      <c r="O840" s="6"/>
      <c r="P840" s="6"/>
      <c r="Q840" s="6">
        <f>INDEX([1]!tblSchedule[Home Game],MATCH(tblTeamSch[[#This Row],[Game Num]],[1]!tblSchedule[GameNum],0))</f>
        <v>1</v>
      </c>
      <c r="R840" s="7" t="e">
        <f>IF(COUNTIFS(tblTeamSch[Team],tblTeamSch[[#This Row],[Team]],#REF!,1)&gt;1,"Y","")</f>
        <v>#REF!</v>
      </c>
      <c r="S840" s="6">
        <f>INDEX([1]!tblLoc[Score],MATCH(INDEX([1]!tblOrg[Loc],MATCH(tblTeamSch[[#This Row],[Org]],[1]!tblOrg[Organization],0)),[1]!tblLoc[Loc],0))</f>
        <v>0</v>
      </c>
      <c r="T840" s="6" t="e">
        <f>INDEX([1]!tblLoc[Score],MATCH(INDEX([1]!tblOrg[Loc],MATCH(#REF!,[1]!tblOrg[Abbr],0)),[1]!tblLoc[Loc],0))</f>
        <v>#REF!</v>
      </c>
      <c r="U840" s="6">
        <f>IFERROR(INDEX([1]!tblLoc[Score],MATCH(INDEX([1]!tblOrg[Loc],MATCH(INDEX(FacList,MATCH(tblTeamSch[[#This Row],[Facility]],INDEX(FacList,,1),0),3),[1]!tblOrg[Org Num],0)),[1]!tblLoc[Loc],0)),"")</f>
        <v>4</v>
      </c>
      <c r="V840" s="6">
        <f>IF(OR(tblTeamSch[[#This Row],[Court]]="",tblTeamSch[[#This Row],[Home]]&gt;0),0,IF(tblTeamSch[[#This Row],[Court]]&lt;10,0,IF(tblTeamSch[[#This Row],[Home Court]]=10,0,10)))</f>
        <v>0</v>
      </c>
      <c r="W840" s="6" t="e">
        <f>COUNTIFS(tblTeamSch[Travel Score for Game],10,tblTeamSch[Home],0,#REF!,#REF!)</f>
        <v>#REF!</v>
      </c>
      <c r="X840" s="6" t="str">
        <f>IFERROR(INDEX(tblTeamSch[Overall Travel Score],MATCH(tblTeamSch[[#This Row],[Opponent]],tblTeamSch[Team],0)),"")</f>
        <v/>
      </c>
      <c r="Y840" s="6" cm="1">
        <f t="array" ref="Y840">IF(Y839="Num",1,IF(Y839="","",IF(Y839+1&gt;TotalNumRegGames*2,"",Y839+1)))</f>
        <v>839</v>
      </c>
    </row>
    <row r="841" spans="1:25" ht="13.35" customHeight="1" x14ac:dyDescent="0.3">
      <c r="A841" s="6" cm="1">
        <f t="array" ref="A8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936</v>
      </c>
      <c r="B841" s="6" cm="1">
        <f t="array" ref="B8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41" s="6">
        <f>IFERROR(INDEX([1]!tblSchedule[Week Game Scheduled],MATCH(tblTeamSch[[#This Row],[Game Num]],[1]!tblSchedule[GameNum],0)),"")</f>
        <v>50</v>
      </c>
      <c r="D841" s="6">
        <f>IFERROR(INDEX([1]!tblSchedule[Round],MATCH(tblTeamSch[[#This Row],[Game Num]],[1]!tblSchedule[GameNum],0)),"")</f>
        <v>2</v>
      </c>
      <c r="E841" s="6">
        <f>IFERROR(INDEX([1]!tblSchedule[Rnd Sch],MATCH(tblTeamSch[[#This Row],[Game Num]],[1]!tblSchedule[GameNum],0)),"")</f>
        <v>2</v>
      </c>
      <c r="F841" s="6" t="str">
        <f>IFERROR(INDEX([1]!tblSchedule[DLC],MATCH(tblTeamSch[[#This Row],[Game Num]],[1]!tblSchedule[GameNum],0)),"")</f>
        <v>6G2</v>
      </c>
      <c r="G841" s="7" t="str">
        <f>IFERROR(INDEX([1]!tblSchedule[Facility],MATCH(tblTeamSch[[#This Row],[Game Num]],[1]!tblSchedule[GameNum],0)),"")</f>
        <v>Holy Spirit Gym</v>
      </c>
      <c r="H841" s="8">
        <f>IFERROR(INDEX([1]!tblSchedule[Game Date],MATCH(tblTeamSch[[#This Row],[Game Num]],[1]!tblSchedule[GameNum],0)),"")</f>
        <v>46004</v>
      </c>
      <c r="I841" s="9">
        <f>IFERROR(INDEX([1]!tblSchedule[Game Time],MATCH(tblTeamSch[[#This Row],[Game Num]],[1]!tblSchedule[GameNum],0)),"")</f>
        <v>0.45833333333333331</v>
      </c>
      <c r="J841" s="10" t="str">
        <f>IFERROR(INDEX([1]!tblTeams[Organization],MATCH(tblTeamSch[[#This Row],[Team]],[1]!tblTeams[Team],0)),"")</f>
        <v>St. Agnes</v>
      </c>
      <c r="K841" s="10" t="str">
        <f>IFERROR(INDEX([1]!tblOrg[Abbr],MATCH(tblTeamSch[[#This Row],[Org]],[1]!tblOrg[Organization],0)),"")</f>
        <v>Agn</v>
      </c>
      <c r="L841" s="10" t="str">
        <f>IFERROR(INDEX(IF(tblTeamSch[[#This Row],[1vs2]]=1,[1]!tblSchedule[Team 1 Name],[1]!tblSchedule[Team 2 Name]),MATCH(tblTeamSch[[#This Row],[Game Num]],[1]!tblSchedule[GameNum],0)),"")</f>
        <v>St Agnes BB 6G#2</v>
      </c>
      <c r="M841" s="10" t="str">
        <f>IFERROR(INDEX(IF(tblTeamSch[[#This Row],[1vs2]]=1,[1]!tblSchedule[Team 2 Name],[1]!tblSchedule[Team 1 Name]),MATCH(tblTeamSch[[#This Row],[Game Num]],[1]!tblSchedule[GameNum],0)),"")</f>
        <v>Holy Spirit GBB 6#2</v>
      </c>
      <c r="N841" s="6"/>
      <c r="O841" s="6"/>
      <c r="P841" s="6"/>
      <c r="Q841" s="6">
        <f>INDEX([1]!tblSchedule[Home Game],MATCH(tblTeamSch[[#This Row],[Game Num]],[1]!tblSchedule[GameNum],0))</f>
        <v>1</v>
      </c>
      <c r="R841" s="7" t="e">
        <f>IF(COUNTIFS(tblTeamSch[Team],tblTeamSch[[#This Row],[Team]],#REF!,1)&gt;1,"Y","")</f>
        <v>#REF!</v>
      </c>
      <c r="S841" s="6">
        <f>INDEX([1]!tblLoc[Score],MATCH(INDEX([1]!tblOrg[Loc],MATCH(tblTeamSch[[#This Row],[Org]],[1]!tblOrg[Organization],0)),[1]!tblLoc[Loc],0))</f>
        <v>0</v>
      </c>
      <c r="T841" s="6" t="e">
        <f>INDEX([1]!tblLoc[Score],MATCH(INDEX([1]!tblOrg[Loc],MATCH(#REF!,[1]!tblOrg[Abbr],0)),[1]!tblLoc[Loc],0))</f>
        <v>#REF!</v>
      </c>
      <c r="U841" s="6">
        <f>IFERROR(INDEX([1]!tblLoc[Score],MATCH(INDEX([1]!tblOrg[Loc],MATCH(INDEX(FacList,MATCH(tblTeamSch[[#This Row],[Facility]],INDEX(FacList,,1),0),3),[1]!tblOrg[Org Num],0)),[1]!tblLoc[Loc],0)),"")</f>
        <v>0</v>
      </c>
      <c r="V841" s="6">
        <f>IF(OR(tblTeamSch[[#This Row],[Court]]="",tblTeamSch[[#This Row],[Home]]&gt;0),0,IF(tblTeamSch[[#This Row],[Court]]&lt;10,0,IF(tblTeamSch[[#This Row],[Home Court]]=10,0,10)))</f>
        <v>0</v>
      </c>
      <c r="W841" s="6" t="e">
        <f>COUNTIFS(tblTeamSch[Travel Score for Game],10,tblTeamSch[Home],0,#REF!,#REF!)</f>
        <v>#REF!</v>
      </c>
      <c r="X841" s="6" t="str">
        <f>IFERROR(INDEX(tblTeamSch[Overall Travel Score],MATCH(tblTeamSch[[#This Row],[Opponent]],tblTeamSch[Team],0)),"")</f>
        <v/>
      </c>
      <c r="Y841" s="6" cm="1">
        <f t="array" ref="Y841">IF(Y840="Num",1,IF(Y840="","",IF(Y840+1&gt;TotalNumRegGames*2,"",Y840+1)))</f>
        <v>840</v>
      </c>
    </row>
    <row r="842" spans="1:25" ht="13.35" customHeight="1" x14ac:dyDescent="0.3">
      <c r="A842" s="6" cm="1">
        <f t="array" ref="A8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941</v>
      </c>
      <c r="B842" s="6" cm="1">
        <f t="array" ref="B8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42" s="6">
        <f>IFERROR(INDEX([1]!tblSchedule[Week Game Scheduled],MATCH(tblTeamSch[[#This Row],[Game Num]],[1]!tblSchedule[GameNum],0)),"")</f>
        <v>5</v>
      </c>
      <c r="D842" s="6">
        <f>IFERROR(INDEX([1]!tblSchedule[Round],MATCH(tblTeamSch[[#This Row],[Game Num]],[1]!tblSchedule[GameNum],0)),"")</f>
        <v>3</v>
      </c>
      <c r="E842" s="6">
        <f>IFERROR(INDEX([1]!tblSchedule[Rnd Sch],MATCH(tblTeamSch[[#This Row],[Game Num]],[1]!tblSchedule[GameNum],0)),"")</f>
        <v>3</v>
      </c>
      <c r="F842" s="6" t="str">
        <f>IFERROR(INDEX([1]!tblSchedule[DLC],MATCH(tblTeamSch[[#This Row],[Game Num]],[1]!tblSchedule[GameNum],0)),"")</f>
        <v>6G2</v>
      </c>
      <c r="G842" s="7" t="str">
        <f>IFERROR(INDEX([1]!tblSchedule[Facility],MATCH(tblTeamSch[[#This Row],[Game Num]],[1]!tblSchedule[GameNum],0)),"")</f>
        <v>St. Agnes Gym</v>
      </c>
      <c r="H842" s="8">
        <f>IFERROR(INDEX([1]!tblSchedule[Game Date],MATCH(tblTeamSch[[#This Row],[Game Num]],[1]!tblSchedule[GameNum],0)),"")</f>
        <v>46025</v>
      </c>
      <c r="I842" s="9">
        <f>IFERROR(INDEX([1]!tblSchedule[Game Time],MATCH(tblTeamSch[[#This Row],[Game Num]],[1]!tblSchedule[GameNum],0)),"")</f>
        <v>0.41666666666666669</v>
      </c>
      <c r="J842" s="10" t="str">
        <f>IFERROR(INDEX([1]!tblTeams[Organization],MATCH(tblTeamSch[[#This Row],[Team]],[1]!tblTeams[Team],0)),"")</f>
        <v>St. Agnes</v>
      </c>
      <c r="K842" s="10" t="str">
        <f>IFERROR(INDEX([1]!tblOrg[Abbr],MATCH(tblTeamSch[[#This Row],[Org]],[1]!tblOrg[Organization],0)),"")</f>
        <v>Agn</v>
      </c>
      <c r="L842" s="10" t="str">
        <f>IFERROR(INDEX(IF(tblTeamSch[[#This Row],[1vs2]]=1,[1]!tblSchedule[Team 1 Name],[1]!tblSchedule[Team 2 Name]),MATCH(tblTeamSch[[#This Row],[Game Num]],[1]!tblSchedule[GameNum],0)),"")</f>
        <v>St Agnes BB 6G#2</v>
      </c>
      <c r="M842" s="10" t="str">
        <f>IFERROR(INDEX(IF(tblTeamSch[[#This Row],[1vs2]]=1,[1]!tblSchedule[Team 2 Name],[1]!tblSchedule[Team 1 Name]),MATCH(tblTeamSch[[#This Row],[Game Num]],[1]!tblSchedule[GameNum],0)),"")</f>
        <v>St. Raphael BB 6G #2</v>
      </c>
      <c r="N842" s="6"/>
      <c r="O842" s="6"/>
      <c r="P842" s="6"/>
      <c r="Q842" s="6">
        <f>INDEX([1]!tblSchedule[Home Game],MATCH(tblTeamSch[[#This Row],[Game Num]],[1]!tblSchedule[GameNum],0))</f>
        <v>1</v>
      </c>
      <c r="R842" s="7" t="e">
        <f>IF(COUNTIFS(tblTeamSch[Team],tblTeamSch[[#This Row],[Team]],#REF!,1)&gt;1,"Y","")</f>
        <v>#REF!</v>
      </c>
      <c r="S842" s="6">
        <f>INDEX([1]!tblLoc[Score],MATCH(INDEX([1]!tblOrg[Loc],MATCH(tblTeamSch[[#This Row],[Org]],[1]!tblOrg[Organization],0)),[1]!tblLoc[Loc],0))</f>
        <v>0</v>
      </c>
      <c r="T842" s="6" t="e">
        <f>INDEX([1]!tblLoc[Score],MATCH(INDEX([1]!tblOrg[Loc],MATCH(#REF!,[1]!tblOrg[Abbr],0)),[1]!tblLoc[Loc],0))</f>
        <v>#REF!</v>
      </c>
      <c r="U842" s="6">
        <f>IFERROR(INDEX([1]!tblLoc[Score],MATCH(INDEX([1]!tblOrg[Loc],MATCH(INDEX(FacList,MATCH(tblTeamSch[[#This Row],[Facility]],INDEX(FacList,,1),0),3),[1]!tblOrg[Org Num],0)),[1]!tblLoc[Loc],0)),"")</f>
        <v>0</v>
      </c>
      <c r="V842" s="6">
        <f>IF(OR(tblTeamSch[[#This Row],[Court]]="",tblTeamSch[[#This Row],[Home]]&gt;0),0,IF(tblTeamSch[[#This Row],[Court]]&lt;10,0,IF(tblTeamSch[[#This Row],[Home Court]]=10,0,10)))</f>
        <v>0</v>
      </c>
      <c r="W842" s="6" t="e">
        <f>COUNTIFS(tblTeamSch[Travel Score for Game],10,tblTeamSch[Home],0,#REF!,#REF!)</f>
        <v>#REF!</v>
      </c>
      <c r="X842" s="6" t="str">
        <f>IFERROR(INDEX(tblTeamSch[Overall Travel Score],MATCH(tblTeamSch[[#This Row],[Opponent]],tblTeamSch[Team],0)),"")</f>
        <v/>
      </c>
      <c r="Y842" s="6" cm="1">
        <f t="array" ref="Y842">IF(Y841="Num",1,IF(Y841="","",IF(Y841+1&gt;TotalNumRegGames*2,"",Y841+1)))</f>
        <v>841</v>
      </c>
    </row>
    <row r="843" spans="1:25" ht="13.35" customHeight="1" x14ac:dyDescent="0.3">
      <c r="A843" s="6" cm="1">
        <f t="array" ref="A8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961</v>
      </c>
      <c r="B843" s="6" cm="1">
        <f t="array" ref="B8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3" s="6">
        <f>IFERROR(INDEX([1]!tblSchedule[Week Game Scheduled],MATCH(tblTeamSch[[#This Row],[Game Num]],[1]!tblSchedule[GameNum],0)),"")</f>
        <v>6</v>
      </c>
      <c r="D843" s="6">
        <f>IFERROR(INDEX([1]!tblSchedule[Round],MATCH(tblTeamSch[[#This Row],[Game Num]],[1]!tblSchedule[GameNum],0)),"")</f>
        <v>8</v>
      </c>
      <c r="E843" s="6">
        <f>IFERROR(INDEX([1]!tblSchedule[Rnd Sch],MATCH(tblTeamSch[[#This Row],[Game Num]],[1]!tblSchedule[GameNum],0)),"")</f>
        <v>3</v>
      </c>
      <c r="F843" s="6" t="str">
        <f>IFERROR(INDEX([1]!tblSchedule[DLC],MATCH(tblTeamSch[[#This Row],[Game Num]],[1]!tblSchedule[GameNum],0)),"")</f>
        <v>6G2</v>
      </c>
      <c r="G843" s="7" t="str">
        <f>IFERROR(INDEX([1]!tblSchedule[Facility],MATCH(tblTeamSch[[#This Row],[Game Num]],[1]!tblSchedule[GameNum],0)),"")</f>
        <v>St. Stephen Martyr Gym</v>
      </c>
      <c r="H843" s="8">
        <f>IFERROR(INDEX([1]!tblSchedule[Game Date],MATCH(tblTeamSch[[#This Row],[Game Num]],[1]!tblSchedule[GameNum],0)),"")</f>
        <v>46026</v>
      </c>
      <c r="I843" s="9">
        <f>IFERROR(INDEX([1]!tblSchedule[Game Time],MATCH(tblTeamSch[[#This Row],[Game Num]],[1]!tblSchedule[GameNum],0)),"")</f>
        <v>0.66666666666666663</v>
      </c>
      <c r="J843" s="10" t="str">
        <f>IFERROR(INDEX([1]!tblTeams[Organization],MATCH(tblTeamSch[[#This Row],[Team]],[1]!tblTeams[Team],0)),"")</f>
        <v>St. Agnes</v>
      </c>
      <c r="K843" s="10" t="str">
        <f>IFERROR(INDEX([1]!tblOrg[Abbr],MATCH(tblTeamSch[[#This Row],[Org]],[1]!tblOrg[Organization],0)),"")</f>
        <v>Agn</v>
      </c>
      <c r="L843" s="10" t="str">
        <f>IFERROR(INDEX(IF(tblTeamSch[[#This Row],[1vs2]]=1,[1]!tblSchedule[Team 1 Name],[1]!tblSchedule[Team 2 Name]),MATCH(tblTeamSch[[#This Row],[Game Num]],[1]!tblSchedule[GameNum],0)),"")</f>
        <v>St Agnes BB 6G#2</v>
      </c>
      <c r="M843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843" s="6"/>
      <c r="O843" s="6"/>
      <c r="P843" s="6"/>
      <c r="Q843" s="6">
        <f>INDEX([1]!tblSchedule[Home Game],MATCH(tblTeamSch[[#This Row],[Game Num]],[1]!tblSchedule[GameNum],0))</f>
        <v>0</v>
      </c>
      <c r="R843" s="7" t="e">
        <f>IF(COUNTIFS(tblTeamSch[Team],tblTeamSch[[#This Row],[Team]],#REF!,1)&gt;1,"Y","")</f>
        <v>#REF!</v>
      </c>
      <c r="S843" s="6">
        <f>INDEX([1]!tblLoc[Score],MATCH(INDEX([1]!tblOrg[Loc],MATCH(tblTeamSch[[#This Row],[Org]],[1]!tblOrg[Organization],0)),[1]!tblLoc[Loc],0))</f>
        <v>0</v>
      </c>
      <c r="T843" s="6" t="e">
        <f>INDEX([1]!tblLoc[Score],MATCH(INDEX([1]!tblOrg[Loc],MATCH(#REF!,[1]!tblOrg[Abbr],0)),[1]!tblLoc[Loc],0))</f>
        <v>#REF!</v>
      </c>
      <c r="U843" s="6">
        <f>IFERROR(INDEX([1]!tblLoc[Score],MATCH(INDEX([1]!tblOrg[Loc],MATCH(INDEX(FacList,MATCH(tblTeamSch[[#This Row],[Facility]],INDEX(FacList,,1),0),3),[1]!tblOrg[Org Num],0)),[1]!tblLoc[Loc],0)),"")</f>
        <v>0</v>
      </c>
      <c r="V843" s="6">
        <f>IF(OR(tblTeamSch[[#This Row],[Court]]="",tblTeamSch[[#This Row],[Home]]&gt;0),0,IF(tblTeamSch[[#This Row],[Court]]&lt;10,0,IF(tblTeamSch[[#This Row],[Home Court]]=10,0,10)))</f>
        <v>0</v>
      </c>
      <c r="W843" s="6" t="e">
        <f>COUNTIFS(tblTeamSch[Travel Score for Game],10,tblTeamSch[Home],0,#REF!,#REF!)</f>
        <v>#REF!</v>
      </c>
      <c r="X843" s="6" t="str">
        <f>IFERROR(INDEX(tblTeamSch[Overall Travel Score],MATCH(tblTeamSch[[#This Row],[Opponent]],tblTeamSch[Team],0)),"")</f>
        <v/>
      </c>
      <c r="Y843" s="6" cm="1">
        <f t="array" ref="Y843">IF(Y842="Num",1,IF(Y842="","",IF(Y842+1&gt;TotalNumRegGames*2,"",Y842+1)))</f>
        <v>842</v>
      </c>
    </row>
    <row r="844" spans="1:25" ht="13.35" customHeight="1" x14ac:dyDescent="0.3">
      <c r="A844" s="6" cm="1">
        <f t="array" ref="A8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946</v>
      </c>
      <c r="B844" s="6" cm="1">
        <f t="array" ref="B8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4" s="6">
        <f>IFERROR(INDEX([1]!tblSchedule[Week Game Scheduled],MATCH(tblTeamSch[[#This Row],[Game Num]],[1]!tblSchedule[GameNum],0)),"")</f>
        <v>6</v>
      </c>
      <c r="D844" s="6">
        <f>IFERROR(INDEX([1]!tblSchedule[Round],MATCH(tblTeamSch[[#This Row],[Game Num]],[1]!tblSchedule[GameNum],0)),"")</f>
        <v>4</v>
      </c>
      <c r="E844" s="6">
        <f>IFERROR(INDEX([1]!tblSchedule[Rnd Sch],MATCH(tblTeamSch[[#This Row],[Game Num]],[1]!tblSchedule[GameNum],0)),"")</f>
        <v>4</v>
      </c>
      <c r="F844" s="6" t="str">
        <f>IFERROR(INDEX([1]!tblSchedule[DLC],MATCH(tblTeamSch[[#This Row],[Game Num]],[1]!tblSchedule[GameNum],0)),"")</f>
        <v>6G2</v>
      </c>
      <c r="G844" s="7" t="str">
        <f>IFERROR(INDEX([1]!tblSchedule[Facility],MATCH(tblTeamSch[[#This Row],[Game Num]],[1]!tblSchedule[GameNum],0)),"")</f>
        <v>St. Margaret Mary Gym</v>
      </c>
      <c r="H844" s="8">
        <f>IFERROR(INDEX([1]!tblSchedule[Game Date],MATCH(tblTeamSch[[#This Row],[Game Num]],[1]!tblSchedule[GameNum],0)),"")</f>
        <v>46032</v>
      </c>
      <c r="I844" s="9">
        <f>IFERROR(INDEX([1]!tblSchedule[Game Time],MATCH(tblTeamSch[[#This Row],[Game Num]],[1]!tblSchedule[GameNum],0)),"")</f>
        <v>0.5</v>
      </c>
      <c r="J844" s="10" t="str">
        <f>IFERROR(INDEX([1]!tblTeams[Organization],MATCH(tblTeamSch[[#This Row],[Team]],[1]!tblTeams[Team],0)),"")</f>
        <v>St. Agnes</v>
      </c>
      <c r="K844" s="10" t="str">
        <f>IFERROR(INDEX([1]!tblOrg[Abbr],MATCH(tblTeamSch[[#This Row],[Org]],[1]!tblOrg[Organization],0)),"")</f>
        <v>Agn</v>
      </c>
      <c r="L844" s="10" t="str">
        <f>IFERROR(INDEX(IF(tblTeamSch[[#This Row],[1vs2]]=1,[1]!tblSchedule[Team 1 Name],[1]!tblSchedule[Team 2 Name]),MATCH(tblTeamSch[[#This Row],[Game Num]],[1]!tblSchedule[GameNum],0)),"")</f>
        <v>St Agnes BB 6G#2</v>
      </c>
      <c r="M844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844" s="6"/>
      <c r="O844" s="6"/>
      <c r="P844" s="6"/>
      <c r="Q844" s="6">
        <f>INDEX([1]!tblSchedule[Home Game],MATCH(tblTeamSch[[#This Row],[Game Num]],[1]!tblSchedule[GameNum],0))</f>
        <v>1</v>
      </c>
      <c r="R844" s="7" t="e">
        <f>IF(COUNTIFS(tblTeamSch[Team],tblTeamSch[[#This Row],[Team]],#REF!,1)&gt;1,"Y","")</f>
        <v>#REF!</v>
      </c>
      <c r="S844" s="6">
        <f>INDEX([1]!tblLoc[Score],MATCH(INDEX([1]!tblOrg[Loc],MATCH(tblTeamSch[[#This Row],[Org]],[1]!tblOrg[Organization],0)),[1]!tblLoc[Loc],0))</f>
        <v>0</v>
      </c>
      <c r="T844" s="6" t="e">
        <f>INDEX([1]!tblLoc[Score],MATCH(INDEX([1]!tblOrg[Loc],MATCH(#REF!,[1]!tblOrg[Abbr],0)),[1]!tblLoc[Loc],0))</f>
        <v>#REF!</v>
      </c>
      <c r="U844" s="6">
        <f>IFERROR(INDEX([1]!tblLoc[Score],MATCH(INDEX([1]!tblOrg[Loc],MATCH(INDEX(FacList,MATCH(tblTeamSch[[#This Row],[Facility]],INDEX(FacList,,1),0),3),[1]!tblOrg[Org Num],0)),[1]!tblLoc[Loc],0)),"")</f>
        <v>0</v>
      </c>
      <c r="V844" s="6">
        <f>IF(OR(tblTeamSch[[#This Row],[Court]]="",tblTeamSch[[#This Row],[Home]]&gt;0),0,IF(tblTeamSch[[#This Row],[Court]]&lt;10,0,IF(tblTeamSch[[#This Row],[Home Court]]=10,0,10)))</f>
        <v>0</v>
      </c>
      <c r="W844" s="6" t="e">
        <f>COUNTIFS(tblTeamSch[Travel Score for Game],10,tblTeamSch[Home],0,#REF!,#REF!)</f>
        <v>#REF!</v>
      </c>
      <c r="X844" s="6" t="str">
        <f>IFERROR(INDEX(tblTeamSch[Overall Travel Score],MATCH(tblTeamSch[[#This Row],[Opponent]],tblTeamSch[Team],0)),"")</f>
        <v/>
      </c>
      <c r="Y844" s="6" cm="1">
        <f t="array" ref="Y844">IF(Y843="Num",1,IF(Y843="","",IF(Y843+1&gt;TotalNumRegGames*2,"",Y843+1)))</f>
        <v>843</v>
      </c>
    </row>
    <row r="845" spans="1:25" ht="13.35" customHeight="1" x14ac:dyDescent="0.3">
      <c r="A845" s="6" cm="1">
        <f t="array" ref="A8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950</v>
      </c>
      <c r="B845" s="6" cm="1">
        <f t="array" ref="B8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5" s="6">
        <f>IFERROR(INDEX([1]!tblSchedule[Week Game Scheduled],MATCH(tblTeamSch[[#This Row],[Game Num]],[1]!tblSchedule[GameNum],0)),"")</f>
        <v>7</v>
      </c>
      <c r="D845" s="6">
        <f>IFERROR(INDEX([1]!tblSchedule[Round],MATCH(tblTeamSch[[#This Row],[Game Num]],[1]!tblSchedule[GameNum],0)),"")</f>
        <v>5</v>
      </c>
      <c r="E845" s="6">
        <f>IFERROR(INDEX([1]!tblSchedule[Rnd Sch],MATCH(tblTeamSch[[#This Row],[Game Num]],[1]!tblSchedule[GameNum],0)),"")</f>
        <v>5</v>
      </c>
      <c r="F845" s="6" t="str">
        <f>IFERROR(INDEX([1]!tblSchedule[DLC],MATCH(tblTeamSch[[#This Row],[Game Num]],[1]!tblSchedule[GameNum],0)),"")</f>
        <v>6G2</v>
      </c>
      <c r="G845" s="7" t="str">
        <f>IFERROR(INDEX([1]!tblSchedule[Facility],MATCH(tblTeamSch[[#This Row],[Game Num]],[1]!tblSchedule[GameNum],0)),"")</f>
        <v>St. Agnes Gym</v>
      </c>
      <c r="H845" s="8">
        <f>IFERROR(INDEX([1]!tblSchedule[Game Date],MATCH(tblTeamSch[[#This Row],[Game Num]],[1]!tblSchedule[GameNum],0)),"")</f>
        <v>46039</v>
      </c>
      <c r="I845" s="9">
        <f>IFERROR(INDEX([1]!tblSchedule[Game Time],MATCH(tblTeamSch[[#This Row],[Game Num]],[1]!tblSchedule[GameNum],0)),"")</f>
        <v>0.5</v>
      </c>
      <c r="J845" s="10" t="str">
        <f>IFERROR(INDEX([1]!tblTeams[Organization],MATCH(tblTeamSch[[#This Row],[Team]],[1]!tblTeams[Team],0)),"")</f>
        <v>St. Agnes</v>
      </c>
      <c r="K845" s="10" t="str">
        <f>IFERROR(INDEX([1]!tblOrg[Abbr],MATCH(tblTeamSch[[#This Row],[Org]],[1]!tblOrg[Organization],0)),"")</f>
        <v>Agn</v>
      </c>
      <c r="L845" s="10" t="str">
        <f>IFERROR(INDEX(IF(tblTeamSch[[#This Row],[1vs2]]=1,[1]!tblSchedule[Team 1 Name],[1]!tblSchedule[Team 2 Name]),MATCH(tblTeamSch[[#This Row],[Game Num]],[1]!tblSchedule[GameNum],0)),"")</f>
        <v>St Agnes BB 6G#2</v>
      </c>
      <c r="M845" s="10" t="str">
        <f>IFERROR(INDEX(IF(tblTeamSch[[#This Row],[1vs2]]=1,[1]!tblSchedule[Team 2 Name],[1]!tblSchedule[Team 1 Name]),MATCH(tblTeamSch[[#This Row],[Game Num]],[1]!tblSchedule[GameNum],0)),"")</f>
        <v>St Michael BB 6G#2</v>
      </c>
      <c r="N845" s="6"/>
      <c r="O845" s="6"/>
      <c r="P845" s="6"/>
      <c r="Q845" s="6">
        <f>INDEX([1]!tblSchedule[Home Game],MATCH(tblTeamSch[[#This Row],[Game Num]],[1]!tblSchedule[GameNum],0))</f>
        <v>1</v>
      </c>
      <c r="R845" s="7" t="e">
        <f>IF(COUNTIFS(tblTeamSch[Team],tblTeamSch[[#This Row],[Team]],#REF!,1)&gt;1,"Y","")</f>
        <v>#REF!</v>
      </c>
      <c r="S845" s="6">
        <f>INDEX([1]!tblLoc[Score],MATCH(INDEX([1]!tblOrg[Loc],MATCH(tblTeamSch[[#This Row],[Org]],[1]!tblOrg[Organization],0)),[1]!tblLoc[Loc],0))</f>
        <v>0</v>
      </c>
      <c r="T845" s="6" t="e">
        <f>INDEX([1]!tblLoc[Score],MATCH(INDEX([1]!tblOrg[Loc],MATCH(#REF!,[1]!tblOrg[Abbr],0)),[1]!tblLoc[Loc],0))</f>
        <v>#REF!</v>
      </c>
      <c r="U845" s="6">
        <f>IFERROR(INDEX([1]!tblLoc[Score],MATCH(INDEX([1]!tblOrg[Loc],MATCH(INDEX(FacList,MATCH(tblTeamSch[[#This Row],[Facility]],INDEX(FacList,,1),0),3),[1]!tblOrg[Org Num],0)),[1]!tblLoc[Loc],0)),"")</f>
        <v>0</v>
      </c>
      <c r="V845" s="6">
        <f>IF(OR(tblTeamSch[[#This Row],[Court]]="",tblTeamSch[[#This Row],[Home]]&gt;0),0,IF(tblTeamSch[[#This Row],[Court]]&lt;10,0,IF(tblTeamSch[[#This Row],[Home Court]]=10,0,10)))</f>
        <v>0</v>
      </c>
      <c r="W845" s="6" t="e">
        <f>COUNTIFS(tblTeamSch[Travel Score for Game],10,tblTeamSch[Home],0,#REF!,#REF!)</f>
        <v>#REF!</v>
      </c>
      <c r="X845" s="6" t="str">
        <f>IFERROR(INDEX(tblTeamSch[Overall Travel Score],MATCH(tblTeamSch[[#This Row],[Opponent]],tblTeamSch[Team],0)),"")</f>
        <v/>
      </c>
      <c r="Y845" s="6" cm="1">
        <f t="array" ref="Y845">IF(Y844="Num",1,IF(Y844="","",IF(Y844+1&gt;TotalNumRegGames*2,"",Y844+1)))</f>
        <v>844</v>
      </c>
    </row>
    <row r="846" spans="1:25" ht="13.35" customHeight="1" x14ac:dyDescent="0.3">
      <c r="A846" s="6" cm="1">
        <f t="array" ref="A8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954</v>
      </c>
      <c r="B846" s="6" cm="1">
        <f t="array" ref="B8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46" s="6">
        <f>IFERROR(INDEX([1]!tblSchedule[Week Game Scheduled],MATCH(tblTeamSch[[#This Row],[Game Num]],[1]!tblSchedule[GameNum],0)),"")</f>
        <v>8</v>
      </c>
      <c r="D846" s="6">
        <f>IFERROR(INDEX([1]!tblSchedule[Round],MATCH(tblTeamSch[[#This Row],[Game Num]],[1]!tblSchedule[GameNum],0)),"")</f>
        <v>6</v>
      </c>
      <c r="E846" s="6">
        <f>IFERROR(INDEX([1]!tblSchedule[Rnd Sch],MATCH(tblTeamSch[[#This Row],[Game Num]],[1]!tblSchedule[GameNum],0)),"")</f>
        <v>6</v>
      </c>
      <c r="F846" s="6" t="str">
        <f>IFERROR(INDEX([1]!tblSchedule[DLC],MATCH(tblTeamSch[[#This Row],[Game Num]],[1]!tblSchedule[GameNum],0)),"")</f>
        <v>6G2</v>
      </c>
      <c r="G846" s="7" t="str">
        <f>IFERROR(INDEX([1]!tblSchedule[Facility],MATCH(tblTeamSch[[#This Row],[Game Num]],[1]!tblSchedule[GameNum],0)),"")</f>
        <v>St. Agnes Gym</v>
      </c>
      <c r="H846" s="8">
        <f>IFERROR(INDEX([1]!tblSchedule[Game Date],MATCH(tblTeamSch[[#This Row],[Game Num]],[1]!tblSchedule[GameNum],0)),"")</f>
        <v>46046</v>
      </c>
      <c r="I846" s="9">
        <f>IFERROR(INDEX([1]!tblSchedule[Game Time],MATCH(tblTeamSch[[#This Row],[Game Num]],[1]!tblSchedule[GameNum],0)),"")</f>
        <v>0.41666666666666669</v>
      </c>
      <c r="J846" s="10" t="str">
        <f>IFERROR(INDEX([1]!tblTeams[Organization],MATCH(tblTeamSch[[#This Row],[Team]],[1]!tblTeams[Team],0)),"")</f>
        <v>St. Agnes</v>
      </c>
      <c r="K846" s="10" t="str">
        <f>IFERROR(INDEX([1]!tblOrg[Abbr],MATCH(tblTeamSch[[#This Row],[Org]],[1]!tblOrg[Organization],0)),"")</f>
        <v>Agn</v>
      </c>
      <c r="L846" s="10" t="str">
        <f>IFERROR(INDEX(IF(tblTeamSch[[#This Row],[1vs2]]=1,[1]!tblSchedule[Team 1 Name],[1]!tblSchedule[Team 2 Name]),MATCH(tblTeamSch[[#This Row],[Game Num]],[1]!tblSchedule[GameNum],0)),"")</f>
        <v>St Agnes BB 6G#2</v>
      </c>
      <c r="M846" s="10" t="str">
        <f>IFERROR(INDEX(IF(tblTeamSch[[#This Row],[1vs2]]=1,[1]!tblSchedule[Team 2 Name],[1]!tblSchedule[Team 1 Name]),MATCH(tblTeamSch[[#This Row],[Game Num]],[1]!tblSchedule[GameNum],0)),"")</f>
        <v>St. Albert BB 6G#2</v>
      </c>
      <c r="N846" s="6"/>
      <c r="O846" s="6"/>
      <c r="P846" s="6"/>
      <c r="Q846" s="6">
        <f>INDEX([1]!tblSchedule[Home Game],MATCH(tblTeamSch[[#This Row],[Game Num]],[1]!tblSchedule[GameNum],0))</f>
        <v>1</v>
      </c>
      <c r="R846" s="7" t="e">
        <f>IF(COUNTIFS(tblTeamSch[Team],tblTeamSch[[#This Row],[Team]],#REF!,1)&gt;1,"Y","")</f>
        <v>#REF!</v>
      </c>
      <c r="S846" s="6">
        <f>INDEX([1]!tblLoc[Score],MATCH(INDEX([1]!tblOrg[Loc],MATCH(tblTeamSch[[#This Row],[Org]],[1]!tblOrg[Organization],0)),[1]!tblLoc[Loc],0))</f>
        <v>0</v>
      </c>
      <c r="T846" s="6" t="e">
        <f>INDEX([1]!tblLoc[Score],MATCH(INDEX([1]!tblOrg[Loc],MATCH(#REF!,[1]!tblOrg[Abbr],0)),[1]!tblLoc[Loc],0))</f>
        <v>#REF!</v>
      </c>
      <c r="U846" s="6">
        <f>IFERROR(INDEX([1]!tblLoc[Score],MATCH(INDEX([1]!tblOrg[Loc],MATCH(INDEX(FacList,MATCH(tblTeamSch[[#This Row],[Facility]],INDEX(FacList,,1),0),3),[1]!tblOrg[Org Num],0)),[1]!tblLoc[Loc],0)),"")</f>
        <v>0</v>
      </c>
      <c r="V846" s="6">
        <f>IF(OR(tblTeamSch[[#This Row],[Court]]="",tblTeamSch[[#This Row],[Home]]&gt;0),0,IF(tblTeamSch[[#This Row],[Court]]&lt;10,0,IF(tblTeamSch[[#This Row],[Home Court]]=10,0,10)))</f>
        <v>0</v>
      </c>
      <c r="W846" s="6" t="e">
        <f>COUNTIFS(tblTeamSch[Travel Score for Game],10,tblTeamSch[Home],0,#REF!,#REF!)</f>
        <v>#REF!</v>
      </c>
      <c r="X846" s="6" t="str">
        <f>IFERROR(INDEX(tblTeamSch[Overall Travel Score],MATCH(tblTeamSch[[#This Row],[Opponent]],tblTeamSch[Team],0)),"")</f>
        <v/>
      </c>
      <c r="Y846" s="6" cm="1">
        <f t="array" ref="Y846">IF(Y845="Num",1,IF(Y845="","",IF(Y845+1&gt;TotalNumRegGames*2,"",Y845+1)))</f>
        <v>845</v>
      </c>
    </row>
    <row r="847" spans="1:25" ht="13.35" customHeight="1" x14ac:dyDescent="0.3">
      <c r="A847" s="6" cm="1">
        <f t="array" ref="A8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</v>
      </c>
      <c r="B847" s="6" cm="1">
        <f t="array" ref="B8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47" s="6">
        <f>IFERROR(INDEX([1]!tblSchedule[Week Game Scheduled],MATCH(tblTeamSch[[#This Row],[Game Num]],[1]!tblSchedule[GameNum],0)),"")</f>
        <v>50</v>
      </c>
      <c r="D847" s="6">
        <f>IFERROR(INDEX([1]!tblSchedule[Round],MATCH(tblTeamSch[[#This Row],[Game Num]],[1]!tblSchedule[GameNum],0)),"")</f>
        <v>1</v>
      </c>
      <c r="E847" s="6">
        <f>IFERROR(INDEX([1]!tblSchedule[Rnd Sch],MATCH(tblTeamSch[[#This Row],[Game Num]],[1]!tblSchedule[GameNum],0)),"")</f>
        <v>1</v>
      </c>
      <c r="F847" s="6" t="str">
        <f>IFERROR(INDEX([1]!tblSchedule[DLC],MATCH(tblTeamSch[[#This Row],[Game Num]],[1]!tblSchedule[GameNum],0)),"")</f>
        <v>8B1AA</v>
      </c>
      <c r="G847" s="7" t="str">
        <f>IFERROR(INDEX([1]!tblSchedule[Facility],MATCH(tblTeamSch[[#This Row],[Game Num]],[1]!tblSchedule[GameNum],0)),"")</f>
        <v>St. Agnes Gym</v>
      </c>
      <c r="H847" s="8">
        <f>IFERROR(INDEX([1]!tblSchedule[Game Date],MATCH(tblTeamSch[[#This Row],[Game Num]],[1]!tblSchedule[GameNum],0)),"")</f>
        <v>45998</v>
      </c>
      <c r="I847" s="9">
        <f>IFERROR(INDEX([1]!tblSchedule[Game Time],MATCH(tblTeamSch[[#This Row],[Game Num]],[1]!tblSchedule[GameNum],0)),"")</f>
        <v>0.54166666666666663</v>
      </c>
      <c r="J847" s="10" t="str">
        <f>IFERROR(INDEX([1]!tblTeams[Organization],MATCH(tblTeamSch[[#This Row],[Team]],[1]!tblTeams[Team],0)),"")</f>
        <v>St. Agnes</v>
      </c>
      <c r="K847" s="10" t="str">
        <f>IFERROR(INDEX([1]!tblOrg[Abbr],MATCH(tblTeamSch[[#This Row],[Org]],[1]!tblOrg[Organization],0)),"")</f>
        <v>Agn</v>
      </c>
      <c r="L847" s="10" t="str">
        <f>IFERROR(INDEX(IF(tblTeamSch[[#This Row],[1vs2]]=1,[1]!tblSchedule[Team 1 Name],[1]!tblSchedule[Team 2 Name]),MATCH(tblTeamSch[[#This Row],[Game Num]],[1]!tblSchedule[GameNum],0)),"")</f>
        <v>St Agnes BB 8B#1</v>
      </c>
      <c r="M847" s="10" t="str">
        <f>IFERROR(INDEX(IF(tblTeamSch[[#This Row],[1vs2]]=1,[1]!tblSchedule[Team 2 Name],[1]!tblSchedule[Team 1 Name]),MATCH(tblTeamSch[[#This Row],[Game Num]],[1]!tblSchedule[GameNum],0)),"")</f>
        <v>St. Raphael BB 8B #1</v>
      </c>
      <c r="N847" s="6"/>
      <c r="O847" s="6"/>
      <c r="P847" s="6"/>
      <c r="Q847" s="6">
        <f>INDEX([1]!tblSchedule[Home Game],MATCH(tblTeamSch[[#This Row],[Game Num]],[1]!tblSchedule[GameNum],0))</f>
        <v>1</v>
      </c>
      <c r="R847" s="7" t="e">
        <f>IF(COUNTIFS(tblTeamSch[Team],tblTeamSch[[#This Row],[Team]],#REF!,1)&gt;1,"Y","")</f>
        <v>#REF!</v>
      </c>
      <c r="S847" s="6">
        <f>INDEX([1]!tblLoc[Score],MATCH(INDEX([1]!tblOrg[Loc],MATCH(tblTeamSch[[#This Row],[Org]],[1]!tblOrg[Organization],0)),[1]!tblLoc[Loc],0))</f>
        <v>0</v>
      </c>
      <c r="T847" s="6" t="e">
        <f>INDEX([1]!tblLoc[Score],MATCH(INDEX([1]!tblOrg[Loc],MATCH(#REF!,[1]!tblOrg[Abbr],0)),[1]!tblLoc[Loc],0))</f>
        <v>#REF!</v>
      </c>
      <c r="U847" s="6">
        <f>IFERROR(INDEX([1]!tblLoc[Score],MATCH(INDEX([1]!tblOrg[Loc],MATCH(INDEX(FacList,MATCH(tblTeamSch[[#This Row],[Facility]],INDEX(FacList,,1),0),3),[1]!tblOrg[Org Num],0)),[1]!tblLoc[Loc],0)),"")</f>
        <v>0</v>
      </c>
      <c r="V847" s="6">
        <f>IF(OR(tblTeamSch[[#This Row],[Court]]="",tblTeamSch[[#This Row],[Home]]&gt;0),0,IF(tblTeamSch[[#This Row],[Court]]&lt;10,0,IF(tblTeamSch[[#This Row],[Home Court]]=10,0,10)))</f>
        <v>0</v>
      </c>
      <c r="W847" s="6" t="e">
        <f>COUNTIFS(tblTeamSch[Travel Score for Game],10,tblTeamSch[Home],0,#REF!,#REF!)</f>
        <v>#REF!</v>
      </c>
      <c r="X847" s="6" t="str">
        <f>IFERROR(INDEX(tblTeamSch[Overall Travel Score],MATCH(tblTeamSch[[#This Row],[Opponent]],tblTeamSch[Team],0)),"")</f>
        <v/>
      </c>
      <c r="Y847" s="6" cm="1">
        <f t="array" ref="Y847">IF(Y846="Num",1,IF(Y846="","",IF(Y846+1&gt;TotalNumRegGames*2,"",Y846+1)))</f>
        <v>846</v>
      </c>
    </row>
    <row r="848" spans="1:25" ht="13.35" customHeight="1" x14ac:dyDescent="0.3">
      <c r="A848" s="6" cm="1">
        <f t="array" ref="A8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</v>
      </c>
      <c r="B848" s="6" cm="1">
        <f t="array" ref="B8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48" s="6">
        <f>IFERROR(INDEX([1]!tblSchedule[Week Game Scheduled],MATCH(tblTeamSch[[#This Row],[Game Num]],[1]!tblSchedule[GameNum],0)),"")</f>
        <v>51</v>
      </c>
      <c r="D848" s="6">
        <f>IFERROR(INDEX([1]!tblSchedule[Round],MATCH(tblTeamSch[[#This Row],[Game Num]],[1]!tblSchedule[GameNum],0)),"")</f>
        <v>2</v>
      </c>
      <c r="E848" s="6">
        <f>IFERROR(INDEX([1]!tblSchedule[Rnd Sch],MATCH(tblTeamSch[[#This Row],[Game Num]],[1]!tblSchedule[GameNum],0)),"")</f>
        <v>2</v>
      </c>
      <c r="F848" s="6" t="str">
        <f>IFERROR(INDEX([1]!tblSchedule[DLC],MATCH(tblTeamSch[[#This Row],[Game Num]],[1]!tblSchedule[GameNum],0)),"")</f>
        <v>8B1AA</v>
      </c>
      <c r="G848" s="7" t="str">
        <f>IFERROR(INDEX([1]!tblSchedule[Facility],MATCH(tblTeamSch[[#This Row],[Game Num]],[1]!tblSchedule[GameNum],0)),"")</f>
        <v>St. Agnes Gym</v>
      </c>
      <c r="H848" s="8">
        <f>IFERROR(INDEX([1]!tblSchedule[Game Date],MATCH(tblTeamSch[[#This Row],[Game Num]],[1]!tblSchedule[GameNum],0)),"")</f>
        <v>46005</v>
      </c>
      <c r="I848" s="9">
        <f>IFERROR(INDEX([1]!tblSchedule[Game Time],MATCH(tblTeamSch[[#This Row],[Game Num]],[1]!tblSchedule[GameNum],0)),"")</f>
        <v>0.54166666666666663</v>
      </c>
      <c r="J848" s="10" t="str">
        <f>IFERROR(INDEX([1]!tblTeams[Organization],MATCH(tblTeamSch[[#This Row],[Team]],[1]!tblTeams[Team],0)),"")</f>
        <v>St. Agnes</v>
      </c>
      <c r="K848" s="10" t="str">
        <f>IFERROR(INDEX([1]!tblOrg[Abbr],MATCH(tblTeamSch[[#This Row],[Org]],[1]!tblOrg[Organization],0)),"")</f>
        <v>Agn</v>
      </c>
      <c r="L848" s="10" t="str">
        <f>IFERROR(INDEX(IF(tblTeamSch[[#This Row],[1vs2]]=1,[1]!tblSchedule[Team 1 Name],[1]!tblSchedule[Team 2 Name]),MATCH(tblTeamSch[[#This Row],[Game Num]],[1]!tblSchedule[GameNum],0)),"")</f>
        <v>St Agnes BB 8B#1</v>
      </c>
      <c r="M848" s="10" t="str">
        <f>IFERROR(INDEX(IF(tblTeamSch[[#This Row],[1vs2]]=1,[1]!tblSchedule[Team 2 Name],[1]!tblSchedule[Team 1 Name]),MATCH(tblTeamSch[[#This Row],[Game Num]],[1]!tblSchedule[GameNum],0)),"")</f>
        <v>SHMS BB 8B#1</v>
      </c>
      <c r="N848" s="6"/>
      <c r="O848" s="6"/>
      <c r="P848" s="6"/>
      <c r="Q848" s="6">
        <f>INDEX([1]!tblSchedule[Home Game],MATCH(tblTeamSch[[#This Row],[Game Num]],[1]!tblSchedule[GameNum],0))</f>
        <v>1</v>
      </c>
      <c r="R848" s="7" t="e">
        <f>IF(COUNTIFS(tblTeamSch[Team],tblTeamSch[[#This Row],[Team]],#REF!,1)&gt;1,"Y","")</f>
        <v>#REF!</v>
      </c>
      <c r="S848" s="6">
        <f>INDEX([1]!tblLoc[Score],MATCH(INDEX([1]!tblOrg[Loc],MATCH(tblTeamSch[[#This Row],[Org]],[1]!tblOrg[Organization],0)),[1]!tblLoc[Loc],0))</f>
        <v>0</v>
      </c>
      <c r="T848" s="6" t="e">
        <f>INDEX([1]!tblLoc[Score],MATCH(INDEX([1]!tblOrg[Loc],MATCH(#REF!,[1]!tblOrg[Abbr],0)),[1]!tblLoc[Loc],0))</f>
        <v>#REF!</v>
      </c>
      <c r="U848" s="6">
        <f>IFERROR(INDEX([1]!tblLoc[Score],MATCH(INDEX([1]!tblOrg[Loc],MATCH(INDEX(FacList,MATCH(tblTeamSch[[#This Row],[Facility]],INDEX(FacList,,1),0),3),[1]!tblOrg[Org Num],0)),[1]!tblLoc[Loc],0)),"")</f>
        <v>0</v>
      </c>
      <c r="V848" s="6">
        <f>IF(OR(tblTeamSch[[#This Row],[Court]]="",tblTeamSch[[#This Row],[Home]]&gt;0),0,IF(tblTeamSch[[#This Row],[Court]]&lt;10,0,IF(tblTeamSch[[#This Row],[Home Court]]=10,0,10)))</f>
        <v>0</v>
      </c>
      <c r="W848" s="6" t="e">
        <f>COUNTIFS(tblTeamSch[Travel Score for Game],10,tblTeamSch[Home],0,#REF!,#REF!)</f>
        <v>#REF!</v>
      </c>
      <c r="X848" s="6" t="str">
        <f>IFERROR(INDEX(tblTeamSch[Overall Travel Score],MATCH(tblTeamSch[[#This Row],[Opponent]],tblTeamSch[Team],0)),"")</f>
        <v/>
      </c>
      <c r="Y848" s="6" cm="1">
        <f t="array" ref="Y848">IF(Y847="Num",1,IF(Y847="","",IF(Y847+1&gt;TotalNumRegGames*2,"",Y847+1)))</f>
        <v>847</v>
      </c>
    </row>
    <row r="849" spans="1:25" ht="13.35" customHeight="1" x14ac:dyDescent="0.3">
      <c r="A849" s="6" cm="1">
        <f t="array" ref="A8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</v>
      </c>
      <c r="B849" s="6" cm="1">
        <f t="array" ref="B8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49" s="6">
        <f>IFERROR(INDEX([1]!tblSchedule[Week Game Scheduled],MATCH(tblTeamSch[[#This Row],[Game Num]],[1]!tblSchedule[GameNum],0)),"")</f>
        <v>6</v>
      </c>
      <c r="D849" s="6">
        <f>IFERROR(INDEX([1]!tblSchedule[Round],MATCH(tblTeamSch[[#This Row],[Game Num]],[1]!tblSchedule[GameNum],0)),"")</f>
        <v>3</v>
      </c>
      <c r="E849" s="6">
        <f>IFERROR(INDEX([1]!tblSchedule[Rnd Sch],MATCH(tblTeamSch[[#This Row],[Game Num]],[1]!tblSchedule[GameNum],0)),"")</f>
        <v>3</v>
      </c>
      <c r="F849" s="6" t="str">
        <f>IFERROR(INDEX([1]!tblSchedule[DLC],MATCH(tblTeamSch[[#This Row],[Game Num]],[1]!tblSchedule[GameNum],0)),"")</f>
        <v>8B1AA</v>
      </c>
      <c r="G849" s="7" t="str">
        <f>IFERROR(INDEX([1]!tblSchedule[Facility],MATCH(tblTeamSch[[#This Row],[Game Num]],[1]!tblSchedule[GameNum],0)),"")</f>
        <v>Trinity High School's Steinhauser Gym</v>
      </c>
      <c r="H849" s="8">
        <f>IFERROR(INDEX([1]!tblSchedule[Game Date],MATCH(tblTeamSch[[#This Row],[Game Num]],[1]!tblSchedule[GameNum],0)),"")</f>
        <v>46026</v>
      </c>
      <c r="I849" s="9">
        <f>IFERROR(INDEX([1]!tblSchedule[Game Time],MATCH(tblTeamSch[[#This Row],[Game Num]],[1]!tblSchedule[GameNum],0)),"")</f>
        <v>0.58333333333333337</v>
      </c>
      <c r="J849" s="10" t="str">
        <f>IFERROR(INDEX([1]!tblTeams[Organization],MATCH(tblTeamSch[[#This Row],[Team]],[1]!tblTeams[Team],0)),"")</f>
        <v>St. Agnes</v>
      </c>
      <c r="K849" s="10" t="str">
        <f>IFERROR(INDEX([1]!tblOrg[Abbr],MATCH(tblTeamSch[[#This Row],[Org]],[1]!tblOrg[Organization],0)),"")</f>
        <v>Agn</v>
      </c>
      <c r="L849" s="10" t="str">
        <f>IFERROR(INDEX(IF(tblTeamSch[[#This Row],[1vs2]]=1,[1]!tblSchedule[Team 1 Name],[1]!tblSchedule[Team 2 Name]),MATCH(tblTeamSch[[#This Row],[Game Num]],[1]!tblSchedule[GameNum],0)),"")</f>
        <v>St Agnes BB 8B#1</v>
      </c>
      <c r="M849" s="10" t="str">
        <f>IFERROR(INDEX(IF(tblTeamSch[[#This Row],[1vs2]]=1,[1]!tblSchedule[Team 2 Name],[1]!tblSchedule[Team 1 Name]),MATCH(tblTeamSch[[#This Row],[Game Num]],[1]!tblSchedule[GameNum],0)),"")</f>
        <v>Holy Spirit BBB 8#1</v>
      </c>
      <c r="N849" s="6"/>
      <c r="O849" s="6"/>
      <c r="P849" s="6"/>
      <c r="Q849" s="6">
        <f>INDEX([1]!tblSchedule[Home Game],MATCH(tblTeamSch[[#This Row],[Game Num]],[1]!tblSchedule[GameNum],0))</f>
        <v>0</v>
      </c>
      <c r="R849" s="7" t="e">
        <f>IF(COUNTIFS(tblTeamSch[Team],tblTeamSch[[#This Row],[Team]],#REF!,1)&gt;1,"Y","")</f>
        <v>#REF!</v>
      </c>
      <c r="S849" s="6">
        <f>INDEX([1]!tblLoc[Score],MATCH(INDEX([1]!tblOrg[Loc],MATCH(tblTeamSch[[#This Row],[Org]],[1]!tblOrg[Organization],0)),[1]!tblLoc[Loc],0))</f>
        <v>0</v>
      </c>
      <c r="T849" s="6" t="e">
        <f>INDEX([1]!tblLoc[Score],MATCH(INDEX([1]!tblOrg[Loc],MATCH(#REF!,[1]!tblOrg[Abbr],0)),[1]!tblLoc[Loc],0))</f>
        <v>#REF!</v>
      </c>
      <c r="U849" s="6" t="str">
        <f>IFERROR(INDEX([1]!tblLoc[Score],MATCH(INDEX([1]!tblOrg[Loc],MATCH(INDEX(FacList,MATCH(tblTeamSch[[#This Row],[Facility]],INDEX(FacList,,1),0),3),[1]!tblOrg[Org Num],0)),[1]!tblLoc[Loc],0)),"")</f>
        <v/>
      </c>
      <c r="V849" s="6">
        <f>IF(OR(tblTeamSch[[#This Row],[Court]]="",tblTeamSch[[#This Row],[Home]]&gt;0),0,IF(tblTeamSch[[#This Row],[Court]]&lt;10,0,IF(tblTeamSch[[#This Row],[Home Court]]=10,0,10)))</f>
        <v>0</v>
      </c>
      <c r="W849" s="6" t="e">
        <f>COUNTIFS(tblTeamSch[Travel Score for Game],10,tblTeamSch[Home],0,#REF!,#REF!)</f>
        <v>#REF!</v>
      </c>
      <c r="X849" s="6" t="str">
        <f>IFERROR(INDEX(tblTeamSch[Overall Travel Score],MATCH(tblTeamSch[[#This Row],[Opponent]],tblTeamSch[Team],0)),"")</f>
        <v/>
      </c>
      <c r="Y849" s="6" cm="1">
        <f t="array" ref="Y849">IF(Y848="Num",1,IF(Y848="","",IF(Y848+1&gt;TotalNumRegGames*2,"",Y848+1)))</f>
        <v>848</v>
      </c>
    </row>
    <row r="850" spans="1:25" ht="13.35" customHeight="1" x14ac:dyDescent="0.3">
      <c r="A850" s="6" cm="1">
        <f t="array" ref="A8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</v>
      </c>
      <c r="B850" s="6" cm="1">
        <f t="array" ref="B8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0" s="6">
        <f>IFERROR(INDEX([1]!tblSchedule[Week Game Scheduled],MATCH(tblTeamSch[[#This Row],[Game Num]],[1]!tblSchedule[GameNum],0)),"")</f>
        <v>7</v>
      </c>
      <c r="D850" s="6">
        <f>IFERROR(INDEX([1]!tblSchedule[Round],MATCH(tblTeamSch[[#This Row],[Game Num]],[1]!tblSchedule[GameNum],0)),"")</f>
        <v>4</v>
      </c>
      <c r="E850" s="6">
        <f>IFERROR(INDEX([1]!tblSchedule[Rnd Sch],MATCH(tblTeamSch[[#This Row],[Game Num]],[1]!tblSchedule[GameNum],0)),"")</f>
        <v>4</v>
      </c>
      <c r="F850" s="6" t="str">
        <f>IFERROR(INDEX([1]!tblSchedule[DLC],MATCH(tblTeamSch[[#This Row],[Game Num]],[1]!tblSchedule[GameNum],0)),"")</f>
        <v>8B1AA</v>
      </c>
      <c r="G850" s="7" t="str">
        <f>IFERROR(INDEX([1]!tblSchedule[Facility],MATCH(tblTeamSch[[#This Row],[Game Num]],[1]!tblSchedule[GameNum],0)),"")</f>
        <v>St Mary Academy Gym</v>
      </c>
      <c r="H850" s="8">
        <f>IFERROR(INDEX([1]!tblSchedule[Game Date],MATCH(tblTeamSch[[#This Row],[Game Num]],[1]!tblSchedule[GameNum],0)),"")</f>
        <v>46033</v>
      </c>
      <c r="I850" s="9">
        <f>IFERROR(INDEX([1]!tblSchedule[Game Time],MATCH(tblTeamSch[[#This Row],[Game Num]],[1]!tblSchedule[GameNum],0)),"")</f>
        <v>0.54166666666666663</v>
      </c>
      <c r="J850" s="10" t="str">
        <f>IFERROR(INDEX([1]!tblTeams[Organization],MATCH(tblTeamSch[[#This Row],[Team]],[1]!tblTeams[Team],0)),"")</f>
        <v>St. Agnes</v>
      </c>
      <c r="K850" s="10" t="str">
        <f>IFERROR(INDEX([1]!tblOrg[Abbr],MATCH(tblTeamSch[[#This Row],[Org]],[1]!tblOrg[Organization],0)),"")</f>
        <v>Agn</v>
      </c>
      <c r="L850" s="10" t="str">
        <f>IFERROR(INDEX(IF(tblTeamSch[[#This Row],[1vs2]]=1,[1]!tblSchedule[Team 1 Name],[1]!tblSchedule[Team 2 Name]),MATCH(tblTeamSch[[#This Row],[Game Num]],[1]!tblSchedule[GameNum],0)),"")</f>
        <v>St Agnes BB 8B#1</v>
      </c>
      <c r="M850" s="10" t="str">
        <f>IFERROR(INDEX(IF(tblTeamSch[[#This Row],[1vs2]]=1,[1]!tblSchedule[Team 2 Name],[1]!tblSchedule[Team 1 Name]),MATCH(tblTeamSch[[#This Row],[Game Num]],[1]!tblSchedule[GameNum],0)),"")</f>
        <v>St. Mary BB 8B - Green</v>
      </c>
      <c r="N850" s="6"/>
      <c r="O850" s="6"/>
      <c r="P850" s="6"/>
      <c r="Q850" s="6">
        <f>INDEX([1]!tblSchedule[Home Game],MATCH(tblTeamSch[[#This Row],[Game Num]],[1]!tblSchedule[GameNum],0))</f>
        <v>1</v>
      </c>
      <c r="R850" s="7" t="e">
        <f>IF(COUNTIFS(tblTeamSch[Team],tblTeamSch[[#This Row],[Team]],#REF!,1)&gt;1,"Y","")</f>
        <v>#REF!</v>
      </c>
      <c r="S850" s="6">
        <f>INDEX([1]!tblLoc[Score],MATCH(INDEX([1]!tblOrg[Loc],MATCH(tblTeamSch[[#This Row],[Org]],[1]!tblOrg[Organization],0)),[1]!tblLoc[Loc],0))</f>
        <v>0</v>
      </c>
      <c r="T850" s="6" t="e">
        <f>INDEX([1]!tblLoc[Score],MATCH(INDEX([1]!tblOrg[Loc],MATCH(#REF!,[1]!tblOrg[Abbr],0)),[1]!tblLoc[Loc],0))</f>
        <v>#REF!</v>
      </c>
      <c r="U850" s="6">
        <f>IFERROR(INDEX([1]!tblLoc[Score],MATCH(INDEX([1]!tblOrg[Loc],MATCH(INDEX(FacList,MATCH(tblTeamSch[[#This Row],[Facility]],INDEX(FacList,,1),0),3),[1]!tblOrg[Org Num],0)),[1]!tblLoc[Loc],0)),"")</f>
        <v>4</v>
      </c>
      <c r="V850" s="6">
        <f>IF(OR(tblTeamSch[[#This Row],[Court]]="",tblTeamSch[[#This Row],[Home]]&gt;0),0,IF(tblTeamSch[[#This Row],[Court]]&lt;10,0,IF(tblTeamSch[[#This Row],[Home Court]]=10,0,10)))</f>
        <v>0</v>
      </c>
      <c r="W850" s="6" t="e">
        <f>COUNTIFS(tblTeamSch[Travel Score for Game],10,tblTeamSch[Home],0,#REF!,#REF!)</f>
        <v>#REF!</v>
      </c>
      <c r="X850" s="6" t="str">
        <f>IFERROR(INDEX(tblTeamSch[Overall Travel Score],MATCH(tblTeamSch[[#This Row],[Opponent]],tblTeamSch[Team],0)),"")</f>
        <v/>
      </c>
      <c r="Y850" s="6" cm="1">
        <f t="array" ref="Y850">IF(Y849="Num",1,IF(Y849="","",IF(Y849+1&gt;TotalNumRegGames*2,"",Y849+1)))</f>
        <v>849</v>
      </c>
    </row>
    <row r="851" spans="1:25" ht="13.35" customHeight="1" x14ac:dyDescent="0.3">
      <c r="A851" s="6" cm="1">
        <f t="array" ref="A8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</v>
      </c>
      <c r="B851" s="6" cm="1">
        <f t="array" ref="B8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51" s="6">
        <f>IFERROR(INDEX([1]!tblSchedule[Week Game Scheduled],MATCH(tblTeamSch[[#This Row],[Game Num]],[1]!tblSchedule[GameNum],0)),"")</f>
        <v>8</v>
      </c>
      <c r="D851" s="6">
        <f>IFERROR(INDEX([1]!tblSchedule[Round],MATCH(tblTeamSch[[#This Row],[Game Num]],[1]!tblSchedule[GameNum],0)),"")</f>
        <v>5</v>
      </c>
      <c r="E851" s="6">
        <f>IFERROR(INDEX([1]!tblSchedule[Rnd Sch],MATCH(tblTeamSch[[#This Row],[Game Num]],[1]!tblSchedule[GameNum],0)),"")</f>
        <v>5</v>
      </c>
      <c r="F851" s="6" t="str">
        <f>IFERROR(INDEX([1]!tblSchedule[DLC],MATCH(tblTeamSch[[#This Row],[Game Num]],[1]!tblSchedule[GameNum],0)),"")</f>
        <v>8B1AA</v>
      </c>
      <c r="G851" s="7" t="str">
        <f>IFERROR(INDEX([1]!tblSchedule[Facility],MATCH(tblTeamSch[[#This Row],[Game Num]],[1]!tblSchedule[GameNum],0)),"")</f>
        <v>Holy Trinity Parish School</v>
      </c>
      <c r="H851" s="8">
        <f>IFERROR(INDEX([1]!tblSchedule[Game Date],MATCH(tblTeamSch[[#This Row],[Game Num]],[1]!tblSchedule[GameNum],0)),"")</f>
        <v>46040</v>
      </c>
      <c r="I851" s="9">
        <f>IFERROR(INDEX([1]!tblSchedule[Game Time],MATCH(tblTeamSch[[#This Row],[Game Num]],[1]!tblSchedule[GameNum],0)),"")</f>
        <v>0.54166666666666663</v>
      </c>
      <c r="J851" s="10" t="str">
        <f>IFERROR(INDEX([1]!tblTeams[Organization],MATCH(tblTeamSch[[#This Row],[Team]],[1]!tblTeams[Team],0)),"")</f>
        <v>St. Agnes</v>
      </c>
      <c r="K851" s="10" t="str">
        <f>IFERROR(INDEX([1]!tblOrg[Abbr],MATCH(tblTeamSch[[#This Row],[Org]],[1]!tblOrg[Organization],0)),"")</f>
        <v>Agn</v>
      </c>
      <c r="L851" s="10" t="str">
        <f>IFERROR(INDEX(IF(tblTeamSch[[#This Row],[1vs2]]=1,[1]!tblSchedule[Team 1 Name],[1]!tblSchedule[Team 2 Name]),MATCH(tblTeamSch[[#This Row],[Game Num]],[1]!tblSchedule[GameNum],0)),"")</f>
        <v>St Agnes BB 8B#1</v>
      </c>
      <c r="M851" s="10" t="str">
        <f>IFERROR(INDEX(IF(tblTeamSch[[#This Row],[1vs2]]=1,[1]!tblSchedule[Team 2 Name],[1]!tblSchedule[Team 1 Name]),MATCH(tblTeamSch[[#This Row],[Game Num]],[1]!tblSchedule[GameNum],0)),"")</f>
        <v>Holy Trinity BB 7/8B #1</v>
      </c>
      <c r="N851" s="6"/>
      <c r="O851" s="6"/>
      <c r="P851" s="6"/>
      <c r="Q851" s="6">
        <f>INDEX([1]!tblSchedule[Home Game],MATCH(tblTeamSch[[#This Row],[Game Num]],[1]!tblSchedule[GameNum],0))</f>
        <v>1</v>
      </c>
      <c r="R851" s="7" t="e">
        <f>IF(COUNTIFS(tblTeamSch[Team],tblTeamSch[[#This Row],[Team]],#REF!,1)&gt;1,"Y","")</f>
        <v>#REF!</v>
      </c>
      <c r="S851" s="6">
        <f>INDEX([1]!tblLoc[Score],MATCH(INDEX([1]!tblOrg[Loc],MATCH(tblTeamSch[[#This Row],[Org]],[1]!tblOrg[Organization],0)),[1]!tblLoc[Loc],0))</f>
        <v>0</v>
      </c>
      <c r="T851" s="6" t="e">
        <f>INDEX([1]!tblLoc[Score],MATCH(INDEX([1]!tblOrg[Loc],MATCH(#REF!,[1]!tblOrg[Abbr],0)),[1]!tblLoc[Loc],0))</f>
        <v>#REF!</v>
      </c>
      <c r="U851" s="6">
        <f>IFERROR(INDEX([1]!tblLoc[Score],MATCH(INDEX([1]!tblOrg[Loc],MATCH(INDEX(FacList,MATCH(tblTeamSch[[#This Row],[Facility]],INDEX(FacList,,1),0),3),[1]!tblOrg[Org Num],0)),[1]!tblLoc[Loc],0)),"")</f>
        <v>0</v>
      </c>
      <c r="V851" s="6">
        <f>IF(OR(tblTeamSch[[#This Row],[Court]]="",tblTeamSch[[#This Row],[Home]]&gt;0),0,IF(tblTeamSch[[#This Row],[Court]]&lt;10,0,IF(tblTeamSch[[#This Row],[Home Court]]=10,0,10)))</f>
        <v>0</v>
      </c>
      <c r="W851" s="6" t="e">
        <f>COUNTIFS(tblTeamSch[Travel Score for Game],10,tblTeamSch[Home],0,#REF!,#REF!)</f>
        <v>#REF!</v>
      </c>
      <c r="X851" s="6" t="str">
        <f>IFERROR(INDEX(tblTeamSch[Overall Travel Score],MATCH(tblTeamSch[[#This Row],[Opponent]],tblTeamSch[Team],0)),"")</f>
        <v/>
      </c>
      <c r="Y851" s="6" cm="1">
        <f t="array" ref="Y851">IF(Y850="Num",1,IF(Y850="","",IF(Y850+1&gt;TotalNumRegGames*2,"",Y850+1)))</f>
        <v>850</v>
      </c>
    </row>
    <row r="852" spans="1:25" ht="13.35" customHeight="1" x14ac:dyDescent="0.3">
      <c r="A852" s="6" cm="1">
        <f t="array" ref="A8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</v>
      </c>
      <c r="B852" s="6" cm="1">
        <f t="array" ref="B8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2" s="6">
        <f>IFERROR(INDEX([1]!tblSchedule[Week Game Scheduled],MATCH(tblTeamSch[[#This Row],[Game Num]],[1]!tblSchedule[GameNum],0)),"")</f>
        <v>9</v>
      </c>
      <c r="D852" s="6">
        <f>IFERROR(INDEX([1]!tblSchedule[Round],MATCH(tblTeamSch[[#This Row],[Game Num]],[1]!tblSchedule[GameNum],0)),"")</f>
        <v>6</v>
      </c>
      <c r="E852" s="6">
        <f>IFERROR(INDEX([1]!tblSchedule[Rnd Sch],MATCH(tblTeamSch[[#This Row],[Game Num]],[1]!tblSchedule[GameNum],0)),"")</f>
        <v>6</v>
      </c>
      <c r="F852" s="6" t="str">
        <f>IFERROR(INDEX([1]!tblSchedule[DLC],MATCH(tblTeamSch[[#This Row],[Game Num]],[1]!tblSchedule[GameNum],0)),"")</f>
        <v>8B1AA</v>
      </c>
      <c r="G852" s="7" t="str">
        <f>IFERROR(INDEX([1]!tblSchedule[Facility],MATCH(tblTeamSch[[#This Row],[Game Num]],[1]!tblSchedule[GameNum],0)),"")</f>
        <v>Trinity High School's Steinhauser Gym</v>
      </c>
      <c r="H852" s="8">
        <f>IFERROR(INDEX([1]!tblSchedule[Game Date],MATCH(tblTeamSch[[#This Row],[Game Num]],[1]!tblSchedule[GameNum],0)),"")</f>
        <v>46047</v>
      </c>
      <c r="I852" s="9">
        <f>IFERROR(INDEX([1]!tblSchedule[Game Time],MATCH(tblTeamSch[[#This Row],[Game Num]],[1]!tblSchedule[GameNum],0)),"")</f>
        <v>0.58333333333333337</v>
      </c>
      <c r="J852" s="10" t="str">
        <f>IFERROR(INDEX([1]!tblTeams[Organization],MATCH(tblTeamSch[[#This Row],[Team]],[1]!tblTeams[Team],0)),"")</f>
        <v>St. Agnes</v>
      </c>
      <c r="K852" s="10" t="str">
        <f>IFERROR(INDEX([1]!tblOrg[Abbr],MATCH(tblTeamSch[[#This Row],[Org]],[1]!tblOrg[Organization],0)),"")</f>
        <v>Agn</v>
      </c>
      <c r="L852" s="10" t="str">
        <f>IFERROR(INDEX(IF(tblTeamSch[[#This Row],[1vs2]]=1,[1]!tblSchedule[Team 1 Name],[1]!tblSchedule[Team 2 Name]),MATCH(tblTeamSch[[#This Row],[Game Num]],[1]!tblSchedule[GameNum],0)),"")</f>
        <v>St Agnes BB 8B#1</v>
      </c>
      <c r="M852" s="10" t="str">
        <f>IFERROR(INDEX(IF(tblTeamSch[[#This Row],[1vs2]]=1,[1]!tblSchedule[Team 2 Name],[1]!tblSchedule[Team 1 Name]),MATCH(tblTeamSch[[#This Row],[Game Num]],[1]!tblSchedule[GameNum],0)),"")</f>
        <v>St Patrick BB 8Boys #1</v>
      </c>
      <c r="N852" s="6"/>
      <c r="O852" s="6"/>
      <c r="P852" s="6"/>
      <c r="Q852" s="6">
        <f>INDEX([1]!tblSchedule[Home Game],MATCH(tblTeamSch[[#This Row],[Game Num]],[1]!tblSchedule[GameNum],0))</f>
        <v>0</v>
      </c>
      <c r="R852" s="7" t="e">
        <f>IF(COUNTIFS(tblTeamSch[Team],tblTeamSch[[#This Row],[Team]],#REF!,1)&gt;1,"Y","")</f>
        <v>#REF!</v>
      </c>
      <c r="S852" s="6">
        <f>INDEX([1]!tblLoc[Score],MATCH(INDEX([1]!tblOrg[Loc],MATCH(tblTeamSch[[#This Row],[Org]],[1]!tblOrg[Organization],0)),[1]!tblLoc[Loc],0))</f>
        <v>0</v>
      </c>
      <c r="T852" s="6" t="e">
        <f>INDEX([1]!tblLoc[Score],MATCH(INDEX([1]!tblOrg[Loc],MATCH(#REF!,[1]!tblOrg[Abbr],0)),[1]!tblLoc[Loc],0))</f>
        <v>#REF!</v>
      </c>
      <c r="U852" s="6" t="str">
        <f>IFERROR(INDEX([1]!tblLoc[Score],MATCH(INDEX([1]!tblOrg[Loc],MATCH(INDEX(FacList,MATCH(tblTeamSch[[#This Row],[Facility]],INDEX(FacList,,1),0),3),[1]!tblOrg[Org Num],0)),[1]!tblLoc[Loc],0)),"")</f>
        <v/>
      </c>
      <c r="V852" s="6">
        <f>IF(OR(tblTeamSch[[#This Row],[Court]]="",tblTeamSch[[#This Row],[Home]]&gt;0),0,IF(tblTeamSch[[#This Row],[Court]]&lt;10,0,IF(tblTeamSch[[#This Row],[Home Court]]=10,0,10)))</f>
        <v>0</v>
      </c>
      <c r="W852" s="6" t="e">
        <f>COUNTIFS(tblTeamSch[Travel Score for Game],10,tblTeamSch[Home],0,#REF!,#REF!)</f>
        <v>#REF!</v>
      </c>
      <c r="X852" s="6" t="str">
        <f>IFERROR(INDEX(tblTeamSch[Overall Travel Score],MATCH(tblTeamSch[[#This Row],[Opponent]],tblTeamSch[Team],0)),"")</f>
        <v/>
      </c>
      <c r="Y852" s="6" cm="1">
        <f t="array" ref="Y852">IF(Y851="Num",1,IF(Y851="","",IF(Y851+1&gt;TotalNumRegGames*2,"",Y851+1)))</f>
        <v>851</v>
      </c>
    </row>
    <row r="853" spans="1:25" ht="13.35" customHeight="1" x14ac:dyDescent="0.3">
      <c r="A853" s="6" cm="1">
        <f t="array" ref="A8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</v>
      </c>
      <c r="B853" s="6" cm="1">
        <f t="array" ref="B8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53" s="6">
        <f>IFERROR(INDEX([1]!tblSchedule[Week Game Scheduled],MATCH(tblTeamSch[[#This Row],[Game Num]],[1]!tblSchedule[GameNum],0)),"")</f>
        <v>10</v>
      </c>
      <c r="D853" s="6">
        <f>IFERROR(INDEX([1]!tblSchedule[Round],MATCH(tblTeamSch[[#This Row],[Game Num]],[1]!tblSchedule[GameNum],0)),"")</f>
        <v>7</v>
      </c>
      <c r="E853" s="6">
        <f>IFERROR(INDEX([1]!tblSchedule[Rnd Sch],MATCH(tblTeamSch[[#This Row],[Game Num]],[1]!tblSchedule[GameNum],0)),"")</f>
        <v>7</v>
      </c>
      <c r="F853" s="6" t="str">
        <f>IFERROR(INDEX([1]!tblSchedule[DLC],MATCH(tblTeamSch[[#This Row],[Game Num]],[1]!tblSchedule[GameNum],0)),"")</f>
        <v>8B1AA</v>
      </c>
      <c r="G853" s="7" t="str">
        <f>IFERROR(INDEX([1]!tblSchedule[Facility],MATCH(tblTeamSch[[#This Row],[Game Num]],[1]!tblSchedule[GameNum],0)),"")</f>
        <v>St. Margaret Mary Gym</v>
      </c>
      <c r="H853" s="8">
        <f>IFERROR(INDEX([1]!tblSchedule[Game Date],MATCH(tblTeamSch[[#This Row],[Game Num]],[1]!tblSchedule[GameNum],0)),"")</f>
        <v>46054</v>
      </c>
      <c r="I853" s="9">
        <f>IFERROR(INDEX([1]!tblSchedule[Game Time],MATCH(tblTeamSch[[#This Row],[Game Num]],[1]!tblSchedule[GameNum],0)),"")</f>
        <v>0.5625</v>
      </c>
      <c r="J853" s="10" t="str">
        <f>IFERROR(INDEX([1]!tblTeams[Organization],MATCH(tblTeamSch[[#This Row],[Team]],[1]!tblTeams[Team],0)),"")</f>
        <v>St. Agnes</v>
      </c>
      <c r="K853" s="10" t="str">
        <f>IFERROR(INDEX([1]!tblOrg[Abbr],MATCH(tblTeamSch[[#This Row],[Org]],[1]!tblOrg[Organization],0)),"")</f>
        <v>Agn</v>
      </c>
      <c r="L853" s="10" t="str">
        <f>IFERROR(INDEX(IF(tblTeamSch[[#This Row],[1vs2]]=1,[1]!tblSchedule[Team 1 Name],[1]!tblSchedule[Team 2 Name]),MATCH(tblTeamSch[[#This Row],[Game Num]],[1]!tblSchedule[GameNum],0)),"")</f>
        <v>St Agnes BB 8B#1</v>
      </c>
      <c r="M853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853" s="6"/>
      <c r="O853" s="6"/>
      <c r="P853" s="6"/>
      <c r="Q853" s="6">
        <f>INDEX([1]!tblSchedule[Home Game],MATCH(tblTeamSch[[#This Row],[Game Num]],[1]!tblSchedule[GameNum],0))</f>
        <v>1</v>
      </c>
      <c r="R853" s="7" t="e">
        <f>IF(COUNTIFS(tblTeamSch[Team],tblTeamSch[[#This Row],[Team]],#REF!,1)&gt;1,"Y","")</f>
        <v>#REF!</v>
      </c>
      <c r="S853" s="6">
        <f>INDEX([1]!tblLoc[Score],MATCH(INDEX([1]!tblOrg[Loc],MATCH(tblTeamSch[[#This Row],[Org]],[1]!tblOrg[Organization],0)),[1]!tblLoc[Loc],0))</f>
        <v>0</v>
      </c>
      <c r="T853" s="6" t="e">
        <f>INDEX([1]!tblLoc[Score],MATCH(INDEX([1]!tblOrg[Loc],MATCH(#REF!,[1]!tblOrg[Abbr],0)),[1]!tblLoc[Loc],0))</f>
        <v>#REF!</v>
      </c>
      <c r="U853" s="6">
        <f>IFERROR(INDEX([1]!tblLoc[Score],MATCH(INDEX([1]!tblOrg[Loc],MATCH(INDEX(FacList,MATCH(tblTeamSch[[#This Row],[Facility]],INDEX(FacList,,1),0),3),[1]!tblOrg[Org Num],0)),[1]!tblLoc[Loc],0)),"")</f>
        <v>0</v>
      </c>
      <c r="V853" s="6">
        <f>IF(OR(tblTeamSch[[#This Row],[Court]]="",tblTeamSch[[#This Row],[Home]]&gt;0),0,IF(tblTeamSch[[#This Row],[Court]]&lt;10,0,IF(tblTeamSch[[#This Row],[Home Court]]=10,0,10)))</f>
        <v>0</v>
      </c>
      <c r="W853" s="6" t="e">
        <f>COUNTIFS(tblTeamSch[Travel Score for Game],10,tblTeamSch[Home],0,#REF!,#REF!)</f>
        <v>#REF!</v>
      </c>
      <c r="X853" s="6" t="str">
        <f>IFERROR(INDEX(tblTeamSch[Overall Travel Score],MATCH(tblTeamSch[[#This Row],[Opponent]],tblTeamSch[Team],0)),"")</f>
        <v/>
      </c>
      <c r="Y853" s="6" cm="1">
        <f t="array" ref="Y853">IF(Y852="Num",1,IF(Y852="","",IF(Y852+1&gt;TotalNumRegGames*2,"",Y852+1)))</f>
        <v>852</v>
      </c>
    </row>
    <row r="854" spans="1:25" ht="13.35" customHeight="1" x14ac:dyDescent="0.3">
      <c r="A854" s="6" cm="1">
        <f t="array" ref="A8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</v>
      </c>
      <c r="B854" s="6" cm="1">
        <f t="array" ref="B8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4" s="6">
        <f>IFERROR(INDEX([1]!tblSchedule[Week Game Scheduled],MATCH(tblTeamSch[[#This Row],[Game Num]],[1]!tblSchedule[GameNum],0)),"")</f>
        <v>50</v>
      </c>
      <c r="D854" s="6">
        <f>IFERROR(INDEX([1]!tblSchedule[Round],MATCH(tblTeamSch[[#This Row],[Game Num]],[1]!tblSchedule[GameNum],0)),"")</f>
        <v>1</v>
      </c>
      <c r="E854" s="6">
        <f>IFERROR(INDEX([1]!tblSchedule[Rnd Sch],MATCH(tblTeamSch[[#This Row],[Game Num]],[1]!tblSchedule[GameNum],0)),"")</f>
        <v>1</v>
      </c>
      <c r="F854" s="6" t="str">
        <f>IFERROR(INDEX([1]!tblSchedule[DLC],MATCH(tblTeamSch[[#This Row],[Game Num]],[1]!tblSchedule[GameNum],0)),"")</f>
        <v>8B2AA</v>
      </c>
      <c r="G854" s="7" t="str">
        <f>IFERROR(INDEX([1]!tblSchedule[Facility],MATCH(tblTeamSch[[#This Row],[Game Num]],[1]!tblSchedule[GameNum],0)),"")</f>
        <v>St. Agnes Gym</v>
      </c>
      <c r="H854" s="8">
        <f>IFERROR(INDEX([1]!tblSchedule[Game Date],MATCH(tblTeamSch[[#This Row],[Game Num]],[1]!tblSchedule[GameNum],0)),"")</f>
        <v>45998</v>
      </c>
      <c r="I854" s="9">
        <f>IFERROR(INDEX([1]!tblSchedule[Game Time],MATCH(tblTeamSch[[#This Row],[Game Num]],[1]!tblSchedule[GameNum],0)),"")</f>
        <v>0.58333333333333337</v>
      </c>
      <c r="J854" s="10" t="str">
        <f>IFERROR(INDEX([1]!tblTeams[Organization],MATCH(tblTeamSch[[#This Row],[Team]],[1]!tblTeams[Team],0)),"")</f>
        <v>St. Agnes</v>
      </c>
      <c r="K854" s="10" t="str">
        <f>IFERROR(INDEX([1]!tblOrg[Abbr],MATCH(tblTeamSch[[#This Row],[Org]],[1]!tblOrg[Organization],0)),"")</f>
        <v>Agn</v>
      </c>
      <c r="L854" s="10" t="str">
        <f>IFERROR(INDEX(IF(tblTeamSch[[#This Row],[1vs2]]=1,[1]!tblSchedule[Team 1 Name],[1]!tblSchedule[Team 2 Name]),MATCH(tblTeamSch[[#This Row],[Game Num]],[1]!tblSchedule[GameNum],0)),"")</f>
        <v>St Agnes BB 8B#2</v>
      </c>
      <c r="M854" s="10" t="str">
        <f>IFERROR(INDEX(IF(tblTeamSch[[#This Row],[1vs2]]=1,[1]!tblSchedule[Team 2 Name],[1]!tblSchedule[Team 1 Name]),MATCH(tblTeamSch[[#This Row],[Game Num]],[1]!tblSchedule[GameNum],0)),"")</f>
        <v>St. Raphael BB 8B #2</v>
      </c>
      <c r="N854" s="6"/>
      <c r="O854" s="6"/>
      <c r="P854" s="6"/>
      <c r="Q854" s="6">
        <f>INDEX([1]!tblSchedule[Home Game],MATCH(tblTeamSch[[#This Row],[Game Num]],[1]!tblSchedule[GameNum],0))</f>
        <v>1</v>
      </c>
      <c r="R854" s="7" t="e">
        <f>IF(COUNTIFS(tblTeamSch[Team],tblTeamSch[[#This Row],[Team]],#REF!,1)&gt;1,"Y","")</f>
        <v>#REF!</v>
      </c>
      <c r="S854" s="6">
        <f>INDEX([1]!tblLoc[Score],MATCH(INDEX([1]!tblOrg[Loc],MATCH(tblTeamSch[[#This Row],[Org]],[1]!tblOrg[Organization],0)),[1]!tblLoc[Loc],0))</f>
        <v>0</v>
      </c>
      <c r="T854" s="6" t="e">
        <f>INDEX([1]!tblLoc[Score],MATCH(INDEX([1]!tblOrg[Loc],MATCH(#REF!,[1]!tblOrg[Abbr],0)),[1]!tblLoc[Loc],0))</f>
        <v>#REF!</v>
      </c>
      <c r="U854" s="6">
        <f>IFERROR(INDEX([1]!tblLoc[Score],MATCH(INDEX([1]!tblOrg[Loc],MATCH(INDEX(FacList,MATCH(tblTeamSch[[#This Row],[Facility]],INDEX(FacList,,1),0),3),[1]!tblOrg[Org Num],0)),[1]!tblLoc[Loc],0)),"")</f>
        <v>0</v>
      </c>
      <c r="V854" s="6">
        <f>IF(OR(tblTeamSch[[#This Row],[Court]]="",tblTeamSch[[#This Row],[Home]]&gt;0),0,IF(tblTeamSch[[#This Row],[Court]]&lt;10,0,IF(tblTeamSch[[#This Row],[Home Court]]=10,0,10)))</f>
        <v>0</v>
      </c>
      <c r="W854" s="6" t="e">
        <f>COUNTIFS(tblTeamSch[Travel Score for Game],10,tblTeamSch[Home],0,#REF!,#REF!)</f>
        <v>#REF!</v>
      </c>
      <c r="X854" s="6" t="str">
        <f>IFERROR(INDEX(tblTeamSch[Overall Travel Score],MATCH(tblTeamSch[[#This Row],[Opponent]],tblTeamSch[Team],0)),"")</f>
        <v/>
      </c>
      <c r="Y854" s="6" cm="1">
        <f t="array" ref="Y854">IF(Y853="Num",1,IF(Y853="","",IF(Y853+1&gt;TotalNumRegGames*2,"",Y853+1)))</f>
        <v>853</v>
      </c>
    </row>
    <row r="855" spans="1:25" ht="13.35" customHeight="1" x14ac:dyDescent="0.3">
      <c r="A855" s="6" cm="1">
        <f t="array" ref="A8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</v>
      </c>
      <c r="B855" s="6" cm="1">
        <f t="array" ref="B8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5" s="6">
        <f>IFERROR(INDEX([1]!tblSchedule[Week Game Scheduled],MATCH(tblTeamSch[[#This Row],[Game Num]],[1]!tblSchedule[GameNum],0)),"")</f>
        <v>51</v>
      </c>
      <c r="D855" s="6">
        <f>IFERROR(INDEX([1]!tblSchedule[Round],MATCH(tblTeamSch[[#This Row],[Game Num]],[1]!tblSchedule[GameNum],0)),"")</f>
        <v>2</v>
      </c>
      <c r="E855" s="6">
        <f>IFERROR(INDEX([1]!tblSchedule[Rnd Sch],MATCH(tblTeamSch[[#This Row],[Game Num]],[1]!tblSchedule[GameNum],0)),"")</f>
        <v>2</v>
      </c>
      <c r="F855" s="6" t="str">
        <f>IFERROR(INDEX([1]!tblSchedule[DLC],MATCH(tblTeamSch[[#This Row],[Game Num]],[1]!tblSchedule[GameNum],0)),"")</f>
        <v>8B2AA</v>
      </c>
      <c r="G855" s="7" t="str">
        <f>IFERROR(INDEX([1]!tblSchedule[Facility],MATCH(tblTeamSch[[#This Row],[Game Num]],[1]!tblSchedule[GameNum],0)),"")</f>
        <v>St. Agnes Gym</v>
      </c>
      <c r="H855" s="8">
        <f>IFERROR(INDEX([1]!tblSchedule[Game Date],MATCH(tblTeamSch[[#This Row],[Game Num]],[1]!tblSchedule[GameNum],0)),"")</f>
        <v>46005</v>
      </c>
      <c r="I855" s="9">
        <f>IFERROR(INDEX([1]!tblSchedule[Game Time],MATCH(tblTeamSch[[#This Row],[Game Num]],[1]!tblSchedule[GameNum],0)),"")</f>
        <v>0.58333333333333337</v>
      </c>
      <c r="J855" s="10" t="str">
        <f>IFERROR(INDEX([1]!tblTeams[Organization],MATCH(tblTeamSch[[#This Row],[Team]],[1]!tblTeams[Team],0)),"")</f>
        <v>St. Agnes</v>
      </c>
      <c r="K855" s="10" t="str">
        <f>IFERROR(INDEX([1]!tblOrg[Abbr],MATCH(tblTeamSch[[#This Row],[Org]],[1]!tblOrg[Organization],0)),"")</f>
        <v>Agn</v>
      </c>
      <c r="L855" s="10" t="str">
        <f>IFERROR(INDEX(IF(tblTeamSch[[#This Row],[1vs2]]=1,[1]!tblSchedule[Team 1 Name],[1]!tblSchedule[Team 2 Name]),MATCH(tblTeamSch[[#This Row],[Game Num]],[1]!tblSchedule[GameNum],0)),"")</f>
        <v>St Agnes BB 8B#2</v>
      </c>
      <c r="M855" s="10" t="str">
        <f>IFERROR(INDEX(IF(tblTeamSch[[#This Row],[1vs2]]=1,[1]!tblSchedule[Team 2 Name],[1]!tblSchedule[Team 1 Name]),MATCH(tblTeamSch[[#This Row],[Game Num]],[1]!tblSchedule[GameNum],0)),"")</f>
        <v>SHMS BB 8B#2</v>
      </c>
      <c r="N855" s="6"/>
      <c r="O855" s="6"/>
      <c r="P855" s="6"/>
      <c r="Q855" s="6">
        <f>INDEX([1]!tblSchedule[Home Game],MATCH(tblTeamSch[[#This Row],[Game Num]],[1]!tblSchedule[GameNum],0))</f>
        <v>1</v>
      </c>
      <c r="R855" s="7" t="e">
        <f>IF(COUNTIFS(tblTeamSch[Team],tblTeamSch[[#This Row],[Team]],#REF!,1)&gt;1,"Y","")</f>
        <v>#REF!</v>
      </c>
      <c r="S855" s="6">
        <f>INDEX([1]!tblLoc[Score],MATCH(INDEX([1]!tblOrg[Loc],MATCH(tblTeamSch[[#This Row],[Org]],[1]!tblOrg[Organization],0)),[1]!tblLoc[Loc],0))</f>
        <v>0</v>
      </c>
      <c r="T855" s="6" t="e">
        <f>INDEX([1]!tblLoc[Score],MATCH(INDEX([1]!tblOrg[Loc],MATCH(#REF!,[1]!tblOrg[Abbr],0)),[1]!tblLoc[Loc],0))</f>
        <v>#REF!</v>
      </c>
      <c r="U855" s="6">
        <f>IFERROR(INDEX([1]!tblLoc[Score],MATCH(INDEX([1]!tblOrg[Loc],MATCH(INDEX(FacList,MATCH(tblTeamSch[[#This Row],[Facility]],INDEX(FacList,,1),0),3),[1]!tblOrg[Org Num],0)),[1]!tblLoc[Loc],0)),"")</f>
        <v>0</v>
      </c>
      <c r="V855" s="6">
        <f>IF(OR(tblTeamSch[[#This Row],[Court]]="",tblTeamSch[[#This Row],[Home]]&gt;0),0,IF(tblTeamSch[[#This Row],[Court]]&lt;10,0,IF(tblTeamSch[[#This Row],[Home Court]]=10,0,10)))</f>
        <v>0</v>
      </c>
      <c r="W855" s="6" t="e">
        <f>COUNTIFS(tblTeamSch[Travel Score for Game],10,tblTeamSch[Home],0,#REF!,#REF!)</f>
        <v>#REF!</v>
      </c>
      <c r="X855" s="6" t="str">
        <f>IFERROR(INDEX(tblTeamSch[Overall Travel Score],MATCH(tblTeamSch[[#This Row],[Opponent]],tblTeamSch[Team],0)),"")</f>
        <v/>
      </c>
      <c r="Y855" s="6" cm="1">
        <f t="array" ref="Y855">IF(Y854="Num",1,IF(Y854="","",IF(Y854+1&gt;TotalNumRegGames*2,"",Y854+1)))</f>
        <v>854</v>
      </c>
    </row>
    <row r="856" spans="1:25" ht="13.35" customHeight="1" x14ac:dyDescent="0.3">
      <c r="A856" s="6" cm="1">
        <f t="array" ref="A8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</v>
      </c>
      <c r="B856" s="6" cm="1">
        <f t="array" ref="B8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6" s="6">
        <f>IFERROR(INDEX([1]!tblSchedule[Week Game Scheduled],MATCH(tblTeamSch[[#This Row],[Game Num]],[1]!tblSchedule[GameNum],0)),"")</f>
        <v>6</v>
      </c>
      <c r="D856" s="6">
        <f>IFERROR(INDEX([1]!tblSchedule[Round],MATCH(tblTeamSch[[#This Row],[Game Num]],[1]!tblSchedule[GameNum],0)),"")</f>
        <v>3</v>
      </c>
      <c r="E856" s="6">
        <f>IFERROR(INDEX([1]!tblSchedule[Rnd Sch],MATCH(tblTeamSch[[#This Row],[Game Num]],[1]!tblSchedule[GameNum],0)),"")</f>
        <v>3</v>
      </c>
      <c r="F856" s="6" t="str">
        <f>IFERROR(INDEX([1]!tblSchedule[DLC],MATCH(tblTeamSch[[#This Row],[Game Num]],[1]!tblSchedule[GameNum],0)),"")</f>
        <v>8B2AA</v>
      </c>
      <c r="G856" s="7" t="str">
        <f>IFERROR(INDEX([1]!tblSchedule[Facility],MATCH(tblTeamSch[[#This Row],[Game Num]],[1]!tblSchedule[GameNum],0)),"")</f>
        <v>St. Agnes Gym</v>
      </c>
      <c r="H856" s="8">
        <f>IFERROR(INDEX([1]!tblSchedule[Game Date],MATCH(tblTeamSch[[#This Row],[Game Num]],[1]!tblSchedule[GameNum],0)),"")</f>
        <v>46026</v>
      </c>
      <c r="I856" s="9">
        <f>IFERROR(INDEX([1]!tblSchedule[Game Time],MATCH(tblTeamSch[[#This Row],[Game Num]],[1]!tblSchedule[GameNum],0)),"")</f>
        <v>0.54166666666666663</v>
      </c>
      <c r="J856" s="10" t="str">
        <f>IFERROR(INDEX([1]!tblTeams[Organization],MATCH(tblTeamSch[[#This Row],[Team]],[1]!tblTeams[Team],0)),"")</f>
        <v>St. Agnes</v>
      </c>
      <c r="K856" s="10" t="str">
        <f>IFERROR(INDEX([1]!tblOrg[Abbr],MATCH(tblTeamSch[[#This Row],[Org]],[1]!tblOrg[Organization],0)),"")</f>
        <v>Agn</v>
      </c>
      <c r="L856" s="10" t="str">
        <f>IFERROR(INDEX(IF(tblTeamSch[[#This Row],[1vs2]]=1,[1]!tblSchedule[Team 1 Name],[1]!tblSchedule[Team 2 Name]),MATCH(tblTeamSch[[#This Row],[Game Num]],[1]!tblSchedule[GameNum],0)),"")</f>
        <v>St Agnes BB 8B#2</v>
      </c>
      <c r="M856" s="10" t="str">
        <f>IFERROR(INDEX(IF(tblTeamSch[[#This Row],[1vs2]]=1,[1]!tblSchedule[Team 2 Name],[1]!tblSchedule[Team 1 Name]),MATCH(tblTeamSch[[#This Row],[Game Num]],[1]!tblSchedule[GameNum],0)),"")</f>
        <v>Holy Spirit BBB 8#2</v>
      </c>
      <c r="N856" s="6"/>
      <c r="O856" s="6"/>
      <c r="P856" s="6"/>
      <c r="Q856" s="6">
        <f>INDEX([1]!tblSchedule[Home Game],MATCH(tblTeamSch[[#This Row],[Game Num]],[1]!tblSchedule[GameNum],0))</f>
        <v>1</v>
      </c>
      <c r="R856" s="7" t="e">
        <f>IF(COUNTIFS(tblTeamSch[Team],tblTeamSch[[#This Row],[Team]],#REF!,1)&gt;1,"Y","")</f>
        <v>#REF!</v>
      </c>
      <c r="S856" s="6">
        <f>INDEX([1]!tblLoc[Score],MATCH(INDEX([1]!tblOrg[Loc],MATCH(tblTeamSch[[#This Row],[Org]],[1]!tblOrg[Organization],0)),[1]!tblLoc[Loc],0))</f>
        <v>0</v>
      </c>
      <c r="T856" s="6" t="e">
        <f>INDEX([1]!tblLoc[Score],MATCH(INDEX([1]!tblOrg[Loc],MATCH(#REF!,[1]!tblOrg[Abbr],0)),[1]!tblLoc[Loc],0))</f>
        <v>#REF!</v>
      </c>
      <c r="U856" s="6">
        <f>IFERROR(INDEX([1]!tblLoc[Score],MATCH(INDEX([1]!tblOrg[Loc],MATCH(INDEX(FacList,MATCH(tblTeamSch[[#This Row],[Facility]],INDEX(FacList,,1),0),3),[1]!tblOrg[Org Num],0)),[1]!tblLoc[Loc],0)),"")</f>
        <v>0</v>
      </c>
      <c r="V856" s="6">
        <f>IF(OR(tblTeamSch[[#This Row],[Court]]="",tblTeamSch[[#This Row],[Home]]&gt;0),0,IF(tblTeamSch[[#This Row],[Court]]&lt;10,0,IF(tblTeamSch[[#This Row],[Home Court]]=10,0,10)))</f>
        <v>0</v>
      </c>
      <c r="W856" s="6" t="e">
        <f>COUNTIFS(tblTeamSch[Travel Score for Game],10,tblTeamSch[Home],0,#REF!,#REF!)</f>
        <v>#REF!</v>
      </c>
      <c r="X856" s="6" t="str">
        <f>IFERROR(INDEX(tblTeamSch[Overall Travel Score],MATCH(tblTeamSch[[#This Row],[Opponent]],tblTeamSch[Team],0)),"")</f>
        <v/>
      </c>
      <c r="Y856" s="6" cm="1">
        <f t="array" ref="Y856">IF(Y855="Num",1,IF(Y855="","",IF(Y855+1&gt;TotalNumRegGames*2,"",Y855+1)))</f>
        <v>855</v>
      </c>
    </row>
    <row r="857" spans="1:25" ht="13.35" customHeight="1" x14ac:dyDescent="0.3">
      <c r="A857" s="6" cm="1">
        <f t="array" ref="A8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</v>
      </c>
      <c r="B857" s="6" cm="1">
        <f t="array" ref="B8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7" s="6">
        <f>IFERROR(INDEX([1]!tblSchedule[Week Game Scheduled],MATCH(tblTeamSch[[#This Row],[Game Num]],[1]!tblSchedule[GameNum],0)),"")</f>
        <v>7</v>
      </c>
      <c r="D857" s="6">
        <f>IFERROR(INDEX([1]!tblSchedule[Round],MATCH(tblTeamSch[[#This Row],[Game Num]],[1]!tblSchedule[GameNum],0)),"")</f>
        <v>4</v>
      </c>
      <c r="E857" s="6">
        <f>IFERROR(INDEX([1]!tblSchedule[Rnd Sch],MATCH(tblTeamSch[[#This Row],[Game Num]],[1]!tblSchedule[GameNum],0)),"")</f>
        <v>4</v>
      </c>
      <c r="F857" s="6" t="str">
        <f>IFERROR(INDEX([1]!tblSchedule[DLC],MATCH(tblTeamSch[[#This Row],[Game Num]],[1]!tblSchedule[GameNum],0)),"")</f>
        <v>8B2AA</v>
      </c>
      <c r="G857" s="7" t="str">
        <f>IFERROR(INDEX([1]!tblSchedule[Facility],MATCH(tblTeamSch[[#This Row],[Game Num]],[1]!tblSchedule[GameNum],0)),"")</f>
        <v>St Mary Academy Gym</v>
      </c>
      <c r="H857" s="8">
        <f>IFERROR(INDEX([1]!tblSchedule[Game Date],MATCH(tblTeamSch[[#This Row],[Game Num]],[1]!tblSchedule[GameNum],0)),"")</f>
        <v>46033</v>
      </c>
      <c r="I857" s="9">
        <f>IFERROR(INDEX([1]!tblSchedule[Game Time],MATCH(tblTeamSch[[#This Row],[Game Num]],[1]!tblSchedule[GameNum],0)),"")</f>
        <v>0.58333333333333337</v>
      </c>
      <c r="J857" s="10" t="str">
        <f>IFERROR(INDEX([1]!tblTeams[Organization],MATCH(tblTeamSch[[#This Row],[Team]],[1]!tblTeams[Team],0)),"")</f>
        <v>St. Agnes</v>
      </c>
      <c r="K857" s="10" t="str">
        <f>IFERROR(INDEX([1]!tblOrg[Abbr],MATCH(tblTeamSch[[#This Row],[Org]],[1]!tblOrg[Organization],0)),"")</f>
        <v>Agn</v>
      </c>
      <c r="L857" s="10" t="str">
        <f>IFERROR(INDEX(IF(tblTeamSch[[#This Row],[1vs2]]=1,[1]!tblSchedule[Team 1 Name],[1]!tblSchedule[Team 2 Name]),MATCH(tblTeamSch[[#This Row],[Game Num]],[1]!tblSchedule[GameNum],0)),"")</f>
        <v>St Agnes BB 8B#2</v>
      </c>
      <c r="M857" s="10" t="str">
        <f>IFERROR(INDEX(IF(tblTeamSch[[#This Row],[1vs2]]=1,[1]!tblSchedule[Team 2 Name],[1]!tblSchedule[Team 1 Name]),MATCH(tblTeamSch[[#This Row],[Game Num]],[1]!tblSchedule[GameNum],0)),"")</f>
        <v>St. Mary BB 8B - Blue</v>
      </c>
      <c r="N857" s="6"/>
      <c r="O857" s="6"/>
      <c r="P857" s="6"/>
      <c r="Q857" s="6">
        <f>INDEX([1]!tblSchedule[Home Game],MATCH(tblTeamSch[[#This Row],[Game Num]],[1]!tblSchedule[GameNum],0))</f>
        <v>1</v>
      </c>
      <c r="R857" s="7" t="e">
        <f>IF(COUNTIFS(tblTeamSch[Team],tblTeamSch[[#This Row],[Team]],#REF!,1)&gt;1,"Y","")</f>
        <v>#REF!</v>
      </c>
      <c r="S857" s="6">
        <f>INDEX([1]!tblLoc[Score],MATCH(INDEX([1]!tblOrg[Loc],MATCH(tblTeamSch[[#This Row],[Org]],[1]!tblOrg[Organization],0)),[1]!tblLoc[Loc],0))</f>
        <v>0</v>
      </c>
      <c r="T857" s="6" t="e">
        <f>INDEX([1]!tblLoc[Score],MATCH(INDEX([1]!tblOrg[Loc],MATCH(#REF!,[1]!tblOrg[Abbr],0)),[1]!tblLoc[Loc],0))</f>
        <v>#REF!</v>
      </c>
      <c r="U857" s="6">
        <f>IFERROR(INDEX([1]!tblLoc[Score],MATCH(INDEX([1]!tblOrg[Loc],MATCH(INDEX(FacList,MATCH(tblTeamSch[[#This Row],[Facility]],INDEX(FacList,,1),0),3),[1]!tblOrg[Org Num],0)),[1]!tblLoc[Loc],0)),"")</f>
        <v>4</v>
      </c>
      <c r="V857" s="6">
        <f>IF(OR(tblTeamSch[[#This Row],[Court]]="",tblTeamSch[[#This Row],[Home]]&gt;0),0,IF(tblTeamSch[[#This Row],[Court]]&lt;10,0,IF(tblTeamSch[[#This Row],[Home Court]]=10,0,10)))</f>
        <v>0</v>
      </c>
      <c r="W857" s="6" t="e">
        <f>COUNTIFS(tblTeamSch[Travel Score for Game],10,tblTeamSch[Home],0,#REF!,#REF!)</f>
        <v>#REF!</v>
      </c>
      <c r="X857" s="6" t="str">
        <f>IFERROR(INDEX(tblTeamSch[Overall Travel Score],MATCH(tblTeamSch[[#This Row],[Opponent]],tblTeamSch[Team],0)),"")</f>
        <v/>
      </c>
      <c r="Y857" s="6" cm="1">
        <f t="array" ref="Y857">IF(Y856="Num",1,IF(Y856="","",IF(Y856+1&gt;TotalNumRegGames*2,"",Y856+1)))</f>
        <v>856</v>
      </c>
    </row>
    <row r="858" spans="1:25" ht="13.35" customHeight="1" x14ac:dyDescent="0.3">
      <c r="A858" s="6" cm="1">
        <f t="array" ref="A8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</v>
      </c>
      <c r="B858" s="6" cm="1">
        <f t="array" ref="B8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58" s="6">
        <f>IFERROR(INDEX([1]!tblSchedule[Week Game Scheduled],MATCH(tblTeamSch[[#This Row],[Game Num]],[1]!tblSchedule[GameNum],0)),"")</f>
        <v>8</v>
      </c>
      <c r="D858" s="6">
        <f>IFERROR(INDEX([1]!tblSchedule[Round],MATCH(tblTeamSch[[#This Row],[Game Num]],[1]!tblSchedule[GameNum],0)),"")</f>
        <v>5</v>
      </c>
      <c r="E858" s="6">
        <f>IFERROR(INDEX([1]!tblSchedule[Rnd Sch],MATCH(tblTeamSch[[#This Row],[Game Num]],[1]!tblSchedule[GameNum],0)),"")</f>
        <v>5</v>
      </c>
      <c r="F858" s="6" t="str">
        <f>IFERROR(INDEX([1]!tblSchedule[DLC],MATCH(tblTeamSch[[#This Row],[Game Num]],[1]!tblSchedule[GameNum],0)),"")</f>
        <v>8B2AA</v>
      </c>
      <c r="G858" s="7" t="str">
        <f>IFERROR(INDEX([1]!tblSchedule[Facility],MATCH(tblTeamSch[[#This Row],[Game Num]],[1]!tblSchedule[GameNum],0)),"")</f>
        <v>St. Agnes Gym</v>
      </c>
      <c r="H858" s="8">
        <f>IFERROR(INDEX([1]!tblSchedule[Game Date],MATCH(tblTeamSch[[#This Row],[Game Num]],[1]!tblSchedule[GameNum],0)),"")</f>
        <v>46040</v>
      </c>
      <c r="I858" s="9">
        <f>IFERROR(INDEX([1]!tblSchedule[Game Time],MATCH(tblTeamSch[[#This Row],[Game Num]],[1]!tblSchedule[GameNum],0)),"")</f>
        <v>0.54166666666666663</v>
      </c>
      <c r="J858" s="10" t="str">
        <f>IFERROR(INDEX([1]!tblTeams[Organization],MATCH(tblTeamSch[[#This Row],[Team]],[1]!tblTeams[Team],0)),"")</f>
        <v>St. Agnes</v>
      </c>
      <c r="K858" s="10" t="str">
        <f>IFERROR(INDEX([1]!tblOrg[Abbr],MATCH(tblTeamSch[[#This Row],[Org]],[1]!tblOrg[Organization],0)),"")</f>
        <v>Agn</v>
      </c>
      <c r="L858" s="10" t="str">
        <f>IFERROR(INDEX(IF(tblTeamSch[[#This Row],[1vs2]]=1,[1]!tblSchedule[Team 1 Name],[1]!tblSchedule[Team 2 Name]),MATCH(tblTeamSch[[#This Row],[Game Num]],[1]!tblSchedule[GameNum],0)),"")</f>
        <v>St Agnes BB 8B#2</v>
      </c>
      <c r="M858" s="10" t="str">
        <f>IFERROR(INDEX(IF(tblTeamSch[[#This Row],[1vs2]]=1,[1]!tblSchedule[Team 2 Name],[1]!tblSchedule[Team 1 Name]),MATCH(tblTeamSch[[#This Row],[Game Num]],[1]!tblSchedule[GameNum],0)),"")</f>
        <v>Holy Trinity BB 7/8B #2</v>
      </c>
      <c r="N858" s="6"/>
      <c r="O858" s="6"/>
      <c r="P858" s="6"/>
      <c r="Q858" s="6">
        <f>INDEX([1]!tblSchedule[Home Game],MATCH(tblTeamSch[[#This Row],[Game Num]],[1]!tblSchedule[GameNum],0))</f>
        <v>1</v>
      </c>
      <c r="R858" s="7" t="e">
        <f>IF(COUNTIFS(tblTeamSch[Team],tblTeamSch[[#This Row],[Team]],#REF!,1)&gt;1,"Y","")</f>
        <v>#REF!</v>
      </c>
      <c r="S858" s="6">
        <f>INDEX([1]!tblLoc[Score],MATCH(INDEX([1]!tblOrg[Loc],MATCH(tblTeamSch[[#This Row],[Org]],[1]!tblOrg[Organization],0)),[1]!tblLoc[Loc],0))</f>
        <v>0</v>
      </c>
      <c r="T858" s="6" t="e">
        <f>INDEX([1]!tblLoc[Score],MATCH(INDEX([1]!tblOrg[Loc],MATCH(#REF!,[1]!tblOrg[Abbr],0)),[1]!tblLoc[Loc],0))</f>
        <v>#REF!</v>
      </c>
      <c r="U858" s="6">
        <f>IFERROR(INDEX([1]!tblLoc[Score],MATCH(INDEX([1]!tblOrg[Loc],MATCH(INDEX(FacList,MATCH(tblTeamSch[[#This Row],[Facility]],INDEX(FacList,,1),0),3),[1]!tblOrg[Org Num],0)),[1]!tblLoc[Loc],0)),"")</f>
        <v>0</v>
      </c>
      <c r="V858" s="6">
        <f>IF(OR(tblTeamSch[[#This Row],[Court]]="",tblTeamSch[[#This Row],[Home]]&gt;0),0,IF(tblTeamSch[[#This Row],[Court]]&lt;10,0,IF(tblTeamSch[[#This Row],[Home Court]]=10,0,10)))</f>
        <v>0</v>
      </c>
      <c r="W858" s="6" t="e">
        <f>COUNTIFS(tblTeamSch[Travel Score for Game],10,tblTeamSch[Home],0,#REF!,#REF!)</f>
        <v>#REF!</v>
      </c>
      <c r="X858" s="6" t="str">
        <f>IFERROR(INDEX(tblTeamSch[Overall Travel Score],MATCH(tblTeamSch[[#This Row],[Opponent]],tblTeamSch[Team],0)),"")</f>
        <v/>
      </c>
      <c r="Y858" s="6" cm="1">
        <f t="array" ref="Y858">IF(Y857="Num",1,IF(Y857="","",IF(Y857+1&gt;TotalNumRegGames*2,"",Y857+1)))</f>
        <v>857</v>
      </c>
    </row>
    <row r="859" spans="1:25" ht="13.35" customHeight="1" x14ac:dyDescent="0.3">
      <c r="A859" s="6" cm="1">
        <f t="array" ref="A8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</v>
      </c>
      <c r="B859" s="6" cm="1">
        <f t="array" ref="B8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59" s="6">
        <f>IFERROR(INDEX([1]!tblSchedule[Week Game Scheduled],MATCH(tblTeamSch[[#This Row],[Game Num]],[1]!tblSchedule[GameNum],0)),"")</f>
        <v>9</v>
      </c>
      <c r="D859" s="6">
        <f>IFERROR(INDEX([1]!tblSchedule[Round],MATCH(tblTeamSch[[#This Row],[Game Num]],[1]!tblSchedule[GameNum],0)),"")</f>
        <v>6</v>
      </c>
      <c r="E859" s="6">
        <f>IFERROR(INDEX([1]!tblSchedule[Rnd Sch],MATCH(tblTeamSch[[#This Row],[Game Num]],[1]!tblSchedule[GameNum],0)),"")</f>
        <v>6</v>
      </c>
      <c r="F859" s="6" t="str">
        <f>IFERROR(INDEX([1]!tblSchedule[DLC],MATCH(tblTeamSch[[#This Row],[Game Num]],[1]!tblSchedule[GameNum],0)),"")</f>
        <v>8B2AA</v>
      </c>
      <c r="G859" s="7" t="str">
        <f>IFERROR(INDEX([1]!tblSchedule[Facility],MATCH(tblTeamSch[[#This Row],[Game Num]],[1]!tblSchedule[GameNum],0)),"")</f>
        <v>St. Agnes Gym</v>
      </c>
      <c r="H859" s="8">
        <f>IFERROR(INDEX([1]!tblSchedule[Game Date],MATCH(tblTeamSch[[#This Row],[Game Num]],[1]!tblSchedule[GameNum],0)),"")</f>
        <v>46047</v>
      </c>
      <c r="I859" s="9">
        <f>IFERROR(INDEX([1]!tblSchedule[Game Time],MATCH(tblTeamSch[[#This Row],[Game Num]],[1]!tblSchedule[GameNum],0)),"")</f>
        <v>0.54166666666666663</v>
      </c>
      <c r="J859" s="10" t="str">
        <f>IFERROR(INDEX([1]!tblTeams[Organization],MATCH(tblTeamSch[[#This Row],[Team]],[1]!tblTeams[Team],0)),"")</f>
        <v>St. Agnes</v>
      </c>
      <c r="K859" s="10" t="str">
        <f>IFERROR(INDEX([1]!tblOrg[Abbr],MATCH(tblTeamSch[[#This Row],[Org]],[1]!tblOrg[Organization],0)),"")</f>
        <v>Agn</v>
      </c>
      <c r="L859" s="10" t="str">
        <f>IFERROR(INDEX(IF(tblTeamSch[[#This Row],[1vs2]]=1,[1]!tblSchedule[Team 1 Name],[1]!tblSchedule[Team 2 Name]),MATCH(tblTeamSch[[#This Row],[Game Num]],[1]!tblSchedule[GameNum],0)),"")</f>
        <v>St Agnes BB 8B#2</v>
      </c>
      <c r="M859" s="10" t="str">
        <f>IFERROR(INDEX(IF(tblTeamSch[[#This Row],[1vs2]]=1,[1]!tblSchedule[Team 2 Name],[1]!tblSchedule[Team 1 Name]),MATCH(tblTeamSch[[#This Row],[Game Num]],[1]!tblSchedule[GameNum],0)),"")</f>
        <v>St Michael BB 8B#2</v>
      </c>
      <c r="N859" s="6"/>
      <c r="O859" s="6"/>
      <c r="P859" s="6"/>
      <c r="Q859" s="6">
        <f>INDEX([1]!tblSchedule[Home Game],MATCH(tblTeamSch[[#This Row],[Game Num]],[1]!tblSchedule[GameNum],0))</f>
        <v>1</v>
      </c>
      <c r="R859" s="7" t="e">
        <f>IF(COUNTIFS(tblTeamSch[Team],tblTeamSch[[#This Row],[Team]],#REF!,1)&gt;1,"Y","")</f>
        <v>#REF!</v>
      </c>
      <c r="S859" s="6">
        <f>INDEX([1]!tblLoc[Score],MATCH(INDEX([1]!tblOrg[Loc],MATCH(tblTeamSch[[#This Row],[Org]],[1]!tblOrg[Organization],0)),[1]!tblLoc[Loc],0))</f>
        <v>0</v>
      </c>
      <c r="T859" s="6" t="e">
        <f>INDEX([1]!tblLoc[Score],MATCH(INDEX([1]!tblOrg[Loc],MATCH(#REF!,[1]!tblOrg[Abbr],0)),[1]!tblLoc[Loc],0))</f>
        <v>#REF!</v>
      </c>
      <c r="U859" s="6">
        <f>IFERROR(INDEX([1]!tblLoc[Score],MATCH(INDEX([1]!tblOrg[Loc],MATCH(INDEX(FacList,MATCH(tblTeamSch[[#This Row],[Facility]],INDEX(FacList,,1),0),3),[1]!tblOrg[Org Num],0)),[1]!tblLoc[Loc],0)),"")</f>
        <v>0</v>
      </c>
      <c r="V859" s="6">
        <f>IF(OR(tblTeamSch[[#This Row],[Court]]="",tblTeamSch[[#This Row],[Home]]&gt;0),0,IF(tblTeamSch[[#This Row],[Court]]&lt;10,0,IF(tblTeamSch[[#This Row],[Home Court]]=10,0,10)))</f>
        <v>0</v>
      </c>
      <c r="W859" s="6" t="e">
        <f>COUNTIFS(tblTeamSch[Travel Score for Game],10,tblTeamSch[Home],0,#REF!,#REF!)</f>
        <v>#REF!</v>
      </c>
      <c r="X859" s="6" t="str">
        <f>IFERROR(INDEX(tblTeamSch[Overall Travel Score],MATCH(tblTeamSch[[#This Row],[Opponent]],tblTeamSch[Team],0)),"")</f>
        <v/>
      </c>
      <c r="Y859" s="6" cm="1">
        <f t="array" ref="Y859">IF(Y858="Num",1,IF(Y858="","",IF(Y858+1&gt;TotalNumRegGames*2,"",Y858+1)))</f>
        <v>858</v>
      </c>
    </row>
    <row r="860" spans="1:25" ht="13.35" customHeight="1" x14ac:dyDescent="0.3">
      <c r="A860" s="6" cm="1">
        <f t="array" ref="A8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123</v>
      </c>
      <c r="B860" s="6" cm="1">
        <f t="array" ref="B8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60" s="6">
        <f>IFERROR(INDEX([1]!tblSchedule[Week Game Scheduled],MATCH(tblTeamSch[[#This Row],[Game Num]],[1]!tblSchedule[GameNum],0)),"")</f>
        <v>10</v>
      </c>
      <c r="D860" s="6">
        <f>IFERROR(INDEX([1]!tblSchedule[Round],MATCH(tblTeamSch[[#This Row],[Game Num]],[1]!tblSchedule[GameNum],0)),"")</f>
        <v>7</v>
      </c>
      <c r="E860" s="6">
        <f>IFERROR(INDEX([1]!tblSchedule[Rnd Sch],MATCH(tblTeamSch[[#This Row],[Game Num]],[1]!tblSchedule[GameNum],0)),"")</f>
        <v>7</v>
      </c>
      <c r="F860" s="6" t="str">
        <f>IFERROR(INDEX([1]!tblSchedule[DLC],MATCH(tblTeamSch[[#This Row],[Game Num]],[1]!tblSchedule[GameNum],0)),"")</f>
        <v>8B2AA</v>
      </c>
      <c r="G860" s="7" t="str">
        <f>IFERROR(INDEX([1]!tblSchedule[Facility],MATCH(tblTeamSch[[#This Row],[Game Num]],[1]!tblSchedule[GameNum],0)),"")</f>
        <v>St. Margaret Mary Gym</v>
      </c>
      <c r="H860" s="8">
        <f>IFERROR(INDEX([1]!tblSchedule[Game Date],MATCH(tblTeamSch[[#This Row],[Game Num]],[1]!tblSchedule[GameNum],0)),"")</f>
        <v>46054</v>
      </c>
      <c r="I860" s="9">
        <f>IFERROR(INDEX([1]!tblSchedule[Game Time],MATCH(tblTeamSch[[#This Row],[Game Num]],[1]!tblSchedule[GameNum],0)),"")</f>
        <v>0.64583333333333337</v>
      </c>
      <c r="J860" s="10" t="str">
        <f>IFERROR(INDEX([1]!tblTeams[Organization],MATCH(tblTeamSch[[#This Row],[Team]],[1]!tblTeams[Team],0)),"")</f>
        <v>St. Agnes</v>
      </c>
      <c r="K860" s="10" t="str">
        <f>IFERROR(INDEX([1]!tblOrg[Abbr],MATCH(tblTeamSch[[#This Row],[Org]],[1]!tblOrg[Organization],0)),"")</f>
        <v>Agn</v>
      </c>
      <c r="L860" s="10" t="str">
        <f>IFERROR(INDEX(IF(tblTeamSch[[#This Row],[1vs2]]=1,[1]!tblSchedule[Team 1 Name],[1]!tblSchedule[Team 2 Name]),MATCH(tblTeamSch[[#This Row],[Game Num]],[1]!tblSchedule[GameNum],0)),"")</f>
        <v>St Agnes BB 8B#2</v>
      </c>
      <c r="M860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860" s="6" t="str" cm="1">
        <f t="array" ref="N86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0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0" s="6" t="str">
        <f>IFERROR(INDEX(#REF!,MATCH(tblTeamSch[[#This Row],[Team]],[1]!tblTeams[Team],0)),"")</f>
        <v/>
      </c>
      <c r="Q860" s="6">
        <f>INDEX([1]!tblSchedule[Home Game],MATCH(tblTeamSch[[#This Row],[Game Num]],[1]!tblSchedule[GameNum],0))</f>
        <v>1</v>
      </c>
      <c r="R860" s="7" t="e">
        <f>IF(COUNTIFS(tblTeamSch[Team],tblTeamSch[[#This Row],[Team]],#REF!,1)&gt;1,"Y","")</f>
        <v>#REF!</v>
      </c>
      <c r="S860" s="6">
        <f>INDEX([1]!tblLoc[Score],MATCH(INDEX([1]!tblOrg[Loc],MATCH(tblTeamSch[[#This Row],[Org]],[1]!tblOrg[Organization],0)),[1]!tblLoc[Loc],0))</f>
        <v>0</v>
      </c>
      <c r="T860" s="6" t="e">
        <f>INDEX([1]!tblLoc[Score],MATCH(INDEX([1]!tblOrg[Loc],MATCH(#REF!,[1]!tblOrg[Abbr],0)),[1]!tblLoc[Loc],0))</f>
        <v>#REF!</v>
      </c>
      <c r="U860" s="6">
        <f>IFERROR(INDEX([1]!tblLoc[Score],MATCH(INDEX([1]!tblOrg[Loc],MATCH(INDEX(FacList,MATCH(tblTeamSch[[#This Row],[Facility]],INDEX(FacList,,1),0),3),[1]!tblOrg[Org Num],0)),[1]!tblLoc[Loc],0)),"")</f>
        <v>0</v>
      </c>
      <c r="V860" s="6">
        <f>IF(OR(tblTeamSch[[#This Row],[Court]]="",tblTeamSch[[#This Row],[Home]]&gt;0),0,IF(tblTeamSch[[#This Row],[Court]]&lt;10,0,IF(tblTeamSch[[#This Row],[Home Court]]=10,0,10)))</f>
        <v>0</v>
      </c>
      <c r="W860" s="6" t="e">
        <f>COUNTIFS(tblTeamSch[Travel Score for Game],10,tblTeamSch[Home],0,#REF!,#REF!)</f>
        <v>#REF!</v>
      </c>
      <c r="X860" s="6" t="str">
        <f>IFERROR(INDEX(tblTeamSch[Overall Travel Score],MATCH(tblTeamSch[[#This Row],[Opponent]],tblTeamSch[Team],0)),"")</f>
        <v/>
      </c>
      <c r="Y860" s="6" cm="1">
        <f t="array" ref="Y860">IF(Y859="Num",1,IF(Y859="","",IF(Y859+1&gt;TotalNumRegGames*2,"",Y859+1)))</f>
        <v>859</v>
      </c>
    </row>
    <row r="861" spans="1:25" ht="13.35" customHeight="1" x14ac:dyDescent="0.3">
      <c r="A861" s="6" cm="1">
        <f t="array" ref="A8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164</v>
      </c>
      <c r="B861" s="6" cm="1">
        <f t="array" ref="B8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1" s="6">
        <f>IFERROR(INDEX([1]!tblSchedule[Week Game Scheduled],MATCH(tblTeamSch[[#This Row],[Game Num]],[1]!tblSchedule[GameNum],0)),"")</f>
        <v>50</v>
      </c>
      <c r="D861" s="6">
        <f>IFERROR(INDEX([1]!tblSchedule[Round],MATCH(tblTeamSch[[#This Row],[Game Num]],[1]!tblSchedule[GameNum],0)),"")</f>
        <v>1</v>
      </c>
      <c r="E861" s="6">
        <f>IFERROR(INDEX([1]!tblSchedule[Rnd Sch],MATCH(tblTeamSch[[#This Row],[Game Num]],[1]!tblSchedule[GameNum],0)),"")</f>
        <v>1</v>
      </c>
      <c r="F861" s="6" t="str">
        <f>IFERROR(INDEX([1]!tblSchedule[DLC],MATCH(tblTeamSch[[#This Row],[Game Num]],[1]!tblSchedule[GameNum],0)),"")</f>
        <v>8B3</v>
      </c>
      <c r="G861" s="7" t="str">
        <f>IFERROR(INDEX([1]!tblSchedule[Facility],MATCH(tblTeamSch[[#This Row],[Game Num]],[1]!tblSchedule[GameNum],0)),"")</f>
        <v>Mary Queen of Peace</v>
      </c>
      <c r="H861" s="8">
        <f>IFERROR(INDEX([1]!tblSchedule[Game Date],MATCH(tblTeamSch[[#This Row],[Game Num]],[1]!tblSchedule[GameNum],0)),"")</f>
        <v>45998</v>
      </c>
      <c r="I861" s="9">
        <f>IFERROR(INDEX([1]!tblSchedule[Game Time],MATCH(tblTeamSch[[#This Row],[Game Num]],[1]!tblSchedule[GameNum],0)),"")</f>
        <v>0.625</v>
      </c>
      <c r="J861" s="10" t="str">
        <f>IFERROR(INDEX([1]!tblTeams[Organization],MATCH(tblTeamSch[[#This Row],[Team]],[1]!tblTeams[Team],0)),"")</f>
        <v>St. Agnes</v>
      </c>
      <c r="K861" s="10" t="str">
        <f>IFERROR(INDEX([1]!tblOrg[Abbr],MATCH(tblTeamSch[[#This Row],[Org]],[1]!tblOrg[Organization],0)),"")</f>
        <v>Agn</v>
      </c>
      <c r="L861" s="10" t="str">
        <f>IFERROR(INDEX(IF(tblTeamSch[[#This Row],[1vs2]]=1,[1]!tblSchedule[Team 1 Name],[1]!tblSchedule[Team 2 Name]),MATCH(tblTeamSch[[#This Row],[Game Num]],[1]!tblSchedule[GameNum],0)),"")</f>
        <v>St Agnes BB 8B#3</v>
      </c>
      <c r="M861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861" s="6" t="str" cm="1">
        <f t="array" ref="N86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1" s="6" t="str">
        <f>IFERROR(INDEX(#REF!,MATCH(tblTeamSch[[#This Row],[Team]],[1]!tblTeams[Team],0)),"")</f>
        <v/>
      </c>
      <c r="Q861" s="6">
        <f>INDEX([1]!tblSchedule[Home Game],MATCH(tblTeamSch[[#This Row],[Game Num]],[1]!tblSchedule[GameNum],0))</f>
        <v>0</v>
      </c>
      <c r="R861" s="7" t="e">
        <f>IF(COUNTIFS(tblTeamSch[Team],tblTeamSch[[#This Row],[Team]],#REF!,1)&gt;1,"Y","")</f>
        <v>#REF!</v>
      </c>
      <c r="S861" s="6">
        <f>INDEX([1]!tblLoc[Score],MATCH(INDEX([1]!tblOrg[Loc],MATCH(tblTeamSch[[#This Row],[Org]],[1]!tblOrg[Organization],0)),[1]!tblLoc[Loc],0))</f>
        <v>0</v>
      </c>
      <c r="T861" s="6" t="e">
        <f>INDEX([1]!tblLoc[Score],MATCH(INDEX([1]!tblOrg[Loc],MATCH(#REF!,[1]!tblOrg[Abbr],0)),[1]!tblLoc[Loc],0))</f>
        <v>#REF!</v>
      </c>
      <c r="U861" s="6">
        <f>IFERROR(INDEX([1]!tblLoc[Score],MATCH(INDEX([1]!tblOrg[Loc],MATCH(INDEX(FacList,MATCH(tblTeamSch[[#This Row],[Facility]],INDEX(FacList,,1),0),3),[1]!tblOrg[Org Num],0)),[1]!tblLoc[Loc],0)),"")</f>
        <v>10</v>
      </c>
      <c r="V861" s="6">
        <f>IF(OR(tblTeamSch[[#This Row],[Court]]="",tblTeamSch[[#This Row],[Home]]&gt;0),0,IF(tblTeamSch[[#This Row],[Court]]&lt;10,0,IF(tblTeamSch[[#This Row],[Home Court]]=10,0,10)))</f>
        <v>10</v>
      </c>
      <c r="W861" s="6" t="e">
        <f>COUNTIFS(tblTeamSch[Travel Score for Game],10,tblTeamSch[Home],0,#REF!,#REF!)</f>
        <v>#REF!</v>
      </c>
      <c r="X861" s="6" t="str">
        <f>IFERROR(INDEX(tblTeamSch[Overall Travel Score],MATCH(tblTeamSch[[#This Row],[Opponent]],tblTeamSch[Team],0)),"")</f>
        <v/>
      </c>
      <c r="Y861" s="6" cm="1">
        <f t="array" ref="Y861">IF(Y860="Num",1,IF(Y860="","",IF(Y860+1&gt;TotalNumRegGames*2,"",Y860+1)))</f>
        <v>860</v>
      </c>
    </row>
    <row r="862" spans="1:25" ht="13.35" customHeight="1" x14ac:dyDescent="0.3">
      <c r="A862" s="6" cm="1">
        <f t="array" ref="A8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172</v>
      </c>
      <c r="B862" s="6" cm="1">
        <f t="array" ref="B8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2" s="6">
        <f>IFERROR(INDEX([1]!tblSchedule[Week Game Scheduled],MATCH(tblTeamSch[[#This Row],[Game Num]],[1]!tblSchedule[GameNum],0)),"")</f>
        <v>51</v>
      </c>
      <c r="D862" s="6">
        <f>IFERROR(INDEX([1]!tblSchedule[Round],MATCH(tblTeamSch[[#This Row],[Game Num]],[1]!tblSchedule[GameNum],0)),"")</f>
        <v>2</v>
      </c>
      <c r="E862" s="6">
        <f>IFERROR(INDEX([1]!tblSchedule[Rnd Sch],MATCH(tblTeamSch[[#This Row],[Game Num]],[1]!tblSchedule[GameNum],0)),"")</f>
        <v>2</v>
      </c>
      <c r="F862" s="6" t="str">
        <f>IFERROR(INDEX([1]!tblSchedule[DLC],MATCH(tblTeamSch[[#This Row],[Game Num]],[1]!tblSchedule[GameNum],0)),"")</f>
        <v>8B3</v>
      </c>
      <c r="G862" s="7" t="str">
        <f>IFERROR(INDEX([1]!tblSchedule[Facility],MATCH(tblTeamSch[[#This Row],[Game Num]],[1]!tblSchedule[GameNum],0)),"")</f>
        <v>Holy Trinity Parish School</v>
      </c>
      <c r="H862" s="8">
        <f>IFERROR(INDEX([1]!tblSchedule[Game Date],MATCH(tblTeamSch[[#This Row],[Game Num]],[1]!tblSchedule[GameNum],0)),"")</f>
        <v>46005</v>
      </c>
      <c r="I862" s="9">
        <f>IFERROR(INDEX([1]!tblSchedule[Game Time],MATCH(tblTeamSch[[#This Row],[Game Num]],[1]!tblSchedule[GameNum],0)),"")</f>
        <v>0.625</v>
      </c>
      <c r="J862" s="10" t="str">
        <f>IFERROR(INDEX([1]!tblTeams[Organization],MATCH(tblTeamSch[[#This Row],[Team]],[1]!tblTeams[Team],0)),"")</f>
        <v>St. Agnes</v>
      </c>
      <c r="K862" s="10" t="str">
        <f>IFERROR(INDEX([1]!tblOrg[Abbr],MATCH(tblTeamSch[[#This Row],[Org]],[1]!tblOrg[Organization],0)),"")</f>
        <v>Agn</v>
      </c>
      <c r="L862" s="10" t="str">
        <f>IFERROR(INDEX(IF(tblTeamSch[[#This Row],[1vs2]]=1,[1]!tblSchedule[Team 1 Name],[1]!tblSchedule[Team 2 Name]),MATCH(tblTeamSch[[#This Row],[Game Num]],[1]!tblSchedule[GameNum],0)),"")</f>
        <v>St Agnes BB 8B#3</v>
      </c>
      <c r="M862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862" s="6" t="str" cm="1">
        <f t="array" ref="N86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2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2" s="6" t="str">
        <f>IFERROR(INDEX(#REF!,MATCH(tblTeamSch[[#This Row],[Team]],[1]!tblTeams[Team],0)),"")</f>
        <v/>
      </c>
      <c r="Q862" s="6">
        <f>INDEX([1]!tblSchedule[Home Game],MATCH(tblTeamSch[[#This Row],[Game Num]],[1]!tblSchedule[GameNum],0))</f>
        <v>1</v>
      </c>
      <c r="R862" s="7" t="e">
        <f>IF(COUNTIFS(tblTeamSch[Team],tblTeamSch[[#This Row],[Team]],#REF!,1)&gt;1,"Y","")</f>
        <v>#REF!</v>
      </c>
      <c r="S862" s="6">
        <f>INDEX([1]!tblLoc[Score],MATCH(INDEX([1]!tblOrg[Loc],MATCH(tblTeamSch[[#This Row],[Org]],[1]!tblOrg[Organization],0)),[1]!tblLoc[Loc],0))</f>
        <v>0</v>
      </c>
      <c r="T862" s="6" t="e">
        <f>INDEX([1]!tblLoc[Score],MATCH(INDEX([1]!tblOrg[Loc],MATCH(#REF!,[1]!tblOrg[Abbr],0)),[1]!tblLoc[Loc],0))</f>
        <v>#REF!</v>
      </c>
      <c r="U862" s="6">
        <f>IFERROR(INDEX([1]!tblLoc[Score],MATCH(INDEX([1]!tblOrg[Loc],MATCH(INDEX(FacList,MATCH(tblTeamSch[[#This Row],[Facility]],INDEX(FacList,,1),0),3),[1]!tblOrg[Org Num],0)),[1]!tblLoc[Loc],0)),"")</f>
        <v>0</v>
      </c>
      <c r="V862" s="6">
        <f>IF(OR(tblTeamSch[[#This Row],[Court]]="",tblTeamSch[[#This Row],[Home]]&gt;0),0,IF(tblTeamSch[[#This Row],[Court]]&lt;10,0,IF(tblTeamSch[[#This Row],[Home Court]]=10,0,10)))</f>
        <v>0</v>
      </c>
      <c r="W862" s="6" t="e">
        <f>COUNTIFS(tblTeamSch[Travel Score for Game],10,tblTeamSch[Home],0,#REF!,#REF!)</f>
        <v>#REF!</v>
      </c>
      <c r="X862" s="6" t="str">
        <f>IFERROR(INDEX(tblTeamSch[Overall Travel Score],MATCH(tblTeamSch[[#This Row],[Opponent]],tblTeamSch[Team],0)),"")</f>
        <v/>
      </c>
      <c r="Y862" s="6" cm="1">
        <f t="array" ref="Y862">IF(Y861="Num",1,IF(Y861="","",IF(Y861+1&gt;TotalNumRegGames*2,"",Y861+1)))</f>
        <v>861</v>
      </c>
    </row>
    <row r="863" spans="1:25" ht="13.35" customHeight="1" x14ac:dyDescent="0.3">
      <c r="A863" s="6" cm="1">
        <f t="array" ref="A8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177</v>
      </c>
      <c r="B863" s="6" cm="1">
        <f t="array" ref="B8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3" s="6">
        <f>IFERROR(INDEX([1]!tblSchedule[Week Game Scheduled],MATCH(tblTeamSch[[#This Row],[Game Num]],[1]!tblSchedule[GameNum],0)),"")</f>
        <v>6</v>
      </c>
      <c r="D863" s="6">
        <f>IFERROR(INDEX([1]!tblSchedule[Round],MATCH(tblTeamSch[[#This Row],[Game Num]],[1]!tblSchedule[GameNum],0)),"")</f>
        <v>3</v>
      </c>
      <c r="E863" s="6">
        <f>IFERROR(INDEX([1]!tblSchedule[Rnd Sch],MATCH(tblTeamSch[[#This Row],[Game Num]],[1]!tblSchedule[GameNum],0)),"")</f>
        <v>3</v>
      </c>
      <c r="F863" s="6" t="str">
        <f>IFERROR(INDEX([1]!tblSchedule[DLC],MATCH(tblTeamSch[[#This Row],[Game Num]],[1]!tblSchedule[GameNum],0)),"")</f>
        <v>8B3</v>
      </c>
      <c r="G863" s="7" t="str">
        <f>IFERROR(INDEX([1]!tblSchedule[Facility],MATCH(tblTeamSch[[#This Row],[Game Num]],[1]!tblSchedule[GameNum],0)),"")</f>
        <v>St. Agnes Gym</v>
      </c>
      <c r="H863" s="8">
        <f>IFERROR(INDEX([1]!tblSchedule[Game Date],MATCH(tblTeamSch[[#This Row],[Game Num]],[1]!tblSchedule[GameNum],0)),"")</f>
        <v>46026</v>
      </c>
      <c r="I863" s="9">
        <f>IFERROR(INDEX([1]!tblSchedule[Game Time],MATCH(tblTeamSch[[#This Row],[Game Num]],[1]!tblSchedule[GameNum],0)),"")</f>
        <v>0.58333333333333337</v>
      </c>
      <c r="J863" s="10" t="str">
        <f>IFERROR(INDEX([1]!tblTeams[Organization],MATCH(tblTeamSch[[#This Row],[Team]],[1]!tblTeams[Team],0)),"")</f>
        <v>St. Agnes</v>
      </c>
      <c r="K863" s="10" t="str">
        <f>IFERROR(INDEX([1]!tblOrg[Abbr],MATCH(tblTeamSch[[#This Row],[Org]],[1]!tblOrg[Organization],0)),"")</f>
        <v>Agn</v>
      </c>
      <c r="L863" s="10" t="str">
        <f>IFERROR(INDEX(IF(tblTeamSch[[#This Row],[1vs2]]=1,[1]!tblSchedule[Team 1 Name],[1]!tblSchedule[Team 2 Name]),MATCH(tblTeamSch[[#This Row],[Game Num]],[1]!tblSchedule[GameNum],0)),"")</f>
        <v>St Agnes BB 8B#3</v>
      </c>
      <c r="M863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863" s="6" t="str" cm="1">
        <f t="array" ref="N86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3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3" s="6" t="str">
        <f>IFERROR(INDEX(#REF!,MATCH(tblTeamSch[[#This Row],[Team]],[1]!tblTeams[Team],0)),"")</f>
        <v/>
      </c>
      <c r="Q863" s="6">
        <f>INDEX([1]!tblSchedule[Home Game],MATCH(tblTeamSch[[#This Row],[Game Num]],[1]!tblSchedule[GameNum],0))</f>
        <v>1</v>
      </c>
      <c r="R863" s="7" t="e">
        <f>IF(COUNTIFS(tblTeamSch[Team],tblTeamSch[[#This Row],[Team]],#REF!,1)&gt;1,"Y","")</f>
        <v>#REF!</v>
      </c>
      <c r="S863" s="6">
        <f>INDEX([1]!tblLoc[Score],MATCH(INDEX([1]!tblOrg[Loc],MATCH(tblTeamSch[[#This Row],[Org]],[1]!tblOrg[Organization],0)),[1]!tblLoc[Loc],0))</f>
        <v>0</v>
      </c>
      <c r="T863" s="6" t="e">
        <f>INDEX([1]!tblLoc[Score],MATCH(INDEX([1]!tblOrg[Loc],MATCH(#REF!,[1]!tblOrg[Abbr],0)),[1]!tblLoc[Loc],0))</f>
        <v>#REF!</v>
      </c>
      <c r="U863" s="6">
        <f>IFERROR(INDEX([1]!tblLoc[Score],MATCH(INDEX([1]!tblOrg[Loc],MATCH(INDEX(FacList,MATCH(tblTeamSch[[#This Row],[Facility]],INDEX(FacList,,1),0),3),[1]!tblOrg[Org Num],0)),[1]!tblLoc[Loc],0)),"")</f>
        <v>0</v>
      </c>
      <c r="V863" s="6">
        <f>IF(OR(tblTeamSch[[#This Row],[Court]]="",tblTeamSch[[#This Row],[Home]]&gt;0),0,IF(tblTeamSch[[#This Row],[Court]]&lt;10,0,IF(tblTeamSch[[#This Row],[Home Court]]=10,0,10)))</f>
        <v>0</v>
      </c>
      <c r="W863" s="6" t="e">
        <f>COUNTIFS(tblTeamSch[Travel Score for Game],10,tblTeamSch[Home],0,#REF!,#REF!)</f>
        <v>#REF!</v>
      </c>
      <c r="X863" s="6" t="str">
        <f>IFERROR(INDEX(tblTeamSch[Overall Travel Score],MATCH(tblTeamSch[[#This Row],[Opponent]],tblTeamSch[Team],0)),"")</f>
        <v/>
      </c>
      <c r="Y863" s="6" cm="1">
        <f t="array" ref="Y863">IF(Y862="Num",1,IF(Y862="","",IF(Y862+1&gt;TotalNumRegGames*2,"",Y862+1)))</f>
        <v>862</v>
      </c>
    </row>
    <row r="864" spans="1:25" ht="13.35" customHeight="1" x14ac:dyDescent="0.3">
      <c r="A864" s="6" cm="1">
        <f t="array" ref="A8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186</v>
      </c>
      <c r="B864" s="6" cm="1">
        <f t="array" ref="B8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4" s="6">
        <f>IFERROR(INDEX([1]!tblSchedule[Week Game Scheduled],MATCH(tblTeamSch[[#This Row],[Game Num]],[1]!tblSchedule[GameNum],0)),"")</f>
        <v>7</v>
      </c>
      <c r="D864" s="6">
        <f>IFERROR(INDEX([1]!tblSchedule[Round],MATCH(tblTeamSch[[#This Row],[Game Num]],[1]!tblSchedule[GameNum],0)),"")</f>
        <v>4</v>
      </c>
      <c r="E864" s="6">
        <f>IFERROR(INDEX([1]!tblSchedule[Rnd Sch],MATCH(tblTeamSch[[#This Row],[Game Num]],[1]!tblSchedule[GameNum],0)),"")</f>
        <v>4</v>
      </c>
      <c r="F864" s="6" t="str">
        <f>IFERROR(INDEX([1]!tblSchedule[DLC],MATCH(tblTeamSch[[#This Row],[Game Num]],[1]!tblSchedule[GameNum],0)),"")</f>
        <v>8B3</v>
      </c>
      <c r="G864" s="7" t="str">
        <f>IFERROR(INDEX([1]!tblSchedule[Facility],MATCH(tblTeamSch[[#This Row],[Game Num]],[1]!tblSchedule[GameNum],0)),"")</f>
        <v>St. Agnes Gym</v>
      </c>
      <c r="H864" s="8">
        <f>IFERROR(INDEX([1]!tblSchedule[Game Date],MATCH(tblTeamSch[[#This Row],[Game Num]],[1]!tblSchedule[GameNum],0)),"")</f>
        <v>46033</v>
      </c>
      <c r="I864" s="9">
        <f>IFERROR(INDEX([1]!tblSchedule[Game Time],MATCH(tblTeamSch[[#This Row],[Game Num]],[1]!tblSchedule[GameNum],0)),"")</f>
        <v>0.54166666666666663</v>
      </c>
      <c r="J864" s="10" t="str">
        <f>IFERROR(INDEX([1]!tblTeams[Organization],MATCH(tblTeamSch[[#This Row],[Team]],[1]!tblTeams[Team],0)),"")</f>
        <v>St. Agnes</v>
      </c>
      <c r="K864" s="10" t="str">
        <f>IFERROR(INDEX([1]!tblOrg[Abbr],MATCH(tblTeamSch[[#This Row],[Org]],[1]!tblOrg[Organization],0)),"")</f>
        <v>Agn</v>
      </c>
      <c r="L864" s="10" t="str">
        <f>IFERROR(INDEX(IF(tblTeamSch[[#This Row],[1vs2]]=1,[1]!tblSchedule[Team 1 Name],[1]!tblSchedule[Team 2 Name]),MATCH(tblTeamSch[[#This Row],[Game Num]],[1]!tblSchedule[GameNum],0)),"")</f>
        <v>St Agnes BB 8B#3</v>
      </c>
      <c r="M864" s="10" t="str">
        <f>IFERROR(INDEX(IF(tblTeamSch[[#This Row],[1vs2]]=1,[1]!tblSchedule[Team 2 Name],[1]!tblSchedule[Team 1 Name]),MATCH(tblTeamSch[[#This Row],[Game Num]],[1]!tblSchedule[GameNum],0)),"")</f>
        <v>St. Albert BB 8B#3 Blue</v>
      </c>
      <c r="N864" s="6" t="str" cm="1">
        <f t="array" ref="N86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4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4" s="6" t="str">
        <f>IFERROR(INDEX(#REF!,MATCH(tblTeamSch[[#This Row],[Team]],[1]!tblTeams[Team],0)),"")</f>
        <v/>
      </c>
      <c r="Q864" s="6">
        <f>INDEX([1]!tblSchedule[Home Game],MATCH(tblTeamSch[[#This Row],[Game Num]],[1]!tblSchedule[GameNum],0))</f>
        <v>1</v>
      </c>
      <c r="R864" s="7" t="e">
        <f>IF(COUNTIFS(tblTeamSch[Team],tblTeamSch[[#This Row],[Team]],#REF!,1)&gt;1,"Y","")</f>
        <v>#REF!</v>
      </c>
      <c r="S864" s="6">
        <f>INDEX([1]!tblLoc[Score],MATCH(INDEX([1]!tblOrg[Loc],MATCH(tblTeamSch[[#This Row],[Org]],[1]!tblOrg[Organization],0)),[1]!tblLoc[Loc],0))</f>
        <v>0</v>
      </c>
      <c r="T864" s="6" t="e">
        <f>INDEX([1]!tblLoc[Score],MATCH(INDEX([1]!tblOrg[Loc],MATCH(#REF!,[1]!tblOrg[Abbr],0)),[1]!tblLoc[Loc],0))</f>
        <v>#REF!</v>
      </c>
      <c r="U864" s="6">
        <f>IFERROR(INDEX([1]!tblLoc[Score],MATCH(INDEX([1]!tblOrg[Loc],MATCH(INDEX(FacList,MATCH(tblTeamSch[[#This Row],[Facility]],INDEX(FacList,,1),0),3),[1]!tblOrg[Org Num],0)),[1]!tblLoc[Loc],0)),"")</f>
        <v>0</v>
      </c>
      <c r="V864" s="6">
        <f>IF(OR(tblTeamSch[[#This Row],[Court]]="",tblTeamSch[[#This Row],[Home]]&gt;0),0,IF(tblTeamSch[[#This Row],[Court]]&lt;10,0,IF(tblTeamSch[[#This Row],[Home Court]]=10,0,10)))</f>
        <v>0</v>
      </c>
      <c r="W864" s="6" t="e">
        <f>COUNTIFS(tblTeamSch[Travel Score for Game],10,tblTeamSch[Home],0,#REF!,#REF!)</f>
        <v>#REF!</v>
      </c>
      <c r="X864" s="6" t="str">
        <f>IFERROR(INDEX(tblTeamSch[Overall Travel Score],MATCH(tblTeamSch[[#This Row],[Opponent]],tblTeamSch[Team],0)),"")</f>
        <v/>
      </c>
      <c r="Y864" s="6" cm="1">
        <f t="array" ref="Y864">IF(Y863="Num",1,IF(Y863="","",IF(Y863+1&gt;TotalNumRegGames*2,"",Y863+1)))</f>
        <v>863</v>
      </c>
    </row>
    <row r="865" spans="1:25" ht="13.35" customHeight="1" x14ac:dyDescent="0.3">
      <c r="A865" s="6" cm="1">
        <f t="array" ref="A8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194</v>
      </c>
      <c r="B865" s="6" cm="1">
        <f t="array" ref="B8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5" s="6">
        <f>IFERROR(INDEX([1]!tblSchedule[Week Game Scheduled],MATCH(tblTeamSch[[#This Row],[Game Num]],[1]!tblSchedule[GameNum],0)),"")</f>
        <v>8</v>
      </c>
      <c r="D865" s="6">
        <f>IFERROR(INDEX([1]!tblSchedule[Round],MATCH(tblTeamSch[[#This Row],[Game Num]],[1]!tblSchedule[GameNum],0)),"")</f>
        <v>5</v>
      </c>
      <c r="E865" s="6">
        <f>IFERROR(INDEX([1]!tblSchedule[Rnd Sch],MATCH(tblTeamSch[[#This Row],[Game Num]],[1]!tblSchedule[GameNum],0)),"")</f>
        <v>5</v>
      </c>
      <c r="F865" s="6" t="str">
        <f>IFERROR(INDEX([1]!tblSchedule[DLC],MATCH(tblTeamSch[[#This Row],[Game Num]],[1]!tblSchedule[GameNum],0)),"")</f>
        <v>8B3</v>
      </c>
      <c r="G865" s="7" t="str">
        <f>IFERROR(INDEX([1]!tblSchedule[Facility],MATCH(tblTeamSch[[#This Row],[Game Num]],[1]!tblSchedule[GameNum],0)),"")</f>
        <v>St. Athanasius Hornets Nest (gym)</v>
      </c>
      <c r="H865" s="8">
        <f>IFERROR(INDEX([1]!tblSchedule[Game Date],MATCH(tblTeamSch[[#This Row],[Game Num]],[1]!tblSchedule[GameNum],0)),"")</f>
        <v>46040</v>
      </c>
      <c r="I865" s="9">
        <f>IFERROR(INDEX([1]!tblSchedule[Game Time],MATCH(tblTeamSch[[#This Row],[Game Num]],[1]!tblSchedule[GameNum],0)),"")</f>
        <v>0.625</v>
      </c>
      <c r="J865" s="10" t="str">
        <f>IFERROR(INDEX([1]!tblTeams[Organization],MATCH(tblTeamSch[[#This Row],[Team]],[1]!tblTeams[Team],0)),"")</f>
        <v>St. Agnes</v>
      </c>
      <c r="K865" s="10" t="str">
        <f>IFERROR(INDEX([1]!tblOrg[Abbr],MATCH(tblTeamSch[[#This Row],[Org]],[1]!tblOrg[Organization],0)),"")</f>
        <v>Agn</v>
      </c>
      <c r="L865" s="10" t="str">
        <f>IFERROR(INDEX(IF(tblTeamSch[[#This Row],[1vs2]]=1,[1]!tblSchedule[Team 1 Name],[1]!tblSchedule[Team 2 Name]),MATCH(tblTeamSch[[#This Row],[Game Num]],[1]!tblSchedule[GameNum],0)),"")</f>
        <v>St Agnes BB 8B#3</v>
      </c>
      <c r="M865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865" s="6" t="str" cm="1">
        <f t="array" ref="N86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5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5" s="6" t="str">
        <f>IFERROR(INDEX(#REF!,MATCH(tblTeamSch[[#This Row],[Team]],[1]!tblTeams[Team],0)),"")</f>
        <v/>
      </c>
      <c r="Q865" s="6">
        <f>INDEX([1]!tblSchedule[Home Game],MATCH(tblTeamSch[[#This Row],[Game Num]],[1]!tblSchedule[GameNum],0))</f>
        <v>0</v>
      </c>
      <c r="R865" s="7" t="e">
        <f>IF(COUNTIFS(tblTeamSch[Team],tblTeamSch[[#This Row],[Team]],#REF!,1)&gt;1,"Y","")</f>
        <v>#REF!</v>
      </c>
      <c r="S865" s="6">
        <f>INDEX([1]!tblLoc[Score],MATCH(INDEX([1]!tblOrg[Loc],MATCH(tblTeamSch[[#This Row],[Org]],[1]!tblOrg[Organization],0)),[1]!tblLoc[Loc],0))</f>
        <v>0</v>
      </c>
      <c r="T865" s="6" t="e">
        <f>INDEX([1]!tblLoc[Score],MATCH(INDEX([1]!tblOrg[Loc],MATCH(#REF!,[1]!tblOrg[Abbr],0)),[1]!tblLoc[Loc],0))</f>
        <v>#REF!</v>
      </c>
      <c r="U865" s="6">
        <f>IFERROR(INDEX([1]!tblLoc[Score],MATCH(INDEX([1]!tblOrg[Loc],MATCH(INDEX(FacList,MATCH(tblTeamSch[[#This Row],[Facility]],INDEX(FacList,,1),0),3),[1]!tblOrg[Org Num],0)),[1]!tblLoc[Loc],0)),"")</f>
        <v>7</v>
      </c>
      <c r="V865" s="6">
        <f>IF(OR(tblTeamSch[[#This Row],[Court]]="",tblTeamSch[[#This Row],[Home]]&gt;0),0,IF(tblTeamSch[[#This Row],[Court]]&lt;10,0,IF(tblTeamSch[[#This Row],[Home Court]]=10,0,10)))</f>
        <v>0</v>
      </c>
      <c r="W865" s="6" t="e">
        <f>COUNTIFS(tblTeamSch[Travel Score for Game],10,tblTeamSch[Home],0,#REF!,#REF!)</f>
        <v>#REF!</v>
      </c>
      <c r="X865" s="6" t="str">
        <f>IFERROR(INDEX(tblTeamSch[Overall Travel Score],MATCH(tblTeamSch[[#This Row],[Opponent]],tblTeamSch[Team],0)),"")</f>
        <v/>
      </c>
      <c r="Y865" s="6" cm="1">
        <f t="array" ref="Y865">IF(Y864="Num",1,IF(Y864="","",IF(Y864+1&gt;TotalNumRegGames*2,"",Y864+1)))</f>
        <v>864</v>
      </c>
    </row>
    <row r="866" spans="1:25" ht="13.35" customHeight="1" x14ac:dyDescent="0.3">
      <c r="A866" s="6" cm="1">
        <f t="array" ref="A8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202</v>
      </c>
      <c r="B866" s="6" cm="1">
        <f t="array" ref="B8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6" s="6">
        <f>IFERROR(INDEX([1]!tblSchedule[Week Game Scheduled],MATCH(tblTeamSch[[#This Row],[Game Num]],[1]!tblSchedule[GameNum],0)),"")</f>
        <v>9</v>
      </c>
      <c r="D866" s="6">
        <f>IFERROR(INDEX([1]!tblSchedule[Round],MATCH(tblTeamSch[[#This Row],[Game Num]],[1]!tblSchedule[GameNum],0)),"")</f>
        <v>6</v>
      </c>
      <c r="E866" s="6">
        <f>IFERROR(INDEX([1]!tblSchedule[Rnd Sch],MATCH(tblTeamSch[[#This Row],[Game Num]],[1]!tblSchedule[GameNum],0)),"")</f>
        <v>6</v>
      </c>
      <c r="F866" s="6" t="str">
        <f>IFERROR(INDEX([1]!tblSchedule[DLC],MATCH(tblTeamSch[[#This Row],[Game Num]],[1]!tblSchedule[GameNum],0)),"")</f>
        <v>8B3</v>
      </c>
      <c r="G866" s="7" t="str">
        <f>IFERROR(INDEX([1]!tblSchedule[Facility],MATCH(tblTeamSch[[#This Row],[Game Num]],[1]!tblSchedule[GameNum],0)),"")</f>
        <v>Mary Queen of Peace</v>
      </c>
      <c r="H866" s="8">
        <f>IFERROR(INDEX([1]!tblSchedule[Game Date],MATCH(tblTeamSch[[#This Row],[Game Num]],[1]!tblSchedule[GameNum],0)),"")</f>
        <v>46047</v>
      </c>
      <c r="I866" s="9">
        <f>IFERROR(INDEX([1]!tblSchedule[Game Time],MATCH(tblTeamSch[[#This Row],[Game Num]],[1]!tblSchedule[GameNum],0)),"")</f>
        <v>0.54166666666666663</v>
      </c>
      <c r="J866" s="10" t="str">
        <f>IFERROR(INDEX([1]!tblTeams[Organization],MATCH(tblTeamSch[[#This Row],[Team]],[1]!tblTeams[Team],0)),"")</f>
        <v>St. Agnes</v>
      </c>
      <c r="K866" s="10" t="str">
        <f>IFERROR(INDEX([1]!tblOrg[Abbr],MATCH(tblTeamSch[[#This Row],[Org]],[1]!tblOrg[Organization],0)),"")</f>
        <v>Agn</v>
      </c>
      <c r="L866" s="10" t="str">
        <f>IFERROR(INDEX(IF(tblTeamSch[[#This Row],[1vs2]]=1,[1]!tblSchedule[Team 1 Name],[1]!tblSchedule[Team 2 Name]),MATCH(tblTeamSch[[#This Row],[Game Num]],[1]!tblSchedule[GameNum],0)),"")</f>
        <v>St Agnes BB 8B#3</v>
      </c>
      <c r="M866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866" s="6" t="str" cm="1">
        <f t="array" ref="N86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6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6" s="6" t="str">
        <f>IFERROR(INDEX(#REF!,MATCH(tblTeamSch[[#This Row],[Team]],[1]!tblTeams[Team],0)),"")</f>
        <v/>
      </c>
      <c r="Q866" s="6">
        <f>INDEX([1]!tblSchedule[Home Game],MATCH(tblTeamSch[[#This Row],[Game Num]],[1]!tblSchedule[GameNum],0))</f>
        <v>0</v>
      </c>
      <c r="R866" s="7" t="e">
        <f>IF(COUNTIFS(tblTeamSch[Team],tblTeamSch[[#This Row],[Team]],#REF!,1)&gt;1,"Y","")</f>
        <v>#REF!</v>
      </c>
      <c r="S866" s="6">
        <f>INDEX([1]!tblLoc[Score],MATCH(INDEX([1]!tblOrg[Loc],MATCH(tblTeamSch[[#This Row],[Org]],[1]!tblOrg[Organization],0)),[1]!tblLoc[Loc],0))</f>
        <v>0</v>
      </c>
      <c r="T866" s="6" t="e">
        <f>INDEX([1]!tblLoc[Score],MATCH(INDEX([1]!tblOrg[Loc],MATCH(#REF!,[1]!tblOrg[Abbr],0)),[1]!tblLoc[Loc],0))</f>
        <v>#REF!</v>
      </c>
      <c r="U866" s="6">
        <f>IFERROR(INDEX([1]!tblLoc[Score],MATCH(INDEX([1]!tblOrg[Loc],MATCH(INDEX(FacList,MATCH(tblTeamSch[[#This Row],[Facility]],INDEX(FacList,,1),0),3),[1]!tblOrg[Org Num],0)),[1]!tblLoc[Loc],0)),"")</f>
        <v>10</v>
      </c>
      <c r="V866" s="6">
        <f>IF(OR(tblTeamSch[[#This Row],[Court]]="",tblTeamSch[[#This Row],[Home]]&gt;0),0,IF(tblTeamSch[[#This Row],[Court]]&lt;10,0,IF(tblTeamSch[[#This Row],[Home Court]]=10,0,10)))</f>
        <v>10</v>
      </c>
      <c r="W866" s="6" t="e">
        <f>COUNTIFS(tblTeamSch[Travel Score for Game],10,tblTeamSch[Home],0,#REF!,#REF!)</f>
        <v>#REF!</v>
      </c>
      <c r="X866" s="6" t="str">
        <f>IFERROR(INDEX(tblTeamSch[Overall Travel Score],MATCH(tblTeamSch[[#This Row],[Opponent]],tblTeamSch[Team],0)),"")</f>
        <v/>
      </c>
      <c r="Y866" s="6" cm="1">
        <f t="array" ref="Y866">IF(Y865="Num",1,IF(Y865="","",IF(Y865+1&gt;TotalNumRegGames*2,"",Y865+1)))</f>
        <v>865</v>
      </c>
    </row>
    <row r="867" spans="1:25" ht="13.35" customHeight="1" x14ac:dyDescent="0.3">
      <c r="A867" s="6" cm="1">
        <f t="array" ref="A8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210</v>
      </c>
      <c r="B867" s="6" cm="1">
        <f t="array" ref="B8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7" s="6">
        <f>IFERROR(INDEX([1]!tblSchedule[Week Game Scheduled],MATCH(tblTeamSch[[#This Row],[Game Num]],[1]!tblSchedule[GameNum],0)),"")</f>
        <v>9</v>
      </c>
      <c r="D867" s="6">
        <f>IFERROR(INDEX([1]!tblSchedule[Round],MATCH(tblTeamSch[[#This Row],[Game Num]],[1]!tblSchedule[GameNum],0)),"")</f>
        <v>7</v>
      </c>
      <c r="E867" s="6">
        <f>IFERROR(INDEX([1]!tblSchedule[Rnd Sch],MATCH(tblTeamSch[[#This Row],[Game Num]],[1]!tblSchedule[GameNum],0)),"")</f>
        <v>7</v>
      </c>
      <c r="F867" s="6" t="str">
        <f>IFERROR(INDEX([1]!tblSchedule[DLC],MATCH(tblTeamSch[[#This Row],[Game Num]],[1]!tblSchedule[GameNum],0)),"")</f>
        <v>8B3</v>
      </c>
      <c r="G867" s="7" t="str">
        <f>IFERROR(INDEX([1]!tblSchedule[Facility],MATCH(tblTeamSch[[#This Row],[Game Num]],[1]!tblSchedule[GameNum],0)),"")</f>
        <v>St. Margaret Mary Gym</v>
      </c>
      <c r="H867" s="8">
        <f>IFERROR(INDEX([1]!tblSchedule[Game Date],MATCH(tblTeamSch[[#This Row],[Game Num]],[1]!tblSchedule[GameNum],0)),"")</f>
        <v>46053</v>
      </c>
      <c r="I867" s="9">
        <f>IFERROR(INDEX([1]!tblSchedule[Game Time],MATCH(tblTeamSch[[#This Row],[Game Num]],[1]!tblSchedule[GameNum],0)),"")</f>
        <v>0.45833333333333331</v>
      </c>
      <c r="J867" s="10" t="str">
        <f>IFERROR(INDEX([1]!tblTeams[Organization],MATCH(tblTeamSch[[#This Row],[Team]],[1]!tblTeams[Team],0)),"")</f>
        <v>St. Agnes</v>
      </c>
      <c r="K867" s="10" t="str">
        <f>IFERROR(INDEX([1]!tblOrg[Abbr],MATCH(tblTeamSch[[#This Row],[Org]],[1]!tblOrg[Organization],0)),"")</f>
        <v>Agn</v>
      </c>
      <c r="L867" s="10" t="str">
        <f>IFERROR(INDEX(IF(tblTeamSch[[#This Row],[1vs2]]=1,[1]!tblSchedule[Team 1 Name],[1]!tblSchedule[Team 2 Name]),MATCH(tblTeamSch[[#This Row],[Game Num]],[1]!tblSchedule[GameNum],0)),"")</f>
        <v>St Agnes BB 8B#3</v>
      </c>
      <c r="M867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867" s="6" t="str" cm="1">
        <f t="array" ref="N86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67" s="6" t="str">
        <f>IFERROR(INDEX(#REF!,MATCH(tblTeamSch[[#This Row],[Team]],[1]!tblTeams[Team],0)),"")</f>
        <v/>
      </c>
      <c r="Q867" s="6">
        <f>INDEX([1]!tblSchedule[Home Game],MATCH(tblTeamSch[[#This Row],[Game Num]],[1]!tblSchedule[GameNum],0))</f>
        <v>1</v>
      </c>
      <c r="R867" s="7" t="e">
        <f>IF(COUNTIFS(tblTeamSch[Team],tblTeamSch[[#This Row],[Team]],#REF!,1)&gt;1,"Y","")</f>
        <v>#REF!</v>
      </c>
      <c r="S867" s="6">
        <f>INDEX([1]!tblLoc[Score],MATCH(INDEX([1]!tblOrg[Loc],MATCH(tblTeamSch[[#This Row],[Org]],[1]!tblOrg[Organization],0)),[1]!tblLoc[Loc],0))</f>
        <v>0</v>
      </c>
      <c r="T867" s="6" t="e">
        <f>INDEX([1]!tblLoc[Score],MATCH(INDEX([1]!tblOrg[Loc],MATCH(#REF!,[1]!tblOrg[Abbr],0)),[1]!tblLoc[Loc],0))</f>
        <v>#REF!</v>
      </c>
      <c r="U867" s="6">
        <f>IFERROR(INDEX([1]!tblLoc[Score],MATCH(INDEX([1]!tblOrg[Loc],MATCH(INDEX(FacList,MATCH(tblTeamSch[[#This Row],[Facility]],INDEX(FacList,,1),0),3),[1]!tblOrg[Org Num],0)),[1]!tblLoc[Loc],0)),"")</f>
        <v>0</v>
      </c>
      <c r="V867" s="6">
        <f>IF(OR(tblTeamSch[[#This Row],[Court]]="",tblTeamSch[[#This Row],[Home]]&gt;0),0,IF(tblTeamSch[[#This Row],[Court]]&lt;10,0,IF(tblTeamSch[[#This Row],[Home Court]]=10,0,10)))</f>
        <v>0</v>
      </c>
      <c r="W867" s="6" t="e">
        <f>COUNTIFS(tblTeamSch[Travel Score for Game],10,tblTeamSch[Home],0,#REF!,#REF!)</f>
        <v>#REF!</v>
      </c>
      <c r="X867" s="6" t="str">
        <f>IFERROR(INDEX(tblTeamSch[Overall Travel Score],MATCH(tblTeamSch[[#This Row],[Opponent]],tblTeamSch[Team],0)),"")</f>
        <v/>
      </c>
      <c r="Y867" s="6" cm="1">
        <f t="array" ref="Y867">IF(Y866="Num",1,IF(Y866="","",IF(Y866+1&gt;TotalNumRegGames*2,"",Y866+1)))</f>
        <v>866</v>
      </c>
    </row>
    <row r="868" spans="1:25" ht="13.35" customHeight="1" x14ac:dyDescent="0.3">
      <c r="A868" s="6" cm="1">
        <f t="array" ref="A8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741</v>
      </c>
      <c r="B868" s="6" cm="1">
        <f t="array" ref="B8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8" s="6">
        <f>IFERROR(INDEX([1]!tblSchedule[Week Game Scheduled],MATCH(tblTeamSch[[#This Row],[Game Num]],[1]!tblSchedule[GameNum],0)),"")</f>
        <v>49</v>
      </c>
      <c r="D868" s="6">
        <f>IFERROR(INDEX([1]!tblSchedule[Round],MATCH(tblTeamSch[[#This Row],[Game Num]],[1]!tblSchedule[GameNum],0)),"")</f>
        <v>1</v>
      </c>
      <c r="E868" s="6">
        <f>IFERROR(INDEX([1]!tblSchedule[Rnd Sch],MATCH(tblTeamSch[[#This Row],[Game Num]],[1]!tblSchedule[GameNum],0)),"")</f>
        <v>1</v>
      </c>
      <c r="F868" s="6" t="str">
        <f>IFERROR(INDEX([1]!tblSchedule[DLC],MATCH(tblTeamSch[[#This Row],[Game Num]],[1]!tblSchedule[GameNum],0)),"")</f>
        <v>8G1AA</v>
      </c>
      <c r="G868" s="7" t="str">
        <f>IFERROR(INDEX([1]!tblSchedule[Facility],MATCH(tblTeamSch[[#This Row],[Game Num]],[1]!tblSchedule[GameNum],0)),"")</f>
        <v>St. Agnes Gym</v>
      </c>
      <c r="H868" s="8">
        <f>IFERROR(INDEX([1]!tblSchedule[Game Date],MATCH(tblTeamSch[[#This Row],[Game Num]],[1]!tblSchedule[GameNum],0)),"")</f>
        <v>45997</v>
      </c>
      <c r="I868" s="9">
        <f>IFERROR(INDEX([1]!tblSchedule[Game Time],MATCH(tblTeamSch[[#This Row],[Game Num]],[1]!tblSchedule[GameNum],0)),"")</f>
        <v>0.375</v>
      </c>
      <c r="J868" s="10" t="str">
        <f>IFERROR(INDEX([1]!tblTeams[Organization],MATCH(tblTeamSch[[#This Row],[Team]],[1]!tblTeams[Team],0)),"")</f>
        <v>St. Agnes</v>
      </c>
      <c r="K868" s="10" t="str">
        <f>IFERROR(INDEX([1]!tblOrg[Abbr],MATCH(tblTeamSch[[#This Row],[Org]],[1]!tblOrg[Organization],0)),"")</f>
        <v>Agn</v>
      </c>
      <c r="L868" s="10" t="str">
        <f>IFERROR(INDEX(IF(tblTeamSch[[#This Row],[1vs2]]=1,[1]!tblSchedule[Team 1 Name],[1]!tblSchedule[Team 2 Name]),MATCH(tblTeamSch[[#This Row],[Game Num]],[1]!tblSchedule[GameNum],0)),"")</f>
        <v>St Agnes BB 8G#1</v>
      </c>
      <c r="M868" s="10" t="str">
        <f>IFERROR(INDEX(IF(tblTeamSch[[#This Row],[1vs2]]=1,[1]!tblSchedule[Team 2 Name],[1]!tblSchedule[Team 1 Name]),MATCH(tblTeamSch[[#This Row],[Game Num]],[1]!tblSchedule[GameNum],0)),"")</f>
        <v>St. Raphael BB 8G #1</v>
      </c>
      <c r="N868" s="6" t="str" cm="1">
        <f t="array" ref="N86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68" s="6" t="str">
        <f>IFERROR(INDEX(#REF!,MATCH(tblTeamSch[[#This Row],[Team]],[1]!tblTeams[Team],0)),"")</f>
        <v/>
      </c>
      <c r="Q868" s="6">
        <f>INDEX([1]!tblSchedule[Home Game],MATCH(tblTeamSch[[#This Row],[Game Num]],[1]!tblSchedule[GameNum],0))</f>
        <v>1</v>
      </c>
      <c r="R868" s="7" t="e">
        <f>IF(COUNTIFS(tblTeamSch[Team],tblTeamSch[[#This Row],[Team]],#REF!,1)&gt;1,"Y","")</f>
        <v>#REF!</v>
      </c>
      <c r="S868" s="6">
        <f>INDEX([1]!tblLoc[Score],MATCH(INDEX([1]!tblOrg[Loc],MATCH(tblTeamSch[[#This Row],[Org]],[1]!tblOrg[Organization],0)),[1]!tblLoc[Loc],0))</f>
        <v>0</v>
      </c>
      <c r="T868" s="6" t="e">
        <f>INDEX([1]!tblLoc[Score],MATCH(INDEX([1]!tblOrg[Loc],MATCH(#REF!,[1]!tblOrg[Abbr],0)),[1]!tblLoc[Loc],0))</f>
        <v>#REF!</v>
      </c>
      <c r="U868" s="6">
        <f>IFERROR(INDEX([1]!tblLoc[Score],MATCH(INDEX([1]!tblOrg[Loc],MATCH(INDEX(FacList,MATCH(tblTeamSch[[#This Row],[Facility]],INDEX(FacList,,1),0),3),[1]!tblOrg[Org Num],0)),[1]!tblLoc[Loc],0)),"")</f>
        <v>0</v>
      </c>
      <c r="V868" s="6">
        <f>IF(OR(tblTeamSch[[#This Row],[Court]]="",tblTeamSch[[#This Row],[Home]]&gt;0),0,IF(tblTeamSch[[#This Row],[Court]]&lt;10,0,IF(tblTeamSch[[#This Row],[Home Court]]=10,0,10)))</f>
        <v>0</v>
      </c>
      <c r="W868" s="6" t="e">
        <f>COUNTIFS(tblTeamSch[Travel Score for Game],10,tblTeamSch[Home],0,#REF!,#REF!)</f>
        <v>#REF!</v>
      </c>
      <c r="X868" s="6" t="str">
        <f>IFERROR(INDEX(tblTeamSch[Overall Travel Score],MATCH(tblTeamSch[[#This Row],[Opponent]],tblTeamSch[Team],0)),"")</f>
        <v/>
      </c>
      <c r="Y868" s="6" cm="1">
        <f t="array" ref="Y868">IF(Y867="Num",1,IF(Y867="","",IF(Y867+1&gt;TotalNumRegGames*2,"",Y867+1)))</f>
        <v>867</v>
      </c>
    </row>
    <row r="869" spans="1:25" ht="13.35" customHeight="1" x14ac:dyDescent="0.3">
      <c r="A869" s="6" cm="1">
        <f t="array" ref="A8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745</v>
      </c>
      <c r="B869" s="6" cm="1">
        <f t="array" ref="B8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69" s="6">
        <f>IFERROR(INDEX([1]!tblSchedule[Week Game Scheduled],MATCH(tblTeamSch[[#This Row],[Game Num]],[1]!tblSchedule[GameNum],0)),"")</f>
        <v>51</v>
      </c>
      <c r="D869" s="6">
        <f>IFERROR(INDEX([1]!tblSchedule[Round],MATCH(tblTeamSch[[#This Row],[Game Num]],[1]!tblSchedule[GameNum],0)),"")</f>
        <v>2</v>
      </c>
      <c r="E869" s="6">
        <f>IFERROR(INDEX([1]!tblSchedule[Rnd Sch],MATCH(tblTeamSch[[#This Row],[Game Num]],[1]!tblSchedule[GameNum],0)),"")</f>
        <v>2</v>
      </c>
      <c r="F869" s="6" t="str">
        <f>IFERROR(INDEX([1]!tblSchedule[DLC],MATCH(tblTeamSch[[#This Row],[Game Num]],[1]!tblSchedule[GameNum],0)),"")</f>
        <v>8G1AA</v>
      </c>
      <c r="G869" s="7" t="str">
        <f>IFERROR(INDEX([1]!tblSchedule[Facility],MATCH(tblTeamSch[[#This Row],[Game Num]],[1]!tblSchedule[GameNum],0)),"")</f>
        <v>Holy Spirit Gym</v>
      </c>
      <c r="H869" s="8">
        <f>IFERROR(INDEX([1]!tblSchedule[Game Date],MATCH(tblTeamSch[[#This Row],[Game Num]],[1]!tblSchedule[GameNum],0)),"")</f>
        <v>46005</v>
      </c>
      <c r="I869" s="9">
        <f>IFERROR(INDEX([1]!tblSchedule[Game Time],MATCH(tblTeamSch[[#This Row],[Game Num]],[1]!tblSchedule[GameNum],0)),"")</f>
        <v>0.58333333333333337</v>
      </c>
      <c r="J869" s="10" t="str">
        <f>IFERROR(INDEX([1]!tblTeams[Organization],MATCH(tblTeamSch[[#This Row],[Team]],[1]!tblTeams[Team],0)),"")</f>
        <v>St. Agnes</v>
      </c>
      <c r="K869" s="10" t="str">
        <f>IFERROR(INDEX([1]!tblOrg[Abbr],MATCH(tblTeamSch[[#This Row],[Org]],[1]!tblOrg[Organization],0)),"")</f>
        <v>Agn</v>
      </c>
      <c r="L869" s="10" t="str">
        <f>IFERROR(INDEX(IF(tblTeamSch[[#This Row],[1vs2]]=1,[1]!tblSchedule[Team 1 Name],[1]!tblSchedule[Team 2 Name]),MATCH(tblTeamSch[[#This Row],[Game Num]],[1]!tblSchedule[GameNum],0)),"")</f>
        <v>St Agnes BB 8G#1</v>
      </c>
      <c r="M869" s="10" t="str">
        <f>IFERROR(INDEX(IF(tblTeamSch[[#This Row],[1vs2]]=1,[1]!tblSchedule[Team 2 Name],[1]!tblSchedule[Team 1 Name]),MATCH(tblTeamSch[[#This Row],[Game Num]],[1]!tblSchedule[GameNum],0)),"")</f>
        <v>Holy Spirit GBB 8#1</v>
      </c>
      <c r="N869" s="6" t="str" cm="1">
        <f t="array" ref="N86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69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69" s="6" t="str">
        <f>IFERROR(INDEX(#REF!,MATCH(tblTeamSch[[#This Row],[Team]],[1]!tblTeams[Team],0)),"")</f>
        <v/>
      </c>
      <c r="Q869" s="6">
        <f>INDEX([1]!tblSchedule[Home Game],MATCH(tblTeamSch[[#This Row],[Game Num]],[1]!tblSchedule[GameNum],0))</f>
        <v>1</v>
      </c>
      <c r="R869" s="7" t="e">
        <f>IF(COUNTIFS(tblTeamSch[Team],tblTeamSch[[#This Row],[Team]],#REF!,1)&gt;1,"Y","")</f>
        <v>#REF!</v>
      </c>
      <c r="S869" s="6">
        <f>INDEX([1]!tblLoc[Score],MATCH(INDEX([1]!tblOrg[Loc],MATCH(tblTeamSch[[#This Row],[Org]],[1]!tblOrg[Organization],0)),[1]!tblLoc[Loc],0))</f>
        <v>0</v>
      </c>
      <c r="T869" s="6" t="e">
        <f>INDEX([1]!tblLoc[Score],MATCH(INDEX([1]!tblOrg[Loc],MATCH(#REF!,[1]!tblOrg[Abbr],0)),[1]!tblLoc[Loc],0))</f>
        <v>#REF!</v>
      </c>
      <c r="U869" s="6">
        <f>IFERROR(INDEX([1]!tblLoc[Score],MATCH(INDEX([1]!tblOrg[Loc],MATCH(INDEX(FacList,MATCH(tblTeamSch[[#This Row],[Facility]],INDEX(FacList,,1),0),3),[1]!tblOrg[Org Num],0)),[1]!tblLoc[Loc],0)),"")</f>
        <v>0</v>
      </c>
      <c r="V869" s="6">
        <f>IF(OR(tblTeamSch[[#This Row],[Court]]="",tblTeamSch[[#This Row],[Home]]&gt;0),0,IF(tblTeamSch[[#This Row],[Court]]&lt;10,0,IF(tblTeamSch[[#This Row],[Home Court]]=10,0,10)))</f>
        <v>0</v>
      </c>
      <c r="W869" s="6" t="e">
        <f>COUNTIFS(tblTeamSch[Travel Score for Game],10,tblTeamSch[Home],0,#REF!,#REF!)</f>
        <v>#REF!</v>
      </c>
      <c r="X869" s="6" t="str">
        <f>IFERROR(INDEX(tblTeamSch[Overall Travel Score],MATCH(tblTeamSch[[#This Row],[Opponent]],tblTeamSch[Team],0)),"")</f>
        <v/>
      </c>
      <c r="Y869" s="6" cm="1">
        <f t="array" ref="Y869">IF(Y868="Num",1,IF(Y868="","",IF(Y868+1&gt;TotalNumRegGames*2,"",Y868+1)))</f>
        <v>868</v>
      </c>
    </row>
    <row r="870" spans="1:25" ht="13.35" customHeight="1" x14ac:dyDescent="0.3">
      <c r="A870" s="6" cm="1">
        <f t="array" ref="A8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752</v>
      </c>
      <c r="B870" s="6" cm="1">
        <f t="array" ref="B8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70" s="6">
        <f>IFERROR(INDEX([1]!tblSchedule[Week Game Scheduled],MATCH(tblTeamSch[[#This Row],[Game Num]],[1]!tblSchedule[GameNum],0)),"")</f>
        <v>5</v>
      </c>
      <c r="D870" s="6">
        <f>IFERROR(INDEX([1]!tblSchedule[Round],MATCH(tblTeamSch[[#This Row],[Game Num]],[1]!tblSchedule[GameNum],0)),"")</f>
        <v>3</v>
      </c>
      <c r="E870" s="6">
        <f>IFERROR(INDEX([1]!tblSchedule[Rnd Sch],MATCH(tblTeamSch[[#This Row],[Game Num]],[1]!tblSchedule[GameNum],0)),"")</f>
        <v>3</v>
      </c>
      <c r="F870" s="6" t="str">
        <f>IFERROR(INDEX([1]!tblSchedule[DLC],MATCH(tblTeamSch[[#This Row],[Game Num]],[1]!tblSchedule[GameNum],0)),"")</f>
        <v>8G1AA</v>
      </c>
      <c r="G870" s="7" t="str">
        <f>IFERROR(INDEX([1]!tblSchedule[Facility],MATCH(tblTeamSch[[#This Row],[Game Num]],[1]!tblSchedule[GameNum],0)),"")</f>
        <v>St. Athanasius Hornets Nest (gym)</v>
      </c>
      <c r="H870" s="8">
        <f>IFERROR(INDEX([1]!tblSchedule[Game Date],MATCH(tblTeamSch[[#This Row],[Game Num]],[1]!tblSchedule[GameNum],0)),"")</f>
        <v>46025</v>
      </c>
      <c r="I870" s="9">
        <f>IFERROR(INDEX([1]!tblSchedule[Game Time],MATCH(tblTeamSch[[#This Row],[Game Num]],[1]!tblSchedule[GameNum],0)),"")</f>
        <v>0.5</v>
      </c>
      <c r="J870" s="10" t="str">
        <f>IFERROR(INDEX([1]!tblTeams[Organization],MATCH(tblTeamSch[[#This Row],[Team]],[1]!tblTeams[Team],0)),"")</f>
        <v>St. Agnes</v>
      </c>
      <c r="K870" s="10" t="str">
        <f>IFERROR(INDEX([1]!tblOrg[Abbr],MATCH(tblTeamSch[[#This Row],[Org]],[1]!tblOrg[Organization],0)),"")</f>
        <v>Agn</v>
      </c>
      <c r="L870" s="10" t="str">
        <f>IFERROR(INDEX(IF(tblTeamSch[[#This Row],[1vs2]]=1,[1]!tblSchedule[Team 1 Name],[1]!tblSchedule[Team 2 Name]),MATCH(tblTeamSch[[#This Row],[Game Num]],[1]!tblSchedule[GameNum],0)),"")</f>
        <v>St Agnes BB 8G#1</v>
      </c>
      <c r="M870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870" s="6" t="str" cm="1">
        <f t="array" ref="N87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0" s="6" t="str">
        <f>IFERROR(INDEX(#REF!,MATCH(tblTeamSch[[#This Row],[Team]],[1]!tblTeams[Team],0)),"")</f>
        <v/>
      </c>
      <c r="Q870" s="6">
        <f>INDEX([1]!tblSchedule[Home Game],MATCH(tblTeamSch[[#This Row],[Game Num]],[1]!tblSchedule[GameNum],0))</f>
        <v>0</v>
      </c>
      <c r="R870" s="7" t="e">
        <f>IF(COUNTIFS(tblTeamSch[Team],tblTeamSch[[#This Row],[Team]],#REF!,1)&gt;1,"Y","")</f>
        <v>#REF!</v>
      </c>
      <c r="S870" s="6">
        <f>INDEX([1]!tblLoc[Score],MATCH(INDEX([1]!tblOrg[Loc],MATCH(tblTeamSch[[#This Row],[Org]],[1]!tblOrg[Organization],0)),[1]!tblLoc[Loc],0))</f>
        <v>0</v>
      </c>
      <c r="T870" s="6" t="e">
        <f>INDEX([1]!tblLoc[Score],MATCH(INDEX([1]!tblOrg[Loc],MATCH(#REF!,[1]!tblOrg[Abbr],0)),[1]!tblLoc[Loc],0))</f>
        <v>#REF!</v>
      </c>
      <c r="U870" s="6">
        <f>IFERROR(INDEX([1]!tblLoc[Score],MATCH(INDEX([1]!tblOrg[Loc],MATCH(INDEX(FacList,MATCH(tblTeamSch[[#This Row],[Facility]],INDEX(FacList,,1),0),3),[1]!tblOrg[Org Num],0)),[1]!tblLoc[Loc],0)),"")</f>
        <v>7</v>
      </c>
      <c r="V870" s="6">
        <f>IF(OR(tblTeamSch[[#This Row],[Court]]="",tblTeamSch[[#This Row],[Home]]&gt;0),0,IF(tblTeamSch[[#This Row],[Court]]&lt;10,0,IF(tblTeamSch[[#This Row],[Home Court]]=10,0,10)))</f>
        <v>0</v>
      </c>
      <c r="W870" s="6" t="e">
        <f>COUNTIFS(tblTeamSch[Travel Score for Game],10,tblTeamSch[Home],0,#REF!,#REF!)</f>
        <v>#REF!</v>
      </c>
      <c r="X870" s="6" t="str">
        <f>IFERROR(INDEX(tblTeamSch[Overall Travel Score],MATCH(tblTeamSch[[#This Row],[Opponent]],tblTeamSch[Team],0)),"")</f>
        <v/>
      </c>
      <c r="Y870" s="6" cm="1">
        <f t="array" ref="Y870">IF(Y869="Num",1,IF(Y869="","",IF(Y869+1&gt;TotalNumRegGames*2,"",Y869+1)))</f>
        <v>869</v>
      </c>
    </row>
    <row r="871" spans="1:25" ht="13.35" customHeight="1" x14ac:dyDescent="0.3">
      <c r="A871" s="6" cm="1">
        <f t="array" ref="A8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758</v>
      </c>
      <c r="B871" s="6" cm="1">
        <f t="array" ref="B8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71" s="6">
        <f>IFERROR(INDEX([1]!tblSchedule[Week Game Scheduled],MATCH(tblTeamSch[[#This Row],[Game Num]],[1]!tblSchedule[GameNum],0)),"")</f>
        <v>6</v>
      </c>
      <c r="D871" s="6">
        <f>IFERROR(INDEX([1]!tblSchedule[Round],MATCH(tblTeamSch[[#This Row],[Game Num]],[1]!tblSchedule[GameNum],0)),"")</f>
        <v>4</v>
      </c>
      <c r="E871" s="6">
        <f>IFERROR(INDEX([1]!tblSchedule[Rnd Sch],MATCH(tblTeamSch[[#This Row],[Game Num]],[1]!tblSchedule[GameNum],0)),"")</f>
        <v>4</v>
      </c>
      <c r="F871" s="6" t="str">
        <f>IFERROR(INDEX([1]!tblSchedule[DLC],MATCH(tblTeamSch[[#This Row],[Game Num]],[1]!tblSchedule[GameNum],0)),"")</f>
        <v>8G1AA</v>
      </c>
      <c r="G871" s="7" t="str">
        <f>IFERROR(INDEX([1]!tblSchedule[Facility],MATCH(tblTeamSch[[#This Row],[Game Num]],[1]!tblSchedule[GameNum],0)),"")</f>
        <v>Sacred Heart Model School Gym</v>
      </c>
      <c r="H871" s="8">
        <f>IFERROR(INDEX([1]!tblSchedule[Game Date],MATCH(tblTeamSch[[#This Row],[Game Num]],[1]!tblSchedule[GameNum],0)),"")</f>
        <v>46032</v>
      </c>
      <c r="I871" s="9">
        <f>IFERROR(INDEX([1]!tblSchedule[Game Time],MATCH(tblTeamSch[[#This Row],[Game Num]],[1]!tblSchedule[GameNum],0)),"")</f>
        <v>0.41666666666666669</v>
      </c>
      <c r="J871" s="10" t="str">
        <f>IFERROR(INDEX([1]!tblTeams[Organization],MATCH(tblTeamSch[[#This Row],[Team]],[1]!tblTeams[Team],0)),"")</f>
        <v>St. Agnes</v>
      </c>
      <c r="K871" s="10" t="str">
        <f>IFERROR(INDEX([1]!tblOrg[Abbr],MATCH(tblTeamSch[[#This Row],[Org]],[1]!tblOrg[Organization],0)),"")</f>
        <v>Agn</v>
      </c>
      <c r="L871" s="10" t="str">
        <f>IFERROR(INDEX(IF(tblTeamSch[[#This Row],[1vs2]]=1,[1]!tblSchedule[Team 1 Name],[1]!tblSchedule[Team 2 Name]),MATCH(tblTeamSch[[#This Row],[Game Num]],[1]!tblSchedule[GameNum],0)),"")</f>
        <v>St Agnes BB 8G#1</v>
      </c>
      <c r="M871" s="10" t="str">
        <f>IFERROR(INDEX(IF(tblTeamSch[[#This Row],[1vs2]]=1,[1]!tblSchedule[Team 2 Name],[1]!tblSchedule[Team 1 Name]),MATCH(tblTeamSch[[#This Row],[Game Num]],[1]!tblSchedule[GameNum],0)),"")</f>
        <v>SHMS BB 8G#1</v>
      </c>
      <c r="N871" s="6" t="str" cm="1">
        <f t="array" ref="N87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1" s="6" t="str">
        <f>IFERROR(INDEX(#REF!,MATCH(tblTeamSch[[#This Row],[Team]],[1]!tblTeams[Team],0)),"")</f>
        <v/>
      </c>
      <c r="Q871" s="6">
        <f>INDEX([1]!tblSchedule[Home Game],MATCH(tblTeamSch[[#This Row],[Game Num]],[1]!tblSchedule[GameNum],0))</f>
        <v>1</v>
      </c>
      <c r="R871" s="7" t="e">
        <f>IF(COUNTIFS(tblTeamSch[Team],tblTeamSch[[#This Row],[Team]],#REF!,1)&gt;1,"Y","")</f>
        <v>#REF!</v>
      </c>
      <c r="S871" s="6">
        <f>INDEX([1]!tblLoc[Score],MATCH(INDEX([1]!tblOrg[Loc],MATCH(tblTeamSch[[#This Row],[Org]],[1]!tblOrg[Organization],0)),[1]!tblLoc[Loc],0))</f>
        <v>0</v>
      </c>
      <c r="T871" s="6" t="e">
        <f>INDEX([1]!tblLoc[Score],MATCH(INDEX([1]!tblOrg[Loc],MATCH(#REF!,[1]!tblOrg[Abbr],0)),[1]!tblLoc[Loc],0))</f>
        <v>#REF!</v>
      </c>
      <c r="U871" s="6">
        <f>IFERROR(INDEX([1]!tblLoc[Score],MATCH(INDEX([1]!tblOrg[Loc],MATCH(INDEX(FacList,MATCH(tblTeamSch[[#This Row],[Facility]],INDEX(FacList,,1),0),3),[1]!tblOrg[Org Num],0)),[1]!tblLoc[Loc],0)),"")</f>
        <v>0</v>
      </c>
      <c r="V871" s="6">
        <f>IF(OR(tblTeamSch[[#This Row],[Court]]="",tblTeamSch[[#This Row],[Home]]&gt;0),0,IF(tblTeamSch[[#This Row],[Court]]&lt;10,0,IF(tblTeamSch[[#This Row],[Home Court]]=10,0,10)))</f>
        <v>0</v>
      </c>
      <c r="W871" s="6" t="e">
        <f>COUNTIFS(tblTeamSch[Travel Score for Game],10,tblTeamSch[Home],0,#REF!,#REF!)</f>
        <v>#REF!</v>
      </c>
      <c r="X871" s="6" t="str">
        <f>IFERROR(INDEX(tblTeamSch[Overall Travel Score],MATCH(tblTeamSch[[#This Row],[Opponent]],tblTeamSch[Team],0)),"")</f>
        <v/>
      </c>
      <c r="Y871" s="6" cm="1">
        <f t="array" ref="Y871">IF(Y870="Num",1,IF(Y870="","",IF(Y870+1&gt;TotalNumRegGames*2,"",Y870+1)))</f>
        <v>870</v>
      </c>
    </row>
    <row r="872" spans="1:25" ht="13.35" customHeight="1" x14ac:dyDescent="0.3">
      <c r="A872" s="6" cm="1">
        <f t="array" ref="A8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768</v>
      </c>
      <c r="B872" s="6" cm="1">
        <f t="array" ref="B8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2" s="6">
        <f>IFERROR(INDEX([1]!tblSchedule[Week Game Scheduled],MATCH(tblTeamSch[[#This Row],[Game Num]],[1]!tblSchedule[GameNum],0)),"")</f>
        <v>7</v>
      </c>
      <c r="D872" s="6">
        <f>IFERROR(INDEX([1]!tblSchedule[Round],MATCH(tblTeamSch[[#This Row],[Game Num]],[1]!tblSchedule[GameNum],0)),"")</f>
        <v>5</v>
      </c>
      <c r="E872" s="6">
        <f>IFERROR(INDEX([1]!tblSchedule[Rnd Sch],MATCH(tblTeamSch[[#This Row],[Game Num]],[1]!tblSchedule[GameNum],0)),"")</f>
        <v>5</v>
      </c>
      <c r="F872" s="6" t="str">
        <f>IFERROR(INDEX([1]!tblSchedule[DLC],MATCH(tblTeamSch[[#This Row],[Game Num]],[1]!tblSchedule[GameNum],0)),"")</f>
        <v>8G1AA</v>
      </c>
      <c r="G872" s="7" t="str">
        <f>IFERROR(INDEX([1]!tblSchedule[Facility],MATCH(tblTeamSch[[#This Row],[Game Num]],[1]!tblSchedule[GameNum],0)),"")</f>
        <v>St. Agnes Gym</v>
      </c>
      <c r="H872" s="8">
        <f>IFERROR(INDEX([1]!tblSchedule[Game Date],MATCH(tblTeamSch[[#This Row],[Game Num]],[1]!tblSchedule[GameNum],0)),"")</f>
        <v>46039</v>
      </c>
      <c r="I872" s="9">
        <f>IFERROR(INDEX([1]!tblSchedule[Game Time],MATCH(tblTeamSch[[#This Row],[Game Num]],[1]!tblSchedule[GameNum],0)),"")</f>
        <v>0.375</v>
      </c>
      <c r="J872" s="10" t="str">
        <f>IFERROR(INDEX([1]!tblTeams[Organization],MATCH(tblTeamSch[[#This Row],[Team]],[1]!tblTeams[Team],0)),"")</f>
        <v>St. Agnes</v>
      </c>
      <c r="K872" s="10" t="str">
        <f>IFERROR(INDEX([1]!tblOrg[Abbr],MATCH(tblTeamSch[[#This Row],[Org]],[1]!tblOrg[Organization],0)),"")</f>
        <v>Agn</v>
      </c>
      <c r="L872" s="10" t="str">
        <f>IFERROR(INDEX(IF(tblTeamSch[[#This Row],[1vs2]]=1,[1]!tblSchedule[Team 1 Name],[1]!tblSchedule[Team 2 Name]),MATCH(tblTeamSch[[#This Row],[Game Num]],[1]!tblSchedule[GameNum],0)),"")</f>
        <v>St Agnes BB 8G#1</v>
      </c>
      <c r="M872" s="10" t="str">
        <f>IFERROR(INDEX(IF(tblTeamSch[[#This Row],[1vs2]]=1,[1]!tblSchedule[Team 2 Name],[1]!tblSchedule[Team 1 Name]),MATCH(tblTeamSch[[#This Row],[Game Num]],[1]!tblSchedule[GameNum],0)),"")</f>
        <v>Holy Trinity BB 7/8G #1</v>
      </c>
      <c r="N872" s="6" t="str" cm="1">
        <f t="array" ref="N87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2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872" s="6" t="str">
        <f>IFERROR(INDEX(#REF!,MATCH(tblTeamSch[[#This Row],[Team]],[1]!tblTeams[Team],0)),"")</f>
        <v/>
      </c>
      <c r="Q872" s="6">
        <f>INDEX([1]!tblSchedule[Home Game],MATCH(tblTeamSch[[#This Row],[Game Num]],[1]!tblSchedule[GameNum],0))</f>
        <v>1</v>
      </c>
      <c r="R872" s="7" t="e">
        <f>IF(COUNTIFS(tblTeamSch[Team],tblTeamSch[[#This Row],[Team]],#REF!,1)&gt;1,"Y","")</f>
        <v>#REF!</v>
      </c>
      <c r="S872" s="6">
        <f>INDEX([1]!tblLoc[Score],MATCH(INDEX([1]!tblOrg[Loc],MATCH(tblTeamSch[[#This Row],[Org]],[1]!tblOrg[Organization],0)),[1]!tblLoc[Loc],0))</f>
        <v>0</v>
      </c>
      <c r="T872" s="6" t="e">
        <f>INDEX([1]!tblLoc[Score],MATCH(INDEX([1]!tblOrg[Loc],MATCH(#REF!,[1]!tblOrg[Abbr],0)),[1]!tblLoc[Loc],0))</f>
        <v>#REF!</v>
      </c>
      <c r="U872" s="6">
        <f>IFERROR(INDEX([1]!tblLoc[Score],MATCH(INDEX([1]!tblOrg[Loc],MATCH(INDEX(FacList,MATCH(tblTeamSch[[#This Row],[Facility]],INDEX(FacList,,1),0),3),[1]!tblOrg[Org Num],0)),[1]!tblLoc[Loc],0)),"")</f>
        <v>0</v>
      </c>
      <c r="V872" s="6">
        <f>IF(OR(tblTeamSch[[#This Row],[Court]]="",tblTeamSch[[#This Row],[Home]]&gt;0),0,IF(tblTeamSch[[#This Row],[Court]]&lt;10,0,IF(tblTeamSch[[#This Row],[Home Court]]=10,0,10)))</f>
        <v>0</v>
      </c>
      <c r="W872" s="6" t="e">
        <f>COUNTIFS(tblTeamSch[Travel Score for Game],10,tblTeamSch[Home],0,#REF!,#REF!)</f>
        <v>#REF!</v>
      </c>
      <c r="X872" s="6" t="str">
        <f>IFERROR(INDEX(tblTeamSch[Overall Travel Score],MATCH(tblTeamSch[[#This Row],[Opponent]],tblTeamSch[Team],0)),"")</f>
        <v/>
      </c>
      <c r="Y872" s="6" cm="1">
        <f t="array" ref="Y872">IF(Y871="Num",1,IF(Y871="","",IF(Y871+1&gt;TotalNumRegGames*2,"",Y871+1)))</f>
        <v>871</v>
      </c>
    </row>
    <row r="873" spans="1:25" ht="13.35" customHeight="1" x14ac:dyDescent="0.3">
      <c r="A873" s="6" cm="1">
        <f t="array" ref="A8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774</v>
      </c>
      <c r="B873" s="6" cm="1">
        <f t="array" ref="B8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73" s="6">
        <f>IFERROR(INDEX([1]!tblSchedule[Week Game Scheduled],MATCH(tblTeamSch[[#This Row],[Game Num]],[1]!tblSchedule[GameNum],0)),"")</f>
        <v>8</v>
      </c>
      <c r="D873" s="6">
        <f>IFERROR(INDEX([1]!tblSchedule[Round],MATCH(tblTeamSch[[#This Row],[Game Num]],[1]!tblSchedule[GameNum],0)),"")</f>
        <v>6</v>
      </c>
      <c r="E873" s="6">
        <f>IFERROR(INDEX([1]!tblSchedule[Rnd Sch],MATCH(tblTeamSch[[#This Row],[Game Num]],[1]!tblSchedule[GameNum],0)),"")</f>
        <v>6</v>
      </c>
      <c r="F873" s="6" t="str">
        <f>IFERROR(INDEX([1]!tblSchedule[DLC],MATCH(tblTeamSch[[#This Row],[Game Num]],[1]!tblSchedule[GameNum],0)),"")</f>
        <v>8G1AA</v>
      </c>
      <c r="G873" s="7" t="str">
        <f>IFERROR(INDEX([1]!tblSchedule[Facility],MATCH(tblTeamSch[[#This Row],[Game Num]],[1]!tblSchedule[GameNum],0)),"")</f>
        <v>St. Agnes Gym</v>
      </c>
      <c r="H873" s="8">
        <f>IFERROR(INDEX([1]!tblSchedule[Game Date],MATCH(tblTeamSch[[#This Row],[Game Num]],[1]!tblSchedule[GameNum],0)),"")</f>
        <v>46046</v>
      </c>
      <c r="I873" s="9">
        <f>IFERROR(INDEX([1]!tblSchedule[Game Time],MATCH(tblTeamSch[[#This Row],[Game Num]],[1]!tblSchedule[GameNum],0)),"")</f>
        <v>0.375</v>
      </c>
      <c r="J873" s="10" t="str">
        <f>IFERROR(INDEX([1]!tblTeams[Organization],MATCH(tblTeamSch[[#This Row],[Team]],[1]!tblTeams[Team],0)),"")</f>
        <v>St. Agnes</v>
      </c>
      <c r="K873" s="10" t="str">
        <f>IFERROR(INDEX([1]!tblOrg[Abbr],MATCH(tblTeamSch[[#This Row],[Org]],[1]!tblOrg[Organization],0)),"")</f>
        <v>Agn</v>
      </c>
      <c r="L873" s="10" t="str">
        <f>IFERROR(INDEX(IF(tblTeamSch[[#This Row],[1vs2]]=1,[1]!tblSchedule[Team 1 Name],[1]!tblSchedule[Team 2 Name]),MATCH(tblTeamSch[[#This Row],[Game Num]],[1]!tblSchedule[GameNum],0)),"")</f>
        <v>St Agnes BB 8G#1</v>
      </c>
      <c r="M873" s="10" t="str">
        <f>IFERROR(INDEX(IF(tblTeamSch[[#This Row],[1vs2]]=1,[1]!tblSchedule[Team 2 Name],[1]!tblSchedule[Team 1 Name]),MATCH(tblTeamSch[[#This Row],[Game Num]],[1]!tblSchedule[GameNum],0)),"")</f>
        <v>St Michael BB 8G#1</v>
      </c>
      <c r="N873" s="6" t="str" cm="1">
        <f t="array" ref="N87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873" s="6" t="str">
        <f>IFERROR(INDEX(#REF!,MATCH(tblTeamSch[[#This Row],[Team]],[1]!tblTeams[Team],0)),"")</f>
        <v/>
      </c>
      <c r="Q873" s="6">
        <f>INDEX([1]!tblSchedule[Home Game],MATCH(tblTeamSch[[#This Row],[Game Num]],[1]!tblSchedule[GameNum],0))</f>
        <v>1</v>
      </c>
      <c r="R873" s="7" t="e">
        <f>IF(COUNTIFS(tblTeamSch[Team],tblTeamSch[[#This Row],[Team]],#REF!,1)&gt;1,"Y","")</f>
        <v>#REF!</v>
      </c>
      <c r="S873" s="6">
        <f>INDEX([1]!tblLoc[Score],MATCH(INDEX([1]!tblOrg[Loc],MATCH(tblTeamSch[[#This Row],[Org]],[1]!tblOrg[Organization],0)),[1]!tblLoc[Loc],0))</f>
        <v>0</v>
      </c>
      <c r="T873" s="6" t="e">
        <f>INDEX([1]!tblLoc[Score],MATCH(INDEX([1]!tblOrg[Loc],MATCH(#REF!,[1]!tblOrg[Abbr],0)),[1]!tblLoc[Loc],0))</f>
        <v>#REF!</v>
      </c>
      <c r="U873" s="6">
        <f>IFERROR(INDEX([1]!tblLoc[Score],MATCH(INDEX([1]!tblOrg[Loc],MATCH(INDEX(FacList,MATCH(tblTeamSch[[#This Row],[Facility]],INDEX(FacList,,1),0),3),[1]!tblOrg[Org Num],0)),[1]!tblLoc[Loc],0)),"")</f>
        <v>0</v>
      </c>
      <c r="V873" s="6">
        <f>IF(OR(tblTeamSch[[#This Row],[Court]]="",tblTeamSch[[#This Row],[Home]]&gt;0),0,IF(tblTeamSch[[#This Row],[Court]]&lt;10,0,IF(tblTeamSch[[#This Row],[Home Court]]=10,0,10)))</f>
        <v>0</v>
      </c>
      <c r="W873" s="6" t="e">
        <f>COUNTIFS(tblTeamSch[Travel Score for Game],10,tblTeamSch[Home],0,#REF!,#REF!)</f>
        <v>#REF!</v>
      </c>
      <c r="X873" s="6" t="str">
        <f>IFERROR(INDEX(tblTeamSch[Overall Travel Score],MATCH(tblTeamSch[[#This Row],[Opponent]],tblTeamSch[Team],0)),"")</f>
        <v/>
      </c>
      <c r="Y873" s="6" cm="1">
        <f t="array" ref="Y873">IF(Y872="Num",1,IF(Y872="","",IF(Y872+1&gt;TotalNumRegGames*2,"",Y872+1)))</f>
        <v>872</v>
      </c>
    </row>
    <row r="874" spans="1:25" ht="13.35" customHeight="1" x14ac:dyDescent="0.3">
      <c r="A874" s="6" cm="1">
        <f t="array" ref="A8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780</v>
      </c>
      <c r="B874" s="6" cm="1">
        <f t="array" ref="B8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4" s="6">
        <f>IFERROR(INDEX([1]!tblSchedule[Week Game Scheduled],MATCH(tblTeamSch[[#This Row],[Game Num]],[1]!tblSchedule[GameNum],0)),"")</f>
        <v>9</v>
      </c>
      <c r="D874" s="6">
        <f>IFERROR(INDEX([1]!tblSchedule[Round],MATCH(tblTeamSch[[#This Row],[Game Num]],[1]!tblSchedule[GameNum],0)),"")</f>
        <v>7</v>
      </c>
      <c r="E874" s="6">
        <f>IFERROR(INDEX([1]!tblSchedule[Rnd Sch],MATCH(tblTeamSch[[#This Row],[Game Num]],[1]!tblSchedule[GameNum],0)),"")</f>
        <v>7</v>
      </c>
      <c r="F874" s="6" t="str">
        <f>IFERROR(INDEX([1]!tblSchedule[DLC],MATCH(tblTeamSch[[#This Row],[Game Num]],[1]!tblSchedule[GameNum],0)),"")</f>
        <v>8G1AA</v>
      </c>
      <c r="G874" s="7" t="str">
        <f>IFERROR(INDEX([1]!tblSchedule[Facility],MATCH(tblTeamSch[[#This Row],[Game Num]],[1]!tblSchedule[GameNum],0)),"")</f>
        <v>St. Margaret Mary Gym</v>
      </c>
      <c r="H874" s="8">
        <f>IFERROR(INDEX([1]!tblSchedule[Game Date],MATCH(tblTeamSch[[#This Row],[Game Num]],[1]!tblSchedule[GameNum],0)),"")</f>
        <v>46053</v>
      </c>
      <c r="I874" s="9">
        <f>IFERROR(INDEX([1]!tblSchedule[Game Time],MATCH(tblTeamSch[[#This Row],[Game Num]],[1]!tblSchedule[GameNum],0)),"")</f>
        <v>0.58333333333333337</v>
      </c>
      <c r="J874" s="10" t="str">
        <f>IFERROR(INDEX([1]!tblTeams[Organization],MATCH(tblTeamSch[[#This Row],[Team]],[1]!tblTeams[Team],0)),"")</f>
        <v>St. Agnes</v>
      </c>
      <c r="K874" s="10" t="str">
        <f>IFERROR(INDEX([1]!tblOrg[Abbr],MATCH(tblTeamSch[[#This Row],[Org]],[1]!tblOrg[Organization],0)),"")</f>
        <v>Agn</v>
      </c>
      <c r="L874" s="10" t="str">
        <f>IFERROR(INDEX(IF(tblTeamSch[[#This Row],[1vs2]]=1,[1]!tblSchedule[Team 1 Name],[1]!tblSchedule[Team 2 Name]),MATCH(tblTeamSch[[#This Row],[Game Num]],[1]!tblSchedule[GameNum],0)),"")</f>
        <v>St Agnes BB 8G#1</v>
      </c>
      <c r="M874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874" s="6" t="str" cm="1">
        <f t="array" ref="N87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4" s="6" t="str">
        <f>IFERROR(INDEX(#REF!,MATCH(tblTeamSch[[#This Row],[Team]],[1]!tblTeams[Team],0)),"")</f>
        <v/>
      </c>
      <c r="Q874" s="6">
        <f>INDEX([1]!tblSchedule[Home Game],MATCH(tblTeamSch[[#This Row],[Game Num]],[1]!tblSchedule[GameNum],0))</f>
        <v>1</v>
      </c>
      <c r="R874" s="7" t="e">
        <f>IF(COUNTIFS(tblTeamSch[Team],tblTeamSch[[#This Row],[Team]],#REF!,1)&gt;1,"Y","")</f>
        <v>#REF!</v>
      </c>
      <c r="S874" s="6">
        <f>INDEX([1]!tblLoc[Score],MATCH(INDEX([1]!tblOrg[Loc],MATCH(tblTeamSch[[#This Row],[Org]],[1]!tblOrg[Organization],0)),[1]!tblLoc[Loc],0))</f>
        <v>0</v>
      </c>
      <c r="T874" s="6" t="e">
        <f>INDEX([1]!tblLoc[Score],MATCH(INDEX([1]!tblOrg[Loc],MATCH(#REF!,[1]!tblOrg[Abbr],0)),[1]!tblLoc[Loc],0))</f>
        <v>#REF!</v>
      </c>
      <c r="U874" s="6">
        <f>IFERROR(INDEX([1]!tblLoc[Score],MATCH(INDEX([1]!tblOrg[Loc],MATCH(INDEX(FacList,MATCH(tblTeamSch[[#This Row],[Facility]],INDEX(FacList,,1),0),3),[1]!tblOrg[Org Num],0)),[1]!tblLoc[Loc],0)),"")</f>
        <v>0</v>
      </c>
      <c r="V874" s="6">
        <f>IF(OR(tblTeamSch[[#This Row],[Court]]="",tblTeamSch[[#This Row],[Home]]&gt;0),0,IF(tblTeamSch[[#This Row],[Court]]&lt;10,0,IF(tblTeamSch[[#This Row],[Home Court]]=10,0,10)))</f>
        <v>0</v>
      </c>
      <c r="W874" s="6" t="e">
        <f>COUNTIFS(tblTeamSch[Travel Score for Game],10,tblTeamSch[Home],0,#REF!,#REF!)</f>
        <v>#REF!</v>
      </c>
      <c r="X874" s="6" t="str">
        <f>IFERROR(INDEX(tblTeamSch[Overall Travel Score],MATCH(tblTeamSch[[#This Row],[Opponent]],tblTeamSch[Team],0)),"")</f>
        <v/>
      </c>
      <c r="Y874" s="6" cm="1">
        <f t="array" ref="Y874">IF(Y873="Num",1,IF(Y873="","",IF(Y873+1&gt;TotalNumRegGames*2,"",Y873+1)))</f>
        <v>873</v>
      </c>
    </row>
    <row r="875" spans="1:25" ht="13.35" customHeight="1" x14ac:dyDescent="0.3">
      <c r="A875" s="6" cm="1">
        <f t="array" ref="A8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813</v>
      </c>
      <c r="B875" s="6" cm="1">
        <f t="array" ref="B8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5" s="6">
        <f>IFERROR(INDEX([1]!tblSchedule[Week Game Scheduled],MATCH(tblTeamSch[[#This Row],[Game Num]],[1]!tblSchedule[GameNum],0)),"")</f>
        <v>49</v>
      </c>
      <c r="D875" s="6">
        <f>IFERROR(INDEX([1]!tblSchedule[Round],MATCH(tblTeamSch[[#This Row],[Game Num]],[1]!tblSchedule[GameNum],0)),"")</f>
        <v>1</v>
      </c>
      <c r="E875" s="6">
        <f>IFERROR(INDEX([1]!tblSchedule[Rnd Sch],MATCH(tblTeamSch[[#This Row],[Game Num]],[1]!tblSchedule[GameNum],0)),"")</f>
        <v>1</v>
      </c>
      <c r="F875" s="6" t="str">
        <f>IFERROR(INDEX([1]!tblSchedule[DLC],MATCH(tblTeamSch[[#This Row],[Game Num]],[1]!tblSchedule[GameNum],0)),"")</f>
        <v>8G2</v>
      </c>
      <c r="G875" s="7" t="str">
        <f>IFERROR(INDEX([1]!tblSchedule[Facility],MATCH(tblTeamSch[[#This Row],[Game Num]],[1]!tblSchedule[GameNum],0)),"")</f>
        <v>St. Patrick's Celtic Center</v>
      </c>
      <c r="H875" s="8">
        <f>IFERROR(INDEX([1]!tblSchedule[Game Date],MATCH(tblTeamSch[[#This Row],[Game Num]],[1]!tblSchedule[GameNum],0)),"")</f>
        <v>45997</v>
      </c>
      <c r="I875" s="9">
        <f>IFERROR(INDEX([1]!tblSchedule[Game Time],MATCH(tblTeamSch[[#This Row],[Game Num]],[1]!tblSchedule[GameNum],0)),"")</f>
        <v>0.41666666666666669</v>
      </c>
      <c r="J875" s="10" t="str">
        <f>IFERROR(INDEX([1]!tblTeams[Organization],MATCH(tblTeamSch[[#This Row],[Team]],[1]!tblTeams[Team],0)),"")</f>
        <v>St. Agnes</v>
      </c>
      <c r="K875" s="10" t="str">
        <f>IFERROR(INDEX([1]!tblOrg[Abbr],MATCH(tblTeamSch[[#This Row],[Org]],[1]!tblOrg[Organization],0)),"")</f>
        <v>Agn</v>
      </c>
      <c r="L875" s="10" t="str">
        <f>IFERROR(INDEX(IF(tblTeamSch[[#This Row],[1vs2]]=1,[1]!tblSchedule[Team 1 Name],[1]!tblSchedule[Team 2 Name]),MATCH(tblTeamSch[[#This Row],[Game Num]],[1]!tblSchedule[GameNum],0)),"")</f>
        <v>St Agnes BB 8G#2</v>
      </c>
      <c r="M875" s="10" t="str">
        <f>IFERROR(INDEX(IF(tblTeamSch[[#This Row],[1vs2]]=1,[1]!tblSchedule[Team 2 Name],[1]!tblSchedule[Team 1 Name]),MATCH(tblTeamSch[[#This Row],[Game Num]],[1]!tblSchedule[GameNum],0)),"")</f>
        <v>St Patrick BB 8G#2</v>
      </c>
      <c r="N875" s="6" t="str" cm="1">
        <f t="array" ref="N87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5" s="6" t="str">
        <f>IFERROR(INDEX(#REF!,MATCH(tblTeamSch[[#This Row],[Team]],[1]!tblTeams[Team],0)),"")</f>
        <v/>
      </c>
      <c r="Q875" s="6">
        <f>INDEX([1]!tblSchedule[Home Game],MATCH(tblTeamSch[[#This Row],[Game Num]],[1]!tblSchedule[GameNum],0))</f>
        <v>1</v>
      </c>
      <c r="R875" s="7" t="e">
        <f>IF(COUNTIFS(tblTeamSch[Team],tblTeamSch[[#This Row],[Team]],#REF!,1)&gt;1,"Y","")</f>
        <v>#REF!</v>
      </c>
      <c r="S875" s="6">
        <f>INDEX([1]!tblLoc[Score],MATCH(INDEX([1]!tblOrg[Loc],MATCH(tblTeamSch[[#This Row],[Org]],[1]!tblOrg[Organization],0)),[1]!tblLoc[Loc],0))</f>
        <v>0</v>
      </c>
      <c r="T875" s="6" t="e">
        <f>INDEX([1]!tblLoc[Score],MATCH(INDEX([1]!tblOrg[Loc],MATCH(#REF!,[1]!tblOrg[Abbr],0)),[1]!tblLoc[Loc],0))</f>
        <v>#REF!</v>
      </c>
      <c r="U875" s="6">
        <f>IFERROR(INDEX([1]!tblLoc[Score],MATCH(INDEX([1]!tblOrg[Loc],MATCH(INDEX(FacList,MATCH(tblTeamSch[[#This Row],[Facility]],INDEX(FacList,,1),0),3),[1]!tblOrg[Org Num],0)),[1]!tblLoc[Loc],0)),"")</f>
        <v>4</v>
      </c>
      <c r="V875" s="6">
        <f>IF(OR(tblTeamSch[[#This Row],[Court]]="",tblTeamSch[[#This Row],[Home]]&gt;0),0,IF(tblTeamSch[[#This Row],[Court]]&lt;10,0,IF(tblTeamSch[[#This Row],[Home Court]]=10,0,10)))</f>
        <v>0</v>
      </c>
      <c r="W875" s="6" t="e">
        <f>COUNTIFS(tblTeamSch[Travel Score for Game],10,tblTeamSch[Home],0,#REF!,#REF!)</f>
        <v>#REF!</v>
      </c>
      <c r="X875" s="6" t="str">
        <f>IFERROR(INDEX(tblTeamSch[Overall Travel Score],MATCH(tblTeamSch[[#This Row],[Opponent]],tblTeamSch[Team],0)),"")</f>
        <v/>
      </c>
      <c r="Y875" s="6" cm="1">
        <f t="array" ref="Y875">IF(Y874="Num",1,IF(Y874="","",IF(Y874+1&gt;TotalNumRegGames*2,"",Y874+1)))</f>
        <v>874</v>
      </c>
    </row>
    <row r="876" spans="1:25" ht="13.35" customHeight="1" x14ac:dyDescent="0.3">
      <c r="A876" s="6" cm="1">
        <f t="array" ref="A8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820</v>
      </c>
      <c r="B876" s="6" cm="1">
        <f t="array" ref="B8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6" s="6">
        <f>IFERROR(INDEX([1]!tblSchedule[Week Game Scheduled],MATCH(tblTeamSch[[#This Row],[Game Num]],[1]!tblSchedule[GameNum],0)),"")</f>
        <v>51</v>
      </c>
      <c r="D876" s="6">
        <f>IFERROR(INDEX([1]!tblSchedule[Round],MATCH(tblTeamSch[[#This Row],[Game Num]],[1]!tblSchedule[GameNum],0)),"")</f>
        <v>2</v>
      </c>
      <c r="E876" s="6">
        <f>IFERROR(INDEX([1]!tblSchedule[Rnd Sch],MATCH(tblTeamSch[[#This Row],[Game Num]],[1]!tblSchedule[GameNum],0)),"")</f>
        <v>2</v>
      </c>
      <c r="F876" s="6" t="str">
        <f>IFERROR(INDEX([1]!tblSchedule[DLC],MATCH(tblTeamSch[[#This Row],[Game Num]],[1]!tblSchedule[GameNum],0)),"")</f>
        <v>8G2</v>
      </c>
      <c r="G876" s="7" t="str">
        <f>IFERROR(INDEX([1]!tblSchedule[Facility],MATCH(tblTeamSch[[#This Row],[Game Num]],[1]!tblSchedule[GameNum],0)),"")</f>
        <v>St. Agnes Gym</v>
      </c>
      <c r="H876" s="8">
        <f>IFERROR(INDEX([1]!tblSchedule[Game Date],MATCH(tblTeamSch[[#This Row],[Game Num]],[1]!tblSchedule[GameNum],0)),"")</f>
        <v>46005</v>
      </c>
      <c r="I876" s="9">
        <f>IFERROR(INDEX([1]!tblSchedule[Game Time],MATCH(tblTeamSch[[#This Row],[Game Num]],[1]!tblSchedule[GameNum],0)),"")</f>
        <v>0.625</v>
      </c>
      <c r="J876" s="10" t="str">
        <f>IFERROR(INDEX([1]!tblTeams[Organization],MATCH(tblTeamSch[[#This Row],[Team]],[1]!tblTeams[Team],0)),"")</f>
        <v>St. Agnes</v>
      </c>
      <c r="K876" s="10" t="str">
        <f>IFERROR(INDEX([1]!tblOrg[Abbr],MATCH(tblTeamSch[[#This Row],[Org]],[1]!tblOrg[Organization],0)),"")</f>
        <v>Agn</v>
      </c>
      <c r="L876" s="10" t="str">
        <f>IFERROR(INDEX(IF(tblTeamSch[[#This Row],[1vs2]]=1,[1]!tblSchedule[Team 1 Name],[1]!tblSchedule[Team 2 Name]),MATCH(tblTeamSch[[#This Row],[Game Num]],[1]!tblSchedule[GameNum],0)),"")</f>
        <v>St Agnes BB 8G#2</v>
      </c>
      <c r="M876" s="10" t="str">
        <f>IFERROR(INDEX(IF(tblTeamSch[[#This Row],[1vs2]]=1,[1]!tblSchedule[Team 2 Name],[1]!tblSchedule[Team 1 Name]),MATCH(tblTeamSch[[#This Row],[Game Num]],[1]!tblSchedule[GameNum],0)),"")</f>
        <v>St Michael BB 8G#2</v>
      </c>
      <c r="N876" s="6" t="str" cm="1">
        <f t="array" ref="N8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6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876" s="6" t="str">
        <f>IFERROR(INDEX(#REF!,MATCH(tblTeamSch[[#This Row],[Team]],[1]!tblTeams[Team],0)),"")</f>
        <v/>
      </c>
      <c r="Q876" s="6">
        <f>INDEX([1]!tblSchedule[Home Game],MATCH(tblTeamSch[[#This Row],[Game Num]],[1]!tblSchedule[GameNum],0))</f>
        <v>1</v>
      </c>
      <c r="R876" s="7" t="e">
        <f>IF(COUNTIFS(tblTeamSch[Team],tblTeamSch[[#This Row],[Team]],#REF!,1)&gt;1,"Y","")</f>
        <v>#REF!</v>
      </c>
      <c r="S876" s="6">
        <f>INDEX([1]!tblLoc[Score],MATCH(INDEX([1]!tblOrg[Loc],MATCH(tblTeamSch[[#This Row],[Org]],[1]!tblOrg[Organization],0)),[1]!tblLoc[Loc],0))</f>
        <v>0</v>
      </c>
      <c r="T876" s="6" t="e">
        <f>INDEX([1]!tblLoc[Score],MATCH(INDEX([1]!tblOrg[Loc],MATCH(#REF!,[1]!tblOrg[Abbr],0)),[1]!tblLoc[Loc],0))</f>
        <v>#REF!</v>
      </c>
      <c r="U876" s="6">
        <f>IFERROR(INDEX([1]!tblLoc[Score],MATCH(INDEX([1]!tblOrg[Loc],MATCH(INDEX(FacList,MATCH(tblTeamSch[[#This Row],[Facility]],INDEX(FacList,,1),0),3),[1]!tblOrg[Org Num],0)),[1]!tblLoc[Loc],0)),"")</f>
        <v>0</v>
      </c>
      <c r="V876" s="6">
        <f>IF(OR(tblTeamSch[[#This Row],[Court]]="",tblTeamSch[[#This Row],[Home]]&gt;0),0,IF(tblTeamSch[[#This Row],[Court]]&lt;10,0,IF(tblTeamSch[[#This Row],[Home Court]]=10,0,10)))</f>
        <v>0</v>
      </c>
      <c r="W876" s="6" t="e">
        <f>COUNTIFS(tblTeamSch[Travel Score for Game],10,tblTeamSch[Home],0,#REF!,#REF!)</f>
        <v>#REF!</v>
      </c>
      <c r="X876" s="6" t="str">
        <f>IFERROR(INDEX(tblTeamSch[Overall Travel Score],MATCH(tblTeamSch[[#This Row],[Opponent]],tblTeamSch[Team],0)),"")</f>
        <v/>
      </c>
      <c r="Y876" s="6" cm="1">
        <f t="array" ref="Y876">IF(Y875="Num",1,IF(Y875="","",IF(Y875+1&gt;TotalNumRegGames*2,"",Y875+1)))</f>
        <v>875</v>
      </c>
    </row>
    <row r="877" spans="1:25" ht="13.35" customHeight="1" x14ac:dyDescent="0.3">
      <c r="A877" s="6" cm="1">
        <f t="array" ref="A8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827</v>
      </c>
      <c r="B877" s="6" cm="1">
        <f t="array" ref="B8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7" s="6">
        <f>IFERROR(INDEX([1]!tblSchedule[Week Game Scheduled],MATCH(tblTeamSch[[#This Row],[Game Num]],[1]!tblSchedule[GameNum],0)),"")</f>
        <v>5</v>
      </c>
      <c r="D877" s="6">
        <f>IFERROR(INDEX([1]!tblSchedule[Round],MATCH(tblTeamSch[[#This Row],[Game Num]],[1]!tblSchedule[GameNum],0)),"")</f>
        <v>3</v>
      </c>
      <c r="E877" s="6">
        <f>IFERROR(INDEX([1]!tblSchedule[Rnd Sch],MATCH(tblTeamSch[[#This Row],[Game Num]],[1]!tblSchedule[GameNum],0)),"")</f>
        <v>3</v>
      </c>
      <c r="F877" s="6" t="str">
        <f>IFERROR(INDEX([1]!tblSchedule[DLC],MATCH(tblTeamSch[[#This Row],[Game Num]],[1]!tblSchedule[GameNum],0)),"")</f>
        <v>8G2</v>
      </c>
      <c r="G877" s="7" t="str">
        <f>IFERROR(INDEX([1]!tblSchedule[Facility],MATCH(tblTeamSch[[#This Row],[Game Num]],[1]!tblSchedule[GameNum],0)),"")</f>
        <v>St. Paul Gym</v>
      </c>
      <c r="H877" s="8">
        <f>IFERROR(INDEX([1]!tblSchedule[Game Date],MATCH(tblTeamSch[[#This Row],[Game Num]],[1]!tblSchedule[GameNum],0)),"")</f>
        <v>46025</v>
      </c>
      <c r="I877" s="9">
        <f>IFERROR(INDEX([1]!tblSchedule[Game Time],MATCH(tblTeamSch[[#This Row],[Game Num]],[1]!tblSchedule[GameNum],0)),"")</f>
        <v>0.41666666666666669</v>
      </c>
      <c r="J877" s="10" t="str">
        <f>IFERROR(INDEX([1]!tblTeams[Organization],MATCH(tblTeamSch[[#This Row],[Team]],[1]!tblTeams[Team],0)),"")</f>
        <v>St. Agnes</v>
      </c>
      <c r="K877" s="10" t="str">
        <f>IFERROR(INDEX([1]!tblOrg[Abbr],MATCH(tblTeamSch[[#This Row],[Org]],[1]!tblOrg[Organization],0)),"")</f>
        <v>Agn</v>
      </c>
      <c r="L877" s="10" t="str">
        <f>IFERROR(INDEX(IF(tblTeamSch[[#This Row],[1vs2]]=1,[1]!tblSchedule[Team 1 Name],[1]!tblSchedule[Team 2 Name]),MATCH(tblTeamSch[[#This Row],[Game Num]],[1]!tblSchedule[GameNum],0)),"")</f>
        <v>St Agnes BB 8G#2</v>
      </c>
      <c r="M877" s="10" t="str">
        <f>IFERROR(INDEX(IF(tblTeamSch[[#This Row],[1vs2]]=1,[1]!tblSchedule[Team 2 Name],[1]!tblSchedule[Team 1 Name]),MATCH(tblTeamSch[[#This Row],[Game Num]],[1]!tblSchedule[GameNum],0)),"")</f>
        <v>St. Paul BB 8G#2</v>
      </c>
      <c r="N877" s="6" t="str" cm="1">
        <f t="array" ref="N8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7" s="6" t="str">
        <f>IFERROR(INDEX(#REF!,MATCH(tblTeamSch[[#This Row],[Team]],[1]!tblTeams[Team],0)),"")</f>
        <v/>
      </c>
      <c r="Q877" s="6">
        <f>INDEX([1]!tblSchedule[Home Game],MATCH(tblTeamSch[[#This Row],[Game Num]],[1]!tblSchedule[GameNum],0))</f>
        <v>1</v>
      </c>
      <c r="R877" s="7" t="e">
        <f>IF(COUNTIFS(tblTeamSch[Team],tblTeamSch[[#This Row],[Team]],#REF!,1)&gt;1,"Y","")</f>
        <v>#REF!</v>
      </c>
      <c r="S877" s="6">
        <f>INDEX([1]!tblLoc[Score],MATCH(INDEX([1]!tblOrg[Loc],MATCH(tblTeamSch[[#This Row],[Org]],[1]!tblOrg[Organization],0)),[1]!tblLoc[Loc],0))</f>
        <v>0</v>
      </c>
      <c r="T877" s="6" t="e">
        <f>INDEX([1]!tblLoc[Score],MATCH(INDEX([1]!tblOrg[Loc],MATCH(#REF!,[1]!tblOrg[Abbr],0)),[1]!tblLoc[Loc],0))</f>
        <v>#REF!</v>
      </c>
      <c r="U877" s="6">
        <f>IFERROR(INDEX([1]!tblLoc[Score],MATCH(INDEX([1]!tblOrg[Loc],MATCH(INDEX(FacList,MATCH(tblTeamSch[[#This Row],[Facility]],INDEX(FacList,,1),0),3),[1]!tblOrg[Org Num],0)),[1]!tblLoc[Loc],0)),"")</f>
        <v>10</v>
      </c>
      <c r="V877" s="6">
        <f>IF(OR(tblTeamSch[[#This Row],[Court]]="",tblTeamSch[[#This Row],[Home]]&gt;0),0,IF(tblTeamSch[[#This Row],[Court]]&lt;10,0,IF(tblTeamSch[[#This Row],[Home Court]]=10,0,10)))</f>
        <v>0</v>
      </c>
      <c r="W877" s="6" t="e">
        <f>COUNTIFS(tblTeamSch[Travel Score for Game],10,tblTeamSch[Home],0,#REF!,#REF!)</f>
        <v>#REF!</v>
      </c>
      <c r="X877" s="6" t="str">
        <f>IFERROR(INDEX(tblTeamSch[Overall Travel Score],MATCH(tblTeamSch[[#This Row],[Opponent]],tblTeamSch[Team],0)),"")</f>
        <v/>
      </c>
      <c r="Y877" s="6" cm="1">
        <f t="array" ref="Y877">IF(Y876="Num",1,IF(Y876="","",IF(Y876+1&gt;TotalNumRegGames*2,"",Y876+1)))</f>
        <v>876</v>
      </c>
    </row>
    <row r="878" spans="1:25" ht="13.35" customHeight="1" x14ac:dyDescent="0.3">
      <c r="A878" s="6" cm="1">
        <f t="array" ref="A8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834</v>
      </c>
      <c r="B878" s="6" cm="1">
        <f t="array" ref="B8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8" s="6">
        <f>IFERROR(INDEX([1]!tblSchedule[Week Game Scheduled],MATCH(tblTeamSch[[#This Row],[Game Num]],[1]!tblSchedule[GameNum],0)),"")</f>
        <v>6</v>
      </c>
      <c r="D878" s="6">
        <f>IFERROR(INDEX([1]!tblSchedule[Round],MATCH(tblTeamSch[[#This Row],[Game Num]],[1]!tblSchedule[GameNum],0)),"")</f>
        <v>4</v>
      </c>
      <c r="E878" s="6">
        <f>IFERROR(INDEX([1]!tblSchedule[Rnd Sch],MATCH(tblTeamSch[[#This Row],[Game Num]],[1]!tblSchedule[GameNum],0)),"")</f>
        <v>4</v>
      </c>
      <c r="F878" s="6" t="str">
        <f>IFERROR(INDEX([1]!tblSchedule[DLC],MATCH(tblTeamSch[[#This Row],[Game Num]],[1]!tblSchedule[GameNum],0)),"")</f>
        <v>8G2</v>
      </c>
      <c r="G878" s="7" t="str">
        <f>IFERROR(INDEX([1]!tblSchedule[Facility],MATCH(tblTeamSch[[#This Row],[Game Num]],[1]!tblSchedule[GameNum],0)),"")</f>
        <v>St. Agnes Gym</v>
      </c>
      <c r="H878" s="8">
        <f>IFERROR(INDEX([1]!tblSchedule[Game Date],MATCH(tblTeamSch[[#This Row],[Game Num]],[1]!tblSchedule[GameNum],0)),"")</f>
        <v>46032</v>
      </c>
      <c r="I878" s="9">
        <f>IFERROR(INDEX([1]!tblSchedule[Game Time],MATCH(tblTeamSch[[#This Row],[Game Num]],[1]!tblSchedule[GameNum],0)),"")</f>
        <v>0.375</v>
      </c>
      <c r="J878" s="10" t="str">
        <f>IFERROR(INDEX([1]!tblTeams[Organization],MATCH(tblTeamSch[[#This Row],[Team]],[1]!tblTeams[Team],0)),"")</f>
        <v>St. Agnes</v>
      </c>
      <c r="K878" s="10" t="str">
        <f>IFERROR(INDEX([1]!tblOrg[Abbr],MATCH(tblTeamSch[[#This Row],[Org]],[1]!tblOrg[Organization],0)),"")</f>
        <v>Agn</v>
      </c>
      <c r="L878" s="10" t="str">
        <f>IFERROR(INDEX(IF(tblTeamSch[[#This Row],[1vs2]]=1,[1]!tblSchedule[Team 1 Name],[1]!tblSchedule[Team 2 Name]),MATCH(tblTeamSch[[#This Row],[Game Num]],[1]!tblSchedule[GameNum],0)),"")</f>
        <v>St Agnes BB 8G#2</v>
      </c>
      <c r="M878" s="10" t="str">
        <f>IFERROR(INDEX(IF(tblTeamSch[[#This Row],[1vs2]]=1,[1]!tblSchedule[Team 2 Name],[1]!tblSchedule[Team 1 Name]),MATCH(tblTeamSch[[#This Row],[Game Num]],[1]!tblSchedule[GameNum],0)),"")</f>
        <v>St. Albert BB 8G#2</v>
      </c>
      <c r="N878" s="6" t="str" cm="1">
        <f t="array" ref="N8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78" s="6" t="str">
        <f>IFERROR(INDEX(#REF!,MATCH(tblTeamSch[[#This Row],[Team]],[1]!tblTeams[Team],0)),"")</f>
        <v/>
      </c>
      <c r="Q878" s="6">
        <f>INDEX([1]!tblSchedule[Home Game],MATCH(tblTeamSch[[#This Row],[Game Num]],[1]!tblSchedule[GameNum],0))</f>
        <v>1</v>
      </c>
      <c r="R878" s="7" t="e">
        <f>IF(COUNTIFS(tblTeamSch[Team],tblTeamSch[[#This Row],[Team]],#REF!,1)&gt;1,"Y","")</f>
        <v>#REF!</v>
      </c>
      <c r="S878" s="6">
        <f>INDEX([1]!tblLoc[Score],MATCH(INDEX([1]!tblOrg[Loc],MATCH(tblTeamSch[[#This Row],[Org]],[1]!tblOrg[Organization],0)),[1]!tblLoc[Loc],0))</f>
        <v>0</v>
      </c>
      <c r="T878" s="6" t="e">
        <f>INDEX([1]!tblLoc[Score],MATCH(INDEX([1]!tblOrg[Loc],MATCH(#REF!,[1]!tblOrg[Abbr],0)),[1]!tblLoc[Loc],0))</f>
        <v>#REF!</v>
      </c>
      <c r="U878" s="6">
        <f>IFERROR(INDEX([1]!tblLoc[Score],MATCH(INDEX([1]!tblOrg[Loc],MATCH(INDEX(FacList,MATCH(tblTeamSch[[#This Row],[Facility]],INDEX(FacList,,1),0),3),[1]!tblOrg[Org Num],0)),[1]!tblLoc[Loc],0)),"")</f>
        <v>0</v>
      </c>
      <c r="V878" s="6">
        <f>IF(OR(tblTeamSch[[#This Row],[Court]]="",tblTeamSch[[#This Row],[Home]]&gt;0),0,IF(tblTeamSch[[#This Row],[Court]]&lt;10,0,IF(tblTeamSch[[#This Row],[Home Court]]=10,0,10)))</f>
        <v>0</v>
      </c>
      <c r="W878" s="6" t="e">
        <f>COUNTIFS(tblTeamSch[Travel Score for Game],10,tblTeamSch[Home],0,#REF!,#REF!)</f>
        <v>#REF!</v>
      </c>
      <c r="X878" s="6" t="str">
        <f>IFERROR(INDEX(tblTeamSch[Overall Travel Score],MATCH(tblTeamSch[[#This Row],[Opponent]],tblTeamSch[Team],0)),"")</f>
        <v/>
      </c>
      <c r="Y878" s="6" cm="1">
        <f t="array" ref="Y878">IF(Y877="Num",1,IF(Y877="","",IF(Y877+1&gt;TotalNumRegGames*2,"",Y877+1)))</f>
        <v>877</v>
      </c>
    </row>
    <row r="879" spans="1:25" ht="13.35" customHeight="1" x14ac:dyDescent="0.3">
      <c r="A879" s="6" cm="1">
        <f t="array" ref="A8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841</v>
      </c>
      <c r="B879" s="6" cm="1">
        <f t="array" ref="B8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79" s="6">
        <f>IFERROR(INDEX([1]!tblSchedule[Week Game Scheduled],MATCH(tblTeamSch[[#This Row],[Game Num]],[1]!tblSchedule[GameNum],0)),"")</f>
        <v>7</v>
      </c>
      <c r="D879" s="6">
        <f>IFERROR(INDEX([1]!tblSchedule[Round],MATCH(tblTeamSch[[#This Row],[Game Num]],[1]!tblSchedule[GameNum],0)),"")</f>
        <v>5</v>
      </c>
      <c r="E879" s="6">
        <f>IFERROR(INDEX([1]!tblSchedule[Rnd Sch],MATCH(tblTeamSch[[#This Row],[Game Num]],[1]!tblSchedule[GameNum],0)),"")</f>
        <v>5</v>
      </c>
      <c r="F879" s="6" t="str">
        <f>IFERROR(INDEX([1]!tblSchedule[DLC],MATCH(tblTeamSch[[#This Row],[Game Num]],[1]!tblSchedule[GameNum],0)),"")</f>
        <v>8G2</v>
      </c>
      <c r="G879" s="7" t="str">
        <f>IFERROR(INDEX([1]!tblSchedule[Facility],MATCH(tblTeamSch[[#This Row],[Game Num]],[1]!tblSchedule[GameNum],0)),"")</f>
        <v>St. Agnes Gym</v>
      </c>
      <c r="H879" s="8">
        <f>IFERROR(INDEX([1]!tblSchedule[Game Date],MATCH(tblTeamSch[[#This Row],[Game Num]],[1]!tblSchedule[GameNum],0)),"")</f>
        <v>46039</v>
      </c>
      <c r="I879" s="9">
        <f>IFERROR(INDEX([1]!tblSchedule[Game Time],MATCH(tblTeamSch[[#This Row],[Game Num]],[1]!tblSchedule[GameNum],0)),"")</f>
        <v>0.41666666666666669</v>
      </c>
      <c r="J879" s="10" t="str">
        <f>IFERROR(INDEX([1]!tblTeams[Organization],MATCH(tblTeamSch[[#This Row],[Team]],[1]!tblTeams[Team],0)),"")</f>
        <v>St. Agnes</v>
      </c>
      <c r="K879" s="10" t="str">
        <f>IFERROR(INDEX([1]!tblOrg[Abbr],MATCH(tblTeamSch[[#This Row],[Org]],[1]!tblOrg[Organization],0)),"")</f>
        <v>Agn</v>
      </c>
      <c r="L879" s="10" t="str">
        <f>IFERROR(INDEX(IF(tblTeamSch[[#This Row],[1vs2]]=1,[1]!tblSchedule[Team 1 Name],[1]!tblSchedule[Team 2 Name]),MATCH(tblTeamSch[[#This Row],[Game Num]],[1]!tblSchedule[GameNum],0)),"")</f>
        <v>St Agnes BB 8G#2</v>
      </c>
      <c r="M879" s="10" t="str">
        <f>IFERROR(INDEX(IF(tblTeamSch[[#This Row],[1vs2]]=1,[1]!tblSchedule[Team 2 Name],[1]!tblSchedule[Team 1 Name]),MATCH(tblTeamSch[[#This Row],[Game Num]],[1]!tblSchedule[GameNum],0)),"")</f>
        <v>Holy Trinity BB 7/8G #2</v>
      </c>
      <c r="N879" s="6" t="str" cm="1">
        <f t="array" ref="N8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79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879" s="6" t="str">
        <f>IFERROR(INDEX(#REF!,MATCH(tblTeamSch[[#This Row],[Team]],[1]!tblTeams[Team],0)),"")</f>
        <v/>
      </c>
      <c r="Q879" s="6">
        <f>INDEX([1]!tblSchedule[Home Game],MATCH(tblTeamSch[[#This Row],[Game Num]],[1]!tblSchedule[GameNum],0))</f>
        <v>1</v>
      </c>
      <c r="R879" s="7" t="e">
        <f>IF(COUNTIFS(tblTeamSch[Team],tblTeamSch[[#This Row],[Team]],#REF!,1)&gt;1,"Y","")</f>
        <v>#REF!</v>
      </c>
      <c r="S879" s="6">
        <f>INDEX([1]!tblLoc[Score],MATCH(INDEX([1]!tblOrg[Loc],MATCH(tblTeamSch[[#This Row],[Org]],[1]!tblOrg[Organization],0)),[1]!tblLoc[Loc],0))</f>
        <v>0</v>
      </c>
      <c r="T879" s="6" t="e">
        <f>INDEX([1]!tblLoc[Score],MATCH(INDEX([1]!tblOrg[Loc],MATCH(#REF!,[1]!tblOrg[Abbr],0)),[1]!tblLoc[Loc],0))</f>
        <v>#REF!</v>
      </c>
      <c r="U879" s="6">
        <f>IFERROR(INDEX([1]!tblLoc[Score],MATCH(INDEX([1]!tblOrg[Loc],MATCH(INDEX(FacList,MATCH(tblTeamSch[[#This Row],[Facility]],INDEX(FacList,,1),0),3),[1]!tblOrg[Org Num],0)),[1]!tblLoc[Loc],0)),"")</f>
        <v>0</v>
      </c>
      <c r="V879" s="6">
        <f>IF(OR(tblTeamSch[[#This Row],[Court]]="",tblTeamSch[[#This Row],[Home]]&gt;0),0,IF(tblTeamSch[[#This Row],[Court]]&lt;10,0,IF(tblTeamSch[[#This Row],[Home Court]]=10,0,10)))</f>
        <v>0</v>
      </c>
      <c r="W879" s="6" t="e">
        <f>COUNTIFS(tblTeamSch[Travel Score for Game],10,tblTeamSch[Home],0,#REF!,#REF!)</f>
        <v>#REF!</v>
      </c>
      <c r="X879" s="6" t="str">
        <f>IFERROR(INDEX(tblTeamSch[Overall Travel Score],MATCH(tblTeamSch[[#This Row],[Opponent]],tblTeamSch[Team],0)),"")</f>
        <v/>
      </c>
      <c r="Y879" s="6" cm="1">
        <f t="array" ref="Y879">IF(Y878="Num",1,IF(Y878="","",IF(Y878+1&gt;TotalNumRegGames*2,"",Y878+1)))</f>
        <v>878</v>
      </c>
    </row>
    <row r="880" spans="1:25" ht="13.35" customHeight="1" x14ac:dyDescent="0.3">
      <c r="A880" s="6" cm="1">
        <f t="array" ref="A8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848</v>
      </c>
      <c r="B880" s="6" cm="1">
        <f t="array" ref="B8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80" s="6">
        <f>IFERROR(INDEX([1]!tblSchedule[Week Game Scheduled],MATCH(tblTeamSch[[#This Row],[Game Num]],[1]!tblSchedule[GameNum],0)),"")</f>
        <v>8</v>
      </c>
      <c r="D880" s="6">
        <f>IFERROR(INDEX([1]!tblSchedule[Round],MATCH(tblTeamSch[[#This Row],[Game Num]],[1]!tblSchedule[GameNum],0)),"")</f>
        <v>6</v>
      </c>
      <c r="E880" s="6">
        <f>IFERROR(INDEX([1]!tblSchedule[Rnd Sch],MATCH(tblTeamSch[[#This Row],[Game Num]],[1]!tblSchedule[GameNum],0)),"")</f>
        <v>6</v>
      </c>
      <c r="F880" s="6" t="str">
        <f>IFERROR(INDEX([1]!tblSchedule[DLC],MATCH(tblTeamSch[[#This Row],[Game Num]],[1]!tblSchedule[GameNum],0)),"")</f>
        <v>8G2</v>
      </c>
      <c r="G880" s="7" t="str">
        <f>IFERROR(INDEX([1]!tblSchedule[Facility],MATCH(tblTeamSch[[#This Row],[Game Num]],[1]!tblSchedule[GameNum],0)),"")</f>
        <v>St. Margaret Mary Gym</v>
      </c>
      <c r="H880" s="8">
        <f>IFERROR(INDEX([1]!tblSchedule[Game Date],MATCH(tblTeamSch[[#This Row],[Game Num]],[1]!tblSchedule[GameNum],0)),"")</f>
        <v>46046</v>
      </c>
      <c r="I880" s="9">
        <f>IFERROR(INDEX([1]!tblSchedule[Game Time],MATCH(tblTeamSch[[#This Row],[Game Num]],[1]!tblSchedule[GameNum],0)),"")</f>
        <v>0.41666666666666669</v>
      </c>
      <c r="J880" s="10" t="str">
        <f>IFERROR(INDEX([1]!tblTeams[Organization],MATCH(tblTeamSch[[#This Row],[Team]],[1]!tblTeams[Team],0)),"")</f>
        <v>St. Agnes</v>
      </c>
      <c r="K880" s="10" t="str">
        <f>IFERROR(INDEX([1]!tblOrg[Abbr],MATCH(tblTeamSch[[#This Row],[Org]],[1]!tblOrg[Organization],0)),"")</f>
        <v>Agn</v>
      </c>
      <c r="L880" s="10" t="str">
        <f>IFERROR(INDEX(IF(tblTeamSch[[#This Row],[1vs2]]=1,[1]!tblSchedule[Team 1 Name],[1]!tblSchedule[Team 2 Name]),MATCH(tblTeamSch[[#This Row],[Game Num]],[1]!tblSchedule[GameNum],0)),"")</f>
        <v>St Agnes BB 8G#2</v>
      </c>
      <c r="M880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880" s="6" t="str" cm="1">
        <f t="array" ref="N8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80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880" s="6" t="str">
        <f>IFERROR(INDEX(#REF!,MATCH(tblTeamSch[[#This Row],[Team]],[1]!tblTeams[Team],0)),"")</f>
        <v/>
      </c>
      <c r="Q880" s="6">
        <f>INDEX([1]!tblSchedule[Home Game],MATCH(tblTeamSch[[#This Row],[Game Num]],[1]!tblSchedule[GameNum],0))</f>
        <v>1</v>
      </c>
      <c r="R880" s="7" t="e">
        <f>IF(COUNTIFS(tblTeamSch[Team],tblTeamSch[[#This Row],[Team]],#REF!,1)&gt;1,"Y","")</f>
        <v>#REF!</v>
      </c>
      <c r="S880" s="6">
        <f>INDEX([1]!tblLoc[Score],MATCH(INDEX([1]!tblOrg[Loc],MATCH(tblTeamSch[[#This Row],[Org]],[1]!tblOrg[Organization],0)),[1]!tblLoc[Loc],0))</f>
        <v>0</v>
      </c>
      <c r="T880" s="6" t="e">
        <f>INDEX([1]!tblLoc[Score],MATCH(INDEX([1]!tblOrg[Loc],MATCH(#REF!,[1]!tblOrg[Abbr],0)),[1]!tblLoc[Loc],0))</f>
        <v>#REF!</v>
      </c>
      <c r="U880" s="6">
        <f>IFERROR(INDEX([1]!tblLoc[Score],MATCH(INDEX([1]!tblOrg[Loc],MATCH(INDEX(FacList,MATCH(tblTeamSch[[#This Row],[Facility]],INDEX(FacList,,1),0),3),[1]!tblOrg[Org Num],0)),[1]!tblLoc[Loc],0)),"")</f>
        <v>0</v>
      </c>
      <c r="V880" s="6">
        <f>IF(OR(tblTeamSch[[#This Row],[Court]]="",tblTeamSch[[#This Row],[Home]]&gt;0),0,IF(tblTeamSch[[#This Row],[Court]]&lt;10,0,IF(tblTeamSch[[#This Row],[Home Court]]=10,0,10)))</f>
        <v>0</v>
      </c>
      <c r="W880" s="6" t="e">
        <f>COUNTIFS(tblTeamSch[Travel Score for Game],10,tblTeamSch[Home],0,#REF!,#REF!)</f>
        <v>#REF!</v>
      </c>
      <c r="X880" s="6" t="str">
        <f>IFERROR(INDEX(tblTeamSch[Overall Travel Score],MATCH(tblTeamSch[[#This Row],[Opponent]],tblTeamSch[Team],0)),"")</f>
        <v/>
      </c>
      <c r="Y880" s="6" cm="1">
        <f t="array" ref="Y880">IF(Y879="Num",1,IF(Y879="","",IF(Y879+1&gt;TotalNumRegGames*2,"",Y879+1)))</f>
        <v>879</v>
      </c>
    </row>
    <row r="881" spans="1:25" ht="13.35" customHeight="1" x14ac:dyDescent="0.3">
      <c r="A881" s="6" cm="1">
        <f t="array" ref="A8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851</v>
      </c>
      <c r="B881" s="6" cm="1">
        <f t="array" ref="B8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1" s="6">
        <f>IFERROR(INDEX([1]!tblSchedule[Week Game Scheduled],MATCH(tblTeamSch[[#This Row],[Game Num]],[1]!tblSchedule[GameNum],0)),"")</f>
        <v>9</v>
      </c>
      <c r="D881" s="6">
        <f>IFERROR(INDEX([1]!tblSchedule[Round],MATCH(tblTeamSch[[#This Row],[Game Num]],[1]!tblSchedule[GameNum],0)),"")</f>
        <v>7</v>
      </c>
      <c r="E881" s="6">
        <f>IFERROR(INDEX([1]!tblSchedule[Rnd Sch],MATCH(tblTeamSch[[#This Row],[Game Num]],[1]!tblSchedule[GameNum],0)),"")</f>
        <v>7</v>
      </c>
      <c r="F881" s="6" t="str">
        <f>IFERROR(INDEX([1]!tblSchedule[DLC],MATCH(tblTeamSch[[#This Row],[Game Num]],[1]!tblSchedule[GameNum],0)),"")</f>
        <v>8G2</v>
      </c>
      <c r="G881" s="7" t="str">
        <f>IFERROR(INDEX([1]!tblSchedule[Facility],MATCH(tblTeamSch[[#This Row],[Game Num]],[1]!tblSchedule[GameNum],0)),"")</f>
        <v>St. Margaret Mary Gym</v>
      </c>
      <c r="H881" s="8">
        <f>IFERROR(INDEX([1]!tblSchedule[Game Date],MATCH(tblTeamSch[[#This Row],[Game Num]],[1]!tblSchedule[GameNum],0)),"")</f>
        <v>46053</v>
      </c>
      <c r="I881" s="9">
        <f>IFERROR(INDEX([1]!tblSchedule[Game Time],MATCH(tblTeamSch[[#This Row],[Game Num]],[1]!tblSchedule[GameNum],0)),"")</f>
        <v>0.5</v>
      </c>
      <c r="J881" s="10" t="str">
        <f>IFERROR(INDEX([1]!tblTeams[Organization],MATCH(tblTeamSch[[#This Row],[Team]],[1]!tblTeams[Team],0)),"")</f>
        <v>St. Agnes</v>
      </c>
      <c r="K881" s="10" t="str">
        <f>IFERROR(INDEX([1]!tblOrg[Abbr],MATCH(tblTeamSch[[#This Row],[Org]],[1]!tblOrg[Organization],0)),"")</f>
        <v>Agn</v>
      </c>
      <c r="L881" s="10" t="str">
        <f>IFERROR(INDEX(IF(tblTeamSch[[#This Row],[1vs2]]=1,[1]!tblSchedule[Team 1 Name],[1]!tblSchedule[Team 2 Name]),MATCH(tblTeamSch[[#This Row],[Game Num]],[1]!tblSchedule[GameNum],0)),"")</f>
        <v>St Agnes BB 8G#2</v>
      </c>
      <c r="M881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881" s="6" t="str" cm="1">
        <f t="array" ref="N8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88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81" s="6" t="str">
        <f>IFERROR(INDEX(#REF!,MATCH(tblTeamSch[[#This Row],[Team]],[1]!tblTeams[Team],0)),"")</f>
        <v/>
      </c>
      <c r="Q881" s="6">
        <f>INDEX([1]!tblSchedule[Home Game],MATCH(tblTeamSch[[#This Row],[Game Num]],[1]!tblSchedule[GameNum],0))</f>
        <v>1</v>
      </c>
      <c r="R881" s="7" t="e">
        <f>IF(COUNTIFS(tblTeamSch[Team],tblTeamSch[[#This Row],[Team]],#REF!,1)&gt;1,"Y","")</f>
        <v>#REF!</v>
      </c>
      <c r="S881" s="6">
        <f>INDEX([1]!tblLoc[Score],MATCH(INDEX([1]!tblOrg[Loc],MATCH(tblTeamSch[[#This Row],[Org]],[1]!tblOrg[Organization],0)),[1]!tblLoc[Loc],0))</f>
        <v>0</v>
      </c>
      <c r="T881" s="6" t="e">
        <f>INDEX([1]!tblLoc[Score],MATCH(INDEX([1]!tblOrg[Loc],MATCH(#REF!,[1]!tblOrg[Abbr],0)),[1]!tblLoc[Loc],0))</f>
        <v>#REF!</v>
      </c>
      <c r="U881" s="6">
        <f>IFERROR(INDEX([1]!tblLoc[Score],MATCH(INDEX([1]!tblOrg[Loc],MATCH(INDEX(FacList,MATCH(tblTeamSch[[#This Row],[Facility]],INDEX(FacList,,1),0),3),[1]!tblOrg[Org Num],0)),[1]!tblLoc[Loc],0)),"")</f>
        <v>0</v>
      </c>
      <c r="V881" s="6">
        <f>IF(OR(tblTeamSch[[#This Row],[Court]]="",tblTeamSch[[#This Row],[Home]]&gt;0),0,IF(tblTeamSch[[#This Row],[Court]]&lt;10,0,IF(tblTeamSch[[#This Row],[Home Court]]=10,0,10)))</f>
        <v>0</v>
      </c>
      <c r="W881" s="6" t="e">
        <f>COUNTIFS(tblTeamSch[Travel Score for Game],10,tblTeamSch[Home],0,#REF!,#REF!)</f>
        <v>#REF!</v>
      </c>
      <c r="X881" s="6" t="str">
        <f>IFERROR(INDEX(tblTeamSch[Overall Travel Score],MATCH(tblTeamSch[[#This Row],[Opponent]],tblTeamSch[Team],0)),"")</f>
        <v/>
      </c>
      <c r="Y881" s="6" cm="1">
        <f t="array" ref="Y881">IF(Y880="Num",1,IF(Y880="","",IF(Y880+1&gt;TotalNumRegGames*2,"",Y880+1)))</f>
        <v>880</v>
      </c>
    </row>
    <row r="882" spans="1:25" ht="13.35" customHeight="1" x14ac:dyDescent="0.3">
      <c r="A882" s="6" cm="1">
        <f t="array" ref="A8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458</v>
      </c>
      <c r="B882" s="6" cm="1">
        <f t="array" ref="B8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2" s="6">
        <f>IFERROR(INDEX([1]!tblSchedule[Week Game Scheduled],MATCH(tblTeamSch[[#This Row],[Game Num]],[1]!tblSchedule[GameNum],0)),"")</f>
        <v>49</v>
      </c>
      <c r="D882" s="6">
        <f>IFERROR(INDEX([1]!tblSchedule[Round],MATCH(tblTeamSch[[#This Row],[Game Num]],[1]!tblSchedule[GameNum],0)),"")</f>
        <v>1</v>
      </c>
      <c r="E882" s="6">
        <f>IFERROR(INDEX([1]!tblSchedule[Rnd Sch],MATCH(tblTeamSch[[#This Row],[Game Num]],[1]!tblSchedule[GameNum],0)),"")</f>
        <v>1</v>
      </c>
      <c r="F882" s="6" t="str">
        <f>IFERROR(INDEX([1]!tblSchedule[DLC],MATCH(tblTeamSch[[#This Row],[Game Num]],[1]!tblSchedule[GameNum],0)),"")</f>
        <v>4B1AA</v>
      </c>
      <c r="G882" s="7" t="str">
        <f>IFERROR(INDEX([1]!tblSchedule[Facility],MATCH(tblTeamSch[[#This Row],[Game Num]],[1]!tblSchedule[GameNum],0)),"")</f>
        <v>St. Michael Community Center</v>
      </c>
      <c r="H882" s="8">
        <f>IFERROR(INDEX([1]!tblSchedule[Game Date],MATCH(tblTeamSch[[#This Row],[Game Num]],[1]!tblSchedule[GameNum],0)),"")</f>
        <v>45997</v>
      </c>
      <c r="I882" s="9">
        <f>IFERROR(INDEX([1]!tblSchedule[Game Time],MATCH(tblTeamSch[[#This Row],[Game Num]],[1]!tblSchedule[GameNum],0)),"")</f>
        <v>0.5</v>
      </c>
      <c r="J882" s="10" t="str">
        <f>IFERROR(INDEX([1]!tblTeams[Organization],MATCH(tblTeamSch[[#This Row],[Team]],[1]!tblTeams[Team],0)),"")</f>
        <v>St. Albert the Great</v>
      </c>
      <c r="K882" s="10" t="str">
        <f>IFERROR(INDEX([1]!tblOrg[Abbr],MATCH(tblTeamSch[[#This Row],[Org]],[1]!tblOrg[Organization],0)),"")</f>
        <v>Alb</v>
      </c>
      <c r="L882" s="10" t="str">
        <f>IFERROR(INDEX(IF(tblTeamSch[[#This Row],[1vs2]]=1,[1]!tblSchedule[Team 1 Name],[1]!tblSchedule[Team 2 Name]),MATCH(tblTeamSch[[#This Row],[Game Num]],[1]!tblSchedule[GameNum],0)),"")</f>
        <v>St. Albert BB 4B#1</v>
      </c>
      <c r="M882" s="10" t="str">
        <f>IFERROR(INDEX(IF(tblTeamSch[[#This Row],[1vs2]]=1,[1]!tblSchedule[Team 2 Name],[1]!tblSchedule[Team 1 Name]),MATCH(tblTeamSch[[#This Row],[Game Num]],[1]!tblSchedule[GameNum],0)),"")</f>
        <v>St Michael BB 4B#1</v>
      </c>
      <c r="N882" s="6" t="str" cm="1">
        <f t="array" ref="N8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88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882" s="6" t="str">
        <f>IFERROR(INDEX(#REF!,MATCH(tblTeamSch[[#This Row],[Team]],[1]!tblTeams[Team],0)),"")</f>
        <v/>
      </c>
      <c r="Q882" s="6">
        <f>INDEX([1]!tblSchedule[Home Game],MATCH(tblTeamSch[[#This Row],[Game Num]],[1]!tblSchedule[GameNum],0))</f>
        <v>1</v>
      </c>
      <c r="R882" s="7" t="e">
        <f>IF(COUNTIFS(tblTeamSch[Team],tblTeamSch[[#This Row],[Team]],#REF!,1)&gt;1,"Y","")</f>
        <v>#REF!</v>
      </c>
      <c r="S882" s="6">
        <f>INDEX([1]!tblLoc[Score],MATCH(INDEX([1]!tblOrg[Loc],MATCH(tblTeamSch[[#This Row],[Org]],[1]!tblOrg[Organization],0)),[1]!tblLoc[Loc],0))</f>
        <v>0</v>
      </c>
      <c r="T882" s="6" t="e">
        <f>INDEX([1]!tblLoc[Score],MATCH(INDEX([1]!tblOrg[Loc],MATCH(#REF!,[1]!tblOrg[Abbr],0)),[1]!tblLoc[Loc],0))</f>
        <v>#REF!</v>
      </c>
      <c r="U882" s="6">
        <f>IFERROR(INDEX([1]!tblLoc[Score],MATCH(INDEX([1]!tblOrg[Loc],MATCH(INDEX(FacList,MATCH(tblTeamSch[[#This Row],[Facility]],INDEX(FacList,,1),0),3),[1]!tblOrg[Org Num],0)),[1]!tblLoc[Loc],0)),"")</f>
        <v>7</v>
      </c>
      <c r="V882" s="6">
        <f>IF(OR(tblTeamSch[[#This Row],[Court]]="",tblTeamSch[[#This Row],[Home]]&gt;0),0,IF(tblTeamSch[[#This Row],[Court]]&lt;10,0,IF(tblTeamSch[[#This Row],[Home Court]]=10,0,10)))</f>
        <v>0</v>
      </c>
      <c r="W882" s="6" t="e">
        <f>COUNTIFS(tblTeamSch[Travel Score for Game],10,tblTeamSch[Home],0,#REF!,#REF!)</f>
        <v>#REF!</v>
      </c>
      <c r="X882" s="6" t="str">
        <f>IFERROR(INDEX(tblTeamSch[Overall Travel Score],MATCH(tblTeamSch[[#This Row],[Opponent]],tblTeamSch[Team],0)),"")</f>
        <v/>
      </c>
      <c r="Y882" s="6" cm="1">
        <f t="array" ref="Y882">IF(Y881="Num",1,IF(Y881="","",IF(Y881+1&gt;TotalNumRegGames*2,"",Y881+1)))</f>
        <v>881</v>
      </c>
    </row>
    <row r="883" spans="1:25" ht="13.35" customHeight="1" x14ac:dyDescent="0.3">
      <c r="A883" s="6" cm="1">
        <f t="array" ref="A8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465</v>
      </c>
      <c r="B883" s="6" cm="1">
        <f t="array" ref="B8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83" s="6">
        <f>IFERROR(INDEX([1]!tblSchedule[Week Game Scheduled],MATCH(tblTeamSch[[#This Row],[Game Num]],[1]!tblSchedule[GameNum],0)),"")</f>
        <v>50</v>
      </c>
      <c r="D883" s="6">
        <f>IFERROR(INDEX([1]!tblSchedule[Round],MATCH(tblTeamSch[[#This Row],[Game Num]],[1]!tblSchedule[GameNum],0)),"")</f>
        <v>2</v>
      </c>
      <c r="E883" s="6">
        <f>IFERROR(INDEX([1]!tblSchedule[Rnd Sch],MATCH(tblTeamSch[[#This Row],[Game Num]],[1]!tblSchedule[GameNum],0)),"")</f>
        <v>2</v>
      </c>
      <c r="F883" s="6" t="str">
        <f>IFERROR(INDEX([1]!tblSchedule[DLC],MATCH(tblTeamSch[[#This Row],[Game Num]],[1]!tblSchedule[GameNum],0)),"")</f>
        <v>4B1AA</v>
      </c>
      <c r="G883" s="7" t="str">
        <f>IFERROR(INDEX([1]!tblSchedule[Facility],MATCH(tblTeamSch[[#This Row],[Game Num]],[1]!tblSchedule[GameNum],0)),"")</f>
        <v>St. Margaret Mary Gym</v>
      </c>
      <c r="H883" s="8">
        <f>IFERROR(INDEX([1]!tblSchedule[Game Date],MATCH(tblTeamSch[[#This Row],[Game Num]],[1]!tblSchedule[GameNum],0)),"")</f>
        <v>46004</v>
      </c>
      <c r="I883" s="9">
        <f>IFERROR(INDEX([1]!tblSchedule[Game Time],MATCH(tblTeamSch[[#This Row],[Game Num]],[1]!tblSchedule[GameNum],0)),"")</f>
        <v>0.5</v>
      </c>
      <c r="J883" s="10" t="str">
        <f>IFERROR(INDEX([1]!tblTeams[Organization],MATCH(tblTeamSch[[#This Row],[Team]],[1]!tblTeams[Team],0)),"")</f>
        <v>St. Albert the Great</v>
      </c>
      <c r="K883" s="10" t="str">
        <f>IFERROR(INDEX([1]!tblOrg[Abbr],MATCH(tblTeamSch[[#This Row],[Org]],[1]!tblOrg[Organization],0)),"")</f>
        <v>Alb</v>
      </c>
      <c r="L883" s="10" t="str">
        <f>IFERROR(INDEX(IF(tblTeamSch[[#This Row],[1vs2]]=1,[1]!tblSchedule[Team 1 Name],[1]!tblSchedule[Team 2 Name]),MATCH(tblTeamSch[[#This Row],[Game Num]],[1]!tblSchedule[GameNum],0)),"")</f>
        <v>St. Albert BB 4B#1</v>
      </c>
      <c r="M883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883" s="6" t="str" cm="1">
        <f t="array" ref="N8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8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83" s="6" t="str">
        <f>IFERROR(INDEX(#REF!,MATCH(tblTeamSch[[#This Row],[Team]],[1]!tblTeams[Team],0)),"")</f>
        <v/>
      </c>
      <c r="Q883" s="6">
        <f>INDEX([1]!tblSchedule[Home Game],MATCH(tblTeamSch[[#This Row],[Game Num]],[1]!tblSchedule[GameNum],0))</f>
        <v>1</v>
      </c>
      <c r="R883" s="7" t="e">
        <f>IF(COUNTIFS(tblTeamSch[Team],tblTeamSch[[#This Row],[Team]],#REF!,1)&gt;1,"Y","")</f>
        <v>#REF!</v>
      </c>
      <c r="S883" s="6">
        <f>INDEX([1]!tblLoc[Score],MATCH(INDEX([1]!tblOrg[Loc],MATCH(tblTeamSch[[#This Row],[Org]],[1]!tblOrg[Organization],0)),[1]!tblLoc[Loc],0))</f>
        <v>0</v>
      </c>
      <c r="T883" s="6" t="e">
        <f>INDEX([1]!tblLoc[Score],MATCH(INDEX([1]!tblOrg[Loc],MATCH(#REF!,[1]!tblOrg[Abbr],0)),[1]!tblLoc[Loc],0))</f>
        <v>#REF!</v>
      </c>
      <c r="U883" s="6">
        <f>IFERROR(INDEX([1]!tblLoc[Score],MATCH(INDEX([1]!tblOrg[Loc],MATCH(INDEX(FacList,MATCH(tblTeamSch[[#This Row],[Facility]],INDEX(FacList,,1),0),3),[1]!tblOrg[Org Num],0)),[1]!tblLoc[Loc],0)),"")</f>
        <v>0</v>
      </c>
      <c r="V883" s="6">
        <f>IF(OR(tblTeamSch[[#This Row],[Court]]="",tblTeamSch[[#This Row],[Home]]&gt;0),0,IF(tblTeamSch[[#This Row],[Court]]&lt;10,0,IF(tblTeamSch[[#This Row],[Home Court]]=10,0,10)))</f>
        <v>0</v>
      </c>
      <c r="W883" s="6" t="e">
        <f>COUNTIFS(tblTeamSch[Travel Score for Game],10,tblTeamSch[Home],0,#REF!,#REF!)</f>
        <v>#REF!</v>
      </c>
      <c r="X883" s="6" t="str">
        <f>IFERROR(INDEX(tblTeamSch[Overall Travel Score],MATCH(tblTeamSch[[#This Row],[Opponent]],tblTeamSch[Team],0)),"")</f>
        <v/>
      </c>
      <c r="Y883" s="6" cm="1">
        <f t="array" ref="Y883">IF(Y882="Num",1,IF(Y882="","",IF(Y882+1&gt;TotalNumRegGames*2,"",Y882+1)))</f>
        <v>882</v>
      </c>
    </row>
    <row r="884" spans="1:25" ht="13.35" customHeight="1" x14ac:dyDescent="0.3">
      <c r="A884" s="6" cm="1">
        <f t="array" ref="A8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470</v>
      </c>
      <c r="B884" s="6" cm="1">
        <f t="array" ref="B8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84" s="6">
        <f>IFERROR(INDEX([1]!tblSchedule[Week Game Scheduled],MATCH(tblTeamSch[[#This Row],[Game Num]],[1]!tblSchedule[GameNum],0)),"")</f>
        <v>5</v>
      </c>
      <c r="D884" s="6">
        <f>IFERROR(INDEX([1]!tblSchedule[Round],MATCH(tblTeamSch[[#This Row],[Game Num]],[1]!tblSchedule[GameNum],0)),"")</f>
        <v>3</v>
      </c>
      <c r="E884" s="6">
        <f>IFERROR(INDEX([1]!tblSchedule[Rnd Sch],MATCH(tblTeamSch[[#This Row],[Game Num]],[1]!tblSchedule[GameNum],0)),"")</f>
        <v>3</v>
      </c>
      <c r="F884" s="6" t="str">
        <f>IFERROR(INDEX([1]!tblSchedule[DLC],MATCH(tblTeamSch[[#This Row],[Game Num]],[1]!tblSchedule[GameNum],0)),"")</f>
        <v>4B1AA</v>
      </c>
      <c r="G884" s="7" t="str">
        <f>IFERROR(INDEX([1]!tblSchedule[Facility],MATCH(tblTeamSch[[#This Row],[Game Num]],[1]!tblSchedule[GameNum],0)),"")</f>
        <v>Holy Trinity Parish School</v>
      </c>
      <c r="H884" s="8">
        <f>IFERROR(INDEX([1]!tblSchedule[Game Date],MATCH(tblTeamSch[[#This Row],[Game Num]],[1]!tblSchedule[GameNum],0)),"")</f>
        <v>46025</v>
      </c>
      <c r="I884" s="9">
        <f>IFERROR(INDEX([1]!tblSchedule[Game Time],MATCH(tblTeamSch[[#This Row],[Game Num]],[1]!tblSchedule[GameNum],0)),"")</f>
        <v>0.45833333333333331</v>
      </c>
      <c r="J884" s="10" t="str">
        <f>IFERROR(INDEX([1]!tblTeams[Organization],MATCH(tblTeamSch[[#This Row],[Team]],[1]!tblTeams[Team],0)),"")</f>
        <v>St. Albert the Great</v>
      </c>
      <c r="K884" s="10" t="str">
        <f>IFERROR(INDEX([1]!tblOrg[Abbr],MATCH(tblTeamSch[[#This Row],[Org]],[1]!tblOrg[Organization],0)),"")</f>
        <v>Alb</v>
      </c>
      <c r="L884" s="10" t="str">
        <f>IFERROR(INDEX(IF(tblTeamSch[[#This Row],[1vs2]]=1,[1]!tblSchedule[Team 1 Name],[1]!tblSchedule[Team 2 Name]),MATCH(tblTeamSch[[#This Row],[Game Num]],[1]!tblSchedule[GameNum],0)),"")</f>
        <v>St. Albert BB 4B#1</v>
      </c>
      <c r="M884" s="10" t="str">
        <f>IFERROR(INDEX(IF(tblTeamSch[[#This Row],[1vs2]]=1,[1]!tblSchedule[Team 2 Name],[1]!tblSchedule[Team 1 Name]),MATCH(tblTeamSch[[#This Row],[Game Num]],[1]!tblSchedule[GameNum],0)),"")</f>
        <v>Holy Trinity BB 3/4B #1</v>
      </c>
      <c r="N884" s="6" t="str" cm="1">
        <f t="array" ref="N8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8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84" s="6" t="str">
        <f>IFERROR(INDEX(#REF!,MATCH(tblTeamSch[[#This Row],[Team]],[1]!tblTeams[Team],0)),"")</f>
        <v/>
      </c>
      <c r="Q884" s="6">
        <f>INDEX([1]!tblSchedule[Home Game],MATCH(tblTeamSch[[#This Row],[Game Num]],[1]!tblSchedule[GameNum],0))</f>
        <v>1</v>
      </c>
      <c r="R884" s="7" t="e">
        <f>IF(COUNTIFS(tblTeamSch[Team],tblTeamSch[[#This Row],[Team]],#REF!,1)&gt;1,"Y","")</f>
        <v>#REF!</v>
      </c>
      <c r="S884" s="6">
        <f>INDEX([1]!tblLoc[Score],MATCH(INDEX([1]!tblOrg[Loc],MATCH(tblTeamSch[[#This Row],[Org]],[1]!tblOrg[Organization],0)),[1]!tblLoc[Loc],0))</f>
        <v>0</v>
      </c>
      <c r="T884" s="6" t="e">
        <f>INDEX([1]!tblLoc[Score],MATCH(INDEX([1]!tblOrg[Loc],MATCH(#REF!,[1]!tblOrg[Abbr],0)),[1]!tblLoc[Loc],0))</f>
        <v>#REF!</v>
      </c>
      <c r="U884" s="6">
        <f>IFERROR(INDEX([1]!tblLoc[Score],MATCH(INDEX([1]!tblOrg[Loc],MATCH(INDEX(FacList,MATCH(tblTeamSch[[#This Row],[Facility]],INDEX(FacList,,1),0),3),[1]!tblOrg[Org Num],0)),[1]!tblLoc[Loc],0)),"")</f>
        <v>0</v>
      </c>
      <c r="V884" s="6">
        <f>IF(OR(tblTeamSch[[#This Row],[Court]]="",tblTeamSch[[#This Row],[Home]]&gt;0),0,IF(tblTeamSch[[#This Row],[Court]]&lt;10,0,IF(tblTeamSch[[#This Row],[Home Court]]=10,0,10)))</f>
        <v>0</v>
      </c>
      <c r="W884" s="6" t="e">
        <f>COUNTIFS(tblTeamSch[Travel Score for Game],10,tblTeamSch[Home],0,#REF!,#REF!)</f>
        <v>#REF!</v>
      </c>
      <c r="X884" s="6" t="str">
        <f>IFERROR(INDEX(tblTeamSch[Overall Travel Score],MATCH(tblTeamSch[[#This Row],[Opponent]],tblTeamSch[Team],0)),"")</f>
        <v/>
      </c>
      <c r="Y884" s="6" cm="1">
        <f t="array" ref="Y884">IF(Y883="Num",1,IF(Y883="","",IF(Y883+1&gt;TotalNumRegGames*2,"",Y883+1)))</f>
        <v>883</v>
      </c>
    </row>
    <row r="885" spans="1:25" ht="13.35" customHeight="1" x14ac:dyDescent="0.3">
      <c r="A885" s="6" cm="1">
        <f t="array" ref="A8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475</v>
      </c>
      <c r="B885" s="6" cm="1">
        <f t="array" ref="B8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5" s="6">
        <f>IFERROR(INDEX([1]!tblSchedule[Week Game Scheduled],MATCH(tblTeamSch[[#This Row],[Game Num]],[1]!tblSchedule[GameNum],0)),"")</f>
        <v>6</v>
      </c>
      <c r="D885" s="6">
        <f>IFERROR(INDEX([1]!tblSchedule[Round],MATCH(tblTeamSch[[#This Row],[Game Num]],[1]!tblSchedule[GameNum],0)),"")</f>
        <v>4</v>
      </c>
      <c r="E885" s="6">
        <f>IFERROR(INDEX([1]!tblSchedule[Rnd Sch],MATCH(tblTeamSch[[#This Row],[Game Num]],[1]!tblSchedule[GameNum],0)),"")</f>
        <v>4</v>
      </c>
      <c r="F885" s="6" t="str">
        <f>IFERROR(INDEX([1]!tblSchedule[DLC],MATCH(tblTeamSch[[#This Row],[Game Num]],[1]!tblSchedule[GameNum],0)),"")</f>
        <v>4B1AA</v>
      </c>
      <c r="G885" s="7" t="str">
        <f>IFERROR(INDEX([1]!tblSchedule[Facility],MATCH(tblTeamSch[[#This Row],[Game Num]],[1]!tblSchedule[GameNum],0)),"")</f>
        <v>St. Agnes Gym</v>
      </c>
      <c r="H885" s="8">
        <f>IFERROR(INDEX([1]!tblSchedule[Game Date],MATCH(tblTeamSch[[#This Row],[Game Num]],[1]!tblSchedule[GameNum],0)),"")</f>
        <v>46032</v>
      </c>
      <c r="I885" s="9">
        <f>IFERROR(INDEX([1]!tblSchedule[Game Time],MATCH(tblTeamSch[[#This Row],[Game Num]],[1]!tblSchedule[GameNum],0)),"")</f>
        <v>0.45833333333333331</v>
      </c>
      <c r="J885" s="10" t="str">
        <f>IFERROR(INDEX([1]!tblTeams[Organization],MATCH(tblTeamSch[[#This Row],[Team]],[1]!tblTeams[Team],0)),"")</f>
        <v>St. Albert the Great</v>
      </c>
      <c r="K885" s="10" t="str">
        <f>IFERROR(INDEX([1]!tblOrg[Abbr],MATCH(tblTeamSch[[#This Row],[Org]],[1]!tblOrg[Organization],0)),"")</f>
        <v>Alb</v>
      </c>
      <c r="L885" s="10" t="str">
        <f>IFERROR(INDEX(IF(tblTeamSch[[#This Row],[1vs2]]=1,[1]!tblSchedule[Team 1 Name],[1]!tblSchedule[Team 2 Name]),MATCH(tblTeamSch[[#This Row],[Game Num]],[1]!tblSchedule[GameNum],0)),"")</f>
        <v>St. Albert BB 4B#1</v>
      </c>
      <c r="M885" s="10" t="str">
        <f>IFERROR(INDEX(IF(tblTeamSch[[#This Row],[1vs2]]=1,[1]!tblSchedule[Team 2 Name],[1]!tblSchedule[Team 1 Name]),MATCH(tblTeamSch[[#This Row],[Game Num]],[1]!tblSchedule[GameNum],0)),"")</f>
        <v>St Agnes BB 4B#1</v>
      </c>
      <c r="N885" s="6" t="str" cm="1">
        <f t="array" ref="N8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8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85" s="6" t="str">
        <f>IFERROR(INDEX(#REF!,MATCH(tblTeamSch[[#This Row],[Team]],[1]!tblTeams[Team],0)),"")</f>
        <v/>
      </c>
      <c r="Q885" s="6">
        <f>INDEX([1]!tblSchedule[Home Game],MATCH(tblTeamSch[[#This Row],[Game Num]],[1]!tblSchedule[GameNum],0))</f>
        <v>1</v>
      </c>
      <c r="R885" s="7" t="e">
        <f>IF(COUNTIFS(tblTeamSch[Team],tblTeamSch[[#This Row],[Team]],#REF!,1)&gt;1,"Y","")</f>
        <v>#REF!</v>
      </c>
      <c r="S885" s="6">
        <f>INDEX([1]!tblLoc[Score],MATCH(INDEX([1]!tblOrg[Loc],MATCH(tblTeamSch[[#This Row],[Org]],[1]!tblOrg[Organization],0)),[1]!tblLoc[Loc],0))</f>
        <v>0</v>
      </c>
      <c r="T885" s="6" t="e">
        <f>INDEX([1]!tblLoc[Score],MATCH(INDEX([1]!tblOrg[Loc],MATCH(#REF!,[1]!tblOrg[Abbr],0)),[1]!tblLoc[Loc],0))</f>
        <v>#REF!</v>
      </c>
      <c r="U885" s="6">
        <f>IFERROR(INDEX([1]!tblLoc[Score],MATCH(INDEX([1]!tblOrg[Loc],MATCH(INDEX(FacList,MATCH(tblTeamSch[[#This Row],[Facility]],INDEX(FacList,,1),0),3),[1]!tblOrg[Org Num],0)),[1]!tblLoc[Loc],0)),"")</f>
        <v>0</v>
      </c>
      <c r="V885" s="6">
        <f>IF(OR(tblTeamSch[[#This Row],[Court]]="",tblTeamSch[[#This Row],[Home]]&gt;0),0,IF(tblTeamSch[[#This Row],[Court]]&lt;10,0,IF(tblTeamSch[[#This Row],[Home Court]]=10,0,10)))</f>
        <v>0</v>
      </c>
      <c r="W885" s="6" t="e">
        <f>COUNTIFS(tblTeamSch[Travel Score for Game],10,tblTeamSch[Home],0,#REF!,#REF!)</f>
        <v>#REF!</v>
      </c>
      <c r="X885" s="6" t="str">
        <f>IFERROR(INDEX(tblTeamSch[Overall Travel Score],MATCH(tblTeamSch[[#This Row],[Opponent]],tblTeamSch[Team],0)),"")</f>
        <v/>
      </c>
      <c r="Y885" s="6" cm="1">
        <f t="array" ref="Y885">IF(Y884="Num",1,IF(Y884="","",IF(Y884+1&gt;TotalNumRegGames*2,"",Y884+1)))</f>
        <v>884</v>
      </c>
    </row>
    <row r="886" spans="1:25" ht="13.35" customHeight="1" x14ac:dyDescent="0.3">
      <c r="A886" s="6" cm="1">
        <f t="array" ref="A8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481</v>
      </c>
      <c r="B886" s="6" cm="1">
        <f t="array" ref="B8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6" s="6">
        <f>IFERROR(INDEX([1]!tblSchedule[Week Game Scheduled],MATCH(tblTeamSch[[#This Row],[Game Num]],[1]!tblSchedule[GameNum],0)),"")</f>
        <v>7</v>
      </c>
      <c r="D886" s="6">
        <f>IFERROR(INDEX([1]!tblSchedule[Round],MATCH(tblTeamSch[[#This Row],[Game Num]],[1]!tblSchedule[GameNum],0)),"")</f>
        <v>5</v>
      </c>
      <c r="E886" s="6">
        <f>IFERROR(INDEX([1]!tblSchedule[Rnd Sch],MATCH(tblTeamSch[[#This Row],[Game Num]],[1]!tblSchedule[GameNum],0)),"")</f>
        <v>5</v>
      </c>
      <c r="F886" s="6" t="str">
        <f>IFERROR(INDEX([1]!tblSchedule[DLC],MATCH(tblTeamSch[[#This Row],[Game Num]],[1]!tblSchedule[GameNum],0)),"")</f>
        <v>4B1AA</v>
      </c>
      <c r="G886" s="7" t="str">
        <f>IFERROR(INDEX([1]!tblSchedule[Facility],MATCH(tblTeamSch[[#This Row],[Game Num]],[1]!tblSchedule[GameNum],0)),"")</f>
        <v>Holy Spirit Gym</v>
      </c>
      <c r="H886" s="8">
        <f>IFERROR(INDEX([1]!tblSchedule[Game Date],MATCH(tblTeamSch[[#This Row],[Game Num]],[1]!tblSchedule[GameNum],0)),"")</f>
        <v>46039</v>
      </c>
      <c r="I886" s="9">
        <f>IFERROR(INDEX([1]!tblSchedule[Game Time],MATCH(tblTeamSch[[#This Row],[Game Num]],[1]!tblSchedule[GameNum],0)),"")</f>
        <v>0.5</v>
      </c>
      <c r="J886" s="10" t="str">
        <f>IFERROR(INDEX([1]!tblTeams[Organization],MATCH(tblTeamSch[[#This Row],[Team]],[1]!tblTeams[Team],0)),"")</f>
        <v>St. Albert the Great</v>
      </c>
      <c r="K886" s="10" t="str">
        <f>IFERROR(INDEX([1]!tblOrg[Abbr],MATCH(tblTeamSch[[#This Row],[Org]],[1]!tblOrg[Organization],0)),"")</f>
        <v>Alb</v>
      </c>
      <c r="L886" s="10" t="str">
        <f>IFERROR(INDEX(IF(tblTeamSch[[#This Row],[1vs2]]=1,[1]!tblSchedule[Team 1 Name],[1]!tblSchedule[Team 2 Name]),MATCH(tblTeamSch[[#This Row],[Game Num]],[1]!tblSchedule[GameNum],0)),"")</f>
        <v>St. Albert BB 4B#1</v>
      </c>
      <c r="M886" s="10" t="str">
        <f>IFERROR(INDEX(IF(tblTeamSch[[#This Row],[1vs2]]=1,[1]!tblSchedule[Team 2 Name],[1]!tblSchedule[Team 1 Name]),MATCH(tblTeamSch[[#This Row],[Game Num]],[1]!tblSchedule[GameNum],0)),"")</f>
        <v>Holy Spirit BBB 4#1</v>
      </c>
      <c r="N886" s="6" t="str" cm="1">
        <f t="array" ref="N8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8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886" s="6" t="str">
        <f>IFERROR(INDEX(#REF!,MATCH(tblTeamSch[[#This Row],[Team]],[1]!tblTeams[Team],0)),"")</f>
        <v/>
      </c>
      <c r="Q886" s="6">
        <f>INDEX([1]!tblSchedule[Home Game],MATCH(tblTeamSch[[#This Row],[Game Num]],[1]!tblSchedule[GameNum],0))</f>
        <v>1</v>
      </c>
      <c r="R886" s="7" t="e">
        <f>IF(COUNTIFS(tblTeamSch[Team],tblTeamSch[[#This Row],[Team]],#REF!,1)&gt;1,"Y","")</f>
        <v>#REF!</v>
      </c>
      <c r="S886" s="6">
        <f>INDEX([1]!tblLoc[Score],MATCH(INDEX([1]!tblOrg[Loc],MATCH(tblTeamSch[[#This Row],[Org]],[1]!tblOrg[Organization],0)),[1]!tblLoc[Loc],0))</f>
        <v>0</v>
      </c>
      <c r="T886" s="6" t="e">
        <f>INDEX([1]!tblLoc[Score],MATCH(INDEX([1]!tblOrg[Loc],MATCH(#REF!,[1]!tblOrg[Abbr],0)),[1]!tblLoc[Loc],0))</f>
        <v>#REF!</v>
      </c>
      <c r="U886" s="6">
        <f>IFERROR(INDEX([1]!tblLoc[Score],MATCH(INDEX([1]!tblOrg[Loc],MATCH(INDEX(FacList,MATCH(tblTeamSch[[#This Row],[Facility]],INDEX(FacList,,1),0),3),[1]!tblOrg[Org Num],0)),[1]!tblLoc[Loc],0)),"")</f>
        <v>0</v>
      </c>
      <c r="V886" s="6">
        <f>IF(OR(tblTeamSch[[#This Row],[Court]]="",tblTeamSch[[#This Row],[Home]]&gt;0),0,IF(tblTeamSch[[#This Row],[Court]]&lt;10,0,IF(tblTeamSch[[#This Row],[Home Court]]=10,0,10)))</f>
        <v>0</v>
      </c>
      <c r="W886" s="6" t="e">
        <f>COUNTIFS(tblTeamSch[Travel Score for Game],10,tblTeamSch[Home],0,#REF!,#REF!)</f>
        <v>#REF!</v>
      </c>
      <c r="X886" s="6" t="str">
        <f>IFERROR(INDEX(tblTeamSch[Overall Travel Score],MATCH(tblTeamSch[[#This Row],[Opponent]],tblTeamSch[Team],0)),"")</f>
        <v/>
      </c>
      <c r="Y886" s="6" cm="1">
        <f t="array" ref="Y886">IF(Y885="Num",1,IF(Y885="","",IF(Y885+1&gt;TotalNumRegGames*2,"",Y885+1)))</f>
        <v>885</v>
      </c>
    </row>
    <row r="887" spans="1:25" ht="13.35" customHeight="1" x14ac:dyDescent="0.3">
      <c r="A887" s="6" cm="1">
        <f t="array" ref="A8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488</v>
      </c>
      <c r="B887" s="6" cm="1">
        <f t="array" ref="B8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7" s="6">
        <f>IFERROR(INDEX([1]!tblSchedule[Week Game Scheduled],MATCH(tblTeamSch[[#This Row],[Game Num]],[1]!tblSchedule[GameNum],0)),"")</f>
        <v>8</v>
      </c>
      <c r="D887" s="6">
        <f>IFERROR(INDEX([1]!tblSchedule[Round],MATCH(tblTeamSch[[#This Row],[Game Num]],[1]!tblSchedule[GameNum],0)),"")</f>
        <v>6</v>
      </c>
      <c r="E887" s="6">
        <f>IFERROR(INDEX([1]!tblSchedule[Rnd Sch],MATCH(tblTeamSch[[#This Row],[Game Num]],[1]!tblSchedule[GameNum],0)),"")</f>
        <v>6</v>
      </c>
      <c r="F887" s="6" t="str">
        <f>IFERROR(INDEX([1]!tblSchedule[DLC],MATCH(tblTeamSch[[#This Row],[Game Num]],[1]!tblSchedule[GameNum],0)),"")</f>
        <v>4B1AA</v>
      </c>
      <c r="G887" s="7" t="str">
        <f>IFERROR(INDEX([1]!tblSchedule[Facility],MATCH(tblTeamSch[[#This Row],[Game Num]],[1]!tblSchedule[GameNum],0)),"")</f>
        <v>St Lawrence</v>
      </c>
      <c r="H887" s="8">
        <f>IFERROR(INDEX([1]!tblSchedule[Game Date],MATCH(tblTeamSch[[#This Row],[Game Num]],[1]!tblSchedule[GameNum],0)),"")</f>
        <v>46046</v>
      </c>
      <c r="I887" s="9">
        <f>IFERROR(INDEX([1]!tblSchedule[Game Time],MATCH(tblTeamSch[[#This Row],[Game Num]],[1]!tblSchedule[GameNum],0)),"")</f>
        <v>0.45833333333333331</v>
      </c>
      <c r="J887" s="10" t="str">
        <f>IFERROR(INDEX([1]!tblTeams[Organization],MATCH(tblTeamSch[[#This Row],[Team]],[1]!tblTeams[Team],0)),"")</f>
        <v>St. Albert the Great</v>
      </c>
      <c r="K887" s="10" t="str">
        <f>IFERROR(INDEX([1]!tblOrg[Abbr],MATCH(tblTeamSch[[#This Row],[Org]],[1]!tblOrg[Organization],0)),"")</f>
        <v>Alb</v>
      </c>
      <c r="L887" s="10" t="str">
        <f>IFERROR(INDEX(IF(tblTeamSch[[#This Row],[1vs2]]=1,[1]!tblSchedule[Team 1 Name],[1]!tblSchedule[Team 2 Name]),MATCH(tblTeamSch[[#This Row],[Game Num]],[1]!tblSchedule[GameNum],0)),"")</f>
        <v>St. Albert BB 4B#1</v>
      </c>
      <c r="M887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887" s="6" t="str" cm="1">
        <f t="array" ref="N8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88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887" s="6" t="str">
        <f>IFERROR(INDEX(#REF!,MATCH(tblTeamSch[[#This Row],[Team]],[1]!tblTeams[Team],0)),"")</f>
        <v/>
      </c>
      <c r="Q887" s="6">
        <f>INDEX([1]!tblSchedule[Home Game],MATCH(tblTeamSch[[#This Row],[Game Num]],[1]!tblSchedule[GameNum],0))</f>
        <v>1</v>
      </c>
      <c r="R887" s="7" t="e">
        <f>IF(COUNTIFS(tblTeamSch[Team],tblTeamSch[[#This Row],[Team]],#REF!,1)&gt;1,"Y","")</f>
        <v>#REF!</v>
      </c>
      <c r="S887" s="6">
        <f>INDEX([1]!tblLoc[Score],MATCH(INDEX([1]!tblOrg[Loc],MATCH(tblTeamSch[[#This Row],[Org]],[1]!tblOrg[Organization],0)),[1]!tblLoc[Loc],0))</f>
        <v>0</v>
      </c>
      <c r="T887" s="6" t="e">
        <f>INDEX([1]!tblLoc[Score],MATCH(INDEX([1]!tblOrg[Loc],MATCH(#REF!,[1]!tblOrg[Abbr],0)),[1]!tblLoc[Loc],0))</f>
        <v>#REF!</v>
      </c>
      <c r="U887" s="6">
        <f>IFERROR(INDEX([1]!tblLoc[Score],MATCH(INDEX([1]!tblOrg[Loc],MATCH(INDEX(FacList,MATCH(tblTeamSch[[#This Row],[Facility]],INDEX(FacList,,1),0),3),[1]!tblOrg[Org Num],0)),[1]!tblLoc[Loc],0)),"")</f>
        <v>10</v>
      </c>
      <c r="V887" s="6">
        <f>IF(OR(tblTeamSch[[#This Row],[Court]]="",tblTeamSch[[#This Row],[Home]]&gt;0),0,IF(tblTeamSch[[#This Row],[Court]]&lt;10,0,IF(tblTeamSch[[#This Row],[Home Court]]=10,0,10)))</f>
        <v>0</v>
      </c>
      <c r="W887" s="6" t="e">
        <f>COUNTIFS(tblTeamSch[Travel Score for Game],10,tblTeamSch[Home],0,#REF!,#REF!)</f>
        <v>#REF!</v>
      </c>
      <c r="X887" s="6" t="str">
        <f>IFERROR(INDEX(tblTeamSch[Overall Travel Score],MATCH(tblTeamSch[[#This Row],[Opponent]],tblTeamSch[Team],0)),"")</f>
        <v/>
      </c>
      <c r="Y887" s="6" cm="1">
        <f t="array" ref="Y887">IF(Y886="Num",1,IF(Y886="","",IF(Y886+1&gt;TotalNumRegGames*2,"",Y886+1)))</f>
        <v>886</v>
      </c>
    </row>
    <row r="888" spans="1:25" ht="13.35" customHeight="1" x14ac:dyDescent="0.3">
      <c r="A888" s="6" cm="1">
        <f t="array" ref="A8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492</v>
      </c>
      <c r="B888" s="6" cm="1">
        <f t="array" ref="B8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8" s="6">
        <f>IFERROR(INDEX([1]!tblSchedule[Week Game Scheduled],MATCH(tblTeamSch[[#This Row],[Game Num]],[1]!tblSchedule[GameNum],0)),"")</f>
        <v>9</v>
      </c>
      <c r="D888" s="6">
        <f>IFERROR(INDEX([1]!tblSchedule[Round],MATCH(tblTeamSch[[#This Row],[Game Num]],[1]!tblSchedule[GameNum],0)),"")</f>
        <v>7</v>
      </c>
      <c r="E888" s="6">
        <f>IFERROR(INDEX([1]!tblSchedule[Rnd Sch],MATCH(tblTeamSch[[#This Row],[Game Num]],[1]!tblSchedule[GameNum],0)),"")</f>
        <v>7</v>
      </c>
      <c r="F888" s="6" t="str">
        <f>IFERROR(INDEX([1]!tblSchedule[DLC],MATCH(tblTeamSch[[#This Row],[Game Num]],[1]!tblSchedule[GameNum],0)),"")</f>
        <v>4B1AA</v>
      </c>
      <c r="G888" s="7" t="str">
        <f>IFERROR(INDEX([1]!tblSchedule[Facility],MATCH(tblTeamSch[[#This Row],[Game Num]],[1]!tblSchedule[GameNum],0)),"")</f>
        <v>St. Albert the Great Gym</v>
      </c>
      <c r="H888" s="8">
        <f>IFERROR(INDEX([1]!tblSchedule[Game Date],MATCH(tblTeamSch[[#This Row],[Game Num]],[1]!tblSchedule[GameNum],0)),"")</f>
        <v>46053</v>
      </c>
      <c r="I888" s="9">
        <f>IFERROR(INDEX([1]!tblSchedule[Game Time],MATCH(tblTeamSch[[#This Row],[Game Num]],[1]!tblSchedule[GameNum],0)),"")</f>
        <v>0.54166666666666663</v>
      </c>
      <c r="J888" s="10" t="str">
        <f>IFERROR(INDEX([1]!tblTeams[Organization],MATCH(tblTeamSch[[#This Row],[Team]],[1]!tblTeams[Team],0)),"")</f>
        <v>St. Albert the Great</v>
      </c>
      <c r="K888" s="10" t="str">
        <f>IFERROR(INDEX([1]!tblOrg[Abbr],MATCH(tblTeamSch[[#This Row],[Org]],[1]!tblOrg[Organization],0)),"")</f>
        <v>Alb</v>
      </c>
      <c r="L888" s="10" t="str">
        <f>IFERROR(INDEX(IF(tblTeamSch[[#This Row],[1vs2]]=1,[1]!tblSchedule[Team 1 Name],[1]!tblSchedule[Team 2 Name]),MATCH(tblTeamSch[[#This Row],[Game Num]],[1]!tblSchedule[GameNum],0)),"")</f>
        <v>St. Albert BB 4B#1</v>
      </c>
      <c r="M888" s="10" t="str">
        <f>IFERROR(INDEX(IF(tblTeamSch[[#This Row],[1vs2]]=1,[1]!tblSchedule[Team 2 Name],[1]!tblSchedule[Team 1 Name]),MATCH(tblTeamSch[[#This Row],[Game Num]],[1]!tblSchedule[GameNum],0)),"")</f>
        <v>St. Mary BB 4B - Green</v>
      </c>
      <c r="N888" s="6"/>
      <c r="O888" s="6"/>
      <c r="P888" s="6"/>
      <c r="Q888" s="6">
        <f>INDEX([1]!tblSchedule[Home Game],MATCH(tblTeamSch[[#This Row],[Game Num]],[1]!tblSchedule[GameNum],0))</f>
        <v>1</v>
      </c>
      <c r="R888" s="7" t="e">
        <f>IF(COUNTIFS(tblTeamSch[Team],tblTeamSch[[#This Row],[Team]],#REF!,1)&gt;1,"Y","")</f>
        <v>#REF!</v>
      </c>
      <c r="S888" s="6">
        <f>INDEX([1]!tblLoc[Score],MATCH(INDEX([1]!tblOrg[Loc],MATCH(tblTeamSch[[#This Row],[Org]],[1]!tblOrg[Organization],0)),[1]!tblLoc[Loc],0))</f>
        <v>0</v>
      </c>
      <c r="T888" s="6" t="e">
        <f>INDEX([1]!tblLoc[Score],MATCH(INDEX([1]!tblOrg[Loc],MATCH(#REF!,[1]!tblOrg[Abbr],0)),[1]!tblLoc[Loc],0))</f>
        <v>#REF!</v>
      </c>
      <c r="U888" s="6">
        <f>IFERROR(INDEX([1]!tblLoc[Score],MATCH(INDEX([1]!tblOrg[Loc],MATCH(INDEX(FacList,MATCH(tblTeamSch[[#This Row],[Facility]],INDEX(FacList,,1),0),3),[1]!tblOrg[Org Num],0)),[1]!tblLoc[Loc],0)),"")</f>
        <v>0</v>
      </c>
      <c r="V888" s="6">
        <f>IF(OR(tblTeamSch[[#This Row],[Court]]="",tblTeamSch[[#This Row],[Home]]&gt;0),0,IF(tblTeamSch[[#This Row],[Court]]&lt;10,0,IF(tblTeamSch[[#This Row],[Home Court]]=10,0,10)))</f>
        <v>0</v>
      </c>
      <c r="W888" s="6" t="e">
        <f>COUNTIFS(tblTeamSch[Travel Score for Game],10,tblTeamSch[Home],0,#REF!,#REF!)</f>
        <v>#REF!</v>
      </c>
      <c r="X888" s="6" t="str">
        <f>IFERROR(INDEX(tblTeamSch[Overall Travel Score],MATCH(tblTeamSch[[#This Row],[Opponent]],tblTeamSch[Team],0)),"")</f>
        <v/>
      </c>
      <c r="Y888" s="6" cm="1">
        <f t="array" ref="Y888">IF(Y887="Num",1,IF(Y887="","",IF(Y887+1&gt;TotalNumRegGames*2,"",Y887+1)))</f>
        <v>887</v>
      </c>
    </row>
    <row r="889" spans="1:25" ht="13.35" customHeight="1" x14ac:dyDescent="0.3">
      <c r="A889" s="6" cm="1">
        <f t="array" ref="A8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546</v>
      </c>
      <c r="B889" s="6" cm="1">
        <f t="array" ref="B8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89" s="6">
        <f>IFERROR(INDEX([1]!tblSchedule[Week Game Scheduled],MATCH(tblTeamSch[[#This Row],[Game Num]],[1]!tblSchedule[GameNum],0)),"")</f>
        <v>49</v>
      </c>
      <c r="D889" s="6">
        <f>IFERROR(INDEX([1]!tblSchedule[Round],MATCH(tblTeamSch[[#This Row],[Game Num]],[1]!tblSchedule[GameNum],0)),"")</f>
        <v>1</v>
      </c>
      <c r="E889" s="6">
        <f>IFERROR(INDEX([1]!tblSchedule[Rnd Sch],MATCH(tblTeamSch[[#This Row],[Game Num]],[1]!tblSchedule[GameNum],0)),"")</f>
        <v>1</v>
      </c>
      <c r="F889" s="6" t="str">
        <f>IFERROR(INDEX([1]!tblSchedule[DLC],MATCH(tblTeamSch[[#This Row],[Game Num]],[1]!tblSchedule[GameNum],0)),"")</f>
        <v>4B2AA</v>
      </c>
      <c r="G889" s="7" t="str">
        <f>IFERROR(INDEX([1]!tblSchedule[Facility],MATCH(tblTeamSch[[#This Row],[Game Num]],[1]!tblSchedule[GameNum],0)),"")</f>
        <v>St. Stephen Martyr Gym</v>
      </c>
      <c r="H889" s="8">
        <f>IFERROR(INDEX([1]!tblSchedule[Game Date],MATCH(tblTeamSch[[#This Row],[Game Num]],[1]!tblSchedule[GameNum],0)),"")</f>
        <v>45997</v>
      </c>
      <c r="I889" s="9">
        <f>IFERROR(INDEX([1]!tblSchedule[Game Time],MATCH(tblTeamSch[[#This Row],[Game Num]],[1]!tblSchedule[GameNum],0)),"")</f>
        <v>0.5</v>
      </c>
      <c r="J889" s="10" t="str">
        <f>IFERROR(INDEX([1]!tblTeams[Organization],MATCH(tblTeamSch[[#This Row],[Team]],[1]!tblTeams[Team],0)),"")</f>
        <v>St. Albert the Great</v>
      </c>
      <c r="K889" s="10" t="str">
        <f>IFERROR(INDEX([1]!tblOrg[Abbr],MATCH(tblTeamSch[[#This Row],[Org]],[1]!tblOrg[Organization],0)),"")</f>
        <v>Alb</v>
      </c>
      <c r="L889" s="10" t="str">
        <f>IFERROR(INDEX(IF(tblTeamSch[[#This Row],[1vs2]]=1,[1]!tblSchedule[Team 1 Name],[1]!tblSchedule[Team 2 Name]),MATCH(tblTeamSch[[#This Row],[Game Num]],[1]!tblSchedule[GameNum],0)),"")</f>
        <v>St. Albert BB 4B#2</v>
      </c>
      <c r="M889" s="10" t="str">
        <f>IFERROR(INDEX(IF(tblTeamSch[[#This Row],[1vs2]]=1,[1]!tblSchedule[Team 2 Name],[1]!tblSchedule[Team 1 Name]),MATCH(tblTeamSch[[#This Row],[Game Num]],[1]!tblSchedule[GameNum],0)),"")</f>
        <v>St Michael BB 4B#2</v>
      </c>
      <c r="N889" s="6"/>
      <c r="O889" s="6"/>
      <c r="P889" s="6"/>
      <c r="Q889" s="6">
        <f>INDEX([1]!tblSchedule[Home Game],MATCH(tblTeamSch[[#This Row],[Game Num]],[1]!tblSchedule[GameNum],0))</f>
        <v>0</v>
      </c>
      <c r="R889" s="7" t="e">
        <f>IF(COUNTIFS(tblTeamSch[Team],tblTeamSch[[#This Row],[Team]],#REF!,1)&gt;1,"Y","")</f>
        <v>#REF!</v>
      </c>
      <c r="S889" s="6">
        <f>INDEX([1]!tblLoc[Score],MATCH(INDEX([1]!tblOrg[Loc],MATCH(tblTeamSch[[#This Row],[Org]],[1]!tblOrg[Organization],0)),[1]!tblLoc[Loc],0))</f>
        <v>0</v>
      </c>
      <c r="T889" s="6" t="e">
        <f>INDEX([1]!tblLoc[Score],MATCH(INDEX([1]!tblOrg[Loc],MATCH(#REF!,[1]!tblOrg[Abbr],0)),[1]!tblLoc[Loc],0))</f>
        <v>#REF!</v>
      </c>
      <c r="U889" s="6">
        <f>IFERROR(INDEX([1]!tblLoc[Score],MATCH(INDEX([1]!tblOrg[Loc],MATCH(INDEX(FacList,MATCH(tblTeamSch[[#This Row],[Facility]],INDEX(FacList,,1),0),3),[1]!tblOrg[Org Num],0)),[1]!tblLoc[Loc],0)),"")</f>
        <v>0</v>
      </c>
      <c r="V889" s="6">
        <f>IF(OR(tblTeamSch[[#This Row],[Court]]="",tblTeamSch[[#This Row],[Home]]&gt;0),0,IF(tblTeamSch[[#This Row],[Court]]&lt;10,0,IF(tblTeamSch[[#This Row],[Home Court]]=10,0,10)))</f>
        <v>0</v>
      </c>
      <c r="W889" s="6" t="e">
        <f>COUNTIFS(tblTeamSch[Travel Score for Game],10,tblTeamSch[Home],0,#REF!,#REF!)</f>
        <v>#REF!</v>
      </c>
      <c r="X889" s="6" t="str">
        <f>IFERROR(INDEX(tblTeamSch[Overall Travel Score],MATCH(tblTeamSch[[#This Row],[Opponent]],tblTeamSch[Team],0)),"")</f>
        <v/>
      </c>
      <c r="Y889" s="6" cm="1">
        <f t="array" ref="Y889">IF(Y888="Num",1,IF(Y888="","",IF(Y888+1&gt;TotalNumRegGames*2,"",Y888+1)))</f>
        <v>888</v>
      </c>
    </row>
    <row r="890" spans="1:25" ht="13.35" customHeight="1" x14ac:dyDescent="0.3">
      <c r="A890" s="6" cm="1">
        <f t="array" ref="A8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553</v>
      </c>
      <c r="B890" s="6" cm="1">
        <f t="array" ref="B8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90" s="6">
        <f>IFERROR(INDEX([1]!tblSchedule[Week Game Scheduled],MATCH(tblTeamSch[[#This Row],[Game Num]],[1]!tblSchedule[GameNum],0)),"")</f>
        <v>50</v>
      </c>
      <c r="D890" s="6">
        <f>IFERROR(INDEX([1]!tblSchedule[Round],MATCH(tblTeamSch[[#This Row],[Game Num]],[1]!tblSchedule[GameNum],0)),"")</f>
        <v>2</v>
      </c>
      <c r="E890" s="6">
        <f>IFERROR(INDEX([1]!tblSchedule[Rnd Sch],MATCH(tblTeamSch[[#This Row],[Game Num]],[1]!tblSchedule[GameNum],0)),"")</f>
        <v>2</v>
      </c>
      <c r="F890" s="6" t="str">
        <f>IFERROR(INDEX([1]!tblSchedule[DLC],MATCH(tblTeamSch[[#This Row],[Game Num]],[1]!tblSchedule[GameNum],0)),"")</f>
        <v>4B2AA</v>
      </c>
      <c r="G890" s="7" t="str">
        <f>IFERROR(INDEX([1]!tblSchedule[Facility],MATCH(tblTeamSch[[#This Row],[Game Num]],[1]!tblSchedule[GameNum],0)),"")</f>
        <v>St. Margaret Mary Gym</v>
      </c>
      <c r="H890" s="8">
        <f>IFERROR(INDEX([1]!tblSchedule[Game Date],MATCH(tblTeamSch[[#This Row],[Game Num]],[1]!tblSchedule[GameNum],0)),"")</f>
        <v>46004</v>
      </c>
      <c r="I890" s="9">
        <f>IFERROR(INDEX([1]!tblSchedule[Game Time],MATCH(tblTeamSch[[#This Row],[Game Num]],[1]!tblSchedule[GameNum],0)),"")</f>
        <v>0.54166666666666663</v>
      </c>
      <c r="J890" s="10" t="str">
        <f>IFERROR(INDEX([1]!tblTeams[Organization],MATCH(tblTeamSch[[#This Row],[Team]],[1]!tblTeams[Team],0)),"")</f>
        <v>St. Albert the Great</v>
      </c>
      <c r="K890" s="10" t="str">
        <f>IFERROR(INDEX([1]!tblOrg[Abbr],MATCH(tblTeamSch[[#This Row],[Org]],[1]!tblOrg[Organization],0)),"")</f>
        <v>Alb</v>
      </c>
      <c r="L890" s="10" t="str">
        <f>IFERROR(INDEX(IF(tblTeamSch[[#This Row],[1vs2]]=1,[1]!tblSchedule[Team 1 Name],[1]!tblSchedule[Team 2 Name]),MATCH(tblTeamSch[[#This Row],[Game Num]],[1]!tblSchedule[GameNum],0)),"")</f>
        <v>St. Albert BB 4B#2</v>
      </c>
      <c r="M890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890" s="6"/>
      <c r="O890" s="6"/>
      <c r="P890" s="6"/>
      <c r="Q890" s="6">
        <f>INDEX([1]!tblSchedule[Home Game],MATCH(tblTeamSch[[#This Row],[Game Num]],[1]!tblSchedule[GameNum],0))</f>
        <v>1</v>
      </c>
      <c r="R890" s="7" t="e">
        <f>IF(COUNTIFS(tblTeamSch[Team],tblTeamSch[[#This Row],[Team]],#REF!,1)&gt;1,"Y","")</f>
        <v>#REF!</v>
      </c>
      <c r="S890" s="6">
        <f>INDEX([1]!tblLoc[Score],MATCH(INDEX([1]!tblOrg[Loc],MATCH(tblTeamSch[[#This Row],[Org]],[1]!tblOrg[Organization],0)),[1]!tblLoc[Loc],0))</f>
        <v>0</v>
      </c>
      <c r="T890" s="6" t="e">
        <f>INDEX([1]!tblLoc[Score],MATCH(INDEX([1]!tblOrg[Loc],MATCH(#REF!,[1]!tblOrg[Abbr],0)),[1]!tblLoc[Loc],0))</f>
        <v>#REF!</v>
      </c>
      <c r="U890" s="6">
        <f>IFERROR(INDEX([1]!tblLoc[Score],MATCH(INDEX([1]!tblOrg[Loc],MATCH(INDEX(FacList,MATCH(tblTeamSch[[#This Row],[Facility]],INDEX(FacList,,1),0),3),[1]!tblOrg[Org Num],0)),[1]!tblLoc[Loc],0)),"")</f>
        <v>0</v>
      </c>
      <c r="V890" s="6">
        <f>IF(OR(tblTeamSch[[#This Row],[Court]]="",tblTeamSch[[#This Row],[Home]]&gt;0),0,IF(tblTeamSch[[#This Row],[Court]]&lt;10,0,IF(tblTeamSch[[#This Row],[Home Court]]=10,0,10)))</f>
        <v>0</v>
      </c>
      <c r="W890" s="6" t="e">
        <f>COUNTIFS(tblTeamSch[Travel Score for Game],10,tblTeamSch[Home],0,#REF!,#REF!)</f>
        <v>#REF!</v>
      </c>
      <c r="X890" s="6" t="str">
        <f>IFERROR(INDEX(tblTeamSch[Overall Travel Score],MATCH(tblTeamSch[[#This Row],[Opponent]],tblTeamSch[Team],0)),"")</f>
        <v/>
      </c>
      <c r="Y890" s="6" cm="1">
        <f t="array" ref="Y890">IF(Y889="Num",1,IF(Y889="","",IF(Y889+1&gt;TotalNumRegGames*2,"",Y889+1)))</f>
        <v>889</v>
      </c>
    </row>
    <row r="891" spans="1:25" ht="13.35" customHeight="1" x14ac:dyDescent="0.3">
      <c r="A891" s="6" cm="1">
        <f t="array" ref="A8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557</v>
      </c>
      <c r="B891" s="6" cm="1">
        <f t="array" ref="B8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1" s="6">
        <f>IFERROR(INDEX([1]!tblSchedule[Week Game Scheduled],MATCH(tblTeamSch[[#This Row],[Game Num]],[1]!tblSchedule[GameNum],0)),"")</f>
        <v>5</v>
      </c>
      <c r="D891" s="6">
        <f>IFERROR(INDEX([1]!tblSchedule[Round],MATCH(tblTeamSch[[#This Row],[Game Num]],[1]!tblSchedule[GameNum],0)),"")</f>
        <v>3</v>
      </c>
      <c r="E891" s="6">
        <f>IFERROR(INDEX([1]!tblSchedule[Rnd Sch],MATCH(tblTeamSch[[#This Row],[Game Num]],[1]!tblSchedule[GameNum],0)),"")</f>
        <v>3</v>
      </c>
      <c r="F891" s="6" t="str">
        <f>IFERROR(INDEX([1]!tblSchedule[DLC],MATCH(tblTeamSch[[#This Row],[Game Num]],[1]!tblSchedule[GameNum],0)),"")</f>
        <v>4B2AA</v>
      </c>
      <c r="G891" s="7" t="str">
        <f>IFERROR(INDEX([1]!tblSchedule[Facility],MATCH(tblTeamSch[[#This Row],[Game Num]],[1]!tblSchedule[GameNum],0)),"")</f>
        <v>St. Albert the Great Gym</v>
      </c>
      <c r="H891" s="8">
        <f>IFERROR(INDEX([1]!tblSchedule[Game Date],MATCH(tblTeamSch[[#This Row],[Game Num]],[1]!tblSchedule[GameNum],0)),"")</f>
        <v>46025</v>
      </c>
      <c r="I891" s="9">
        <f>IFERROR(INDEX([1]!tblSchedule[Game Time],MATCH(tblTeamSch[[#This Row],[Game Num]],[1]!tblSchedule[GameNum],0)),"")</f>
        <v>0.375</v>
      </c>
      <c r="J891" s="10" t="str">
        <f>IFERROR(INDEX([1]!tblTeams[Organization],MATCH(tblTeamSch[[#This Row],[Team]],[1]!tblTeams[Team],0)),"")</f>
        <v>St. Albert the Great</v>
      </c>
      <c r="K891" s="10" t="str">
        <f>IFERROR(INDEX([1]!tblOrg[Abbr],MATCH(tblTeamSch[[#This Row],[Org]],[1]!tblOrg[Organization],0)),"")</f>
        <v>Alb</v>
      </c>
      <c r="L891" s="10" t="str">
        <f>IFERROR(INDEX(IF(tblTeamSch[[#This Row],[1vs2]]=1,[1]!tblSchedule[Team 1 Name],[1]!tblSchedule[Team 2 Name]),MATCH(tblTeamSch[[#This Row],[Game Num]],[1]!tblSchedule[GameNum],0)),"")</f>
        <v>St. Albert BB 4B#2</v>
      </c>
      <c r="M891" s="10" t="str">
        <f>IFERROR(INDEX(IF(tblTeamSch[[#This Row],[1vs2]]=1,[1]!tblSchedule[Team 2 Name],[1]!tblSchedule[Team 1 Name]),MATCH(tblTeamSch[[#This Row],[Game Num]],[1]!tblSchedule[GameNum],0)),"")</f>
        <v>St Agnes BB 4B#2</v>
      </c>
      <c r="N891" s="6"/>
      <c r="O891" s="6"/>
      <c r="P891" s="6"/>
      <c r="Q891" s="6">
        <f>INDEX([1]!tblSchedule[Home Game],MATCH(tblTeamSch[[#This Row],[Game Num]],[1]!tblSchedule[GameNum],0))</f>
        <v>1</v>
      </c>
      <c r="R891" s="7" t="e">
        <f>IF(COUNTIFS(tblTeamSch[Team],tblTeamSch[[#This Row],[Team]],#REF!,1)&gt;1,"Y","")</f>
        <v>#REF!</v>
      </c>
      <c r="S891" s="6">
        <f>INDEX([1]!tblLoc[Score],MATCH(INDEX([1]!tblOrg[Loc],MATCH(tblTeamSch[[#This Row],[Org]],[1]!tblOrg[Organization],0)),[1]!tblLoc[Loc],0))</f>
        <v>0</v>
      </c>
      <c r="T891" s="6" t="e">
        <f>INDEX([1]!tblLoc[Score],MATCH(INDEX([1]!tblOrg[Loc],MATCH(#REF!,[1]!tblOrg[Abbr],0)),[1]!tblLoc[Loc],0))</f>
        <v>#REF!</v>
      </c>
      <c r="U891" s="6">
        <f>IFERROR(INDEX([1]!tblLoc[Score],MATCH(INDEX([1]!tblOrg[Loc],MATCH(INDEX(FacList,MATCH(tblTeamSch[[#This Row],[Facility]],INDEX(FacList,,1),0),3),[1]!tblOrg[Org Num],0)),[1]!tblLoc[Loc],0)),"")</f>
        <v>0</v>
      </c>
      <c r="V891" s="6">
        <f>IF(OR(tblTeamSch[[#This Row],[Court]]="",tblTeamSch[[#This Row],[Home]]&gt;0),0,IF(tblTeamSch[[#This Row],[Court]]&lt;10,0,IF(tblTeamSch[[#This Row],[Home Court]]=10,0,10)))</f>
        <v>0</v>
      </c>
      <c r="W891" s="6" t="e">
        <f>COUNTIFS(tblTeamSch[Travel Score for Game],10,tblTeamSch[Home],0,#REF!,#REF!)</f>
        <v>#REF!</v>
      </c>
      <c r="X891" s="6" t="str">
        <f>IFERROR(INDEX(tblTeamSch[Overall Travel Score],MATCH(tblTeamSch[[#This Row],[Opponent]],tblTeamSch[Team],0)),"")</f>
        <v/>
      </c>
      <c r="Y891" s="6" cm="1">
        <f t="array" ref="Y891">IF(Y890="Num",1,IF(Y890="","",IF(Y890+1&gt;TotalNumRegGames*2,"",Y890+1)))</f>
        <v>890</v>
      </c>
    </row>
    <row r="892" spans="1:25" ht="13.35" customHeight="1" x14ac:dyDescent="0.3">
      <c r="A892" s="6" cm="1">
        <f t="array" ref="A8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564</v>
      </c>
      <c r="B892" s="6" cm="1">
        <f t="array" ref="B8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92" s="6">
        <f>IFERROR(INDEX([1]!tblSchedule[Week Game Scheduled],MATCH(tblTeamSch[[#This Row],[Game Num]],[1]!tblSchedule[GameNum],0)),"")</f>
        <v>6</v>
      </c>
      <c r="D892" s="6">
        <f>IFERROR(INDEX([1]!tblSchedule[Round],MATCH(tblTeamSch[[#This Row],[Game Num]],[1]!tblSchedule[GameNum],0)),"")</f>
        <v>4</v>
      </c>
      <c r="E892" s="6">
        <f>IFERROR(INDEX([1]!tblSchedule[Rnd Sch],MATCH(tblTeamSch[[#This Row],[Game Num]],[1]!tblSchedule[GameNum],0)),"")</f>
        <v>4</v>
      </c>
      <c r="F892" s="6" t="str">
        <f>IFERROR(INDEX([1]!tblSchedule[DLC],MATCH(tblTeamSch[[#This Row],[Game Num]],[1]!tblSchedule[GameNum],0)),"")</f>
        <v>4B2AA</v>
      </c>
      <c r="G892" s="7" t="str">
        <f>IFERROR(INDEX([1]!tblSchedule[Facility],MATCH(tblTeamSch[[#This Row],[Game Num]],[1]!tblSchedule[GameNum],0)),"")</f>
        <v>St. Albert the Great Gym</v>
      </c>
      <c r="H892" s="8">
        <f>IFERROR(INDEX([1]!tblSchedule[Game Date],MATCH(tblTeamSch[[#This Row],[Game Num]],[1]!tblSchedule[GameNum],0)),"")</f>
        <v>46032</v>
      </c>
      <c r="I892" s="9">
        <f>IFERROR(INDEX([1]!tblSchedule[Game Time],MATCH(tblTeamSch[[#This Row],[Game Num]],[1]!tblSchedule[GameNum],0)),"")</f>
        <v>0.45833333333333331</v>
      </c>
      <c r="J892" s="10" t="str">
        <f>IFERROR(INDEX([1]!tblTeams[Organization],MATCH(tblTeamSch[[#This Row],[Team]],[1]!tblTeams[Team],0)),"")</f>
        <v>St. Albert the Great</v>
      </c>
      <c r="K892" s="10" t="str">
        <f>IFERROR(INDEX([1]!tblOrg[Abbr],MATCH(tblTeamSch[[#This Row],[Org]],[1]!tblOrg[Organization],0)),"")</f>
        <v>Alb</v>
      </c>
      <c r="L892" s="10" t="str">
        <f>IFERROR(INDEX(IF(tblTeamSch[[#This Row],[1vs2]]=1,[1]!tblSchedule[Team 1 Name],[1]!tblSchedule[Team 2 Name]),MATCH(tblTeamSch[[#This Row],[Game Num]],[1]!tblSchedule[GameNum],0)),"")</f>
        <v>St. Albert BB 4B#2</v>
      </c>
      <c r="M892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892" s="6"/>
      <c r="O892" s="6"/>
      <c r="P892" s="6"/>
      <c r="Q892" s="6">
        <f>INDEX([1]!tblSchedule[Home Game],MATCH(tblTeamSch[[#This Row],[Game Num]],[1]!tblSchedule[GameNum],0))</f>
        <v>1</v>
      </c>
      <c r="R892" s="7" t="e">
        <f>IF(COUNTIFS(tblTeamSch[Team],tblTeamSch[[#This Row],[Team]],#REF!,1)&gt;1,"Y","")</f>
        <v>#REF!</v>
      </c>
      <c r="S892" s="6">
        <f>INDEX([1]!tblLoc[Score],MATCH(INDEX([1]!tblOrg[Loc],MATCH(tblTeamSch[[#This Row],[Org]],[1]!tblOrg[Organization],0)),[1]!tblLoc[Loc],0))</f>
        <v>0</v>
      </c>
      <c r="T892" s="6" t="e">
        <f>INDEX([1]!tblLoc[Score],MATCH(INDEX([1]!tblOrg[Loc],MATCH(#REF!,[1]!tblOrg[Abbr],0)),[1]!tblLoc[Loc],0))</f>
        <v>#REF!</v>
      </c>
      <c r="U892" s="6">
        <f>IFERROR(INDEX([1]!tblLoc[Score],MATCH(INDEX([1]!tblOrg[Loc],MATCH(INDEX(FacList,MATCH(tblTeamSch[[#This Row],[Facility]],INDEX(FacList,,1),0),3),[1]!tblOrg[Org Num],0)),[1]!tblLoc[Loc],0)),"")</f>
        <v>0</v>
      </c>
      <c r="V892" s="6">
        <f>IF(OR(tblTeamSch[[#This Row],[Court]]="",tblTeamSch[[#This Row],[Home]]&gt;0),0,IF(tblTeamSch[[#This Row],[Court]]&lt;10,0,IF(tblTeamSch[[#This Row],[Home Court]]=10,0,10)))</f>
        <v>0</v>
      </c>
      <c r="W892" s="6" t="e">
        <f>COUNTIFS(tblTeamSch[Travel Score for Game],10,tblTeamSch[Home],0,#REF!,#REF!)</f>
        <v>#REF!</v>
      </c>
      <c r="X892" s="6" t="str">
        <f>IFERROR(INDEX(tblTeamSch[Overall Travel Score],MATCH(tblTeamSch[[#This Row],[Opponent]],tblTeamSch[Team],0)),"")</f>
        <v/>
      </c>
      <c r="Y892" s="6" cm="1">
        <f t="array" ref="Y892">IF(Y891="Num",1,IF(Y891="","",IF(Y891+1&gt;TotalNumRegGames*2,"",Y891+1)))</f>
        <v>891</v>
      </c>
    </row>
    <row r="893" spans="1:25" ht="13.35" customHeight="1" x14ac:dyDescent="0.3">
      <c r="A893" s="6" cm="1">
        <f t="array" ref="A8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570</v>
      </c>
      <c r="B893" s="6" cm="1">
        <f t="array" ref="B8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3" s="6">
        <f>IFERROR(INDEX([1]!tblSchedule[Week Game Scheduled],MATCH(tblTeamSch[[#This Row],[Game Num]],[1]!tblSchedule[GameNum],0)),"")</f>
        <v>7</v>
      </c>
      <c r="D893" s="6">
        <f>IFERROR(INDEX([1]!tblSchedule[Round],MATCH(tblTeamSch[[#This Row],[Game Num]],[1]!tblSchedule[GameNum],0)),"")</f>
        <v>5</v>
      </c>
      <c r="E893" s="6">
        <f>IFERROR(INDEX([1]!tblSchedule[Rnd Sch],MATCH(tblTeamSch[[#This Row],[Game Num]],[1]!tblSchedule[GameNum],0)),"")</f>
        <v>5</v>
      </c>
      <c r="F893" s="6" t="str">
        <f>IFERROR(INDEX([1]!tblSchedule[DLC],MATCH(tblTeamSch[[#This Row],[Game Num]],[1]!tblSchedule[GameNum],0)),"")</f>
        <v>4B2AA</v>
      </c>
      <c r="G893" s="7" t="str">
        <f>IFERROR(INDEX([1]!tblSchedule[Facility],MATCH(tblTeamSch[[#This Row],[Game Num]],[1]!tblSchedule[GameNum],0)),"")</f>
        <v>St. Martha Gym (Bethany Center)</v>
      </c>
      <c r="H893" s="8">
        <f>IFERROR(INDEX([1]!tblSchedule[Game Date],MATCH(tblTeamSch[[#This Row],[Game Num]],[1]!tblSchedule[GameNum],0)),"")</f>
        <v>46039</v>
      </c>
      <c r="I893" s="9">
        <f>IFERROR(INDEX([1]!tblSchedule[Game Time],MATCH(tblTeamSch[[#This Row],[Game Num]],[1]!tblSchedule[GameNum],0)),"")</f>
        <v>0.5</v>
      </c>
      <c r="J893" s="10" t="str">
        <f>IFERROR(INDEX([1]!tblTeams[Organization],MATCH(tblTeamSch[[#This Row],[Team]],[1]!tblTeams[Team],0)),"")</f>
        <v>St. Albert the Great</v>
      </c>
      <c r="K893" s="10" t="str">
        <f>IFERROR(INDEX([1]!tblOrg[Abbr],MATCH(tblTeamSch[[#This Row],[Org]],[1]!tblOrg[Organization],0)),"")</f>
        <v>Alb</v>
      </c>
      <c r="L893" s="10" t="str">
        <f>IFERROR(INDEX(IF(tblTeamSch[[#This Row],[1vs2]]=1,[1]!tblSchedule[Team 1 Name],[1]!tblSchedule[Team 2 Name]),MATCH(tblTeamSch[[#This Row],[Game Num]],[1]!tblSchedule[GameNum],0)),"")</f>
        <v>St. Albert BB 4B#2</v>
      </c>
      <c r="M893" s="10" t="str">
        <f>IFERROR(INDEX(IF(tblTeamSch[[#This Row],[1vs2]]=1,[1]!tblSchedule[Team 2 Name],[1]!tblSchedule[Team 1 Name]),MATCH(tblTeamSch[[#This Row],[Game Num]],[1]!tblSchedule[GameNum],0)),"")</f>
        <v>St. Raphael BB 4B #2</v>
      </c>
      <c r="N893" s="6"/>
      <c r="O893" s="6"/>
      <c r="P893" s="6"/>
      <c r="Q893" s="6">
        <f>INDEX([1]!tblSchedule[Home Game],MATCH(tblTeamSch[[#This Row],[Game Num]],[1]!tblSchedule[GameNum],0))</f>
        <v>0</v>
      </c>
      <c r="R893" s="7" t="e">
        <f>IF(COUNTIFS(tblTeamSch[Team],tblTeamSch[[#This Row],[Team]],#REF!,1)&gt;1,"Y","")</f>
        <v>#REF!</v>
      </c>
      <c r="S893" s="6">
        <f>INDEX([1]!tblLoc[Score],MATCH(INDEX([1]!tblOrg[Loc],MATCH(tblTeamSch[[#This Row],[Org]],[1]!tblOrg[Organization],0)),[1]!tblLoc[Loc],0))</f>
        <v>0</v>
      </c>
      <c r="T893" s="6" t="e">
        <f>INDEX([1]!tblLoc[Score],MATCH(INDEX([1]!tblOrg[Loc],MATCH(#REF!,[1]!tblOrg[Abbr],0)),[1]!tblLoc[Loc],0))</f>
        <v>#REF!</v>
      </c>
      <c r="U893" s="6">
        <f>IFERROR(INDEX([1]!tblLoc[Score],MATCH(INDEX([1]!tblOrg[Loc],MATCH(INDEX(FacList,MATCH(tblTeamSch[[#This Row],[Facility]],INDEX(FacList,,1),0),3),[1]!tblOrg[Org Num],0)),[1]!tblLoc[Loc],0)),"")</f>
        <v>0</v>
      </c>
      <c r="V893" s="6">
        <f>IF(OR(tblTeamSch[[#This Row],[Court]]="",tblTeamSch[[#This Row],[Home]]&gt;0),0,IF(tblTeamSch[[#This Row],[Court]]&lt;10,0,IF(tblTeamSch[[#This Row],[Home Court]]=10,0,10)))</f>
        <v>0</v>
      </c>
      <c r="W893" s="6" t="e">
        <f>COUNTIFS(tblTeamSch[Travel Score for Game],10,tblTeamSch[Home],0,#REF!,#REF!)</f>
        <v>#REF!</v>
      </c>
      <c r="X893" s="6" t="str">
        <f>IFERROR(INDEX(tblTeamSch[Overall Travel Score],MATCH(tblTeamSch[[#This Row],[Opponent]],tblTeamSch[Team],0)),"")</f>
        <v/>
      </c>
      <c r="Y893" s="6" cm="1">
        <f t="array" ref="Y893">IF(Y892="Num",1,IF(Y892="","",IF(Y892+1&gt;TotalNumRegGames*2,"",Y892+1)))</f>
        <v>892</v>
      </c>
    </row>
    <row r="894" spans="1:25" ht="13.35" customHeight="1" x14ac:dyDescent="0.3">
      <c r="A894" s="6" cm="1">
        <f t="array" ref="A8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575</v>
      </c>
      <c r="B894" s="6" cm="1">
        <f t="array" ref="B8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4" s="6">
        <f>IFERROR(INDEX([1]!tblSchedule[Week Game Scheduled],MATCH(tblTeamSch[[#This Row],[Game Num]],[1]!tblSchedule[GameNum],0)),"")</f>
        <v>8</v>
      </c>
      <c r="D894" s="6">
        <f>IFERROR(INDEX([1]!tblSchedule[Round],MATCH(tblTeamSch[[#This Row],[Game Num]],[1]!tblSchedule[GameNum],0)),"")</f>
        <v>6</v>
      </c>
      <c r="E894" s="6">
        <f>IFERROR(INDEX([1]!tblSchedule[Rnd Sch],MATCH(tblTeamSch[[#This Row],[Game Num]],[1]!tblSchedule[GameNum],0)),"")</f>
        <v>6</v>
      </c>
      <c r="F894" s="6" t="str">
        <f>IFERROR(INDEX([1]!tblSchedule[DLC],MATCH(tblTeamSch[[#This Row],[Game Num]],[1]!tblSchedule[GameNum],0)),"")</f>
        <v>4B2AA</v>
      </c>
      <c r="G894" s="7" t="str">
        <f>IFERROR(INDEX([1]!tblSchedule[Facility],MATCH(tblTeamSch[[#This Row],[Game Num]],[1]!tblSchedule[GameNum],0)),"")</f>
        <v>St. Albert the Great Gym</v>
      </c>
      <c r="H894" s="8">
        <f>IFERROR(INDEX([1]!tblSchedule[Game Date],MATCH(tblTeamSch[[#This Row],[Game Num]],[1]!tblSchedule[GameNum],0)),"")</f>
        <v>46046</v>
      </c>
      <c r="I894" s="9">
        <f>IFERROR(INDEX([1]!tblSchedule[Game Time],MATCH(tblTeamSch[[#This Row],[Game Num]],[1]!tblSchedule[GameNum],0)),"")</f>
        <v>0.5</v>
      </c>
      <c r="J894" s="10" t="str">
        <f>IFERROR(INDEX([1]!tblTeams[Organization],MATCH(tblTeamSch[[#This Row],[Team]],[1]!tblTeams[Team],0)),"")</f>
        <v>St. Albert the Great</v>
      </c>
      <c r="K894" s="10" t="str">
        <f>IFERROR(INDEX([1]!tblOrg[Abbr],MATCH(tblTeamSch[[#This Row],[Org]],[1]!tblOrg[Organization],0)),"")</f>
        <v>Alb</v>
      </c>
      <c r="L894" s="10" t="str">
        <f>IFERROR(INDEX(IF(tblTeamSch[[#This Row],[1vs2]]=1,[1]!tblSchedule[Team 1 Name],[1]!tblSchedule[Team 2 Name]),MATCH(tblTeamSch[[#This Row],[Game Num]],[1]!tblSchedule[GameNum],0)),"")</f>
        <v>St. Albert BB 4B#2</v>
      </c>
      <c r="M894" s="10" t="str">
        <f>IFERROR(INDEX(IF(tblTeamSch[[#This Row],[1vs2]]=1,[1]!tblSchedule[Team 2 Name],[1]!tblSchedule[Team 1 Name]),MATCH(tblTeamSch[[#This Row],[Game Num]],[1]!tblSchedule[GameNum],0)),"")</f>
        <v>Holy Spirit BBB 4#2</v>
      </c>
      <c r="N894" s="6"/>
      <c r="O894" s="6"/>
      <c r="P894" s="6"/>
      <c r="Q894" s="6">
        <f>INDEX([1]!tblSchedule[Home Game],MATCH(tblTeamSch[[#This Row],[Game Num]],[1]!tblSchedule[GameNum],0))</f>
        <v>1</v>
      </c>
      <c r="R894" s="7" t="e">
        <f>IF(COUNTIFS(tblTeamSch[Team],tblTeamSch[[#This Row],[Team]],#REF!,1)&gt;1,"Y","")</f>
        <v>#REF!</v>
      </c>
      <c r="S894" s="6">
        <f>INDEX([1]!tblLoc[Score],MATCH(INDEX([1]!tblOrg[Loc],MATCH(tblTeamSch[[#This Row],[Org]],[1]!tblOrg[Organization],0)),[1]!tblLoc[Loc],0))</f>
        <v>0</v>
      </c>
      <c r="T894" s="6" t="e">
        <f>INDEX([1]!tblLoc[Score],MATCH(INDEX([1]!tblOrg[Loc],MATCH(#REF!,[1]!tblOrg[Abbr],0)),[1]!tblLoc[Loc],0))</f>
        <v>#REF!</v>
      </c>
      <c r="U894" s="6">
        <f>IFERROR(INDEX([1]!tblLoc[Score],MATCH(INDEX([1]!tblOrg[Loc],MATCH(INDEX(FacList,MATCH(tblTeamSch[[#This Row],[Facility]],INDEX(FacList,,1),0),3),[1]!tblOrg[Org Num],0)),[1]!tblLoc[Loc],0)),"")</f>
        <v>0</v>
      </c>
      <c r="V894" s="6">
        <f>IF(OR(tblTeamSch[[#This Row],[Court]]="",tblTeamSch[[#This Row],[Home]]&gt;0),0,IF(tblTeamSch[[#This Row],[Court]]&lt;10,0,IF(tblTeamSch[[#This Row],[Home Court]]=10,0,10)))</f>
        <v>0</v>
      </c>
      <c r="W894" s="6" t="e">
        <f>COUNTIFS(tblTeamSch[Travel Score for Game],10,tblTeamSch[Home],0,#REF!,#REF!)</f>
        <v>#REF!</v>
      </c>
      <c r="X894" s="6" t="str">
        <f>IFERROR(INDEX(tblTeamSch[Overall Travel Score],MATCH(tblTeamSch[[#This Row],[Opponent]],tblTeamSch[Team],0)),"")</f>
        <v/>
      </c>
      <c r="Y894" s="6" cm="1">
        <f t="array" ref="Y894">IF(Y893="Num",1,IF(Y893="","",IF(Y893+1&gt;TotalNumRegGames*2,"",Y893+1)))</f>
        <v>893</v>
      </c>
    </row>
    <row r="895" spans="1:25" ht="13.35" customHeight="1" x14ac:dyDescent="0.3">
      <c r="A895" s="6" cm="1">
        <f t="array" ref="A8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580</v>
      </c>
      <c r="B895" s="6" cm="1">
        <f t="array" ref="B8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5" s="6">
        <f>IFERROR(INDEX([1]!tblSchedule[Week Game Scheduled],MATCH(tblTeamSch[[#This Row],[Game Num]],[1]!tblSchedule[GameNum],0)),"")</f>
        <v>9</v>
      </c>
      <c r="D895" s="6">
        <f>IFERROR(INDEX([1]!tblSchedule[Round],MATCH(tblTeamSch[[#This Row],[Game Num]],[1]!tblSchedule[GameNum],0)),"")</f>
        <v>7</v>
      </c>
      <c r="E895" s="6">
        <f>IFERROR(INDEX([1]!tblSchedule[Rnd Sch],MATCH(tblTeamSch[[#This Row],[Game Num]],[1]!tblSchedule[GameNum],0)),"")</f>
        <v>7</v>
      </c>
      <c r="F895" s="6" t="str">
        <f>IFERROR(INDEX([1]!tblSchedule[DLC],MATCH(tblTeamSch[[#This Row],[Game Num]],[1]!tblSchedule[GameNum],0)),"")</f>
        <v>4B2AA</v>
      </c>
      <c r="G895" s="7" t="str">
        <f>IFERROR(INDEX([1]!tblSchedule[Facility],MATCH(tblTeamSch[[#This Row],[Game Num]],[1]!tblSchedule[GameNum],0)),"")</f>
        <v>Ascension Gym</v>
      </c>
      <c r="H895" s="8">
        <f>IFERROR(INDEX([1]!tblSchedule[Game Date],MATCH(tblTeamSch[[#This Row],[Game Num]],[1]!tblSchedule[GameNum],0)),"")</f>
        <v>46053</v>
      </c>
      <c r="I895" s="9">
        <f>IFERROR(INDEX([1]!tblSchedule[Game Time],MATCH(tblTeamSch[[#This Row],[Game Num]],[1]!tblSchedule[GameNum],0)),"")</f>
        <v>0.58333333333333337</v>
      </c>
      <c r="J895" s="10" t="str">
        <f>IFERROR(INDEX([1]!tblTeams[Organization],MATCH(tblTeamSch[[#This Row],[Team]],[1]!tblTeams[Team],0)),"")</f>
        <v>St. Albert the Great</v>
      </c>
      <c r="K895" s="10" t="str">
        <f>IFERROR(INDEX([1]!tblOrg[Abbr],MATCH(tblTeamSch[[#This Row],[Org]],[1]!tblOrg[Organization],0)),"")</f>
        <v>Alb</v>
      </c>
      <c r="L895" s="10" t="str">
        <f>IFERROR(INDEX(IF(tblTeamSch[[#This Row],[1vs2]]=1,[1]!tblSchedule[Team 1 Name],[1]!tblSchedule[Team 2 Name]),MATCH(tblTeamSch[[#This Row],[Game Num]],[1]!tblSchedule[GameNum],0)),"")</f>
        <v>St. Albert BB 4B#2</v>
      </c>
      <c r="M895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895" s="6"/>
      <c r="O895" s="6"/>
      <c r="P895" s="6"/>
      <c r="Q895" s="6">
        <f>INDEX([1]!tblSchedule[Home Game],MATCH(tblTeamSch[[#This Row],[Game Num]],[1]!tblSchedule[GameNum],0))</f>
        <v>0</v>
      </c>
      <c r="R895" s="7" t="e">
        <f>IF(COUNTIFS(tblTeamSch[Team],tblTeamSch[[#This Row],[Team]],#REF!,1)&gt;1,"Y","")</f>
        <v>#REF!</v>
      </c>
      <c r="S895" s="6">
        <f>INDEX([1]!tblLoc[Score],MATCH(INDEX([1]!tblOrg[Loc],MATCH(tblTeamSch[[#This Row],[Org]],[1]!tblOrg[Organization],0)),[1]!tblLoc[Loc],0))</f>
        <v>0</v>
      </c>
      <c r="T895" s="6" t="e">
        <f>INDEX([1]!tblLoc[Score],MATCH(INDEX([1]!tblOrg[Loc],MATCH(#REF!,[1]!tblOrg[Abbr],0)),[1]!tblLoc[Loc],0))</f>
        <v>#REF!</v>
      </c>
      <c r="U895" s="6">
        <f>IFERROR(INDEX([1]!tblLoc[Score],MATCH(INDEX([1]!tblOrg[Loc],MATCH(INDEX(FacList,MATCH(tblTeamSch[[#This Row],[Facility]],INDEX(FacList,,1),0),3),[1]!tblOrg[Org Num],0)),[1]!tblLoc[Loc],0)),"")</f>
        <v>0</v>
      </c>
      <c r="V895" s="6">
        <f>IF(OR(tblTeamSch[[#This Row],[Court]]="",tblTeamSch[[#This Row],[Home]]&gt;0),0,IF(tblTeamSch[[#This Row],[Court]]&lt;10,0,IF(tblTeamSch[[#This Row],[Home Court]]=10,0,10)))</f>
        <v>0</v>
      </c>
      <c r="W895" s="6" t="e">
        <f>COUNTIFS(tblTeamSch[Travel Score for Game],10,tblTeamSch[Home],0,#REF!,#REF!)</f>
        <v>#REF!</v>
      </c>
      <c r="X895" s="6" t="str">
        <f>IFERROR(INDEX(tblTeamSch[Overall Travel Score],MATCH(tblTeamSch[[#This Row],[Opponent]],tblTeamSch[Team],0)),"")</f>
        <v/>
      </c>
      <c r="Y895" s="6" cm="1">
        <f t="array" ref="Y895">IF(Y894="Num",1,IF(Y894="","",IF(Y894+1&gt;TotalNumRegGames*2,"",Y894+1)))</f>
        <v>894</v>
      </c>
    </row>
    <row r="896" spans="1:25" ht="13.35" customHeight="1" x14ac:dyDescent="0.3">
      <c r="A896" s="6" cm="1">
        <f t="array" ref="A8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639</v>
      </c>
      <c r="B896" s="6" cm="1">
        <f t="array" ref="B8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6" s="6">
        <f>IFERROR(INDEX([1]!tblSchedule[Week Game Scheduled],MATCH(tblTeamSch[[#This Row],[Game Num]],[1]!tblSchedule[GameNum],0)),"")</f>
        <v>49</v>
      </c>
      <c r="D896" s="6">
        <f>IFERROR(INDEX([1]!tblSchedule[Round],MATCH(tblTeamSch[[#This Row],[Game Num]],[1]!tblSchedule[GameNum],0)),"")</f>
        <v>1</v>
      </c>
      <c r="E896" s="6">
        <f>IFERROR(INDEX([1]!tblSchedule[Rnd Sch],MATCH(tblTeamSch[[#This Row],[Game Num]],[1]!tblSchedule[GameNum],0)),"")</f>
        <v>1</v>
      </c>
      <c r="F896" s="6" t="str">
        <f>IFERROR(INDEX([1]!tblSchedule[DLC],MATCH(tblTeamSch[[#This Row],[Game Num]],[1]!tblSchedule[GameNum],0)),"")</f>
        <v>4B3</v>
      </c>
      <c r="G896" s="7" t="str">
        <f>IFERROR(INDEX([1]!tblSchedule[Facility],MATCH(tblTeamSch[[#This Row],[Game Num]],[1]!tblSchedule[GameNum],0)),"")</f>
        <v>Mary Queen of Peace</v>
      </c>
      <c r="H896" s="8">
        <f>IFERROR(INDEX([1]!tblSchedule[Game Date],MATCH(tblTeamSch[[#This Row],[Game Num]],[1]!tblSchedule[GameNum],0)),"")</f>
        <v>45997</v>
      </c>
      <c r="I896" s="9">
        <f>IFERROR(INDEX([1]!tblSchedule[Game Time],MATCH(tblTeamSch[[#This Row],[Game Num]],[1]!tblSchedule[GameNum],0)),"")</f>
        <v>0.5</v>
      </c>
      <c r="J896" s="10" t="str">
        <f>IFERROR(INDEX([1]!tblTeams[Organization],MATCH(tblTeamSch[[#This Row],[Team]],[1]!tblTeams[Team],0)),"")</f>
        <v>St. Albert the Great</v>
      </c>
      <c r="K896" s="10" t="str">
        <f>IFERROR(INDEX([1]!tblOrg[Abbr],MATCH(tblTeamSch[[#This Row],[Org]],[1]!tblOrg[Organization],0)),"")</f>
        <v>Alb</v>
      </c>
      <c r="L896" s="10" t="str">
        <f>IFERROR(INDEX(IF(tblTeamSch[[#This Row],[1vs2]]=1,[1]!tblSchedule[Team 1 Name],[1]!tblSchedule[Team 2 Name]),MATCH(tblTeamSch[[#This Row],[Game Num]],[1]!tblSchedule[GameNum],0)),"")</f>
        <v>St. Albert BB 4B#3 Blue</v>
      </c>
      <c r="M896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896" s="6"/>
      <c r="O896" s="6"/>
      <c r="P896" s="6"/>
      <c r="Q896" s="6">
        <f>INDEX([1]!tblSchedule[Home Game],MATCH(tblTeamSch[[#This Row],[Game Num]],[1]!tblSchedule[GameNum],0))</f>
        <v>1</v>
      </c>
      <c r="R896" s="7" t="e">
        <f>IF(COUNTIFS(tblTeamSch[Team],tblTeamSch[[#This Row],[Team]],#REF!,1)&gt;1,"Y","")</f>
        <v>#REF!</v>
      </c>
      <c r="S896" s="6">
        <f>INDEX([1]!tblLoc[Score],MATCH(INDEX([1]!tblOrg[Loc],MATCH(tblTeamSch[[#This Row],[Org]],[1]!tblOrg[Organization],0)),[1]!tblLoc[Loc],0))</f>
        <v>0</v>
      </c>
      <c r="T896" s="6" t="e">
        <f>INDEX([1]!tblLoc[Score],MATCH(INDEX([1]!tblOrg[Loc],MATCH(#REF!,[1]!tblOrg[Abbr],0)),[1]!tblLoc[Loc],0))</f>
        <v>#REF!</v>
      </c>
      <c r="U896" s="6">
        <f>IFERROR(INDEX([1]!tblLoc[Score],MATCH(INDEX([1]!tblOrg[Loc],MATCH(INDEX(FacList,MATCH(tblTeamSch[[#This Row],[Facility]],INDEX(FacList,,1),0),3),[1]!tblOrg[Org Num],0)),[1]!tblLoc[Loc],0)),"")</f>
        <v>10</v>
      </c>
      <c r="V896" s="6">
        <f>IF(OR(tblTeamSch[[#This Row],[Court]]="",tblTeamSch[[#This Row],[Home]]&gt;0),0,IF(tblTeamSch[[#This Row],[Court]]&lt;10,0,IF(tblTeamSch[[#This Row],[Home Court]]=10,0,10)))</f>
        <v>0</v>
      </c>
      <c r="W896" s="6" t="e">
        <f>COUNTIFS(tblTeamSch[Travel Score for Game],10,tblTeamSch[Home],0,#REF!,#REF!)</f>
        <v>#REF!</v>
      </c>
      <c r="X896" s="6" t="str">
        <f>IFERROR(INDEX(tblTeamSch[Overall Travel Score],MATCH(tblTeamSch[[#This Row],[Opponent]],tblTeamSch[Team],0)),"")</f>
        <v/>
      </c>
      <c r="Y896" s="6" cm="1">
        <f t="array" ref="Y896">IF(Y895="Num",1,IF(Y895="","",IF(Y895+1&gt;TotalNumRegGames*2,"",Y895+1)))</f>
        <v>895</v>
      </c>
    </row>
    <row r="897" spans="1:25" ht="13.35" customHeight="1" x14ac:dyDescent="0.3">
      <c r="A897" s="6" cm="1">
        <f t="array" ref="A8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654</v>
      </c>
      <c r="B897" s="6" cm="1">
        <f t="array" ref="B8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97" s="6">
        <f>IFERROR(INDEX([1]!tblSchedule[Week Game Scheduled],MATCH(tblTeamSch[[#This Row],[Game Num]],[1]!tblSchedule[GameNum],0)),"")</f>
        <v>50</v>
      </c>
      <c r="D897" s="6">
        <f>IFERROR(INDEX([1]!tblSchedule[Round],MATCH(tblTeamSch[[#This Row],[Game Num]],[1]!tblSchedule[GameNum],0)),"")</f>
        <v>2</v>
      </c>
      <c r="E897" s="6">
        <f>IFERROR(INDEX([1]!tblSchedule[Rnd Sch],MATCH(tblTeamSch[[#This Row],[Game Num]],[1]!tblSchedule[GameNum],0)),"")</f>
        <v>2</v>
      </c>
      <c r="F897" s="6" t="str">
        <f>IFERROR(INDEX([1]!tblSchedule[DLC],MATCH(tblTeamSch[[#This Row],[Game Num]],[1]!tblSchedule[GameNum],0)),"")</f>
        <v>4B3</v>
      </c>
      <c r="G897" s="7" t="str">
        <f>IFERROR(INDEX([1]!tblSchedule[Facility],MATCH(tblTeamSch[[#This Row],[Game Num]],[1]!tblSchedule[GameNum],0)),"")</f>
        <v>Holy Spirit Gym</v>
      </c>
      <c r="H897" s="8">
        <f>IFERROR(INDEX([1]!tblSchedule[Game Date],MATCH(tblTeamSch[[#This Row],[Game Num]],[1]!tblSchedule[GameNum],0)),"")</f>
        <v>46004</v>
      </c>
      <c r="I897" s="9">
        <f>IFERROR(INDEX([1]!tblSchedule[Game Time],MATCH(tblTeamSch[[#This Row],[Game Num]],[1]!tblSchedule[GameNum],0)),"")</f>
        <v>0.54166666666666663</v>
      </c>
      <c r="J897" s="10" t="str">
        <f>IFERROR(INDEX([1]!tblTeams[Organization],MATCH(tblTeamSch[[#This Row],[Team]],[1]!tblTeams[Team],0)),"")</f>
        <v>St. Albert the Great</v>
      </c>
      <c r="K897" s="10" t="str">
        <f>IFERROR(INDEX([1]!tblOrg[Abbr],MATCH(tblTeamSch[[#This Row],[Org]],[1]!tblOrg[Organization],0)),"")</f>
        <v>Alb</v>
      </c>
      <c r="L897" s="10" t="str">
        <f>IFERROR(INDEX(IF(tblTeamSch[[#This Row],[1vs2]]=1,[1]!tblSchedule[Team 1 Name],[1]!tblSchedule[Team 2 Name]),MATCH(tblTeamSch[[#This Row],[Game Num]],[1]!tblSchedule[GameNum],0)),"")</f>
        <v>St. Albert BB 4B#3 Blue</v>
      </c>
      <c r="M897" s="10" t="str">
        <f>IFERROR(INDEX(IF(tblTeamSch[[#This Row],[1vs2]]=1,[1]!tblSchedule[Team 2 Name],[1]!tblSchedule[Team 1 Name]),MATCH(tblTeamSch[[#This Row],[Game Num]],[1]!tblSchedule[GameNum],0)),"")</f>
        <v>Holy Spirit BBB 4#3 Red</v>
      </c>
      <c r="N897" s="6"/>
      <c r="O897" s="6"/>
      <c r="P897" s="6"/>
      <c r="Q897" s="6">
        <f>INDEX([1]!tblSchedule[Home Game],MATCH(tblTeamSch[[#This Row],[Game Num]],[1]!tblSchedule[GameNum],0))</f>
        <v>1</v>
      </c>
      <c r="R897" s="7" t="e">
        <f>IF(COUNTIFS(tblTeamSch[Team],tblTeamSch[[#This Row],[Team]],#REF!,1)&gt;1,"Y","")</f>
        <v>#REF!</v>
      </c>
      <c r="S897" s="6">
        <f>INDEX([1]!tblLoc[Score],MATCH(INDEX([1]!tblOrg[Loc],MATCH(tblTeamSch[[#This Row],[Org]],[1]!tblOrg[Organization],0)),[1]!tblLoc[Loc],0))</f>
        <v>0</v>
      </c>
      <c r="T897" s="6" t="e">
        <f>INDEX([1]!tblLoc[Score],MATCH(INDEX([1]!tblOrg[Loc],MATCH(#REF!,[1]!tblOrg[Abbr],0)),[1]!tblLoc[Loc],0))</f>
        <v>#REF!</v>
      </c>
      <c r="U897" s="6">
        <f>IFERROR(INDEX([1]!tblLoc[Score],MATCH(INDEX([1]!tblOrg[Loc],MATCH(INDEX(FacList,MATCH(tblTeamSch[[#This Row],[Facility]],INDEX(FacList,,1),0),3),[1]!tblOrg[Org Num],0)),[1]!tblLoc[Loc],0)),"")</f>
        <v>0</v>
      </c>
      <c r="V897" s="6">
        <f>IF(OR(tblTeamSch[[#This Row],[Court]]="",tblTeamSch[[#This Row],[Home]]&gt;0),0,IF(tblTeamSch[[#This Row],[Court]]&lt;10,0,IF(tblTeamSch[[#This Row],[Home Court]]=10,0,10)))</f>
        <v>0</v>
      </c>
      <c r="W897" s="6" t="e">
        <f>COUNTIFS(tblTeamSch[Travel Score for Game],10,tblTeamSch[Home],0,#REF!,#REF!)</f>
        <v>#REF!</v>
      </c>
      <c r="X897" s="6" t="str">
        <f>IFERROR(INDEX(tblTeamSch[Overall Travel Score],MATCH(tblTeamSch[[#This Row],[Opponent]],tblTeamSch[Team],0)),"")</f>
        <v/>
      </c>
      <c r="Y897" s="6" cm="1">
        <f t="array" ref="Y897">IF(Y896="Num",1,IF(Y896="","",IF(Y896+1&gt;TotalNumRegGames*2,"",Y896+1)))</f>
        <v>896</v>
      </c>
    </row>
    <row r="898" spans="1:25" ht="13.35" customHeight="1" x14ac:dyDescent="0.3">
      <c r="A898" s="6" cm="1">
        <f t="array" ref="A8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668</v>
      </c>
      <c r="B898" s="6" cm="1">
        <f t="array" ref="B8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898" s="6">
        <f>IFERROR(INDEX([1]!tblSchedule[Week Game Scheduled],MATCH(tblTeamSch[[#This Row],[Game Num]],[1]!tblSchedule[GameNum],0)),"")</f>
        <v>5</v>
      </c>
      <c r="D898" s="6">
        <f>IFERROR(INDEX([1]!tblSchedule[Round],MATCH(tblTeamSch[[#This Row],[Game Num]],[1]!tblSchedule[GameNum],0)),"")</f>
        <v>3</v>
      </c>
      <c r="E898" s="6">
        <f>IFERROR(INDEX([1]!tblSchedule[Rnd Sch],MATCH(tblTeamSch[[#This Row],[Game Num]],[1]!tblSchedule[GameNum],0)),"")</f>
        <v>3</v>
      </c>
      <c r="F898" s="6" t="str">
        <f>IFERROR(INDEX([1]!tblSchedule[DLC],MATCH(tblTeamSch[[#This Row],[Game Num]],[1]!tblSchedule[GameNum],0)),"")</f>
        <v>4B3</v>
      </c>
      <c r="G898" s="7" t="str">
        <f>IFERROR(INDEX([1]!tblSchedule[Facility],MATCH(tblTeamSch[[#This Row],[Game Num]],[1]!tblSchedule[GameNum],0)),"")</f>
        <v>St. Albert the Great Gym</v>
      </c>
      <c r="H898" s="8">
        <f>IFERROR(INDEX([1]!tblSchedule[Game Date],MATCH(tblTeamSch[[#This Row],[Game Num]],[1]!tblSchedule[GameNum],0)),"")</f>
        <v>46025</v>
      </c>
      <c r="I898" s="9">
        <f>IFERROR(INDEX([1]!tblSchedule[Game Time],MATCH(tblTeamSch[[#This Row],[Game Num]],[1]!tblSchedule[GameNum],0)),"")</f>
        <v>0.41666666666666669</v>
      </c>
      <c r="J898" s="10" t="str">
        <f>IFERROR(INDEX([1]!tblTeams[Organization],MATCH(tblTeamSch[[#This Row],[Team]],[1]!tblTeams[Team],0)),"")</f>
        <v>St. Albert the Great</v>
      </c>
      <c r="K898" s="10" t="str">
        <f>IFERROR(INDEX([1]!tblOrg[Abbr],MATCH(tblTeamSch[[#This Row],[Org]],[1]!tblOrg[Organization],0)),"")</f>
        <v>Alb</v>
      </c>
      <c r="L898" s="10" t="str">
        <f>IFERROR(INDEX(IF(tblTeamSch[[#This Row],[1vs2]]=1,[1]!tblSchedule[Team 1 Name],[1]!tblSchedule[Team 2 Name]),MATCH(tblTeamSch[[#This Row],[Game Num]],[1]!tblSchedule[GameNum],0)),"")</f>
        <v>St. Albert BB 4B#3 Blue</v>
      </c>
      <c r="M898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898" s="6"/>
      <c r="O898" s="6"/>
      <c r="P898" s="6"/>
      <c r="Q898" s="6">
        <f>INDEX([1]!tblSchedule[Home Game],MATCH(tblTeamSch[[#This Row],[Game Num]],[1]!tblSchedule[GameNum],0))</f>
        <v>1</v>
      </c>
      <c r="R898" s="7" t="e">
        <f>IF(COUNTIFS(tblTeamSch[Team],tblTeamSch[[#This Row],[Team]],#REF!,1)&gt;1,"Y","")</f>
        <v>#REF!</v>
      </c>
      <c r="S898" s="6">
        <f>INDEX([1]!tblLoc[Score],MATCH(INDEX([1]!tblOrg[Loc],MATCH(tblTeamSch[[#This Row],[Org]],[1]!tblOrg[Organization],0)),[1]!tblLoc[Loc],0))</f>
        <v>0</v>
      </c>
      <c r="T898" s="6" t="e">
        <f>INDEX([1]!tblLoc[Score],MATCH(INDEX([1]!tblOrg[Loc],MATCH(#REF!,[1]!tblOrg[Abbr],0)),[1]!tblLoc[Loc],0))</f>
        <v>#REF!</v>
      </c>
      <c r="U898" s="6">
        <f>IFERROR(INDEX([1]!tblLoc[Score],MATCH(INDEX([1]!tblOrg[Loc],MATCH(INDEX(FacList,MATCH(tblTeamSch[[#This Row],[Facility]],INDEX(FacList,,1),0),3),[1]!tblOrg[Org Num],0)),[1]!tblLoc[Loc],0)),"")</f>
        <v>0</v>
      </c>
      <c r="V898" s="6">
        <f>IF(OR(tblTeamSch[[#This Row],[Court]]="",tblTeamSch[[#This Row],[Home]]&gt;0),0,IF(tblTeamSch[[#This Row],[Court]]&lt;10,0,IF(tblTeamSch[[#This Row],[Home Court]]=10,0,10)))</f>
        <v>0</v>
      </c>
      <c r="W898" s="6" t="e">
        <f>COUNTIFS(tblTeamSch[Travel Score for Game],10,tblTeamSch[Home],0,#REF!,#REF!)</f>
        <v>#REF!</v>
      </c>
      <c r="X898" s="6" t="str">
        <f>IFERROR(INDEX(tblTeamSch[Overall Travel Score],MATCH(tblTeamSch[[#This Row],[Opponent]],tblTeamSch[Team],0)),"")</f>
        <v/>
      </c>
      <c r="Y898" s="6" cm="1">
        <f t="array" ref="Y898">IF(Y897="Num",1,IF(Y897="","",IF(Y897+1&gt;TotalNumRegGames*2,"",Y897+1)))</f>
        <v>897</v>
      </c>
    </row>
    <row r="899" spans="1:25" ht="13.35" customHeight="1" x14ac:dyDescent="0.3">
      <c r="A899" s="6" cm="1">
        <f t="array" ref="A8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680</v>
      </c>
      <c r="B899" s="6" cm="1">
        <f t="array" ref="B8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899" s="6">
        <f>IFERROR(INDEX([1]!tblSchedule[Week Game Scheduled],MATCH(tblTeamSch[[#This Row],[Game Num]],[1]!tblSchedule[GameNum],0)),"")</f>
        <v>6</v>
      </c>
      <c r="D899" s="6">
        <f>IFERROR(INDEX([1]!tblSchedule[Round],MATCH(tblTeamSch[[#This Row],[Game Num]],[1]!tblSchedule[GameNum],0)),"")</f>
        <v>4</v>
      </c>
      <c r="E899" s="6">
        <f>IFERROR(INDEX([1]!tblSchedule[Rnd Sch],MATCH(tblTeamSch[[#This Row],[Game Num]],[1]!tblSchedule[GameNum],0)),"")</f>
        <v>4</v>
      </c>
      <c r="F899" s="6" t="str">
        <f>IFERROR(INDEX([1]!tblSchedule[DLC],MATCH(tblTeamSch[[#This Row],[Game Num]],[1]!tblSchedule[GameNum],0)),"")</f>
        <v>4B3</v>
      </c>
      <c r="G899" s="7" t="str">
        <f>IFERROR(INDEX([1]!tblSchedule[Facility],MATCH(tblTeamSch[[#This Row],[Game Num]],[1]!tblSchedule[GameNum],0)),"")</f>
        <v>St. Margaret Mary PAC (smaller gym)</v>
      </c>
      <c r="H899" s="8">
        <f>IFERROR(INDEX([1]!tblSchedule[Game Date],MATCH(tblTeamSch[[#This Row],[Game Num]],[1]!tblSchedule[GameNum],0)),"")</f>
        <v>46032</v>
      </c>
      <c r="I899" s="9">
        <f>IFERROR(INDEX([1]!tblSchedule[Game Time],MATCH(tblTeamSch[[#This Row],[Game Num]],[1]!tblSchedule[GameNum],0)),"")</f>
        <v>0.4375</v>
      </c>
      <c r="J899" s="10" t="str">
        <f>IFERROR(INDEX([1]!tblTeams[Organization],MATCH(tblTeamSch[[#This Row],[Team]],[1]!tblTeams[Team],0)),"")</f>
        <v>St. Albert the Great</v>
      </c>
      <c r="K899" s="10" t="str">
        <f>IFERROR(INDEX([1]!tblOrg[Abbr],MATCH(tblTeamSch[[#This Row],[Org]],[1]!tblOrg[Organization],0)),"")</f>
        <v>Alb</v>
      </c>
      <c r="L899" s="10" t="str">
        <f>IFERROR(INDEX(IF(tblTeamSch[[#This Row],[1vs2]]=1,[1]!tblSchedule[Team 1 Name],[1]!tblSchedule[Team 2 Name]),MATCH(tblTeamSch[[#This Row],[Game Num]],[1]!tblSchedule[GameNum],0)),"")</f>
        <v>St. Albert BB 4B#3 Blue</v>
      </c>
      <c r="M899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899" s="6"/>
      <c r="O899" s="6"/>
      <c r="P899" s="6"/>
      <c r="Q899" s="6">
        <f>INDEX([1]!tblSchedule[Home Game],MATCH(tblTeamSch[[#This Row],[Game Num]],[1]!tblSchedule[GameNum],0))</f>
        <v>1</v>
      </c>
      <c r="R899" s="7" t="e">
        <f>IF(COUNTIFS(tblTeamSch[Team],tblTeamSch[[#This Row],[Team]],#REF!,1)&gt;1,"Y","")</f>
        <v>#REF!</v>
      </c>
      <c r="S899" s="6">
        <f>INDEX([1]!tblLoc[Score],MATCH(INDEX([1]!tblOrg[Loc],MATCH(tblTeamSch[[#This Row],[Org]],[1]!tblOrg[Organization],0)),[1]!tblLoc[Loc],0))</f>
        <v>0</v>
      </c>
      <c r="T899" s="6" t="e">
        <f>INDEX([1]!tblLoc[Score],MATCH(INDEX([1]!tblOrg[Loc],MATCH(#REF!,[1]!tblOrg[Abbr],0)),[1]!tblLoc[Loc],0))</f>
        <v>#REF!</v>
      </c>
      <c r="U899" s="6">
        <f>IFERROR(INDEX([1]!tblLoc[Score],MATCH(INDEX([1]!tblOrg[Loc],MATCH(INDEX(FacList,MATCH(tblTeamSch[[#This Row],[Facility]],INDEX(FacList,,1),0),3),[1]!tblOrg[Org Num],0)),[1]!tblLoc[Loc],0)),"")</f>
        <v>0</v>
      </c>
      <c r="V899" s="6">
        <f>IF(OR(tblTeamSch[[#This Row],[Court]]="",tblTeamSch[[#This Row],[Home]]&gt;0),0,IF(tblTeamSch[[#This Row],[Court]]&lt;10,0,IF(tblTeamSch[[#This Row],[Home Court]]=10,0,10)))</f>
        <v>0</v>
      </c>
      <c r="W899" s="6" t="e">
        <f>COUNTIFS(tblTeamSch[Travel Score for Game],10,tblTeamSch[Home],0,#REF!,#REF!)</f>
        <v>#REF!</v>
      </c>
      <c r="X899" s="6" t="str">
        <f>IFERROR(INDEX(tblTeamSch[Overall Travel Score],MATCH(tblTeamSch[[#This Row],[Opponent]],tblTeamSch[Team],0)),"")</f>
        <v/>
      </c>
      <c r="Y899" s="6" cm="1">
        <f t="array" ref="Y899">IF(Y898="Num",1,IF(Y898="","",IF(Y898+1&gt;TotalNumRegGames*2,"",Y898+1)))</f>
        <v>898</v>
      </c>
    </row>
    <row r="900" spans="1:25" ht="13.35" customHeight="1" x14ac:dyDescent="0.3">
      <c r="A900" s="6" cm="1">
        <f t="array" ref="A9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693</v>
      </c>
      <c r="B900" s="6" cm="1">
        <f t="array" ref="B9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0" s="6">
        <f>IFERROR(INDEX([1]!tblSchedule[Week Game Scheduled],MATCH(tblTeamSch[[#This Row],[Game Num]],[1]!tblSchedule[GameNum],0)),"")</f>
        <v>7</v>
      </c>
      <c r="D900" s="6">
        <f>IFERROR(INDEX([1]!tblSchedule[Round],MATCH(tblTeamSch[[#This Row],[Game Num]],[1]!tblSchedule[GameNum],0)),"")</f>
        <v>5</v>
      </c>
      <c r="E900" s="6">
        <f>IFERROR(INDEX([1]!tblSchedule[Rnd Sch],MATCH(tblTeamSch[[#This Row],[Game Num]],[1]!tblSchedule[GameNum],0)),"")</f>
        <v>5</v>
      </c>
      <c r="F900" s="6" t="str">
        <f>IFERROR(INDEX([1]!tblSchedule[DLC],MATCH(tblTeamSch[[#This Row],[Game Num]],[1]!tblSchedule[GameNum],0)),"")</f>
        <v>4B3</v>
      </c>
      <c r="G900" s="7" t="str">
        <f>IFERROR(INDEX([1]!tblSchedule[Facility],MATCH(tblTeamSch[[#This Row],[Game Num]],[1]!tblSchedule[GameNum],0)),"")</f>
        <v>St. Athanasius Hornets Nest (gym)</v>
      </c>
      <c r="H900" s="8">
        <f>IFERROR(INDEX([1]!tblSchedule[Game Date],MATCH(tblTeamSch[[#This Row],[Game Num]],[1]!tblSchedule[GameNum],0)),"")</f>
        <v>46039</v>
      </c>
      <c r="I900" s="9">
        <f>IFERROR(INDEX([1]!tblSchedule[Game Time],MATCH(tblTeamSch[[#This Row],[Game Num]],[1]!tblSchedule[GameNum],0)),"")</f>
        <v>0.41666666666666669</v>
      </c>
      <c r="J900" s="10" t="str">
        <f>IFERROR(INDEX([1]!tblTeams[Organization],MATCH(tblTeamSch[[#This Row],[Team]],[1]!tblTeams[Team],0)),"")</f>
        <v>St. Albert the Great</v>
      </c>
      <c r="K900" s="10" t="str">
        <f>IFERROR(INDEX([1]!tblOrg[Abbr],MATCH(tblTeamSch[[#This Row],[Org]],[1]!tblOrg[Organization],0)),"")</f>
        <v>Alb</v>
      </c>
      <c r="L900" s="10" t="str">
        <f>IFERROR(INDEX(IF(tblTeamSch[[#This Row],[1vs2]]=1,[1]!tblSchedule[Team 1 Name],[1]!tblSchedule[Team 2 Name]),MATCH(tblTeamSch[[#This Row],[Game Num]],[1]!tblSchedule[GameNum],0)),"")</f>
        <v>St. Albert BB 4B#3 Blue</v>
      </c>
      <c r="M900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900" s="6"/>
      <c r="O900" s="6"/>
      <c r="P900" s="6"/>
      <c r="Q900" s="6">
        <f>INDEX([1]!tblSchedule[Home Game],MATCH(tblTeamSch[[#This Row],[Game Num]],[1]!tblSchedule[GameNum],0))</f>
        <v>0</v>
      </c>
      <c r="R900" s="7" t="e">
        <f>IF(COUNTIFS(tblTeamSch[Team],tblTeamSch[[#This Row],[Team]],#REF!,1)&gt;1,"Y","")</f>
        <v>#REF!</v>
      </c>
      <c r="S900" s="6">
        <f>INDEX([1]!tblLoc[Score],MATCH(INDEX([1]!tblOrg[Loc],MATCH(tblTeamSch[[#This Row],[Org]],[1]!tblOrg[Organization],0)),[1]!tblLoc[Loc],0))</f>
        <v>0</v>
      </c>
      <c r="T900" s="6" t="e">
        <f>INDEX([1]!tblLoc[Score],MATCH(INDEX([1]!tblOrg[Loc],MATCH(#REF!,[1]!tblOrg[Abbr],0)),[1]!tblLoc[Loc],0))</f>
        <v>#REF!</v>
      </c>
      <c r="U900" s="6">
        <f>IFERROR(INDEX([1]!tblLoc[Score],MATCH(INDEX([1]!tblOrg[Loc],MATCH(INDEX(FacList,MATCH(tblTeamSch[[#This Row],[Facility]],INDEX(FacList,,1),0),3),[1]!tblOrg[Org Num],0)),[1]!tblLoc[Loc],0)),"")</f>
        <v>7</v>
      </c>
      <c r="V900" s="6">
        <f>IF(OR(tblTeamSch[[#This Row],[Court]]="",tblTeamSch[[#This Row],[Home]]&gt;0),0,IF(tblTeamSch[[#This Row],[Court]]&lt;10,0,IF(tblTeamSch[[#This Row],[Home Court]]=10,0,10)))</f>
        <v>0</v>
      </c>
      <c r="W900" s="6" t="e">
        <f>COUNTIFS(tblTeamSch[Travel Score for Game],10,tblTeamSch[Home],0,#REF!,#REF!)</f>
        <v>#REF!</v>
      </c>
      <c r="X900" s="6" t="str">
        <f>IFERROR(INDEX(tblTeamSch[Overall Travel Score],MATCH(tblTeamSch[[#This Row],[Opponent]],tblTeamSch[Team],0)),"")</f>
        <v/>
      </c>
      <c r="Y900" s="6" cm="1">
        <f t="array" ref="Y900">IF(Y899="Num",1,IF(Y899="","",IF(Y899+1&gt;TotalNumRegGames*2,"",Y899+1)))</f>
        <v>899</v>
      </c>
    </row>
    <row r="901" spans="1:25" ht="13.35" customHeight="1" x14ac:dyDescent="0.3">
      <c r="A901" s="6" cm="1">
        <f t="array" ref="A9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710</v>
      </c>
      <c r="B901" s="6" cm="1">
        <f t="array" ref="B9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1" s="6">
        <f>IFERROR(INDEX([1]!tblSchedule[Week Game Scheduled],MATCH(tblTeamSch[[#This Row],[Game Num]],[1]!tblSchedule[GameNum],0)),"")</f>
        <v>8</v>
      </c>
      <c r="D901" s="6">
        <f>IFERROR(INDEX([1]!tblSchedule[Round],MATCH(tblTeamSch[[#This Row],[Game Num]],[1]!tblSchedule[GameNum],0)),"")</f>
        <v>6</v>
      </c>
      <c r="E901" s="6">
        <f>IFERROR(INDEX([1]!tblSchedule[Rnd Sch],MATCH(tblTeamSch[[#This Row],[Game Num]],[1]!tblSchedule[GameNum],0)),"")</f>
        <v>6</v>
      </c>
      <c r="F901" s="6" t="str">
        <f>IFERROR(INDEX([1]!tblSchedule[DLC],MATCH(tblTeamSch[[#This Row],[Game Num]],[1]!tblSchedule[GameNum],0)),"")</f>
        <v>4B3</v>
      </c>
      <c r="G901" s="7" t="str">
        <f>IFERROR(INDEX([1]!tblSchedule[Facility],MATCH(tblTeamSch[[#This Row],[Game Num]],[1]!tblSchedule[GameNum],0)),"")</f>
        <v>St. Rita Gym</v>
      </c>
      <c r="H901" s="8">
        <f>IFERROR(INDEX([1]!tblSchedule[Game Date],MATCH(tblTeamSch[[#This Row],[Game Num]],[1]!tblSchedule[GameNum],0)),"")</f>
        <v>46046</v>
      </c>
      <c r="I901" s="9">
        <f>IFERROR(INDEX([1]!tblSchedule[Game Time],MATCH(tblTeamSch[[#This Row],[Game Num]],[1]!tblSchedule[GameNum],0)),"")</f>
        <v>0.5</v>
      </c>
      <c r="J901" s="10" t="str">
        <f>IFERROR(INDEX([1]!tblTeams[Organization],MATCH(tblTeamSch[[#This Row],[Team]],[1]!tblTeams[Team],0)),"")</f>
        <v>St. Albert the Great</v>
      </c>
      <c r="K901" s="10" t="str">
        <f>IFERROR(INDEX([1]!tblOrg[Abbr],MATCH(tblTeamSch[[#This Row],[Org]],[1]!tblOrg[Organization],0)),"")</f>
        <v>Alb</v>
      </c>
      <c r="L901" s="10" t="str">
        <f>IFERROR(INDEX(IF(tblTeamSch[[#This Row],[1vs2]]=1,[1]!tblSchedule[Team 1 Name],[1]!tblSchedule[Team 2 Name]),MATCH(tblTeamSch[[#This Row],[Game Num]],[1]!tblSchedule[GameNum],0)),"")</f>
        <v>St. Albert BB 4B#3 Blue</v>
      </c>
      <c r="M901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901" s="6"/>
      <c r="O901" s="6"/>
      <c r="P901" s="6"/>
      <c r="Q901" s="6">
        <f>INDEX([1]!tblSchedule[Home Game],MATCH(tblTeamSch[[#This Row],[Game Num]],[1]!tblSchedule[GameNum],0))</f>
        <v>0</v>
      </c>
      <c r="R901" s="7" t="e">
        <f>IF(COUNTIFS(tblTeamSch[Team],tblTeamSch[[#This Row],[Team]],#REF!,1)&gt;1,"Y","")</f>
        <v>#REF!</v>
      </c>
      <c r="S901" s="6">
        <f>INDEX([1]!tblLoc[Score],MATCH(INDEX([1]!tblOrg[Loc],MATCH(tblTeamSch[[#This Row],[Org]],[1]!tblOrg[Organization],0)),[1]!tblLoc[Loc],0))</f>
        <v>0</v>
      </c>
      <c r="T901" s="6" t="e">
        <f>INDEX([1]!tblLoc[Score],MATCH(INDEX([1]!tblOrg[Loc],MATCH(#REF!,[1]!tblOrg[Abbr],0)),[1]!tblLoc[Loc],0))</f>
        <v>#REF!</v>
      </c>
      <c r="U901" s="6">
        <f>IFERROR(INDEX([1]!tblLoc[Score],MATCH(INDEX([1]!tblOrg[Loc],MATCH(INDEX(FacList,MATCH(tblTeamSch[[#This Row],[Facility]],INDEX(FacList,,1),0),3),[1]!tblOrg[Org Num],0)),[1]!tblLoc[Loc],0)),"")</f>
        <v>7</v>
      </c>
      <c r="V901" s="6">
        <f>IF(OR(tblTeamSch[[#This Row],[Court]]="",tblTeamSch[[#This Row],[Home]]&gt;0),0,IF(tblTeamSch[[#This Row],[Court]]&lt;10,0,IF(tblTeamSch[[#This Row],[Home Court]]=10,0,10)))</f>
        <v>0</v>
      </c>
      <c r="W901" s="6" t="e">
        <f>COUNTIFS(tblTeamSch[Travel Score for Game],10,tblTeamSch[Home],0,#REF!,#REF!)</f>
        <v>#REF!</v>
      </c>
      <c r="X901" s="6" t="str">
        <f>IFERROR(INDEX(tblTeamSch[Overall Travel Score],MATCH(tblTeamSch[[#This Row],[Opponent]],tblTeamSch[Team],0)),"")</f>
        <v/>
      </c>
      <c r="Y901" s="6" cm="1">
        <f t="array" ref="Y901">IF(Y900="Num",1,IF(Y900="","",IF(Y900+1&gt;TotalNumRegGames*2,"",Y900+1)))</f>
        <v>900</v>
      </c>
    </row>
    <row r="902" spans="1:25" ht="13.35" customHeight="1" x14ac:dyDescent="0.3">
      <c r="A902" s="6" cm="1">
        <f t="array" ref="A9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723</v>
      </c>
      <c r="B902" s="6" cm="1">
        <f t="array" ref="B9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2" s="6">
        <f>IFERROR(INDEX([1]!tblSchedule[Week Game Scheduled],MATCH(tblTeamSch[[#This Row],[Game Num]],[1]!tblSchedule[GameNum],0)),"")</f>
        <v>9</v>
      </c>
      <c r="D902" s="6">
        <f>IFERROR(INDEX([1]!tblSchedule[Round],MATCH(tblTeamSch[[#This Row],[Game Num]],[1]!tblSchedule[GameNum],0)),"")</f>
        <v>7</v>
      </c>
      <c r="E902" s="6">
        <f>IFERROR(INDEX([1]!tblSchedule[Rnd Sch],MATCH(tblTeamSch[[#This Row],[Game Num]],[1]!tblSchedule[GameNum],0)),"")</f>
        <v>7</v>
      </c>
      <c r="F902" s="6" t="str">
        <f>IFERROR(INDEX([1]!tblSchedule[DLC],MATCH(tblTeamSch[[#This Row],[Game Num]],[1]!tblSchedule[GameNum],0)),"")</f>
        <v>4B3</v>
      </c>
      <c r="G902" s="7" t="str">
        <f>IFERROR(INDEX([1]!tblSchedule[Facility],MATCH(tblTeamSch[[#This Row],[Game Num]],[1]!tblSchedule[GameNum],0)),"")</f>
        <v>St Francis of Assisi</v>
      </c>
      <c r="H902" s="8">
        <f>IFERROR(INDEX([1]!tblSchedule[Game Date],MATCH(tblTeamSch[[#This Row],[Game Num]],[1]!tblSchedule[GameNum],0)),"")</f>
        <v>46053</v>
      </c>
      <c r="I902" s="9">
        <f>IFERROR(INDEX([1]!tblSchedule[Game Time],MATCH(tblTeamSch[[#This Row],[Game Num]],[1]!tblSchedule[GameNum],0)),"")</f>
        <v>0.45833333333333331</v>
      </c>
      <c r="J902" s="10" t="str">
        <f>IFERROR(INDEX([1]!tblTeams[Organization],MATCH(tblTeamSch[[#This Row],[Team]],[1]!tblTeams[Team],0)),"")</f>
        <v>St. Albert the Great</v>
      </c>
      <c r="K902" s="10" t="str">
        <f>IFERROR(INDEX([1]!tblOrg[Abbr],MATCH(tblTeamSch[[#This Row],[Org]],[1]!tblOrg[Organization],0)),"")</f>
        <v>Alb</v>
      </c>
      <c r="L902" s="10" t="str">
        <f>IFERROR(INDEX(IF(tblTeamSch[[#This Row],[1vs2]]=1,[1]!tblSchedule[Team 1 Name],[1]!tblSchedule[Team 2 Name]),MATCH(tblTeamSch[[#This Row],[Game Num]],[1]!tblSchedule[GameNum],0)),"")</f>
        <v>St. Albert BB 4B#3 Blue</v>
      </c>
      <c r="M902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902" s="6"/>
      <c r="O902" s="6"/>
      <c r="P902" s="6"/>
      <c r="Q902" s="6">
        <f>INDEX([1]!tblSchedule[Home Game],MATCH(tblTeamSch[[#This Row],[Game Num]],[1]!tblSchedule[GameNum],0))</f>
        <v>0</v>
      </c>
      <c r="R902" s="7" t="e">
        <f>IF(COUNTIFS(tblTeamSch[Team],tblTeamSch[[#This Row],[Team]],#REF!,1)&gt;1,"Y","")</f>
        <v>#REF!</v>
      </c>
      <c r="S902" s="6">
        <f>INDEX([1]!tblLoc[Score],MATCH(INDEX([1]!tblOrg[Loc],MATCH(tblTeamSch[[#This Row],[Org]],[1]!tblOrg[Organization],0)),[1]!tblLoc[Loc],0))</f>
        <v>0</v>
      </c>
      <c r="T902" s="6" t="e">
        <f>INDEX([1]!tblLoc[Score],MATCH(INDEX([1]!tblOrg[Loc],MATCH(#REF!,[1]!tblOrg[Abbr],0)),[1]!tblLoc[Loc],0))</f>
        <v>#REF!</v>
      </c>
      <c r="U902" s="6">
        <f>IFERROR(INDEX([1]!tblLoc[Score],MATCH(INDEX([1]!tblOrg[Loc],MATCH(INDEX(FacList,MATCH(tblTeamSch[[#This Row],[Facility]],INDEX(FacList,,1),0),3),[1]!tblOrg[Org Num],0)),[1]!tblLoc[Loc],0)),"")</f>
        <v>0</v>
      </c>
      <c r="V902" s="6">
        <f>IF(OR(tblTeamSch[[#This Row],[Court]]="",tblTeamSch[[#This Row],[Home]]&gt;0),0,IF(tblTeamSch[[#This Row],[Court]]&lt;10,0,IF(tblTeamSch[[#This Row],[Home Court]]=10,0,10)))</f>
        <v>0</v>
      </c>
      <c r="W902" s="6" t="e">
        <f>COUNTIFS(tblTeamSch[Travel Score for Game],10,tblTeamSch[Home],0,#REF!,#REF!)</f>
        <v>#REF!</v>
      </c>
      <c r="X902" s="6" t="str">
        <f>IFERROR(INDEX(tblTeamSch[Overall Travel Score],MATCH(tblTeamSch[[#This Row],[Opponent]],tblTeamSch[Team],0)),"")</f>
        <v/>
      </c>
      <c r="Y902" s="6" cm="1">
        <f t="array" ref="Y902">IF(Y901="Num",1,IF(Y901="","",IF(Y901+1&gt;TotalNumRegGames*2,"",Y901+1)))</f>
        <v>901</v>
      </c>
    </row>
    <row r="903" spans="1:25" ht="13.35" customHeight="1" x14ac:dyDescent="0.3">
      <c r="A903" s="6" cm="1">
        <f t="array" ref="A9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643</v>
      </c>
      <c r="B903" s="6" cm="1">
        <f t="array" ref="B9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03" s="6">
        <f>IFERROR(INDEX([1]!tblSchedule[Week Game Scheduled],MATCH(tblTeamSch[[#This Row],[Game Num]],[1]!tblSchedule[GameNum],0)),"")</f>
        <v>49</v>
      </c>
      <c r="D903" s="6">
        <f>IFERROR(INDEX([1]!tblSchedule[Round],MATCH(tblTeamSch[[#This Row],[Game Num]],[1]!tblSchedule[GameNum],0)),"")</f>
        <v>1</v>
      </c>
      <c r="E903" s="6">
        <f>IFERROR(INDEX([1]!tblSchedule[Rnd Sch],MATCH(tblTeamSch[[#This Row],[Game Num]],[1]!tblSchedule[GameNum],0)),"")</f>
        <v>1</v>
      </c>
      <c r="F903" s="6" t="str">
        <f>IFERROR(INDEX([1]!tblSchedule[DLC],MATCH(tblTeamSch[[#This Row],[Game Num]],[1]!tblSchedule[GameNum],0)),"")</f>
        <v>4B3</v>
      </c>
      <c r="G903" s="7" t="str">
        <f>IFERROR(INDEX([1]!tblSchedule[Facility],MATCH(tblTeamSch[[#This Row],[Game Num]],[1]!tblSchedule[GameNum],0)),"")</f>
        <v>Mary Queen of Peace</v>
      </c>
      <c r="H903" s="8">
        <f>IFERROR(INDEX([1]!tblSchedule[Game Date],MATCH(tblTeamSch[[#This Row],[Game Num]],[1]!tblSchedule[GameNum],0)),"")</f>
        <v>45997</v>
      </c>
      <c r="I903" s="9">
        <f>IFERROR(INDEX([1]!tblSchedule[Game Time],MATCH(tblTeamSch[[#This Row],[Game Num]],[1]!tblSchedule[GameNum],0)),"")</f>
        <v>0.54166666666666663</v>
      </c>
      <c r="J903" s="10" t="str">
        <f>IFERROR(INDEX([1]!tblTeams[Organization],MATCH(tblTeamSch[[#This Row],[Team]],[1]!tblTeams[Team],0)),"")</f>
        <v>St. Albert the Great</v>
      </c>
      <c r="K903" s="10" t="str">
        <f>IFERROR(INDEX([1]!tblOrg[Abbr],MATCH(tblTeamSch[[#This Row],[Org]],[1]!tblOrg[Organization],0)),"")</f>
        <v>Alb</v>
      </c>
      <c r="L903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3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903" s="6"/>
      <c r="O903" s="6"/>
      <c r="P903" s="6"/>
      <c r="Q903" s="6">
        <f>INDEX([1]!tblSchedule[Home Game],MATCH(tblTeamSch[[#This Row],[Game Num]],[1]!tblSchedule[GameNum],0))</f>
        <v>0</v>
      </c>
      <c r="R903" s="7" t="e">
        <f>IF(COUNTIFS(tblTeamSch[Team],tblTeamSch[[#This Row],[Team]],#REF!,1)&gt;1,"Y","")</f>
        <v>#REF!</v>
      </c>
      <c r="S903" s="6">
        <f>INDEX([1]!tblLoc[Score],MATCH(INDEX([1]!tblOrg[Loc],MATCH(tblTeamSch[[#This Row],[Org]],[1]!tblOrg[Organization],0)),[1]!tblLoc[Loc],0))</f>
        <v>0</v>
      </c>
      <c r="T903" s="6" t="e">
        <f>INDEX([1]!tblLoc[Score],MATCH(INDEX([1]!tblOrg[Loc],MATCH(#REF!,[1]!tblOrg[Abbr],0)),[1]!tblLoc[Loc],0))</f>
        <v>#REF!</v>
      </c>
      <c r="U903" s="6">
        <f>IFERROR(INDEX([1]!tblLoc[Score],MATCH(INDEX([1]!tblOrg[Loc],MATCH(INDEX(FacList,MATCH(tblTeamSch[[#This Row],[Facility]],INDEX(FacList,,1),0),3),[1]!tblOrg[Org Num],0)),[1]!tblLoc[Loc],0)),"")</f>
        <v>10</v>
      </c>
      <c r="V903" s="6">
        <f>IF(OR(tblTeamSch[[#This Row],[Court]]="",tblTeamSch[[#This Row],[Home]]&gt;0),0,IF(tblTeamSch[[#This Row],[Court]]&lt;10,0,IF(tblTeamSch[[#This Row],[Home Court]]=10,0,10)))</f>
        <v>10</v>
      </c>
      <c r="W903" s="6" t="e">
        <f>COUNTIFS(tblTeamSch[Travel Score for Game],10,tblTeamSch[Home],0,#REF!,#REF!)</f>
        <v>#REF!</v>
      </c>
      <c r="X903" s="6" t="str">
        <f>IFERROR(INDEX(tblTeamSch[Overall Travel Score],MATCH(tblTeamSch[[#This Row],[Opponent]],tblTeamSch[Team],0)),"")</f>
        <v/>
      </c>
      <c r="Y903" s="6" cm="1">
        <f t="array" ref="Y903">IF(Y902="Num",1,IF(Y902="","",IF(Y902+1&gt;TotalNumRegGames*2,"",Y902+1)))</f>
        <v>902</v>
      </c>
    </row>
    <row r="904" spans="1:25" ht="13.35" customHeight="1" x14ac:dyDescent="0.3">
      <c r="A904" s="6" cm="1">
        <f t="array" ref="A9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657</v>
      </c>
      <c r="B904" s="6" cm="1">
        <f t="array" ref="B9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04" s="6">
        <f>IFERROR(INDEX([1]!tblSchedule[Week Game Scheduled],MATCH(tblTeamSch[[#This Row],[Game Num]],[1]!tblSchedule[GameNum],0)),"")</f>
        <v>50</v>
      </c>
      <c r="D904" s="6">
        <f>IFERROR(INDEX([1]!tblSchedule[Round],MATCH(tblTeamSch[[#This Row],[Game Num]],[1]!tblSchedule[GameNum],0)),"")</f>
        <v>2</v>
      </c>
      <c r="E904" s="6">
        <f>IFERROR(INDEX([1]!tblSchedule[Rnd Sch],MATCH(tblTeamSch[[#This Row],[Game Num]],[1]!tblSchedule[GameNum],0)),"")</f>
        <v>2</v>
      </c>
      <c r="F904" s="6" t="str">
        <f>IFERROR(INDEX([1]!tblSchedule[DLC],MATCH(tblTeamSch[[#This Row],[Game Num]],[1]!tblSchedule[GameNum],0)),"")</f>
        <v>4B3</v>
      </c>
      <c r="G904" s="7" t="str">
        <f>IFERROR(INDEX([1]!tblSchedule[Facility],MATCH(tblTeamSch[[#This Row],[Game Num]],[1]!tblSchedule[GameNum],0)),"")</f>
        <v>St. Margaret Mary PAC (smaller gym)</v>
      </c>
      <c r="H904" s="8">
        <f>IFERROR(INDEX([1]!tblSchedule[Game Date],MATCH(tblTeamSch[[#This Row],[Game Num]],[1]!tblSchedule[GameNum],0)),"")</f>
        <v>46004</v>
      </c>
      <c r="I904" s="9">
        <f>IFERROR(INDEX([1]!tblSchedule[Game Time],MATCH(tblTeamSch[[#This Row],[Game Num]],[1]!tblSchedule[GameNum],0)),"")</f>
        <v>0.5625</v>
      </c>
      <c r="J904" s="10" t="str">
        <f>IFERROR(INDEX([1]!tblTeams[Organization],MATCH(tblTeamSch[[#This Row],[Team]],[1]!tblTeams[Team],0)),"")</f>
        <v>St. Albert the Great</v>
      </c>
      <c r="K904" s="10" t="str">
        <f>IFERROR(INDEX([1]!tblOrg[Abbr],MATCH(tblTeamSch[[#This Row],[Org]],[1]!tblOrg[Organization],0)),"")</f>
        <v>Alb</v>
      </c>
      <c r="L904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4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904" s="6"/>
      <c r="O904" s="6"/>
      <c r="P904" s="6"/>
      <c r="Q904" s="6">
        <f>INDEX([1]!tblSchedule[Home Game],MATCH(tblTeamSch[[#This Row],[Game Num]],[1]!tblSchedule[GameNum],0))</f>
        <v>1</v>
      </c>
      <c r="R904" s="7" t="e">
        <f>IF(COUNTIFS(tblTeamSch[Team],tblTeamSch[[#This Row],[Team]],#REF!,1)&gt;1,"Y","")</f>
        <v>#REF!</v>
      </c>
      <c r="S904" s="6">
        <f>INDEX([1]!tblLoc[Score],MATCH(INDEX([1]!tblOrg[Loc],MATCH(tblTeamSch[[#This Row],[Org]],[1]!tblOrg[Organization],0)),[1]!tblLoc[Loc],0))</f>
        <v>0</v>
      </c>
      <c r="T904" s="6" t="e">
        <f>INDEX([1]!tblLoc[Score],MATCH(INDEX([1]!tblOrg[Loc],MATCH(#REF!,[1]!tblOrg[Abbr],0)),[1]!tblLoc[Loc],0))</f>
        <v>#REF!</v>
      </c>
      <c r="U904" s="6">
        <f>IFERROR(INDEX([1]!tblLoc[Score],MATCH(INDEX([1]!tblOrg[Loc],MATCH(INDEX(FacList,MATCH(tblTeamSch[[#This Row],[Facility]],INDEX(FacList,,1),0),3),[1]!tblOrg[Org Num],0)),[1]!tblLoc[Loc],0)),"")</f>
        <v>0</v>
      </c>
      <c r="V904" s="6">
        <f>IF(OR(tblTeamSch[[#This Row],[Court]]="",tblTeamSch[[#This Row],[Home]]&gt;0),0,IF(tblTeamSch[[#This Row],[Court]]&lt;10,0,IF(tblTeamSch[[#This Row],[Home Court]]=10,0,10)))</f>
        <v>0</v>
      </c>
      <c r="W904" s="6" t="e">
        <f>COUNTIFS(tblTeamSch[Travel Score for Game],10,tblTeamSch[Home],0,#REF!,#REF!)</f>
        <v>#REF!</v>
      </c>
      <c r="X904" s="6" t="str">
        <f>IFERROR(INDEX(tblTeamSch[Overall Travel Score],MATCH(tblTeamSch[[#This Row],[Opponent]],tblTeamSch[Team],0)),"")</f>
        <v/>
      </c>
      <c r="Y904" s="6" cm="1">
        <f t="array" ref="Y904">IF(Y903="Num",1,IF(Y903="","",IF(Y903+1&gt;TotalNumRegGames*2,"",Y903+1)))</f>
        <v>903</v>
      </c>
    </row>
    <row r="905" spans="1:25" ht="13.35" customHeight="1" x14ac:dyDescent="0.3">
      <c r="A905" s="6" cm="1">
        <f t="array" ref="A9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671</v>
      </c>
      <c r="B905" s="6" cm="1">
        <f t="array" ref="B9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05" s="6">
        <f>IFERROR(INDEX([1]!tblSchedule[Week Game Scheduled],MATCH(tblTeamSch[[#This Row],[Game Num]],[1]!tblSchedule[GameNum],0)),"")</f>
        <v>5</v>
      </c>
      <c r="D905" s="6">
        <f>IFERROR(INDEX([1]!tblSchedule[Round],MATCH(tblTeamSch[[#This Row],[Game Num]],[1]!tblSchedule[GameNum],0)),"")</f>
        <v>3</v>
      </c>
      <c r="E905" s="6">
        <f>IFERROR(INDEX([1]!tblSchedule[Rnd Sch],MATCH(tblTeamSch[[#This Row],[Game Num]],[1]!tblSchedule[GameNum],0)),"")</f>
        <v>3</v>
      </c>
      <c r="F905" s="6" t="str">
        <f>IFERROR(INDEX([1]!tblSchedule[DLC],MATCH(tblTeamSch[[#This Row],[Game Num]],[1]!tblSchedule[GameNum],0)),"")</f>
        <v>4B3</v>
      </c>
      <c r="G905" s="7" t="str">
        <f>IFERROR(INDEX([1]!tblSchedule[Facility],MATCH(tblTeamSch[[#This Row],[Game Num]],[1]!tblSchedule[GameNum],0)),"")</f>
        <v>St. Albert the Great Gym</v>
      </c>
      <c r="H905" s="8">
        <f>IFERROR(INDEX([1]!tblSchedule[Game Date],MATCH(tblTeamSch[[#This Row],[Game Num]],[1]!tblSchedule[GameNum],0)),"")</f>
        <v>46025</v>
      </c>
      <c r="I905" s="9">
        <f>IFERROR(INDEX([1]!tblSchedule[Game Time],MATCH(tblTeamSch[[#This Row],[Game Num]],[1]!tblSchedule[GameNum],0)),"")</f>
        <v>0.45833333333333331</v>
      </c>
      <c r="J905" s="10" t="str">
        <f>IFERROR(INDEX([1]!tblTeams[Organization],MATCH(tblTeamSch[[#This Row],[Team]],[1]!tblTeams[Team],0)),"")</f>
        <v>St. Albert the Great</v>
      </c>
      <c r="K905" s="10" t="str">
        <f>IFERROR(INDEX([1]!tblOrg[Abbr],MATCH(tblTeamSch[[#This Row],[Org]],[1]!tblOrg[Organization],0)),"")</f>
        <v>Alb</v>
      </c>
      <c r="L905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5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905" s="6"/>
      <c r="O905" s="6"/>
      <c r="P905" s="6"/>
      <c r="Q905" s="6">
        <f>INDEX([1]!tblSchedule[Home Game],MATCH(tblTeamSch[[#This Row],[Game Num]],[1]!tblSchedule[GameNum],0))</f>
        <v>1</v>
      </c>
      <c r="R905" s="7" t="e">
        <f>IF(COUNTIFS(tblTeamSch[Team],tblTeamSch[[#This Row],[Team]],#REF!,1)&gt;1,"Y","")</f>
        <v>#REF!</v>
      </c>
      <c r="S905" s="6">
        <f>INDEX([1]!tblLoc[Score],MATCH(INDEX([1]!tblOrg[Loc],MATCH(tblTeamSch[[#This Row],[Org]],[1]!tblOrg[Organization],0)),[1]!tblLoc[Loc],0))</f>
        <v>0</v>
      </c>
      <c r="T905" s="6" t="e">
        <f>INDEX([1]!tblLoc[Score],MATCH(INDEX([1]!tblOrg[Loc],MATCH(#REF!,[1]!tblOrg[Abbr],0)),[1]!tblLoc[Loc],0))</f>
        <v>#REF!</v>
      </c>
      <c r="U905" s="6">
        <f>IFERROR(INDEX([1]!tblLoc[Score],MATCH(INDEX([1]!tblOrg[Loc],MATCH(INDEX(FacList,MATCH(tblTeamSch[[#This Row],[Facility]],INDEX(FacList,,1),0),3),[1]!tblOrg[Org Num],0)),[1]!tblLoc[Loc],0)),"")</f>
        <v>0</v>
      </c>
      <c r="V905" s="6">
        <f>IF(OR(tblTeamSch[[#This Row],[Court]]="",tblTeamSch[[#This Row],[Home]]&gt;0),0,IF(tblTeamSch[[#This Row],[Court]]&lt;10,0,IF(tblTeamSch[[#This Row],[Home Court]]=10,0,10)))</f>
        <v>0</v>
      </c>
      <c r="W905" s="6" t="e">
        <f>COUNTIFS(tblTeamSch[Travel Score for Game],10,tblTeamSch[Home],0,#REF!,#REF!)</f>
        <v>#REF!</v>
      </c>
      <c r="X905" s="6" t="str">
        <f>IFERROR(INDEX(tblTeamSch[Overall Travel Score],MATCH(tblTeamSch[[#This Row],[Opponent]],tblTeamSch[Team],0)),"")</f>
        <v/>
      </c>
      <c r="Y905" s="6" cm="1">
        <f t="array" ref="Y905">IF(Y904="Num",1,IF(Y904="","",IF(Y904+1&gt;TotalNumRegGames*2,"",Y904+1)))</f>
        <v>904</v>
      </c>
    </row>
    <row r="906" spans="1:25" ht="13.35" customHeight="1" x14ac:dyDescent="0.3">
      <c r="A906" s="6" cm="1">
        <f t="array" ref="A9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683</v>
      </c>
      <c r="B906" s="6" cm="1">
        <f t="array" ref="B9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6" s="6">
        <f>IFERROR(INDEX([1]!tblSchedule[Week Game Scheduled],MATCH(tblTeamSch[[#This Row],[Game Num]],[1]!tblSchedule[GameNum],0)),"")</f>
        <v>6</v>
      </c>
      <c r="D906" s="6">
        <f>IFERROR(INDEX([1]!tblSchedule[Round],MATCH(tblTeamSch[[#This Row],[Game Num]],[1]!tblSchedule[GameNum],0)),"")</f>
        <v>4</v>
      </c>
      <c r="E906" s="6">
        <f>IFERROR(INDEX([1]!tblSchedule[Rnd Sch],MATCH(tblTeamSch[[#This Row],[Game Num]],[1]!tblSchedule[GameNum],0)),"")</f>
        <v>4</v>
      </c>
      <c r="F906" s="6" t="str">
        <f>IFERROR(INDEX([1]!tblSchedule[DLC],MATCH(tblTeamSch[[#This Row],[Game Num]],[1]!tblSchedule[GameNum],0)),"")</f>
        <v>4B3</v>
      </c>
      <c r="G906" s="7" t="str">
        <f>IFERROR(INDEX([1]!tblSchedule[Facility],MATCH(tblTeamSch[[#This Row],[Game Num]],[1]!tblSchedule[GameNum],0)),"")</f>
        <v>St. Albert the Great Gym</v>
      </c>
      <c r="H906" s="8">
        <f>IFERROR(INDEX([1]!tblSchedule[Game Date],MATCH(tblTeamSch[[#This Row],[Game Num]],[1]!tblSchedule[GameNum],0)),"")</f>
        <v>46032</v>
      </c>
      <c r="I906" s="9">
        <f>IFERROR(INDEX([1]!tblSchedule[Game Time],MATCH(tblTeamSch[[#This Row],[Game Num]],[1]!tblSchedule[GameNum],0)),"")</f>
        <v>0.5</v>
      </c>
      <c r="J906" s="10" t="str">
        <f>IFERROR(INDEX([1]!tblTeams[Organization],MATCH(tblTeamSch[[#This Row],[Team]],[1]!tblTeams[Team],0)),"")</f>
        <v>St. Albert the Great</v>
      </c>
      <c r="K906" s="10" t="str">
        <f>IFERROR(INDEX([1]!tblOrg[Abbr],MATCH(tblTeamSch[[#This Row],[Org]],[1]!tblOrg[Organization],0)),"")</f>
        <v>Alb</v>
      </c>
      <c r="L906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6" s="10" t="str">
        <f>IFERROR(INDEX(IF(tblTeamSch[[#This Row],[1vs2]]=1,[1]!tblSchedule[Team 2 Name],[1]!tblSchedule[Team 1 Name]),MATCH(tblTeamSch[[#This Row],[Game Num]],[1]!tblSchedule[GameNum],0)),"")</f>
        <v>St Edward Bball 4B3</v>
      </c>
      <c r="N906" s="6"/>
      <c r="O906" s="6"/>
      <c r="P906" s="6"/>
      <c r="Q906" s="6">
        <f>INDEX([1]!tblSchedule[Home Game],MATCH(tblTeamSch[[#This Row],[Game Num]],[1]!tblSchedule[GameNum],0))</f>
        <v>1</v>
      </c>
      <c r="R906" s="7" t="e">
        <f>IF(COUNTIFS(tblTeamSch[Team],tblTeamSch[[#This Row],[Team]],#REF!,1)&gt;1,"Y","")</f>
        <v>#REF!</v>
      </c>
      <c r="S906" s="6">
        <f>INDEX([1]!tblLoc[Score],MATCH(INDEX([1]!tblOrg[Loc],MATCH(tblTeamSch[[#This Row],[Org]],[1]!tblOrg[Organization],0)),[1]!tblLoc[Loc],0))</f>
        <v>0</v>
      </c>
      <c r="T906" s="6" t="e">
        <f>INDEX([1]!tblLoc[Score],MATCH(INDEX([1]!tblOrg[Loc],MATCH(#REF!,[1]!tblOrg[Abbr],0)),[1]!tblLoc[Loc],0))</f>
        <v>#REF!</v>
      </c>
      <c r="U906" s="6">
        <f>IFERROR(INDEX([1]!tblLoc[Score],MATCH(INDEX([1]!tblOrg[Loc],MATCH(INDEX(FacList,MATCH(tblTeamSch[[#This Row],[Facility]],INDEX(FacList,,1),0),3),[1]!tblOrg[Org Num],0)),[1]!tblLoc[Loc],0)),"")</f>
        <v>0</v>
      </c>
      <c r="V906" s="6">
        <f>IF(OR(tblTeamSch[[#This Row],[Court]]="",tblTeamSch[[#This Row],[Home]]&gt;0),0,IF(tblTeamSch[[#This Row],[Court]]&lt;10,0,IF(tblTeamSch[[#This Row],[Home Court]]=10,0,10)))</f>
        <v>0</v>
      </c>
      <c r="W906" s="6" t="e">
        <f>COUNTIFS(tblTeamSch[Travel Score for Game],10,tblTeamSch[Home],0,#REF!,#REF!)</f>
        <v>#REF!</v>
      </c>
      <c r="X906" s="6" t="str">
        <f>IFERROR(INDEX(tblTeamSch[Overall Travel Score],MATCH(tblTeamSch[[#This Row],[Opponent]],tblTeamSch[Team],0)),"")</f>
        <v/>
      </c>
      <c r="Y906" s="6" cm="1">
        <f t="array" ref="Y906">IF(Y905="Num",1,IF(Y905="","",IF(Y905+1&gt;TotalNumRegGames*2,"",Y905+1)))</f>
        <v>905</v>
      </c>
    </row>
    <row r="907" spans="1:25" ht="13.35" customHeight="1" x14ac:dyDescent="0.3">
      <c r="A907" s="6" cm="1">
        <f t="array" ref="A9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698</v>
      </c>
      <c r="B907" s="6" cm="1">
        <f t="array" ref="B9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7" s="6">
        <f>IFERROR(INDEX([1]!tblSchedule[Week Game Scheduled],MATCH(tblTeamSch[[#This Row],[Game Num]],[1]!tblSchedule[GameNum],0)),"")</f>
        <v>7</v>
      </c>
      <c r="D907" s="6">
        <f>IFERROR(INDEX([1]!tblSchedule[Round],MATCH(tblTeamSch[[#This Row],[Game Num]],[1]!tblSchedule[GameNum],0)),"")</f>
        <v>5</v>
      </c>
      <c r="E907" s="6">
        <f>IFERROR(INDEX([1]!tblSchedule[Rnd Sch],MATCH(tblTeamSch[[#This Row],[Game Num]],[1]!tblSchedule[GameNum],0)),"")</f>
        <v>5</v>
      </c>
      <c r="F907" s="6" t="str">
        <f>IFERROR(INDEX([1]!tblSchedule[DLC],MATCH(tblTeamSch[[#This Row],[Game Num]],[1]!tblSchedule[GameNum],0)),"")</f>
        <v>4B3</v>
      </c>
      <c r="G907" s="7" t="str">
        <f>IFERROR(INDEX([1]!tblSchedule[Facility],MATCH(tblTeamSch[[#This Row],[Game Num]],[1]!tblSchedule[GameNum],0)),"")</f>
        <v>St. Albert the Great Gym</v>
      </c>
      <c r="H907" s="8">
        <f>IFERROR(INDEX([1]!tblSchedule[Game Date],MATCH(tblTeamSch[[#This Row],[Game Num]],[1]!tblSchedule[GameNum],0)),"")</f>
        <v>46039</v>
      </c>
      <c r="I907" s="9">
        <f>IFERROR(INDEX([1]!tblSchedule[Game Time],MATCH(tblTeamSch[[#This Row],[Game Num]],[1]!tblSchedule[GameNum],0)),"")</f>
        <v>0.45833333333333331</v>
      </c>
      <c r="J907" s="10" t="str">
        <f>IFERROR(INDEX([1]!tblTeams[Organization],MATCH(tblTeamSch[[#This Row],[Team]],[1]!tblTeams[Team],0)),"")</f>
        <v>St. Albert the Great</v>
      </c>
      <c r="K907" s="10" t="str">
        <f>IFERROR(INDEX([1]!tblOrg[Abbr],MATCH(tblTeamSch[[#This Row],[Org]],[1]!tblOrg[Organization],0)),"")</f>
        <v>Alb</v>
      </c>
      <c r="L907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7" s="10" t="str">
        <f>IFERROR(INDEX(IF(tblTeamSch[[#This Row],[1vs2]]=1,[1]!tblSchedule[Team 2 Name],[1]!tblSchedule[Team 1 Name]),MATCH(tblTeamSch[[#This Row],[Game Num]],[1]!tblSchedule[GameNum],0)),"")</f>
        <v>SHMS BB 4B#3</v>
      </c>
      <c r="N907" s="6"/>
      <c r="O907" s="6"/>
      <c r="P907" s="6"/>
      <c r="Q907" s="6">
        <f>INDEX([1]!tblSchedule[Home Game],MATCH(tblTeamSch[[#This Row],[Game Num]],[1]!tblSchedule[GameNum],0))</f>
        <v>1</v>
      </c>
      <c r="R907" s="7" t="e">
        <f>IF(COUNTIFS(tblTeamSch[Team],tblTeamSch[[#This Row],[Team]],#REF!,1)&gt;1,"Y","")</f>
        <v>#REF!</v>
      </c>
      <c r="S907" s="6">
        <f>INDEX([1]!tblLoc[Score],MATCH(INDEX([1]!tblOrg[Loc],MATCH(tblTeamSch[[#This Row],[Org]],[1]!tblOrg[Organization],0)),[1]!tblLoc[Loc],0))</f>
        <v>0</v>
      </c>
      <c r="T907" s="6" t="e">
        <f>INDEX([1]!tblLoc[Score],MATCH(INDEX([1]!tblOrg[Loc],MATCH(#REF!,[1]!tblOrg[Abbr],0)),[1]!tblLoc[Loc],0))</f>
        <v>#REF!</v>
      </c>
      <c r="U907" s="6">
        <f>IFERROR(INDEX([1]!tblLoc[Score],MATCH(INDEX([1]!tblOrg[Loc],MATCH(INDEX(FacList,MATCH(tblTeamSch[[#This Row],[Facility]],INDEX(FacList,,1),0),3),[1]!tblOrg[Org Num],0)),[1]!tblLoc[Loc],0)),"")</f>
        <v>0</v>
      </c>
      <c r="V907" s="6">
        <f>IF(OR(tblTeamSch[[#This Row],[Court]]="",tblTeamSch[[#This Row],[Home]]&gt;0),0,IF(tblTeamSch[[#This Row],[Court]]&lt;10,0,IF(tblTeamSch[[#This Row],[Home Court]]=10,0,10)))</f>
        <v>0</v>
      </c>
      <c r="W907" s="6" t="e">
        <f>COUNTIFS(tblTeamSch[Travel Score for Game],10,tblTeamSch[Home],0,#REF!,#REF!)</f>
        <v>#REF!</v>
      </c>
      <c r="X907" s="6" t="str">
        <f>IFERROR(INDEX(tblTeamSch[Overall Travel Score],MATCH(tblTeamSch[[#This Row],[Opponent]],tblTeamSch[Team],0)),"")</f>
        <v/>
      </c>
      <c r="Y907" s="6" cm="1">
        <f t="array" ref="Y907">IF(Y906="Num",1,IF(Y906="","",IF(Y906+1&gt;TotalNumRegGames*2,"",Y906+1)))</f>
        <v>906</v>
      </c>
    </row>
    <row r="908" spans="1:25" ht="13.35" customHeight="1" x14ac:dyDescent="0.3">
      <c r="A908" s="6" cm="1">
        <f t="array" ref="A9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713</v>
      </c>
      <c r="B908" s="6" cm="1">
        <f t="array" ref="B9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8" s="6">
        <f>IFERROR(INDEX([1]!tblSchedule[Week Game Scheduled],MATCH(tblTeamSch[[#This Row],[Game Num]],[1]!tblSchedule[GameNum],0)),"")</f>
        <v>8</v>
      </c>
      <c r="D908" s="6">
        <f>IFERROR(INDEX([1]!tblSchedule[Round],MATCH(tblTeamSch[[#This Row],[Game Num]],[1]!tblSchedule[GameNum],0)),"")</f>
        <v>6</v>
      </c>
      <c r="E908" s="6">
        <f>IFERROR(INDEX([1]!tblSchedule[Rnd Sch],MATCH(tblTeamSch[[#This Row],[Game Num]],[1]!tblSchedule[GameNum],0)),"")</f>
        <v>6</v>
      </c>
      <c r="F908" s="6" t="str">
        <f>IFERROR(INDEX([1]!tblSchedule[DLC],MATCH(tblTeamSch[[#This Row],[Game Num]],[1]!tblSchedule[GameNum],0)),"")</f>
        <v>4B3</v>
      </c>
      <c r="G908" s="7" t="str">
        <f>IFERROR(INDEX([1]!tblSchedule[Facility],MATCH(tblTeamSch[[#This Row],[Game Num]],[1]!tblSchedule[GameNum],0)),"")</f>
        <v>St. Albert the Great Gym</v>
      </c>
      <c r="H908" s="8">
        <f>IFERROR(INDEX([1]!tblSchedule[Game Date],MATCH(tblTeamSch[[#This Row],[Game Num]],[1]!tblSchedule[GameNum],0)),"")</f>
        <v>46046</v>
      </c>
      <c r="I908" s="9">
        <f>IFERROR(INDEX([1]!tblSchedule[Game Time],MATCH(tblTeamSch[[#This Row],[Game Num]],[1]!tblSchedule[GameNum],0)),"")</f>
        <v>0.54166666666666663</v>
      </c>
      <c r="J908" s="10" t="str">
        <f>IFERROR(INDEX([1]!tblTeams[Organization],MATCH(tblTeamSch[[#This Row],[Team]],[1]!tblTeams[Team],0)),"")</f>
        <v>St. Albert the Great</v>
      </c>
      <c r="K908" s="10" t="str">
        <f>IFERROR(INDEX([1]!tblOrg[Abbr],MATCH(tblTeamSch[[#This Row],[Org]],[1]!tblOrg[Organization],0)),"")</f>
        <v>Alb</v>
      </c>
      <c r="L908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8" s="10" t="str">
        <f>IFERROR(INDEX(IF(tblTeamSch[[#This Row],[1vs2]]=1,[1]!tblSchedule[Team 2 Name],[1]!tblSchedule[Team 1 Name]),MATCH(tblTeamSch[[#This Row],[Game Num]],[1]!tblSchedule[GameNum],0)),"")</f>
        <v>St Bernard BB 4B#3</v>
      </c>
      <c r="N908" s="6"/>
      <c r="O908" s="6"/>
      <c r="P908" s="6"/>
      <c r="Q908" s="6">
        <f>INDEX([1]!tblSchedule[Home Game],MATCH(tblTeamSch[[#This Row],[Game Num]],[1]!tblSchedule[GameNum],0))</f>
        <v>1</v>
      </c>
      <c r="R908" s="7" t="e">
        <f>IF(COUNTIFS(tblTeamSch[Team],tblTeamSch[[#This Row],[Team]],#REF!,1)&gt;1,"Y","")</f>
        <v>#REF!</v>
      </c>
      <c r="S908" s="6">
        <f>INDEX([1]!tblLoc[Score],MATCH(INDEX([1]!tblOrg[Loc],MATCH(tblTeamSch[[#This Row],[Org]],[1]!tblOrg[Organization],0)),[1]!tblLoc[Loc],0))</f>
        <v>0</v>
      </c>
      <c r="T908" s="6" t="e">
        <f>INDEX([1]!tblLoc[Score],MATCH(INDEX([1]!tblOrg[Loc],MATCH(#REF!,[1]!tblOrg[Abbr],0)),[1]!tblLoc[Loc],0))</f>
        <v>#REF!</v>
      </c>
      <c r="U908" s="6">
        <f>IFERROR(INDEX([1]!tblLoc[Score],MATCH(INDEX([1]!tblOrg[Loc],MATCH(INDEX(FacList,MATCH(tblTeamSch[[#This Row],[Facility]],INDEX(FacList,,1),0),3),[1]!tblOrg[Org Num],0)),[1]!tblLoc[Loc],0)),"")</f>
        <v>0</v>
      </c>
      <c r="V908" s="6">
        <f>IF(OR(tblTeamSch[[#This Row],[Court]]="",tblTeamSch[[#This Row],[Home]]&gt;0),0,IF(tblTeamSch[[#This Row],[Court]]&lt;10,0,IF(tblTeamSch[[#This Row],[Home Court]]=10,0,10)))</f>
        <v>0</v>
      </c>
      <c r="W908" s="6" t="e">
        <f>COUNTIFS(tblTeamSch[Travel Score for Game],10,tblTeamSch[Home],0,#REF!,#REF!)</f>
        <v>#REF!</v>
      </c>
      <c r="X908" s="6" t="str">
        <f>IFERROR(INDEX(tblTeamSch[Overall Travel Score],MATCH(tblTeamSch[[#This Row],[Opponent]],tblTeamSch[Team],0)),"")</f>
        <v/>
      </c>
      <c r="Y908" s="6" cm="1">
        <f t="array" ref="Y908">IF(Y907="Num",1,IF(Y907="","",IF(Y907+1&gt;TotalNumRegGames*2,"",Y907+1)))</f>
        <v>907</v>
      </c>
    </row>
    <row r="909" spans="1:25" ht="13.35" customHeight="1" x14ac:dyDescent="0.3">
      <c r="A909" s="6" cm="1">
        <f t="array" ref="A9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733</v>
      </c>
      <c r="B909" s="6" cm="1">
        <f t="array" ref="B9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09" s="6">
        <f>IFERROR(INDEX([1]!tblSchedule[Week Game Scheduled],MATCH(tblTeamSch[[#This Row],[Game Num]],[1]!tblSchedule[GameNum],0)),"")</f>
        <v>9</v>
      </c>
      <c r="D909" s="6">
        <f>IFERROR(INDEX([1]!tblSchedule[Round],MATCH(tblTeamSch[[#This Row],[Game Num]],[1]!tblSchedule[GameNum],0)),"")</f>
        <v>7</v>
      </c>
      <c r="E909" s="6">
        <f>IFERROR(INDEX([1]!tblSchedule[Rnd Sch],MATCH(tblTeamSch[[#This Row],[Game Num]],[1]!tblSchedule[GameNum],0)),"")</f>
        <v>7</v>
      </c>
      <c r="F909" s="6" t="str">
        <f>IFERROR(INDEX([1]!tblSchedule[DLC],MATCH(tblTeamSch[[#This Row],[Game Num]],[1]!tblSchedule[GameNum],0)),"")</f>
        <v>4B3</v>
      </c>
      <c r="G909" s="7" t="str">
        <f>IFERROR(INDEX([1]!tblSchedule[Facility],MATCH(tblTeamSch[[#This Row],[Game Num]],[1]!tblSchedule[GameNum],0)),"")</f>
        <v>St Francis of Assisi</v>
      </c>
      <c r="H909" s="8">
        <f>IFERROR(INDEX([1]!tblSchedule[Game Date],MATCH(tblTeamSch[[#This Row],[Game Num]],[1]!tblSchedule[GameNum],0)),"")</f>
        <v>46053</v>
      </c>
      <c r="I909" s="9">
        <f>IFERROR(INDEX([1]!tblSchedule[Game Time],MATCH(tblTeamSch[[#This Row],[Game Num]],[1]!tblSchedule[GameNum],0)),"")</f>
        <v>0.5</v>
      </c>
      <c r="J909" s="10" t="str">
        <f>IFERROR(INDEX([1]!tblTeams[Organization],MATCH(tblTeamSch[[#This Row],[Team]],[1]!tblTeams[Team],0)),"")</f>
        <v>St. Albert the Great</v>
      </c>
      <c r="K909" s="10" t="str">
        <f>IFERROR(INDEX([1]!tblOrg[Abbr],MATCH(tblTeamSch[[#This Row],[Org]],[1]!tblOrg[Organization],0)),"")</f>
        <v>Alb</v>
      </c>
      <c r="L909" s="10" t="str">
        <f>IFERROR(INDEX(IF(tblTeamSch[[#This Row],[1vs2]]=1,[1]!tblSchedule[Team 1 Name],[1]!tblSchedule[Team 2 Name]),MATCH(tblTeamSch[[#This Row],[Game Num]],[1]!tblSchedule[GameNum],0)),"")</f>
        <v>St. Albert BB 4B#3 Gold</v>
      </c>
      <c r="M909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909" s="6"/>
      <c r="O909" s="6"/>
      <c r="P909" s="6"/>
      <c r="Q909" s="6">
        <f>INDEX([1]!tblSchedule[Home Game],MATCH(tblTeamSch[[#This Row],[Game Num]],[1]!tblSchedule[GameNum],0))</f>
        <v>0</v>
      </c>
      <c r="R909" s="7" t="e">
        <f>IF(COUNTIFS(tblTeamSch[Team],tblTeamSch[[#This Row],[Team]],#REF!,1)&gt;1,"Y","")</f>
        <v>#REF!</v>
      </c>
      <c r="S909" s="6">
        <f>INDEX([1]!tblLoc[Score],MATCH(INDEX([1]!tblOrg[Loc],MATCH(tblTeamSch[[#This Row],[Org]],[1]!tblOrg[Organization],0)),[1]!tblLoc[Loc],0))</f>
        <v>0</v>
      </c>
      <c r="T909" s="6" t="e">
        <f>INDEX([1]!tblLoc[Score],MATCH(INDEX([1]!tblOrg[Loc],MATCH(#REF!,[1]!tblOrg[Abbr],0)),[1]!tblLoc[Loc],0))</f>
        <v>#REF!</v>
      </c>
      <c r="U909" s="6">
        <f>IFERROR(INDEX([1]!tblLoc[Score],MATCH(INDEX([1]!tblOrg[Loc],MATCH(INDEX(FacList,MATCH(tblTeamSch[[#This Row],[Facility]],INDEX(FacList,,1),0),3),[1]!tblOrg[Org Num],0)),[1]!tblLoc[Loc],0)),"")</f>
        <v>0</v>
      </c>
      <c r="V909" s="6">
        <f>IF(OR(tblTeamSch[[#This Row],[Court]]="",tblTeamSch[[#This Row],[Home]]&gt;0),0,IF(tblTeamSch[[#This Row],[Court]]&lt;10,0,IF(tblTeamSch[[#This Row],[Home Court]]=10,0,10)))</f>
        <v>0</v>
      </c>
      <c r="W909" s="6" t="e">
        <f>COUNTIFS(tblTeamSch[Travel Score for Game],10,tblTeamSch[Home],0,#REF!,#REF!)</f>
        <v>#REF!</v>
      </c>
      <c r="X909" s="6" t="str">
        <f>IFERROR(INDEX(tblTeamSch[Overall Travel Score],MATCH(tblTeamSch[[#This Row],[Opponent]],tblTeamSch[Team],0)),"")</f>
        <v/>
      </c>
      <c r="Y909" s="6" cm="1">
        <f t="array" ref="Y909">IF(Y908="Num",1,IF(Y908="","",IF(Y908+1&gt;TotalNumRegGames*2,"",Y908+1)))</f>
        <v>908</v>
      </c>
    </row>
    <row r="910" spans="1:25" ht="13.35" customHeight="1" x14ac:dyDescent="0.3">
      <c r="A910" s="6" cm="1">
        <f t="array" ref="A9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648</v>
      </c>
      <c r="B910" s="6" cm="1">
        <f t="array" ref="B9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0" s="6">
        <f>IFERROR(INDEX([1]!tblSchedule[Week Game Scheduled],MATCH(tblTeamSch[[#This Row],[Game Num]],[1]!tblSchedule[GameNum],0)),"")</f>
        <v>49</v>
      </c>
      <c r="D910" s="6">
        <f>IFERROR(INDEX([1]!tblSchedule[Round],MATCH(tblTeamSch[[#This Row],[Game Num]],[1]!tblSchedule[GameNum],0)),"")</f>
        <v>1</v>
      </c>
      <c r="E910" s="6">
        <f>IFERROR(INDEX([1]!tblSchedule[Rnd Sch],MATCH(tblTeamSch[[#This Row],[Game Num]],[1]!tblSchedule[GameNum],0)),"")</f>
        <v>1</v>
      </c>
      <c r="F910" s="6" t="str">
        <f>IFERROR(INDEX([1]!tblSchedule[DLC],MATCH(tblTeamSch[[#This Row],[Game Num]],[1]!tblSchedule[GameNum],0)),"")</f>
        <v>4B3</v>
      </c>
      <c r="G910" s="7" t="str">
        <f>IFERROR(INDEX([1]!tblSchedule[Facility],MATCH(tblTeamSch[[#This Row],[Game Num]],[1]!tblSchedule[GameNum],0)),"")</f>
        <v>St. Rita Gym</v>
      </c>
      <c r="H910" s="8">
        <f>IFERROR(INDEX([1]!tblSchedule[Game Date],MATCH(tblTeamSch[[#This Row],[Game Num]],[1]!tblSchedule[GameNum],0)),"")</f>
        <v>45997</v>
      </c>
      <c r="I910" s="9">
        <f>IFERROR(INDEX([1]!tblSchedule[Game Time],MATCH(tblTeamSch[[#This Row],[Game Num]],[1]!tblSchedule[GameNum],0)),"")</f>
        <v>0.58333333333333337</v>
      </c>
      <c r="J910" s="10" t="str">
        <f>IFERROR(INDEX([1]!tblTeams[Organization],MATCH(tblTeamSch[[#This Row],[Team]],[1]!tblTeams[Team],0)),"")</f>
        <v>St. Albert the Great</v>
      </c>
      <c r="K910" s="10" t="str">
        <f>IFERROR(INDEX([1]!tblOrg[Abbr],MATCH(tblTeamSch[[#This Row],[Org]],[1]!tblOrg[Organization],0)),"")</f>
        <v>Alb</v>
      </c>
      <c r="L910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0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910" s="6"/>
      <c r="O910" s="6"/>
      <c r="P910" s="6"/>
      <c r="Q910" s="6">
        <f>INDEX([1]!tblSchedule[Home Game],MATCH(tblTeamSch[[#This Row],[Game Num]],[1]!tblSchedule[GameNum],0))</f>
        <v>0</v>
      </c>
      <c r="R910" s="7" t="e">
        <f>IF(COUNTIFS(tblTeamSch[Team],tblTeamSch[[#This Row],[Team]],#REF!,1)&gt;1,"Y","")</f>
        <v>#REF!</v>
      </c>
      <c r="S910" s="6">
        <f>INDEX([1]!tblLoc[Score],MATCH(INDEX([1]!tblOrg[Loc],MATCH(tblTeamSch[[#This Row],[Org]],[1]!tblOrg[Organization],0)),[1]!tblLoc[Loc],0))</f>
        <v>0</v>
      </c>
      <c r="T910" s="6" t="e">
        <f>INDEX([1]!tblLoc[Score],MATCH(INDEX([1]!tblOrg[Loc],MATCH(#REF!,[1]!tblOrg[Abbr],0)),[1]!tblLoc[Loc],0))</f>
        <v>#REF!</v>
      </c>
      <c r="U910" s="6">
        <f>IFERROR(INDEX([1]!tblLoc[Score],MATCH(INDEX([1]!tblOrg[Loc],MATCH(INDEX(FacList,MATCH(tblTeamSch[[#This Row],[Facility]],INDEX(FacList,,1),0),3),[1]!tblOrg[Org Num],0)),[1]!tblLoc[Loc],0)),"")</f>
        <v>7</v>
      </c>
      <c r="V910" s="6">
        <f>IF(OR(tblTeamSch[[#This Row],[Court]]="",tblTeamSch[[#This Row],[Home]]&gt;0),0,IF(tblTeamSch[[#This Row],[Court]]&lt;10,0,IF(tblTeamSch[[#This Row],[Home Court]]=10,0,10)))</f>
        <v>0</v>
      </c>
      <c r="W910" s="6" t="e">
        <f>COUNTIFS(tblTeamSch[Travel Score for Game],10,tblTeamSch[Home],0,#REF!,#REF!)</f>
        <v>#REF!</v>
      </c>
      <c r="X910" s="6" t="str">
        <f>IFERROR(INDEX(tblTeamSch[Overall Travel Score],MATCH(tblTeamSch[[#This Row],[Opponent]],tblTeamSch[Team],0)),"")</f>
        <v/>
      </c>
      <c r="Y910" s="6" cm="1">
        <f t="array" ref="Y910">IF(Y909="Num",1,IF(Y909="","",IF(Y909+1&gt;TotalNumRegGames*2,"",Y909+1)))</f>
        <v>909</v>
      </c>
    </row>
    <row r="911" spans="1:25" ht="13.35" customHeight="1" x14ac:dyDescent="0.3">
      <c r="A911" s="6" cm="1">
        <f t="array" ref="A9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663</v>
      </c>
      <c r="B911" s="6" cm="1">
        <f t="array" ref="B9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11" s="6">
        <f>IFERROR(INDEX([1]!tblSchedule[Week Game Scheduled],MATCH(tblTeamSch[[#This Row],[Game Num]],[1]!tblSchedule[GameNum],0)),"")</f>
        <v>50</v>
      </c>
      <c r="D911" s="6">
        <f>IFERROR(INDEX([1]!tblSchedule[Round],MATCH(tblTeamSch[[#This Row],[Game Num]],[1]!tblSchedule[GameNum],0)),"")</f>
        <v>2</v>
      </c>
      <c r="E911" s="6">
        <f>IFERROR(INDEX([1]!tblSchedule[Rnd Sch],MATCH(tblTeamSch[[#This Row],[Game Num]],[1]!tblSchedule[GameNum],0)),"")</f>
        <v>2</v>
      </c>
      <c r="F911" s="6" t="str">
        <f>IFERROR(INDEX([1]!tblSchedule[DLC],MATCH(tblTeamSch[[#This Row],[Game Num]],[1]!tblSchedule[GameNum],0)),"")</f>
        <v>4B3</v>
      </c>
      <c r="G911" s="7" t="str">
        <f>IFERROR(INDEX([1]!tblSchedule[Facility],MATCH(tblTeamSch[[#This Row],[Game Num]],[1]!tblSchedule[GameNum],0)),"")</f>
        <v>St. Athanasius Hornets Nest (gym)</v>
      </c>
      <c r="H911" s="8">
        <f>IFERROR(INDEX([1]!tblSchedule[Game Date],MATCH(tblTeamSch[[#This Row],[Game Num]],[1]!tblSchedule[GameNum],0)),"")</f>
        <v>46004</v>
      </c>
      <c r="I911" s="9">
        <f>IFERROR(INDEX([1]!tblSchedule[Game Time],MATCH(tblTeamSch[[#This Row],[Game Num]],[1]!tblSchedule[GameNum],0)),"")</f>
        <v>0.41666666666666669</v>
      </c>
      <c r="J911" s="10" t="str">
        <f>IFERROR(INDEX([1]!tblTeams[Organization],MATCH(tblTeamSch[[#This Row],[Team]],[1]!tblTeams[Team],0)),"")</f>
        <v>St. Albert the Great</v>
      </c>
      <c r="K911" s="10" t="str">
        <f>IFERROR(INDEX([1]!tblOrg[Abbr],MATCH(tblTeamSch[[#This Row],[Org]],[1]!tblOrg[Organization],0)),"")</f>
        <v>Alb</v>
      </c>
      <c r="L911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1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911" s="6"/>
      <c r="O911" s="6"/>
      <c r="P911" s="6"/>
      <c r="Q911" s="6">
        <f>INDEX([1]!tblSchedule[Home Game],MATCH(tblTeamSch[[#This Row],[Game Num]],[1]!tblSchedule[GameNum],0))</f>
        <v>0</v>
      </c>
      <c r="R911" s="7" t="e">
        <f>IF(COUNTIFS(tblTeamSch[Team],tblTeamSch[[#This Row],[Team]],#REF!,1)&gt;1,"Y","")</f>
        <v>#REF!</v>
      </c>
      <c r="S911" s="6">
        <f>INDEX([1]!tblLoc[Score],MATCH(INDEX([1]!tblOrg[Loc],MATCH(tblTeamSch[[#This Row],[Org]],[1]!tblOrg[Organization],0)),[1]!tblLoc[Loc],0))</f>
        <v>0</v>
      </c>
      <c r="T911" s="6" t="e">
        <f>INDEX([1]!tblLoc[Score],MATCH(INDEX([1]!tblOrg[Loc],MATCH(#REF!,[1]!tblOrg[Abbr],0)),[1]!tblLoc[Loc],0))</f>
        <v>#REF!</v>
      </c>
      <c r="U911" s="6">
        <f>IFERROR(INDEX([1]!tblLoc[Score],MATCH(INDEX([1]!tblOrg[Loc],MATCH(INDEX(FacList,MATCH(tblTeamSch[[#This Row],[Facility]],INDEX(FacList,,1),0),3),[1]!tblOrg[Org Num],0)),[1]!tblLoc[Loc],0)),"")</f>
        <v>7</v>
      </c>
      <c r="V911" s="6">
        <f>IF(OR(tblTeamSch[[#This Row],[Court]]="",tblTeamSch[[#This Row],[Home]]&gt;0),0,IF(tblTeamSch[[#This Row],[Court]]&lt;10,0,IF(tblTeamSch[[#This Row],[Home Court]]=10,0,10)))</f>
        <v>0</v>
      </c>
      <c r="W911" s="6" t="e">
        <f>COUNTIFS(tblTeamSch[Travel Score for Game],10,tblTeamSch[Home],0,#REF!,#REF!)</f>
        <v>#REF!</v>
      </c>
      <c r="X911" s="6" t="str">
        <f>IFERROR(INDEX(tblTeamSch[Overall Travel Score],MATCH(tblTeamSch[[#This Row],[Opponent]],tblTeamSch[Team],0)),"")</f>
        <v/>
      </c>
      <c r="Y911" s="6" cm="1">
        <f t="array" ref="Y911">IF(Y910="Num",1,IF(Y910="","",IF(Y910+1&gt;TotalNumRegGames*2,"",Y910+1)))</f>
        <v>910</v>
      </c>
    </row>
    <row r="912" spans="1:25" ht="13.35" customHeight="1" x14ac:dyDescent="0.3">
      <c r="A912" s="6" cm="1">
        <f t="array" ref="A9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677</v>
      </c>
      <c r="B912" s="6" cm="1">
        <f t="array" ref="B9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12" s="6">
        <f>IFERROR(INDEX([1]!tblSchedule[Week Game Scheduled],MATCH(tblTeamSch[[#This Row],[Game Num]],[1]!tblSchedule[GameNum],0)),"")</f>
        <v>5</v>
      </c>
      <c r="D912" s="6">
        <f>IFERROR(INDEX([1]!tblSchedule[Round],MATCH(tblTeamSch[[#This Row],[Game Num]],[1]!tblSchedule[GameNum],0)),"")</f>
        <v>3</v>
      </c>
      <c r="E912" s="6">
        <f>IFERROR(INDEX([1]!tblSchedule[Rnd Sch],MATCH(tblTeamSch[[#This Row],[Game Num]],[1]!tblSchedule[GameNum],0)),"")</f>
        <v>3</v>
      </c>
      <c r="F912" s="6" t="str">
        <f>IFERROR(INDEX([1]!tblSchedule[DLC],MATCH(tblTeamSch[[#This Row],[Game Num]],[1]!tblSchedule[GameNum],0)),"")</f>
        <v>4B3</v>
      </c>
      <c r="G912" s="7" t="str">
        <f>IFERROR(INDEX([1]!tblSchedule[Facility],MATCH(tblTeamSch[[#This Row],[Game Num]],[1]!tblSchedule[GameNum],0)),"")</f>
        <v>St. Albert the Great Gym</v>
      </c>
      <c r="H912" s="8">
        <f>IFERROR(INDEX([1]!tblSchedule[Game Date],MATCH(tblTeamSch[[#This Row],[Game Num]],[1]!tblSchedule[GameNum],0)),"")</f>
        <v>46025</v>
      </c>
      <c r="I912" s="9">
        <f>IFERROR(INDEX([1]!tblSchedule[Game Time],MATCH(tblTeamSch[[#This Row],[Game Num]],[1]!tblSchedule[GameNum],0)),"")</f>
        <v>0.5</v>
      </c>
      <c r="J912" s="10" t="str">
        <f>IFERROR(INDEX([1]!tblTeams[Organization],MATCH(tblTeamSch[[#This Row],[Team]],[1]!tblTeams[Team],0)),"")</f>
        <v>St. Albert the Great</v>
      </c>
      <c r="K912" s="10" t="str">
        <f>IFERROR(INDEX([1]!tblOrg[Abbr],MATCH(tblTeamSch[[#This Row],[Org]],[1]!tblOrg[Organization],0)),"")</f>
        <v>Alb</v>
      </c>
      <c r="L912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2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912" s="6"/>
      <c r="O912" s="6"/>
      <c r="P912" s="6"/>
      <c r="Q912" s="6">
        <f>INDEX([1]!tblSchedule[Home Game],MATCH(tblTeamSch[[#This Row],[Game Num]],[1]!tblSchedule[GameNum],0))</f>
        <v>1</v>
      </c>
      <c r="R912" s="7" t="e">
        <f>IF(COUNTIFS(tblTeamSch[Team],tblTeamSch[[#This Row],[Team]],#REF!,1)&gt;1,"Y","")</f>
        <v>#REF!</v>
      </c>
      <c r="S912" s="6">
        <f>INDEX([1]!tblLoc[Score],MATCH(INDEX([1]!tblOrg[Loc],MATCH(tblTeamSch[[#This Row],[Org]],[1]!tblOrg[Organization],0)),[1]!tblLoc[Loc],0))</f>
        <v>0</v>
      </c>
      <c r="T912" s="6" t="e">
        <f>INDEX([1]!tblLoc[Score],MATCH(INDEX([1]!tblOrg[Loc],MATCH(#REF!,[1]!tblOrg[Abbr],0)),[1]!tblLoc[Loc],0))</f>
        <v>#REF!</v>
      </c>
      <c r="U912" s="6">
        <f>IFERROR(INDEX([1]!tblLoc[Score],MATCH(INDEX([1]!tblOrg[Loc],MATCH(INDEX(FacList,MATCH(tblTeamSch[[#This Row],[Facility]],INDEX(FacList,,1),0),3),[1]!tblOrg[Org Num],0)),[1]!tblLoc[Loc],0)),"")</f>
        <v>0</v>
      </c>
      <c r="V912" s="6">
        <f>IF(OR(tblTeamSch[[#This Row],[Court]]="",tblTeamSch[[#This Row],[Home]]&gt;0),0,IF(tblTeamSch[[#This Row],[Court]]&lt;10,0,IF(tblTeamSch[[#This Row],[Home Court]]=10,0,10)))</f>
        <v>0</v>
      </c>
      <c r="W912" s="6" t="e">
        <f>COUNTIFS(tblTeamSch[Travel Score for Game],10,tblTeamSch[Home],0,#REF!,#REF!)</f>
        <v>#REF!</v>
      </c>
      <c r="X912" s="6" t="str">
        <f>IFERROR(INDEX(tblTeamSch[Overall Travel Score],MATCH(tblTeamSch[[#This Row],[Opponent]],tblTeamSch[Team],0)),"")</f>
        <v/>
      </c>
      <c r="Y912" s="6" cm="1">
        <f t="array" ref="Y912">IF(Y911="Num",1,IF(Y911="","",IF(Y911+1&gt;TotalNumRegGames*2,"",Y911+1)))</f>
        <v>911</v>
      </c>
    </row>
    <row r="913" spans="1:25" ht="13.35" customHeight="1" x14ac:dyDescent="0.3">
      <c r="A913" s="6" cm="1">
        <f t="array" ref="A9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692</v>
      </c>
      <c r="B913" s="6" cm="1">
        <f t="array" ref="B9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3" s="6">
        <f>IFERROR(INDEX([1]!tblSchedule[Week Game Scheduled],MATCH(tblTeamSch[[#This Row],[Game Num]],[1]!tblSchedule[GameNum],0)),"")</f>
        <v>6</v>
      </c>
      <c r="D913" s="6">
        <f>IFERROR(INDEX([1]!tblSchedule[Round],MATCH(tblTeamSch[[#This Row],[Game Num]],[1]!tblSchedule[GameNum],0)),"")</f>
        <v>4</v>
      </c>
      <c r="E913" s="6">
        <f>IFERROR(INDEX([1]!tblSchedule[Rnd Sch],MATCH(tblTeamSch[[#This Row],[Game Num]],[1]!tblSchedule[GameNum],0)),"")</f>
        <v>4</v>
      </c>
      <c r="F913" s="6" t="str">
        <f>IFERROR(INDEX([1]!tblSchedule[DLC],MATCH(tblTeamSch[[#This Row],[Game Num]],[1]!tblSchedule[GameNum],0)),"")</f>
        <v>4B3</v>
      </c>
      <c r="G913" s="7" t="str">
        <f>IFERROR(INDEX([1]!tblSchedule[Facility],MATCH(tblTeamSch[[#This Row],[Game Num]],[1]!tblSchedule[GameNum],0)),"")</f>
        <v>St. Margaret Mary PAC (smaller gym)</v>
      </c>
      <c r="H913" s="8">
        <f>IFERROR(INDEX([1]!tblSchedule[Game Date],MATCH(tblTeamSch[[#This Row],[Game Num]],[1]!tblSchedule[GameNum],0)),"")</f>
        <v>46032</v>
      </c>
      <c r="I913" s="9">
        <f>IFERROR(INDEX([1]!tblSchedule[Game Time],MATCH(tblTeamSch[[#This Row],[Game Num]],[1]!tblSchedule[GameNum],0)),"")</f>
        <v>0.5625</v>
      </c>
      <c r="J913" s="10" t="str">
        <f>IFERROR(INDEX([1]!tblTeams[Organization],MATCH(tblTeamSch[[#This Row],[Team]],[1]!tblTeams[Team],0)),"")</f>
        <v>St. Albert the Great</v>
      </c>
      <c r="K913" s="10" t="str">
        <f>IFERROR(INDEX([1]!tblOrg[Abbr],MATCH(tblTeamSch[[#This Row],[Org]],[1]!tblOrg[Organization],0)),"")</f>
        <v>Alb</v>
      </c>
      <c r="L913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3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913" s="6"/>
      <c r="O913" s="6"/>
      <c r="P913" s="6"/>
      <c r="Q913" s="6">
        <f>INDEX([1]!tblSchedule[Home Game],MATCH(tblTeamSch[[#This Row],[Game Num]],[1]!tblSchedule[GameNum],0))</f>
        <v>1</v>
      </c>
      <c r="R913" s="7" t="e">
        <f>IF(COUNTIFS(tblTeamSch[Team],tblTeamSch[[#This Row],[Team]],#REF!,1)&gt;1,"Y","")</f>
        <v>#REF!</v>
      </c>
      <c r="S913" s="6">
        <f>INDEX([1]!tblLoc[Score],MATCH(INDEX([1]!tblOrg[Loc],MATCH(tblTeamSch[[#This Row],[Org]],[1]!tblOrg[Organization],0)),[1]!tblLoc[Loc],0))</f>
        <v>0</v>
      </c>
      <c r="T913" s="6" t="e">
        <f>INDEX([1]!tblLoc[Score],MATCH(INDEX([1]!tblOrg[Loc],MATCH(#REF!,[1]!tblOrg[Abbr],0)),[1]!tblLoc[Loc],0))</f>
        <v>#REF!</v>
      </c>
      <c r="U913" s="6">
        <f>IFERROR(INDEX([1]!tblLoc[Score],MATCH(INDEX([1]!tblOrg[Loc],MATCH(INDEX(FacList,MATCH(tblTeamSch[[#This Row],[Facility]],INDEX(FacList,,1),0),3),[1]!tblOrg[Org Num],0)),[1]!tblLoc[Loc],0)),"")</f>
        <v>0</v>
      </c>
      <c r="V913" s="6">
        <f>IF(OR(tblTeamSch[[#This Row],[Court]]="",tblTeamSch[[#This Row],[Home]]&gt;0),0,IF(tblTeamSch[[#This Row],[Court]]&lt;10,0,IF(tblTeamSch[[#This Row],[Home Court]]=10,0,10)))</f>
        <v>0</v>
      </c>
      <c r="W913" s="6" t="e">
        <f>COUNTIFS(tblTeamSch[Travel Score for Game],10,tblTeamSch[Home],0,#REF!,#REF!)</f>
        <v>#REF!</v>
      </c>
      <c r="X913" s="6" t="str">
        <f>IFERROR(INDEX(tblTeamSch[Overall Travel Score],MATCH(tblTeamSch[[#This Row],[Opponent]],tblTeamSch[Team],0)),"")</f>
        <v/>
      </c>
      <c r="Y913" s="6" cm="1">
        <f t="array" ref="Y913">IF(Y912="Num",1,IF(Y912="","",IF(Y912+1&gt;TotalNumRegGames*2,"",Y912+1)))</f>
        <v>912</v>
      </c>
    </row>
    <row r="914" spans="1:25" ht="13.35" customHeight="1" x14ac:dyDescent="0.3">
      <c r="A914" s="6" cm="1">
        <f t="array" ref="A9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701</v>
      </c>
      <c r="B914" s="6" cm="1">
        <f t="array" ref="B9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4" s="6">
        <f>IFERROR(INDEX([1]!tblSchedule[Week Game Scheduled],MATCH(tblTeamSch[[#This Row],[Game Num]],[1]!tblSchedule[GameNum],0)),"")</f>
        <v>7</v>
      </c>
      <c r="D914" s="6">
        <f>IFERROR(INDEX([1]!tblSchedule[Round],MATCH(tblTeamSch[[#This Row],[Game Num]],[1]!tblSchedule[GameNum],0)),"")</f>
        <v>5</v>
      </c>
      <c r="E914" s="6">
        <f>IFERROR(INDEX([1]!tblSchedule[Rnd Sch],MATCH(tblTeamSch[[#This Row],[Game Num]],[1]!tblSchedule[GameNum],0)),"")</f>
        <v>5</v>
      </c>
      <c r="F914" s="6" t="str">
        <f>IFERROR(INDEX([1]!tblSchedule[DLC],MATCH(tblTeamSch[[#This Row],[Game Num]],[1]!tblSchedule[GameNum],0)),"")</f>
        <v>4B3</v>
      </c>
      <c r="G914" s="7" t="str">
        <f>IFERROR(INDEX([1]!tblSchedule[Facility],MATCH(tblTeamSch[[#This Row],[Game Num]],[1]!tblSchedule[GameNum],0)),"")</f>
        <v>Saint Andrew Academy Gym</v>
      </c>
      <c r="H914" s="8">
        <f>IFERROR(INDEX([1]!tblSchedule[Game Date],MATCH(tblTeamSch[[#This Row],[Game Num]],[1]!tblSchedule[GameNum],0)),"")</f>
        <v>46039</v>
      </c>
      <c r="I914" s="9">
        <f>IFERROR(INDEX([1]!tblSchedule[Game Time],MATCH(tblTeamSch[[#This Row],[Game Num]],[1]!tblSchedule[GameNum],0)),"")</f>
        <v>0.54166666666666663</v>
      </c>
      <c r="J914" s="10" t="str">
        <f>IFERROR(INDEX([1]!tblTeams[Organization],MATCH(tblTeamSch[[#This Row],[Team]],[1]!tblTeams[Team],0)),"")</f>
        <v>St. Albert the Great</v>
      </c>
      <c r="K914" s="10" t="str">
        <f>IFERROR(INDEX([1]!tblOrg[Abbr],MATCH(tblTeamSch[[#This Row],[Org]],[1]!tblOrg[Organization],0)),"")</f>
        <v>Alb</v>
      </c>
      <c r="L914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4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914" s="6"/>
      <c r="O914" s="6"/>
      <c r="P914" s="6"/>
      <c r="Q914" s="6">
        <f>INDEX([1]!tblSchedule[Home Game],MATCH(tblTeamSch[[#This Row],[Game Num]],[1]!tblSchedule[GameNum],0))</f>
        <v>0</v>
      </c>
      <c r="R914" s="7" t="e">
        <f>IF(COUNTIFS(tblTeamSch[Team],tblTeamSch[[#This Row],[Team]],#REF!,1)&gt;1,"Y","")</f>
        <v>#REF!</v>
      </c>
      <c r="S914" s="6">
        <f>INDEX([1]!tblLoc[Score],MATCH(INDEX([1]!tblOrg[Loc],MATCH(tblTeamSch[[#This Row],[Org]],[1]!tblOrg[Organization],0)),[1]!tblLoc[Loc],0))</f>
        <v>0</v>
      </c>
      <c r="T914" s="6" t="e">
        <f>INDEX([1]!tblLoc[Score],MATCH(INDEX([1]!tblOrg[Loc],MATCH(#REF!,[1]!tblOrg[Abbr],0)),[1]!tblLoc[Loc],0))</f>
        <v>#REF!</v>
      </c>
      <c r="U914" s="6">
        <f>IFERROR(INDEX([1]!tblLoc[Score],MATCH(INDEX([1]!tblOrg[Loc],MATCH(INDEX(FacList,MATCH(tblTeamSch[[#This Row],[Facility]],INDEX(FacList,,1),0),3),[1]!tblOrg[Org Num],0)),[1]!tblLoc[Loc],0)),"")</f>
        <v>10</v>
      </c>
      <c r="V914" s="6">
        <f>IF(OR(tblTeamSch[[#This Row],[Court]]="",tblTeamSch[[#This Row],[Home]]&gt;0),0,IF(tblTeamSch[[#This Row],[Court]]&lt;10,0,IF(tblTeamSch[[#This Row],[Home Court]]=10,0,10)))</f>
        <v>10</v>
      </c>
      <c r="W914" s="6" t="e">
        <f>COUNTIFS(tblTeamSch[Travel Score for Game],10,tblTeamSch[Home],0,#REF!,#REF!)</f>
        <v>#REF!</v>
      </c>
      <c r="X914" s="6" t="str">
        <f>IFERROR(INDEX(tblTeamSch[Overall Travel Score],MATCH(tblTeamSch[[#This Row],[Opponent]],tblTeamSch[Team],0)),"")</f>
        <v/>
      </c>
      <c r="Y914" s="6" cm="1">
        <f t="array" ref="Y914">IF(Y913="Num",1,IF(Y913="","",IF(Y913+1&gt;TotalNumRegGames*2,"",Y913+1)))</f>
        <v>913</v>
      </c>
    </row>
    <row r="915" spans="1:25" ht="13.35" customHeight="1" x14ac:dyDescent="0.3">
      <c r="A915" s="6" cm="1">
        <f t="array" ref="A9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716</v>
      </c>
      <c r="B915" s="6" cm="1">
        <f t="array" ref="B9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5" s="6">
        <f>IFERROR(INDEX([1]!tblSchedule[Week Game Scheduled],MATCH(tblTeamSch[[#This Row],[Game Num]],[1]!tblSchedule[GameNum],0)),"")</f>
        <v>8</v>
      </c>
      <c r="D915" s="6">
        <f>IFERROR(INDEX([1]!tblSchedule[Round],MATCH(tblTeamSch[[#This Row],[Game Num]],[1]!tblSchedule[GameNum],0)),"")</f>
        <v>6</v>
      </c>
      <c r="E915" s="6">
        <f>IFERROR(INDEX([1]!tblSchedule[Rnd Sch],MATCH(tblTeamSch[[#This Row],[Game Num]],[1]!tblSchedule[GameNum],0)),"")</f>
        <v>6</v>
      </c>
      <c r="F915" s="6" t="str">
        <f>IFERROR(INDEX([1]!tblSchedule[DLC],MATCH(tblTeamSch[[#This Row],[Game Num]],[1]!tblSchedule[GameNum],0)),"")</f>
        <v>4B3</v>
      </c>
      <c r="G915" s="7" t="str">
        <f>IFERROR(INDEX([1]!tblSchedule[Facility],MATCH(tblTeamSch[[#This Row],[Game Num]],[1]!tblSchedule[GameNum],0)),"")</f>
        <v>St. Agnes Gym</v>
      </c>
      <c r="H915" s="8">
        <f>IFERROR(INDEX([1]!tblSchedule[Game Date],MATCH(tblTeamSch[[#This Row],[Game Num]],[1]!tblSchedule[GameNum],0)),"")</f>
        <v>46046</v>
      </c>
      <c r="I915" s="9">
        <f>IFERROR(INDEX([1]!tblSchedule[Game Time],MATCH(tblTeamSch[[#This Row],[Game Num]],[1]!tblSchedule[GameNum],0)),"")</f>
        <v>0.54166666666666663</v>
      </c>
      <c r="J915" s="10" t="str">
        <f>IFERROR(INDEX([1]!tblTeams[Organization],MATCH(tblTeamSch[[#This Row],[Team]],[1]!tblTeams[Team],0)),"")</f>
        <v>St. Albert the Great</v>
      </c>
      <c r="K915" s="10" t="str">
        <f>IFERROR(INDEX([1]!tblOrg[Abbr],MATCH(tblTeamSch[[#This Row],[Org]],[1]!tblOrg[Organization],0)),"")</f>
        <v>Alb</v>
      </c>
      <c r="L915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5" s="10" t="str">
        <f>IFERROR(INDEX(IF(tblTeamSch[[#This Row],[1vs2]]=1,[1]!tblSchedule[Team 2 Name],[1]!tblSchedule[Team 1 Name]),MATCH(tblTeamSch[[#This Row],[Game Num]],[1]!tblSchedule[GameNum],0)),"")</f>
        <v>St Agnes BB 4B#3</v>
      </c>
      <c r="N915" s="6"/>
      <c r="O915" s="6"/>
      <c r="P915" s="6"/>
      <c r="Q915" s="6">
        <f>INDEX([1]!tblSchedule[Home Game],MATCH(tblTeamSch[[#This Row],[Game Num]],[1]!tblSchedule[GameNum],0))</f>
        <v>1</v>
      </c>
      <c r="R915" s="7" t="e">
        <f>IF(COUNTIFS(tblTeamSch[Team],tblTeamSch[[#This Row],[Team]],#REF!,1)&gt;1,"Y","")</f>
        <v>#REF!</v>
      </c>
      <c r="S915" s="6">
        <f>INDEX([1]!tblLoc[Score],MATCH(INDEX([1]!tblOrg[Loc],MATCH(tblTeamSch[[#This Row],[Org]],[1]!tblOrg[Organization],0)),[1]!tblLoc[Loc],0))</f>
        <v>0</v>
      </c>
      <c r="T915" s="6" t="e">
        <f>INDEX([1]!tblLoc[Score],MATCH(INDEX([1]!tblOrg[Loc],MATCH(#REF!,[1]!tblOrg[Abbr],0)),[1]!tblLoc[Loc],0))</f>
        <v>#REF!</v>
      </c>
      <c r="U915" s="6">
        <f>IFERROR(INDEX([1]!tblLoc[Score],MATCH(INDEX([1]!tblOrg[Loc],MATCH(INDEX(FacList,MATCH(tblTeamSch[[#This Row],[Facility]],INDEX(FacList,,1),0),3),[1]!tblOrg[Org Num],0)),[1]!tblLoc[Loc],0)),"")</f>
        <v>0</v>
      </c>
      <c r="V915" s="6">
        <f>IF(OR(tblTeamSch[[#This Row],[Court]]="",tblTeamSch[[#This Row],[Home]]&gt;0),0,IF(tblTeamSch[[#This Row],[Court]]&lt;10,0,IF(tblTeamSch[[#This Row],[Home Court]]=10,0,10)))</f>
        <v>0</v>
      </c>
      <c r="W915" s="6" t="e">
        <f>COUNTIFS(tblTeamSch[Travel Score for Game],10,tblTeamSch[Home],0,#REF!,#REF!)</f>
        <v>#REF!</v>
      </c>
      <c r="X915" s="6" t="str">
        <f>IFERROR(INDEX(tblTeamSch[Overall Travel Score],MATCH(tblTeamSch[[#This Row],[Opponent]],tblTeamSch[Team],0)),"")</f>
        <v/>
      </c>
      <c r="Y915" s="6" cm="1">
        <f t="array" ref="Y915">IF(Y914="Num",1,IF(Y914="","",IF(Y914+1&gt;TotalNumRegGames*2,"",Y914+1)))</f>
        <v>914</v>
      </c>
    </row>
    <row r="916" spans="1:25" ht="13.35" customHeight="1" x14ac:dyDescent="0.3">
      <c r="A916" s="6" cm="1">
        <f t="array" ref="A9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729</v>
      </c>
      <c r="B916" s="6" cm="1">
        <f t="array" ref="B9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6" s="6">
        <f>IFERROR(INDEX([1]!tblSchedule[Week Game Scheduled],MATCH(tblTeamSch[[#This Row],[Game Num]],[1]!tblSchedule[GameNum],0)),"")</f>
        <v>9</v>
      </c>
      <c r="D916" s="6">
        <f>IFERROR(INDEX([1]!tblSchedule[Round],MATCH(tblTeamSch[[#This Row],[Game Num]],[1]!tblSchedule[GameNum],0)),"")</f>
        <v>7</v>
      </c>
      <c r="E916" s="6">
        <f>IFERROR(INDEX([1]!tblSchedule[Rnd Sch],MATCH(tblTeamSch[[#This Row],[Game Num]],[1]!tblSchedule[GameNum],0)),"")</f>
        <v>7</v>
      </c>
      <c r="F916" s="6" t="str">
        <f>IFERROR(INDEX([1]!tblSchedule[DLC],MATCH(tblTeamSch[[#This Row],[Game Num]],[1]!tblSchedule[GameNum],0)),"")</f>
        <v>4B3</v>
      </c>
      <c r="G916" s="7" t="str">
        <f>IFERROR(INDEX([1]!tblSchedule[Facility],MATCH(tblTeamSch[[#This Row],[Game Num]],[1]!tblSchedule[GameNum],0)),"")</f>
        <v>St. Albert the Great Gym</v>
      </c>
      <c r="H916" s="8">
        <f>IFERROR(INDEX([1]!tblSchedule[Game Date],MATCH(tblTeamSch[[#This Row],[Game Num]],[1]!tblSchedule[GameNum],0)),"")</f>
        <v>46053</v>
      </c>
      <c r="I916" s="9">
        <f>IFERROR(INDEX([1]!tblSchedule[Game Time],MATCH(tblTeamSch[[#This Row],[Game Num]],[1]!tblSchedule[GameNum],0)),"")</f>
        <v>0.58333333333333337</v>
      </c>
      <c r="J916" s="10" t="str">
        <f>IFERROR(INDEX([1]!tblTeams[Organization],MATCH(tblTeamSch[[#This Row],[Team]],[1]!tblTeams[Team],0)),"")</f>
        <v>St. Albert the Great</v>
      </c>
      <c r="K916" s="10" t="str">
        <f>IFERROR(INDEX([1]!tblOrg[Abbr],MATCH(tblTeamSch[[#This Row],[Org]],[1]!tblOrg[Organization],0)),"")</f>
        <v>Alb</v>
      </c>
      <c r="L916" s="10" t="str">
        <f>IFERROR(INDEX(IF(tblTeamSch[[#This Row],[1vs2]]=1,[1]!tblSchedule[Team 1 Name],[1]!tblSchedule[Team 2 Name]),MATCH(tblTeamSch[[#This Row],[Game Num]],[1]!tblSchedule[GameNum],0)),"")</f>
        <v>St. Albert BB 4B#3 White</v>
      </c>
      <c r="M916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916" s="6"/>
      <c r="O916" s="6"/>
      <c r="P916" s="6"/>
      <c r="Q916" s="6">
        <f>INDEX([1]!tblSchedule[Home Game],MATCH(tblTeamSch[[#This Row],[Game Num]],[1]!tblSchedule[GameNum],0))</f>
        <v>1</v>
      </c>
      <c r="R916" s="7" t="e">
        <f>IF(COUNTIFS(tblTeamSch[Team],tblTeamSch[[#This Row],[Team]],#REF!,1)&gt;1,"Y","")</f>
        <v>#REF!</v>
      </c>
      <c r="S916" s="6">
        <f>INDEX([1]!tblLoc[Score],MATCH(INDEX([1]!tblOrg[Loc],MATCH(tblTeamSch[[#This Row],[Org]],[1]!tblOrg[Organization],0)),[1]!tblLoc[Loc],0))</f>
        <v>0</v>
      </c>
      <c r="T916" s="6" t="e">
        <f>INDEX([1]!tblLoc[Score],MATCH(INDEX([1]!tblOrg[Loc],MATCH(#REF!,[1]!tblOrg[Abbr],0)),[1]!tblLoc[Loc],0))</f>
        <v>#REF!</v>
      </c>
      <c r="U916" s="6">
        <f>IFERROR(INDEX([1]!tblLoc[Score],MATCH(INDEX([1]!tblOrg[Loc],MATCH(INDEX(FacList,MATCH(tblTeamSch[[#This Row],[Facility]],INDEX(FacList,,1),0),3),[1]!tblOrg[Org Num],0)),[1]!tblLoc[Loc],0)),"")</f>
        <v>0</v>
      </c>
      <c r="V916" s="6">
        <f>IF(OR(tblTeamSch[[#This Row],[Court]]="",tblTeamSch[[#This Row],[Home]]&gt;0),0,IF(tblTeamSch[[#This Row],[Court]]&lt;10,0,IF(tblTeamSch[[#This Row],[Home Court]]=10,0,10)))</f>
        <v>0</v>
      </c>
      <c r="W916" s="6" t="e">
        <f>COUNTIFS(tblTeamSch[Travel Score for Game],10,tblTeamSch[Home],0,#REF!,#REF!)</f>
        <v>#REF!</v>
      </c>
      <c r="X916" s="6" t="str">
        <f>IFERROR(INDEX(tblTeamSch[Overall Travel Score],MATCH(tblTeamSch[[#This Row],[Opponent]],tblTeamSch[Team],0)),"")</f>
        <v/>
      </c>
      <c r="Y916" s="6" cm="1">
        <f t="array" ref="Y916">IF(Y915="Num",1,IF(Y915="","",IF(Y915+1&gt;TotalNumRegGames*2,"",Y915+1)))</f>
        <v>915</v>
      </c>
    </row>
    <row r="917" spans="1:25" ht="13.35" customHeight="1" x14ac:dyDescent="0.3">
      <c r="A917" s="6" cm="1">
        <f t="array" ref="A9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1007</v>
      </c>
      <c r="B917" s="6" cm="1">
        <f t="array" ref="B9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17" s="6">
        <f>IFERROR(INDEX([1]!tblSchedule[Week Game Scheduled],MATCH(tblTeamSch[[#This Row],[Game Num]],[1]!tblSchedule[GameNum],0)),"")</f>
        <v>49</v>
      </c>
      <c r="D917" s="6">
        <f>IFERROR(INDEX([1]!tblSchedule[Round],MATCH(tblTeamSch[[#This Row],[Game Num]],[1]!tblSchedule[GameNum],0)),"")</f>
        <v>1</v>
      </c>
      <c r="E917" s="6">
        <f>IFERROR(INDEX([1]!tblSchedule[Rnd Sch],MATCH(tblTeamSch[[#This Row],[Game Num]],[1]!tblSchedule[GameNum],0)),"")</f>
        <v>1</v>
      </c>
      <c r="F917" s="6" t="str">
        <f>IFERROR(INDEX([1]!tblSchedule[DLC],MATCH(tblTeamSch[[#This Row],[Game Num]],[1]!tblSchedule[GameNum],0)),"")</f>
        <v>4G1AA</v>
      </c>
      <c r="G917" s="7" t="str">
        <f>IFERROR(INDEX([1]!tblSchedule[Facility],MATCH(tblTeamSch[[#This Row],[Game Num]],[1]!tblSchedule[GameNum],0)),"")</f>
        <v>St. Michael Community Center</v>
      </c>
      <c r="H917" s="8">
        <f>IFERROR(INDEX([1]!tblSchedule[Game Date],MATCH(tblTeamSch[[#This Row],[Game Num]],[1]!tblSchedule[GameNum],0)),"")</f>
        <v>45997</v>
      </c>
      <c r="I917" s="9">
        <f>IFERROR(INDEX([1]!tblSchedule[Game Time],MATCH(tblTeamSch[[#This Row],[Game Num]],[1]!tblSchedule[GameNum],0)),"")</f>
        <v>0.625</v>
      </c>
      <c r="J917" s="10" t="str">
        <f>IFERROR(INDEX([1]!tblTeams[Organization],MATCH(tblTeamSch[[#This Row],[Team]],[1]!tblTeams[Team],0)),"")</f>
        <v>St. Albert the Great</v>
      </c>
      <c r="K917" s="10" t="str">
        <f>IFERROR(INDEX([1]!tblOrg[Abbr],MATCH(tblTeamSch[[#This Row],[Org]],[1]!tblOrg[Organization],0)),"")</f>
        <v>Alb</v>
      </c>
      <c r="L917" s="10" t="str">
        <f>IFERROR(INDEX(IF(tblTeamSch[[#This Row],[1vs2]]=1,[1]!tblSchedule[Team 1 Name],[1]!tblSchedule[Team 2 Name]),MATCH(tblTeamSch[[#This Row],[Game Num]],[1]!tblSchedule[GameNum],0)),"")</f>
        <v>St. Albert GBB 3/4 #1</v>
      </c>
      <c r="M917" s="10" t="str">
        <f>IFERROR(INDEX(IF(tblTeamSch[[#This Row],[1vs2]]=1,[1]!tblSchedule[Team 2 Name],[1]!tblSchedule[Team 1 Name]),MATCH(tblTeamSch[[#This Row],[Game Num]],[1]!tblSchedule[GameNum],0)),"")</f>
        <v>St Michael BB 4G#1</v>
      </c>
      <c r="N917" s="6"/>
      <c r="O917" s="6"/>
      <c r="P917" s="6"/>
      <c r="Q917" s="6">
        <f>INDEX([1]!tblSchedule[Home Game],MATCH(tblTeamSch[[#This Row],[Game Num]],[1]!tblSchedule[GameNum],0))</f>
        <v>1</v>
      </c>
      <c r="R917" s="7" t="e">
        <f>IF(COUNTIFS(tblTeamSch[Team],tblTeamSch[[#This Row],[Team]],#REF!,1)&gt;1,"Y","")</f>
        <v>#REF!</v>
      </c>
      <c r="S917" s="6">
        <f>INDEX([1]!tblLoc[Score],MATCH(INDEX([1]!tblOrg[Loc],MATCH(tblTeamSch[[#This Row],[Org]],[1]!tblOrg[Organization],0)),[1]!tblLoc[Loc],0))</f>
        <v>0</v>
      </c>
      <c r="T917" s="6" t="e">
        <f>INDEX([1]!tblLoc[Score],MATCH(INDEX([1]!tblOrg[Loc],MATCH(#REF!,[1]!tblOrg[Abbr],0)),[1]!tblLoc[Loc],0))</f>
        <v>#REF!</v>
      </c>
      <c r="U917" s="6">
        <f>IFERROR(INDEX([1]!tblLoc[Score],MATCH(INDEX([1]!tblOrg[Loc],MATCH(INDEX(FacList,MATCH(tblTeamSch[[#This Row],[Facility]],INDEX(FacList,,1),0),3),[1]!tblOrg[Org Num],0)),[1]!tblLoc[Loc],0)),"")</f>
        <v>7</v>
      </c>
      <c r="V917" s="6">
        <f>IF(OR(tblTeamSch[[#This Row],[Court]]="",tblTeamSch[[#This Row],[Home]]&gt;0),0,IF(tblTeamSch[[#This Row],[Court]]&lt;10,0,IF(tblTeamSch[[#This Row],[Home Court]]=10,0,10)))</f>
        <v>0</v>
      </c>
      <c r="W917" s="6" t="e">
        <f>COUNTIFS(tblTeamSch[Travel Score for Game],10,tblTeamSch[Home],0,#REF!,#REF!)</f>
        <v>#REF!</v>
      </c>
      <c r="X917" s="6" t="str">
        <f>IFERROR(INDEX(tblTeamSch[Overall Travel Score],MATCH(tblTeamSch[[#This Row],[Opponent]],tblTeamSch[Team],0)),"")</f>
        <v/>
      </c>
      <c r="Y917" s="6" cm="1">
        <f t="array" ref="Y917">IF(Y916="Num",1,IF(Y916="","",IF(Y916+1&gt;TotalNumRegGames*2,"",Y916+1)))</f>
        <v>916</v>
      </c>
    </row>
    <row r="918" spans="1:25" ht="13.35" customHeight="1" x14ac:dyDescent="0.3">
      <c r="A918" s="6" cm="1">
        <f t="array" ref="A9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1014</v>
      </c>
      <c r="B918" s="6" cm="1">
        <f t="array" ref="B9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18" s="6">
        <f>IFERROR(INDEX([1]!tblSchedule[Week Game Scheduled],MATCH(tblTeamSch[[#This Row],[Game Num]],[1]!tblSchedule[GameNum],0)),"")</f>
        <v>50</v>
      </c>
      <c r="D918" s="6">
        <f>IFERROR(INDEX([1]!tblSchedule[Round],MATCH(tblTeamSch[[#This Row],[Game Num]],[1]!tblSchedule[GameNum],0)),"")</f>
        <v>2</v>
      </c>
      <c r="E918" s="6">
        <f>IFERROR(INDEX([1]!tblSchedule[Rnd Sch],MATCH(tblTeamSch[[#This Row],[Game Num]],[1]!tblSchedule[GameNum],0)),"")</f>
        <v>2</v>
      </c>
      <c r="F918" s="6" t="str">
        <f>IFERROR(INDEX([1]!tblSchedule[DLC],MATCH(tblTeamSch[[#This Row],[Game Num]],[1]!tblSchedule[GameNum],0)),"")</f>
        <v>4G1AA</v>
      </c>
      <c r="G918" s="7" t="str">
        <f>IFERROR(INDEX([1]!tblSchedule[Facility],MATCH(tblTeamSch[[#This Row],[Game Num]],[1]!tblSchedule[GameNum],0)),"")</f>
        <v>St. Margaret Mary Gym</v>
      </c>
      <c r="H918" s="8">
        <f>IFERROR(INDEX([1]!tblSchedule[Game Date],MATCH(tblTeamSch[[#This Row],[Game Num]],[1]!tblSchedule[GameNum],0)),"")</f>
        <v>46004</v>
      </c>
      <c r="I918" s="9">
        <f>IFERROR(INDEX([1]!tblSchedule[Game Time],MATCH(tblTeamSch[[#This Row],[Game Num]],[1]!tblSchedule[GameNum],0)),"")</f>
        <v>0.58333333333333337</v>
      </c>
      <c r="J918" s="10" t="str">
        <f>IFERROR(INDEX([1]!tblTeams[Organization],MATCH(tblTeamSch[[#This Row],[Team]],[1]!tblTeams[Team],0)),"")</f>
        <v>St. Albert the Great</v>
      </c>
      <c r="K918" s="10" t="str">
        <f>IFERROR(INDEX([1]!tblOrg[Abbr],MATCH(tblTeamSch[[#This Row],[Org]],[1]!tblOrg[Organization],0)),"")</f>
        <v>Alb</v>
      </c>
      <c r="L918" s="10" t="str">
        <f>IFERROR(INDEX(IF(tblTeamSch[[#This Row],[1vs2]]=1,[1]!tblSchedule[Team 1 Name],[1]!tblSchedule[Team 2 Name]),MATCH(tblTeamSch[[#This Row],[Game Num]],[1]!tblSchedule[GameNum],0)),"")</f>
        <v>St. Albert GBB 3/4 #1</v>
      </c>
      <c r="M918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918" s="6"/>
      <c r="O918" s="6"/>
      <c r="P918" s="6"/>
      <c r="Q918" s="6">
        <f>INDEX([1]!tblSchedule[Home Game],MATCH(tblTeamSch[[#This Row],[Game Num]],[1]!tblSchedule[GameNum],0))</f>
        <v>1</v>
      </c>
      <c r="R918" s="7" t="e">
        <f>IF(COUNTIFS(tblTeamSch[Team],tblTeamSch[[#This Row],[Team]],#REF!,1)&gt;1,"Y","")</f>
        <v>#REF!</v>
      </c>
      <c r="S918" s="6">
        <f>INDEX([1]!tblLoc[Score],MATCH(INDEX([1]!tblOrg[Loc],MATCH(tblTeamSch[[#This Row],[Org]],[1]!tblOrg[Organization],0)),[1]!tblLoc[Loc],0))</f>
        <v>0</v>
      </c>
      <c r="T918" s="6" t="e">
        <f>INDEX([1]!tblLoc[Score],MATCH(INDEX([1]!tblOrg[Loc],MATCH(#REF!,[1]!tblOrg[Abbr],0)),[1]!tblLoc[Loc],0))</f>
        <v>#REF!</v>
      </c>
      <c r="U918" s="6">
        <f>IFERROR(INDEX([1]!tblLoc[Score],MATCH(INDEX([1]!tblOrg[Loc],MATCH(INDEX(FacList,MATCH(tblTeamSch[[#This Row],[Facility]],INDEX(FacList,,1),0),3),[1]!tblOrg[Org Num],0)),[1]!tblLoc[Loc],0)),"")</f>
        <v>0</v>
      </c>
      <c r="V918" s="6">
        <f>IF(OR(tblTeamSch[[#This Row],[Court]]="",tblTeamSch[[#This Row],[Home]]&gt;0),0,IF(tblTeamSch[[#This Row],[Court]]&lt;10,0,IF(tblTeamSch[[#This Row],[Home Court]]=10,0,10)))</f>
        <v>0</v>
      </c>
      <c r="W918" s="6" t="e">
        <f>COUNTIFS(tblTeamSch[Travel Score for Game],10,tblTeamSch[Home],0,#REF!,#REF!)</f>
        <v>#REF!</v>
      </c>
      <c r="X918" s="6" t="str">
        <f>IFERROR(INDEX(tblTeamSch[Overall Travel Score],MATCH(tblTeamSch[[#This Row],[Opponent]],tblTeamSch[Team],0)),"")</f>
        <v/>
      </c>
      <c r="Y918" s="6" cm="1">
        <f t="array" ref="Y918">IF(Y917="Num",1,IF(Y917="","",IF(Y917+1&gt;TotalNumRegGames*2,"",Y917+1)))</f>
        <v>917</v>
      </c>
    </row>
    <row r="919" spans="1:25" ht="13.35" customHeight="1" x14ac:dyDescent="0.3">
      <c r="A919" s="6" cm="1">
        <f t="array" ref="A9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1019</v>
      </c>
      <c r="B919" s="6" cm="1">
        <f t="array" ref="B9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19" s="6">
        <f>IFERROR(INDEX([1]!tblSchedule[Week Game Scheduled],MATCH(tblTeamSch[[#This Row],[Game Num]],[1]!tblSchedule[GameNum],0)),"")</f>
        <v>5</v>
      </c>
      <c r="D919" s="6">
        <f>IFERROR(INDEX([1]!tblSchedule[Round],MATCH(tblTeamSch[[#This Row],[Game Num]],[1]!tblSchedule[GameNum],0)),"")</f>
        <v>3</v>
      </c>
      <c r="E919" s="6">
        <f>IFERROR(INDEX([1]!tblSchedule[Rnd Sch],MATCH(tblTeamSch[[#This Row],[Game Num]],[1]!tblSchedule[GameNum],0)),"")</f>
        <v>3</v>
      </c>
      <c r="F919" s="6" t="str">
        <f>IFERROR(INDEX([1]!tblSchedule[DLC],MATCH(tblTeamSch[[#This Row],[Game Num]],[1]!tblSchedule[GameNum],0)),"")</f>
        <v>4G1AA</v>
      </c>
      <c r="G919" s="7" t="str">
        <f>IFERROR(INDEX([1]!tblSchedule[Facility],MATCH(tblTeamSch[[#This Row],[Game Num]],[1]!tblSchedule[GameNum],0)),"")</f>
        <v>St. Albert the Great Gym</v>
      </c>
      <c r="H919" s="8">
        <f>IFERROR(INDEX([1]!tblSchedule[Game Date],MATCH(tblTeamSch[[#This Row],[Game Num]],[1]!tblSchedule[GameNum],0)),"")</f>
        <v>46025</v>
      </c>
      <c r="I919" s="9">
        <f>IFERROR(INDEX([1]!tblSchedule[Game Time],MATCH(tblTeamSch[[#This Row],[Game Num]],[1]!tblSchedule[GameNum],0)),"")</f>
        <v>0.54166666666666663</v>
      </c>
      <c r="J919" s="10" t="str">
        <f>IFERROR(INDEX([1]!tblTeams[Organization],MATCH(tblTeamSch[[#This Row],[Team]],[1]!tblTeams[Team],0)),"")</f>
        <v>St. Albert the Great</v>
      </c>
      <c r="K919" s="10" t="str">
        <f>IFERROR(INDEX([1]!tblOrg[Abbr],MATCH(tblTeamSch[[#This Row],[Org]],[1]!tblOrg[Organization],0)),"")</f>
        <v>Alb</v>
      </c>
      <c r="L919" s="10" t="str">
        <f>IFERROR(INDEX(IF(tblTeamSch[[#This Row],[1vs2]]=1,[1]!tblSchedule[Team 1 Name],[1]!tblSchedule[Team 2 Name]),MATCH(tblTeamSch[[#This Row],[Game Num]],[1]!tblSchedule[GameNum],0)),"")</f>
        <v>St. Albert GBB 3/4 #1</v>
      </c>
      <c r="M919" s="10" t="str">
        <f>IFERROR(INDEX(IF(tblTeamSch[[#This Row],[1vs2]]=1,[1]!tblSchedule[Team 2 Name],[1]!tblSchedule[Team 1 Name]),MATCH(tblTeamSch[[#This Row],[Game Num]],[1]!tblSchedule[GameNum],0)),"")</f>
        <v>Holy Trinity BB 3/4G #1</v>
      </c>
      <c r="N919" s="6"/>
      <c r="O919" s="6"/>
      <c r="P919" s="6"/>
      <c r="Q919" s="6">
        <f>INDEX([1]!tblSchedule[Home Game],MATCH(tblTeamSch[[#This Row],[Game Num]],[1]!tblSchedule[GameNum],0))</f>
        <v>1</v>
      </c>
      <c r="R919" s="7" t="e">
        <f>IF(COUNTIFS(tblTeamSch[Team],tblTeamSch[[#This Row],[Team]],#REF!,1)&gt;1,"Y","")</f>
        <v>#REF!</v>
      </c>
      <c r="S919" s="6">
        <f>INDEX([1]!tblLoc[Score],MATCH(INDEX([1]!tblOrg[Loc],MATCH(tblTeamSch[[#This Row],[Org]],[1]!tblOrg[Organization],0)),[1]!tblLoc[Loc],0))</f>
        <v>0</v>
      </c>
      <c r="T919" s="6" t="e">
        <f>INDEX([1]!tblLoc[Score],MATCH(INDEX([1]!tblOrg[Loc],MATCH(#REF!,[1]!tblOrg[Abbr],0)),[1]!tblLoc[Loc],0))</f>
        <v>#REF!</v>
      </c>
      <c r="U919" s="6">
        <f>IFERROR(INDEX([1]!tblLoc[Score],MATCH(INDEX([1]!tblOrg[Loc],MATCH(INDEX(FacList,MATCH(tblTeamSch[[#This Row],[Facility]],INDEX(FacList,,1),0),3),[1]!tblOrg[Org Num],0)),[1]!tblLoc[Loc],0)),"")</f>
        <v>0</v>
      </c>
      <c r="V919" s="6">
        <f>IF(OR(tblTeamSch[[#This Row],[Court]]="",tblTeamSch[[#This Row],[Home]]&gt;0),0,IF(tblTeamSch[[#This Row],[Court]]&lt;10,0,IF(tblTeamSch[[#This Row],[Home Court]]=10,0,10)))</f>
        <v>0</v>
      </c>
      <c r="W919" s="6" t="e">
        <f>COUNTIFS(tblTeamSch[Travel Score for Game],10,tblTeamSch[Home],0,#REF!,#REF!)</f>
        <v>#REF!</v>
      </c>
      <c r="X919" s="6" t="str">
        <f>IFERROR(INDEX(tblTeamSch[Overall Travel Score],MATCH(tblTeamSch[[#This Row],[Opponent]],tblTeamSch[Team],0)),"")</f>
        <v/>
      </c>
      <c r="Y919" s="6" cm="1">
        <f t="array" ref="Y919">IF(Y918="Num",1,IF(Y918="","",IF(Y918+1&gt;TotalNumRegGames*2,"",Y918+1)))</f>
        <v>918</v>
      </c>
    </row>
    <row r="920" spans="1:25" ht="13.35" customHeight="1" x14ac:dyDescent="0.3">
      <c r="A920" s="6" cm="1">
        <f t="array" ref="A9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1024</v>
      </c>
      <c r="B920" s="6" cm="1">
        <f t="array" ref="B9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0" s="6">
        <f>IFERROR(INDEX([1]!tblSchedule[Week Game Scheduled],MATCH(tblTeamSch[[#This Row],[Game Num]],[1]!tblSchedule[GameNum],0)),"")</f>
        <v>6</v>
      </c>
      <c r="D920" s="6">
        <f>IFERROR(INDEX([1]!tblSchedule[Round],MATCH(tblTeamSch[[#This Row],[Game Num]],[1]!tblSchedule[GameNum],0)),"")</f>
        <v>4</v>
      </c>
      <c r="E920" s="6">
        <f>IFERROR(INDEX([1]!tblSchedule[Rnd Sch],MATCH(tblTeamSch[[#This Row],[Game Num]],[1]!tblSchedule[GameNum],0)),"")</f>
        <v>4</v>
      </c>
      <c r="F920" s="6" t="str">
        <f>IFERROR(INDEX([1]!tblSchedule[DLC],MATCH(tblTeamSch[[#This Row],[Game Num]],[1]!tblSchedule[GameNum],0)),"")</f>
        <v>4G1AA</v>
      </c>
      <c r="G920" s="7" t="str">
        <f>IFERROR(INDEX([1]!tblSchedule[Facility],MATCH(tblTeamSch[[#This Row],[Game Num]],[1]!tblSchedule[GameNum],0)),"")</f>
        <v>St. Agnes Gym</v>
      </c>
      <c r="H920" s="8">
        <f>IFERROR(INDEX([1]!tblSchedule[Game Date],MATCH(tblTeamSch[[#This Row],[Game Num]],[1]!tblSchedule[GameNum],0)),"")</f>
        <v>46032</v>
      </c>
      <c r="I920" s="9">
        <f>IFERROR(INDEX([1]!tblSchedule[Game Time],MATCH(tblTeamSch[[#This Row],[Game Num]],[1]!tblSchedule[GameNum],0)),"")</f>
        <v>0.54166666666666663</v>
      </c>
      <c r="J920" s="10" t="str">
        <f>IFERROR(INDEX([1]!tblTeams[Organization],MATCH(tblTeamSch[[#This Row],[Team]],[1]!tblTeams[Team],0)),"")</f>
        <v>St. Albert the Great</v>
      </c>
      <c r="K920" s="10" t="str">
        <f>IFERROR(INDEX([1]!tblOrg[Abbr],MATCH(tblTeamSch[[#This Row],[Org]],[1]!tblOrg[Organization],0)),"")</f>
        <v>Alb</v>
      </c>
      <c r="L920" s="10" t="str">
        <f>IFERROR(INDEX(IF(tblTeamSch[[#This Row],[1vs2]]=1,[1]!tblSchedule[Team 1 Name],[1]!tblSchedule[Team 2 Name]),MATCH(tblTeamSch[[#This Row],[Game Num]],[1]!tblSchedule[GameNum],0)),"")</f>
        <v>St. Albert GBB 3/4 #1</v>
      </c>
      <c r="M920" s="10" t="str">
        <f>IFERROR(INDEX(IF(tblTeamSch[[#This Row],[1vs2]]=1,[1]!tblSchedule[Team 2 Name],[1]!tblSchedule[Team 1 Name]),MATCH(tblTeamSch[[#This Row],[Game Num]],[1]!tblSchedule[GameNum],0)),"")</f>
        <v>St Agnes BB 4G#1</v>
      </c>
      <c r="N920" s="6"/>
      <c r="O920" s="6"/>
      <c r="P920" s="6"/>
      <c r="Q920" s="6">
        <f>INDEX([1]!tblSchedule[Home Game],MATCH(tblTeamSch[[#This Row],[Game Num]],[1]!tblSchedule[GameNum],0))</f>
        <v>1</v>
      </c>
      <c r="R920" s="7" t="e">
        <f>IF(COUNTIFS(tblTeamSch[Team],tblTeamSch[[#This Row],[Team]],#REF!,1)&gt;1,"Y","")</f>
        <v>#REF!</v>
      </c>
      <c r="S920" s="6">
        <f>INDEX([1]!tblLoc[Score],MATCH(INDEX([1]!tblOrg[Loc],MATCH(tblTeamSch[[#This Row],[Org]],[1]!tblOrg[Organization],0)),[1]!tblLoc[Loc],0))</f>
        <v>0</v>
      </c>
      <c r="T920" s="6" t="e">
        <f>INDEX([1]!tblLoc[Score],MATCH(INDEX([1]!tblOrg[Loc],MATCH(#REF!,[1]!tblOrg[Abbr],0)),[1]!tblLoc[Loc],0))</f>
        <v>#REF!</v>
      </c>
      <c r="U920" s="6">
        <f>IFERROR(INDEX([1]!tblLoc[Score],MATCH(INDEX([1]!tblOrg[Loc],MATCH(INDEX(FacList,MATCH(tblTeamSch[[#This Row],[Facility]],INDEX(FacList,,1),0),3),[1]!tblOrg[Org Num],0)),[1]!tblLoc[Loc],0)),"")</f>
        <v>0</v>
      </c>
      <c r="V920" s="6">
        <f>IF(OR(tblTeamSch[[#This Row],[Court]]="",tblTeamSch[[#This Row],[Home]]&gt;0),0,IF(tblTeamSch[[#This Row],[Court]]&lt;10,0,IF(tblTeamSch[[#This Row],[Home Court]]=10,0,10)))</f>
        <v>0</v>
      </c>
      <c r="W920" s="6" t="e">
        <f>COUNTIFS(tblTeamSch[Travel Score for Game],10,tblTeamSch[Home],0,#REF!,#REF!)</f>
        <v>#REF!</v>
      </c>
      <c r="X920" s="6" t="str">
        <f>IFERROR(INDEX(tblTeamSch[Overall Travel Score],MATCH(tblTeamSch[[#This Row],[Opponent]],tblTeamSch[Team],0)),"")</f>
        <v/>
      </c>
      <c r="Y920" s="6" cm="1">
        <f t="array" ref="Y920">IF(Y919="Num",1,IF(Y919="","",IF(Y919+1&gt;TotalNumRegGames*2,"",Y919+1)))</f>
        <v>919</v>
      </c>
    </row>
    <row r="921" spans="1:25" ht="13.35" customHeight="1" x14ac:dyDescent="0.3">
      <c r="A921" s="6" cm="1">
        <f t="array" ref="A9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1030</v>
      </c>
      <c r="B921" s="6" cm="1">
        <f t="array" ref="B9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1" s="6">
        <f>IFERROR(INDEX([1]!tblSchedule[Week Game Scheduled],MATCH(tblTeamSch[[#This Row],[Game Num]],[1]!tblSchedule[GameNum],0)),"")</f>
        <v>7</v>
      </c>
      <c r="D921" s="6">
        <f>IFERROR(INDEX([1]!tblSchedule[Round],MATCH(tblTeamSch[[#This Row],[Game Num]],[1]!tblSchedule[GameNum],0)),"")</f>
        <v>5</v>
      </c>
      <c r="E921" s="6">
        <f>IFERROR(INDEX([1]!tblSchedule[Rnd Sch],MATCH(tblTeamSch[[#This Row],[Game Num]],[1]!tblSchedule[GameNum],0)),"")</f>
        <v>5</v>
      </c>
      <c r="F921" s="6" t="str">
        <f>IFERROR(INDEX([1]!tblSchedule[DLC],MATCH(tblTeamSch[[#This Row],[Game Num]],[1]!tblSchedule[GameNum],0)),"")</f>
        <v>4G1AA</v>
      </c>
      <c r="G921" s="7" t="str">
        <f>IFERROR(INDEX([1]!tblSchedule[Facility],MATCH(tblTeamSch[[#This Row],[Game Num]],[1]!tblSchedule[GameNum],0)),"")</f>
        <v>St. Albert the Great Gym</v>
      </c>
      <c r="H921" s="8">
        <f>IFERROR(INDEX([1]!tblSchedule[Game Date],MATCH(tblTeamSch[[#This Row],[Game Num]],[1]!tblSchedule[GameNum],0)),"")</f>
        <v>46039</v>
      </c>
      <c r="I921" s="9">
        <f>IFERROR(INDEX([1]!tblSchedule[Game Time],MATCH(tblTeamSch[[#This Row],[Game Num]],[1]!tblSchedule[GameNum],0)),"")</f>
        <v>0.5</v>
      </c>
      <c r="J921" s="10" t="str">
        <f>IFERROR(INDEX([1]!tblTeams[Organization],MATCH(tblTeamSch[[#This Row],[Team]],[1]!tblTeams[Team],0)),"")</f>
        <v>St. Albert the Great</v>
      </c>
      <c r="K921" s="10" t="str">
        <f>IFERROR(INDEX([1]!tblOrg[Abbr],MATCH(tblTeamSch[[#This Row],[Org]],[1]!tblOrg[Organization],0)),"")</f>
        <v>Alb</v>
      </c>
      <c r="L921" s="10" t="str">
        <f>IFERROR(INDEX(IF(tblTeamSch[[#This Row],[1vs2]]=1,[1]!tblSchedule[Team 1 Name],[1]!tblSchedule[Team 2 Name]),MATCH(tblTeamSch[[#This Row],[Game Num]],[1]!tblSchedule[GameNum],0)),"")</f>
        <v>St. Albert GBB 3/4 #1</v>
      </c>
      <c r="M921" s="10" t="str">
        <f>IFERROR(INDEX(IF(tblTeamSch[[#This Row],[1vs2]]=1,[1]!tblSchedule[Team 2 Name],[1]!tblSchedule[Team 1 Name]),MATCH(tblTeamSch[[#This Row],[Game Num]],[1]!tblSchedule[GameNum],0)),"")</f>
        <v>Holy Spirit GBB 4#1</v>
      </c>
      <c r="N921" s="6"/>
      <c r="O921" s="6"/>
      <c r="P921" s="6"/>
      <c r="Q921" s="6">
        <f>INDEX([1]!tblSchedule[Home Game],MATCH(tblTeamSch[[#This Row],[Game Num]],[1]!tblSchedule[GameNum],0))</f>
        <v>1</v>
      </c>
      <c r="R921" s="7" t="e">
        <f>IF(COUNTIFS(tblTeamSch[Team],tblTeamSch[[#This Row],[Team]],#REF!,1)&gt;1,"Y","")</f>
        <v>#REF!</v>
      </c>
      <c r="S921" s="6">
        <f>INDEX([1]!tblLoc[Score],MATCH(INDEX([1]!tblOrg[Loc],MATCH(tblTeamSch[[#This Row],[Org]],[1]!tblOrg[Organization],0)),[1]!tblLoc[Loc],0))</f>
        <v>0</v>
      </c>
      <c r="T921" s="6" t="e">
        <f>INDEX([1]!tblLoc[Score],MATCH(INDEX([1]!tblOrg[Loc],MATCH(#REF!,[1]!tblOrg[Abbr],0)),[1]!tblLoc[Loc],0))</f>
        <v>#REF!</v>
      </c>
      <c r="U921" s="6">
        <f>IFERROR(INDEX([1]!tblLoc[Score],MATCH(INDEX([1]!tblOrg[Loc],MATCH(INDEX(FacList,MATCH(tblTeamSch[[#This Row],[Facility]],INDEX(FacList,,1),0),3),[1]!tblOrg[Org Num],0)),[1]!tblLoc[Loc],0)),"")</f>
        <v>0</v>
      </c>
      <c r="V921" s="6">
        <f>IF(OR(tblTeamSch[[#This Row],[Court]]="",tblTeamSch[[#This Row],[Home]]&gt;0),0,IF(tblTeamSch[[#This Row],[Court]]&lt;10,0,IF(tblTeamSch[[#This Row],[Home Court]]=10,0,10)))</f>
        <v>0</v>
      </c>
      <c r="W921" s="6" t="e">
        <f>COUNTIFS(tblTeamSch[Travel Score for Game],10,tblTeamSch[Home],0,#REF!,#REF!)</f>
        <v>#REF!</v>
      </c>
      <c r="X921" s="6" t="str">
        <f>IFERROR(INDEX(tblTeamSch[Overall Travel Score],MATCH(tblTeamSch[[#This Row],[Opponent]],tblTeamSch[Team],0)),"")</f>
        <v/>
      </c>
      <c r="Y921" s="6" cm="1">
        <f t="array" ref="Y921">IF(Y920="Num",1,IF(Y920="","",IF(Y920+1&gt;TotalNumRegGames*2,"",Y920+1)))</f>
        <v>920</v>
      </c>
    </row>
    <row r="922" spans="1:25" ht="13.35" customHeight="1" x14ac:dyDescent="0.3">
      <c r="A922" s="6" cm="1">
        <f t="array" ref="A9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1037</v>
      </c>
      <c r="B922" s="6" cm="1">
        <f t="array" ref="B9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2" s="6">
        <f>IFERROR(INDEX([1]!tblSchedule[Week Game Scheduled],MATCH(tblTeamSch[[#This Row],[Game Num]],[1]!tblSchedule[GameNum],0)),"")</f>
        <v>8</v>
      </c>
      <c r="D922" s="6">
        <f>IFERROR(INDEX([1]!tblSchedule[Round],MATCH(tblTeamSch[[#This Row],[Game Num]],[1]!tblSchedule[GameNum],0)),"")</f>
        <v>6</v>
      </c>
      <c r="E922" s="6">
        <f>IFERROR(INDEX([1]!tblSchedule[Rnd Sch],MATCH(tblTeamSch[[#This Row],[Game Num]],[1]!tblSchedule[GameNum],0)),"")</f>
        <v>6</v>
      </c>
      <c r="F922" s="6" t="str">
        <f>IFERROR(INDEX([1]!tblSchedule[DLC],MATCH(tblTeamSch[[#This Row],[Game Num]],[1]!tblSchedule[GameNum],0)),"")</f>
        <v>4G1AA</v>
      </c>
      <c r="G922" s="7" t="str">
        <f>IFERROR(INDEX([1]!tblSchedule[Facility],MATCH(tblTeamSch[[#This Row],[Game Num]],[1]!tblSchedule[GameNum],0)),"")</f>
        <v>St Lawrence</v>
      </c>
      <c r="H922" s="8">
        <f>IFERROR(INDEX([1]!tblSchedule[Game Date],MATCH(tblTeamSch[[#This Row],[Game Num]],[1]!tblSchedule[GameNum],0)),"")</f>
        <v>46046</v>
      </c>
      <c r="I922" s="9">
        <f>IFERROR(INDEX([1]!tblSchedule[Game Time],MATCH(tblTeamSch[[#This Row],[Game Num]],[1]!tblSchedule[GameNum],0)),"")</f>
        <v>0.5</v>
      </c>
      <c r="J922" s="10" t="str">
        <f>IFERROR(INDEX([1]!tblTeams[Organization],MATCH(tblTeamSch[[#This Row],[Team]],[1]!tblTeams[Team],0)),"")</f>
        <v>St. Albert the Great</v>
      </c>
      <c r="K922" s="10" t="str">
        <f>IFERROR(INDEX([1]!tblOrg[Abbr],MATCH(tblTeamSch[[#This Row],[Org]],[1]!tblOrg[Organization],0)),"")</f>
        <v>Alb</v>
      </c>
      <c r="L922" s="10" t="str">
        <f>IFERROR(INDEX(IF(tblTeamSch[[#This Row],[1vs2]]=1,[1]!tblSchedule[Team 1 Name],[1]!tblSchedule[Team 2 Name]),MATCH(tblTeamSch[[#This Row],[Game Num]],[1]!tblSchedule[GameNum],0)),"")</f>
        <v>St. Albert GBB 3/4 #1</v>
      </c>
      <c r="M922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922" s="6"/>
      <c r="O922" s="6"/>
      <c r="P922" s="6"/>
      <c r="Q922" s="6">
        <f>INDEX([1]!tblSchedule[Home Game],MATCH(tblTeamSch[[#This Row],[Game Num]],[1]!tblSchedule[GameNum],0))</f>
        <v>1</v>
      </c>
      <c r="R922" s="7" t="e">
        <f>IF(COUNTIFS(tblTeamSch[Team],tblTeamSch[[#This Row],[Team]],#REF!,1)&gt;1,"Y","")</f>
        <v>#REF!</v>
      </c>
      <c r="S922" s="6">
        <f>INDEX([1]!tblLoc[Score],MATCH(INDEX([1]!tblOrg[Loc],MATCH(tblTeamSch[[#This Row],[Org]],[1]!tblOrg[Organization],0)),[1]!tblLoc[Loc],0))</f>
        <v>0</v>
      </c>
      <c r="T922" s="6" t="e">
        <f>INDEX([1]!tblLoc[Score],MATCH(INDEX([1]!tblOrg[Loc],MATCH(#REF!,[1]!tblOrg[Abbr],0)),[1]!tblLoc[Loc],0))</f>
        <v>#REF!</v>
      </c>
      <c r="U922" s="6">
        <f>IFERROR(INDEX([1]!tblLoc[Score],MATCH(INDEX([1]!tblOrg[Loc],MATCH(INDEX(FacList,MATCH(tblTeamSch[[#This Row],[Facility]],INDEX(FacList,,1),0),3),[1]!tblOrg[Org Num],0)),[1]!tblLoc[Loc],0)),"")</f>
        <v>10</v>
      </c>
      <c r="V922" s="6">
        <f>IF(OR(tblTeamSch[[#This Row],[Court]]="",tblTeamSch[[#This Row],[Home]]&gt;0),0,IF(tblTeamSch[[#This Row],[Court]]&lt;10,0,IF(tblTeamSch[[#This Row],[Home Court]]=10,0,10)))</f>
        <v>0</v>
      </c>
      <c r="W922" s="6" t="e">
        <f>COUNTIFS(tblTeamSch[Travel Score for Game],10,tblTeamSch[Home],0,#REF!,#REF!)</f>
        <v>#REF!</v>
      </c>
      <c r="X922" s="6" t="str">
        <f>IFERROR(INDEX(tblTeamSch[Overall Travel Score],MATCH(tblTeamSch[[#This Row],[Opponent]],tblTeamSch[Team],0)),"")</f>
        <v/>
      </c>
      <c r="Y922" s="6" cm="1">
        <f t="array" ref="Y922">IF(Y921="Num",1,IF(Y921="","",IF(Y921+1&gt;TotalNumRegGames*2,"",Y921+1)))</f>
        <v>921</v>
      </c>
    </row>
    <row r="923" spans="1:25" ht="13.35" customHeight="1" x14ac:dyDescent="0.3">
      <c r="A923" s="6" cm="1">
        <f t="array" ref="A9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1041</v>
      </c>
      <c r="B923" s="6" cm="1">
        <f t="array" ref="B9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3" s="6">
        <f>IFERROR(INDEX([1]!tblSchedule[Week Game Scheduled],MATCH(tblTeamSch[[#This Row],[Game Num]],[1]!tblSchedule[GameNum],0)),"")</f>
        <v>9</v>
      </c>
      <c r="D923" s="6">
        <f>IFERROR(INDEX([1]!tblSchedule[Round],MATCH(tblTeamSch[[#This Row],[Game Num]],[1]!tblSchedule[GameNum],0)),"")</f>
        <v>7</v>
      </c>
      <c r="E923" s="6">
        <f>IFERROR(INDEX([1]!tblSchedule[Rnd Sch],MATCH(tblTeamSch[[#This Row],[Game Num]],[1]!tblSchedule[GameNum],0)),"")</f>
        <v>7</v>
      </c>
      <c r="F923" s="6" t="str">
        <f>IFERROR(INDEX([1]!tblSchedule[DLC],MATCH(tblTeamSch[[#This Row],[Game Num]],[1]!tblSchedule[GameNum],0)),"")</f>
        <v>4G1AA</v>
      </c>
      <c r="G923" s="7" t="str">
        <f>IFERROR(INDEX([1]!tblSchedule[Facility],MATCH(tblTeamSch[[#This Row],[Game Num]],[1]!tblSchedule[GameNum],0)),"")</f>
        <v>St Francis of Assisi</v>
      </c>
      <c r="H923" s="8">
        <f>IFERROR(INDEX([1]!tblSchedule[Game Date],MATCH(tblTeamSch[[#This Row],[Game Num]],[1]!tblSchedule[GameNum],0)),"")</f>
        <v>46053</v>
      </c>
      <c r="I923" s="9">
        <f>IFERROR(INDEX([1]!tblSchedule[Game Time],MATCH(tblTeamSch[[#This Row],[Game Num]],[1]!tblSchedule[GameNum],0)),"")</f>
        <v>0.54166666666666663</v>
      </c>
      <c r="J923" s="10" t="str">
        <f>IFERROR(INDEX([1]!tblTeams[Organization],MATCH(tblTeamSch[[#This Row],[Team]],[1]!tblTeams[Team],0)),"")</f>
        <v>St. Albert the Great</v>
      </c>
      <c r="K923" s="10" t="str">
        <f>IFERROR(INDEX([1]!tblOrg[Abbr],MATCH(tblTeamSch[[#This Row],[Org]],[1]!tblOrg[Organization],0)),"")</f>
        <v>Alb</v>
      </c>
      <c r="L923" s="10" t="str">
        <f>IFERROR(INDEX(IF(tblTeamSch[[#This Row],[1vs2]]=1,[1]!tblSchedule[Team 1 Name],[1]!tblSchedule[Team 2 Name]),MATCH(tblTeamSch[[#This Row],[Game Num]],[1]!tblSchedule[GameNum],0)),"")</f>
        <v>St. Albert GBB 3/4 #1</v>
      </c>
      <c r="M923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923" s="6"/>
      <c r="O923" s="6"/>
      <c r="P923" s="6"/>
      <c r="Q923" s="6">
        <f>INDEX([1]!tblSchedule[Home Game],MATCH(tblTeamSch[[#This Row],[Game Num]],[1]!tblSchedule[GameNum],0))</f>
        <v>0</v>
      </c>
      <c r="R923" s="7" t="e">
        <f>IF(COUNTIFS(tblTeamSch[Team],tblTeamSch[[#This Row],[Team]],#REF!,1)&gt;1,"Y","")</f>
        <v>#REF!</v>
      </c>
      <c r="S923" s="6">
        <f>INDEX([1]!tblLoc[Score],MATCH(INDEX([1]!tblOrg[Loc],MATCH(tblTeamSch[[#This Row],[Org]],[1]!tblOrg[Organization],0)),[1]!tblLoc[Loc],0))</f>
        <v>0</v>
      </c>
      <c r="T923" s="6" t="e">
        <f>INDEX([1]!tblLoc[Score],MATCH(INDEX([1]!tblOrg[Loc],MATCH(#REF!,[1]!tblOrg[Abbr],0)),[1]!tblLoc[Loc],0))</f>
        <v>#REF!</v>
      </c>
      <c r="U923" s="6">
        <f>IFERROR(INDEX([1]!tblLoc[Score],MATCH(INDEX([1]!tblOrg[Loc],MATCH(INDEX(FacList,MATCH(tblTeamSch[[#This Row],[Facility]],INDEX(FacList,,1),0),3),[1]!tblOrg[Org Num],0)),[1]!tblLoc[Loc],0)),"")</f>
        <v>0</v>
      </c>
      <c r="V923" s="6">
        <f>IF(OR(tblTeamSch[[#This Row],[Court]]="",tblTeamSch[[#This Row],[Home]]&gt;0),0,IF(tblTeamSch[[#This Row],[Court]]&lt;10,0,IF(tblTeamSch[[#This Row],[Home Court]]=10,0,10)))</f>
        <v>0</v>
      </c>
      <c r="W923" s="6" t="e">
        <f>COUNTIFS(tblTeamSch[Travel Score for Game],10,tblTeamSch[Home],0,#REF!,#REF!)</f>
        <v>#REF!</v>
      </c>
      <c r="X923" s="6" t="str">
        <f>IFERROR(INDEX(tblTeamSch[Overall Travel Score],MATCH(tblTeamSch[[#This Row],[Opponent]],tblTeamSch[Team],0)),"")</f>
        <v/>
      </c>
      <c r="Y923" s="6" cm="1">
        <f t="array" ref="Y923">IF(Y922="Num",1,IF(Y922="","",IF(Y922+1&gt;TotalNumRegGames*2,"",Y922+1)))</f>
        <v>922</v>
      </c>
    </row>
    <row r="924" spans="1:25" ht="13.35" customHeight="1" x14ac:dyDescent="0.3">
      <c r="A924" s="6" cm="1">
        <f t="array" ref="A9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1084</v>
      </c>
      <c r="B924" s="6" cm="1">
        <f t="array" ref="B9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4" s="6">
        <f>IFERROR(INDEX([1]!tblSchedule[Week Game Scheduled],MATCH(tblTeamSch[[#This Row],[Game Num]],[1]!tblSchedule[GameNum],0)),"")</f>
        <v>49</v>
      </c>
      <c r="D924" s="6">
        <f>IFERROR(INDEX([1]!tblSchedule[Round],MATCH(tblTeamSch[[#This Row],[Game Num]],[1]!tblSchedule[GameNum],0)),"")</f>
        <v>1</v>
      </c>
      <c r="E924" s="6">
        <f>IFERROR(INDEX([1]!tblSchedule[Rnd Sch],MATCH(tblTeamSch[[#This Row],[Game Num]],[1]!tblSchedule[GameNum],0)),"")</f>
        <v>1</v>
      </c>
      <c r="F924" s="6" t="str">
        <f>IFERROR(INDEX([1]!tblSchedule[DLC],MATCH(tblTeamSch[[#This Row],[Game Num]],[1]!tblSchedule[GameNum],0)),"")</f>
        <v>4G2AA</v>
      </c>
      <c r="G924" s="7" t="str">
        <f>IFERROR(INDEX([1]!tblSchedule[Facility],MATCH(tblTeamSch[[#This Row],[Game Num]],[1]!tblSchedule[GameNum],0)),"")</f>
        <v>Saint Andrew Academy Gym</v>
      </c>
      <c r="H924" s="8">
        <f>IFERROR(INDEX([1]!tblSchedule[Game Date],MATCH(tblTeamSch[[#This Row],[Game Num]],[1]!tblSchedule[GameNum],0)),"")</f>
        <v>45997</v>
      </c>
      <c r="I924" s="9">
        <f>IFERROR(INDEX([1]!tblSchedule[Game Time],MATCH(tblTeamSch[[#This Row],[Game Num]],[1]!tblSchedule[GameNum],0)),"")</f>
        <v>0.54166666666666663</v>
      </c>
      <c r="J924" s="10" t="str">
        <f>IFERROR(INDEX([1]!tblTeams[Organization],MATCH(tblTeamSch[[#This Row],[Team]],[1]!tblTeams[Team],0)),"")</f>
        <v>St. Albert the Great</v>
      </c>
      <c r="K924" s="10" t="str">
        <f>IFERROR(INDEX([1]!tblOrg[Abbr],MATCH(tblTeamSch[[#This Row],[Org]],[1]!tblOrg[Organization],0)),"")</f>
        <v>Alb</v>
      </c>
      <c r="L924" s="10" t="str">
        <f>IFERROR(INDEX(IF(tblTeamSch[[#This Row],[1vs2]]=1,[1]!tblSchedule[Team 1 Name],[1]!tblSchedule[Team 2 Name]),MATCH(tblTeamSch[[#This Row],[Game Num]],[1]!tblSchedule[GameNum],0)),"")</f>
        <v>St. Albert GBB 3/4 #2</v>
      </c>
      <c r="M924" s="10" t="str">
        <f>IFERROR(INDEX(IF(tblTeamSch[[#This Row],[1vs2]]=1,[1]!tblSchedule[Team 2 Name],[1]!tblSchedule[Team 1 Name]),MATCH(tblTeamSch[[#This Row],[Game Num]],[1]!tblSchedule[GameNum],0)),"")</f>
        <v>St Michael BB 4G#2</v>
      </c>
      <c r="N924" s="6"/>
      <c r="O924" s="6"/>
      <c r="P924" s="6"/>
      <c r="Q924" s="6">
        <f>INDEX([1]!tblSchedule[Home Game],MATCH(tblTeamSch[[#This Row],[Game Num]],[1]!tblSchedule[GameNum],0))</f>
        <v>0</v>
      </c>
      <c r="R924" s="7" t="e">
        <f>IF(COUNTIFS(tblTeamSch[Team],tblTeamSch[[#This Row],[Team]],#REF!,1)&gt;1,"Y","")</f>
        <v>#REF!</v>
      </c>
      <c r="S924" s="6">
        <f>INDEX([1]!tblLoc[Score],MATCH(INDEX([1]!tblOrg[Loc],MATCH(tblTeamSch[[#This Row],[Org]],[1]!tblOrg[Organization],0)),[1]!tblLoc[Loc],0))</f>
        <v>0</v>
      </c>
      <c r="T924" s="6" t="e">
        <f>INDEX([1]!tblLoc[Score],MATCH(INDEX([1]!tblOrg[Loc],MATCH(#REF!,[1]!tblOrg[Abbr],0)),[1]!tblLoc[Loc],0))</f>
        <v>#REF!</v>
      </c>
      <c r="U924" s="6">
        <f>IFERROR(INDEX([1]!tblLoc[Score],MATCH(INDEX([1]!tblOrg[Loc],MATCH(INDEX(FacList,MATCH(tblTeamSch[[#This Row],[Facility]],INDEX(FacList,,1),0),3),[1]!tblOrg[Org Num],0)),[1]!tblLoc[Loc],0)),"")</f>
        <v>10</v>
      </c>
      <c r="V924" s="6">
        <f>IF(OR(tblTeamSch[[#This Row],[Court]]="",tblTeamSch[[#This Row],[Home]]&gt;0),0,IF(tblTeamSch[[#This Row],[Court]]&lt;10,0,IF(tblTeamSch[[#This Row],[Home Court]]=10,0,10)))</f>
        <v>10</v>
      </c>
      <c r="W924" s="6" t="e">
        <f>COUNTIFS(tblTeamSch[Travel Score for Game],10,tblTeamSch[Home],0,#REF!,#REF!)</f>
        <v>#REF!</v>
      </c>
      <c r="X924" s="6" t="str">
        <f>IFERROR(INDEX(tblTeamSch[Overall Travel Score],MATCH(tblTeamSch[[#This Row],[Opponent]],tblTeamSch[Team],0)),"")</f>
        <v/>
      </c>
      <c r="Y924" s="6" cm="1">
        <f t="array" ref="Y924">IF(Y923="Num",1,IF(Y923="","",IF(Y923+1&gt;TotalNumRegGames*2,"",Y923+1)))</f>
        <v>923</v>
      </c>
    </row>
    <row r="925" spans="1:25" ht="13.35" customHeight="1" x14ac:dyDescent="0.3">
      <c r="A925" s="6" cm="1">
        <f t="array" ref="A9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1091</v>
      </c>
      <c r="B925" s="6" cm="1">
        <f t="array" ref="B9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25" s="6">
        <f>IFERROR(INDEX([1]!tblSchedule[Week Game Scheduled],MATCH(tblTeamSch[[#This Row],[Game Num]],[1]!tblSchedule[GameNum],0)),"")</f>
        <v>50</v>
      </c>
      <c r="D925" s="6">
        <f>IFERROR(INDEX([1]!tblSchedule[Round],MATCH(tblTeamSch[[#This Row],[Game Num]],[1]!tblSchedule[GameNum],0)),"")</f>
        <v>2</v>
      </c>
      <c r="E925" s="6">
        <f>IFERROR(INDEX([1]!tblSchedule[Rnd Sch],MATCH(tblTeamSch[[#This Row],[Game Num]],[1]!tblSchedule[GameNum],0)),"")</f>
        <v>2</v>
      </c>
      <c r="F925" s="6" t="str">
        <f>IFERROR(INDEX([1]!tblSchedule[DLC],MATCH(tblTeamSch[[#This Row],[Game Num]],[1]!tblSchedule[GameNum],0)),"")</f>
        <v>4G2AA</v>
      </c>
      <c r="G925" s="7" t="str">
        <f>IFERROR(INDEX([1]!tblSchedule[Facility],MATCH(tblTeamSch[[#This Row],[Game Num]],[1]!tblSchedule[GameNum],0)),"")</f>
        <v>St. Albert the Great Gym</v>
      </c>
      <c r="H925" s="8">
        <f>IFERROR(INDEX([1]!tblSchedule[Game Date],MATCH(tblTeamSch[[#This Row],[Game Num]],[1]!tblSchedule[GameNum],0)),"")</f>
        <v>46004</v>
      </c>
      <c r="I925" s="9">
        <f>IFERROR(INDEX([1]!tblSchedule[Game Time],MATCH(tblTeamSch[[#This Row],[Game Num]],[1]!tblSchedule[GameNum],0)),"")</f>
        <v>0.54166666666666663</v>
      </c>
      <c r="J925" s="10" t="str">
        <f>IFERROR(INDEX([1]!tblTeams[Organization],MATCH(tblTeamSch[[#This Row],[Team]],[1]!tblTeams[Team],0)),"")</f>
        <v>St. Albert the Great</v>
      </c>
      <c r="K925" s="10" t="str">
        <f>IFERROR(INDEX([1]!tblOrg[Abbr],MATCH(tblTeamSch[[#This Row],[Org]],[1]!tblOrg[Organization],0)),"")</f>
        <v>Alb</v>
      </c>
      <c r="L925" s="10" t="str">
        <f>IFERROR(INDEX(IF(tblTeamSch[[#This Row],[1vs2]]=1,[1]!tblSchedule[Team 1 Name],[1]!tblSchedule[Team 2 Name]),MATCH(tblTeamSch[[#This Row],[Game Num]],[1]!tblSchedule[GameNum],0)),"")</f>
        <v>St. Albert GBB 3/4 #2</v>
      </c>
      <c r="M925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925" s="6"/>
      <c r="O925" s="6"/>
      <c r="P925" s="6"/>
      <c r="Q925" s="6">
        <f>INDEX([1]!tblSchedule[Home Game],MATCH(tblTeamSch[[#This Row],[Game Num]],[1]!tblSchedule[GameNum],0))</f>
        <v>1</v>
      </c>
      <c r="R925" s="7" t="e">
        <f>IF(COUNTIFS(tblTeamSch[Team],tblTeamSch[[#This Row],[Team]],#REF!,1)&gt;1,"Y","")</f>
        <v>#REF!</v>
      </c>
      <c r="S925" s="6">
        <f>INDEX([1]!tblLoc[Score],MATCH(INDEX([1]!tblOrg[Loc],MATCH(tblTeamSch[[#This Row],[Org]],[1]!tblOrg[Organization],0)),[1]!tblLoc[Loc],0))</f>
        <v>0</v>
      </c>
      <c r="T925" s="6" t="e">
        <f>INDEX([1]!tblLoc[Score],MATCH(INDEX([1]!tblOrg[Loc],MATCH(#REF!,[1]!tblOrg[Abbr],0)),[1]!tblLoc[Loc],0))</f>
        <v>#REF!</v>
      </c>
      <c r="U925" s="6">
        <f>IFERROR(INDEX([1]!tblLoc[Score],MATCH(INDEX([1]!tblOrg[Loc],MATCH(INDEX(FacList,MATCH(tblTeamSch[[#This Row],[Facility]],INDEX(FacList,,1),0),3),[1]!tblOrg[Org Num],0)),[1]!tblLoc[Loc],0)),"")</f>
        <v>0</v>
      </c>
      <c r="V925" s="6">
        <f>IF(OR(tblTeamSch[[#This Row],[Court]]="",tblTeamSch[[#This Row],[Home]]&gt;0),0,IF(tblTeamSch[[#This Row],[Court]]&lt;10,0,IF(tblTeamSch[[#This Row],[Home Court]]=10,0,10)))</f>
        <v>0</v>
      </c>
      <c r="W925" s="6" t="e">
        <f>COUNTIFS(tblTeamSch[Travel Score for Game],10,tblTeamSch[Home],0,#REF!,#REF!)</f>
        <v>#REF!</v>
      </c>
      <c r="X925" s="6" t="str">
        <f>IFERROR(INDEX(tblTeamSch[Overall Travel Score],MATCH(tblTeamSch[[#This Row],[Opponent]],tblTeamSch[Team],0)),"")</f>
        <v/>
      </c>
      <c r="Y925" s="6" cm="1">
        <f t="array" ref="Y925">IF(Y924="Num",1,IF(Y924="","",IF(Y924+1&gt;TotalNumRegGames*2,"",Y924+1)))</f>
        <v>924</v>
      </c>
    </row>
    <row r="926" spans="1:25" ht="13.35" customHeight="1" x14ac:dyDescent="0.3">
      <c r="A926" s="6" cm="1">
        <f t="array" ref="A9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1096</v>
      </c>
      <c r="B926" s="6" cm="1">
        <f t="array" ref="B9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26" s="6">
        <f>IFERROR(INDEX([1]!tblSchedule[Week Game Scheduled],MATCH(tblTeamSch[[#This Row],[Game Num]],[1]!tblSchedule[GameNum],0)),"")</f>
        <v>5</v>
      </c>
      <c r="D926" s="6">
        <f>IFERROR(INDEX([1]!tblSchedule[Round],MATCH(tblTeamSch[[#This Row],[Game Num]],[1]!tblSchedule[GameNum],0)),"")</f>
        <v>3</v>
      </c>
      <c r="E926" s="6">
        <f>IFERROR(INDEX([1]!tblSchedule[Rnd Sch],MATCH(tblTeamSch[[#This Row],[Game Num]],[1]!tblSchedule[GameNum],0)),"")</f>
        <v>3</v>
      </c>
      <c r="F926" s="6" t="str">
        <f>IFERROR(INDEX([1]!tblSchedule[DLC],MATCH(tblTeamSch[[#This Row],[Game Num]],[1]!tblSchedule[GameNum],0)),"")</f>
        <v>4G2AA</v>
      </c>
      <c r="G926" s="7" t="str">
        <f>IFERROR(INDEX([1]!tblSchedule[Facility],MATCH(tblTeamSch[[#This Row],[Game Num]],[1]!tblSchedule[GameNum],0)),"")</f>
        <v>St. Albert the Great Gym</v>
      </c>
      <c r="H926" s="8">
        <f>IFERROR(INDEX([1]!tblSchedule[Game Date],MATCH(tblTeamSch[[#This Row],[Game Num]],[1]!tblSchedule[GameNum],0)),"")</f>
        <v>46025</v>
      </c>
      <c r="I926" s="9">
        <f>IFERROR(INDEX([1]!tblSchedule[Game Time],MATCH(tblTeamSch[[#This Row],[Game Num]],[1]!tblSchedule[GameNum],0)),"")</f>
        <v>0.58333333333333337</v>
      </c>
      <c r="J926" s="10" t="str">
        <f>IFERROR(INDEX([1]!tblTeams[Organization],MATCH(tblTeamSch[[#This Row],[Team]],[1]!tblTeams[Team],0)),"")</f>
        <v>St. Albert the Great</v>
      </c>
      <c r="K926" s="10" t="str">
        <f>IFERROR(INDEX([1]!tblOrg[Abbr],MATCH(tblTeamSch[[#This Row],[Org]],[1]!tblOrg[Organization],0)),"")</f>
        <v>Alb</v>
      </c>
      <c r="L926" s="10" t="str">
        <f>IFERROR(INDEX(IF(tblTeamSch[[#This Row],[1vs2]]=1,[1]!tblSchedule[Team 1 Name],[1]!tblSchedule[Team 2 Name]),MATCH(tblTeamSch[[#This Row],[Game Num]],[1]!tblSchedule[GameNum],0)),"")</f>
        <v>St. Albert GBB 3/4 #2</v>
      </c>
      <c r="M926" s="10" t="str">
        <f>IFERROR(INDEX(IF(tblTeamSch[[#This Row],[1vs2]]=1,[1]!tblSchedule[Team 2 Name],[1]!tblSchedule[Team 1 Name]),MATCH(tblTeamSch[[#This Row],[Game Num]],[1]!tblSchedule[GameNum],0)),"")</f>
        <v>Holy Trinity BB 3/4G #2</v>
      </c>
      <c r="N926" s="6"/>
      <c r="O926" s="6"/>
      <c r="P926" s="6"/>
      <c r="Q926" s="6">
        <f>INDEX([1]!tblSchedule[Home Game],MATCH(tblTeamSch[[#This Row],[Game Num]],[1]!tblSchedule[GameNum],0))</f>
        <v>1</v>
      </c>
      <c r="R926" s="7" t="e">
        <f>IF(COUNTIFS(tblTeamSch[Team],tblTeamSch[[#This Row],[Team]],#REF!,1)&gt;1,"Y","")</f>
        <v>#REF!</v>
      </c>
      <c r="S926" s="6">
        <f>INDEX([1]!tblLoc[Score],MATCH(INDEX([1]!tblOrg[Loc],MATCH(tblTeamSch[[#This Row],[Org]],[1]!tblOrg[Organization],0)),[1]!tblLoc[Loc],0))</f>
        <v>0</v>
      </c>
      <c r="T926" s="6" t="e">
        <f>INDEX([1]!tblLoc[Score],MATCH(INDEX([1]!tblOrg[Loc],MATCH(#REF!,[1]!tblOrg[Abbr],0)),[1]!tblLoc[Loc],0))</f>
        <v>#REF!</v>
      </c>
      <c r="U926" s="6">
        <f>IFERROR(INDEX([1]!tblLoc[Score],MATCH(INDEX([1]!tblOrg[Loc],MATCH(INDEX(FacList,MATCH(tblTeamSch[[#This Row],[Facility]],INDEX(FacList,,1),0),3),[1]!tblOrg[Org Num],0)),[1]!tblLoc[Loc],0)),"")</f>
        <v>0</v>
      </c>
      <c r="V926" s="6">
        <f>IF(OR(tblTeamSch[[#This Row],[Court]]="",tblTeamSch[[#This Row],[Home]]&gt;0),0,IF(tblTeamSch[[#This Row],[Court]]&lt;10,0,IF(tblTeamSch[[#This Row],[Home Court]]=10,0,10)))</f>
        <v>0</v>
      </c>
      <c r="W926" s="6" t="e">
        <f>COUNTIFS(tblTeamSch[Travel Score for Game],10,tblTeamSch[Home],0,#REF!,#REF!)</f>
        <v>#REF!</v>
      </c>
      <c r="X926" s="6" t="str">
        <f>IFERROR(INDEX(tblTeamSch[Overall Travel Score],MATCH(tblTeamSch[[#This Row],[Opponent]],tblTeamSch[Team],0)),"")</f>
        <v/>
      </c>
      <c r="Y926" s="6" cm="1">
        <f t="array" ref="Y926">IF(Y925="Num",1,IF(Y925="","",IF(Y925+1&gt;TotalNumRegGames*2,"",Y925+1)))</f>
        <v>925</v>
      </c>
    </row>
    <row r="927" spans="1:25" ht="13.35" customHeight="1" x14ac:dyDescent="0.3">
      <c r="A927" s="6" cm="1">
        <f t="array" ref="A9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1101</v>
      </c>
      <c r="B927" s="6" cm="1">
        <f t="array" ref="B9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7" s="6">
        <f>IFERROR(INDEX([1]!tblSchedule[Week Game Scheduled],MATCH(tblTeamSch[[#This Row],[Game Num]],[1]!tblSchedule[GameNum],0)),"")</f>
        <v>6</v>
      </c>
      <c r="D927" s="6">
        <f>IFERROR(INDEX([1]!tblSchedule[Round],MATCH(tblTeamSch[[#This Row],[Game Num]],[1]!tblSchedule[GameNum],0)),"")</f>
        <v>4</v>
      </c>
      <c r="E927" s="6">
        <f>IFERROR(INDEX([1]!tblSchedule[Rnd Sch],MATCH(tblTeamSch[[#This Row],[Game Num]],[1]!tblSchedule[GameNum],0)),"")</f>
        <v>4</v>
      </c>
      <c r="F927" s="6" t="str">
        <f>IFERROR(INDEX([1]!tblSchedule[DLC],MATCH(tblTeamSch[[#This Row],[Game Num]],[1]!tblSchedule[GameNum],0)),"")</f>
        <v>4G2AA</v>
      </c>
      <c r="G927" s="7" t="str">
        <f>IFERROR(INDEX([1]!tblSchedule[Facility],MATCH(tblTeamSch[[#This Row],[Game Num]],[1]!tblSchedule[GameNum],0)),"")</f>
        <v>St. Aloysius</v>
      </c>
      <c r="H927" s="8">
        <f>IFERROR(INDEX([1]!tblSchedule[Game Date],MATCH(tblTeamSch[[#This Row],[Game Num]],[1]!tblSchedule[GameNum],0)),"")</f>
        <v>46032</v>
      </c>
      <c r="I927" s="9">
        <f>IFERROR(INDEX([1]!tblSchedule[Game Time],MATCH(tblTeamSch[[#This Row],[Game Num]],[1]!tblSchedule[GameNum],0)),"")</f>
        <v>0.45833333333333331</v>
      </c>
      <c r="J927" s="10" t="str">
        <f>IFERROR(INDEX([1]!tblTeams[Organization],MATCH(tblTeamSch[[#This Row],[Team]],[1]!tblTeams[Team],0)),"")</f>
        <v>St. Albert the Great</v>
      </c>
      <c r="K927" s="10" t="str">
        <f>IFERROR(INDEX([1]!tblOrg[Abbr],MATCH(tblTeamSch[[#This Row],[Org]],[1]!tblOrg[Organization],0)),"")</f>
        <v>Alb</v>
      </c>
      <c r="L927" s="10" t="str">
        <f>IFERROR(INDEX(IF(tblTeamSch[[#This Row],[1vs2]]=1,[1]!tblSchedule[Team 1 Name],[1]!tblSchedule[Team 2 Name]),MATCH(tblTeamSch[[#This Row],[Game Num]],[1]!tblSchedule[GameNum],0)),"")</f>
        <v>St. Albert GBB 3/4 #2</v>
      </c>
      <c r="M927" s="10" t="str">
        <f>IFERROR(INDEX(IF(tblTeamSch[[#This Row],[1vs2]]=1,[1]!tblSchedule[Team 2 Name],[1]!tblSchedule[Team 1 Name]),MATCH(tblTeamSch[[#This Row],[Game Num]],[1]!tblSchedule[GameNum],0)),"")</f>
        <v>St Agnes BB 4G#2</v>
      </c>
      <c r="N927" s="6"/>
      <c r="O927" s="6"/>
      <c r="P927" s="6"/>
      <c r="Q927" s="6">
        <f>INDEX([1]!tblSchedule[Home Game],MATCH(tblTeamSch[[#This Row],[Game Num]],[1]!tblSchedule[GameNum],0))</f>
        <v>0</v>
      </c>
      <c r="R927" s="7" t="e">
        <f>IF(COUNTIFS(tblTeamSch[Team],tblTeamSch[[#This Row],[Team]],#REF!,1)&gt;1,"Y","")</f>
        <v>#REF!</v>
      </c>
      <c r="S927" s="6">
        <f>INDEX([1]!tblLoc[Score],MATCH(INDEX([1]!tblOrg[Loc],MATCH(tblTeamSch[[#This Row],[Org]],[1]!tblOrg[Organization],0)),[1]!tblLoc[Loc],0))</f>
        <v>0</v>
      </c>
      <c r="T927" s="6" t="e">
        <f>INDEX([1]!tblLoc[Score],MATCH(INDEX([1]!tblOrg[Loc],MATCH(#REF!,[1]!tblOrg[Abbr],0)),[1]!tblLoc[Loc],0))</f>
        <v>#REF!</v>
      </c>
      <c r="U927" s="6">
        <f>IFERROR(INDEX([1]!tblLoc[Score],MATCH(INDEX([1]!tblOrg[Loc],MATCH(INDEX(FacList,MATCH(tblTeamSch[[#This Row],[Facility]],INDEX(FacList,,1),0),3),[1]!tblOrg[Org Num],0)),[1]!tblLoc[Loc],0)),"")</f>
        <v>4</v>
      </c>
      <c r="V927" s="6">
        <f>IF(OR(tblTeamSch[[#This Row],[Court]]="",tblTeamSch[[#This Row],[Home]]&gt;0),0,IF(tblTeamSch[[#This Row],[Court]]&lt;10,0,IF(tblTeamSch[[#This Row],[Home Court]]=10,0,10)))</f>
        <v>0</v>
      </c>
      <c r="W927" s="6" t="e">
        <f>COUNTIFS(tblTeamSch[Travel Score for Game],10,tblTeamSch[Home],0,#REF!,#REF!)</f>
        <v>#REF!</v>
      </c>
      <c r="X927" s="6" t="str">
        <f>IFERROR(INDEX(tblTeamSch[Overall Travel Score],MATCH(tblTeamSch[[#This Row],[Opponent]],tblTeamSch[Team],0)),"")</f>
        <v/>
      </c>
      <c r="Y927" s="6" cm="1">
        <f t="array" ref="Y927">IF(Y926="Num",1,IF(Y926="","",IF(Y926+1&gt;TotalNumRegGames*2,"",Y926+1)))</f>
        <v>926</v>
      </c>
    </row>
    <row r="928" spans="1:25" ht="13.35" customHeight="1" x14ac:dyDescent="0.3">
      <c r="A928" s="6" cm="1">
        <f t="array" ref="A9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1107</v>
      </c>
      <c r="B928" s="6" cm="1">
        <f t="array" ref="B9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8" s="6">
        <f>IFERROR(INDEX([1]!tblSchedule[Week Game Scheduled],MATCH(tblTeamSch[[#This Row],[Game Num]],[1]!tblSchedule[GameNum],0)),"")</f>
        <v>7</v>
      </c>
      <c r="D928" s="6">
        <f>IFERROR(INDEX([1]!tblSchedule[Round],MATCH(tblTeamSch[[#This Row],[Game Num]],[1]!tblSchedule[GameNum],0)),"")</f>
        <v>5</v>
      </c>
      <c r="E928" s="6">
        <f>IFERROR(INDEX([1]!tblSchedule[Rnd Sch],MATCH(tblTeamSch[[#This Row],[Game Num]],[1]!tblSchedule[GameNum],0)),"")</f>
        <v>5</v>
      </c>
      <c r="F928" s="6" t="str">
        <f>IFERROR(INDEX([1]!tblSchedule[DLC],MATCH(tblTeamSch[[#This Row],[Game Num]],[1]!tblSchedule[GameNum],0)),"")</f>
        <v>4G2AA</v>
      </c>
      <c r="G928" s="7" t="str">
        <f>IFERROR(INDEX([1]!tblSchedule[Facility],MATCH(tblTeamSch[[#This Row],[Game Num]],[1]!tblSchedule[GameNum],0)),"")</f>
        <v>St. Albert the Great Gym</v>
      </c>
      <c r="H928" s="8">
        <f>IFERROR(INDEX([1]!tblSchedule[Game Date],MATCH(tblTeamSch[[#This Row],[Game Num]],[1]!tblSchedule[GameNum],0)),"")</f>
        <v>46039</v>
      </c>
      <c r="I928" s="9">
        <f>IFERROR(INDEX([1]!tblSchedule[Game Time],MATCH(tblTeamSch[[#This Row],[Game Num]],[1]!tblSchedule[GameNum],0)),"")</f>
        <v>0.54166666666666663</v>
      </c>
      <c r="J928" s="10" t="str">
        <f>IFERROR(INDEX([1]!tblTeams[Organization],MATCH(tblTeamSch[[#This Row],[Team]],[1]!tblTeams[Team],0)),"")</f>
        <v>St. Albert the Great</v>
      </c>
      <c r="K928" s="10" t="str">
        <f>IFERROR(INDEX([1]!tblOrg[Abbr],MATCH(tblTeamSch[[#This Row],[Org]],[1]!tblOrg[Organization],0)),"")</f>
        <v>Alb</v>
      </c>
      <c r="L928" s="10" t="str">
        <f>IFERROR(INDEX(IF(tblTeamSch[[#This Row],[1vs2]]=1,[1]!tblSchedule[Team 1 Name],[1]!tblSchedule[Team 2 Name]),MATCH(tblTeamSch[[#This Row],[Game Num]],[1]!tblSchedule[GameNum],0)),"")</f>
        <v>St. Albert GBB 3/4 #2</v>
      </c>
      <c r="M928" s="10" t="str">
        <f>IFERROR(INDEX(IF(tblTeamSch[[#This Row],[1vs2]]=1,[1]!tblSchedule[Team 2 Name],[1]!tblSchedule[Team 1 Name]),MATCH(tblTeamSch[[#This Row],[Game Num]],[1]!tblSchedule[GameNum],0)),"")</f>
        <v>Holy Spirit GBB 4#2</v>
      </c>
      <c r="N928" s="6"/>
      <c r="O928" s="6"/>
      <c r="P928" s="6"/>
      <c r="Q928" s="6">
        <f>INDEX([1]!tblSchedule[Home Game],MATCH(tblTeamSch[[#This Row],[Game Num]],[1]!tblSchedule[GameNum],0))</f>
        <v>1</v>
      </c>
      <c r="R928" s="7" t="e">
        <f>IF(COUNTIFS(tblTeamSch[Team],tblTeamSch[[#This Row],[Team]],#REF!,1)&gt;1,"Y","")</f>
        <v>#REF!</v>
      </c>
      <c r="S928" s="6">
        <f>INDEX([1]!tblLoc[Score],MATCH(INDEX([1]!tblOrg[Loc],MATCH(tblTeamSch[[#This Row],[Org]],[1]!tblOrg[Organization],0)),[1]!tblLoc[Loc],0))</f>
        <v>0</v>
      </c>
      <c r="T928" s="6" t="e">
        <f>INDEX([1]!tblLoc[Score],MATCH(INDEX([1]!tblOrg[Loc],MATCH(#REF!,[1]!tblOrg[Abbr],0)),[1]!tblLoc[Loc],0))</f>
        <v>#REF!</v>
      </c>
      <c r="U928" s="6">
        <f>IFERROR(INDEX([1]!tblLoc[Score],MATCH(INDEX([1]!tblOrg[Loc],MATCH(INDEX(FacList,MATCH(tblTeamSch[[#This Row],[Facility]],INDEX(FacList,,1),0),3),[1]!tblOrg[Org Num],0)),[1]!tblLoc[Loc],0)),"")</f>
        <v>0</v>
      </c>
      <c r="V928" s="6">
        <f>IF(OR(tblTeamSch[[#This Row],[Court]]="",tblTeamSch[[#This Row],[Home]]&gt;0),0,IF(tblTeamSch[[#This Row],[Court]]&lt;10,0,IF(tblTeamSch[[#This Row],[Home Court]]=10,0,10)))</f>
        <v>0</v>
      </c>
      <c r="W928" s="6" t="e">
        <f>COUNTIFS(tblTeamSch[Travel Score for Game],10,tblTeamSch[Home],0,#REF!,#REF!)</f>
        <v>#REF!</v>
      </c>
      <c r="X928" s="6" t="str">
        <f>IFERROR(INDEX(tblTeamSch[Overall Travel Score],MATCH(tblTeamSch[[#This Row],[Opponent]],tblTeamSch[Team],0)),"")</f>
        <v/>
      </c>
      <c r="Y928" s="6" cm="1">
        <f t="array" ref="Y928">IF(Y927="Num",1,IF(Y927="","",IF(Y927+1&gt;TotalNumRegGames*2,"",Y927+1)))</f>
        <v>927</v>
      </c>
    </row>
    <row r="929" spans="1:25" ht="13.35" customHeight="1" x14ac:dyDescent="0.3">
      <c r="A929" s="6" cm="1">
        <f t="array" ref="A9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1114</v>
      </c>
      <c r="B929" s="6" cm="1">
        <f t="array" ref="B9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29" s="6">
        <f>IFERROR(INDEX([1]!tblSchedule[Week Game Scheduled],MATCH(tblTeamSch[[#This Row],[Game Num]],[1]!tblSchedule[GameNum],0)),"")</f>
        <v>9</v>
      </c>
      <c r="D929" s="6">
        <f>IFERROR(INDEX([1]!tblSchedule[Round],MATCH(tblTeamSch[[#This Row],[Game Num]],[1]!tblSchedule[GameNum],0)),"")</f>
        <v>6</v>
      </c>
      <c r="E929" s="6">
        <f>IFERROR(INDEX([1]!tblSchedule[Rnd Sch],MATCH(tblTeamSch[[#This Row],[Game Num]],[1]!tblSchedule[GameNum],0)),"")</f>
        <v>6</v>
      </c>
      <c r="F929" s="6" t="str">
        <f>IFERROR(INDEX([1]!tblSchedule[DLC],MATCH(tblTeamSch[[#This Row],[Game Num]],[1]!tblSchedule[GameNum],0)),"")</f>
        <v>4G2AA</v>
      </c>
      <c r="G929" s="7" t="str">
        <f>IFERROR(INDEX([1]!tblSchedule[Facility],MATCH(tblTeamSch[[#This Row],[Game Num]],[1]!tblSchedule[GameNum],0)),"")</f>
        <v>St Lawrence</v>
      </c>
      <c r="H929" s="8">
        <f>IFERROR(INDEX([1]!tblSchedule[Game Date],MATCH(tblTeamSch[[#This Row],[Game Num]],[1]!tblSchedule[GameNum],0)),"")</f>
        <v>46047</v>
      </c>
      <c r="I929" s="9">
        <f>IFERROR(INDEX([1]!tblSchedule[Game Time],MATCH(tblTeamSch[[#This Row],[Game Num]],[1]!tblSchedule[GameNum],0)),"")</f>
        <v>0.66666666666666663</v>
      </c>
      <c r="J929" s="10" t="str">
        <f>IFERROR(INDEX([1]!tblTeams[Organization],MATCH(tblTeamSch[[#This Row],[Team]],[1]!tblTeams[Team],0)),"")</f>
        <v>St. Albert the Great</v>
      </c>
      <c r="K929" s="10" t="str">
        <f>IFERROR(INDEX([1]!tblOrg[Abbr],MATCH(tblTeamSch[[#This Row],[Org]],[1]!tblOrg[Organization],0)),"")</f>
        <v>Alb</v>
      </c>
      <c r="L929" s="10" t="str">
        <f>IFERROR(INDEX(IF(tblTeamSch[[#This Row],[1vs2]]=1,[1]!tblSchedule[Team 1 Name],[1]!tblSchedule[Team 2 Name]),MATCH(tblTeamSch[[#This Row],[Game Num]],[1]!tblSchedule[GameNum],0)),"")</f>
        <v>St. Albert GBB 3/4 #2</v>
      </c>
      <c r="M929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929" s="6"/>
      <c r="O929" s="6"/>
      <c r="P929" s="6"/>
      <c r="Q929" s="6">
        <f>INDEX([1]!tblSchedule[Home Game],MATCH(tblTeamSch[[#This Row],[Game Num]],[1]!tblSchedule[GameNum],0))</f>
        <v>1</v>
      </c>
      <c r="R929" s="7" t="e">
        <f>IF(COUNTIFS(tblTeamSch[Team],tblTeamSch[[#This Row],[Team]],#REF!,1)&gt;1,"Y","")</f>
        <v>#REF!</v>
      </c>
      <c r="S929" s="6">
        <f>INDEX([1]!tblLoc[Score],MATCH(INDEX([1]!tblOrg[Loc],MATCH(tblTeamSch[[#This Row],[Org]],[1]!tblOrg[Organization],0)),[1]!tblLoc[Loc],0))</f>
        <v>0</v>
      </c>
      <c r="T929" s="6" t="e">
        <f>INDEX([1]!tblLoc[Score],MATCH(INDEX([1]!tblOrg[Loc],MATCH(#REF!,[1]!tblOrg[Abbr],0)),[1]!tblLoc[Loc],0))</f>
        <v>#REF!</v>
      </c>
      <c r="U929" s="6">
        <f>IFERROR(INDEX([1]!tblLoc[Score],MATCH(INDEX([1]!tblOrg[Loc],MATCH(INDEX(FacList,MATCH(tblTeamSch[[#This Row],[Facility]],INDEX(FacList,,1),0),3),[1]!tblOrg[Org Num],0)),[1]!tblLoc[Loc],0)),"")</f>
        <v>10</v>
      </c>
      <c r="V929" s="6">
        <f>IF(OR(tblTeamSch[[#This Row],[Court]]="",tblTeamSch[[#This Row],[Home]]&gt;0),0,IF(tblTeamSch[[#This Row],[Court]]&lt;10,0,IF(tblTeamSch[[#This Row],[Home Court]]=10,0,10)))</f>
        <v>0</v>
      </c>
      <c r="W929" s="6" t="e">
        <f>COUNTIFS(tblTeamSch[Travel Score for Game],10,tblTeamSch[Home],0,#REF!,#REF!)</f>
        <v>#REF!</v>
      </c>
      <c r="X929" s="6" t="str">
        <f>IFERROR(INDEX(tblTeamSch[Overall Travel Score],MATCH(tblTeamSch[[#This Row],[Opponent]],tblTeamSch[Team],0)),"")</f>
        <v/>
      </c>
      <c r="Y929" s="6" cm="1">
        <f t="array" ref="Y929">IF(Y928="Num",1,IF(Y928="","",IF(Y928+1&gt;TotalNumRegGames*2,"",Y928+1)))</f>
        <v>928</v>
      </c>
    </row>
    <row r="930" spans="1:25" ht="13.35" customHeight="1" x14ac:dyDescent="0.3">
      <c r="A930" s="6" cm="1">
        <f t="array" ref="A9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1118</v>
      </c>
      <c r="B930" s="6" cm="1">
        <f t="array" ref="B9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0" s="6">
        <f>IFERROR(INDEX([1]!tblSchedule[Week Game Scheduled],MATCH(tblTeamSch[[#This Row],[Game Num]],[1]!tblSchedule[GameNum],0)),"")</f>
        <v>10</v>
      </c>
      <c r="D930" s="6">
        <f>IFERROR(INDEX([1]!tblSchedule[Round],MATCH(tblTeamSch[[#This Row],[Game Num]],[1]!tblSchedule[GameNum],0)),"")</f>
        <v>7</v>
      </c>
      <c r="E930" s="6">
        <f>IFERROR(INDEX([1]!tblSchedule[Rnd Sch],MATCH(tblTeamSch[[#This Row],[Game Num]],[1]!tblSchedule[GameNum],0)),"")</f>
        <v>7</v>
      </c>
      <c r="F930" s="6" t="str">
        <f>IFERROR(INDEX([1]!tblSchedule[DLC],MATCH(tblTeamSch[[#This Row],[Game Num]],[1]!tblSchedule[GameNum],0)),"")</f>
        <v>4G2AA</v>
      </c>
      <c r="G930" s="7" t="str">
        <f>IFERROR(INDEX([1]!tblSchedule[Facility],MATCH(tblTeamSch[[#This Row],[Game Num]],[1]!tblSchedule[GameNum],0)),"")</f>
        <v>St Francis of Assisi</v>
      </c>
      <c r="H930" s="8">
        <f>IFERROR(INDEX([1]!tblSchedule[Game Date],MATCH(tblTeamSch[[#This Row],[Game Num]],[1]!tblSchedule[GameNum],0)),"")</f>
        <v>46054</v>
      </c>
      <c r="I930" s="9">
        <f>IFERROR(INDEX([1]!tblSchedule[Game Time],MATCH(tblTeamSch[[#This Row],[Game Num]],[1]!tblSchedule[GameNum],0)),"")</f>
        <v>0.58333333333333337</v>
      </c>
      <c r="J930" s="10" t="str">
        <f>IFERROR(INDEX([1]!tblTeams[Organization],MATCH(tblTeamSch[[#This Row],[Team]],[1]!tblTeams[Team],0)),"")</f>
        <v>St. Albert the Great</v>
      </c>
      <c r="K930" s="10" t="str">
        <f>IFERROR(INDEX([1]!tblOrg[Abbr],MATCH(tblTeamSch[[#This Row],[Org]],[1]!tblOrg[Organization],0)),"")</f>
        <v>Alb</v>
      </c>
      <c r="L930" s="10" t="str">
        <f>IFERROR(INDEX(IF(tblTeamSch[[#This Row],[1vs2]]=1,[1]!tblSchedule[Team 1 Name],[1]!tblSchedule[Team 2 Name]),MATCH(tblTeamSch[[#This Row],[Game Num]],[1]!tblSchedule[GameNum],0)),"")</f>
        <v>St. Albert GBB 3/4 #2</v>
      </c>
      <c r="M930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930" s="6"/>
      <c r="O930" s="6"/>
      <c r="P930" s="6"/>
      <c r="Q930" s="6">
        <f>INDEX([1]!tblSchedule[Home Game],MATCH(tblTeamSch[[#This Row],[Game Num]],[1]!tblSchedule[GameNum],0))</f>
        <v>0</v>
      </c>
      <c r="R930" s="7" t="e">
        <f>IF(COUNTIFS(tblTeamSch[Team],tblTeamSch[[#This Row],[Team]],#REF!,1)&gt;1,"Y","")</f>
        <v>#REF!</v>
      </c>
      <c r="S930" s="6">
        <f>INDEX([1]!tblLoc[Score],MATCH(INDEX([1]!tblOrg[Loc],MATCH(tblTeamSch[[#This Row],[Org]],[1]!tblOrg[Organization],0)),[1]!tblLoc[Loc],0))</f>
        <v>0</v>
      </c>
      <c r="T930" s="6" t="e">
        <f>INDEX([1]!tblLoc[Score],MATCH(INDEX([1]!tblOrg[Loc],MATCH(#REF!,[1]!tblOrg[Abbr],0)),[1]!tblLoc[Loc],0))</f>
        <v>#REF!</v>
      </c>
      <c r="U930" s="6">
        <f>IFERROR(INDEX([1]!tblLoc[Score],MATCH(INDEX([1]!tblOrg[Loc],MATCH(INDEX(FacList,MATCH(tblTeamSch[[#This Row],[Facility]],INDEX(FacList,,1),0),3),[1]!tblOrg[Org Num],0)),[1]!tblLoc[Loc],0)),"")</f>
        <v>0</v>
      </c>
      <c r="V930" s="6">
        <f>IF(OR(tblTeamSch[[#This Row],[Court]]="",tblTeamSch[[#This Row],[Home]]&gt;0),0,IF(tblTeamSch[[#This Row],[Court]]&lt;10,0,IF(tblTeamSch[[#This Row],[Home Court]]=10,0,10)))</f>
        <v>0</v>
      </c>
      <c r="W930" s="6" t="e">
        <f>COUNTIFS(tblTeamSch[Travel Score for Game],10,tblTeamSch[Home],0,#REF!,#REF!)</f>
        <v>#REF!</v>
      </c>
      <c r="X930" s="6" t="str">
        <f>IFERROR(INDEX(tblTeamSch[Overall Travel Score],MATCH(tblTeamSch[[#This Row],[Opponent]],tblTeamSch[Team],0)),"")</f>
        <v/>
      </c>
      <c r="Y930" s="6" cm="1">
        <f t="array" ref="Y930">IF(Y929="Num",1,IF(Y929="","",IF(Y929+1&gt;TotalNumRegGames*2,"",Y929+1)))</f>
        <v>929</v>
      </c>
    </row>
    <row r="931" spans="1:25" ht="13.35" customHeight="1" x14ac:dyDescent="0.3">
      <c r="A931" s="6" cm="1">
        <f t="array" ref="A9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1151</v>
      </c>
      <c r="B931" s="6" cm="1">
        <f t="array" ref="B9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1" s="6">
        <f>IFERROR(INDEX([1]!tblSchedule[Week Game Scheduled],MATCH(tblTeamSch[[#This Row],[Game Num]],[1]!tblSchedule[GameNum],0)),"")</f>
        <v>49</v>
      </c>
      <c r="D931" s="6">
        <f>IFERROR(INDEX([1]!tblSchedule[Round],MATCH(tblTeamSch[[#This Row],[Game Num]],[1]!tblSchedule[GameNum],0)),"")</f>
        <v>1</v>
      </c>
      <c r="E931" s="6">
        <f>IFERROR(INDEX([1]!tblSchedule[Rnd Sch],MATCH(tblTeamSch[[#This Row],[Game Num]],[1]!tblSchedule[GameNum],0)),"")</f>
        <v>1</v>
      </c>
      <c r="F931" s="6" t="str">
        <f>IFERROR(INDEX([1]!tblSchedule[DLC],MATCH(tblTeamSch[[#This Row],[Game Num]],[1]!tblSchedule[GameNum],0)),"")</f>
        <v>4G3</v>
      </c>
      <c r="G931" s="7" t="str">
        <f>IFERROR(INDEX([1]!tblSchedule[Facility],MATCH(tblTeamSch[[#This Row],[Game Num]],[1]!tblSchedule[GameNum],0)),"")</f>
        <v>Holy Trinity Parish School</v>
      </c>
      <c r="H931" s="8">
        <f>IFERROR(INDEX([1]!tblSchedule[Game Date],MATCH(tblTeamSch[[#This Row],[Game Num]],[1]!tblSchedule[GameNum],0)),"")</f>
        <v>45997</v>
      </c>
      <c r="I931" s="9">
        <f>IFERROR(INDEX([1]!tblSchedule[Game Time],MATCH(tblTeamSch[[#This Row],[Game Num]],[1]!tblSchedule[GameNum],0)),"")</f>
        <v>0.58333333333333337</v>
      </c>
      <c r="J931" s="10" t="str">
        <f>IFERROR(INDEX([1]!tblTeams[Organization],MATCH(tblTeamSch[[#This Row],[Team]],[1]!tblTeams[Team],0)),"")</f>
        <v>St. Albert the Great</v>
      </c>
      <c r="K931" s="10" t="str">
        <f>IFERROR(INDEX([1]!tblOrg[Abbr],MATCH(tblTeamSch[[#This Row],[Org]],[1]!tblOrg[Organization],0)),"")</f>
        <v>Alb</v>
      </c>
      <c r="L931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1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931" s="6"/>
      <c r="O931" s="6"/>
      <c r="P931" s="6"/>
      <c r="Q931" s="6">
        <f>INDEX([1]!tblSchedule[Home Game],MATCH(tblTeamSch[[#This Row],[Game Num]],[1]!tblSchedule[GameNum],0))</f>
        <v>1</v>
      </c>
      <c r="R931" s="7" t="e">
        <f>IF(COUNTIFS(tblTeamSch[Team],tblTeamSch[[#This Row],[Team]],#REF!,1)&gt;1,"Y","")</f>
        <v>#REF!</v>
      </c>
      <c r="S931" s="6">
        <f>INDEX([1]!tblLoc[Score],MATCH(INDEX([1]!tblOrg[Loc],MATCH(tblTeamSch[[#This Row],[Org]],[1]!tblOrg[Organization],0)),[1]!tblLoc[Loc],0))</f>
        <v>0</v>
      </c>
      <c r="T931" s="6" t="e">
        <f>INDEX([1]!tblLoc[Score],MATCH(INDEX([1]!tblOrg[Loc],MATCH(#REF!,[1]!tblOrg[Abbr],0)),[1]!tblLoc[Loc],0))</f>
        <v>#REF!</v>
      </c>
      <c r="U931" s="6">
        <f>IFERROR(INDEX([1]!tblLoc[Score],MATCH(INDEX([1]!tblOrg[Loc],MATCH(INDEX(FacList,MATCH(tblTeamSch[[#This Row],[Facility]],INDEX(FacList,,1),0),3),[1]!tblOrg[Org Num],0)),[1]!tblLoc[Loc],0)),"")</f>
        <v>0</v>
      </c>
      <c r="V931" s="6">
        <f>IF(OR(tblTeamSch[[#This Row],[Court]]="",tblTeamSch[[#This Row],[Home]]&gt;0),0,IF(tblTeamSch[[#This Row],[Court]]&lt;10,0,IF(tblTeamSch[[#This Row],[Home Court]]=10,0,10)))</f>
        <v>0</v>
      </c>
      <c r="W931" s="6" t="e">
        <f>COUNTIFS(tblTeamSch[Travel Score for Game],10,tblTeamSch[Home],0,#REF!,#REF!)</f>
        <v>#REF!</v>
      </c>
      <c r="X931" s="6" t="str">
        <f>IFERROR(INDEX(tblTeamSch[Overall Travel Score],MATCH(tblTeamSch[[#This Row],[Opponent]],tblTeamSch[Team],0)),"")</f>
        <v/>
      </c>
      <c r="Y931" s="6" cm="1">
        <f t="array" ref="Y931">IF(Y930="Num",1,IF(Y930="","",IF(Y930+1&gt;TotalNumRegGames*2,"",Y930+1)))</f>
        <v>930</v>
      </c>
    </row>
    <row r="932" spans="1:25" ht="13.35" customHeight="1" x14ac:dyDescent="0.3">
      <c r="A932" s="6" cm="1">
        <f t="array" ref="A9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1158</v>
      </c>
      <c r="B932" s="6" cm="1">
        <f t="array" ref="B9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32" s="6">
        <f>IFERROR(INDEX([1]!tblSchedule[Week Game Scheduled],MATCH(tblTeamSch[[#This Row],[Game Num]],[1]!tblSchedule[GameNum],0)),"")</f>
        <v>50</v>
      </c>
      <c r="D932" s="6">
        <f>IFERROR(INDEX([1]!tblSchedule[Round],MATCH(tblTeamSch[[#This Row],[Game Num]],[1]!tblSchedule[GameNum],0)),"")</f>
        <v>2</v>
      </c>
      <c r="E932" s="6">
        <f>IFERROR(INDEX([1]!tblSchedule[Rnd Sch],MATCH(tblTeamSch[[#This Row],[Game Num]],[1]!tblSchedule[GameNum],0)),"")</f>
        <v>2</v>
      </c>
      <c r="F932" s="6" t="str">
        <f>IFERROR(INDEX([1]!tblSchedule[DLC],MATCH(tblTeamSch[[#This Row],[Game Num]],[1]!tblSchedule[GameNum],0)),"")</f>
        <v>4G3</v>
      </c>
      <c r="G932" s="7" t="str">
        <f>IFERROR(INDEX([1]!tblSchedule[Facility],MATCH(tblTeamSch[[#This Row],[Game Num]],[1]!tblSchedule[GameNum],0)),"")</f>
        <v>St. Albert the Great Gym</v>
      </c>
      <c r="H932" s="8">
        <f>IFERROR(INDEX([1]!tblSchedule[Game Date],MATCH(tblTeamSch[[#This Row],[Game Num]],[1]!tblSchedule[GameNum],0)),"")</f>
        <v>46004</v>
      </c>
      <c r="I932" s="9">
        <f>IFERROR(INDEX([1]!tblSchedule[Game Time],MATCH(tblTeamSch[[#This Row],[Game Num]],[1]!tblSchedule[GameNum],0)),"")</f>
        <v>0.58333333333333337</v>
      </c>
      <c r="J932" s="10" t="str">
        <f>IFERROR(INDEX([1]!tblTeams[Organization],MATCH(tblTeamSch[[#This Row],[Team]],[1]!tblTeams[Team],0)),"")</f>
        <v>St. Albert the Great</v>
      </c>
      <c r="K932" s="10" t="str">
        <f>IFERROR(INDEX([1]!tblOrg[Abbr],MATCH(tblTeamSch[[#This Row],[Org]],[1]!tblOrg[Organization],0)),"")</f>
        <v>Alb</v>
      </c>
      <c r="L932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2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932" s="6"/>
      <c r="O932" s="6"/>
      <c r="P932" s="6"/>
      <c r="Q932" s="6">
        <f>INDEX([1]!tblSchedule[Home Game],MATCH(tblTeamSch[[#This Row],[Game Num]],[1]!tblSchedule[GameNum],0))</f>
        <v>1</v>
      </c>
      <c r="R932" s="7" t="e">
        <f>IF(COUNTIFS(tblTeamSch[Team],tblTeamSch[[#This Row],[Team]],#REF!,1)&gt;1,"Y","")</f>
        <v>#REF!</v>
      </c>
      <c r="S932" s="6">
        <f>INDEX([1]!tblLoc[Score],MATCH(INDEX([1]!tblOrg[Loc],MATCH(tblTeamSch[[#This Row],[Org]],[1]!tblOrg[Organization],0)),[1]!tblLoc[Loc],0))</f>
        <v>0</v>
      </c>
      <c r="T932" s="6" t="e">
        <f>INDEX([1]!tblLoc[Score],MATCH(INDEX([1]!tblOrg[Loc],MATCH(#REF!,[1]!tblOrg[Abbr],0)),[1]!tblLoc[Loc],0))</f>
        <v>#REF!</v>
      </c>
      <c r="U932" s="6">
        <f>IFERROR(INDEX([1]!tblLoc[Score],MATCH(INDEX([1]!tblOrg[Loc],MATCH(INDEX(FacList,MATCH(tblTeamSch[[#This Row],[Facility]],INDEX(FacList,,1),0),3),[1]!tblOrg[Org Num],0)),[1]!tblLoc[Loc],0)),"")</f>
        <v>0</v>
      </c>
      <c r="V932" s="6">
        <f>IF(OR(tblTeamSch[[#This Row],[Court]]="",tblTeamSch[[#This Row],[Home]]&gt;0),0,IF(tblTeamSch[[#This Row],[Court]]&lt;10,0,IF(tblTeamSch[[#This Row],[Home Court]]=10,0,10)))</f>
        <v>0</v>
      </c>
      <c r="W932" s="6" t="e">
        <f>COUNTIFS(tblTeamSch[Travel Score for Game],10,tblTeamSch[Home],0,#REF!,#REF!)</f>
        <v>#REF!</v>
      </c>
      <c r="X932" s="6" t="str">
        <f>IFERROR(INDEX(tblTeamSch[Overall Travel Score],MATCH(tblTeamSch[[#This Row],[Opponent]],tblTeamSch[Team],0)),"")</f>
        <v/>
      </c>
      <c r="Y932" s="6" cm="1">
        <f t="array" ref="Y932">IF(Y931="Num",1,IF(Y931="","",IF(Y931+1&gt;TotalNumRegGames*2,"",Y931+1)))</f>
        <v>931</v>
      </c>
    </row>
    <row r="933" spans="1:25" ht="13.35" customHeight="1" x14ac:dyDescent="0.3">
      <c r="A933" s="6" cm="1">
        <f t="array" ref="A9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1162</v>
      </c>
      <c r="B933" s="6" cm="1">
        <f t="array" ref="B9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3" s="6">
        <f>IFERROR(INDEX([1]!tblSchedule[Week Game Scheduled],MATCH(tblTeamSch[[#This Row],[Game Num]],[1]!tblSchedule[GameNum],0)),"")</f>
        <v>5</v>
      </c>
      <c r="D933" s="6">
        <f>IFERROR(INDEX([1]!tblSchedule[Round],MATCH(tblTeamSch[[#This Row],[Game Num]],[1]!tblSchedule[GameNum],0)),"")</f>
        <v>3</v>
      </c>
      <c r="E933" s="6">
        <f>IFERROR(INDEX([1]!tblSchedule[Rnd Sch],MATCH(tblTeamSch[[#This Row],[Game Num]],[1]!tblSchedule[GameNum],0)),"")</f>
        <v>3</v>
      </c>
      <c r="F933" s="6" t="str">
        <f>IFERROR(INDEX([1]!tblSchedule[DLC],MATCH(tblTeamSch[[#This Row],[Game Num]],[1]!tblSchedule[GameNum],0)),"")</f>
        <v>4G3</v>
      </c>
      <c r="G933" s="7" t="str">
        <f>IFERROR(INDEX([1]!tblSchedule[Facility],MATCH(tblTeamSch[[#This Row],[Game Num]],[1]!tblSchedule[GameNum],0)),"")</f>
        <v>St. Agnes Gym</v>
      </c>
      <c r="H933" s="8">
        <f>IFERROR(INDEX([1]!tblSchedule[Game Date],MATCH(tblTeamSch[[#This Row],[Game Num]],[1]!tblSchedule[GameNum],0)),"")</f>
        <v>46025</v>
      </c>
      <c r="I933" s="9">
        <f>IFERROR(INDEX([1]!tblSchedule[Game Time],MATCH(tblTeamSch[[#This Row],[Game Num]],[1]!tblSchedule[GameNum],0)),"")</f>
        <v>0.58333333333333337</v>
      </c>
      <c r="J933" s="10" t="str">
        <f>IFERROR(INDEX([1]!tblTeams[Organization],MATCH(tblTeamSch[[#This Row],[Team]],[1]!tblTeams[Team],0)),"")</f>
        <v>St. Albert the Great</v>
      </c>
      <c r="K933" s="10" t="str">
        <f>IFERROR(INDEX([1]!tblOrg[Abbr],MATCH(tblTeamSch[[#This Row],[Org]],[1]!tblOrg[Organization],0)),"")</f>
        <v>Alb</v>
      </c>
      <c r="L933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3" s="10" t="str">
        <f>IFERROR(INDEX(IF(tblTeamSch[[#This Row],[1vs2]]=1,[1]!tblSchedule[Team 2 Name],[1]!tblSchedule[Team 1 Name]),MATCH(tblTeamSch[[#This Row],[Game Num]],[1]!tblSchedule[GameNum],0)),"")</f>
        <v>St Agnes BB 4G#3</v>
      </c>
      <c r="N933" s="6"/>
      <c r="O933" s="6"/>
      <c r="P933" s="6"/>
      <c r="Q933" s="6">
        <f>INDEX([1]!tblSchedule[Home Game],MATCH(tblTeamSch[[#This Row],[Game Num]],[1]!tblSchedule[GameNum],0))</f>
        <v>1</v>
      </c>
      <c r="R933" s="7" t="e">
        <f>IF(COUNTIFS(tblTeamSch[Team],tblTeamSch[[#This Row],[Team]],#REF!,1)&gt;1,"Y","")</f>
        <v>#REF!</v>
      </c>
      <c r="S933" s="6">
        <f>INDEX([1]!tblLoc[Score],MATCH(INDEX([1]!tblOrg[Loc],MATCH(tblTeamSch[[#This Row],[Org]],[1]!tblOrg[Organization],0)),[1]!tblLoc[Loc],0))</f>
        <v>0</v>
      </c>
      <c r="T933" s="6" t="e">
        <f>INDEX([1]!tblLoc[Score],MATCH(INDEX([1]!tblOrg[Loc],MATCH(#REF!,[1]!tblOrg[Abbr],0)),[1]!tblLoc[Loc],0))</f>
        <v>#REF!</v>
      </c>
      <c r="U933" s="6">
        <f>IFERROR(INDEX([1]!tblLoc[Score],MATCH(INDEX([1]!tblOrg[Loc],MATCH(INDEX(FacList,MATCH(tblTeamSch[[#This Row],[Facility]],INDEX(FacList,,1),0),3),[1]!tblOrg[Org Num],0)),[1]!tblLoc[Loc],0)),"")</f>
        <v>0</v>
      </c>
      <c r="V933" s="6">
        <f>IF(OR(tblTeamSch[[#This Row],[Court]]="",tblTeamSch[[#This Row],[Home]]&gt;0),0,IF(tblTeamSch[[#This Row],[Court]]&lt;10,0,IF(tblTeamSch[[#This Row],[Home Court]]=10,0,10)))</f>
        <v>0</v>
      </c>
      <c r="W933" s="6" t="e">
        <f>COUNTIFS(tblTeamSch[Travel Score for Game],10,tblTeamSch[Home],0,#REF!,#REF!)</f>
        <v>#REF!</v>
      </c>
      <c r="X933" s="6" t="str">
        <f>IFERROR(INDEX(tblTeamSch[Overall Travel Score],MATCH(tblTeamSch[[#This Row],[Opponent]],tblTeamSch[Team],0)),"")</f>
        <v/>
      </c>
      <c r="Y933" s="6" cm="1">
        <f t="array" ref="Y933">IF(Y932="Num",1,IF(Y932="","",IF(Y932+1&gt;TotalNumRegGames*2,"",Y932+1)))</f>
        <v>932</v>
      </c>
    </row>
    <row r="934" spans="1:25" ht="13.35" customHeight="1" x14ac:dyDescent="0.3">
      <c r="A934" s="6" cm="1">
        <f t="array" ref="A9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1169</v>
      </c>
      <c r="B934" s="6" cm="1">
        <f t="array" ref="B9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34" s="6">
        <f>IFERROR(INDEX([1]!tblSchedule[Week Game Scheduled],MATCH(tblTeamSch[[#This Row],[Game Num]],[1]!tblSchedule[GameNum],0)),"")</f>
        <v>6</v>
      </c>
      <c r="D934" s="6">
        <f>IFERROR(INDEX([1]!tblSchedule[Round],MATCH(tblTeamSch[[#This Row],[Game Num]],[1]!tblSchedule[GameNum],0)),"")</f>
        <v>4</v>
      </c>
      <c r="E934" s="6">
        <f>IFERROR(INDEX([1]!tblSchedule[Rnd Sch],MATCH(tblTeamSch[[#This Row],[Game Num]],[1]!tblSchedule[GameNum],0)),"")</f>
        <v>4</v>
      </c>
      <c r="F934" s="6" t="str">
        <f>IFERROR(INDEX([1]!tblSchedule[DLC],MATCH(tblTeamSch[[#This Row],[Game Num]],[1]!tblSchedule[GameNum],0)),"")</f>
        <v>4G3</v>
      </c>
      <c r="G934" s="7" t="str">
        <f>IFERROR(INDEX([1]!tblSchedule[Facility],MATCH(tblTeamSch[[#This Row],[Game Num]],[1]!tblSchedule[GameNum],0)),"")</f>
        <v>St. Albert the Great Gym</v>
      </c>
      <c r="H934" s="8">
        <f>IFERROR(INDEX([1]!tblSchedule[Game Date],MATCH(tblTeamSch[[#This Row],[Game Num]],[1]!tblSchedule[GameNum],0)),"")</f>
        <v>46032</v>
      </c>
      <c r="I934" s="9">
        <f>IFERROR(INDEX([1]!tblSchedule[Game Time],MATCH(tblTeamSch[[#This Row],[Game Num]],[1]!tblSchedule[GameNum],0)),"")</f>
        <v>0.58333333333333337</v>
      </c>
      <c r="J934" s="10" t="str">
        <f>IFERROR(INDEX([1]!tblTeams[Organization],MATCH(tblTeamSch[[#This Row],[Team]],[1]!tblTeams[Team],0)),"")</f>
        <v>St. Albert the Great</v>
      </c>
      <c r="K934" s="10" t="str">
        <f>IFERROR(INDEX([1]!tblOrg[Abbr],MATCH(tblTeamSch[[#This Row],[Org]],[1]!tblOrg[Organization],0)),"")</f>
        <v>Alb</v>
      </c>
      <c r="L934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4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934" s="6"/>
      <c r="O934" s="6"/>
      <c r="P934" s="6"/>
      <c r="Q934" s="6">
        <f>INDEX([1]!tblSchedule[Home Game],MATCH(tblTeamSch[[#This Row],[Game Num]],[1]!tblSchedule[GameNum],0))</f>
        <v>1</v>
      </c>
      <c r="R934" s="7" t="e">
        <f>IF(COUNTIFS(tblTeamSch[Team],tblTeamSch[[#This Row],[Team]],#REF!,1)&gt;1,"Y","")</f>
        <v>#REF!</v>
      </c>
      <c r="S934" s="6">
        <f>INDEX([1]!tblLoc[Score],MATCH(INDEX([1]!tblOrg[Loc],MATCH(tblTeamSch[[#This Row],[Org]],[1]!tblOrg[Organization],0)),[1]!tblLoc[Loc],0))</f>
        <v>0</v>
      </c>
      <c r="T934" s="6" t="e">
        <f>INDEX([1]!tblLoc[Score],MATCH(INDEX([1]!tblOrg[Loc],MATCH(#REF!,[1]!tblOrg[Abbr],0)),[1]!tblLoc[Loc],0))</f>
        <v>#REF!</v>
      </c>
      <c r="U934" s="6">
        <f>IFERROR(INDEX([1]!tblLoc[Score],MATCH(INDEX([1]!tblOrg[Loc],MATCH(INDEX(FacList,MATCH(tblTeamSch[[#This Row],[Facility]],INDEX(FacList,,1),0),3),[1]!tblOrg[Org Num],0)),[1]!tblLoc[Loc],0)),"")</f>
        <v>0</v>
      </c>
      <c r="V934" s="6">
        <f>IF(OR(tblTeamSch[[#This Row],[Court]]="",tblTeamSch[[#This Row],[Home]]&gt;0),0,IF(tblTeamSch[[#This Row],[Court]]&lt;10,0,IF(tblTeamSch[[#This Row],[Home Court]]=10,0,10)))</f>
        <v>0</v>
      </c>
      <c r="W934" s="6" t="e">
        <f>COUNTIFS(tblTeamSch[Travel Score for Game],10,tblTeamSch[Home],0,#REF!,#REF!)</f>
        <v>#REF!</v>
      </c>
      <c r="X934" s="6" t="str">
        <f>IFERROR(INDEX(tblTeamSch[Overall Travel Score],MATCH(tblTeamSch[[#This Row],[Opponent]],tblTeamSch[Team],0)),"")</f>
        <v/>
      </c>
      <c r="Y934" s="6" cm="1">
        <f t="array" ref="Y934">IF(Y933="Num",1,IF(Y933="","",IF(Y933+1&gt;TotalNumRegGames*2,"",Y933+1)))</f>
        <v>933</v>
      </c>
    </row>
    <row r="935" spans="1:25" ht="13.35" customHeight="1" x14ac:dyDescent="0.3">
      <c r="A935" s="6" cm="1">
        <f t="array" ref="A9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1175</v>
      </c>
      <c r="B935" s="6" cm="1">
        <f t="array" ref="B9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5" s="6">
        <f>IFERROR(INDEX([1]!tblSchedule[Week Game Scheduled],MATCH(tblTeamSch[[#This Row],[Game Num]],[1]!tblSchedule[GameNum],0)),"")</f>
        <v>7</v>
      </c>
      <c r="D935" s="6">
        <f>IFERROR(INDEX([1]!tblSchedule[Round],MATCH(tblTeamSch[[#This Row],[Game Num]],[1]!tblSchedule[GameNum],0)),"")</f>
        <v>5</v>
      </c>
      <c r="E935" s="6">
        <f>IFERROR(INDEX([1]!tblSchedule[Rnd Sch],MATCH(tblTeamSch[[#This Row],[Game Num]],[1]!tblSchedule[GameNum],0)),"")</f>
        <v>5</v>
      </c>
      <c r="F935" s="6" t="str">
        <f>IFERROR(INDEX([1]!tblSchedule[DLC],MATCH(tblTeamSch[[#This Row],[Game Num]],[1]!tblSchedule[GameNum],0)),"")</f>
        <v>4G3</v>
      </c>
      <c r="G935" s="7" t="str">
        <f>IFERROR(INDEX([1]!tblSchedule[Facility],MATCH(tblTeamSch[[#This Row],[Game Num]],[1]!tblSchedule[GameNum],0)),"")</f>
        <v>St. Albert the Great Gym</v>
      </c>
      <c r="H935" s="8">
        <f>IFERROR(INDEX([1]!tblSchedule[Game Date],MATCH(tblTeamSch[[#This Row],[Game Num]],[1]!tblSchedule[GameNum],0)),"")</f>
        <v>46039</v>
      </c>
      <c r="I935" s="9">
        <f>IFERROR(INDEX([1]!tblSchedule[Game Time],MATCH(tblTeamSch[[#This Row],[Game Num]],[1]!tblSchedule[GameNum],0)),"")</f>
        <v>0.58333333333333337</v>
      </c>
      <c r="J935" s="10" t="str">
        <f>IFERROR(INDEX([1]!tblTeams[Organization],MATCH(tblTeamSch[[#This Row],[Team]],[1]!tblTeams[Team],0)),"")</f>
        <v>St. Albert the Great</v>
      </c>
      <c r="K935" s="10" t="str">
        <f>IFERROR(INDEX([1]!tblOrg[Abbr],MATCH(tblTeamSch[[#This Row],[Org]],[1]!tblOrg[Organization],0)),"")</f>
        <v>Alb</v>
      </c>
      <c r="L935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5" s="10" t="str">
        <f>IFERROR(INDEX(IF(tblTeamSch[[#This Row],[1vs2]]=1,[1]!tblSchedule[Team 2 Name],[1]!tblSchedule[Team 1 Name]),MATCH(tblTeamSch[[#This Row],[Game Num]],[1]!tblSchedule[GameNum],0)),"")</f>
        <v>St. Raphael BB 4G #3</v>
      </c>
      <c r="N935" s="6"/>
      <c r="O935" s="6"/>
      <c r="P935" s="6"/>
      <c r="Q935" s="6">
        <f>INDEX([1]!tblSchedule[Home Game],MATCH(tblTeamSch[[#This Row],[Game Num]],[1]!tblSchedule[GameNum],0))</f>
        <v>1</v>
      </c>
      <c r="R935" s="7" t="e">
        <f>IF(COUNTIFS(tblTeamSch[Team],tblTeamSch[[#This Row],[Team]],#REF!,1)&gt;1,"Y","")</f>
        <v>#REF!</v>
      </c>
      <c r="S935" s="6">
        <f>INDEX([1]!tblLoc[Score],MATCH(INDEX([1]!tblOrg[Loc],MATCH(tblTeamSch[[#This Row],[Org]],[1]!tblOrg[Organization],0)),[1]!tblLoc[Loc],0))</f>
        <v>0</v>
      </c>
      <c r="T935" s="6" t="e">
        <f>INDEX([1]!tblLoc[Score],MATCH(INDEX([1]!tblOrg[Loc],MATCH(#REF!,[1]!tblOrg[Abbr],0)),[1]!tblLoc[Loc],0))</f>
        <v>#REF!</v>
      </c>
      <c r="U935" s="6">
        <f>IFERROR(INDEX([1]!tblLoc[Score],MATCH(INDEX([1]!tblOrg[Loc],MATCH(INDEX(FacList,MATCH(tblTeamSch[[#This Row],[Facility]],INDEX(FacList,,1),0),3),[1]!tblOrg[Org Num],0)),[1]!tblLoc[Loc],0)),"")</f>
        <v>0</v>
      </c>
      <c r="V935" s="6">
        <f>IF(OR(tblTeamSch[[#This Row],[Court]]="",tblTeamSch[[#This Row],[Home]]&gt;0),0,IF(tblTeamSch[[#This Row],[Court]]&lt;10,0,IF(tblTeamSch[[#This Row],[Home Court]]=10,0,10)))</f>
        <v>0</v>
      </c>
      <c r="W935" s="6" t="e">
        <f>COUNTIFS(tblTeamSch[Travel Score for Game],10,tblTeamSch[Home],0,#REF!,#REF!)</f>
        <v>#REF!</v>
      </c>
      <c r="X935" s="6" t="str">
        <f>IFERROR(INDEX(tblTeamSch[Overall Travel Score],MATCH(tblTeamSch[[#This Row],[Opponent]],tblTeamSch[Team],0)),"")</f>
        <v/>
      </c>
      <c r="Y935" s="6" cm="1">
        <f t="array" ref="Y935">IF(Y934="Num",1,IF(Y934="","",IF(Y934+1&gt;TotalNumRegGames*2,"",Y934+1)))</f>
        <v>934</v>
      </c>
    </row>
    <row r="936" spans="1:25" ht="13.35" customHeight="1" x14ac:dyDescent="0.3">
      <c r="A936" s="6" cm="1">
        <f t="array" ref="A9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1180</v>
      </c>
      <c r="B936" s="6" cm="1">
        <f t="array" ref="B9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6" s="6">
        <f>IFERROR(INDEX([1]!tblSchedule[Week Game Scheduled],MATCH(tblTeamSch[[#This Row],[Game Num]],[1]!tblSchedule[GameNum],0)),"")</f>
        <v>8</v>
      </c>
      <c r="D936" s="6">
        <f>IFERROR(INDEX([1]!tblSchedule[Round],MATCH(tblTeamSch[[#This Row],[Game Num]],[1]!tblSchedule[GameNum],0)),"")</f>
        <v>6</v>
      </c>
      <c r="E936" s="6">
        <f>IFERROR(INDEX([1]!tblSchedule[Rnd Sch],MATCH(tblTeamSch[[#This Row],[Game Num]],[1]!tblSchedule[GameNum],0)),"")</f>
        <v>6</v>
      </c>
      <c r="F936" s="6" t="str">
        <f>IFERROR(INDEX([1]!tblSchedule[DLC],MATCH(tblTeamSch[[#This Row],[Game Num]],[1]!tblSchedule[GameNum],0)),"")</f>
        <v>4G3</v>
      </c>
      <c r="G936" s="7" t="str">
        <f>IFERROR(INDEX([1]!tblSchedule[Facility],MATCH(tblTeamSch[[#This Row],[Game Num]],[1]!tblSchedule[GameNum],0)),"")</f>
        <v>Holy Spirit Gym</v>
      </c>
      <c r="H936" s="8">
        <f>IFERROR(INDEX([1]!tblSchedule[Game Date],MATCH(tblTeamSch[[#This Row],[Game Num]],[1]!tblSchedule[GameNum],0)),"")</f>
        <v>46046</v>
      </c>
      <c r="I936" s="9">
        <f>IFERROR(INDEX([1]!tblSchedule[Game Time],MATCH(tblTeamSch[[#This Row],[Game Num]],[1]!tblSchedule[GameNum],0)),"")</f>
        <v>0.58333333333333337</v>
      </c>
      <c r="J936" s="10" t="str">
        <f>IFERROR(INDEX([1]!tblTeams[Organization],MATCH(tblTeamSch[[#This Row],[Team]],[1]!tblTeams[Team],0)),"")</f>
        <v>St. Albert the Great</v>
      </c>
      <c r="K936" s="10" t="str">
        <f>IFERROR(INDEX([1]!tblOrg[Abbr],MATCH(tblTeamSch[[#This Row],[Org]],[1]!tblOrg[Organization],0)),"")</f>
        <v>Alb</v>
      </c>
      <c r="L936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6" s="10" t="str">
        <f>IFERROR(INDEX(IF(tblTeamSch[[#This Row],[1vs2]]=1,[1]!tblSchedule[Team 2 Name],[1]!tblSchedule[Team 1 Name]),MATCH(tblTeamSch[[#This Row],[Game Num]],[1]!tblSchedule[GameNum],0)),"")</f>
        <v>Holy Spirit GBB 4#3</v>
      </c>
      <c r="N936" s="6"/>
      <c r="O936" s="6"/>
      <c r="P936" s="6"/>
      <c r="Q936" s="6">
        <f>INDEX([1]!tblSchedule[Home Game],MATCH(tblTeamSch[[#This Row],[Game Num]],[1]!tblSchedule[GameNum],0))</f>
        <v>1</v>
      </c>
      <c r="R936" s="7" t="e">
        <f>IF(COUNTIFS(tblTeamSch[Team],tblTeamSch[[#This Row],[Team]],#REF!,1)&gt;1,"Y","")</f>
        <v>#REF!</v>
      </c>
      <c r="S936" s="6">
        <f>INDEX([1]!tblLoc[Score],MATCH(INDEX([1]!tblOrg[Loc],MATCH(tblTeamSch[[#This Row],[Org]],[1]!tblOrg[Organization],0)),[1]!tblLoc[Loc],0))</f>
        <v>0</v>
      </c>
      <c r="T936" s="6" t="e">
        <f>INDEX([1]!tblLoc[Score],MATCH(INDEX([1]!tblOrg[Loc],MATCH(#REF!,[1]!tblOrg[Abbr],0)),[1]!tblLoc[Loc],0))</f>
        <v>#REF!</v>
      </c>
      <c r="U936" s="6">
        <f>IFERROR(INDEX([1]!tblLoc[Score],MATCH(INDEX([1]!tblOrg[Loc],MATCH(INDEX(FacList,MATCH(tblTeamSch[[#This Row],[Facility]],INDEX(FacList,,1),0),3),[1]!tblOrg[Org Num],0)),[1]!tblLoc[Loc],0)),"")</f>
        <v>0</v>
      </c>
      <c r="V936" s="6">
        <f>IF(OR(tblTeamSch[[#This Row],[Court]]="",tblTeamSch[[#This Row],[Home]]&gt;0),0,IF(tblTeamSch[[#This Row],[Court]]&lt;10,0,IF(tblTeamSch[[#This Row],[Home Court]]=10,0,10)))</f>
        <v>0</v>
      </c>
      <c r="W936" s="6" t="e">
        <f>COUNTIFS(tblTeamSch[Travel Score for Game],10,tblTeamSch[Home],0,#REF!,#REF!)</f>
        <v>#REF!</v>
      </c>
      <c r="X936" s="6" t="str">
        <f>IFERROR(INDEX(tblTeamSch[Overall Travel Score],MATCH(tblTeamSch[[#This Row],[Opponent]],tblTeamSch[Team],0)),"")</f>
        <v/>
      </c>
      <c r="Y936" s="6" cm="1">
        <f t="array" ref="Y936">IF(Y935="Num",1,IF(Y935="","",IF(Y935+1&gt;TotalNumRegGames*2,"",Y935+1)))</f>
        <v>935</v>
      </c>
    </row>
    <row r="937" spans="1:25" ht="13.35" customHeight="1" x14ac:dyDescent="0.3">
      <c r="A937" s="6" cm="1">
        <f t="array" ref="A9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1185</v>
      </c>
      <c r="B937" s="6" cm="1">
        <f t="array" ref="B9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7" s="6">
        <f>IFERROR(INDEX([1]!tblSchedule[Week Game Scheduled],MATCH(tblTeamSch[[#This Row],[Game Num]],[1]!tblSchedule[GameNum],0)),"")</f>
        <v>9</v>
      </c>
      <c r="D937" s="6">
        <f>IFERROR(INDEX([1]!tblSchedule[Round],MATCH(tblTeamSch[[#This Row],[Game Num]],[1]!tblSchedule[GameNum],0)),"")</f>
        <v>7</v>
      </c>
      <c r="E937" s="6">
        <f>IFERROR(INDEX([1]!tblSchedule[Rnd Sch],MATCH(tblTeamSch[[#This Row],[Game Num]],[1]!tblSchedule[GameNum],0)),"")</f>
        <v>7</v>
      </c>
      <c r="F937" s="6" t="str">
        <f>IFERROR(INDEX([1]!tblSchedule[DLC],MATCH(tblTeamSch[[#This Row],[Game Num]],[1]!tblSchedule[GameNum],0)),"")</f>
        <v>4G3</v>
      </c>
      <c r="G937" s="7" t="str">
        <f>IFERROR(INDEX([1]!tblSchedule[Facility],MATCH(tblTeamSch[[#This Row],[Game Num]],[1]!tblSchedule[GameNum],0)),"")</f>
        <v>St Francis of Assisi</v>
      </c>
      <c r="H937" s="8">
        <f>IFERROR(INDEX([1]!tblSchedule[Game Date],MATCH(tblTeamSch[[#This Row],[Game Num]],[1]!tblSchedule[GameNum],0)),"")</f>
        <v>46053</v>
      </c>
      <c r="I937" s="9">
        <f>IFERROR(INDEX([1]!tblSchedule[Game Time],MATCH(tblTeamSch[[#This Row],[Game Num]],[1]!tblSchedule[GameNum],0)),"")</f>
        <v>0.625</v>
      </c>
      <c r="J937" s="10" t="str">
        <f>IFERROR(INDEX([1]!tblTeams[Organization],MATCH(tblTeamSch[[#This Row],[Team]],[1]!tblTeams[Team],0)),"")</f>
        <v>St. Albert the Great</v>
      </c>
      <c r="K937" s="10" t="str">
        <f>IFERROR(INDEX([1]!tblOrg[Abbr],MATCH(tblTeamSch[[#This Row],[Org]],[1]!tblOrg[Organization],0)),"")</f>
        <v>Alb</v>
      </c>
      <c r="L937" s="10" t="str">
        <f>IFERROR(INDEX(IF(tblTeamSch[[#This Row],[1vs2]]=1,[1]!tblSchedule[Team 1 Name],[1]!tblSchedule[Team 2 Name]),MATCH(tblTeamSch[[#This Row],[Game Num]],[1]!tblSchedule[GameNum],0)),"")</f>
        <v>St. Albert BB 4G#3 Blue</v>
      </c>
      <c r="M937" s="10" t="str">
        <f>IFERROR(INDEX(IF(tblTeamSch[[#This Row],[1vs2]]=1,[1]!tblSchedule[Team 2 Name],[1]!tblSchedule[Team 1 Name]),MATCH(tblTeamSch[[#This Row],[Game Num]],[1]!tblSchedule[GameNum],0)),"")</f>
        <v>SHMS BB 4G#3</v>
      </c>
      <c r="N937" s="6"/>
      <c r="O937" s="6"/>
      <c r="P937" s="6"/>
      <c r="Q937" s="6">
        <f>INDEX([1]!tblSchedule[Home Game],MATCH(tblTeamSch[[#This Row],[Game Num]],[1]!tblSchedule[GameNum],0))</f>
        <v>0</v>
      </c>
      <c r="R937" s="7" t="e">
        <f>IF(COUNTIFS(tblTeamSch[Team],tblTeamSch[[#This Row],[Team]],#REF!,1)&gt;1,"Y","")</f>
        <v>#REF!</v>
      </c>
      <c r="S937" s="6">
        <f>INDEX([1]!tblLoc[Score],MATCH(INDEX([1]!tblOrg[Loc],MATCH(tblTeamSch[[#This Row],[Org]],[1]!tblOrg[Organization],0)),[1]!tblLoc[Loc],0))</f>
        <v>0</v>
      </c>
      <c r="T937" s="6" t="e">
        <f>INDEX([1]!tblLoc[Score],MATCH(INDEX([1]!tblOrg[Loc],MATCH(#REF!,[1]!tblOrg[Abbr],0)),[1]!tblLoc[Loc],0))</f>
        <v>#REF!</v>
      </c>
      <c r="U937" s="6">
        <f>IFERROR(INDEX([1]!tblLoc[Score],MATCH(INDEX([1]!tblOrg[Loc],MATCH(INDEX(FacList,MATCH(tblTeamSch[[#This Row],[Facility]],INDEX(FacList,,1),0),3),[1]!tblOrg[Org Num],0)),[1]!tblLoc[Loc],0)),"")</f>
        <v>0</v>
      </c>
      <c r="V937" s="6">
        <f>IF(OR(tblTeamSch[[#This Row],[Court]]="",tblTeamSch[[#This Row],[Home]]&gt;0),0,IF(tblTeamSch[[#This Row],[Court]]&lt;10,0,IF(tblTeamSch[[#This Row],[Home Court]]=10,0,10)))</f>
        <v>0</v>
      </c>
      <c r="W937" s="6" t="e">
        <f>COUNTIFS(tblTeamSch[Travel Score for Game],10,tblTeamSch[Home],0,#REF!,#REF!)</f>
        <v>#REF!</v>
      </c>
      <c r="X937" s="6" t="str">
        <f>IFERROR(INDEX(tblTeamSch[Overall Travel Score],MATCH(tblTeamSch[[#This Row],[Opponent]],tblTeamSch[Team],0)),"")</f>
        <v/>
      </c>
      <c r="Y937" s="6" cm="1">
        <f t="array" ref="Y937">IF(Y936="Num",1,IF(Y936="","",IF(Y936+1&gt;TotalNumRegGames*2,"",Y936+1)))</f>
        <v>936</v>
      </c>
    </row>
    <row r="938" spans="1:25" ht="13.35" customHeight="1" x14ac:dyDescent="0.3">
      <c r="A938" s="6" cm="1">
        <f t="array" ref="A9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1147</v>
      </c>
      <c r="B938" s="6" cm="1">
        <f t="array" ref="B9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38" s="6">
        <f>IFERROR(INDEX([1]!tblSchedule[Week Game Scheduled],MATCH(tblTeamSch[[#This Row],[Game Num]],[1]!tblSchedule[GameNum],0)),"")</f>
        <v>49</v>
      </c>
      <c r="D938" s="6">
        <f>IFERROR(INDEX([1]!tblSchedule[Round],MATCH(tblTeamSch[[#This Row],[Game Num]],[1]!tblSchedule[GameNum],0)),"")</f>
        <v>1</v>
      </c>
      <c r="E938" s="6">
        <f>IFERROR(INDEX([1]!tblSchedule[Rnd Sch],MATCH(tblTeamSch[[#This Row],[Game Num]],[1]!tblSchedule[GameNum],0)),"")</f>
        <v>1</v>
      </c>
      <c r="F938" s="6" t="str">
        <f>IFERROR(INDEX([1]!tblSchedule[DLC],MATCH(tblTeamSch[[#This Row],[Game Num]],[1]!tblSchedule[GameNum],0)),"")</f>
        <v>4G3</v>
      </c>
      <c r="G938" s="7" t="str">
        <f>IFERROR(INDEX([1]!tblSchedule[Facility],MATCH(tblTeamSch[[#This Row],[Game Num]],[1]!tblSchedule[GameNum],0)),"")</f>
        <v>Holy Trinity Parish School</v>
      </c>
      <c r="H938" s="8">
        <f>IFERROR(INDEX([1]!tblSchedule[Game Date],MATCH(tblTeamSch[[#This Row],[Game Num]],[1]!tblSchedule[GameNum],0)),"")</f>
        <v>45997</v>
      </c>
      <c r="I938" s="9">
        <f>IFERROR(INDEX([1]!tblSchedule[Game Time],MATCH(tblTeamSch[[#This Row],[Game Num]],[1]!tblSchedule[GameNum],0)),"")</f>
        <v>0.54166666666666663</v>
      </c>
      <c r="J938" s="10" t="str">
        <f>IFERROR(INDEX([1]!tblTeams[Organization],MATCH(tblTeamSch[[#This Row],[Team]],[1]!tblTeams[Team],0)),"")</f>
        <v>St. Albert the Great</v>
      </c>
      <c r="K938" s="10" t="str">
        <f>IFERROR(INDEX([1]!tblOrg[Abbr],MATCH(tblTeamSch[[#This Row],[Org]],[1]!tblOrg[Organization],0)),"")</f>
        <v>Alb</v>
      </c>
      <c r="L938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38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938" s="6"/>
      <c r="O938" s="6"/>
      <c r="P938" s="6"/>
      <c r="Q938" s="6">
        <f>INDEX([1]!tblSchedule[Home Game],MATCH(tblTeamSch[[#This Row],[Game Num]],[1]!tblSchedule[GameNum],0))</f>
        <v>1</v>
      </c>
      <c r="R938" s="7" t="e">
        <f>IF(COUNTIFS(tblTeamSch[Team],tblTeamSch[[#This Row],[Team]],#REF!,1)&gt;1,"Y","")</f>
        <v>#REF!</v>
      </c>
      <c r="S938" s="6">
        <f>INDEX([1]!tblLoc[Score],MATCH(INDEX([1]!tblOrg[Loc],MATCH(tblTeamSch[[#This Row],[Org]],[1]!tblOrg[Organization],0)),[1]!tblLoc[Loc],0))</f>
        <v>0</v>
      </c>
      <c r="T938" s="6" t="e">
        <f>INDEX([1]!tblLoc[Score],MATCH(INDEX([1]!tblOrg[Loc],MATCH(#REF!,[1]!tblOrg[Abbr],0)),[1]!tblLoc[Loc],0))</f>
        <v>#REF!</v>
      </c>
      <c r="U938" s="6">
        <f>IFERROR(INDEX([1]!tblLoc[Score],MATCH(INDEX([1]!tblOrg[Loc],MATCH(INDEX(FacList,MATCH(tblTeamSch[[#This Row],[Facility]],INDEX(FacList,,1),0),3),[1]!tblOrg[Org Num],0)),[1]!tblLoc[Loc],0)),"")</f>
        <v>0</v>
      </c>
      <c r="V938" s="6">
        <f>IF(OR(tblTeamSch[[#This Row],[Court]]="",tblTeamSch[[#This Row],[Home]]&gt;0),0,IF(tblTeamSch[[#This Row],[Court]]&lt;10,0,IF(tblTeamSch[[#This Row],[Home Court]]=10,0,10)))</f>
        <v>0</v>
      </c>
      <c r="W938" s="6" t="e">
        <f>COUNTIFS(tblTeamSch[Travel Score for Game],10,tblTeamSch[Home],0,#REF!,#REF!)</f>
        <v>#REF!</v>
      </c>
      <c r="X938" s="6" t="str">
        <f>IFERROR(INDEX(tblTeamSch[Overall Travel Score],MATCH(tblTeamSch[[#This Row],[Opponent]],tblTeamSch[Team],0)),"")</f>
        <v/>
      </c>
      <c r="Y938" s="6" cm="1">
        <f t="array" ref="Y938">IF(Y937="Num",1,IF(Y937="","",IF(Y937+1&gt;TotalNumRegGames*2,"",Y937+1)))</f>
        <v>937</v>
      </c>
    </row>
    <row r="939" spans="1:25" ht="13.35" customHeight="1" x14ac:dyDescent="0.3">
      <c r="A939" s="6" cm="1">
        <f t="array" ref="A9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1154</v>
      </c>
      <c r="B939" s="6" cm="1">
        <f t="array" ref="B9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39" s="6">
        <f>IFERROR(INDEX([1]!tblSchedule[Week Game Scheduled],MATCH(tblTeamSch[[#This Row],[Game Num]],[1]!tblSchedule[GameNum],0)),"")</f>
        <v>50</v>
      </c>
      <c r="D939" s="6">
        <f>IFERROR(INDEX([1]!tblSchedule[Round],MATCH(tblTeamSch[[#This Row],[Game Num]],[1]!tblSchedule[GameNum],0)),"")</f>
        <v>2</v>
      </c>
      <c r="E939" s="6">
        <f>IFERROR(INDEX([1]!tblSchedule[Rnd Sch],MATCH(tblTeamSch[[#This Row],[Game Num]],[1]!tblSchedule[GameNum],0)),"")</f>
        <v>2</v>
      </c>
      <c r="F939" s="6" t="str">
        <f>IFERROR(INDEX([1]!tblSchedule[DLC],MATCH(tblTeamSch[[#This Row],[Game Num]],[1]!tblSchedule[GameNum],0)),"")</f>
        <v>4G3</v>
      </c>
      <c r="G939" s="7" t="str">
        <f>IFERROR(INDEX([1]!tblSchedule[Facility],MATCH(tblTeamSch[[#This Row],[Game Num]],[1]!tblSchedule[GameNum],0)),"")</f>
        <v>St. Athanasius Hornets Nest (gym)</v>
      </c>
      <c r="H939" s="8">
        <f>IFERROR(INDEX([1]!tblSchedule[Game Date],MATCH(tblTeamSch[[#This Row],[Game Num]],[1]!tblSchedule[GameNum],0)),"")</f>
        <v>46004</v>
      </c>
      <c r="I939" s="9">
        <f>IFERROR(INDEX([1]!tblSchedule[Game Time],MATCH(tblTeamSch[[#This Row],[Game Num]],[1]!tblSchedule[GameNum],0)),"")</f>
        <v>0.45833333333333331</v>
      </c>
      <c r="J939" s="10" t="str">
        <f>IFERROR(INDEX([1]!tblTeams[Organization],MATCH(tblTeamSch[[#This Row],[Team]],[1]!tblTeams[Team],0)),"")</f>
        <v>St. Albert the Great</v>
      </c>
      <c r="K939" s="10" t="str">
        <f>IFERROR(INDEX([1]!tblOrg[Abbr],MATCH(tblTeamSch[[#This Row],[Org]],[1]!tblOrg[Organization],0)),"")</f>
        <v>Alb</v>
      </c>
      <c r="L939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39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939" s="6"/>
      <c r="O939" s="6"/>
      <c r="P939" s="6"/>
      <c r="Q939" s="6">
        <f>INDEX([1]!tblSchedule[Home Game],MATCH(tblTeamSch[[#This Row],[Game Num]],[1]!tblSchedule[GameNum],0))</f>
        <v>0</v>
      </c>
      <c r="R939" s="7" t="e">
        <f>IF(COUNTIFS(tblTeamSch[Team],tblTeamSch[[#This Row],[Team]],#REF!,1)&gt;1,"Y","")</f>
        <v>#REF!</v>
      </c>
      <c r="S939" s="6">
        <f>INDEX([1]!tblLoc[Score],MATCH(INDEX([1]!tblOrg[Loc],MATCH(tblTeamSch[[#This Row],[Org]],[1]!tblOrg[Organization],0)),[1]!tblLoc[Loc],0))</f>
        <v>0</v>
      </c>
      <c r="T939" s="6" t="e">
        <f>INDEX([1]!tblLoc[Score],MATCH(INDEX([1]!tblOrg[Loc],MATCH(#REF!,[1]!tblOrg[Abbr],0)),[1]!tblLoc[Loc],0))</f>
        <v>#REF!</v>
      </c>
      <c r="U939" s="6">
        <f>IFERROR(INDEX([1]!tblLoc[Score],MATCH(INDEX([1]!tblOrg[Loc],MATCH(INDEX(FacList,MATCH(tblTeamSch[[#This Row],[Facility]],INDEX(FacList,,1),0),3),[1]!tblOrg[Org Num],0)),[1]!tblLoc[Loc],0)),"")</f>
        <v>7</v>
      </c>
      <c r="V939" s="6">
        <f>IF(OR(tblTeamSch[[#This Row],[Court]]="",tblTeamSch[[#This Row],[Home]]&gt;0),0,IF(tblTeamSch[[#This Row],[Court]]&lt;10,0,IF(tblTeamSch[[#This Row],[Home Court]]=10,0,10)))</f>
        <v>0</v>
      </c>
      <c r="W939" s="6" t="e">
        <f>COUNTIFS(tblTeamSch[Travel Score for Game],10,tblTeamSch[Home],0,#REF!,#REF!)</f>
        <v>#REF!</v>
      </c>
      <c r="X939" s="6" t="str">
        <f>IFERROR(INDEX(tblTeamSch[Overall Travel Score],MATCH(tblTeamSch[[#This Row],[Opponent]],tblTeamSch[Team],0)),"")</f>
        <v/>
      </c>
      <c r="Y939" s="6" cm="1">
        <f t="array" ref="Y939">IF(Y938="Num",1,IF(Y938="","",IF(Y938+1&gt;TotalNumRegGames*2,"",Y938+1)))</f>
        <v>938</v>
      </c>
    </row>
    <row r="940" spans="1:25" ht="13.35" customHeight="1" x14ac:dyDescent="0.3">
      <c r="A940" s="6" cm="1">
        <f t="array" ref="A9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1160</v>
      </c>
      <c r="B940" s="6" cm="1">
        <f t="array" ref="B9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0" s="6">
        <f>IFERROR(INDEX([1]!tblSchedule[Week Game Scheduled],MATCH(tblTeamSch[[#This Row],[Game Num]],[1]!tblSchedule[GameNum],0)),"")</f>
        <v>5</v>
      </c>
      <c r="D940" s="6">
        <f>IFERROR(INDEX([1]!tblSchedule[Round],MATCH(tblTeamSch[[#This Row],[Game Num]],[1]!tblSchedule[GameNum],0)),"")</f>
        <v>3</v>
      </c>
      <c r="E940" s="6">
        <f>IFERROR(INDEX([1]!tblSchedule[Rnd Sch],MATCH(tblTeamSch[[#This Row],[Game Num]],[1]!tblSchedule[GameNum],0)),"")</f>
        <v>3</v>
      </c>
      <c r="F940" s="6" t="str">
        <f>IFERROR(INDEX([1]!tblSchedule[DLC],MATCH(tblTeamSch[[#This Row],[Game Num]],[1]!tblSchedule[GameNum],0)),"")</f>
        <v>4G3</v>
      </c>
      <c r="G940" s="7" t="str">
        <f>IFERROR(INDEX([1]!tblSchedule[Facility],MATCH(tblTeamSch[[#This Row],[Game Num]],[1]!tblSchedule[GameNum],0)),"")</f>
        <v>Sacred Heart Model School Gym</v>
      </c>
      <c r="H940" s="8">
        <f>IFERROR(INDEX([1]!tblSchedule[Game Date],MATCH(tblTeamSch[[#This Row],[Game Num]],[1]!tblSchedule[GameNum],0)),"")</f>
        <v>46025</v>
      </c>
      <c r="I940" s="9">
        <f>IFERROR(INDEX([1]!tblSchedule[Game Time],MATCH(tblTeamSch[[#This Row],[Game Num]],[1]!tblSchedule[GameNum],0)),"")</f>
        <v>0.5</v>
      </c>
      <c r="J940" s="10" t="str">
        <f>IFERROR(INDEX([1]!tblTeams[Organization],MATCH(tblTeamSch[[#This Row],[Team]],[1]!tblTeams[Team],0)),"")</f>
        <v>St. Albert the Great</v>
      </c>
      <c r="K940" s="10" t="str">
        <f>IFERROR(INDEX([1]!tblOrg[Abbr],MATCH(tblTeamSch[[#This Row],[Org]],[1]!tblOrg[Organization],0)),"")</f>
        <v>Alb</v>
      </c>
      <c r="L940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40" s="10" t="str">
        <f>IFERROR(INDEX(IF(tblTeamSch[[#This Row],[1vs2]]=1,[1]!tblSchedule[Team 2 Name],[1]!tblSchedule[Team 1 Name]),MATCH(tblTeamSch[[#This Row],[Game Num]],[1]!tblSchedule[GameNum],0)),"")</f>
        <v>SHMS BB 4G#3</v>
      </c>
      <c r="N940" s="6"/>
      <c r="O940" s="6"/>
      <c r="P940" s="6"/>
      <c r="Q940" s="6">
        <f>INDEX([1]!tblSchedule[Home Game],MATCH(tblTeamSch[[#This Row],[Game Num]],[1]!tblSchedule[GameNum],0))</f>
        <v>1</v>
      </c>
      <c r="R940" s="7" t="e">
        <f>IF(COUNTIFS(tblTeamSch[Team],tblTeamSch[[#This Row],[Team]],#REF!,1)&gt;1,"Y","")</f>
        <v>#REF!</v>
      </c>
      <c r="S940" s="6">
        <f>INDEX([1]!tblLoc[Score],MATCH(INDEX([1]!tblOrg[Loc],MATCH(tblTeamSch[[#This Row],[Org]],[1]!tblOrg[Organization],0)),[1]!tblLoc[Loc],0))</f>
        <v>0</v>
      </c>
      <c r="T940" s="6" t="e">
        <f>INDEX([1]!tblLoc[Score],MATCH(INDEX([1]!tblOrg[Loc],MATCH(#REF!,[1]!tblOrg[Abbr],0)),[1]!tblLoc[Loc],0))</f>
        <v>#REF!</v>
      </c>
      <c r="U940" s="6">
        <f>IFERROR(INDEX([1]!tblLoc[Score],MATCH(INDEX([1]!tblOrg[Loc],MATCH(INDEX(FacList,MATCH(tblTeamSch[[#This Row],[Facility]],INDEX(FacList,,1),0),3),[1]!tblOrg[Org Num],0)),[1]!tblLoc[Loc],0)),"")</f>
        <v>0</v>
      </c>
      <c r="V940" s="6">
        <f>IF(OR(tblTeamSch[[#This Row],[Court]]="",tblTeamSch[[#This Row],[Home]]&gt;0),0,IF(tblTeamSch[[#This Row],[Court]]&lt;10,0,IF(tblTeamSch[[#This Row],[Home Court]]=10,0,10)))</f>
        <v>0</v>
      </c>
      <c r="W940" s="6" t="e">
        <f>COUNTIFS(tblTeamSch[Travel Score for Game],10,tblTeamSch[Home],0,#REF!,#REF!)</f>
        <v>#REF!</v>
      </c>
      <c r="X940" s="6" t="str">
        <f>IFERROR(INDEX(tblTeamSch[Overall Travel Score],MATCH(tblTeamSch[[#This Row],[Opponent]],tblTeamSch[Team],0)),"")</f>
        <v/>
      </c>
      <c r="Y940" s="6" cm="1">
        <f t="array" ref="Y940">IF(Y939="Num",1,IF(Y939="","",IF(Y939+1&gt;TotalNumRegGames*2,"",Y939+1)))</f>
        <v>939</v>
      </c>
    </row>
    <row r="941" spans="1:25" ht="13.35" customHeight="1" x14ac:dyDescent="0.3">
      <c r="A941" s="6" cm="1">
        <f t="array" ref="A9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1166</v>
      </c>
      <c r="B941" s="6" cm="1">
        <f t="array" ref="B9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1" s="6">
        <f>IFERROR(INDEX([1]!tblSchedule[Week Game Scheduled],MATCH(tblTeamSch[[#This Row],[Game Num]],[1]!tblSchedule[GameNum],0)),"")</f>
        <v>6</v>
      </c>
      <c r="D941" s="6">
        <f>IFERROR(INDEX([1]!tblSchedule[Round],MATCH(tblTeamSch[[#This Row],[Game Num]],[1]!tblSchedule[GameNum],0)),"")</f>
        <v>4</v>
      </c>
      <c r="E941" s="6">
        <f>IFERROR(INDEX([1]!tblSchedule[Rnd Sch],MATCH(tblTeamSch[[#This Row],[Game Num]],[1]!tblSchedule[GameNum],0)),"")</f>
        <v>4</v>
      </c>
      <c r="F941" s="6" t="str">
        <f>IFERROR(INDEX([1]!tblSchedule[DLC],MATCH(tblTeamSch[[#This Row],[Game Num]],[1]!tblSchedule[GameNum],0)),"")</f>
        <v>4G3</v>
      </c>
      <c r="G941" s="7" t="str">
        <f>IFERROR(INDEX([1]!tblSchedule[Facility],MATCH(tblTeamSch[[#This Row],[Game Num]],[1]!tblSchedule[GameNum],0)),"")</f>
        <v>St. Albert the Great Gym</v>
      </c>
      <c r="H941" s="8">
        <f>IFERROR(INDEX([1]!tblSchedule[Game Date],MATCH(tblTeamSch[[#This Row],[Game Num]],[1]!tblSchedule[GameNum],0)),"")</f>
        <v>46032</v>
      </c>
      <c r="I941" s="9">
        <f>IFERROR(INDEX([1]!tblSchedule[Game Time],MATCH(tblTeamSch[[#This Row],[Game Num]],[1]!tblSchedule[GameNum],0)),"")</f>
        <v>0.54166666666666663</v>
      </c>
      <c r="J941" s="10" t="str">
        <f>IFERROR(INDEX([1]!tblTeams[Organization],MATCH(tblTeamSch[[#This Row],[Team]],[1]!tblTeams[Team],0)),"")</f>
        <v>St. Albert the Great</v>
      </c>
      <c r="K941" s="10" t="str">
        <f>IFERROR(INDEX([1]!tblOrg[Abbr],MATCH(tblTeamSch[[#This Row],[Org]],[1]!tblOrg[Organization],0)),"")</f>
        <v>Alb</v>
      </c>
      <c r="L941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41" s="10" t="str">
        <f>IFERROR(INDEX(IF(tblTeamSch[[#This Row],[1vs2]]=1,[1]!tblSchedule[Team 2 Name],[1]!tblSchedule[Team 1 Name]),MATCH(tblTeamSch[[#This Row],[Game Num]],[1]!tblSchedule[GameNum],0)),"")</f>
        <v>St. Raphael BB 4G #3</v>
      </c>
      <c r="N941" s="6"/>
      <c r="O941" s="6"/>
      <c r="P941" s="6"/>
      <c r="Q941" s="6">
        <f>INDEX([1]!tblSchedule[Home Game],MATCH(tblTeamSch[[#This Row],[Game Num]],[1]!tblSchedule[GameNum],0))</f>
        <v>1</v>
      </c>
      <c r="R941" s="7" t="e">
        <f>IF(COUNTIFS(tblTeamSch[Team],tblTeamSch[[#This Row],[Team]],#REF!,1)&gt;1,"Y","")</f>
        <v>#REF!</v>
      </c>
      <c r="S941" s="6">
        <f>INDEX([1]!tblLoc[Score],MATCH(INDEX([1]!tblOrg[Loc],MATCH(tblTeamSch[[#This Row],[Org]],[1]!tblOrg[Organization],0)),[1]!tblLoc[Loc],0))</f>
        <v>0</v>
      </c>
      <c r="T941" s="6" t="e">
        <f>INDEX([1]!tblLoc[Score],MATCH(INDEX([1]!tblOrg[Loc],MATCH(#REF!,[1]!tblOrg[Abbr],0)),[1]!tblLoc[Loc],0))</f>
        <v>#REF!</v>
      </c>
      <c r="U941" s="6">
        <f>IFERROR(INDEX([1]!tblLoc[Score],MATCH(INDEX([1]!tblOrg[Loc],MATCH(INDEX(FacList,MATCH(tblTeamSch[[#This Row],[Facility]],INDEX(FacList,,1),0),3),[1]!tblOrg[Org Num],0)),[1]!tblLoc[Loc],0)),"")</f>
        <v>0</v>
      </c>
      <c r="V941" s="6">
        <f>IF(OR(tblTeamSch[[#This Row],[Court]]="",tblTeamSch[[#This Row],[Home]]&gt;0),0,IF(tblTeamSch[[#This Row],[Court]]&lt;10,0,IF(tblTeamSch[[#This Row],[Home Court]]=10,0,10)))</f>
        <v>0</v>
      </c>
      <c r="W941" s="6" t="e">
        <f>COUNTIFS(tblTeamSch[Travel Score for Game],10,tblTeamSch[Home],0,#REF!,#REF!)</f>
        <v>#REF!</v>
      </c>
      <c r="X941" s="6" t="str">
        <f>IFERROR(INDEX(tblTeamSch[Overall Travel Score],MATCH(tblTeamSch[[#This Row],[Opponent]],tblTeamSch[Team],0)),"")</f>
        <v/>
      </c>
      <c r="Y941" s="6" cm="1">
        <f t="array" ref="Y941">IF(Y940="Num",1,IF(Y940="","",IF(Y940+1&gt;TotalNumRegGames*2,"",Y940+1)))</f>
        <v>940</v>
      </c>
    </row>
    <row r="942" spans="1:25" ht="13.35" customHeight="1" x14ac:dyDescent="0.3">
      <c r="A942" s="6" cm="1">
        <f t="array" ref="A9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1172</v>
      </c>
      <c r="B942" s="6" cm="1">
        <f t="array" ref="B9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2" s="6">
        <f>IFERROR(INDEX([1]!tblSchedule[Week Game Scheduled],MATCH(tblTeamSch[[#This Row],[Game Num]],[1]!tblSchedule[GameNum],0)),"")</f>
        <v>8</v>
      </c>
      <c r="D942" s="6">
        <f>IFERROR(INDEX([1]!tblSchedule[Round],MATCH(tblTeamSch[[#This Row],[Game Num]],[1]!tblSchedule[GameNum],0)),"")</f>
        <v>5</v>
      </c>
      <c r="E942" s="6">
        <f>IFERROR(INDEX([1]!tblSchedule[Rnd Sch],MATCH(tblTeamSch[[#This Row],[Game Num]],[1]!tblSchedule[GameNum],0)),"")</f>
        <v>5</v>
      </c>
      <c r="F942" s="6" t="str">
        <f>IFERROR(INDEX([1]!tblSchedule[DLC],MATCH(tblTeamSch[[#This Row],[Game Num]],[1]!tblSchedule[GameNum],0)),"")</f>
        <v>4G3</v>
      </c>
      <c r="G942" s="7" t="str">
        <f>IFERROR(INDEX([1]!tblSchedule[Facility],MATCH(tblTeamSch[[#This Row],[Game Num]],[1]!tblSchedule[GameNum],0)),"")</f>
        <v>St. Agnes Gym</v>
      </c>
      <c r="H942" s="8">
        <f>IFERROR(INDEX([1]!tblSchedule[Game Date],MATCH(tblTeamSch[[#This Row],[Game Num]],[1]!tblSchedule[GameNum],0)),"")</f>
        <v>46040</v>
      </c>
      <c r="I942" s="9">
        <f>IFERROR(INDEX([1]!tblSchedule[Game Time],MATCH(tblTeamSch[[#This Row],[Game Num]],[1]!tblSchedule[GameNum],0)),"")</f>
        <v>0.625</v>
      </c>
      <c r="J942" s="10" t="str">
        <f>IFERROR(INDEX([1]!tblTeams[Organization],MATCH(tblTeamSch[[#This Row],[Team]],[1]!tblTeams[Team],0)),"")</f>
        <v>St. Albert the Great</v>
      </c>
      <c r="K942" s="10" t="str">
        <f>IFERROR(INDEX([1]!tblOrg[Abbr],MATCH(tblTeamSch[[#This Row],[Org]],[1]!tblOrg[Organization],0)),"")</f>
        <v>Alb</v>
      </c>
      <c r="L942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42" s="10" t="str">
        <f>IFERROR(INDEX(IF(tblTeamSch[[#This Row],[1vs2]]=1,[1]!tblSchedule[Team 2 Name],[1]!tblSchedule[Team 1 Name]),MATCH(tblTeamSch[[#This Row],[Game Num]],[1]!tblSchedule[GameNum],0)),"")</f>
        <v>St Agnes BB 4G#3</v>
      </c>
      <c r="N942" s="6"/>
      <c r="O942" s="6"/>
      <c r="P942" s="6"/>
      <c r="Q942" s="6">
        <f>INDEX([1]!tblSchedule[Home Game],MATCH(tblTeamSch[[#This Row],[Game Num]],[1]!tblSchedule[GameNum],0))</f>
        <v>1</v>
      </c>
      <c r="R942" s="7" t="e">
        <f>IF(COUNTIFS(tblTeamSch[Team],tblTeamSch[[#This Row],[Team]],#REF!,1)&gt;1,"Y","")</f>
        <v>#REF!</v>
      </c>
      <c r="S942" s="6">
        <f>INDEX([1]!tblLoc[Score],MATCH(INDEX([1]!tblOrg[Loc],MATCH(tblTeamSch[[#This Row],[Org]],[1]!tblOrg[Organization],0)),[1]!tblLoc[Loc],0))</f>
        <v>0</v>
      </c>
      <c r="T942" s="6" t="e">
        <f>INDEX([1]!tblLoc[Score],MATCH(INDEX([1]!tblOrg[Loc],MATCH(#REF!,[1]!tblOrg[Abbr],0)),[1]!tblLoc[Loc],0))</f>
        <v>#REF!</v>
      </c>
      <c r="U942" s="6">
        <f>IFERROR(INDEX([1]!tblLoc[Score],MATCH(INDEX([1]!tblOrg[Loc],MATCH(INDEX(FacList,MATCH(tblTeamSch[[#This Row],[Facility]],INDEX(FacList,,1),0),3),[1]!tblOrg[Org Num],0)),[1]!tblLoc[Loc],0)),"")</f>
        <v>0</v>
      </c>
      <c r="V942" s="6">
        <f>IF(OR(tblTeamSch[[#This Row],[Court]]="",tblTeamSch[[#This Row],[Home]]&gt;0),0,IF(tblTeamSch[[#This Row],[Court]]&lt;10,0,IF(tblTeamSch[[#This Row],[Home Court]]=10,0,10)))</f>
        <v>0</v>
      </c>
      <c r="W942" s="6" t="e">
        <f>COUNTIFS(tblTeamSch[Travel Score for Game],10,tblTeamSch[Home],0,#REF!,#REF!)</f>
        <v>#REF!</v>
      </c>
      <c r="X942" s="6" t="str">
        <f>IFERROR(INDEX(tblTeamSch[Overall Travel Score],MATCH(tblTeamSch[[#This Row],[Opponent]],tblTeamSch[Team],0)),"")</f>
        <v/>
      </c>
      <c r="Y942" s="6" cm="1">
        <f t="array" ref="Y942">IF(Y941="Num",1,IF(Y941="","",IF(Y941+1&gt;TotalNumRegGames*2,"",Y941+1)))</f>
        <v>941</v>
      </c>
    </row>
    <row r="943" spans="1:25" ht="13.35" customHeight="1" x14ac:dyDescent="0.3">
      <c r="A943" s="6" cm="1">
        <f t="array" ref="A9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1190</v>
      </c>
      <c r="B943" s="6" cm="1">
        <f t="array" ref="B9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3" s="6">
        <f>IFERROR(INDEX([1]!tblSchedule[Week Game Scheduled],MATCH(tblTeamSch[[#This Row],[Game Num]],[1]!tblSchedule[GameNum],0)),"")</f>
        <v>9</v>
      </c>
      <c r="D943" s="6">
        <f>IFERROR(INDEX([1]!tblSchedule[Round],MATCH(tblTeamSch[[#This Row],[Game Num]],[1]!tblSchedule[GameNum],0)),"")</f>
        <v>8</v>
      </c>
      <c r="E943" s="6">
        <f>IFERROR(INDEX([1]!tblSchedule[Rnd Sch],MATCH(tblTeamSch[[#This Row],[Game Num]],[1]!tblSchedule[GameNum],0)),"")</f>
        <v>6</v>
      </c>
      <c r="F943" s="6" t="str">
        <f>IFERROR(INDEX([1]!tblSchedule[DLC],MATCH(tblTeamSch[[#This Row],[Game Num]],[1]!tblSchedule[GameNum],0)),"")</f>
        <v>4G3</v>
      </c>
      <c r="G943" s="7" t="str">
        <f>IFERROR(INDEX([1]!tblSchedule[Facility],MATCH(tblTeamSch[[#This Row],[Game Num]],[1]!tblSchedule[GameNum],0)),"")</f>
        <v>St Francis of Assisi</v>
      </c>
      <c r="H943" s="8">
        <f>IFERROR(INDEX([1]!tblSchedule[Game Date],MATCH(tblTeamSch[[#This Row],[Game Num]],[1]!tblSchedule[GameNum],0)),"")</f>
        <v>46047</v>
      </c>
      <c r="I943" s="9">
        <f>IFERROR(INDEX([1]!tblSchedule[Game Time],MATCH(tblTeamSch[[#This Row],[Game Num]],[1]!tblSchedule[GameNum],0)),"")</f>
        <v>0.66666666666666663</v>
      </c>
      <c r="J943" s="10" t="str">
        <f>IFERROR(INDEX([1]!tblTeams[Organization],MATCH(tblTeamSch[[#This Row],[Team]],[1]!tblTeams[Team],0)),"")</f>
        <v>St. Albert the Great</v>
      </c>
      <c r="K943" s="10" t="str">
        <f>IFERROR(INDEX([1]!tblOrg[Abbr],MATCH(tblTeamSch[[#This Row],[Org]],[1]!tblOrg[Organization],0)),"")</f>
        <v>Alb</v>
      </c>
      <c r="L943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43" s="10" t="str">
        <f>IFERROR(INDEX(IF(tblTeamSch[[#This Row],[1vs2]]=1,[1]!tblSchedule[Team 2 Name],[1]!tblSchedule[Team 1 Name]),MATCH(tblTeamSch[[#This Row],[Game Num]],[1]!tblSchedule[GameNum],0)),"")</f>
        <v>Holy Spirit GBB 4#3</v>
      </c>
      <c r="N943" s="6"/>
      <c r="O943" s="6"/>
      <c r="P943" s="6"/>
      <c r="Q943" s="6">
        <f>INDEX([1]!tblSchedule[Home Game],MATCH(tblTeamSch[[#This Row],[Game Num]],[1]!tblSchedule[GameNum],0))</f>
        <v>0</v>
      </c>
      <c r="R943" s="7" t="e">
        <f>IF(COUNTIFS(tblTeamSch[Team],tblTeamSch[[#This Row],[Team]],#REF!,1)&gt;1,"Y","")</f>
        <v>#REF!</v>
      </c>
      <c r="S943" s="6">
        <f>INDEX([1]!tblLoc[Score],MATCH(INDEX([1]!tblOrg[Loc],MATCH(tblTeamSch[[#This Row],[Org]],[1]!tblOrg[Organization],0)),[1]!tblLoc[Loc],0))</f>
        <v>0</v>
      </c>
      <c r="T943" s="6" t="e">
        <f>INDEX([1]!tblLoc[Score],MATCH(INDEX([1]!tblOrg[Loc],MATCH(#REF!,[1]!tblOrg[Abbr],0)),[1]!tblLoc[Loc],0))</f>
        <v>#REF!</v>
      </c>
      <c r="U943" s="6">
        <f>IFERROR(INDEX([1]!tblLoc[Score],MATCH(INDEX([1]!tblOrg[Loc],MATCH(INDEX(FacList,MATCH(tblTeamSch[[#This Row],[Facility]],INDEX(FacList,,1),0),3),[1]!tblOrg[Org Num],0)),[1]!tblLoc[Loc],0)),"")</f>
        <v>0</v>
      </c>
      <c r="V943" s="6">
        <f>IF(OR(tblTeamSch[[#This Row],[Court]]="",tblTeamSch[[#This Row],[Home]]&gt;0),0,IF(tblTeamSch[[#This Row],[Court]]&lt;10,0,IF(tblTeamSch[[#This Row],[Home Court]]=10,0,10)))</f>
        <v>0</v>
      </c>
      <c r="W943" s="6" t="e">
        <f>COUNTIFS(tblTeamSch[Travel Score for Game],10,tblTeamSch[Home],0,#REF!,#REF!)</f>
        <v>#REF!</v>
      </c>
      <c r="X943" s="6" t="str">
        <f>IFERROR(INDEX(tblTeamSch[Overall Travel Score],MATCH(tblTeamSch[[#This Row],[Opponent]],tblTeamSch[Team],0)),"")</f>
        <v/>
      </c>
      <c r="Y943" s="6" cm="1">
        <f t="array" ref="Y943">IF(Y942="Num",1,IF(Y942="","",IF(Y942+1&gt;TotalNumRegGames*2,"",Y942+1)))</f>
        <v>942</v>
      </c>
    </row>
    <row r="944" spans="1:25" ht="13.35" customHeight="1" x14ac:dyDescent="0.3">
      <c r="A944" s="6" cm="1">
        <f t="array" ref="A9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1183</v>
      </c>
      <c r="B944" s="6" cm="1">
        <f t="array" ref="B9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4" s="6">
        <f>IFERROR(INDEX([1]!tblSchedule[Week Game Scheduled],MATCH(tblTeamSch[[#This Row],[Game Num]],[1]!tblSchedule[GameNum],0)),"")</f>
        <v>9</v>
      </c>
      <c r="D944" s="6">
        <f>IFERROR(INDEX([1]!tblSchedule[Round],MATCH(tblTeamSch[[#This Row],[Game Num]],[1]!tblSchedule[GameNum],0)),"")</f>
        <v>7</v>
      </c>
      <c r="E944" s="6">
        <f>IFERROR(INDEX([1]!tblSchedule[Rnd Sch],MATCH(tblTeamSch[[#This Row],[Game Num]],[1]!tblSchedule[GameNum],0)),"")</f>
        <v>7</v>
      </c>
      <c r="F944" s="6" t="str">
        <f>IFERROR(INDEX([1]!tblSchedule[DLC],MATCH(tblTeamSch[[#This Row],[Game Num]],[1]!tblSchedule[GameNum],0)),"")</f>
        <v>4G3</v>
      </c>
      <c r="G944" s="7" t="str">
        <f>IFERROR(INDEX([1]!tblSchedule[Facility],MATCH(tblTeamSch[[#This Row],[Game Num]],[1]!tblSchedule[GameNum],0)),"")</f>
        <v>St. Margaret Mary PAC (smaller gym)</v>
      </c>
      <c r="H944" s="8">
        <f>IFERROR(INDEX([1]!tblSchedule[Game Date],MATCH(tblTeamSch[[#This Row],[Game Num]],[1]!tblSchedule[GameNum],0)),"")</f>
        <v>46053</v>
      </c>
      <c r="I944" s="9">
        <f>IFERROR(INDEX([1]!tblSchedule[Game Time],MATCH(tblTeamSch[[#This Row],[Game Num]],[1]!tblSchedule[GameNum],0)),"")</f>
        <v>0.64583333333333337</v>
      </c>
      <c r="J944" s="10" t="str">
        <f>IFERROR(INDEX([1]!tblTeams[Organization],MATCH(tblTeamSch[[#This Row],[Team]],[1]!tblTeams[Team],0)),"")</f>
        <v>St. Albert the Great</v>
      </c>
      <c r="K944" s="10" t="str">
        <f>IFERROR(INDEX([1]!tblOrg[Abbr],MATCH(tblTeamSch[[#This Row],[Org]],[1]!tblOrg[Organization],0)),"")</f>
        <v>Alb</v>
      </c>
      <c r="L944" s="10" t="str">
        <f>IFERROR(INDEX(IF(tblTeamSch[[#This Row],[1vs2]]=1,[1]!tblSchedule[Team 1 Name],[1]!tblSchedule[Team 2 Name]),MATCH(tblTeamSch[[#This Row],[Game Num]],[1]!tblSchedule[GameNum],0)),"")</f>
        <v>St. Albert BB 4G#3 Gold</v>
      </c>
      <c r="M944" s="10" t="str">
        <f>IFERROR(INDEX(IF(tblTeamSch[[#This Row],[1vs2]]=1,[1]!tblSchedule[Team 2 Name],[1]!tblSchedule[Team 1 Name]),MATCH(tblTeamSch[[#This Row],[Game Num]],[1]!tblSchedule[GameNum],0)),"")</f>
        <v>St. Margaret Mary BB 4G#3</v>
      </c>
      <c r="N944" s="6"/>
      <c r="O944" s="6"/>
      <c r="P944" s="6"/>
      <c r="Q944" s="6">
        <f>INDEX([1]!tblSchedule[Home Game],MATCH(tblTeamSch[[#This Row],[Game Num]],[1]!tblSchedule[GameNum],0))</f>
        <v>1</v>
      </c>
      <c r="R944" s="7" t="e">
        <f>IF(COUNTIFS(tblTeamSch[Team],tblTeamSch[[#This Row],[Team]],#REF!,1)&gt;1,"Y","")</f>
        <v>#REF!</v>
      </c>
      <c r="S944" s="6">
        <f>INDEX([1]!tblLoc[Score],MATCH(INDEX([1]!tblOrg[Loc],MATCH(tblTeamSch[[#This Row],[Org]],[1]!tblOrg[Organization],0)),[1]!tblLoc[Loc],0))</f>
        <v>0</v>
      </c>
      <c r="T944" s="6" t="e">
        <f>INDEX([1]!tblLoc[Score],MATCH(INDEX([1]!tblOrg[Loc],MATCH(#REF!,[1]!tblOrg[Abbr],0)),[1]!tblLoc[Loc],0))</f>
        <v>#REF!</v>
      </c>
      <c r="U944" s="6">
        <f>IFERROR(INDEX([1]!tblLoc[Score],MATCH(INDEX([1]!tblOrg[Loc],MATCH(INDEX(FacList,MATCH(tblTeamSch[[#This Row],[Facility]],INDEX(FacList,,1),0),3),[1]!tblOrg[Org Num],0)),[1]!tblLoc[Loc],0)),"")</f>
        <v>0</v>
      </c>
      <c r="V944" s="6">
        <f>IF(OR(tblTeamSch[[#This Row],[Court]]="",tblTeamSch[[#This Row],[Home]]&gt;0),0,IF(tblTeamSch[[#This Row],[Court]]&lt;10,0,IF(tblTeamSch[[#This Row],[Home Court]]=10,0,10)))</f>
        <v>0</v>
      </c>
      <c r="W944" s="6" t="e">
        <f>COUNTIFS(tblTeamSch[Travel Score for Game],10,tblTeamSch[Home],0,#REF!,#REF!)</f>
        <v>#REF!</v>
      </c>
      <c r="X944" s="6" t="str">
        <f>IFERROR(INDEX(tblTeamSch[Overall Travel Score],MATCH(tblTeamSch[[#This Row],[Opponent]],tblTeamSch[Team],0)),"")</f>
        <v/>
      </c>
      <c r="Y944" s="6" cm="1">
        <f t="array" ref="Y944">IF(Y943="Num",1,IF(Y943="","",IF(Y943+1&gt;TotalNumRegGames*2,"",Y943+1)))</f>
        <v>943</v>
      </c>
    </row>
    <row r="945" spans="1:25" ht="13.35" customHeight="1" x14ac:dyDescent="0.3">
      <c r="A945" s="6" cm="1">
        <f t="array" ref="A9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223</v>
      </c>
      <c r="B945" s="6" cm="1">
        <f t="array" ref="B9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45" s="6">
        <f>IFERROR(INDEX([1]!tblSchedule[Week Game Scheduled],MATCH(tblTeamSch[[#This Row],[Game Num]],[1]!tblSchedule[GameNum],0)),"")</f>
        <v>50</v>
      </c>
      <c r="D945" s="6">
        <f>IFERROR(INDEX([1]!tblSchedule[Round],MATCH(tblTeamSch[[#This Row],[Game Num]],[1]!tblSchedule[GameNum],0)),"")</f>
        <v>1</v>
      </c>
      <c r="E945" s="6">
        <f>IFERROR(INDEX([1]!tblSchedule[Rnd Sch],MATCH(tblTeamSch[[#This Row],[Game Num]],[1]!tblSchedule[GameNum],0)),"")</f>
        <v>1</v>
      </c>
      <c r="F945" s="6" t="str">
        <f>IFERROR(INDEX([1]!tblSchedule[DLC],MATCH(tblTeamSch[[#This Row],[Game Num]],[1]!tblSchedule[GameNum],0)),"")</f>
        <v>6B1AA</v>
      </c>
      <c r="G945" s="7" t="str">
        <f>IFERROR(INDEX([1]!tblSchedule[Facility],MATCH(tblTeamSch[[#This Row],[Game Num]],[1]!tblSchedule[GameNum],0)),"")</f>
        <v>St. Albert the Great Gym</v>
      </c>
      <c r="H945" s="8">
        <f>IFERROR(INDEX([1]!tblSchedule[Game Date],MATCH(tblTeamSch[[#This Row],[Game Num]],[1]!tblSchedule[GameNum],0)),"")</f>
        <v>45998</v>
      </c>
      <c r="I945" s="9">
        <f>IFERROR(INDEX([1]!tblSchedule[Game Time],MATCH(tblTeamSch[[#This Row],[Game Num]],[1]!tblSchedule[GameNum],0)),"")</f>
        <v>0.54166666666666663</v>
      </c>
      <c r="J945" s="10" t="str">
        <f>IFERROR(INDEX([1]!tblTeams[Organization],MATCH(tblTeamSch[[#This Row],[Team]],[1]!tblTeams[Team],0)),"")</f>
        <v>St. Albert the Great</v>
      </c>
      <c r="K945" s="10" t="str">
        <f>IFERROR(INDEX([1]!tblOrg[Abbr],MATCH(tblTeamSch[[#This Row],[Org]],[1]!tblOrg[Organization],0)),"")</f>
        <v>Alb</v>
      </c>
      <c r="L945" s="10" t="str">
        <f>IFERROR(INDEX(IF(tblTeamSch[[#This Row],[1vs2]]=1,[1]!tblSchedule[Team 1 Name],[1]!tblSchedule[Team 2 Name]),MATCH(tblTeamSch[[#This Row],[Game Num]],[1]!tblSchedule[GameNum],0)),"")</f>
        <v>St. Albert BB 6B #1</v>
      </c>
      <c r="M945" s="10" t="str">
        <f>IFERROR(INDEX(IF(tblTeamSch[[#This Row],[1vs2]]=1,[1]!tblSchedule[Team 2 Name],[1]!tblSchedule[Team 1 Name]),MATCH(tblTeamSch[[#This Row],[Game Num]],[1]!tblSchedule[GameNum],0)),"")</f>
        <v>St Michael BB 6B#1</v>
      </c>
      <c r="N945" s="6"/>
      <c r="O945" s="6"/>
      <c r="P945" s="6"/>
      <c r="Q945" s="6">
        <f>INDEX([1]!tblSchedule[Home Game],MATCH(tblTeamSch[[#This Row],[Game Num]],[1]!tblSchedule[GameNum],0))</f>
        <v>1</v>
      </c>
      <c r="R945" s="7" t="e">
        <f>IF(COUNTIFS(tblTeamSch[Team],tblTeamSch[[#This Row],[Team]],#REF!,1)&gt;1,"Y","")</f>
        <v>#REF!</v>
      </c>
      <c r="S945" s="6">
        <f>INDEX([1]!tblLoc[Score],MATCH(INDEX([1]!tblOrg[Loc],MATCH(tblTeamSch[[#This Row],[Org]],[1]!tblOrg[Organization],0)),[1]!tblLoc[Loc],0))</f>
        <v>0</v>
      </c>
      <c r="T945" s="6" t="e">
        <f>INDEX([1]!tblLoc[Score],MATCH(INDEX([1]!tblOrg[Loc],MATCH(#REF!,[1]!tblOrg[Abbr],0)),[1]!tblLoc[Loc],0))</f>
        <v>#REF!</v>
      </c>
      <c r="U945" s="6">
        <f>IFERROR(INDEX([1]!tblLoc[Score],MATCH(INDEX([1]!tblOrg[Loc],MATCH(INDEX(FacList,MATCH(tblTeamSch[[#This Row],[Facility]],INDEX(FacList,,1),0),3),[1]!tblOrg[Org Num],0)),[1]!tblLoc[Loc],0)),"")</f>
        <v>0</v>
      </c>
      <c r="V945" s="6">
        <f>IF(OR(tblTeamSch[[#This Row],[Court]]="",tblTeamSch[[#This Row],[Home]]&gt;0),0,IF(tblTeamSch[[#This Row],[Court]]&lt;10,0,IF(tblTeamSch[[#This Row],[Home Court]]=10,0,10)))</f>
        <v>0</v>
      </c>
      <c r="W945" s="6" t="e">
        <f>COUNTIFS(tblTeamSch[Travel Score for Game],10,tblTeamSch[Home],0,#REF!,#REF!)</f>
        <v>#REF!</v>
      </c>
      <c r="X945" s="6" t="str">
        <f>IFERROR(INDEX(tblTeamSch[Overall Travel Score],MATCH(tblTeamSch[[#This Row],[Opponent]],tblTeamSch[Team],0)),"")</f>
        <v/>
      </c>
      <c r="Y945" s="6" cm="1">
        <f t="array" ref="Y945">IF(Y944="Num",1,IF(Y944="","",IF(Y944+1&gt;TotalNumRegGames*2,"",Y944+1)))</f>
        <v>944</v>
      </c>
    </row>
    <row r="946" spans="1:25" ht="13.35" customHeight="1" x14ac:dyDescent="0.3">
      <c r="A946" s="6" cm="1">
        <f t="array" ref="A9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230</v>
      </c>
      <c r="B946" s="6" cm="1">
        <f t="array" ref="B9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6" s="6">
        <f>IFERROR(INDEX([1]!tblSchedule[Week Game Scheduled],MATCH(tblTeamSch[[#This Row],[Game Num]],[1]!tblSchedule[GameNum],0)),"")</f>
        <v>50</v>
      </c>
      <c r="D946" s="6">
        <f>IFERROR(INDEX([1]!tblSchedule[Round],MATCH(tblTeamSch[[#This Row],[Game Num]],[1]!tblSchedule[GameNum],0)),"")</f>
        <v>2</v>
      </c>
      <c r="E946" s="6">
        <f>IFERROR(INDEX([1]!tblSchedule[Rnd Sch],MATCH(tblTeamSch[[#This Row],[Game Num]],[1]!tblSchedule[GameNum],0)),"")</f>
        <v>2</v>
      </c>
      <c r="F946" s="6" t="str">
        <f>IFERROR(INDEX([1]!tblSchedule[DLC],MATCH(tblTeamSch[[#This Row],[Game Num]],[1]!tblSchedule[GameNum],0)),"")</f>
        <v>6B1AA</v>
      </c>
      <c r="G946" s="7" t="str">
        <f>IFERROR(INDEX([1]!tblSchedule[Facility],MATCH(tblTeamSch[[#This Row],[Game Num]],[1]!tblSchedule[GameNum],0)),"")</f>
        <v>St. Albert the Great Gym</v>
      </c>
      <c r="H946" s="8">
        <f>IFERROR(INDEX([1]!tblSchedule[Game Date],MATCH(tblTeamSch[[#This Row],[Game Num]],[1]!tblSchedule[GameNum],0)),"")</f>
        <v>46004</v>
      </c>
      <c r="I946" s="9">
        <f>IFERROR(INDEX([1]!tblSchedule[Game Time],MATCH(tblTeamSch[[#This Row],[Game Num]],[1]!tblSchedule[GameNum],0)),"")</f>
        <v>0.375</v>
      </c>
      <c r="J946" s="10" t="str">
        <f>IFERROR(INDEX([1]!tblTeams[Organization],MATCH(tblTeamSch[[#This Row],[Team]],[1]!tblTeams[Team],0)),"")</f>
        <v>St. Albert the Great</v>
      </c>
      <c r="K946" s="10" t="str">
        <f>IFERROR(INDEX([1]!tblOrg[Abbr],MATCH(tblTeamSch[[#This Row],[Org]],[1]!tblOrg[Organization],0)),"")</f>
        <v>Alb</v>
      </c>
      <c r="L946" s="10" t="str">
        <f>IFERROR(INDEX(IF(tblTeamSch[[#This Row],[1vs2]]=1,[1]!tblSchedule[Team 1 Name],[1]!tblSchedule[Team 2 Name]),MATCH(tblTeamSch[[#This Row],[Game Num]],[1]!tblSchedule[GameNum],0)),"")</f>
        <v>St. Albert BB 6B #1</v>
      </c>
      <c r="M946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946" s="6"/>
      <c r="O946" s="6"/>
      <c r="P946" s="6"/>
      <c r="Q946" s="6">
        <f>INDEX([1]!tblSchedule[Home Game],MATCH(tblTeamSch[[#This Row],[Game Num]],[1]!tblSchedule[GameNum],0))</f>
        <v>1</v>
      </c>
      <c r="R946" s="7" t="e">
        <f>IF(COUNTIFS(tblTeamSch[Team],tblTeamSch[[#This Row],[Team]],#REF!,1)&gt;1,"Y","")</f>
        <v>#REF!</v>
      </c>
      <c r="S946" s="6">
        <f>INDEX([1]!tblLoc[Score],MATCH(INDEX([1]!tblOrg[Loc],MATCH(tblTeamSch[[#This Row],[Org]],[1]!tblOrg[Organization],0)),[1]!tblLoc[Loc],0))</f>
        <v>0</v>
      </c>
      <c r="T946" s="6" t="e">
        <f>INDEX([1]!tblLoc[Score],MATCH(INDEX([1]!tblOrg[Loc],MATCH(#REF!,[1]!tblOrg[Abbr],0)),[1]!tblLoc[Loc],0))</f>
        <v>#REF!</v>
      </c>
      <c r="U946" s="6">
        <f>IFERROR(INDEX([1]!tblLoc[Score],MATCH(INDEX([1]!tblOrg[Loc],MATCH(INDEX(FacList,MATCH(tblTeamSch[[#This Row],[Facility]],INDEX(FacList,,1),0),3),[1]!tblOrg[Org Num],0)),[1]!tblLoc[Loc],0)),"")</f>
        <v>0</v>
      </c>
      <c r="V946" s="6">
        <f>IF(OR(tblTeamSch[[#This Row],[Court]]="",tblTeamSch[[#This Row],[Home]]&gt;0),0,IF(tblTeamSch[[#This Row],[Court]]&lt;10,0,IF(tblTeamSch[[#This Row],[Home Court]]=10,0,10)))</f>
        <v>0</v>
      </c>
      <c r="W946" s="6" t="e">
        <f>COUNTIFS(tblTeamSch[Travel Score for Game],10,tblTeamSch[Home],0,#REF!,#REF!)</f>
        <v>#REF!</v>
      </c>
      <c r="X946" s="6" t="str">
        <f>IFERROR(INDEX(tblTeamSch[Overall Travel Score],MATCH(tblTeamSch[[#This Row],[Opponent]],tblTeamSch[Team],0)),"")</f>
        <v/>
      </c>
      <c r="Y946" s="6" cm="1">
        <f t="array" ref="Y946">IF(Y945="Num",1,IF(Y945="","",IF(Y945+1&gt;TotalNumRegGames*2,"",Y945+1)))</f>
        <v>945</v>
      </c>
    </row>
    <row r="947" spans="1:25" ht="13.35" customHeight="1" x14ac:dyDescent="0.3">
      <c r="A947" s="6" cm="1">
        <f t="array" ref="A9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235</v>
      </c>
      <c r="B947" s="6" cm="1">
        <f t="array" ref="B9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47" s="6">
        <f>IFERROR(INDEX([1]!tblSchedule[Week Game Scheduled],MATCH(tblTeamSch[[#This Row],[Game Num]],[1]!tblSchedule[GameNum],0)),"")</f>
        <v>6</v>
      </c>
      <c r="D947" s="6">
        <f>IFERROR(INDEX([1]!tblSchedule[Round],MATCH(tblTeamSch[[#This Row],[Game Num]],[1]!tblSchedule[GameNum],0)),"")</f>
        <v>3</v>
      </c>
      <c r="E947" s="6">
        <f>IFERROR(INDEX([1]!tblSchedule[Rnd Sch],MATCH(tblTeamSch[[#This Row],[Game Num]],[1]!tblSchedule[GameNum],0)),"")</f>
        <v>3</v>
      </c>
      <c r="F947" s="6" t="str">
        <f>IFERROR(INDEX([1]!tblSchedule[DLC],MATCH(tblTeamSch[[#This Row],[Game Num]],[1]!tblSchedule[GameNum],0)),"")</f>
        <v>6B1AA</v>
      </c>
      <c r="G947" s="7" t="str">
        <f>IFERROR(INDEX([1]!tblSchedule[Facility],MATCH(tblTeamSch[[#This Row],[Game Num]],[1]!tblSchedule[GameNum],0)),"")</f>
        <v>Holy Trinity Parish School</v>
      </c>
      <c r="H947" s="8">
        <f>IFERROR(INDEX([1]!tblSchedule[Game Date],MATCH(tblTeamSch[[#This Row],[Game Num]],[1]!tblSchedule[GameNum],0)),"")</f>
        <v>46026</v>
      </c>
      <c r="I947" s="9">
        <f>IFERROR(INDEX([1]!tblSchedule[Game Time],MATCH(tblTeamSch[[#This Row],[Game Num]],[1]!tblSchedule[GameNum],0)),"")</f>
        <v>0.58333333333333337</v>
      </c>
      <c r="J947" s="10" t="str">
        <f>IFERROR(INDEX([1]!tblTeams[Organization],MATCH(tblTeamSch[[#This Row],[Team]],[1]!tblTeams[Team],0)),"")</f>
        <v>St. Albert the Great</v>
      </c>
      <c r="K947" s="10" t="str">
        <f>IFERROR(INDEX([1]!tblOrg[Abbr],MATCH(tblTeamSch[[#This Row],[Org]],[1]!tblOrg[Organization],0)),"")</f>
        <v>Alb</v>
      </c>
      <c r="L947" s="10" t="str">
        <f>IFERROR(INDEX(IF(tblTeamSch[[#This Row],[1vs2]]=1,[1]!tblSchedule[Team 1 Name],[1]!tblSchedule[Team 2 Name]),MATCH(tblTeamSch[[#This Row],[Game Num]],[1]!tblSchedule[GameNum],0)),"")</f>
        <v>St. Albert BB 6B #1</v>
      </c>
      <c r="M947" s="10" t="str">
        <f>IFERROR(INDEX(IF(tblTeamSch[[#This Row],[1vs2]]=1,[1]!tblSchedule[Team 2 Name],[1]!tblSchedule[Team 1 Name]),MATCH(tblTeamSch[[#This Row],[Game Num]],[1]!tblSchedule[GameNum],0)),"")</f>
        <v>Holy Trinity BB 5/6B #1</v>
      </c>
      <c r="N947" s="6"/>
      <c r="O947" s="6"/>
      <c r="P947" s="6"/>
      <c r="Q947" s="6">
        <f>INDEX([1]!tblSchedule[Home Game],MATCH(tblTeamSch[[#This Row],[Game Num]],[1]!tblSchedule[GameNum],0))</f>
        <v>1</v>
      </c>
      <c r="R947" s="7" t="e">
        <f>IF(COUNTIFS(tblTeamSch[Team],tblTeamSch[[#This Row],[Team]],#REF!,1)&gt;1,"Y","")</f>
        <v>#REF!</v>
      </c>
      <c r="S947" s="6">
        <f>INDEX([1]!tblLoc[Score],MATCH(INDEX([1]!tblOrg[Loc],MATCH(tblTeamSch[[#This Row],[Org]],[1]!tblOrg[Organization],0)),[1]!tblLoc[Loc],0))</f>
        <v>0</v>
      </c>
      <c r="T947" s="6" t="e">
        <f>INDEX([1]!tblLoc[Score],MATCH(INDEX([1]!tblOrg[Loc],MATCH(#REF!,[1]!tblOrg[Abbr],0)),[1]!tblLoc[Loc],0))</f>
        <v>#REF!</v>
      </c>
      <c r="U947" s="6">
        <f>IFERROR(INDEX([1]!tblLoc[Score],MATCH(INDEX([1]!tblOrg[Loc],MATCH(INDEX(FacList,MATCH(tblTeamSch[[#This Row],[Facility]],INDEX(FacList,,1),0),3),[1]!tblOrg[Org Num],0)),[1]!tblLoc[Loc],0)),"")</f>
        <v>0</v>
      </c>
      <c r="V947" s="6">
        <f>IF(OR(tblTeamSch[[#This Row],[Court]]="",tblTeamSch[[#This Row],[Home]]&gt;0),0,IF(tblTeamSch[[#This Row],[Court]]&lt;10,0,IF(tblTeamSch[[#This Row],[Home Court]]=10,0,10)))</f>
        <v>0</v>
      </c>
      <c r="W947" s="6" t="e">
        <f>COUNTIFS(tblTeamSch[Travel Score for Game],10,tblTeamSch[Home],0,#REF!,#REF!)</f>
        <v>#REF!</v>
      </c>
      <c r="X947" s="6" t="str">
        <f>IFERROR(INDEX(tblTeamSch[Overall Travel Score],MATCH(tblTeamSch[[#This Row],[Opponent]],tblTeamSch[Team],0)),"")</f>
        <v/>
      </c>
      <c r="Y947" s="6" cm="1">
        <f t="array" ref="Y947">IF(Y946="Num",1,IF(Y946="","",IF(Y946+1&gt;TotalNumRegGames*2,"",Y946+1)))</f>
        <v>946</v>
      </c>
    </row>
    <row r="948" spans="1:25" ht="13.35" customHeight="1" x14ac:dyDescent="0.3">
      <c r="A948" s="6" cm="1">
        <f t="array" ref="A9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240</v>
      </c>
      <c r="B948" s="6" cm="1">
        <f t="array" ref="B9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48" s="6">
        <f>IFERROR(INDEX([1]!tblSchedule[Week Game Scheduled],MATCH(tblTeamSch[[#This Row],[Game Num]],[1]!tblSchedule[GameNum],0)),"")</f>
        <v>7</v>
      </c>
      <c r="D948" s="6">
        <f>IFERROR(INDEX([1]!tblSchedule[Round],MATCH(tblTeamSch[[#This Row],[Game Num]],[1]!tblSchedule[GameNum],0)),"")</f>
        <v>4</v>
      </c>
      <c r="E948" s="6">
        <f>IFERROR(INDEX([1]!tblSchedule[Rnd Sch],MATCH(tblTeamSch[[#This Row],[Game Num]],[1]!tblSchedule[GameNum],0)),"")</f>
        <v>4</v>
      </c>
      <c r="F948" s="6" t="str">
        <f>IFERROR(INDEX([1]!tblSchedule[DLC],MATCH(tblTeamSch[[#This Row],[Game Num]],[1]!tblSchedule[GameNum],0)),"")</f>
        <v>6B1AA</v>
      </c>
      <c r="G948" s="7" t="str">
        <f>IFERROR(INDEX([1]!tblSchedule[Facility],MATCH(tblTeamSch[[#This Row],[Game Num]],[1]!tblSchedule[GameNum],0)),"")</f>
        <v>Mary Queen of Peace</v>
      </c>
      <c r="H948" s="8">
        <f>IFERROR(INDEX([1]!tblSchedule[Game Date],MATCH(tblTeamSch[[#This Row],[Game Num]],[1]!tblSchedule[GameNum],0)),"")</f>
        <v>46033</v>
      </c>
      <c r="I948" s="9">
        <f>IFERROR(INDEX([1]!tblSchedule[Game Time],MATCH(tblTeamSch[[#This Row],[Game Num]],[1]!tblSchedule[GameNum],0)),"")</f>
        <v>0.54166666666666663</v>
      </c>
      <c r="J948" s="10" t="str">
        <f>IFERROR(INDEX([1]!tblTeams[Organization],MATCH(tblTeamSch[[#This Row],[Team]],[1]!tblTeams[Team],0)),"")</f>
        <v>St. Albert the Great</v>
      </c>
      <c r="K948" s="10" t="str">
        <f>IFERROR(INDEX([1]!tblOrg[Abbr],MATCH(tblTeamSch[[#This Row],[Org]],[1]!tblOrg[Organization],0)),"")</f>
        <v>Alb</v>
      </c>
      <c r="L948" s="10" t="str">
        <f>IFERROR(INDEX(IF(tblTeamSch[[#This Row],[1vs2]]=1,[1]!tblSchedule[Team 1 Name],[1]!tblSchedule[Team 2 Name]),MATCH(tblTeamSch[[#This Row],[Game Num]],[1]!tblSchedule[GameNum],0)),"")</f>
        <v>St. Albert BB 6B #1</v>
      </c>
      <c r="M948" s="10" t="str">
        <f>IFERROR(INDEX(IF(tblTeamSch[[#This Row],[1vs2]]=1,[1]!tblSchedule[Team 2 Name],[1]!tblSchedule[Team 1 Name]),MATCH(tblTeamSch[[#This Row],[Game Num]],[1]!tblSchedule[GameNum],0)),"")</f>
        <v>St Patrick BB 6Boys #1</v>
      </c>
      <c r="N948" s="6"/>
      <c r="O948" s="6"/>
      <c r="P948" s="6"/>
      <c r="Q948" s="6">
        <f>INDEX([1]!tblSchedule[Home Game],MATCH(tblTeamSch[[#This Row],[Game Num]],[1]!tblSchedule[GameNum],0))</f>
        <v>0</v>
      </c>
      <c r="R948" s="7" t="e">
        <f>IF(COUNTIFS(tblTeamSch[Team],tblTeamSch[[#This Row],[Team]],#REF!,1)&gt;1,"Y","")</f>
        <v>#REF!</v>
      </c>
      <c r="S948" s="6">
        <f>INDEX([1]!tblLoc[Score],MATCH(INDEX([1]!tblOrg[Loc],MATCH(tblTeamSch[[#This Row],[Org]],[1]!tblOrg[Organization],0)),[1]!tblLoc[Loc],0))</f>
        <v>0</v>
      </c>
      <c r="T948" s="6" t="e">
        <f>INDEX([1]!tblLoc[Score],MATCH(INDEX([1]!tblOrg[Loc],MATCH(#REF!,[1]!tblOrg[Abbr],0)),[1]!tblLoc[Loc],0))</f>
        <v>#REF!</v>
      </c>
      <c r="U948" s="6">
        <f>IFERROR(INDEX([1]!tblLoc[Score],MATCH(INDEX([1]!tblOrg[Loc],MATCH(INDEX(FacList,MATCH(tblTeamSch[[#This Row],[Facility]],INDEX(FacList,,1),0),3),[1]!tblOrg[Org Num],0)),[1]!tblLoc[Loc],0)),"")</f>
        <v>10</v>
      </c>
      <c r="V948" s="6">
        <f>IF(OR(tblTeamSch[[#This Row],[Court]]="",tblTeamSch[[#This Row],[Home]]&gt;0),0,IF(tblTeamSch[[#This Row],[Court]]&lt;10,0,IF(tblTeamSch[[#This Row],[Home Court]]=10,0,10)))</f>
        <v>10</v>
      </c>
      <c r="W948" s="6" t="e">
        <f>COUNTIFS(tblTeamSch[Travel Score for Game],10,tblTeamSch[Home],0,#REF!,#REF!)</f>
        <v>#REF!</v>
      </c>
      <c r="X948" s="6" t="str">
        <f>IFERROR(INDEX(tblTeamSch[Overall Travel Score],MATCH(tblTeamSch[[#This Row],[Opponent]],tblTeamSch[Team],0)),"")</f>
        <v/>
      </c>
      <c r="Y948" s="6" cm="1">
        <f t="array" ref="Y948">IF(Y947="Num",1,IF(Y947="","",IF(Y947+1&gt;TotalNumRegGames*2,"",Y947+1)))</f>
        <v>947</v>
      </c>
    </row>
    <row r="949" spans="1:25" ht="13.35" customHeight="1" x14ac:dyDescent="0.3">
      <c r="A949" s="6" cm="1">
        <f t="array" ref="A9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246</v>
      </c>
      <c r="B949" s="6" cm="1">
        <f t="array" ref="B9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49" s="6">
        <f>IFERROR(INDEX([1]!tblSchedule[Week Game Scheduled],MATCH(tblTeamSch[[#This Row],[Game Num]],[1]!tblSchedule[GameNum],0)),"")</f>
        <v>8</v>
      </c>
      <c r="D949" s="6">
        <f>IFERROR(INDEX([1]!tblSchedule[Round],MATCH(tblTeamSch[[#This Row],[Game Num]],[1]!tblSchedule[GameNum],0)),"")</f>
        <v>5</v>
      </c>
      <c r="E949" s="6">
        <f>IFERROR(INDEX([1]!tblSchedule[Rnd Sch],MATCH(tblTeamSch[[#This Row],[Game Num]],[1]!tblSchedule[GameNum],0)),"")</f>
        <v>5</v>
      </c>
      <c r="F949" s="6" t="str">
        <f>IFERROR(INDEX([1]!tblSchedule[DLC],MATCH(tblTeamSch[[#This Row],[Game Num]],[1]!tblSchedule[GameNum],0)),"")</f>
        <v>6B1AA</v>
      </c>
      <c r="G949" s="7" t="str">
        <f>IFERROR(INDEX([1]!tblSchedule[Facility],MATCH(tblTeamSch[[#This Row],[Game Num]],[1]!tblSchedule[GameNum],0)),"")</f>
        <v>Mary Queen of Peace</v>
      </c>
      <c r="H949" s="8">
        <f>IFERROR(INDEX([1]!tblSchedule[Game Date],MATCH(tblTeamSch[[#This Row],[Game Num]],[1]!tblSchedule[GameNum],0)),"")</f>
        <v>46040</v>
      </c>
      <c r="I949" s="9">
        <f>IFERROR(INDEX([1]!tblSchedule[Game Time],MATCH(tblTeamSch[[#This Row],[Game Num]],[1]!tblSchedule[GameNum],0)),"")</f>
        <v>0.625</v>
      </c>
      <c r="J949" s="10" t="str">
        <f>IFERROR(INDEX([1]!tblTeams[Organization],MATCH(tblTeamSch[[#This Row],[Team]],[1]!tblTeams[Team],0)),"")</f>
        <v>St. Albert the Great</v>
      </c>
      <c r="K949" s="10" t="str">
        <f>IFERROR(INDEX([1]!tblOrg[Abbr],MATCH(tblTeamSch[[#This Row],[Org]],[1]!tblOrg[Organization],0)),"")</f>
        <v>Alb</v>
      </c>
      <c r="L949" s="10" t="str">
        <f>IFERROR(INDEX(IF(tblTeamSch[[#This Row],[1vs2]]=1,[1]!tblSchedule[Team 1 Name],[1]!tblSchedule[Team 2 Name]),MATCH(tblTeamSch[[#This Row],[Game Num]],[1]!tblSchedule[GameNum],0)),"")</f>
        <v>St. Albert BB 6B #1</v>
      </c>
      <c r="M949" s="10" t="str">
        <f>IFERROR(INDEX(IF(tblTeamSch[[#This Row],[1vs2]]=1,[1]!tblSchedule[Team 2 Name],[1]!tblSchedule[Team 1 Name]),MATCH(tblTeamSch[[#This Row],[Game Num]],[1]!tblSchedule[GameNum],0)),"")</f>
        <v>Holy Spirit BBB 6#1</v>
      </c>
      <c r="N949" s="6"/>
      <c r="O949" s="6"/>
      <c r="P949" s="6"/>
      <c r="Q949" s="6">
        <f>INDEX([1]!tblSchedule[Home Game],MATCH(tblTeamSch[[#This Row],[Game Num]],[1]!tblSchedule[GameNum],0))</f>
        <v>0</v>
      </c>
      <c r="R949" s="7" t="e">
        <f>IF(COUNTIFS(tblTeamSch[Team],tblTeamSch[[#This Row],[Team]],#REF!,1)&gt;1,"Y","")</f>
        <v>#REF!</v>
      </c>
      <c r="S949" s="6">
        <f>INDEX([1]!tblLoc[Score],MATCH(INDEX([1]!tblOrg[Loc],MATCH(tblTeamSch[[#This Row],[Org]],[1]!tblOrg[Organization],0)),[1]!tblLoc[Loc],0))</f>
        <v>0</v>
      </c>
      <c r="T949" s="6" t="e">
        <f>INDEX([1]!tblLoc[Score],MATCH(INDEX([1]!tblOrg[Loc],MATCH(#REF!,[1]!tblOrg[Abbr],0)),[1]!tblLoc[Loc],0))</f>
        <v>#REF!</v>
      </c>
      <c r="U949" s="6">
        <f>IFERROR(INDEX([1]!tblLoc[Score],MATCH(INDEX([1]!tblOrg[Loc],MATCH(INDEX(FacList,MATCH(tblTeamSch[[#This Row],[Facility]],INDEX(FacList,,1),0),3),[1]!tblOrg[Org Num],0)),[1]!tblLoc[Loc],0)),"")</f>
        <v>10</v>
      </c>
      <c r="V949" s="6">
        <f>IF(OR(tblTeamSch[[#This Row],[Court]]="",tblTeamSch[[#This Row],[Home]]&gt;0),0,IF(tblTeamSch[[#This Row],[Court]]&lt;10,0,IF(tblTeamSch[[#This Row],[Home Court]]=10,0,10)))</f>
        <v>10</v>
      </c>
      <c r="W949" s="6" t="e">
        <f>COUNTIFS(tblTeamSch[Travel Score for Game],10,tblTeamSch[Home],0,#REF!,#REF!)</f>
        <v>#REF!</v>
      </c>
      <c r="X949" s="6" t="str">
        <f>IFERROR(INDEX(tblTeamSch[Overall Travel Score],MATCH(tblTeamSch[[#This Row],[Opponent]],tblTeamSch[Team],0)),"")</f>
        <v/>
      </c>
      <c r="Y949" s="6" cm="1">
        <f t="array" ref="Y949">IF(Y948="Num",1,IF(Y948="","",IF(Y948+1&gt;TotalNumRegGames*2,"",Y948+1)))</f>
        <v>948</v>
      </c>
    </row>
    <row r="950" spans="1:25" ht="13.35" customHeight="1" x14ac:dyDescent="0.3">
      <c r="A950" s="6" cm="1">
        <f t="array" ref="A9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253</v>
      </c>
      <c r="B950" s="6" cm="1">
        <f t="array" ref="B9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0" s="6">
        <f>IFERROR(INDEX([1]!tblSchedule[Week Game Scheduled],MATCH(tblTeamSch[[#This Row],[Game Num]],[1]!tblSchedule[GameNum],0)),"")</f>
        <v>8</v>
      </c>
      <c r="D950" s="6">
        <f>IFERROR(INDEX([1]!tblSchedule[Round],MATCH(tblTeamSch[[#This Row],[Game Num]],[1]!tblSchedule[GameNum],0)),"")</f>
        <v>6</v>
      </c>
      <c r="E950" s="6">
        <f>IFERROR(INDEX([1]!tblSchedule[Rnd Sch],MATCH(tblTeamSch[[#This Row],[Game Num]],[1]!tblSchedule[GameNum],0)),"")</f>
        <v>6</v>
      </c>
      <c r="F950" s="6" t="str">
        <f>IFERROR(INDEX([1]!tblSchedule[DLC],MATCH(tblTeamSch[[#This Row],[Game Num]],[1]!tblSchedule[GameNum],0)),"")</f>
        <v>6B1AA</v>
      </c>
      <c r="G950" s="7" t="str">
        <f>IFERROR(INDEX([1]!tblSchedule[Facility],MATCH(tblTeamSch[[#This Row],[Game Num]],[1]!tblSchedule[GameNum],0)),"")</f>
        <v>St Lawrence</v>
      </c>
      <c r="H950" s="8">
        <f>IFERROR(INDEX([1]!tblSchedule[Game Date],MATCH(tblTeamSch[[#This Row],[Game Num]],[1]!tblSchedule[GameNum],0)),"")</f>
        <v>46046</v>
      </c>
      <c r="I950" s="9">
        <f>IFERROR(INDEX([1]!tblSchedule[Game Time],MATCH(tblTeamSch[[#This Row],[Game Num]],[1]!tblSchedule[GameNum],0)),"")</f>
        <v>0.375</v>
      </c>
      <c r="J950" s="10" t="str">
        <f>IFERROR(INDEX([1]!tblTeams[Organization],MATCH(tblTeamSch[[#This Row],[Team]],[1]!tblTeams[Team],0)),"")</f>
        <v>St. Albert the Great</v>
      </c>
      <c r="K950" s="10" t="str">
        <f>IFERROR(INDEX([1]!tblOrg[Abbr],MATCH(tblTeamSch[[#This Row],[Org]],[1]!tblOrg[Organization],0)),"")</f>
        <v>Alb</v>
      </c>
      <c r="L950" s="10" t="str">
        <f>IFERROR(INDEX(IF(tblTeamSch[[#This Row],[1vs2]]=1,[1]!tblSchedule[Team 1 Name],[1]!tblSchedule[Team 2 Name]),MATCH(tblTeamSch[[#This Row],[Game Num]],[1]!tblSchedule[GameNum],0)),"")</f>
        <v>St. Albert BB 6B #1</v>
      </c>
      <c r="M950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950" s="6"/>
      <c r="O950" s="6"/>
      <c r="P950" s="6"/>
      <c r="Q950" s="6">
        <f>INDEX([1]!tblSchedule[Home Game],MATCH(tblTeamSch[[#This Row],[Game Num]],[1]!tblSchedule[GameNum],0))</f>
        <v>1</v>
      </c>
      <c r="R950" s="7" t="e">
        <f>IF(COUNTIFS(tblTeamSch[Team],tblTeamSch[[#This Row],[Team]],#REF!,1)&gt;1,"Y","")</f>
        <v>#REF!</v>
      </c>
      <c r="S950" s="6">
        <f>INDEX([1]!tblLoc[Score],MATCH(INDEX([1]!tblOrg[Loc],MATCH(tblTeamSch[[#This Row],[Org]],[1]!tblOrg[Organization],0)),[1]!tblLoc[Loc],0))</f>
        <v>0</v>
      </c>
      <c r="T950" s="6" t="e">
        <f>INDEX([1]!tblLoc[Score],MATCH(INDEX([1]!tblOrg[Loc],MATCH(#REF!,[1]!tblOrg[Abbr],0)),[1]!tblLoc[Loc],0))</f>
        <v>#REF!</v>
      </c>
      <c r="U950" s="6">
        <f>IFERROR(INDEX([1]!tblLoc[Score],MATCH(INDEX([1]!tblOrg[Loc],MATCH(INDEX(FacList,MATCH(tblTeamSch[[#This Row],[Facility]],INDEX(FacList,,1),0),3),[1]!tblOrg[Org Num],0)),[1]!tblLoc[Loc],0)),"")</f>
        <v>10</v>
      </c>
      <c r="V950" s="6">
        <f>IF(OR(tblTeamSch[[#This Row],[Court]]="",tblTeamSch[[#This Row],[Home]]&gt;0),0,IF(tblTeamSch[[#This Row],[Court]]&lt;10,0,IF(tblTeamSch[[#This Row],[Home Court]]=10,0,10)))</f>
        <v>0</v>
      </c>
      <c r="W950" s="6" t="e">
        <f>COUNTIFS(tblTeamSch[Travel Score for Game],10,tblTeamSch[Home],0,#REF!,#REF!)</f>
        <v>#REF!</v>
      </c>
      <c r="X950" s="6" t="str">
        <f>IFERROR(INDEX(tblTeamSch[Overall Travel Score],MATCH(tblTeamSch[[#This Row],[Opponent]],tblTeamSch[Team],0)),"")</f>
        <v/>
      </c>
      <c r="Y950" s="6" cm="1">
        <f t="array" ref="Y950">IF(Y949="Num",1,IF(Y949="","",IF(Y949+1&gt;TotalNumRegGames*2,"",Y949+1)))</f>
        <v>949</v>
      </c>
    </row>
    <row r="951" spans="1:25" ht="13.35" customHeight="1" x14ac:dyDescent="0.3">
      <c r="A951" s="6" cm="1">
        <f t="array" ref="A9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257</v>
      </c>
      <c r="B951" s="6" cm="1">
        <f t="array" ref="B9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1" s="6">
        <f>IFERROR(INDEX([1]!tblSchedule[Week Game Scheduled],MATCH(tblTeamSch[[#This Row],[Game Num]],[1]!tblSchedule[GameNum],0)),"")</f>
        <v>10</v>
      </c>
      <c r="D951" s="6">
        <f>IFERROR(INDEX([1]!tblSchedule[Round],MATCH(tblTeamSch[[#This Row],[Game Num]],[1]!tblSchedule[GameNum],0)),"")</f>
        <v>7</v>
      </c>
      <c r="E951" s="6">
        <f>IFERROR(INDEX([1]!tblSchedule[Rnd Sch],MATCH(tblTeamSch[[#This Row],[Game Num]],[1]!tblSchedule[GameNum],0)),"")</f>
        <v>7</v>
      </c>
      <c r="F951" s="6" t="str">
        <f>IFERROR(INDEX([1]!tblSchedule[DLC],MATCH(tblTeamSch[[#This Row],[Game Num]],[1]!tblSchedule[GameNum],0)),"")</f>
        <v>6B1AA</v>
      </c>
      <c r="G951" s="7" t="str">
        <f>IFERROR(INDEX([1]!tblSchedule[Facility],MATCH(tblTeamSch[[#This Row],[Game Num]],[1]!tblSchedule[GameNum],0)),"")</f>
        <v>St Edward Gym</v>
      </c>
      <c r="H951" s="8">
        <f>IFERROR(INDEX([1]!tblSchedule[Game Date],MATCH(tblTeamSch[[#This Row],[Game Num]],[1]!tblSchedule[GameNum],0)),"")</f>
        <v>46054</v>
      </c>
      <c r="I951" s="9">
        <f>IFERROR(INDEX([1]!tblSchedule[Game Time],MATCH(tblTeamSch[[#This Row],[Game Num]],[1]!tblSchedule[GameNum],0)),"")</f>
        <v>0.54166666666666663</v>
      </c>
      <c r="J951" s="10" t="str">
        <f>IFERROR(INDEX([1]!tblTeams[Organization],MATCH(tblTeamSch[[#This Row],[Team]],[1]!tblTeams[Team],0)),"")</f>
        <v>St. Albert the Great</v>
      </c>
      <c r="K951" s="10" t="str">
        <f>IFERROR(INDEX([1]!tblOrg[Abbr],MATCH(tblTeamSch[[#This Row],[Org]],[1]!tblOrg[Organization],0)),"")</f>
        <v>Alb</v>
      </c>
      <c r="L951" s="10" t="str">
        <f>IFERROR(INDEX(IF(tblTeamSch[[#This Row],[1vs2]]=1,[1]!tblSchedule[Team 1 Name],[1]!tblSchedule[Team 2 Name]),MATCH(tblTeamSch[[#This Row],[Game Num]],[1]!tblSchedule[GameNum],0)),"")</f>
        <v>St. Albert BB 6B #1</v>
      </c>
      <c r="M951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951" s="6"/>
      <c r="O951" s="6"/>
      <c r="P951" s="6"/>
      <c r="Q951" s="6">
        <f>INDEX([1]!tblSchedule[Home Game],MATCH(tblTeamSch[[#This Row],[Game Num]],[1]!tblSchedule[GameNum],0))</f>
        <v>0</v>
      </c>
      <c r="R951" s="7" t="e">
        <f>IF(COUNTIFS(tblTeamSch[Team],tblTeamSch[[#This Row],[Team]],#REF!,1)&gt;1,"Y","")</f>
        <v>#REF!</v>
      </c>
      <c r="S951" s="6">
        <f>INDEX([1]!tblLoc[Score],MATCH(INDEX([1]!tblOrg[Loc],MATCH(tblTeamSch[[#This Row],[Org]],[1]!tblOrg[Organization],0)),[1]!tblLoc[Loc],0))</f>
        <v>0</v>
      </c>
      <c r="T951" s="6" t="e">
        <f>INDEX([1]!tblLoc[Score],MATCH(INDEX([1]!tblOrg[Loc],MATCH(#REF!,[1]!tblOrg[Abbr],0)),[1]!tblLoc[Loc],0))</f>
        <v>#REF!</v>
      </c>
      <c r="U951" s="6">
        <f>IFERROR(INDEX([1]!tblLoc[Score],MATCH(INDEX([1]!tblOrg[Loc],MATCH(INDEX(FacList,MATCH(tblTeamSch[[#This Row],[Facility]],INDEX(FacList,,1),0),3),[1]!tblOrg[Org Num],0)),[1]!tblLoc[Loc],0)),"")</f>
        <v>7</v>
      </c>
      <c r="V951" s="6">
        <f>IF(OR(tblTeamSch[[#This Row],[Court]]="",tblTeamSch[[#This Row],[Home]]&gt;0),0,IF(tblTeamSch[[#This Row],[Court]]&lt;10,0,IF(tblTeamSch[[#This Row],[Home Court]]=10,0,10)))</f>
        <v>0</v>
      </c>
      <c r="W951" s="6" t="e">
        <f>COUNTIFS(tblTeamSch[Travel Score for Game],10,tblTeamSch[Home],0,#REF!,#REF!)</f>
        <v>#REF!</v>
      </c>
      <c r="X951" s="6" t="str">
        <f>IFERROR(INDEX(tblTeamSch[Overall Travel Score],MATCH(tblTeamSch[[#This Row],[Opponent]],tblTeamSch[Team],0)),"")</f>
        <v/>
      </c>
      <c r="Y951" s="6" cm="1">
        <f t="array" ref="Y951">IF(Y950="Num",1,IF(Y950="","",IF(Y950+1&gt;TotalNumRegGames*2,"",Y950+1)))</f>
        <v>950</v>
      </c>
    </row>
    <row r="952" spans="1:25" ht="13.35" customHeight="1" x14ac:dyDescent="0.3">
      <c r="A952" s="6" cm="1">
        <f t="array" ref="A9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307</v>
      </c>
      <c r="B952" s="6" cm="1">
        <f t="array" ref="B9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52" s="6">
        <f>IFERROR(INDEX([1]!tblSchedule[Week Game Scheduled],MATCH(tblTeamSch[[#This Row],[Game Num]],[1]!tblSchedule[GameNum],0)),"")</f>
        <v>49</v>
      </c>
      <c r="D952" s="6">
        <f>IFERROR(INDEX([1]!tblSchedule[Round],MATCH(tblTeamSch[[#This Row],[Game Num]],[1]!tblSchedule[GameNum],0)),"")</f>
        <v>1</v>
      </c>
      <c r="E952" s="6">
        <f>IFERROR(INDEX([1]!tblSchedule[Rnd Sch],MATCH(tblTeamSch[[#This Row],[Game Num]],[1]!tblSchedule[GameNum],0)),"")</f>
        <v>1</v>
      </c>
      <c r="F952" s="6" t="str">
        <f>IFERROR(INDEX([1]!tblSchedule[DLC],MATCH(tblTeamSch[[#This Row],[Game Num]],[1]!tblSchedule[GameNum],0)),"")</f>
        <v>6B2AA</v>
      </c>
      <c r="G952" s="7" t="str">
        <f>IFERROR(INDEX([1]!tblSchedule[Facility],MATCH(tblTeamSch[[#This Row],[Game Num]],[1]!tblSchedule[GameNum],0)),"")</f>
        <v>St. Nicholas Academy Gym</v>
      </c>
      <c r="H952" s="8">
        <f>IFERROR(INDEX([1]!tblSchedule[Game Date],MATCH(tblTeamSch[[#This Row],[Game Num]],[1]!tblSchedule[GameNum],0)),"")</f>
        <v>45997</v>
      </c>
      <c r="I952" s="9">
        <f>IFERROR(INDEX([1]!tblSchedule[Game Time],MATCH(tblTeamSch[[#This Row],[Game Num]],[1]!tblSchedule[GameNum],0)),"")</f>
        <v>0.375</v>
      </c>
      <c r="J952" s="10" t="str">
        <f>IFERROR(INDEX([1]!tblTeams[Organization],MATCH(tblTeamSch[[#This Row],[Team]],[1]!tblTeams[Team],0)),"")</f>
        <v>St. Albert the Great</v>
      </c>
      <c r="K952" s="10" t="str">
        <f>IFERROR(INDEX([1]!tblOrg[Abbr],MATCH(tblTeamSch[[#This Row],[Org]],[1]!tblOrg[Organization],0)),"")</f>
        <v>Alb</v>
      </c>
      <c r="L952" s="10" t="str">
        <f>IFERROR(INDEX(IF(tblTeamSch[[#This Row],[1vs2]]=1,[1]!tblSchedule[Team 1 Name],[1]!tblSchedule[Team 2 Name]),MATCH(tblTeamSch[[#This Row],[Game Num]],[1]!tblSchedule[GameNum],0)),"")</f>
        <v>St Albert BB 6B #2</v>
      </c>
      <c r="M952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952" s="6" t="str" cm="1">
        <f t="array" ref="N95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95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952" s="6" t="str">
        <f>IFERROR(INDEX(#REF!,MATCH(tblTeamSch[[#This Row],[Team]],[1]!tblTeams[Team],0)),"")</f>
        <v/>
      </c>
      <c r="Q952" s="6">
        <f>INDEX([1]!tblSchedule[Home Game],MATCH(tblTeamSch[[#This Row],[Game Num]],[1]!tblSchedule[GameNum],0))</f>
        <v>0</v>
      </c>
      <c r="R952" s="7" t="e">
        <f>IF(COUNTIFS(tblTeamSch[Team],tblTeamSch[[#This Row],[Team]],#REF!,1)&gt;1,"Y","")</f>
        <v>#REF!</v>
      </c>
      <c r="S952" s="6">
        <f>INDEX([1]!tblLoc[Score],MATCH(INDEX([1]!tblOrg[Loc],MATCH(tblTeamSch[[#This Row],[Org]],[1]!tblOrg[Organization],0)),[1]!tblLoc[Loc],0))</f>
        <v>0</v>
      </c>
      <c r="T952" s="6" t="e">
        <f>INDEX([1]!tblLoc[Score],MATCH(INDEX([1]!tblOrg[Loc],MATCH(#REF!,[1]!tblOrg[Abbr],0)),[1]!tblLoc[Loc],0))</f>
        <v>#REF!</v>
      </c>
      <c r="U952" s="6">
        <f>IFERROR(INDEX([1]!tblLoc[Score],MATCH(INDEX([1]!tblOrg[Loc],MATCH(INDEX(FacList,MATCH(tblTeamSch[[#This Row],[Facility]],INDEX(FacList,,1),0),3),[1]!tblOrg[Org Num],0)),[1]!tblLoc[Loc],0)),"")</f>
        <v>10</v>
      </c>
      <c r="V952" s="6">
        <f>IF(OR(tblTeamSch[[#This Row],[Court]]="",tblTeamSch[[#This Row],[Home]]&gt;0),0,IF(tblTeamSch[[#This Row],[Court]]&lt;10,0,IF(tblTeamSch[[#This Row],[Home Court]]=10,0,10)))</f>
        <v>10</v>
      </c>
      <c r="W952" s="6" t="e">
        <f>COUNTIFS(tblTeamSch[Travel Score for Game],10,tblTeamSch[Home],0,#REF!,#REF!)</f>
        <v>#REF!</v>
      </c>
      <c r="X952" s="6" t="str">
        <f>IFERROR(INDEX(tblTeamSch[Overall Travel Score],MATCH(tblTeamSch[[#This Row],[Opponent]],tblTeamSch[Team],0)),"")</f>
        <v/>
      </c>
      <c r="Y952" s="6" cm="1">
        <f t="array" ref="Y952">IF(Y951="Num",1,IF(Y951="","",IF(Y951+1&gt;TotalNumRegGames*2,"",Y951+1)))</f>
        <v>951</v>
      </c>
    </row>
    <row r="953" spans="1:25" ht="13.35" customHeight="1" x14ac:dyDescent="0.3">
      <c r="A953" s="6" cm="1">
        <f t="array" ref="A9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311</v>
      </c>
      <c r="B953" s="6" cm="1">
        <f t="array" ref="B9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3" s="6">
        <f>IFERROR(INDEX([1]!tblSchedule[Week Game Scheduled],MATCH(tblTeamSch[[#This Row],[Game Num]],[1]!tblSchedule[GameNum],0)),"")</f>
        <v>50</v>
      </c>
      <c r="D953" s="6">
        <f>IFERROR(INDEX([1]!tblSchedule[Round],MATCH(tblTeamSch[[#This Row],[Game Num]],[1]!tblSchedule[GameNum],0)),"")</f>
        <v>2</v>
      </c>
      <c r="E953" s="6">
        <f>IFERROR(INDEX([1]!tblSchedule[Rnd Sch],MATCH(tblTeamSch[[#This Row],[Game Num]],[1]!tblSchedule[GameNum],0)),"")</f>
        <v>2</v>
      </c>
      <c r="F953" s="6" t="str">
        <f>IFERROR(INDEX([1]!tblSchedule[DLC],MATCH(tblTeamSch[[#This Row],[Game Num]],[1]!tblSchedule[GameNum],0)),"")</f>
        <v>6B2AA</v>
      </c>
      <c r="G953" s="7" t="str">
        <f>IFERROR(INDEX([1]!tblSchedule[Facility],MATCH(tblTeamSch[[#This Row],[Game Num]],[1]!tblSchedule[GameNum],0)),"")</f>
        <v>St. Nicholas Academy Gym</v>
      </c>
      <c r="H953" s="8">
        <f>IFERROR(INDEX([1]!tblSchedule[Game Date],MATCH(tblTeamSch[[#This Row],[Game Num]],[1]!tblSchedule[GameNum],0)),"")</f>
        <v>46004</v>
      </c>
      <c r="I953" s="9">
        <f>IFERROR(INDEX([1]!tblSchedule[Game Time],MATCH(tblTeamSch[[#This Row],[Game Num]],[1]!tblSchedule[GameNum],0)),"")</f>
        <v>0.41666666666666669</v>
      </c>
      <c r="J953" s="10" t="str">
        <f>IFERROR(INDEX([1]!tblTeams[Organization],MATCH(tblTeamSch[[#This Row],[Team]],[1]!tblTeams[Team],0)),"")</f>
        <v>St. Albert the Great</v>
      </c>
      <c r="K953" s="10" t="str">
        <f>IFERROR(INDEX([1]!tblOrg[Abbr],MATCH(tblTeamSch[[#This Row],[Org]],[1]!tblOrg[Organization],0)),"")</f>
        <v>Alb</v>
      </c>
      <c r="L953" s="10" t="str">
        <f>IFERROR(INDEX(IF(tblTeamSch[[#This Row],[1vs2]]=1,[1]!tblSchedule[Team 1 Name],[1]!tblSchedule[Team 2 Name]),MATCH(tblTeamSch[[#This Row],[Game Num]],[1]!tblSchedule[GameNum],0)),"")</f>
        <v>St Albert BB 6B #2</v>
      </c>
      <c r="M953" s="10" t="str">
        <f>IFERROR(INDEX(IF(tblTeamSch[[#This Row],[1vs2]]=1,[1]!tblSchedule[Team 2 Name],[1]!tblSchedule[Team 1 Name]),MATCH(tblTeamSch[[#This Row],[Game Num]],[1]!tblSchedule[GameNum],0)),"")</f>
        <v>St Michael BB 6B#2</v>
      </c>
      <c r="N953" s="6" t="str" cm="1">
        <f t="array" ref="N95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95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53" s="6" t="str">
        <f>IFERROR(INDEX(#REF!,MATCH(tblTeamSch[[#This Row],[Team]],[1]!tblTeams[Team],0)),"")</f>
        <v/>
      </c>
      <c r="Q953" s="6">
        <f>INDEX([1]!tblSchedule[Home Game],MATCH(tblTeamSch[[#This Row],[Game Num]],[1]!tblSchedule[GameNum],0))</f>
        <v>0</v>
      </c>
      <c r="R953" s="7" t="e">
        <f>IF(COUNTIFS(tblTeamSch[Team],tblTeamSch[[#This Row],[Team]],#REF!,1)&gt;1,"Y","")</f>
        <v>#REF!</v>
      </c>
      <c r="S953" s="6">
        <f>INDEX([1]!tblLoc[Score],MATCH(INDEX([1]!tblOrg[Loc],MATCH(tblTeamSch[[#This Row],[Org]],[1]!tblOrg[Organization],0)),[1]!tblLoc[Loc],0))</f>
        <v>0</v>
      </c>
      <c r="T953" s="6" t="e">
        <f>INDEX([1]!tblLoc[Score],MATCH(INDEX([1]!tblOrg[Loc],MATCH(#REF!,[1]!tblOrg[Abbr],0)),[1]!tblLoc[Loc],0))</f>
        <v>#REF!</v>
      </c>
      <c r="U953" s="6">
        <f>IFERROR(INDEX([1]!tblLoc[Score],MATCH(INDEX([1]!tblOrg[Loc],MATCH(INDEX(FacList,MATCH(tblTeamSch[[#This Row],[Facility]],INDEX(FacList,,1),0),3),[1]!tblOrg[Org Num],0)),[1]!tblLoc[Loc],0)),"")</f>
        <v>10</v>
      </c>
      <c r="V953" s="6">
        <f>IF(OR(tblTeamSch[[#This Row],[Court]]="",tblTeamSch[[#This Row],[Home]]&gt;0),0,IF(tblTeamSch[[#This Row],[Court]]&lt;10,0,IF(tblTeamSch[[#This Row],[Home Court]]=10,0,10)))</f>
        <v>10</v>
      </c>
      <c r="W953" s="6" t="e">
        <f>COUNTIFS(tblTeamSch[Travel Score for Game],10,tblTeamSch[Home],0,#REF!,#REF!)</f>
        <v>#REF!</v>
      </c>
      <c r="X953" s="6" t="str">
        <f>IFERROR(INDEX(tblTeamSch[Overall Travel Score],MATCH(tblTeamSch[[#This Row],[Opponent]],tblTeamSch[Team],0)),"")</f>
        <v/>
      </c>
      <c r="Y953" s="6" cm="1">
        <f t="array" ref="Y953">IF(Y952="Num",1,IF(Y952="","",IF(Y952+1&gt;TotalNumRegGames*2,"",Y952+1)))</f>
        <v>952</v>
      </c>
    </row>
    <row r="954" spans="1:25" ht="13.35" customHeight="1" x14ac:dyDescent="0.3">
      <c r="A954" s="6" cm="1">
        <f t="array" ref="A9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317</v>
      </c>
      <c r="B954" s="6" cm="1">
        <f t="array" ref="B9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54" s="6">
        <f>IFERROR(INDEX([1]!tblSchedule[Week Game Scheduled],MATCH(tblTeamSch[[#This Row],[Game Num]],[1]!tblSchedule[GameNum],0)),"")</f>
        <v>5</v>
      </c>
      <c r="D954" s="6">
        <f>IFERROR(INDEX([1]!tblSchedule[Round],MATCH(tblTeamSch[[#This Row],[Game Num]],[1]!tblSchedule[GameNum],0)),"")</f>
        <v>3</v>
      </c>
      <c r="E954" s="6">
        <f>IFERROR(INDEX([1]!tblSchedule[Rnd Sch],MATCH(tblTeamSch[[#This Row],[Game Num]],[1]!tblSchedule[GameNum],0)),"")</f>
        <v>3</v>
      </c>
      <c r="F954" s="6" t="str">
        <f>IFERROR(INDEX([1]!tblSchedule[DLC],MATCH(tblTeamSch[[#This Row],[Game Num]],[1]!tblSchedule[GameNum],0)),"")</f>
        <v>6B2AA</v>
      </c>
      <c r="G954" s="7" t="str">
        <f>IFERROR(INDEX([1]!tblSchedule[Facility],MATCH(tblTeamSch[[#This Row],[Game Num]],[1]!tblSchedule[GameNum],0)),"")</f>
        <v>Holy Trinity Parish School</v>
      </c>
      <c r="H954" s="8">
        <f>IFERROR(INDEX([1]!tblSchedule[Game Date],MATCH(tblTeamSch[[#This Row],[Game Num]],[1]!tblSchedule[GameNum],0)),"")</f>
        <v>46025</v>
      </c>
      <c r="I954" s="9">
        <f>IFERROR(INDEX([1]!tblSchedule[Game Time],MATCH(tblTeamSch[[#This Row],[Game Num]],[1]!tblSchedule[GameNum],0)),"")</f>
        <v>0.375</v>
      </c>
      <c r="J954" s="10" t="str">
        <f>IFERROR(INDEX([1]!tblTeams[Organization],MATCH(tblTeamSch[[#This Row],[Team]],[1]!tblTeams[Team],0)),"")</f>
        <v>St. Albert the Great</v>
      </c>
      <c r="K954" s="10" t="str">
        <f>IFERROR(INDEX([1]!tblOrg[Abbr],MATCH(tblTeamSch[[#This Row],[Org]],[1]!tblOrg[Organization],0)),"")</f>
        <v>Alb</v>
      </c>
      <c r="L954" s="10" t="str">
        <f>IFERROR(INDEX(IF(tblTeamSch[[#This Row],[1vs2]]=1,[1]!tblSchedule[Team 1 Name],[1]!tblSchedule[Team 2 Name]),MATCH(tblTeamSch[[#This Row],[Game Num]],[1]!tblSchedule[GameNum],0)),"")</f>
        <v>St Albert BB 6B #2</v>
      </c>
      <c r="M954" s="10" t="str">
        <f>IFERROR(INDEX(IF(tblTeamSch[[#This Row],[1vs2]]=1,[1]!tblSchedule[Team 2 Name],[1]!tblSchedule[Team 1 Name]),MATCH(tblTeamSch[[#This Row],[Game Num]],[1]!tblSchedule[GameNum],0)),"")</f>
        <v>Holy Trinity BB 5/6B #2</v>
      </c>
      <c r="N954" s="6" t="str" cm="1">
        <f t="array" ref="N95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95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54" s="6" t="str">
        <f>IFERROR(INDEX(#REF!,MATCH(tblTeamSch[[#This Row],[Team]],[1]!tblTeams[Team],0)),"")</f>
        <v/>
      </c>
      <c r="Q954" s="6">
        <f>INDEX([1]!tblSchedule[Home Game],MATCH(tblTeamSch[[#This Row],[Game Num]],[1]!tblSchedule[GameNum],0))</f>
        <v>1</v>
      </c>
      <c r="R954" s="7" t="e">
        <f>IF(COUNTIFS(tblTeamSch[Team],tblTeamSch[[#This Row],[Team]],#REF!,1)&gt;1,"Y","")</f>
        <v>#REF!</v>
      </c>
      <c r="S954" s="6">
        <f>INDEX([1]!tblLoc[Score],MATCH(INDEX([1]!tblOrg[Loc],MATCH(tblTeamSch[[#This Row],[Org]],[1]!tblOrg[Organization],0)),[1]!tblLoc[Loc],0))</f>
        <v>0</v>
      </c>
      <c r="T954" s="6" t="e">
        <f>INDEX([1]!tblLoc[Score],MATCH(INDEX([1]!tblOrg[Loc],MATCH(#REF!,[1]!tblOrg[Abbr],0)),[1]!tblLoc[Loc],0))</f>
        <v>#REF!</v>
      </c>
      <c r="U954" s="6">
        <f>IFERROR(INDEX([1]!tblLoc[Score],MATCH(INDEX([1]!tblOrg[Loc],MATCH(INDEX(FacList,MATCH(tblTeamSch[[#This Row],[Facility]],INDEX(FacList,,1),0),3),[1]!tblOrg[Org Num],0)),[1]!tblLoc[Loc],0)),"")</f>
        <v>0</v>
      </c>
      <c r="V954" s="6">
        <f>IF(OR(tblTeamSch[[#This Row],[Court]]="",tblTeamSch[[#This Row],[Home]]&gt;0),0,IF(tblTeamSch[[#This Row],[Court]]&lt;10,0,IF(tblTeamSch[[#This Row],[Home Court]]=10,0,10)))</f>
        <v>0</v>
      </c>
      <c r="W954" s="6" t="e">
        <f>COUNTIFS(tblTeamSch[Travel Score for Game],10,tblTeamSch[Home],0,#REF!,#REF!)</f>
        <v>#REF!</v>
      </c>
      <c r="X954" s="6" t="str">
        <f>IFERROR(INDEX(tblTeamSch[Overall Travel Score],MATCH(tblTeamSch[[#This Row],[Opponent]],tblTeamSch[Team],0)),"")</f>
        <v/>
      </c>
      <c r="Y954" s="6" cm="1">
        <f t="array" ref="Y954">IF(Y953="Num",1,IF(Y953="","",IF(Y953+1&gt;TotalNumRegGames*2,"",Y953+1)))</f>
        <v>953</v>
      </c>
    </row>
    <row r="955" spans="1:25" ht="13.35" customHeight="1" x14ac:dyDescent="0.3">
      <c r="A955" s="6" cm="1">
        <f t="array" ref="A9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339</v>
      </c>
      <c r="B955" s="6" cm="1">
        <f t="array" ref="B9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55" s="6">
        <f>IFERROR(INDEX([1]!tblSchedule[Week Game Scheduled],MATCH(tblTeamSch[[#This Row],[Game Num]],[1]!tblSchedule[GameNum],0)),"")</f>
        <v>7</v>
      </c>
      <c r="D955" s="6">
        <f>IFERROR(INDEX([1]!tblSchedule[Round],MATCH(tblTeamSch[[#This Row],[Game Num]],[1]!tblSchedule[GameNum],0)),"")</f>
        <v>8</v>
      </c>
      <c r="E955" s="6">
        <f>IFERROR(INDEX([1]!tblSchedule[Rnd Sch],MATCH(tblTeamSch[[#This Row],[Game Num]],[1]!tblSchedule[GameNum],0)),"")</f>
        <v>4</v>
      </c>
      <c r="F955" s="6" t="str">
        <f>IFERROR(INDEX([1]!tblSchedule[DLC],MATCH(tblTeamSch[[#This Row],[Game Num]],[1]!tblSchedule[GameNum],0)),"")</f>
        <v>6B2AA</v>
      </c>
      <c r="G955" s="7" t="str">
        <f>IFERROR(INDEX([1]!tblSchedule[Facility],MATCH(tblTeamSch[[#This Row],[Game Num]],[1]!tblSchedule[GameNum],0)),"")</f>
        <v>St Mary Academy Gym</v>
      </c>
      <c r="H955" s="8">
        <f>IFERROR(INDEX([1]!tblSchedule[Game Date],MATCH(tblTeamSch[[#This Row],[Game Num]],[1]!tblSchedule[GameNum],0)),"")</f>
        <v>46033</v>
      </c>
      <c r="I955" s="9">
        <f>IFERROR(INDEX([1]!tblSchedule[Game Time],MATCH(tblTeamSch[[#This Row],[Game Num]],[1]!tblSchedule[GameNum],0)),"")</f>
        <v>0.66666666666666663</v>
      </c>
      <c r="J955" s="10" t="str">
        <f>IFERROR(INDEX([1]!tblTeams[Organization],MATCH(tblTeamSch[[#This Row],[Team]],[1]!tblTeams[Team],0)),"")</f>
        <v>St. Albert the Great</v>
      </c>
      <c r="K955" s="10" t="str">
        <f>IFERROR(INDEX([1]!tblOrg[Abbr],MATCH(tblTeamSch[[#This Row],[Org]],[1]!tblOrg[Organization],0)),"")</f>
        <v>Alb</v>
      </c>
      <c r="L955" s="10" t="str">
        <f>IFERROR(INDEX(IF(tblTeamSch[[#This Row],[1vs2]]=1,[1]!tblSchedule[Team 1 Name],[1]!tblSchedule[Team 2 Name]),MATCH(tblTeamSch[[#This Row],[Game Num]],[1]!tblSchedule[GameNum],0)),"")</f>
        <v>St Albert BB 6B #2</v>
      </c>
      <c r="M955" s="10" t="str">
        <f>IFERROR(INDEX(IF(tblTeamSch[[#This Row],[1vs2]]=1,[1]!tblSchedule[Team 2 Name],[1]!tblSchedule[Team 1 Name]),MATCH(tblTeamSch[[#This Row],[Game Num]],[1]!tblSchedule[GameNum],0)),"")</f>
        <v>St. Mary BB 6B - Blue</v>
      </c>
      <c r="N955" s="6" t="str" cm="1">
        <f t="array" ref="N95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95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955" s="6" t="str">
        <f>IFERROR(INDEX(#REF!,MATCH(tblTeamSch[[#This Row],[Team]],[1]!tblTeams[Team],0)),"")</f>
        <v/>
      </c>
      <c r="Q955" s="6">
        <f>INDEX([1]!tblSchedule[Home Game],MATCH(tblTeamSch[[#This Row],[Game Num]],[1]!tblSchedule[GameNum],0))</f>
        <v>1</v>
      </c>
      <c r="R955" s="7" t="e">
        <f>IF(COUNTIFS(tblTeamSch[Team],tblTeamSch[[#This Row],[Team]],#REF!,1)&gt;1,"Y","")</f>
        <v>#REF!</v>
      </c>
      <c r="S955" s="6">
        <f>INDEX([1]!tblLoc[Score],MATCH(INDEX([1]!tblOrg[Loc],MATCH(tblTeamSch[[#This Row],[Org]],[1]!tblOrg[Organization],0)),[1]!tblLoc[Loc],0))</f>
        <v>0</v>
      </c>
      <c r="T955" s="6" t="e">
        <f>INDEX([1]!tblLoc[Score],MATCH(INDEX([1]!tblOrg[Loc],MATCH(#REF!,[1]!tblOrg[Abbr],0)),[1]!tblLoc[Loc],0))</f>
        <v>#REF!</v>
      </c>
      <c r="U955" s="6">
        <f>IFERROR(INDEX([1]!tblLoc[Score],MATCH(INDEX([1]!tblOrg[Loc],MATCH(INDEX(FacList,MATCH(tblTeamSch[[#This Row],[Facility]],INDEX(FacList,,1),0),3),[1]!tblOrg[Org Num],0)),[1]!tblLoc[Loc],0)),"")</f>
        <v>4</v>
      </c>
      <c r="V955" s="6">
        <f>IF(OR(tblTeamSch[[#This Row],[Court]]="",tblTeamSch[[#This Row],[Home]]&gt;0),0,IF(tblTeamSch[[#This Row],[Court]]&lt;10,0,IF(tblTeamSch[[#This Row],[Home Court]]=10,0,10)))</f>
        <v>0</v>
      </c>
      <c r="W955" s="6" t="e">
        <f>COUNTIFS(tblTeamSch[Travel Score for Game],10,tblTeamSch[Home],0,#REF!,#REF!)</f>
        <v>#REF!</v>
      </c>
      <c r="X955" s="6" t="str">
        <f>IFERROR(INDEX(tblTeamSch[Overall Travel Score],MATCH(tblTeamSch[[#This Row],[Opponent]],tblTeamSch[Team],0)),"")</f>
        <v/>
      </c>
      <c r="Y955" s="6" cm="1">
        <f t="array" ref="Y955">IF(Y954="Num",1,IF(Y954="","",IF(Y954+1&gt;TotalNumRegGames*2,"",Y954+1)))</f>
        <v>954</v>
      </c>
    </row>
    <row r="956" spans="1:25" ht="13.35" customHeight="1" x14ac:dyDescent="0.3">
      <c r="A956" s="6" cm="1">
        <f t="array" ref="A9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326</v>
      </c>
      <c r="B956" s="6" cm="1">
        <f t="array" ref="B9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6" s="6">
        <f>IFERROR(INDEX([1]!tblSchedule[Week Game Scheduled],MATCH(tblTeamSch[[#This Row],[Game Num]],[1]!tblSchedule[GameNum],0)),"")</f>
        <v>7</v>
      </c>
      <c r="D956" s="6">
        <f>IFERROR(INDEX([1]!tblSchedule[Round],MATCH(tblTeamSch[[#This Row],[Game Num]],[1]!tblSchedule[GameNum],0)),"")</f>
        <v>5</v>
      </c>
      <c r="E956" s="6">
        <f>IFERROR(INDEX([1]!tblSchedule[Rnd Sch],MATCH(tblTeamSch[[#This Row],[Game Num]],[1]!tblSchedule[GameNum],0)),"")</f>
        <v>5</v>
      </c>
      <c r="F956" s="6" t="str">
        <f>IFERROR(INDEX([1]!tblSchedule[DLC],MATCH(tblTeamSch[[#This Row],[Game Num]],[1]!tblSchedule[GameNum],0)),"")</f>
        <v>6B2AA</v>
      </c>
      <c r="G956" s="7" t="str">
        <f>IFERROR(INDEX([1]!tblSchedule[Facility],MATCH(tblTeamSch[[#This Row],[Game Num]],[1]!tblSchedule[GameNum],0)),"")</f>
        <v>Saint Andrew Academy Gym</v>
      </c>
      <c r="H956" s="8">
        <f>IFERROR(INDEX([1]!tblSchedule[Game Date],MATCH(tblTeamSch[[#This Row],[Game Num]],[1]!tblSchedule[GameNum],0)),"")</f>
        <v>46039</v>
      </c>
      <c r="I956" s="9">
        <f>IFERROR(INDEX([1]!tblSchedule[Game Time],MATCH(tblTeamSch[[#This Row],[Game Num]],[1]!tblSchedule[GameNum],0)),"")</f>
        <v>0.41666666666666669</v>
      </c>
      <c r="J956" s="10" t="str">
        <f>IFERROR(INDEX([1]!tblTeams[Organization],MATCH(tblTeamSch[[#This Row],[Team]],[1]!tblTeams[Team],0)),"")</f>
        <v>St. Albert the Great</v>
      </c>
      <c r="K956" s="10" t="str">
        <f>IFERROR(INDEX([1]!tblOrg[Abbr],MATCH(tblTeamSch[[#This Row],[Org]],[1]!tblOrg[Organization],0)),"")</f>
        <v>Alb</v>
      </c>
      <c r="L956" s="10" t="str">
        <f>IFERROR(INDEX(IF(tblTeamSch[[#This Row],[1vs2]]=1,[1]!tblSchedule[Team 1 Name],[1]!tblSchedule[Team 2 Name]),MATCH(tblTeamSch[[#This Row],[Game Num]],[1]!tblSchedule[GameNum],0)),"")</f>
        <v>St Albert BB 6B #2</v>
      </c>
      <c r="M956" s="10" t="str">
        <f>IFERROR(INDEX(IF(tblTeamSch[[#This Row],[1vs2]]=1,[1]!tblSchedule[Team 2 Name],[1]!tblSchedule[Team 1 Name]),MATCH(tblTeamSch[[#This Row],[Game Num]],[1]!tblSchedule[GameNum],0)),"")</f>
        <v>St. Raphael BB 6B #2</v>
      </c>
      <c r="N956" s="6" t="str" cm="1">
        <f t="array" ref="N95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95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56" s="6" t="str">
        <f>IFERROR(INDEX(#REF!,MATCH(tblTeamSch[[#This Row],[Team]],[1]!tblTeams[Team],0)),"")</f>
        <v/>
      </c>
      <c r="Q956" s="6">
        <f>INDEX([1]!tblSchedule[Home Game],MATCH(tblTeamSch[[#This Row],[Game Num]],[1]!tblSchedule[GameNum],0))</f>
        <v>0</v>
      </c>
      <c r="R956" s="7" t="e">
        <f>IF(COUNTIFS(tblTeamSch[Team],tblTeamSch[[#This Row],[Team]],#REF!,1)&gt;1,"Y","")</f>
        <v>#REF!</v>
      </c>
      <c r="S956" s="6">
        <f>INDEX([1]!tblLoc[Score],MATCH(INDEX([1]!tblOrg[Loc],MATCH(tblTeamSch[[#This Row],[Org]],[1]!tblOrg[Organization],0)),[1]!tblLoc[Loc],0))</f>
        <v>0</v>
      </c>
      <c r="T956" s="6" t="e">
        <f>INDEX([1]!tblLoc[Score],MATCH(INDEX([1]!tblOrg[Loc],MATCH(#REF!,[1]!tblOrg[Abbr],0)),[1]!tblLoc[Loc],0))</f>
        <v>#REF!</v>
      </c>
      <c r="U956" s="6">
        <f>IFERROR(INDEX([1]!tblLoc[Score],MATCH(INDEX([1]!tblOrg[Loc],MATCH(INDEX(FacList,MATCH(tblTeamSch[[#This Row],[Facility]],INDEX(FacList,,1),0),3),[1]!tblOrg[Org Num],0)),[1]!tblLoc[Loc],0)),"")</f>
        <v>10</v>
      </c>
      <c r="V956" s="6">
        <f>IF(OR(tblTeamSch[[#This Row],[Court]]="",tblTeamSch[[#This Row],[Home]]&gt;0),0,IF(tblTeamSch[[#This Row],[Court]]&lt;10,0,IF(tblTeamSch[[#This Row],[Home Court]]=10,0,10)))</f>
        <v>10</v>
      </c>
      <c r="W956" s="6" t="e">
        <f>COUNTIFS(tblTeamSch[Travel Score for Game],10,tblTeamSch[Home],0,#REF!,#REF!)</f>
        <v>#REF!</v>
      </c>
      <c r="X956" s="6" t="str">
        <f>IFERROR(INDEX(tblTeamSch[Overall Travel Score],MATCH(tblTeamSch[[#This Row],[Opponent]],tblTeamSch[Team],0)),"")</f>
        <v/>
      </c>
      <c r="Y956" s="6" cm="1">
        <f t="array" ref="Y956">IF(Y955="Num",1,IF(Y955="","",IF(Y955+1&gt;TotalNumRegGames*2,"",Y955+1)))</f>
        <v>955</v>
      </c>
    </row>
    <row r="957" spans="1:25" ht="13.35" customHeight="1" x14ac:dyDescent="0.3">
      <c r="A957" s="6" cm="1">
        <f t="array" ref="A9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329</v>
      </c>
      <c r="B957" s="6" cm="1">
        <f t="array" ref="B9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7" s="6">
        <f>IFERROR(INDEX([1]!tblSchedule[Week Game Scheduled],MATCH(tblTeamSch[[#This Row],[Game Num]],[1]!tblSchedule[GameNum],0)),"")</f>
        <v>8</v>
      </c>
      <c r="D957" s="6">
        <f>IFERROR(INDEX([1]!tblSchedule[Round],MATCH(tblTeamSch[[#This Row],[Game Num]],[1]!tblSchedule[GameNum],0)),"")</f>
        <v>6</v>
      </c>
      <c r="E957" s="6">
        <f>IFERROR(INDEX([1]!tblSchedule[Rnd Sch],MATCH(tblTeamSch[[#This Row],[Game Num]],[1]!tblSchedule[GameNum],0)),"")</f>
        <v>6</v>
      </c>
      <c r="F957" s="6" t="str">
        <f>IFERROR(INDEX([1]!tblSchedule[DLC],MATCH(tblTeamSch[[#This Row],[Game Num]],[1]!tblSchedule[GameNum],0)),"")</f>
        <v>6B2AA</v>
      </c>
      <c r="G957" s="7" t="str">
        <f>IFERROR(INDEX([1]!tblSchedule[Facility],MATCH(tblTeamSch[[#This Row],[Game Num]],[1]!tblSchedule[GameNum],0)),"")</f>
        <v>St. Albert the Great Gym</v>
      </c>
      <c r="H957" s="8">
        <f>IFERROR(INDEX([1]!tblSchedule[Game Date],MATCH(tblTeamSch[[#This Row],[Game Num]],[1]!tblSchedule[GameNum],0)),"")</f>
        <v>46046</v>
      </c>
      <c r="I957" s="9">
        <f>IFERROR(INDEX([1]!tblSchedule[Game Time],MATCH(tblTeamSch[[#This Row],[Game Num]],[1]!tblSchedule[GameNum],0)),"")</f>
        <v>0.45833333333333331</v>
      </c>
      <c r="J957" s="10" t="str">
        <f>IFERROR(INDEX([1]!tblTeams[Organization],MATCH(tblTeamSch[[#This Row],[Team]],[1]!tblTeams[Team],0)),"")</f>
        <v>St. Albert the Great</v>
      </c>
      <c r="K957" s="10" t="str">
        <f>IFERROR(INDEX([1]!tblOrg[Abbr],MATCH(tblTeamSch[[#This Row],[Org]],[1]!tblOrg[Organization],0)),"")</f>
        <v>Alb</v>
      </c>
      <c r="L957" s="10" t="str">
        <f>IFERROR(INDEX(IF(tblTeamSch[[#This Row],[1vs2]]=1,[1]!tblSchedule[Team 1 Name],[1]!tblSchedule[Team 2 Name]),MATCH(tblTeamSch[[#This Row],[Game Num]],[1]!tblSchedule[GameNum],0)),"")</f>
        <v>St Albert BB 6B #2</v>
      </c>
      <c r="M957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957" s="6" t="str" cm="1">
        <f t="array" ref="N95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95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957" s="6" t="str">
        <f>IFERROR(INDEX(#REF!,MATCH(tblTeamSch[[#This Row],[Team]],[1]!tblTeams[Team],0)),"")</f>
        <v/>
      </c>
      <c r="Q957" s="6">
        <f>INDEX([1]!tblSchedule[Home Game],MATCH(tblTeamSch[[#This Row],[Game Num]],[1]!tblSchedule[GameNum],0))</f>
        <v>1</v>
      </c>
      <c r="R957" s="7" t="e">
        <f>IF(COUNTIFS(tblTeamSch[Team],tblTeamSch[[#This Row],[Team]],#REF!,1)&gt;1,"Y","")</f>
        <v>#REF!</v>
      </c>
      <c r="S957" s="6">
        <f>INDEX([1]!tblLoc[Score],MATCH(INDEX([1]!tblOrg[Loc],MATCH(tblTeamSch[[#This Row],[Org]],[1]!tblOrg[Organization],0)),[1]!tblLoc[Loc],0))</f>
        <v>0</v>
      </c>
      <c r="T957" s="6" t="e">
        <f>INDEX([1]!tblLoc[Score],MATCH(INDEX([1]!tblOrg[Loc],MATCH(#REF!,[1]!tblOrg[Abbr],0)),[1]!tblLoc[Loc],0))</f>
        <v>#REF!</v>
      </c>
      <c r="U957" s="6">
        <f>IFERROR(INDEX([1]!tblLoc[Score],MATCH(INDEX([1]!tblOrg[Loc],MATCH(INDEX(FacList,MATCH(tblTeamSch[[#This Row],[Facility]],INDEX(FacList,,1),0),3),[1]!tblOrg[Org Num],0)),[1]!tblLoc[Loc],0)),"")</f>
        <v>0</v>
      </c>
      <c r="V957" s="6">
        <f>IF(OR(tblTeamSch[[#This Row],[Court]]="",tblTeamSch[[#This Row],[Home]]&gt;0),0,IF(tblTeamSch[[#This Row],[Court]]&lt;10,0,IF(tblTeamSch[[#This Row],[Home Court]]=10,0,10)))</f>
        <v>0</v>
      </c>
      <c r="W957" s="6" t="e">
        <f>COUNTIFS(tblTeamSch[Travel Score for Game],10,tblTeamSch[Home],0,#REF!,#REF!)</f>
        <v>#REF!</v>
      </c>
      <c r="X957" s="6" t="str">
        <f>IFERROR(INDEX(tblTeamSch[Overall Travel Score],MATCH(tblTeamSch[[#This Row],[Opponent]],tblTeamSch[Team],0)),"")</f>
        <v/>
      </c>
      <c r="Y957" s="6" cm="1">
        <f t="array" ref="Y957">IF(Y956="Num",1,IF(Y956="","",IF(Y956+1&gt;TotalNumRegGames*2,"",Y956+1)))</f>
        <v>956</v>
      </c>
    </row>
    <row r="958" spans="1:25" ht="13.35" customHeight="1" x14ac:dyDescent="0.3">
      <c r="A958" s="6" cm="1">
        <f t="array" ref="A9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336</v>
      </c>
      <c r="B958" s="6" cm="1">
        <f t="array" ref="B9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58" s="6">
        <f>IFERROR(INDEX([1]!tblSchedule[Week Game Scheduled],MATCH(tblTeamSch[[#This Row],[Game Num]],[1]!tblSchedule[GameNum],0)),"")</f>
        <v>9</v>
      </c>
      <c r="D958" s="6">
        <f>IFERROR(INDEX([1]!tblSchedule[Round],MATCH(tblTeamSch[[#This Row],[Game Num]],[1]!tblSchedule[GameNum],0)),"")</f>
        <v>7</v>
      </c>
      <c r="E958" s="6">
        <f>IFERROR(INDEX([1]!tblSchedule[Rnd Sch],MATCH(tblTeamSch[[#This Row],[Game Num]],[1]!tblSchedule[GameNum],0)),"")</f>
        <v>7</v>
      </c>
      <c r="F958" s="6" t="str">
        <f>IFERROR(INDEX([1]!tblSchedule[DLC],MATCH(tblTeamSch[[#This Row],[Game Num]],[1]!tblSchedule[GameNum],0)),"")</f>
        <v>6B2AA</v>
      </c>
      <c r="G958" s="7" t="str">
        <f>IFERROR(INDEX([1]!tblSchedule[Facility],MATCH(tblTeamSch[[#This Row],[Game Num]],[1]!tblSchedule[GameNum],0)),"")</f>
        <v>St. Albert the Great Gym</v>
      </c>
      <c r="H958" s="8">
        <f>IFERROR(INDEX([1]!tblSchedule[Game Date],MATCH(tblTeamSch[[#This Row],[Game Num]],[1]!tblSchedule[GameNum],0)),"")</f>
        <v>46053</v>
      </c>
      <c r="I958" s="9">
        <f>IFERROR(INDEX([1]!tblSchedule[Game Time],MATCH(tblTeamSch[[#This Row],[Game Num]],[1]!tblSchedule[GameNum],0)),"")</f>
        <v>0.45833333333333331</v>
      </c>
      <c r="J958" s="10" t="str">
        <f>IFERROR(INDEX([1]!tblTeams[Organization],MATCH(tblTeamSch[[#This Row],[Team]],[1]!tblTeams[Team],0)),"")</f>
        <v>St. Albert the Great</v>
      </c>
      <c r="K958" s="10" t="str">
        <f>IFERROR(INDEX([1]!tblOrg[Abbr],MATCH(tblTeamSch[[#This Row],[Org]],[1]!tblOrg[Organization],0)),"")</f>
        <v>Alb</v>
      </c>
      <c r="L958" s="10" t="str">
        <f>IFERROR(INDEX(IF(tblTeamSch[[#This Row],[1vs2]]=1,[1]!tblSchedule[Team 1 Name],[1]!tblSchedule[Team 2 Name]),MATCH(tblTeamSch[[#This Row],[Game Num]],[1]!tblSchedule[GameNum],0)),"")</f>
        <v>St Albert BB 6B #2</v>
      </c>
      <c r="M958" s="10" t="str">
        <f>IFERROR(INDEX(IF(tblTeamSch[[#This Row],[1vs2]]=1,[1]!tblSchedule[Team 2 Name],[1]!tblSchedule[Team 1 Name]),MATCH(tblTeamSch[[#This Row],[Game Num]],[1]!tblSchedule[GameNum],0)),"")</f>
        <v>St Agnes BB 6B#2</v>
      </c>
      <c r="N958" s="6" t="str" cm="1">
        <f t="array" ref="N95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95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958" s="6" t="str">
        <f>IFERROR(INDEX(#REF!,MATCH(tblTeamSch[[#This Row],[Team]],[1]!tblTeams[Team],0)),"")</f>
        <v/>
      </c>
      <c r="Q958" s="6">
        <f>INDEX([1]!tblSchedule[Home Game],MATCH(tblTeamSch[[#This Row],[Game Num]],[1]!tblSchedule[GameNum],0))</f>
        <v>1</v>
      </c>
      <c r="R958" s="7" t="e">
        <f>IF(COUNTIFS(tblTeamSch[Team],tblTeamSch[[#This Row],[Team]],#REF!,1)&gt;1,"Y","")</f>
        <v>#REF!</v>
      </c>
      <c r="S958" s="6">
        <f>INDEX([1]!tblLoc[Score],MATCH(INDEX([1]!tblOrg[Loc],MATCH(tblTeamSch[[#This Row],[Org]],[1]!tblOrg[Organization],0)),[1]!tblLoc[Loc],0))</f>
        <v>0</v>
      </c>
      <c r="T958" s="6" t="e">
        <f>INDEX([1]!tblLoc[Score],MATCH(INDEX([1]!tblOrg[Loc],MATCH(#REF!,[1]!tblOrg[Abbr],0)),[1]!tblLoc[Loc],0))</f>
        <v>#REF!</v>
      </c>
      <c r="U958" s="6">
        <f>IFERROR(INDEX([1]!tblLoc[Score],MATCH(INDEX([1]!tblOrg[Loc],MATCH(INDEX(FacList,MATCH(tblTeamSch[[#This Row],[Facility]],INDEX(FacList,,1),0),3),[1]!tblOrg[Org Num],0)),[1]!tblLoc[Loc],0)),"")</f>
        <v>0</v>
      </c>
      <c r="V958" s="6">
        <f>IF(OR(tblTeamSch[[#This Row],[Court]]="",tblTeamSch[[#This Row],[Home]]&gt;0),0,IF(tblTeamSch[[#This Row],[Court]]&lt;10,0,IF(tblTeamSch[[#This Row],[Home Court]]=10,0,10)))</f>
        <v>0</v>
      </c>
      <c r="W958" s="6" t="e">
        <f>COUNTIFS(tblTeamSch[Travel Score for Game],10,tblTeamSch[Home],0,#REF!,#REF!)</f>
        <v>#REF!</v>
      </c>
      <c r="X958" s="6" t="str">
        <f>IFERROR(INDEX(tblTeamSch[Overall Travel Score],MATCH(tblTeamSch[[#This Row],[Opponent]],tblTeamSch[Team],0)),"")</f>
        <v/>
      </c>
      <c r="Y958" s="6" cm="1">
        <f t="array" ref="Y958">IF(Y957="Num",1,IF(Y957="","",IF(Y957+1&gt;TotalNumRegGames*2,"",Y957+1)))</f>
        <v>957</v>
      </c>
    </row>
    <row r="959" spans="1:25" ht="13.35" customHeight="1" x14ac:dyDescent="0.3">
      <c r="A959" s="6" cm="1">
        <f t="array" ref="A9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373</v>
      </c>
      <c r="B959" s="6" cm="1">
        <f t="array" ref="B9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59" s="6">
        <f>IFERROR(INDEX([1]!tblSchedule[Week Game Scheduled],MATCH(tblTeamSch[[#This Row],[Game Num]],[1]!tblSchedule[GameNum],0)),"")</f>
        <v>50</v>
      </c>
      <c r="D959" s="6">
        <f>IFERROR(INDEX([1]!tblSchedule[Round],MATCH(tblTeamSch[[#This Row],[Game Num]],[1]!tblSchedule[GameNum],0)),"")</f>
        <v>1</v>
      </c>
      <c r="E959" s="6">
        <f>IFERROR(INDEX([1]!tblSchedule[Rnd Sch],MATCH(tblTeamSch[[#This Row],[Game Num]],[1]!tblSchedule[GameNum],0)),"")</f>
        <v>1</v>
      </c>
      <c r="F959" s="6" t="str">
        <f>IFERROR(INDEX([1]!tblSchedule[DLC],MATCH(tblTeamSch[[#This Row],[Game Num]],[1]!tblSchedule[GameNum],0)),"")</f>
        <v>6B3</v>
      </c>
      <c r="G959" s="7" t="str">
        <f>IFERROR(INDEX([1]!tblSchedule[Facility],MATCH(tblTeamSch[[#This Row],[Game Num]],[1]!tblSchedule[GameNum],0)),"")</f>
        <v>St. Albert the Great Gym</v>
      </c>
      <c r="H959" s="8">
        <f>IFERROR(INDEX([1]!tblSchedule[Game Date],MATCH(tblTeamSch[[#This Row],[Game Num]],[1]!tblSchedule[GameNum],0)),"")</f>
        <v>45998</v>
      </c>
      <c r="I959" s="9">
        <f>IFERROR(INDEX([1]!tblSchedule[Game Time],MATCH(tblTeamSch[[#This Row],[Game Num]],[1]!tblSchedule[GameNum],0)),"")</f>
        <v>0.58333333333333337</v>
      </c>
      <c r="J959" s="10" t="str">
        <f>IFERROR(INDEX([1]!tblTeams[Organization],MATCH(tblTeamSch[[#This Row],[Team]],[1]!tblTeams[Team],0)),"")</f>
        <v>St. Albert the Great</v>
      </c>
      <c r="K959" s="10" t="str">
        <f>IFERROR(INDEX([1]!tblOrg[Abbr],MATCH(tblTeamSch[[#This Row],[Org]],[1]!tblOrg[Organization],0)),"")</f>
        <v>Alb</v>
      </c>
      <c r="L959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59" s="10" t="str">
        <f>IFERROR(INDEX(IF(tblTeamSch[[#This Row],[1vs2]]=1,[1]!tblSchedule[Team 2 Name],[1]!tblSchedule[Team 1 Name]),MATCH(tblTeamSch[[#This Row],[Game Num]],[1]!tblSchedule[GameNum],0)),"")</f>
        <v>St. Mary BB 6B - White</v>
      </c>
      <c r="N959" s="6"/>
      <c r="O959" s="6"/>
      <c r="P959" s="6"/>
      <c r="Q959" s="6">
        <f>INDEX([1]!tblSchedule[Home Game],MATCH(tblTeamSch[[#This Row],[Game Num]],[1]!tblSchedule[GameNum],0))</f>
        <v>1</v>
      </c>
      <c r="R959" s="7" t="e">
        <f>IF(COUNTIFS(tblTeamSch[Team],tblTeamSch[[#This Row],[Team]],#REF!,1)&gt;1,"Y","")</f>
        <v>#REF!</v>
      </c>
      <c r="S959" s="6">
        <f>INDEX([1]!tblLoc[Score],MATCH(INDEX([1]!tblOrg[Loc],MATCH(tblTeamSch[[#This Row],[Org]],[1]!tblOrg[Organization],0)),[1]!tblLoc[Loc],0))</f>
        <v>0</v>
      </c>
      <c r="T959" s="6" t="e">
        <f>INDEX([1]!tblLoc[Score],MATCH(INDEX([1]!tblOrg[Loc],MATCH(#REF!,[1]!tblOrg[Abbr],0)),[1]!tblLoc[Loc],0))</f>
        <v>#REF!</v>
      </c>
      <c r="U959" s="6">
        <f>IFERROR(INDEX([1]!tblLoc[Score],MATCH(INDEX([1]!tblOrg[Loc],MATCH(INDEX(FacList,MATCH(tblTeamSch[[#This Row],[Facility]],INDEX(FacList,,1),0),3),[1]!tblOrg[Org Num],0)),[1]!tblLoc[Loc],0)),"")</f>
        <v>0</v>
      </c>
      <c r="V959" s="6">
        <f>IF(OR(tblTeamSch[[#This Row],[Court]]="",tblTeamSch[[#This Row],[Home]]&gt;0),0,IF(tblTeamSch[[#This Row],[Court]]&lt;10,0,IF(tblTeamSch[[#This Row],[Home Court]]=10,0,10)))</f>
        <v>0</v>
      </c>
      <c r="W959" s="6" t="e">
        <f>COUNTIFS(tblTeamSch[Travel Score for Game],10,tblTeamSch[Home],0,#REF!,#REF!)</f>
        <v>#REF!</v>
      </c>
      <c r="X959" s="6" t="str">
        <f>IFERROR(INDEX(tblTeamSch[Overall Travel Score],MATCH(tblTeamSch[[#This Row],[Opponent]],tblTeamSch[Team],0)),"")</f>
        <v/>
      </c>
      <c r="Y959" s="6" cm="1">
        <f t="array" ref="Y959">IF(Y958="Num",1,IF(Y958="","",IF(Y958+1&gt;TotalNumRegGames*2,"",Y958+1)))</f>
        <v>958</v>
      </c>
    </row>
    <row r="960" spans="1:25" ht="13.35" customHeight="1" x14ac:dyDescent="0.3">
      <c r="A960" s="6" cm="1">
        <f t="array" ref="A9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384</v>
      </c>
      <c r="B960" s="6" cm="1">
        <f t="array" ref="B9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0" s="6">
        <f>IFERROR(INDEX([1]!tblSchedule[Week Game Scheduled],MATCH(tblTeamSch[[#This Row],[Game Num]],[1]!tblSchedule[GameNum],0)),"")</f>
        <v>50</v>
      </c>
      <c r="D960" s="6">
        <f>IFERROR(INDEX([1]!tblSchedule[Round],MATCH(tblTeamSch[[#This Row],[Game Num]],[1]!tblSchedule[GameNum],0)),"")</f>
        <v>2</v>
      </c>
      <c r="E960" s="6">
        <f>IFERROR(INDEX([1]!tblSchedule[Rnd Sch],MATCH(tblTeamSch[[#This Row],[Game Num]],[1]!tblSchedule[GameNum],0)),"")</f>
        <v>2</v>
      </c>
      <c r="F960" s="6" t="str">
        <f>IFERROR(INDEX([1]!tblSchedule[DLC],MATCH(tblTeamSch[[#This Row],[Game Num]],[1]!tblSchedule[GameNum],0)),"")</f>
        <v>6B3</v>
      </c>
      <c r="G960" s="7" t="str">
        <f>IFERROR(INDEX([1]!tblSchedule[Facility],MATCH(tblTeamSch[[#This Row],[Game Num]],[1]!tblSchedule[GameNum],0)),"")</f>
        <v>St. Albert the Great Gym</v>
      </c>
      <c r="H960" s="8">
        <f>IFERROR(INDEX([1]!tblSchedule[Game Date],MATCH(tblTeamSch[[#This Row],[Game Num]],[1]!tblSchedule[GameNum],0)),"")</f>
        <v>46004</v>
      </c>
      <c r="I960" s="9">
        <f>IFERROR(INDEX([1]!tblSchedule[Game Time],MATCH(tblTeamSch[[#This Row],[Game Num]],[1]!tblSchedule[GameNum],0)),"")</f>
        <v>0.41666666666666669</v>
      </c>
      <c r="J960" s="10" t="str">
        <f>IFERROR(INDEX([1]!tblTeams[Organization],MATCH(tblTeamSch[[#This Row],[Team]],[1]!tblTeams[Team],0)),"")</f>
        <v>St. Albert the Great</v>
      </c>
      <c r="K960" s="10" t="str">
        <f>IFERROR(INDEX([1]!tblOrg[Abbr],MATCH(tblTeamSch[[#This Row],[Org]],[1]!tblOrg[Organization],0)),"")</f>
        <v>Alb</v>
      </c>
      <c r="L960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0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960" s="6"/>
      <c r="O960" s="6"/>
      <c r="P960" s="6"/>
      <c r="Q960" s="6">
        <f>INDEX([1]!tblSchedule[Home Game],MATCH(tblTeamSch[[#This Row],[Game Num]],[1]!tblSchedule[GameNum],0))</f>
        <v>1</v>
      </c>
      <c r="R960" s="7" t="e">
        <f>IF(COUNTIFS(tblTeamSch[Team],tblTeamSch[[#This Row],[Team]],#REF!,1)&gt;1,"Y","")</f>
        <v>#REF!</v>
      </c>
      <c r="S960" s="6">
        <f>INDEX([1]!tblLoc[Score],MATCH(INDEX([1]!tblOrg[Loc],MATCH(tblTeamSch[[#This Row],[Org]],[1]!tblOrg[Organization],0)),[1]!tblLoc[Loc],0))</f>
        <v>0</v>
      </c>
      <c r="T960" s="6" t="e">
        <f>INDEX([1]!tblLoc[Score],MATCH(INDEX([1]!tblOrg[Loc],MATCH(#REF!,[1]!tblOrg[Abbr],0)),[1]!tblLoc[Loc],0))</f>
        <v>#REF!</v>
      </c>
      <c r="U960" s="6">
        <f>IFERROR(INDEX([1]!tblLoc[Score],MATCH(INDEX([1]!tblOrg[Loc],MATCH(INDEX(FacList,MATCH(tblTeamSch[[#This Row],[Facility]],INDEX(FacList,,1),0),3),[1]!tblOrg[Org Num],0)),[1]!tblLoc[Loc],0)),"")</f>
        <v>0</v>
      </c>
      <c r="V960" s="6">
        <f>IF(OR(tblTeamSch[[#This Row],[Court]]="",tblTeamSch[[#This Row],[Home]]&gt;0),0,IF(tblTeamSch[[#This Row],[Court]]&lt;10,0,IF(tblTeamSch[[#This Row],[Home Court]]=10,0,10)))</f>
        <v>0</v>
      </c>
      <c r="W960" s="6" t="e">
        <f>COUNTIFS(tblTeamSch[Travel Score for Game],10,tblTeamSch[Home],0,#REF!,#REF!)</f>
        <v>#REF!</v>
      </c>
      <c r="X960" s="6" t="str">
        <f>IFERROR(INDEX(tblTeamSch[Overall Travel Score],MATCH(tblTeamSch[[#This Row],[Opponent]],tblTeamSch[Team],0)),"")</f>
        <v/>
      </c>
      <c r="Y960" s="6" cm="1">
        <f t="array" ref="Y960">IF(Y959="Num",1,IF(Y959="","",IF(Y959+1&gt;TotalNumRegGames*2,"",Y959+1)))</f>
        <v>959</v>
      </c>
    </row>
    <row r="961" spans="1:25" ht="13.35" customHeight="1" x14ac:dyDescent="0.3">
      <c r="A961" s="6" cm="1">
        <f t="array" ref="A9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397</v>
      </c>
      <c r="B961" s="6" cm="1">
        <f t="array" ref="B9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61" s="6">
        <f>IFERROR(INDEX([1]!tblSchedule[Week Game Scheduled],MATCH(tblTeamSch[[#This Row],[Game Num]],[1]!tblSchedule[GameNum],0)),"")</f>
        <v>6</v>
      </c>
      <c r="D961" s="6">
        <f>IFERROR(INDEX([1]!tblSchedule[Round],MATCH(tblTeamSch[[#This Row],[Game Num]],[1]!tblSchedule[GameNum],0)),"")</f>
        <v>3</v>
      </c>
      <c r="E961" s="6">
        <f>IFERROR(INDEX([1]!tblSchedule[Rnd Sch],MATCH(tblTeamSch[[#This Row],[Game Num]],[1]!tblSchedule[GameNum],0)),"")</f>
        <v>3</v>
      </c>
      <c r="F961" s="6" t="str">
        <f>IFERROR(INDEX([1]!tblSchedule[DLC],MATCH(tblTeamSch[[#This Row],[Game Num]],[1]!tblSchedule[GameNum],0)),"")</f>
        <v>6B3</v>
      </c>
      <c r="G961" s="7" t="str">
        <f>IFERROR(INDEX([1]!tblSchedule[Facility],MATCH(tblTeamSch[[#This Row],[Game Num]],[1]!tblSchedule[GameNum],0)),"")</f>
        <v>Saint Bernard Parish Hall</v>
      </c>
      <c r="H961" s="8">
        <f>IFERROR(INDEX([1]!tblSchedule[Game Date],MATCH(tblTeamSch[[#This Row],[Game Num]],[1]!tblSchedule[GameNum],0)),"")</f>
        <v>46026</v>
      </c>
      <c r="I961" s="9">
        <f>IFERROR(INDEX([1]!tblSchedule[Game Time],MATCH(tblTeamSch[[#This Row],[Game Num]],[1]!tblSchedule[GameNum],0)),"")</f>
        <v>0.625</v>
      </c>
      <c r="J961" s="10" t="str">
        <f>IFERROR(INDEX([1]!tblTeams[Organization],MATCH(tblTeamSch[[#This Row],[Team]],[1]!tblTeams[Team],0)),"")</f>
        <v>St. Albert the Great</v>
      </c>
      <c r="K961" s="10" t="str">
        <f>IFERROR(INDEX([1]!tblOrg[Abbr],MATCH(tblTeamSch[[#This Row],[Org]],[1]!tblOrg[Organization],0)),"")</f>
        <v>Alb</v>
      </c>
      <c r="L961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1" s="10" t="str">
        <f>IFERROR(INDEX(IF(tblTeamSch[[#This Row],[1vs2]]=1,[1]!tblSchedule[Team 2 Name],[1]!tblSchedule[Team 1 Name]),MATCH(tblTeamSch[[#This Row],[Game Num]],[1]!tblSchedule[GameNum],0)),"")</f>
        <v>St Bernard BB 6B#3</v>
      </c>
      <c r="N961" s="6"/>
      <c r="O961" s="6"/>
      <c r="P961" s="6"/>
      <c r="Q961" s="6">
        <f>INDEX([1]!tblSchedule[Home Game],MATCH(tblTeamSch[[#This Row],[Game Num]],[1]!tblSchedule[GameNum],0))</f>
        <v>1</v>
      </c>
      <c r="R961" s="7" t="e">
        <f>IF(COUNTIFS(tblTeamSch[Team],tblTeamSch[[#This Row],[Team]],#REF!,1)&gt;1,"Y","")</f>
        <v>#REF!</v>
      </c>
      <c r="S961" s="6">
        <f>INDEX([1]!tblLoc[Score],MATCH(INDEX([1]!tblOrg[Loc],MATCH(tblTeamSch[[#This Row],[Org]],[1]!tblOrg[Organization],0)),[1]!tblLoc[Loc],0))</f>
        <v>0</v>
      </c>
      <c r="T961" s="6" t="e">
        <f>INDEX([1]!tblLoc[Score],MATCH(INDEX([1]!tblOrg[Loc],MATCH(#REF!,[1]!tblOrg[Abbr],0)),[1]!tblLoc[Loc],0))</f>
        <v>#REF!</v>
      </c>
      <c r="U961" s="6">
        <f>IFERROR(INDEX([1]!tblLoc[Score],MATCH(INDEX([1]!tblOrg[Loc],MATCH(INDEX(FacList,MATCH(tblTeamSch[[#This Row],[Facility]],INDEX(FacList,,1),0),3),[1]!tblOrg[Org Num],0)),[1]!tblLoc[Loc],0)),"")</f>
        <v>7</v>
      </c>
      <c r="V961" s="6">
        <f>IF(OR(tblTeamSch[[#This Row],[Court]]="",tblTeamSch[[#This Row],[Home]]&gt;0),0,IF(tblTeamSch[[#This Row],[Court]]&lt;10,0,IF(tblTeamSch[[#This Row],[Home Court]]=10,0,10)))</f>
        <v>0</v>
      </c>
      <c r="W961" s="6" t="e">
        <f>COUNTIFS(tblTeamSch[Travel Score for Game],10,tblTeamSch[Home],0,#REF!,#REF!)</f>
        <v>#REF!</v>
      </c>
      <c r="X961" s="6" t="str">
        <f>IFERROR(INDEX(tblTeamSch[Overall Travel Score],MATCH(tblTeamSch[[#This Row],[Opponent]],tblTeamSch[Team],0)),"")</f>
        <v/>
      </c>
      <c r="Y961" s="6" cm="1">
        <f t="array" ref="Y961">IF(Y960="Num",1,IF(Y960="","",IF(Y960+1&gt;TotalNumRegGames*2,"",Y960+1)))</f>
        <v>960</v>
      </c>
    </row>
    <row r="962" spans="1:25" ht="13.35" customHeight="1" x14ac:dyDescent="0.3">
      <c r="A962" s="6" cm="1">
        <f t="array" ref="A9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407</v>
      </c>
      <c r="B962" s="6" cm="1">
        <f t="array" ref="B9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2" s="6">
        <f>IFERROR(INDEX([1]!tblSchedule[Week Game Scheduled],MATCH(tblTeamSch[[#This Row],[Game Num]],[1]!tblSchedule[GameNum],0)),"")</f>
        <v>7</v>
      </c>
      <c r="D962" s="6">
        <f>IFERROR(INDEX([1]!tblSchedule[Round],MATCH(tblTeamSch[[#This Row],[Game Num]],[1]!tblSchedule[GameNum],0)),"")</f>
        <v>4</v>
      </c>
      <c r="E962" s="6">
        <f>IFERROR(INDEX([1]!tblSchedule[Rnd Sch],MATCH(tblTeamSch[[#This Row],[Game Num]],[1]!tblSchedule[GameNum],0)),"")</f>
        <v>4</v>
      </c>
      <c r="F962" s="6" t="str">
        <f>IFERROR(INDEX([1]!tblSchedule[DLC],MATCH(tblTeamSch[[#This Row],[Game Num]],[1]!tblSchedule[GameNum],0)),"")</f>
        <v>6B3</v>
      </c>
      <c r="G962" s="7" t="str">
        <f>IFERROR(INDEX([1]!tblSchedule[Facility],MATCH(tblTeamSch[[#This Row],[Game Num]],[1]!tblSchedule[GameNum],0)),"")</f>
        <v>St. Agnes Gym</v>
      </c>
      <c r="H962" s="8">
        <f>IFERROR(INDEX([1]!tblSchedule[Game Date],MATCH(tblTeamSch[[#This Row],[Game Num]],[1]!tblSchedule[GameNum],0)),"")</f>
        <v>46033</v>
      </c>
      <c r="I962" s="9">
        <f>IFERROR(INDEX([1]!tblSchedule[Game Time],MATCH(tblTeamSch[[#This Row],[Game Num]],[1]!tblSchedule[GameNum],0)),"")</f>
        <v>0.625</v>
      </c>
      <c r="J962" s="10" t="str">
        <f>IFERROR(INDEX([1]!tblTeams[Organization],MATCH(tblTeamSch[[#This Row],[Team]],[1]!tblTeams[Team],0)),"")</f>
        <v>St. Albert the Great</v>
      </c>
      <c r="K962" s="10" t="str">
        <f>IFERROR(INDEX([1]!tblOrg[Abbr],MATCH(tblTeamSch[[#This Row],[Org]],[1]!tblOrg[Organization],0)),"")</f>
        <v>Alb</v>
      </c>
      <c r="L962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2" s="10" t="str">
        <f>IFERROR(INDEX(IF(tblTeamSch[[#This Row],[1vs2]]=1,[1]!tblSchedule[Team 2 Name],[1]!tblSchedule[Team 1 Name]),MATCH(tblTeamSch[[#This Row],[Game Num]],[1]!tblSchedule[GameNum],0)),"")</f>
        <v>St Agnes BB 6B#3</v>
      </c>
      <c r="N962" s="6"/>
      <c r="O962" s="6"/>
      <c r="P962" s="6"/>
      <c r="Q962" s="6">
        <f>INDEX([1]!tblSchedule[Home Game],MATCH(tblTeamSch[[#This Row],[Game Num]],[1]!tblSchedule[GameNum],0))</f>
        <v>1</v>
      </c>
      <c r="R962" s="7" t="e">
        <f>IF(COUNTIFS(tblTeamSch[Team],tblTeamSch[[#This Row],[Team]],#REF!,1)&gt;1,"Y","")</f>
        <v>#REF!</v>
      </c>
      <c r="S962" s="6">
        <f>INDEX([1]!tblLoc[Score],MATCH(INDEX([1]!tblOrg[Loc],MATCH(tblTeamSch[[#This Row],[Org]],[1]!tblOrg[Organization],0)),[1]!tblLoc[Loc],0))</f>
        <v>0</v>
      </c>
      <c r="T962" s="6" t="e">
        <f>INDEX([1]!tblLoc[Score],MATCH(INDEX([1]!tblOrg[Loc],MATCH(#REF!,[1]!tblOrg[Abbr],0)),[1]!tblLoc[Loc],0))</f>
        <v>#REF!</v>
      </c>
      <c r="U962" s="6">
        <f>IFERROR(INDEX([1]!tblLoc[Score],MATCH(INDEX([1]!tblOrg[Loc],MATCH(INDEX(FacList,MATCH(tblTeamSch[[#This Row],[Facility]],INDEX(FacList,,1),0),3),[1]!tblOrg[Org Num],0)),[1]!tblLoc[Loc],0)),"")</f>
        <v>0</v>
      </c>
      <c r="V962" s="6">
        <f>IF(OR(tblTeamSch[[#This Row],[Court]]="",tblTeamSch[[#This Row],[Home]]&gt;0),0,IF(tblTeamSch[[#This Row],[Court]]&lt;10,0,IF(tblTeamSch[[#This Row],[Home Court]]=10,0,10)))</f>
        <v>0</v>
      </c>
      <c r="W962" s="6" t="e">
        <f>COUNTIFS(tblTeamSch[Travel Score for Game],10,tblTeamSch[Home],0,#REF!,#REF!)</f>
        <v>#REF!</v>
      </c>
      <c r="X962" s="6" t="str">
        <f>IFERROR(INDEX(tblTeamSch[Overall Travel Score],MATCH(tblTeamSch[[#This Row],[Opponent]],tblTeamSch[Team],0)),"")</f>
        <v/>
      </c>
      <c r="Y962" s="6" cm="1">
        <f t="array" ref="Y962">IF(Y961="Num",1,IF(Y961="","",IF(Y961+1&gt;TotalNumRegGames*2,"",Y961+1)))</f>
        <v>961</v>
      </c>
    </row>
    <row r="963" spans="1:25" ht="13.35" customHeight="1" x14ac:dyDescent="0.3">
      <c r="A963" s="6" cm="1">
        <f t="array" ref="A9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418</v>
      </c>
      <c r="B963" s="6" cm="1">
        <f t="array" ref="B9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3" s="6">
        <f>IFERROR(INDEX([1]!tblSchedule[Week Game Scheduled],MATCH(tblTeamSch[[#This Row],[Game Num]],[1]!tblSchedule[GameNum],0)),"")</f>
        <v>8</v>
      </c>
      <c r="D963" s="6">
        <f>IFERROR(INDEX([1]!tblSchedule[Round],MATCH(tblTeamSch[[#This Row],[Game Num]],[1]!tblSchedule[GameNum],0)),"")</f>
        <v>5</v>
      </c>
      <c r="E963" s="6">
        <f>IFERROR(INDEX([1]!tblSchedule[Rnd Sch],MATCH(tblTeamSch[[#This Row],[Game Num]],[1]!tblSchedule[GameNum],0)),"")</f>
        <v>5</v>
      </c>
      <c r="F963" s="6" t="str">
        <f>IFERROR(INDEX([1]!tblSchedule[DLC],MATCH(tblTeamSch[[#This Row],[Game Num]],[1]!tblSchedule[GameNum],0)),"")</f>
        <v>6B3</v>
      </c>
      <c r="G963" s="7" t="str">
        <f>IFERROR(INDEX([1]!tblSchedule[Facility],MATCH(tblTeamSch[[#This Row],[Game Num]],[1]!tblSchedule[GameNum],0)),"")</f>
        <v>St. Margaret Mary PAC (smaller gym)</v>
      </c>
      <c r="H963" s="8">
        <f>IFERROR(INDEX([1]!tblSchedule[Game Date],MATCH(tblTeamSch[[#This Row],[Game Num]],[1]!tblSchedule[GameNum],0)),"")</f>
        <v>46040</v>
      </c>
      <c r="I963" s="9">
        <f>IFERROR(INDEX([1]!tblSchedule[Game Time],MATCH(tblTeamSch[[#This Row],[Game Num]],[1]!tblSchedule[GameNum],0)),"")</f>
        <v>0.5625</v>
      </c>
      <c r="J963" s="10" t="str">
        <f>IFERROR(INDEX([1]!tblTeams[Organization],MATCH(tblTeamSch[[#This Row],[Team]],[1]!tblTeams[Team],0)),"")</f>
        <v>St. Albert the Great</v>
      </c>
      <c r="K963" s="10" t="str">
        <f>IFERROR(INDEX([1]!tblOrg[Abbr],MATCH(tblTeamSch[[#This Row],[Org]],[1]!tblOrg[Organization],0)),"")</f>
        <v>Alb</v>
      </c>
      <c r="L963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3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963" s="6"/>
      <c r="O963" s="6"/>
      <c r="P963" s="6"/>
      <c r="Q963" s="6">
        <f>INDEX([1]!tblSchedule[Home Game],MATCH(tblTeamSch[[#This Row],[Game Num]],[1]!tblSchedule[GameNum],0))</f>
        <v>0</v>
      </c>
      <c r="R963" s="7" t="e">
        <f>IF(COUNTIFS(tblTeamSch[Team],tblTeamSch[[#This Row],[Team]],#REF!,1)&gt;1,"Y","")</f>
        <v>#REF!</v>
      </c>
      <c r="S963" s="6">
        <f>INDEX([1]!tblLoc[Score],MATCH(INDEX([1]!tblOrg[Loc],MATCH(tblTeamSch[[#This Row],[Org]],[1]!tblOrg[Organization],0)),[1]!tblLoc[Loc],0))</f>
        <v>0</v>
      </c>
      <c r="T963" s="6" t="e">
        <f>INDEX([1]!tblLoc[Score],MATCH(INDEX([1]!tblOrg[Loc],MATCH(#REF!,[1]!tblOrg[Abbr],0)),[1]!tblLoc[Loc],0))</f>
        <v>#REF!</v>
      </c>
      <c r="U963" s="6">
        <f>IFERROR(INDEX([1]!tblLoc[Score],MATCH(INDEX([1]!tblOrg[Loc],MATCH(INDEX(FacList,MATCH(tblTeamSch[[#This Row],[Facility]],INDEX(FacList,,1),0),3),[1]!tblOrg[Org Num],0)),[1]!tblLoc[Loc],0)),"")</f>
        <v>0</v>
      </c>
      <c r="V963" s="6">
        <f>IF(OR(tblTeamSch[[#This Row],[Court]]="",tblTeamSch[[#This Row],[Home]]&gt;0),0,IF(tblTeamSch[[#This Row],[Court]]&lt;10,0,IF(tblTeamSch[[#This Row],[Home Court]]=10,0,10)))</f>
        <v>0</v>
      </c>
      <c r="W963" s="6" t="e">
        <f>COUNTIFS(tblTeamSch[Travel Score for Game],10,tblTeamSch[Home],0,#REF!,#REF!)</f>
        <v>#REF!</v>
      </c>
      <c r="X963" s="6" t="str">
        <f>IFERROR(INDEX(tblTeamSch[Overall Travel Score],MATCH(tblTeamSch[[#This Row],[Opponent]],tblTeamSch[Team],0)),"")</f>
        <v/>
      </c>
      <c r="Y963" s="6" cm="1">
        <f t="array" ref="Y963">IF(Y962="Num",1,IF(Y962="","",IF(Y962+1&gt;TotalNumRegGames*2,"",Y962+1)))</f>
        <v>962</v>
      </c>
    </row>
    <row r="964" spans="1:25" ht="13.35" customHeight="1" x14ac:dyDescent="0.3">
      <c r="A964" s="6" cm="1">
        <f t="array" ref="A9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433</v>
      </c>
      <c r="B964" s="6" cm="1">
        <f t="array" ref="B9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4" s="6">
        <f>IFERROR(INDEX([1]!tblSchedule[Week Game Scheduled],MATCH(tblTeamSch[[#This Row],[Game Num]],[1]!tblSchedule[GameNum],0)),"")</f>
        <v>9</v>
      </c>
      <c r="D964" s="6">
        <f>IFERROR(INDEX([1]!tblSchedule[Round],MATCH(tblTeamSch[[#This Row],[Game Num]],[1]!tblSchedule[GameNum],0)),"")</f>
        <v>6</v>
      </c>
      <c r="E964" s="6">
        <f>IFERROR(INDEX([1]!tblSchedule[Rnd Sch],MATCH(tblTeamSch[[#This Row],[Game Num]],[1]!tblSchedule[GameNum],0)),"")</f>
        <v>6</v>
      </c>
      <c r="F964" s="6" t="str">
        <f>IFERROR(INDEX([1]!tblSchedule[DLC],MATCH(tblTeamSch[[#This Row],[Game Num]],[1]!tblSchedule[GameNum],0)),"")</f>
        <v>6B3</v>
      </c>
      <c r="G964" s="7" t="str">
        <f>IFERROR(INDEX([1]!tblSchedule[Facility],MATCH(tblTeamSch[[#This Row],[Game Num]],[1]!tblSchedule[GameNum],0)),"")</f>
        <v>Mary Queen of Peace</v>
      </c>
      <c r="H964" s="8">
        <f>IFERROR(INDEX([1]!tblSchedule[Game Date],MATCH(tblTeamSch[[#This Row],[Game Num]],[1]!tblSchedule[GameNum],0)),"")</f>
        <v>46047</v>
      </c>
      <c r="I964" s="9">
        <f>IFERROR(INDEX([1]!tblSchedule[Game Time],MATCH(tblTeamSch[[#This Row],[Game Num]],[1]!tblSchedule[GameNum],0)),"")</f>
        <v>0.625</v>
      </c>
      <c r="J964" s="10" t="str">
        <f>IFERROR(INDEX([1]!tblTeams[Organization],MATCH(tblTeamSch[[#This Row],[Team]],[1]!tblTeams[Team],0)),"")</f>
        <v>St. Albert the Great</v>
      </c>
      <c r="K964" s="10" t="str">
        <f>IFERROR(INDEX([1]!tblOrg[Abbr],MATCH(tblTeamSch[[#This Row],[Org]],[1]!tblOrg[Organization],0)),"")</f>
        <v>Alb</v>
      </c>
      <c r="L964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4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964" s="6"/>
      <c r="O964" s="6"/>
      <c r="P964" s="6"/>
      <c r="Q964" s="6">
        <f>INDEX([1]!tblSchedule[Home Game],MATCH(tblTeamSch[[#This Row],[Game Num]],[1]!tblSchedule[GameNum],0))</f>
        <v>1</v>
      </c>
      <c r="R964" s="7" t="e">
        <f>IF(COUNTIFS(tblTeamSch[Team],tblTeamSch[[#This Row],[Team]],#REF!,1)&gt;1,"Y","")</f>
        <v>#REF!</v>
      </c>
      <c r="S964" s="6">
        <f>INDEX([1]!tblLoc[Score],MATCH(INDEX([1]!tblOrg[Loc],MATCH(tblTeamSch[[#This Row],[Org]],[1]!tblOrg[Organization],0)),[1]!tblLoc[Loc],0))</f>
        <v>0</v>
      </c>
      <c r="T964" s="6" t="e">
        <f>INDEX([1]!tblLoc[Score],MATCH(INDEX([1]!tblOrg[Loc],MATCH(#REF!,[1]!tblOrg[Abbr],0)),[1]!tblLoc[Loc],0))</f>
        <v>#REF!</v>
      </c>
      <c r="U964" s="6">
        <f>IFERROR(INDEX([1]!tblLoc[Score],MATCH(INDEX([1]!tblOrg[Loc],MATCH(INDEX(FacList,MATCH(tblTeamSch[[#This Row],[Facility]],INDEX(FacList,,1),0),3),[1]!tblOrg[Org Num],0)),[1]!tblLoc[Loc],0)),"")</f>
        <v>10</v>
      </c>
      <c r="V964" s="6">
        <f>IF(OR(tblTeamSch[[#This Row],[Court]]="",tblTeamSch[[#This Row],[Home]]&gt;0),0,IF(tblTeamSch[[#This Row],[Court]]&lt;10,0,IF(tblTeamSch[[#This Row],[Home Court]]=10,0,10)))</f>
        <v>0</v>
      </c>
      <c r="W964" s="6" t="e">
        <f>COUNTIFS(tblTeamSch[Travel Score for Game],10,tblTeamSch[Home],0,#REF!,#REF!)</f>
        <v>#REF!</v>
      </c>
      <c r="X964" s="6" t="str">
        <f>IFERROR(INDEX(tblTeamSch[Overall Travel Score],MATCH(tblTeamSch[[#This Row],[Opponent]],tblTeamSch[Team],0)),"")</f>
        <v/>
      </c>
      <c r="Y964" s="6" cm="1">
        <f t="array" ref="Y964">IF(Y963="Num",1,IF(Y963="","",IF(Y963+1&gt;TotalNumRegGames*2,"",Y963+1)))</f>
        <v>963</v>
      </c>
    </row>
    <row r="965" spans="1:25" ht="13.35" customHeight="1" x14ac:dyDescent="0.3">
      <c r="A965" s="6" cm="1">
        <f t="array" ref="A9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444</v>
      </c>
      <c r="B965" s="6" cm="1">
        <f t="array" ref="B9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5" s="6">
        <f>IFERROR(INDEX([1]!tblSchedule[Week Game Scheduled],MATCH(tblTeamSch[[#This Row],[Game Num]],[1]!tblSchedule[GameNum],0)),"")</f>
        <v>10</v>
      </c>
      <c r="D965" s="6">
        <f>IFERROR(INDEX([1]!tblSchedule[Round],MATCH(tblTeamSch[[#This Row],[Game Num]],[1]!tblSchedule[GameNum],0)),"")</f>
        <v>7</v>
      </c>
      <c r="E965" s="6">
        <f>IFERROR(INDEX([1]!tblSchedule[Rnd Sch],MATCH(tblTeamSch[[#This Row],[Game Num]],[1]!tblSchedule[GameNum],0)),"")</f>
        <v>7</v>
      </c>
      <c r="F965" s="6" t="str">
        <f>IFERROR(INDEX([1]!tblSchedule[DLC],MATCH(tblTeamSch[[#This Row],[Game Num]],[1]!tblSchedule[GameNum],0)),"")</f>
        <v>6B3</v>
      </c>
      <c r="G965" s="7" t="str">
        <f>IFERROR(INDEX([1]!tblSchedule[Facility],MATCH(tblTeamSch[[#This Row],[Game Num]],[1]!tblSchedule[GameNum],0)),"")</f>
        <v>Saint Andrew Academy Gym</v>
      </c>
      <c r="H965" s="8">
        <f>IFERROR(INDEX([1]!tblSchedule[Game Date],MATCH(tblTeamSch[[#This Row],[Game Num]],[1]!tblSchedule[GameNum],0)),"")</f>
        <v>46054</v>
      </c>
      <c r="I965" s="9">
        <f>IFERROR(INDEX([1]!tblSchedule[Game Time],MATCH(tblTeamSch[[#This Row],[Game Num]],[1]!tblSchedule[GameNum],0)),"")</f>
        <v>0.58333333333333337</v>
      </c>
      <c r="J965" s="10" t="str">
        <f>IFERROR(INDEX([1]!tblTeams[Organization],MATCH(tblTeamSch[[#This Row],[Team]],[1]!tblTeams[Team],0)),"")</f>
        <v>St. Albert the Great</v>
      </c>
      <c r="K965" s="10" t="str">
        <f>IFERROR(INDEX([1]!tblOrg[Abbr],MATCH(tblTeamSch[[#This Row],[Org]],[1]!tblOrg[Organization],0)),"")</f>
        <v>Alb</v>
      </c>
      <c r="L965" s="10" t="str">
        <f>IFERROR(INDEX(IF(tblTeamSch[[#This Row],[1vs2]]=1,[1]!tblSchedule[Team 1 Name],[1]!tblSchedule[Team 2 Name]),MATCH(tblTeamSch[[#This Row],[Game Num]],[1]!tblSchedule[GameNum],0)),"")</f>
        <v>St. Albert BB 6B #3 Blue</v>
      </c>
      <c r="M965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965" s="6"/>
      <c r="O965" s="6"/>
      <c r="P965" s="6"/>
      <c r="Q965" s="6">
        <f>INDEX([1]!tblSchedule[Home Game],MATCH(tblTeamSch[[#This Row],[Game Num]],[1]!tblSchedule[GameNum],0))</f>
        <v>0</v>
      </c>
      <c r="R965" s="7" t="e">
        <f>IF(COUNTIFS(tblTeamSch[Team],tblTeamSch[[#This Row],[Team]],#REF!,1)&gt;1,"Y","")</f>
        <v>#REF!</v>
      </c>
      <c r="S965" s="6">
        <f>INDEX([1]!tblLoc[Score],MATCH(INDEX([1]!tblOrg[Loc],MATCH(tblTeamSch[[#This Row],[Org]],[1]!tblOrg[Organization],0)),[1]!tblLoc[Loc],0))</f>
        <v>0</v>
      </c>
      <c r="T965" s="6" t="e">
        <f>INDEX([1]!tblLoc[Score],MATCH(INDEX([1]!tblOrg[Loc],MATCH(#REF!,[1]!tblOrg[Abbr],0)),[1]!tblLoc[Loc],0))</f>
        <v>#REF!</v>
      </c>
      <c r="U965" s="6">
        <f>IFERROR(INDEX([1]!tblLoc[Score],MATCH(INDEX([1]!tblOrg[Loc],MATCH(INDEX(FacList,MATCH(tblTeamSch[[#This Row],[Facility]],INDEX(FacList,,1),0),3),[1]!tblOrg[Org Num],0)),[1]!tblLoc[Loc],0)),"")</f>
        <v>10</v>
      </c>
      <c r="V965" s="6">
        <f>IF(OR(tblTeamSch[[#This Row],[Court]]="",tblTeamSch[[#This Row],[Home]]&gt;0),0,IF(tblTeamSch[[#This Row],[Court]]&lt;10,0,IF(tblTeamSch[[#This Row],[Home Court]]=10,0,10)))</f>
        <v>10</v>
      </c>
      <c r="W965" s="6" t="e">
        <f>COUNTIFS(tblTeamSch[Travel Score for Game],10,tblTeamSch[Home],0,#REF!,#REF!)</f>
        <v>#REF!</v>
      </c>
      <c r="X965" s="6" t="str">
        <f>IFERROR(INDEX(tblTeamSch[Overall Travel Score],MATCH(tblTeamSch[[#This Row],[Opponent]],tblTeamSch[Team],0)),"")</f>
        <v/>
      </c>
      <c r="Y965" s="6" cm="1">
        <f t="array" ref="Y965">IF(Y964="Num",1,IF(Y964="","",IF(Y964+1&gt;TotalNumRegGames*2,"",Y964+1)))</f>
        <v>964</v>
      </c>
    </row>
    <row r="966" spans="1:25" ht="13.35" customHeight="1" x14ac:dyDescent="0.3">
      <c r="A966" s="6" cm="1">
        <f t="array" ref="A9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375</v>
      </c>
      <c r="B966" s="6" cm="1">
        <f t="array" ref="B9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66" s="6">
        <f>IFERROR(INDEX([1]!tblSchedule[Week Game Scheduled],MATCH(tblTeamSch[[#This Row],[Game Num]],[1]!tblSchedule[GameNum],0)),"")</f>
        <v>50</v>
      </c>
      <c r="D966" s="6">
        <f>IFERROR(INDEX([1]!tblSchedule[Round],MATCH(tblTeamSch[[#This Row],[Game Num]],[1]!tblSchedule[GameNum],0)),"")</f>
        <v>1</v>
      </c>
      <c r="E966" s="6">
        <f>IFERROR(INDEX([1]!tblSchedule[Rnd Sch],MATCH(tblTeamSch[[#This Row],[Game Num]],[1]!tblSchedule[GameNum],0)),"")</f>
        <v>1</v>
      </c>
      <c r="F966" s="6" t="str">
        <f>IFERROR(INDEX([1]!tblSchedule[DLC],MATCH(tblTeamSch[[#This Row],[Game Num]],[1]!tblSchedule[GameNum],0)),"")</f>
        <v>6B3</v>
      </c>
      <c r="G966" s="7" t="str">
        <f>IFERROR(INDEX([1]!tblSchedule[Facility],MATCH(tblTeamSch[[#This Row],[Game Num]],[1]!tblSchedule[GameNum],0)),"")</f>
        <v>St. John Paul II Community Center (Gym)</v>
      </c>
      <c r="H966" s="8">
        <f>IFERROR(INDEX([1]!tblSchedule[Game Date],MATCH(tblTeamSch[[#This Row],[Game Num]],[1]!tblSchedule[GameNum],0)),"")</f>
        <v>45998</v>
      </c>
      <c r="I966" s="9">
        <f>IFERROR(INDEX([1]!tblSchedule[Game Time],MATCH(tblTeamSch[[#This Row],[Game Num]],[1]!tblSchedule[GameNum],0)),"")</f>
        <v>0.54166666666666663</v>
      </c>
      <c r="J966" s="10" t="str">
        <f>IFERROR(INDEX([1]!tblTeams[Organization],MATCH(tblTeamSch[[#This Row],[Team]],[1]!tblTeams[Team],0)),"")</f>
        <v>St. Albert the Great</v>
      </c>
      <c r="K966" s="10" t="str">
        <f>IFERROR(INDEX([1]!tblOrg[Abbr],MATCH(tblTeamSch[[#This Row],[Org]],[1]!tblOrg[Organization],0)),"")</f>
        <v>Alb</v>
      </c>
      <c r="L966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66" s="10" t="str">
        <f>IFERROR(INDEX(IF(tblTeamSch[[#This Row],[1vs2]]=1,[1]!tblSchedule[Team 2 Name],[1]!tblSchedule[Team 1 Name]),MATCH(tblTeamSch[[#This Row],[Game Num]],[1]!tblSchedule[GameNum],0)),"")</f>
        <v>St. Raphael BB 6B #3</v>
      </c>
      <c r="N966" s="6"/>
      <c r="O966" s="6"/>
      <c r="P966" s="6"/>
      <c r="Q966" s="6">
        <f>INDEX([1]!tblSchedule[Home Game],MATCH(tblTeamSch[[#This Row],[Game Num]],[1]!tblSchedule[GameNum],0))</f>
        <v>0</v>
      </c>
      <c r="R966" s="7" t="e">
        <f>IF(COUNTIFS(tblTeamSch[Team],tblTeamSch[[#This Row],[Team]],#REF!,1)&gt;1,"Y","")</f>
        <v>#REF!</v>
      </c>
      <c r="S966" s="6">
        <f>INDEX([1]!tblLoc[Score],MATCH(INDEX([1]!tblOrg[Loc],MATCH(tblTeamSch[[#This Row],[Org]],[1]!tblOrg[Organization],0)),[1]!tblLoc[Loc],0))</f>
        <v>0</v>
      </c>
      <c r="T966" s="6" t="e">
        <f>INDEX([1]!tblLoc[Score],MATCH(INDEX([1]!tblOrg[Loc],MATCH(#REF!,[1]!tblOrg[Abbr],0)),[1]!tblLoc[Loc],0))</f>
        <v>#REF!</v>
      </c>
      <c r="U966" s="6">
        <f>IFERROR(INDEX([1]!tblLoc[Score],MATCH(INDEX([1]!tblOrg[Loc],MATCH(INDEX(FacList,MATCH(tblTeamSch[[#This Row],[Facility]],INDEX(FacList,,1),0),3),[1]!tblOrg[Org Num],0)),[1]!tblLoc[Loc],0)),"")</f>
        <v>0</v>
      </c>
      <c r="V966" s="6">
        <f>IF(OR(tblTeamSch[[#This Row],[Court]]="",tblTeamSch[[#This Row],[Home]]&gt;0),0,IF(tblTeamSch[[#This Row],[Court]]&lt;10,0,IF(tblTeamSch[[#This Row],[Home Court]]=10,0,10)))</f>
        <v>0</v>
      </c>
      <c r="W966" s="6" t="e">
        <f>COUNTIFS(tblTeamSch[Travel Score for Game],10,tblTeamSch[Home],0,#REF!,#REF!)</f>
        <v>#REF!</v>
      </c>
      <c r="X966" s="6" t="str">
        <f>IFERROR(INDEX(tblTeamSch[Overall Travel Score],MATCH(tblTeamSch[[#This Row],[Opponent]],tblTeamSch[Team],0)),"")</f>
        <v/>
      </c>
      <c r="Y966" s="6" cm="1">
        <f t="array" ref="Y966">IF(Y965="Num",1,IF(Y965="","",IF(Y965+1&gt;TotalNumRegGames*2,"",Y965+1)))</f>
        <v>965</v>
      </c>
    </row>
    <row r="967" spans="1:25" ht="13.35" customHeight="1" x14ac:dyDescent="0.3">
      <c r="A967" s="6" cm="1">
        <f t="array" ref="A9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386</v>
      </c>
      <c r="B967" s="6" cm="1">
        <f t="array" ref="B9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67" s="6">
        <f>IFERROR(INDEX([1]!tblSchedule[Week Game Scheduled],MATCH(tblTeamSch[[#This Row],[Game Num]],[1]!tblSchedule[GameNum],0)),"")</f>
        <v>50</v>
      </c>
      <c r="D967" s="6">
        <f>IFERROR(INDEX([1]!tblSchedule[Round],MATCH(tblTeamSch[[#This Row],[Game Num]],[1]!tblSchedule[GameNum],0)),"")</f>
        <v>2</v>
      </c>
      <c r="E967" s="6">
        <f>IFERROR(INDEX([1]!tblSchedule[Rnd Sch],MATCH(tblTeamSch[[#This Row],[Game Num]],[1]!tblSchedule[GameNum],0)),"")</f>
        <v>2</v>
      </c>
      <c r="F967" s="6" t="str">
        <f>IFERROR(INDEX([1]!tblSchedule[DLC],MATCH(tblTeamSch[[#This Row],[Game Num]],[1]!tblSchedule[GameNum],0)),"")</f>
        <v>6B3</v>
      </c>
      <c r="G967" s="7" t="str">
        <f>IFERROR(INDEX([1]!tblSchedule[Facility],MATCH(tblTeamSch[[#This Row],[Game Num]],[1]!tblSchedule[GameNum],0)),"")</f>
        <v>St. Albert the Great Gym</v>
      </c>
      <c r="H967" s="8">
        <f>IFERROR(INDEX([1]!tblSchedule[Game Date],MATCH(tblTeamSch[[#This Row],[Game Num]],[1]!tblSchedule[GameNum],0)),"")</f>
        <v>46004</v>
      </c>
      <c r="I967" s="9">
        <f>IFERROR(INDEX([1]!tblSchedule[Game Time],MATCH(tblTeamSch[[#This Row],[Game Num]],[1]!tblSchedule[GameNum],0)),"")</f>
        <v>0.45833333333333331</v>
      </c>
      <c r="J967" s="10" t="str">
        <f>IFERROR(INDEX([1]!tblTeams[Organization],MATCH(tblTeamSch[[#This Row],[Team]],[1]!tblTeams[Team],0)),"")</f>
        <v>St. Albert the Great</v>
      </c>
      <c r="K967" s="10" t="str">
        <f>IFERROR(INDEX([1]!tblOrg[Abbr],MATCH(tblTeamSch[[#This Row],[Org]],[1]!tblOrg[Organization],0)),"")</f>
        <v>Alb</v>
      </c>
      <c r="L967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67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967" s="6"/>
      <c r="O967" s="6"/>
      <c r="P967" s="6"/>
      <c r="Q967" s="6">
        <f>INDEX([1]!tblSchedule[Home Game],MATCH(tblTeamSch[[#This Row],[Game Num]],[1]!tblSchedule[GameNum],0))</f>
        <v>1</v>
      </c>
      <c r="R967" s="7" t="e">
        <f>IF(COUNTIFS(tblTeamSch[Team],tblTeamSch[[#This Row],[Team]],#REF!,1)&gt;1,"Y","")</f>
        <v>#REF!</v>
      </c>
      <c r="S967" s="6">
        <f>INDEX([1]!tblLoc[Score],MATCH(INDEX([1]!tblOrg[Loc],MATCH(tblTeamSch[[#This Row],[Org]],[1]!tblOrg[Organization],0)),[1]!tblLoc[Loc],0))</f>
        <v>0</v>
      </c>
      <c r="T967" s="6" t="e">
        <f>INDEX([1]!tblLoc[Score],MATCH(INDEX([1]!tblOrg[Loc],MATCH(#REF!,[1]!tblOrg[Abbr],0)),[1]!tblLoc[Loc],0))</f>
        <v>#REF!</v>
      </c>
      <c r="U967" s="6">
        <f>IFERROR(INDEX([1]!tblLoc[Score],MATCH(INDEX([1]!tblOrg[Loc],MATCH(INDEX(FacList,MATCH(tblTeamSch[[#This Row],[Facility]],INDEX(FacList,,1),0),3),[1]!tblOrg[Org Num],0)),[1]!tblLoc[Loc],0)),"")</f>
        <v>0</v>
      </c>
      <c r="V967" s="6">
        <f>IF(OR(tblTeamSch[[#This Row],[Court]]="",tblTeamSch[[#This Row],[Home]]&gt;0),0,IF(tblTeamSch[[#This Row],[Court]]&lt;10,0,IF(tblTeamSch[[#This Row],[Home Court]]=10,0,10)))</f>
        <v>0</v>
      </c>
      <c r="W967" s="6" t="e">
        <f>COUNTIFS(tblTeamSch[Travel Score for Game],10,tblTeamSch[Home],0,#REF!,#REF!)</f>
        <v>#REF!</v>
      </c>
      <c r="X967" s="6" t="str">
        <f>IFERROR(INDEX(tblTeamSch[Overall Travel Score],MATCH(tblTeamSch[[#This Row],[Opponent]],tblTeamSch[Team],0)),"")</f>
        <v/>
      </c>
      <c r="Y967" s="6" cm="1">
        <f t="array" ref="Y967">IF(Y966="Num",1,IF(Y966="","",IF(Y966+1&gt;TotalNumRegGames*2,"",Y966+1)))</f>
        <v>966</v>
      </c>
    </row>
    <row r="968" spans="1:25" ht="13.35" customHeight="1" x14ac:dyDescent="0.3">
      <c r="A968" s="6" cm="1">
        <f t="array" ref="A9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399</v>
      </c>
      <c r="B968" s="6" cm="1">
        <f t="array" ref="B9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68" s="6">
        <f>IFERROR(INDEX([1]!tblSchedule[Week Game Scheduled],MATCH(tblTeamSch[[#This Row],[Game Num]],[1]!tblSchedule[GameNum],0)),"")</f>
        <v>6</v>
      </c>
      <c r="D968" s="6">
        <f>IFERROR(INDEX([1]!tblSchedule[Round],MATCH(tblTeamSch[[#This Row],[Game Num]],[1]!tblSchedule[GameNum],0)),"")</f>
        <v>3</v>
      </c>
      <c r="E968" s="6">
        <f>IFERROR(INDEX([1]!tblSchedule[Rnd Sch],MATCH(tblTeamSch[[#This Row],[Game Num]],[1]!tblSchedule[GameNum],0)),"")</f>
        <v>3</v>
      </c>
      <c r="F968" s="6" t="str">
        <f>IFERROR(INDEX([1]!tblSchedule[DLC],MATCH(tblTeamSch[[#This Row],[Game Num]],[1]!tblSchedule[GameNum],0)),"")</f>
        <v>6B3</v>
      </c>
      <c r="G968" s="7" t="str">
        <f>IFERROR(INDEX([1]!tblSchedule[Facility],MATCH(tblTeamSch[[#This Row],[Game Num]],[1]!tblSchedule[GameNum],0)),"")</f>
        <v>Mary Queen of Peace</v>
      </c>
      <c r="H968" s="8">
        <f>IFERROR(INDEX([1]!tblSchedule[Game Date],MATCH(tblTeamSch[[#This Row],[Game Num]],[1]!tblSchedule[GameNum],0)),"")</f>
        <v>46026</v>
      </c>
      <c r="I968" s="9">
        <f>IFERROR(INDEX([1]!tblSchedule[Game Time],MATCH(tblTeamSch[[#This Row],[Game Num]],[1]!tblSchedule[GameNum],0)),"")</f>
        <v>0.625</v>
      </c>
      <c r="J968" s="10" t="str">
        <f>IFERROR(INDEX([1]!tblTeams[Organization],MATCH(tblTeamSch[[#This Row],[Team]],[1]!tblTeams[Team],0)),"")</f>
        <v>St. Albert the Great</v>
      </c>
      <c r="K968" s="10" t="str">
        <f>IFERROR(INDEX([1]!tblOrg[Abbr],MATCH(tblTeamSch[[#This Row],[Org]],[1]!tblOrg[Organization],0)),"")</f>
        <v>Alb</v>
      </c>
      <c r="L968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68" s="10" t="str">
        <f>IFERROR(INDEX(IF(tblTeamSch[[#This Row],[1vs2]]=1,[1]!tblSchedule[Team 2 Name],[1]!tblSchedule[Team 1 Name]),MATCH(tblTeamSch[[#This Row],[Game Num]],[1]!tblSchedule[GameNum],0)),"")</f>
        <v>St Patrick BB 6Boys #3</v>
      </c>
      <c r="N968" s="6"/>
      <c r="O968" s="6"/>
      <c r="P968" s="6"/>
      <c r="Q968" s="6">
        <f>INDEX([1]!tblSchedule[Home Game],MATCH(tblTeamSch[[#This Row],[Game Num]],[1]!tblSchedule[GameNum],0))</f>
        <v>0</v>
      </c>
      <c r="R968" s="7" t="e">
        <f>IF(COUNTIFS(tblTeamSch[Team],tblTeamSch[[#This Row],[Team]],#REF!,1)&gt;1,"Y","")</f>
        <v>#REF!</v>
      </c>
      <c r="S968" s="6">
        <f>INDEX([1]!tblLoc[Score],MATCH(INDEX([1]!tblOrg[Loc],MATCH(tblTeamSch[[#This Row],[Org]],[1]!tblOrg[Organization],0)),[1]!tblLoc[Loc],0))</f>
        <v>0</v>
      </c>
      <c r="T968" s="6" t="e">
        <f>INDEX([1]!tblLoc[Score],MATCH(INDEX([1]!tblOrg[Loc],MATCH(#REF!,[1]!tblOrg[Abbr],0)),[1]!tblLoc[Loc],0))</f>
        <v>#REF!</v>
      </c>
      <c r="U968" s="6">
        <f>IFERROR(INDEX([1]!tblLoc[Score],MATCH(INDEX([1]!tblOrg[Loc],MATCH(INDEX(FacList,MATCH(tblTeamSch[[#This Row],[Facility]],INDEX(FacList,,1),0),3),[1]!tblOrg[Org Num],0)),[1]!tblLoc[Loc],0)),"")</f>
        <v>10</v>
      </c>
      <c r="V968" s="6">
        <f>IF(OR(tblTeamSch[[#This Row],[Court]]="",tblTeamSch[[#This Row],[Home]]&gt;0),0,IF(tblTeamSch[[#This Row],[Court]]&lt;10,0,IF(tblTeamSch[[#This Row],[Home Court]]=10,0,10)))</f>
        <v>10</v>
      </c>
      <c r="W968" s="6" t="e">
        <f>COUNTIFS(tblTeamSch[Travel Score for Game],10,tblTeamSch[Home],0,#REF!,#REF!)</f>
        <v>#REF!</v>
      </c>
      <c r="X968" s="6" t="str">
        <f>IFERROR(INDEX(tblTeamSch[Overall Travel Score],MATCH(tblTeamSch[[#This Row],[Opponent]],tblTeamSch[Team],0)),"")</f>
        <v/>
      </c>
      <c r="Y968" s="6" cm="1">
        <f t="array" ref="Y968">IF(Y967="Num",1,IF(Y967="","",IF(Y967+1&gt;TotalNumRegGames*2,"",Y967+1)))</f>
        <v>967</v>
      </c>
    </row>
    <row r="969" spans="1:25" ht="13.35" customHeight="1" x14ac:dyDescent="0.3">
      <c r="A969" s="6" cm="1">
        <f t="array" ref="A9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411</v>
      </c>
      <c r="B969" s="6" cm="1">
        <f t="array" ref="B9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69" s="6">
        <f>IFERROR(INDEX([1]!tblSchedule[Week Game Scheduled],MATCH(tblTeamSch[[#This Row],[Game Num]],[1]!tblSchedule[GameNum],0)),"")</f>
        <v>7</v>
      </c>
      <c r="D969" s="6">
        <f>IFERROR(INDEX([1]!tblSchedule[Round],MATCH(tblTeamSch[[#This Row],[Game Num]],[1]!tblSchedule[GameNum],0)),"")</f>
        <v>4</v>
      </c>
      <c r="E969" s="6">
        <f>IFERROR(INDEX([1]!tblSchedule[Rnd Sch],MATCH(tblTeamSch[[#This Row],[Game Num]],[1]!tblSchedule[GameNum],0)),"")</f>
        <v>4</v>
      </c>
      <c r="F969" s="6" t="str">
        <f>IFERROR(INDEX([1]!tblSchedule[DLC],MATCH(tblTeamSch[[#This Row],[Game Num]],[1]!tblSchedule[GameNum],0)),"")</f>
        <v>6B3</v>
      </c>
      <c r="G969" s="7" t="str">
        <f>IFERROR(INDEX([1]!tblSchedule[Facility],MATCH(tblTeamSch[[#This Row],[Game Num]],[1]!tblSchedule[GameNum],0)),"")</f>
        <v>St. Paul Gym</v>
      </c>
      <c r="H969" s="8">
        <f>IFERROR(INDEX([1]!tblSchedule[Game Date],MATCH(tblTeamSch[[#This Row],[Game Num]],[1]!tblSchedule[GameNum],0)),"")</f>
        <v>46033</v>
      </c>
      <c r="I969" s="9">
        <f>IFERROR(INDEX([1]!tblSchedule[Game Time],MATCH(tblTeamSch[[#This Row],[Game Num]],[1]!tblSchedule[GameNum],0)),"")</f>
        <v>0.54166666666666663</v>
      </c>
      <c r="J969" s="10" t="str">
        <f>IFERROR(INDEX([1]!tblTeams[Organization],MATCH(tblTeamSch[[#This Row],[Team]],[1]!tblTeams[Team],0)),"")</f>
        <v>St. Albert the Great</v>
      </c>
      <c r="K969" s="10" t="str">
        <f>IFERROR(INDEX([1]!tblOrg[Abbr],MATCH(tblTeamSch[[#This Row],[Org]],[1]!tblOrg[Organization],0)),"")</f>
        <v>Alb</v>
      </c>
      <c r="L969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69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969" s="6"/>
      <c r="O969" s="6"/>
      <c r="P969" s="6"/>
      <c r="Q969" s="6">
        <f>INDEX([1]!tblSchedule[Home Game],MATCH(tblTeamSch[[#This Row],[Game Num]],[1]!tblSchedule[GameNum],0))</f>
        <v>0</v>
      </c>
      <c r="R969" s="7" t="e">
        <f>IF(COUNTIFS(tblTeamSch[Team],tblTeamSch[[#This Row],[Team]],#REF!,1)&gt;1,"Y","")</f>
        <v>#REF!</v>
      </c>
      <c r="S969" s="6">
        <f>INDEX([1]!tblLoc[Score],MATCH(INDEX([1]!tblOrg[Loc],MATCH(tblTeamSch[[#This Row],[Org]],[1]!tblOrg[Organization],0)),[1]!tblLoc[Loc],0))</f>
        <v>0</v>
      </c>
      <c r="T969" s="6" t="e">
        <f>INDEX([1]!tblLoc[Score],MATCH(INDEX([1]!tblOrg[Loc],MATCH(#REF!,[1]!tblOrg[Abbr],0)),[1]!tblLoc[Loc],0))</f>
        <v>#REF!</v>
      </c>
      <c r="U969" s="6">
        <f>IFERROR(INDEX([1]!tblLoc[Score],MATCH(INDEX([1]!tblOrg[Loc],MATCH(INDEX(FacList,MATCH(tblTeamSch[[#This Row],[Facility]],INDEX(FacList,,1),0),3),[1]!tblOrg[Org Num],0)),[1]!tblLoc[Loc],0)),"")</f>
        <v>10</v>
      </c>
      <c r="V969" s="6">
        <f>IF(OR(tblTeamSch[[#This Row],[Court]]="",tblTeamSch[[#This Row],[Home]]&gt;0),0,IF(tblTeamSch[[#This Row],[Court]]&lt;10,0,IF(tblTeamSch[[#This Row],[Home Court]]=10,0,10)))</f>
        <v>10</v>
      </c>
      <c r="W969" s="6" t="e">
        <f>COUNTIFS(tblTeamSch[Travel Score for Game],10,tblTeamSch[Home],0,#REF!,#REF!)</f>
        <v>#REF!</v>
      </c>
      <c r="X969" s="6" t="str">
        <f>IFERROR(INDEX(tblTeamSch[Overall Travel Score],MATCH(tblTeamSch[[#This Row],[Opponent]],tblTeamSch[Team],0)),"")</f>
        <v/>
      </c>
      <c r="Y969" s="6" cm="1">
        <f t="array" ref="Y969">IF(Y968="Num",1,IF(Y968="","",IF(Y968+1&gt;TotalNumRegGames*2,"",Y968+1)))</f>
        <v>968</v>
      </c>
    </row>
    <row r="970" spans="1:25" ht="13.35" customHeight="1" x14ac:dyDescent="0.3">
      <c r="A970" s="6" cm="1">
        <f t="array" ref="A9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423</v>
      </c>
      <c r="B970" s="6" cm="1">
        <f t="array" ref="B9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70" s="6">
        <f>IFERROR(INDEX([1]!tblSchedule[Week Game Scheduled],MATCH(tblTeamSch[[#This Row],[Game Num]],[1]!tblSchedule[GameNum],0)),"")</f>
        <v>8</v>
      </c>
      <c r="D970" s="6">
        <f>IFERROR(INDEX([1]!tblSchedule[Round],MATCH(tblTeamSch[[#This Row],[Game Num]],[1]!tblSchedule[GameNum],0)),"")</f>
        <v>5</v>
      </c>
      <c r="E970" s="6">
        <f>IFERROR(INDEX([1]!tblSchedule[Rnd Sch],MATCH(tblTeamSch[[#This Row],[Game Num]],[1]!tblSchedule[GameNum],0)),"")</f>
        <v>5</v>
      </c>
      <c r="F970" s="6" t="str">
        <f>IFERROR(INDEX([1]!tblSchedule[DLC],MATCH(tblTeamSch[[#This Row],[Game Num]],[1]!tblSchedule[GameNum],0)),"")</f>
        <v>6B3</v>
      </c>
      <c r="G970" s="7" t="str">
        <f>IFERROR(INDEX([1]!tblSchedule[Facility],MATCH(tblTeamSch[[#This Row],[Game Num]],[1]!tblSchedule[GameNum],0)),"")</f>
        <v>St. Margaret Mary PAC (smaller gym)</v>
      </c>
      <c r="H970" s="8">
        <f>IFERROR(INDEX([1]!tblSchedule[Game Date],MATCH(tblTeamSch[[#This Row],[Game Num]],[1]!tblSchedule[GameNum],0)),"")</f>
        <v>46040</v>
      </c>
      <c r="I970" s="9">
        <f>IFERROR(INDEX([1]!tblSchedule[Game Time],MATCH(tblTeamSch[[#This Row],[Game Num]],[1]!tblSchedule[GameNum],0)),"")</f>
        <v>0.60416666666666663</v>
      </c>
      <c r="J970" s="10" t="str">
        <f>IFERROR(INDEX([1]!tblTeams[Organization],MATCH(tblTeamSch[[#This Row],[Team]],[1]!tblTeams[Team],0)),"")</f>
        <v>St. Albert the Great</v>
      </c>
      <c r="K970" s="10" t="str">
        <f>IFERROR(INDEX([1]!tblOrg[Abbr],MATCH(tblTeamSch[[#This Row],[Org]],[1]!tblOrg[Organization],0)),"")</f>
        <v>Alb</v>
      </c>
      <c r="L970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70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970" s="6"/>
      <c r="O970" s="6"/>
      <c r="P970" s="6"/>
      <c r="Q970" s="6">
        <f>INDEX([1]!tblSchedule[Home Game],MATCH(tblTeamSch[[#This Row],[Game Num]],[1]!tblSchedule[GameNum],0))</f>
        <v>0</v>
      </c>
      <c r="R970" s="7" t="e">
        <f>IF(COUNTIFS(tblTeamSch[Team],tblTeamSch[[#This Row],[Team]],#REF!,1)&gt;1,"Y","")</f>
        <v>#REF!</v>
      </c>
      <c r="S970" s="6">
        <f>INDEX([1]!tblLoc[Score],MATCH(INDEX([1]!tblOrg[Loc],MATCH(tblTeamSch[[#This Row],[Org]],[1]!tblOrg[Organization],0)),[1]!tblLoc[Loc],0))</f>
        <v>0</v>
      </c>
      <c r="T970" s="6" t="e">
        <f>INDEX([1]!tblLoc[Score],MATCH(INDEX([1]!tblOrg[Loc],MATCH(#REF!,[1]!tblOrg[Abbr],0)),[1]!tblLoc[Loc],0))</f>
        <v>#REF!</v>
      </c>
      <c r="U970" s="6">
        <f>IFERROR(INDEX([1]!tblLoc[Score],MATCH(INDEX([1]!tblOrg[Loc],MATCH(INDEX(FacList,MATCH(tblTeamSch[[#This Row],[Facility]],INDEX(FacList,,1),0),3),[1]!tblOrg[Org Num],0)),[1]!tblLoc[Loc],0)),"")</f>
        <v>0</v>
      </c>
      <c r="V970" s="6">
        <f>IF(OR(tblTeamSch[[#This Row],[Court]]="",tblTeamSch[[#This Row],[Home]]&gt;0),0,IF(tblTeamSch[[#This Row],[Court]]&lt;10,0,IF(tblTeamSch[[#This Row],[Home Court]]=10,0,10)))</f>
        <v>0</v>
      </c>
      <c r="W970" s="6" t="e">
        <f>COUNTIFS(tblTeamSch[Travel Score for Game],10,tblTeamSch[Home],0,#REF!,#REF!)</f>
        <v>#REF!</v>
      </c>
      <c r="X970" s="6" t="str">
        <f>IFERROR(INDEX(tblTeamSch[Overall Travel Score],MATCH(tblTeamSch[[#This Row],[Opponent]],tblTeamSch[Team],0)),"")</f>
        <v/>
      </c>
      <c r="Y970" s="6" cm="1">
        <f t="array" ref="Y970">IF(Y969="Num",1,IF(Y969="","",IF(Y969+1&gt;TotalNumRegGames*2,"",Y969+1)))</f>
        <v>969</v>
      </c>
    </row>
    <row r="971" spans="1:25" ht="13.35" customHeight="1" x14ac:dyDescent="0.3">
      <c r="A971" s="6" cm="1">
        <f t="array" ref="A9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435</v>
      </c>
      <c r="B971" s="6" cm="1">
        <f t="array" ref="B9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71" s="6">
        <f>IFERROR(INDEX([1]!tblSchedule[Week Game Scheduled],MATCH(tblTeamSch[[#This Row],[Game Num]],[1]!tblSchedule[GameNum],0)),"")</f>
        <v>9</v>
      </c>
      <c r="D971" s="6">
        <f>IFERROR(INDEX([1]!tblSchedule[Round],MATCH(tblTeamSch[[#This Row],[Game Num]],[1]!tblSchedule[GameNum],0)),"")</f>
        <v>6</v>
      </c>
      <c r="E971" s="6">
        <f>IFERROR(INDEX([1]!tblSchedule[Rnd Sch],MATCH(tblTeamSch[[#This Row],[Game Num]],[1]!tblSchedule[GameNum],0)),"")</f>
        <v>6</v>
      </c>
      <c r="F971" s="6" t="str">
        <f>IFERROR(INDEX([1]!tblSchedule[DLC],MATCH(tblTeamSch[[#This Row],[Game Num]],[1]!tblSchedule[GameNum],0)),"")</f>
        <v>6B3</v>
      </c>
      <c r="G971" s="7" t="str">
        <f>IFERROR(INDEX([1]!tblSchedule[Facility],MATCH(tblTeamSch[[#This Row],[Game Num]],[1]!tblSchedule[GameNum],0)),"")</f>
        <v>Mary Queen of Peace</v>
      </c>
      <c r="H971" s="8">
        <f>IFERROR(INDEX([1]!tblSchedule[Game Date],MATCH(tblTeamSch[[#This Row],[Game Num]],[1]!tblSchedule[GameNum],0)),"")</f>
        <v>46047</v>
      </c>
      <c r="I971" s="9">
        <f>IFERROR(INDEX([1]!tblSchedule[Game Time],MATCH(tblTeamSch[[#This Row],[Game Num]],[1]!tblSchedule[GameNum],0)),"")</f>
        <v>0.66666666666666663</v>
      </c>
      <c r="J971" s="10" t="str">
        <f>IFERROR(INDEX([1]!tblTeams[Organization],MATCH(tblTeamSch[[#This Row],[Team]],[1]!tblTeams[Team],0)),"")</f>
        <v>St. Albert the Great</v>
      </c>
      <c r="K971" s="10" t="str">
        <f>IFERROR(INDEX([1]!tblOrg[Abbr],MATCH(tblTeamSch[[#This Row],[Org]],[1]!tblOrg[Organization],0)),"")</f>
        <v>Alb</v>
      </c>
      <c r="L971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71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971" s="6"/>
      <c r="O971" s="6"/>
      <c r="P971" s="6"/>
      <c r="Q971" s="6">
        <f>INDEX([1]!tblSchedule[Home Game],MATCH(tblTeamSch[[#This Row],[Game Num]],[1]!tblSchedule[GameNum],0))</f>
        <v>1</v>
      </c>
      <c r="R971" s="7" t="e">
        <f>IF(COUNTIFS(tblTeamSch[Team],tblTeamSch[[#This Row],[Team]],#REF!,1)&gt;1,"Y","")</f>
        <v>#REF!</v>
      </c>
      <c r="S971" s="6">
        <f>INDEX([1]!tblLoc[Score],MATCH(INDEX([1]!tblOrg[Loc],MATCH(tblTeamSch[[#This Row],[Org]],[1]!tblOrg[Organization],0)),[1]!tblLoc[Loc],0))</f>
        <v>0</v>
      </c>
      <c r="T971" s="6" t="e">
        <f>INDEX([1]!tblLoc[Score],MATCH(INDEX([1]!tblOrg[Loc],MATCH(#REF!,[1]!tblOrg[Abbr],0)),[1]!tblLoc[Loc],0))</f>
        <v>#REF!</v>
      </c>
      <c r="U971" s="6">
        <f>IFERROR(INDEX([1]!tblLoc[Score],MATCH(INDEX([1]!tblOrg[Loc],MATCH(INDEX(FacList,MATCH(tblTeamSch[[#This Row],[Facility]],INDEX(FacList,,1),0),3),[1]!tblOrg[Org Num],0)),[1]!tblLoc[Loc],0)),"")</f>
        <v>10</v>
      </c>
      <c r="V971" s="6">
        <f>IF(OR(tblTeamSch[[#This Row],[Court]]="",tblTeamSch[[#This Row],[Home]]&gt;0),0,IF(tblTeamSch[[#This Row],[Court]]&lt;10,0,IF(tblTeamSch[[#This Row],[Home Court]]=10,0,10)))</f>
        <v>0</v>
      </c>
      <c r="W971" s="6" t="e">
        <f>COUNTIFS(tblTeamSch[Travel Score for Game],10,tblTeamSch[Home],0,#REF!,#REF!)</f>
        <v>#REF!</v>
      </c>
      <c r="X971" s="6" t="str">
        <f>IFERROR(INDEX(tblTeamSch[Overall Travel Score],MATCH(tblTeamSch[[#This Row],[Opponent]],tblTeamSch[Team],0)),"")</f>
        <v/>
      </c>
      <c r="Y971" s="6" cm="1">
        <f t="array" ref="Y971">IF(Y970="Num",1,IF(Y970="","",IF(Y970+1&gt;TotalNumRegGames*2,"",Y970+1)))</f>
        <v>970</v>
      </c>
    </row>
    <row r="972" spans="1:25" ht="13.35" customHeight="1" x14ac:dyDescent="0.3">
      <c r="A972" s="6" cm="1">
        <f t="array" ref="A9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447</v>
      </c>
      <c r="B972" s="6" cm="1">
        <f t="array" ref="B9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72" s="6">
        <f>IFERROR(INDEX([1]!tblSchedule[Week Game Scheduled],MATCH(tblTeamSch[[#This Row],[Game Num]],[1]!tblSchedule[GameNum],0)),"")</f>
        <v>10</v>
      </c>
      <c r="D972" s="6">
        <f>IFERROR(INDEX([1]!tblSchedule[Round],MATCH(tblTeamSch[[#This Row],[Game Num]],[1]!tblSchedule[GameNum],0)),"")</f>
        <v>7</v>
      </c>
      <c r="E972" s="6">
        <f>IFERROR(INDEX([1]!tblSchedule[Rnd Sch],MATCH(tblTeamSch[[#This Row],[Game Num]],[1]!tblSchedule[GameNum],0)),"")</f>
        <v>7</v>
      </c>
      <c r="F972" s="6" t="str">
        <f>IFERROR(INDEX([1]!tblSchedule[DLC],MATCH(tblTeamSch[[#This Row],[Game Num]],[1]!tblSchedule[GameNum],0)),"")</f>
        <v>6B3</v>
      </c>
      <c r="G972" s="7" t="str">
        <f>IFERROR(INDEX([1]!tblSchedule[Facility],MATCH(tblTeamSch[[#This Row],[Game Num]],[1]!tblSchedule[GameNum],0)),"")</f>
        <v>Holy Trinity Parish School</v>
      </c>
      <c r="H972" s="8">
        <f>IFERROR(INDEX([1]!tblSchedule[Game Date],MATCH(tblTeamSch[[#This Row],[Game Num]],[1]!tblSchedule[GameNum],0)),"")</f>
        <v>46054</v>
      </c>
      <c r="I972" s="9">
        <f>IFERROR(INDEX([1]!tblSchedule[Game Time],MATCH(tblTeamSch[[#This Row],[Game Num]],[1]!tblSchedule[GameNum],0)),"")</f>
        <v>0.625</v>
      </c>
      <c r="J972" s="10" t="str">
        <f>IFERROR(INDEX([1]!tblTeams[Organization],MATCH(tblTeamSch[[#This Row],[Team]],[1]!tblTeams[Team],0)),"")</f>
        <v>St. Albert the Great</v>
      </c>
      <c r="K972" s="10" t="str">
        <f>IFERROR(INDEX([1]!tblOrg[Abbr],MATCH(tblTeamSch[[#This Row],[Org]],[1]!tblOrg[Organization],0)),"")</f>
        <v>Alb</v>
      </c>
      <c r="L972" s="10" t="str">
        <f>IFERROR(INDEX(IF(tblTeamSch[[#This Row],[1vs2]]=1,[1]!tblSchedule[Team 1 Name],[1]!tblSchedule[Team 2 Name]),MATCH(tblTeamSch[[#This Row],[Game Num]],[1]!tblSchedule[GameNum],0)),"")</f>
        <v>St. Albert BB 6B #3 Gold</v>
      </c>
      <c r="M972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972" s="6"/>
      <c r="O972" s="6"/>
      <c r="P972" s="6"/>
      <c r="Q972" s="6">
        <f>INDEX([1]!tblSchedule[Home Game],MATCH(tblTeamSch[[#This Row],[Game Num]],[1]!tblSchedule[GameNum],0))</f>
        <v>1</v>
      </c>
      <c r="R972" s="7" t="e">
        <f>IF(COUNTIFS(tblTeamSch[Team],tblTeamSch[[#This Row],[Team]],#REF!,1)&gt;1,"Y","")</f>
        <v>#REF!</v>
      </c>
      <c r="S972" s="6">
        <f>INDEX([1]!tblLoc[Score],MATCH(INDEX([1]!tblOrg[Loc],MATCH(tblTeamSch[[#This Row],[Org]],[1]!tblOrg[Organization],0)),[1]!tblLoc[Loc],0))</f>
        <v>0</v>
      </c>
      <c r="T972" s="6" t="e">
        <f>INDEX([1]!tblLoc[Score],MATCH(INDEX([1]!tblOrg[Loc],MATCH(#REF!,[1]!tblOrg[Abbr],0)),[1]!tblLoc[Loc],0))</f>
        <v>#REF!</v>
      </c>
      <c r="U972" s="6">
        <f>IFERROR(INDEX([1]!tblLoc[Score],MATCH(INDEX([1]!tblOrg[Loc],MATCH(INDEX(FacList,MATCH(tblTeamSch[[#This Row],[Facility]],INDEX(FacList,,1),0),3),[1]!tblOrg[Org Num],0)),[1]!tblLoc[Loc],0)),"")</f>
        <v>0</v>
      </c>
      <c r="V972" s="6">
        <f>IF(OR(tblTeamSch[[#This Row],[Court]]="",tblTeamSch[[#This Row],[Home]]&gt;0),0,IF(tblTeamSch[[#This Row],[Court]]&lt;10,0,IF(tblTeamSch[[#This Row],[Home Court]]=10,0,10)))</f>
        <v>0</v>
      </c>
      <c r="W972" s="6" t="e">
        <f>COUNTIFS(tblTeamSch[Travel Score for Game],10,tblTeamSch[Home],0,#REF!,#REF!)</f>
        <v>#REF!</v>
      </c>
      <c r="X972" s="6" t="str">
        <f>IFERROR(INDEX(tblTeamSch[Overall Travel Score],MATCH(tblTeamSch[[#This Row],[Opponent]],tblTeamSch[Team],0)),"")</f>
        <v/>
      </c>
      <c r="Y972" s="6" cm="1">
        <f t="array" ref="Y972">IF(Y971="Num",1,IF(Y971="","",IF(Y971+1&gt;TotalNumRegGames*2,"",Y971+1)))</f>
        <v>971</v>
      </c>
    </row>
    <row r="973" spans="1:25" ht="13.35" customHeight="1" x14ac:dyDescent="0.3">
      <c r="A973" s="6" cm="1">
        <f t="array" ref="A9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381</v>
      </c>
      <c r="B973" s="6" cm="1">
        <f t="array" ref="B9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73" s="6">
        <f>IFERROR(INDEX([1]!tblSchedule[Week Game Scheduled],MATCH(tblTeamSch[[#This Row],[Game Num]],[1]!tblSchedule[GameNum],0)),"")</f>
        <v>50</v>
      </c>
      <c r="D973" s="6">
        <f>IFERROR(INDEX([1]!tblSchedule[Round],MATCH(tblTeamSch[[#This Row],[Game Num]],[1]!tblSchedule[GameNum],0)),"")</f>
        <v>1</v>
      </c>
      <c r="E973" s="6">
        <f>IFERROR(INDEX([1]!tblSchedule[Rnd Sch],MATCH(tblTeamSch[[#This Row],[Game Num]],[1]!tblSchedule[GameNum],0)),"")</f>
        <v>1</v>
      </c>
      <c r="F973" s="6" t="str">
        <f>IFERROR(INDEX([1]!tblSchedule[DLC],MATCH(tblTeamSch[[#This Row],[Game Num]],[1]!tblSchedule[GameNum],0)),"")</f>
        <v>6B3</v>
      </c>
      <c r="G973" s="7" t="str">
        <f>IFERROR(INDEX([1]!tblSchedule[Facility],MATCH(tblTeamSch[[#This Row],[Game Num]],[1]!tblSchedule[GameNum],0)),"")</f>
        <v>Saint Andrew Academy Gym</v>
      </c>
      <c r="H973" s="8">
        <f>IFERROR(INDEX([1]!tblSchedule[Game Date],MATCH(tblTeamSch[[#This Row],[Game Num]],[1]!tblSchedule[GameNum],0)),"")</f>
        <v>45998</v>
      </c>
      <c r="I973" s="9">
        <f>IFERROR(INDEX([1]!tblSchedule[Game Time],MATCH(tblTeamSch[[#This Row],[Game Num]],[1]!tblSchedule[GameNum],0)),"")</f>
        <v>0.66666666666666663</v>
      </c>
      <c r="J973" s="10" t="str">
        <f>IFERROR(INDEX([1]!tblTeams[Organization],MATCH(tblTeamSch[[#This Row],[Team]],[1]!tblTeams[Team],0)),"")</f>
        <v>St. Albert the Great</v>
      </c>
      <c r="K973" s="10" t="str">
        <f>IFERROR(INDEX([1]!tblOrg[Abbr],MATCH(tblTeamSch[[#This Row],[Org]],[1]!tblOrg[Organization],0)),"")</f>
        <v>Alb</v>
      </c>
      <c r="L973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3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973" s="6"/>
      <c r="O973" s="6"/>
      <c r="P973" s="6"/>
      <c r="Q973" s="6">
        <f>INDEX([1]!tblSchedule[Home Game],MATCH(tblTeamSch[[#This Row],[Game Num]],[1]!tblSchedule[GameNum],0))</f>
        <v>0</v>
      </c>
      <c r="R973" s="7" t="e">
        <f>IF(COUNTIFS(tblTeamSch[Team],tblTeamSch[[#This Row],[Team]],#REF!,1)&gt;1,"Y","")</f>
        <v>#REF!</v>
      </c>
      <c r="S973" s="6">
        <f>INDEX([1]!tblLoc[Score],MATCH(INDEX([1]!tblOrg[Loc],MATCH(tblTeamSch[[#This Row],[Org]],[1]!tblOrg[Organization],0)),[1]!tblLoc[Loc],0))</f>
        <v>0</v>
      </c>
      <c r="T973" s="6" t="e">
        <f>INDEX([1]!tblLoc[Score],MATCH(INDEX([1]!tblOrg[Loc],MATCH(#REF!,[1]!tblOrg[Abbr],0)),[1]!tblLoc[Loc],0))</f>
        <v>#REF!</v>
      </c>
      <c r="U973" s="6">
        <f>IFERROR(INDEX([1]!tblLoc[Score],MATCH(INDEX([1]!tblOrg[Loc],MATCH(INDEX(FacList,MATCH(tblTeamSch[[#This Row],[Facility]],INDEX(FacList,,1),0),3),[1]!tblOrg[Org Num],0)),[1]!tblLoc[Loc],0)),"")</f>
        <v>10</v>
      </c>
      <c r="V973" s="6">
        <f>IF(OR(tblTeamSch[[#This Row],[Court]]="",tblTeamSch[[#This Row],[Home]]&gt;0),0,IF(tblTeamSch[[#This Row],[Court]]&lt;10,0,IF(tblTeamSch[[#This Row],[Home Court]]=10,0,10)))</f>
        <v>10</v>
      </c>
      <c r="W973" s="6" t="e">
        <f>COUNTIFS(tblTeamSch[Travel Score for Game],10,tblTeamSch[Home],0,#REF!,#REF!)</f>
        <v>#REF!</v>
      </c>
      <c r="X973" s="6" t="str">
        <f>IFERROR(INDEX(tblTeamSch[Overall Travel Score],MATCH(tblTeamSch[[#This Row],[Opponent]],tblTeamSch[Team],0)),"")</f>
        <v/>
      </c>
      <c r="Y973" s="6" cm="1">
        <f t="array" ref="Y973">IF(Y972="Num",1,IF(Y972="","",IF(Y972+1&gt;TotalNumRegGames*2,"",Y972+1)))</f>
        <v>972</v>
      </c>
    </row>
    <row r="974" spans="1:25" ht="13.35" customHeight="1" x14ac:dyDescent="0.3">
      <c r="A974" s="6" cm="1">
        <f t="array" ref="A9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392</v>
      </c>
      <c r="B974" s="6" cm="1">
        <f t="array" ref="B9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4" s="6">
        <f>IFERROR(INDEX([1]!tblSchedule[Week Game Scheduled],MATCH(tblTeamSch[[#This Row],[Game Num]],[1]!tblSchedule[GameNum],0)),"")</f>
        <v>50</v>
      </c>
      <c r="D974" s="6">
        <f>IFERROR(INDEX([1]!tblSchedule[Round],MATCH(tblTeamSch[[#This Row],[Game Num]],[1]!tblSchedule[GameNum],0)),"")</f>
        <v>2</v>
      </c>
      <c r="E974" s="6">
        <f>IFERROR(INDEX([1]!tblSchedule[Rnd Sch],MATCH(tblTeamSch[[#This Row],[Game Num]],[1]!tblSchedule[GameNum],0)),"")</f>
        <v>2</v>
      </c>
      <c r="F974" s="6" t="str">
        <f>IFERROR(INDEX([1]!tblSchedule[DLC],MATCH(tblTeamSch[[#This Row],[Game Num]],[1]!tblSchedule[GameNum],0)),"")</f>
        <v>6B3</v>
      </c>
      <c r="G974" s="7" t="str">
        <f>IFERROR(INDEX([1]!tblSchedule[Facility],MATCH(tblTeamSch[[#This Row],[Game Num]],[1]!tblSchedule[GameNum],0)),"")</f>
        <v>St. Albert the Great Gym</v>
      </c>
      <c r="H974" s="8">
        <f>IFERROR(INDEX([1]!tblSchedule[Game Date],MATCH(tblTeamSch[[#This Row],[Game Num]],[1]!tblSchedule[GameNum],0)),"")</f>
        <v>46004</v>
      </c>
      <c r="I974" s="9">
        <f>IFERROR(INDEX([1]!tblSchedule[Game Time],MATCH(tblTeamSch[[#This Row],[Game Num]],[1]!tblSchedule[GameNum],0)),"")</f>
        <v>0.5</v>
      </c>
      <c r="J974" s="10" t="str">
        <f>IFERROR(INDEX([1]!tblTeams[Organization],MATCH(tblTeamSch[[#This Row],[Team]],[1]!tblTeams[Team],0)),"")</f>
        <v>St. Albert the Great</v>
      </c>
      <c r="K974" s="10" t="str">
        <f>IFERROR(INDEX([1]!tblOrg[Abbr],MATCH(tblTeamSch[[#This Row],[Org]],[1]!tblOrg[Organization],0)),"")</f>
        <v>Alb</v>
      </c>
      <c r="L974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4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974" s="6"/>
      <c r="O974" s="6"/>
      <c r="P974" s="6"/>
      <c r="Q974" s="6">
        <f>INDEX([1]!tblSchedule[Home Game],MATCH(tblTeamSch[[#This Row],[Game Num]],[1]!tblSchedule[GameNum],0))</f>
        <v>1</v>
      </c>
      <c r="R974" s="7" t="e">
        <f>IF(COUNTIFS(tblTeamSch[Team],tblTeamSch[[#This Row],[Team]],#REF!,1)&gt;1,"Y","")</f>
        <v>#REF!</v>
      </c>
      <c r="S974" s="6">
        <f>INDEX([1]!tblLoc[Score],MATCH(INDEX([1]!tblOrg[Loc],MATCH(tblTeamSch[[#This Row],[Org]],[1]!tblOrg[Organization],0)),[1]!tblLoc[Loc],0))</f>
        <v>0</v>
      </c>
      <c r="T974" s="6" t="e">
        <f>INDEX([1]!tblLoc[Score],MATCH(INDEX([1]!tblOrg[Loc],MATCH(#REF!,[1]!tblOrg[Abbr],0)),[1]!tblLoc[Loc],0))</f>
        <v>#REF!</v>
      </c>
      <c r="U974" s="6">
        <f>IFERROR(INDEX([1]!tblLoc[Score],MATCH(INDEX([1]!tblOrg[Loc],MATCH(INDEX(FacList,MATCH(tblTeamSch[[#This Row],[Facility]],INDEX(FacList,,1),0),3),[1]!tblOrg[Org Num],0)),[1]!tblLoc[Loc],0)),"")</f>
        <v>0</v>
      </c>
      <c r="V974" s="6">
        <f>IF(OR(tblTeamSch[[#This Row],[Court]]="",tblTeamSch[[#This Row],[Home]]&gt;0),0,IF(tblTeamSch[[#This Row],[Court]]&lt;10,0,IF(tblTeamSch[[#This Row],[Home Court]]=10,0,10)))</f>
        <v>0</v>
      </c>
      <c r="W974" s="6" t="e">
        <f>COUNTIFS(tblTeamSch[Travel Score for Game],10,tblTeamSch[Home],0,#REF!,#REF!)</f>
        <v>#REF!</v>
      </c>
      <c r="X974" s="6" t="str">
        <f>IFERROR(INDEX(tblTeamSch[Overall Travel Score],MATCH(tblTeamSch[[#This Row],[Opponent]],tblTeamSch[Team],0)),"")</f>
        <v/>
      </c>
      <c r="Y974" s="6" cm="1">
        <f t="array" ref="Y974">IF(Y973="Num",1,IF(Y973="","",IF(Y973+1&gt;TotalNumRegGames*2,"",Y973+1)))</f>
        <v>973</v>
      </c>
    </row>
    <row r="975" spans="1:25" ht="13.35" customHeight="1" x14ac:dyDescent="0.3">
      <c r="A975" s="6" cm="1">
        <f t="array" ref="A9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405</v>
      </c>
      <c r="B975" s="6" cm="1">
        <f t="array" ref="B9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75" s="6">
        <f>IFERROR(INDEX([1]!tblSchedule[Week Game Scheduled],MATCH(tblTeamSch[[#This Row],[Game Num]],[1]!tblSchedule[GameNum],0)),"")</f>
        <v>6</v>
      </c>
      <c r="D975" s="6">
        <f>IFERROR(INDEX([1]!tblSchedule[Round],MATCH(tblTeamSch[[#This Row],[Game Num]],[1]!tblSchedule[GameNum],0)),"")</f>
        <v>3</v>
      </c>
      <c r="E975" s="6">
        <f>IFERROR(INDEX([1]!tblSchedule[Rnd Sch],MATCH(tblTeamSch[[#This Row],[Game Num]],[1]!tblSchedule[GameNum],0)),"")</f>
        <v>3</v>
      </c>
      <c r="F975" s="6" t="str">
        <f>IFERROR(INDEX([1]!tblSchedule[DLC],MATCH(tblTeamSch[[#This Row],[Game Num]],[1]!tblSchedule[GameNum],0)),"")</f>
        <v>6B3</v>
      </c>
      <c r="G975" s="7" t="str">
        <f>IFERROR(INDEX([1]!tblSchedule[Facility],MATCH(tblTeamSch[[#This Row],[Game Num]],[1]!tblSchedule[GameNum],0)),"")</f>
        <v>Holy Trinity Parish School</v>
      </c>
      <c r="H975" s="8">
        <f>IFERROR(INDEX([1]!tblSchedule[Game Date],MATCH(tblTeamSch[[#This Row],[Game Num]],[1]!tblSchedule[GameNum],0)),"")</f>
        <v>46026</v>
      </c>
      <c r="I975" s="9">
        <f>IFERROR(INDEX([1]!tblSchedule[Game Time],MATCH(tblTeamSch[[#This Row],[Game Num]],[1]!tblSchedule[GameNum],0)),"")</f>
        <v>0.66666666666666663</v>
      </c>
      <c r="J975" s="10" t="str">
        <f>IFERROR(INDEX([1]!tblTeams[Organization],MATCH(tblTeamSch[[#This Row],[Team]],[1]!tblTeams[Team],0)),"")</f>
        <v>St. Albert the Great</v>
      </c>
      <c r="K975" s="10" t="str">
        <f>IFERROR(INDEX([1]!tblOrg[Abbr],MATCH(tblTeamSch[[#This Row],[Org]],[1]!tblOrg[Organization],0)),"")</f>
        <v>Alb</v>
      </c>
      <c r="L975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5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975" s="6"/>
      <c r="O975" s="6"/>
      <c r="P975" s="6"/>
      <c r="Q975" s="6">
        <f>INDEX([1]!tblSchedule[Home Game],MATCH(tblTeamSch[[#This Row],[Game Num]],[1]!tblSchedule[GameNum],0))</f>
        <v>1</v>
      </c>
      <c r="R975" s="7" t="e">
        <f>IF(COUNTIFS(tblTeamSch[Team],tblTeamSch[[#This Row],[Team]],#REF!,1)&gt;1,"Y","")</f>
        <v>#REF!</v>
      </c>
      <c r="S975" s="6">
        <f>INDEX([1]!tblLoc[Score],MATCH(INDEX([1]!tblOrg[Loc],MATCH(tblTeamSch[[#This Row],[Org]],[1]!tblOrg[Organization],0)),[1]!tblLoc[Loc],0))</f>
        <v>0</v>
      </c>
      <c r="T975" s="6" t="e">
        <f>INDEX([1]!tblLoc[Score],MATCH(INDEX([1]!tblOrg[Loc],MATCH(#REF!,[1]!tblOrg[Abbr],0)),[1]!tblLoc[Loc],0))</f>
        <v>#REF!</v>
      </c>
      <c r="U975" s="6">
        <f>IFERROR(INDEX([1]!tblLoc[Score],MATCH(INDEX([1]!tblOrg[Loc],MATCH(INDEX(FacList,MATCH(tblTeamSch[[#This Row],[Facility]],INDEX(FacList,,1),0),3),[1]!tblOrg[Org Num],0)),[1]!tblLoc[Loc],0)),"")</f>
        <v>0</v>
      </c>
      <c r="V975" s="6">
        <f>IF(OR(tblTeamSch[[#This Row],[Court]]="",tblTeamSch[[#This Row],[Home]]&gt;0),0,IF(tblTeamSch[[#This Row],[Court]]&lt;10,0,IF(tblTeamSch[[#This Row],[Home Court]]=10,0,10)))</f>
        <v>0</v>
      </c>
      <c r="W975" s="6" t="e">
        <f>COUNTIFS(tblTeamSch[Travel Score for Game],10,tblTeamSch[Home],0,#REF!,#REF!)</f>
        <v>#REF!</v>
      </c>
      <c r="X975" s="6" t="str">
        <f>IFERROR(INDEX(tblTeamSch[Overall Travel Score],MATCH(tblTeamSch[[#This Row],[Opponent]],tblTeamSch[Team],0)),"")</f>
        <v/>
      </c>
      <c r="Y975" s="6" cm="1">
        <f t="array" ref="Y975">IF(Y974="Num",1,IF(Y974="","",IF(Y974+1&gt;TotalNumRegGames*2,"",Y974+1)))</f>
        <v>974</v>
      </c>
    </row>
    <row r="976" spans="1:25" ht="13.35" customHeight="1" x14ac:dyDescent="0.3">
      <c r="A976" s="6" cm="1">
        <f t="array" ref="A9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415</v>
      </c>
      <c r="B976" s="6" cm="1">
        <f t="array" ref="B9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6" s="6">
        <f>IFERROR(INDEX([1]!tblSchedule[Week Game Scheduled],MATCH(tblTeamSch[[#This Row],[Game Num]],[1]!tblSchedule[GameNum],0)),"")</f>
        <v>7</v>
      </c>
      <c r="D976" s="6">
        <f>IFERROR(INDEX([1]!tblSchedule[Round],MATCH(tblTeamSch[[#This Row],[Game Num]],[1]!tblSchedule[GameNum],0)),"")</f>
        <v>4</v>
      </c>
      <c r="E976" s="6">
        <f>IFERROR(INDEX([1]!tblSchedule[Rnd Sch],MATCH(tblTeamSch[[#This Row],[Game Num]],[1]!tblSchedule[GameNum],0)),"")</f>
        <v>4</v>
      </c>
      <c r="F976" s="6" t="str">
        <f>IFERROR(INDEX([1]!tblSchedule[DLC],MATCH(tblTeamSch[[#This Row],[Game Num]],[1]!tblSchedule[GameNum],0)),"")</f>
        <v>6B3</v>
      </c>
      <c r="G976" s="7" t="str">
        <f>IFERROR(INDEX([1]!tblSchedule[Facility],MATCH(tblTeamSch[[#This Row],[Game Num]],[1]!tblSchedule[GameNum],0)),"")</f>
        <v>Holy Spirit Gym</v>
      </c>
      <c r="H976" s="8">
        <f>IFERROR(INDEX([1]!tblSchedule[Game Date],MATCH(tblTeamSch[[#This Row],[Game Num]],[1]!tblSchedule[GameNum],0)),"")</f>
        <v>46033</v>
      </c>
      <c r="I976" s="9">
        <f>IFERROR(INDEX([1]!tblSchedule[Game Time],MATCH(tblTeamSch[[#This Row],[Game Num]],[1]!tblSchedule[GameNum],0)),"")</f>
        <v>0.625</v>
      </c>
      <c r="J976" s="10" t="str">
        <f>IFERROR(INDEX([1]!tblTeams[Organization],MATCH(tblTeamSch[[#This Row],[Team]],[1]!tblTeams[Team],0)),"")</f>
        <v>St. Albert the Great</v>
      </c>
      <c r="K976" s="10" t="str">
        <f>IFERROR(INDEX([1]!tblOrg[Abbr],MATCH(tblTeamSch[[#This Row],[Org]],[1]!tblOrg[Organization],0)),"")</f>
        <v>Alb</v>
      </c>
      <c r="L976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6" s="10" t="str">
        <f>IFERROR(INDEX(IF(tblTeamSch[[#This Row],[1vs2]]=1,[1]!tblSchedule[Team 2 Name],[1]!tblSchedule[Team 1 Name]),MATCH(tblTeamSch[[#This Row],[Game Num]],[1]!tblSchedule[GameNum],0)),"")</f>
        <v>Holy Spirit BBB 6#3</v>
      </c>
      <c r="N976" s="6"/>
      <c r="O976" s="6"/>
      <c r="P976" s="6"/>
      <c r="Q976" s="6">
        <f>INDEX([1]!tblSchedule[Home Game],MATCH(tblTeamSch[[#This Row],[Game Num]],[1]!tblSchedule[GameNum],0))</f>
        <v>1</v>
      </c>
      <c r="R976" s="7" t="e">
        <f>IF(COUNTIFS(tblTeamSch[Team],tblTeamSch[[#This Row],[Team]],#REF!,1)&gt;1,"Y","")</f>
        <v>#REF!</v>
      </c>
      <c r="S976" s="6">
        <f>INDEX([1]!tblLoc[Score],MATCH(INDEX([1]!tblOrg[Loc],MATCH(tblTeamSch[[#This Row],[Org]],[1]!tblOrg[Organization],0)),[1]!tblLoc[Loc],0))</f>
        <v>0</v>
      </c>
      <c r="T976" s="6" t="e">
        <f>INDEX([1]!tblLoc[Score],MATCH(INDEX([1]!tblOrg[Loc],MATCH(#REF!,[1]!tblOrg[Abbr],0)),[1]!tblLoc[Loc],0))</f>
        <v>#REF!</v>
      </c>
      <c r="U976" s="6">
        <f>IFERROR(INDEX([1]!tblLoc[Score],MATCH(INDEX([1]!tblOrg[Loc],MATCH(INDEX(FacList,MATCH(tblTeamSch[[#This Row],[Facility]],INDEX(FacList,,1),0),3),[1]!tblOrg[Org Num],0)),[1]!tblLoc[Loc],0)),"")</f>
        <v>0</v>
      </c>
      <c r="V976" s="6">
        <f>IF(OR(tblTeamSch[[#This Row],[Court]]="",tblTeamSch[[#This Row],[Home]]&gt;0),0,IF(tblTeamSch[[#This Row],[Court]]&lt;10,0,IF(tblTeamSch[[#This Row],[Home Court]]=10,0,10)))</f>
        <v>0</v>
      </c>
      <c r="W976" s="6" t="e">
        <f>COUNTIFS(tblTeamSch[Travel Score for Game],10,tblTeamSch[Home],0,#REF!,#REF!)</f>
        <v>#REF!</v>
      </c>
      <c r="X976" s="6" t="str">
        <f>IFERROR(INDEX(tblTeamSch[Overall Travel Score],MATCH(tblTeamSch[[#This Row],[Opponent]],tblTeamSch[Team],0)),"")</f>
        <v/>
      </c>
      <c r="Y976" s="6" cm="1">
        <f t="array" ref="Y976">IF(Y975="Num",1,IF(Y975="","",IF(Y975+1&gt;TotalNumRegGames*2,"",Y975+1)))</f>
        <v>975</v>
      </c>
    </row>
    <row r="977" spans="1:25" ht="13.35" customHeight="1" x14ac:dyDescent="0.3">
      <c r="A977" s="6" cm="1">
        <f t="array" ref="A9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426</v>
      </c>
      <c r="B977" s="6" cm="1">
        <f t="array" ref="B9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7" s="6">
        <f>IFERROR(INDEX([1]!tblSchedule[Week Game Scheduled],MATCH(tblTeamSch[[#This Row],[Game Num]],[1]!tblSchedule[GameNum],0)),"")</f>
        <v>7</v>
      </c>
      <c r="D977" s="6">
        <f>IFERROR(INDEX([1]!tblSchedule[Round],MATCH(tblTeamSch[[#This Row],[Game Num]],[1]!tblSchedule[GameNum],0)),"")</f>
        <v>5</v>
      </c>
      <c r="E977" s="6">
        <f>IFERROR(INDEX([1]!tblSchedule[Rnd Sch],MATCH(tblTeamSch[[#This Row],[Game Num]],[1]!tblSchedule[GameNum],0)),"")</f>
        <v>5</v>
      </c>
      <c r="F977" s="6" t="str">
        <f>IFERROR(INDEX([1]!tblSchedule[DLC],MATCH(tblTeamSch[[#This Row],[Game Num]],[1]!tblSchedule[GameNum],0)),"")</f>
        <v>6B3</v>
      </c>
      <c r="G977" s="7" t="str">
        <f>IFERROR(INDEX([1]!tblSchedule[Facility],MATCH(tblTeamSch[[#This Row],[Game Num]],[1]!tblSchedule[GameNum],0)),"")</f>
        <v>St. Gabriel Multi-Purpose Building</v>
      </c>
      <c r="H977" s="8">
        <f>IFERROR(INDEX([1]!tblSchedule[Game Date],MATCH(tblTeamSch[[#This Row],[Game Num]],[1]!tblSchedule[GameNum],0)),"")</f>
        <v>46039</v>
      </c>
      <c r="I977" s="9">
        <f>IFERROR(INDEX([1]!tblSchedule[Game Time],MATCH(tblTeamSch[[#This Row],[Game Num]],[1]!tblSchedule[GameNum],0)),"")</f>
        <v>0.5</v>
      </c>
      <c r="J977" s="10" t="str">
        <f>IFERROR(INDEX([1]!tblTeams[Organization],MATCH(tblTeamSch[[#This Row],[Team]],[1]!tblTeams[Team],0)),"")</f>
        <v>St. Albert the Great</v>
      </c>
      <c r="K977" s="10" t="str">
        <f>IFERROR(INDEX([1]!tblOrg[Abbr],MATCH(tblTeamSch[[#This Row],[Org]],[1]!tblOrg[Organization],0)),"")</f>
        <v>Alb</v>
      </c>
      <c r="L977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7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977" s="6"/>
      <c r="O977" s="6"/>
      <c r="P977" s="6"/>
      <c r="Q977" s="6">
        <f>INDEX([1]!tblSchedule[Home Game],MATCH(tblTeamSch[[#This Row],[Game Num]],[1]!tblSchedule[GameNum],0))</f>
        <v>1</v>
      </c>
      <c r="R977" s="7" t="e">
        <f>IF(COUNTIFS(tblTeamSch[Team],tblTeamSch[[#This Row],[Team]],#REF!,1)&gt;1,"Y","")</f>
        <v>#REF!</v>
      </c>
      <c r="S977" s="6">
        <f>INDEX([1]!tblLoc[Score],MATCH(INDEX([1]!tblOrg[Loc],MATCH(tblTeamSch[[#This Row],[Org]],[1]!tblOrg[Organization],0)),[1]!tblLoc[Loc],0))</f>
        <v>0</v>
      </c>
      <c r="T977" s="6" t="e">
        <f>INDEX([1]!tblLoc[Score],MATCH(INDEX([1]!tblOrg[Loc],MATCH(#REF!,[1]!tblOrg[Abbr],0)),[1]!tblLoc[Loc],0))</f>
        <v>#REF!</v>
      </c>
      <c r="U977" s="6">
        <f>IFERROR(INDEX([1]!tblLoc[Score],MATCH(INDEX([1]!tblOrg[Loc],MATCH(INDEX(FacList,MATCH(tblTeamSch[[#This Row],[Facility]],INDEX(FacList,,1),0),3),[1]!tblOrg[Org Num],0)),[1]!tblLoc[Loc],0)),"")</f>
        <v>7</v>
      </c>
      <c r="V977" s="6">
        <f>IF(OR(tblTeamSch[[#This Row],[Court]]="",tblTeamSch[[#This Row],[Home]]&gt;0),0,IF(tblTeamSch[[#This Row],[Court]]&lt;10,0,IF(tblTeamSch[[#This Row],[Home Court]]=10,0,10)))</f>
        <v>0</v>
      </c>
      <c r="W977" s="6" t="e">
        <f>COUNTIFS(tblTeamSch[Travel Score for Game],10,tblTeamSch[Home],0,#REF!,#REF!)</f>
        <v>#REF!</v>
      </c>
      <c r="X977" s="6" t="str">
        <f>IFERROR(INDEX(tblTeamSch[Overall Travel Score],MATCH(tblTeamSch[[#This Row],[Opponent]],tblTeamSch[Team],0)),"")</f>
        <v/>
      </c>
      <c r="Y977" s="6" cm="1">
        <f t="array" ref="Y977">IF(Y976="Num",1,IF(Y976="","",IF(Y976+1&gt;TotalNumRegGames*2,"",Y976+1)))</f>
        <v>976</v>
      </c>
    </row>
    <row r="978" spans="1:25" ht="13.35" customHeight="1" x14ac:dyDescent="0.3">
      <c r="A978" s="6" cm="1">
        <f t="array" ref="A9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441</v>
      </c>
      <c r="B978" s="6" cm="1">
        <f t="array" ref="B9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8" s="6">
        <f>IFERROR(INDEX([1]!tblSchedule[Week Game Scheduled],MATCH(tblTeamSch[[#This Row],[Game Num]],[1]!tblSchedule[GameNum],0)),"")</f>
        <v>9</v>
      </c>
      <c r="D978" s="6">
        <f>IFERROR(INDEX([1]!tblSchedule[Round],MATCH(tblTeamSch[[#This Row],[Game Num]],[1]!tblSchedule[GameNum],0)),"")</f>
        <v>6</v>
      </c>
      <c r="E978" s="6">
        <f>IFERROR(INDEX([1]!tblSchedule[Rnd Sch],MATCH(tblTeamSch[[#This Row],[Game Num]],[1]!tblSchedule[GameNum],0)),"")</f>
        <v>6</v>
      </c>
      <c r="F978" s="6" t="str">
        <f>IFERROR(INDEX([1]!tblSchedule[DLC],MATCH(tblTeamSch[[#This Row],[Game Num]],[1]!tblSchedule[GameNum],0)),"")</f>
        <v>6B3</v>
      </c>
      <c r="G978" s="7" t="str">
        <f>IFERROR(INDEX([1]!tblSchedule[Facility],MATCH(tblTeamSch[[#This Row],[Game Num]],[1]!tblSchedule[GameNum],0)),"")</f>
        <v>St. Nicholas Academy Gym</v>
      </c>
      <c r="H978" s="8">
        <f>IFERROR(INDEX([1]!tblSchedule[Game Date],MATCH(tblTeamSch[[#This Row],[Game Num]],[1]!tblSchedule[GameNum],0)),"")</f>
        <v>46047</v>
      </c>
      <c r="I978" s="9">
        <f>IFERROR(INDEX([1]!tblSchedule[Game Time],MATCH(tblTeamSch[[#This Row],[Game Num]],[1]!tblSchedule[GameNum],0)),"")</f>
        <v>0.66666666666666663</v>
      </c>
      <c r="J978" s="10" t="str">
        <f>IFERROR(INDEX([1]!tblTeams[Organization],MATCH(tblTeamSch[[#This Row],[Team]],[1]!tblTeams[Team],0)),"")</f>
        <v>St. Albert the Great</v>
      </c>
      <c r="K978" s="10" t="str">
        <f>IFERROR(INDEX([1]!tblOrg[Abbr],MATCH(tblTeamSch[[#This Row],[Org]],[1]!tblOrg[Organization],0)),"")</f>
        <v>Alb</v>
      </c>
      <c r="L978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8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978" s="6"/>
      <c r="O978" s="6"/>
      <c r="P978" s="6"/>
      <c r="Q978" s="6">
        <f>INDEX([1]!tblSchedule[Home Game],MATCH(tblTeamSch[[#This Row],[Game Num]],[1]!tblSchedule[GameNum],0))</f>
        <v>0</v>
      </c>
      <c r="R978" s="7" t="e">
        <f>IF(COUNTIFS(tblTeamSch[Team],tblTeamSch[[#This Row],[Team]],#REF!,1)&gt;1,"Y","")</f>
        <v>#REF!</v>
      </c>
      <c r="S978" s="6">
        <f>INDEX([1]!tblLoc[Score],MATCH(INDEX([1]!tblOrg[Loc],MATCH(tblTeamSch[[#This Row],[Org]],[1]!tblOrg[Organization],0)),[1]!tblLoc[Loc],0))</f>
        <v>0</v>
      </c>
      <c r="T978" s="6" t="e">
        <f>INDEX([1]!tblLoc[Score],MATCH(INDEX([1]!tblOrg[Loc],MATCH(#REF!,[1]!tblOrg[Abbr],0)),[1]!tblLoc[Loc],0))</f>
        <v>#REF!</v>
      </c>
      <c r="U978" s="6">
        <f>IFERROR(INDEX([1]!tblLoc[Score],MATCH(INDEX([1]!tblOrg[Loc],MATCH(INDEX(FacList,MATCH(tblTeamSch[[#This Row],[Facility]],INDEX(FacList,,1),0),3),[1]!tblOrg[Org Num],0)),[1]!tblLoc[Loc],0)),"")</f>
        <v>10</v>
      </c>
      <c r="V978" s="6">
        <f>IF(OR(tblTeamSch[[#This Row],[Court]]="",tblTeamSch[[#This Row],[Home]]&gt;0),0,IF(tblTeamSch[[#This Row],[Court]]&lt;10,0,IF(tblTeamSch[[#This Row],[Home Court]]=10,0,10)))</f>
        <v>10</v>
      </c>
      <c r="W978" s="6" t="e">
        <f>COUNTIFS(tblTeamSch[Travel Score for Game],10,tblTeamSch[Home],0,#REF!,#REF!)</f>
        <v>#REF!</v>
      </c>
      <c r="X978" s="6" t="str">
        <f>IFERROR(INDEX(tblTeamSch[Overall Travel Score],MATCH(tblTeamSch[[#This Row],[Opponent]],tblTeamSch[Team],0)),"")</f>
        <v/>
      </c>
      <c r="Y978" s="6" cm="1">
        <f t="array" ref="Y978">IF(Y977="Num",1,IF(Y977="","",IF(Y977+1&gt;TotalNumRegGames*2,"",Y977+1)))</f>
        <v>977</v>
      </c>
    </row>
    <row r="979" spans="1:25" ht="13.35" customHeight="1" x14ac:dyDescent="0.3">
      <c r="A979" s="6" cm="1">
        <f t="array" ref="A9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452</v>
      </c>
      <c r="B979" s="6" cm="1">
        <f t="array" ref="B9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79" s="6">
        <f>IFERROR(INDEX([1]!tblSchedule[Week Game Scheduled],MATCH(tblTeamSch[[#This Row],[Game Num]],[1]!tblSchedule[GameNum],0)),"")</f>
        <v>10</v>
      </c>
      <c r="D979" s="6">
        <f>IFERROR(INDEX([1]!tblSchedule[Round],MATCH(tblTeamSch[[#This Row],[Game Num]],[1]!tblSchedule[GameNum],0)),"")</f>
        <v>7</v>
      </c>
      <c r="E979" s="6">
        <f>IFERROR(INDEX([1]!tblSchedule[Rnd Sch],MATCH(tblTeamSch[[#This Row],[Game Num]],[1]!tblSchedule[GameNum],0)),"")</f>
        <v>7</v>
      </c>
      <c r="F979" s="6" t="str">
        <f>IFERROR(INDEX([1]!tblSchedule[DLC],MATCH(tblTeamSch[[#This Row],[Game Num]],[1]!tblSchedule[GameNum],0)),"")</f>
        <v>6B3</v>
      </c>
      <c r="G979" s="7" t="str">
        <f>IFERROR(INDEX([1]!tblSchedule[Facility],MATCH(tblTeamSch[[#This Row],[Game Num]],[1]!tblSchedule[GameNum],0)),"")</f>
        <v>St. Margaret Mary PAC (smaller gym)</v>
      </c>
      <c r="H979" s="8">
        <f>IFERROR(INDEX([1]!tblSchedule[Game Date],MATCH(tblTeamSch[[#This Row],[Game Num]],[1]!tblSchedule[GameNum],0)),"")</f>
        <v>46054</v>
      </c>
      <c r="I979" s="9">
        <f>IFERROR(INDEX([1]!tblSchedule[Game Time],MATCH(tblTeamSch[[#This Row],[Game Num]],[1]!tblSchedule[GameNum],0)),"")</f>
        <v>0.60416666666666663</v>
      </c>
      <c r="J979" s="10" t="str">
        <f>IFERROR(INDEX([1]!tblTeams[Organization],MATCH(tblTeamSch[[#This Row],[Team]],[1]!tblTeams[Team],0)),"")</f>
        <v>St. Albert the Great</v>
      </c>
      <c r="K979" s="10" t="str">
        <f>IFERROR(INDEX([1]!tblOrg[Abbr],MATCH(tblTeamSch[[#This Row],[Org]],[1]!tblOrg[Organization],0)),"")</f>
        <v>Alb</v>
      </c>
      <c r="L979" s="10" t="str">
        <f>IFERROR(INDEX(IF(tblTeamSch[[#This Row],[1vs2]]=1,[1]!tblSchedule[Team 1 Name],[1]!tblSchedule[Team 2 Name]),MATCH(tblTeamSch[[#This Row],[Game Num]],[1]!tblSchedule[GameNum],0)),"")</f>
        <v>St. Albert BB 6B #3 White</v>
      </c>
      <c r="M979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979" s="6"/>
      <c r="O979" s="6"/>
      <c r="P979" s="6"/>
      <c r="Q979" s="6">
        <f>INDEX([1]!tblSchedule[Home Game],MATCH(tblTeamSch[[#This Row],[Game Num]],[1]!tblSchedule[GameNum],0))</f>
        <v>0</v>
      </c>
      <c r="R979" s="7" t="e">
        <f>IF(COUNTIFS(tblTeamSch[Team],tblTeamSch[[#This Row],[Team]],#REF!,1)&gt;1,"Y","")</f>
        <v>#REF!</v>
      </c>
      <c r="S979" s="6">
        <f>INDEX([1]!tblLoc[Score],MATCH(INDEX([1]!tblOrg[Loc],MATCH(tblTeamSch[[#This Row],[Org]],[1]!tblOrg[Organization],0)),[1]!tblLoc[Loc],0))</f>
        <v>0</v>
      </c>
      <c r="T979" s="6" t="e">
        <f>INDEX([1]!tblLoc[Score],MATCH(INDEX([1]!tblOrg[Loc],MATCH(#REF!,[1]!tblOrg[Abbr],0)),[1]!tblLoc[Loc],0))</f>
        <v>#REF!</v>
      </c>
      <c r="U979" s="6">
        <f>IFERROR(INDEX([1]!tblLoc[Score],MATCH(INDEX([1]!tblOrg[Loc],MATCH(INDEX(FacList,MATCH(tblTeamSch[[#This Row],[Facility]],INDEX(FacList,,1),0),3),[1]!tblOrg[Org Num],0)),[1]!tblLoc[Loc],0)),"")</f>
        <v>0</v>
      </c>
      <c r="V979" s="6">
        <f>IF(OR(tblTeamSch[[#This Row],[Court]]="",tblTeamSch[[#This Row],[Home]]&gt;0),0,IF(tblTeamSch[[#This Row],[Court]]&lt;10,0,IF(tblTeamSch[[#This Row],[Home Court]]=10,0,10)))</f>
        <v>0</v>
      </c>
      <c r="W979" s="6" t="e">
        <f>COUNTIFS(tblTeamSch[Travel Score for Game],10,tblTeamSch[Home],0,#REF!,#REF!)</f>
        <v>#REF!</v>
      </c>
      <c r="X979" s="6" t="str">
        <f>IFERROR(INDEX(tblTeamSch[Overall Travel Score],MATCH(tblTeamSch[[#This Row],[Opponent]],tblTeamSch[Team],0)),"")</f>
        <v/>
      </c>
      <c r="Y979" s="6" cm="1">
        <f t="array" ref="Y979">IF(Y978="Num",1,IF(Y978="","",IF(Y978+1&gt;TotalNumRegGames*2,"",Y978+1)))</f>
        <v>978</v>
      </c>
    </row>
    <row r="980" spans="1:25" ht="13.35" customHeight="1" x14ac:dyDescent="0.3">
      <c r="A980" s="6" cm="1">
        <f t="array" ref="A9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862</v>
      </c>
      <c r="B980" s="6" cm="1">
        <f t="array" ref="B9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0" s="6">
        <f>IFERROR(INDEX([1]!tblSchedule[Week Game Scheduled],MATCH(tblTeamSch[[#This Row],[Game Num]],[1]!tblSchedule[GameNum],0)),"")</f>
        <v>49</v>
      </c>
      <c r="D980" s="6">
        <f>IFERROR(INDEX([1]!tblSchedule[Round],MATCH(tblTeamSch[[#This Row],[Game Num]],[1]!tblSchedule[GameNum],0)),"")</f>
        <v>1</v>
      </c>
      <c r="E980" s="6">
        <f>IFERROR(INDEX([1]!tblSchedule[Rnd Sch],MATCH(tblTeamSch[[#This Row],[Game Num]],[1]!tblSchedule[GameNum],0)),"")</f>
        <v>1</v>
      </c>
      <c r="F980" s="6" t="str">
        <f>IFERROR(INDEX([1]!tblSchedule[DLC],MATCH(tblTeamSch[[#This Row],[Game Num]],[1]!tblSchedule[GameNum],0)),"")</f>
        <v>6G1AA</v>
      </c>
      <c r="G980" s="7" t="str">
        <f>IFERROR(INDEX([1]!tblSchedule[Facility],MATCH(tblTeamSch[[#This Row],[Game Num]],[1]!tblSchedule[GameNum],0)),"")</f>
        <v>St. Michael Community Center</v>
      </c>
      <c r="H980" s="8">
        <f>IFERROR(INDEX([1]!tblSchedule[Game Date],MATCH(tblTeamSch[[#This Row],[Game Num]],[1]!tblSchedule[GameNum],0)),"")</f>
        <v>45997</v>
      </c>
      <c r="I980" s="9">
        <f>IFERROR(INDEX([1]!tblSchedule[Game Time],MATCH(tblTeamSch[[#This Row],[Game Num]],[1]!tblSchedule[GameNum],0)),"")</f>
        <v>0.41666666666666669</v>
      </c>
      <c r="J980" s="10" t="str">
        <f>IFERROR(INDEX([1]!tblTeams[Organization],MATCH(tblTeamSch[[#This Row],[Team]],[1]!tblTeams[Team],0)),"")</f>
        <v>St. Albert the Great</v>
      </c>
      <c r="K980" s="10" t="str">
        <f>IFERROR(INDEX([1]!tblOrg[Abbr],MATCH(tblTeamSch[[#This Row],[Org]],[1]!tblOrg[Organization],0)),"")</f>
        <v>Alb</v>
      </c>
      <c r="L980" s="10" t="str">
        <f>IFERROR(INDEX(IF(tblTeamSch[[#This Row],[1vs2]]=1,[1]!tblSchedule[Team 1 Name],[1]!tblSchedule[Team 2 Name]),MATCH(tblTeamSch[[#This Row],[Game Num]],[1]!tblSchedule[GameNum],0)),"")</f>
        <v>St. Albert BB 6G#1</v>
      </c>
      <c r="M980" s="10" t="str">
        <f>IFERROR(INDEX(IF(tblTeamSch[[#This Row],[1vs2]]=1,[1]!tblSchedule[Team 2 Name],[1]!tblSchedule[Team 1 Name]),MATCH(tblTeamSch[[#This Row],[Game Num]],[1]!tblSchedule[GameNum],0)),"")</f>
        <v>St Michael BB 6G#1</v>
      </c>
      <c r="N980" s="6"/>
      <c r="O980" s="6"/>
      <c r="P980" s="6"/>
      <c r="Q980" s="6">
        <f>INDEX([1]!tblSchedule[Home Game],MATCH(tblTeamSch[[#This Row],[Game Num]],[1]!tblSchedule[GameNum],0))</f>
        <v>1</v>
      </c>
      <c r="R980" s="7" t="e">
        <f>IF(COUNTIFS(tblTeamSch[Team],tblTeamSch[[#This Row],[Team]],#REF!,1)&gt;1,"Y","")</f>
        <v>#REF!</v>
      </c>
      <c r="S980" s="6">
        <f>INDEX([1]!tblLoc[Score],MATCH(INDEX([1]!tblOrg[Loc],MATCH(tblTeamSch[[#This Row],[Org]],[1]!tblOrg[Organization],0)),[1]!tblLoc[Loc],0))</f>
        <v>0</v>
      </c>
      <c r="T980" s="6" t="e">
        <f>INDEX([1]!tblLoc[Score],MATCH(INDEX([1]!tblOrg[Loc],MATCH(#REF!,[1]!tblOrg[Abbr],0)),[1]!tblLoc[Loc],0))</f>
        <v>#REF!</v>
      </c>
      <c r="U980" s="6">
        <f>IFERROR(INDEX([1]!tblLoc[Score],MATCH(INDEX([1]!tblOrg[Loc],MATCH(INDEX(FacList,MATCH(tblTeamSch[[#This Row],[Facility]],INDEX(FacList,,1),0),3),[1]!tblOrg[Org Num],0)),[1]!tblLoc[Loc],0)),"")</f>
        <v>7</v>
      </c>
      <c r="V980" s="6">
        <f>IF(OR(tblTeamSch[[#This Row],[Court]]="",tblTeamSch[[#This Row],[Home]]&gt;0),0,IF(tblTeamSch[[#This Row],[Court]]&lt;10,0,IF(tblTeamSch[[#This Row],[Home Court]]=10,0,10)))</f>
        <v>0</v>
      </c>
      <c r="W980" s="6" t="e">
        <f>COUNTIFS(tblTeamSch[Travel Score for Game],10,tblTeamSch[Home],0,#REF!,#REF!)</f>
        <v>#REF!</v>
      </c>
      <c r="X980" s="6" t="str">
        <f>IFERROR(INDEX(tblTeamSch[Overall Travel Score],MATCH(tblTeamSch[[#This Row],[Opponent]],tblTeamSch[Team],0)),"")</f>
        <v/>
      </c>
      <c r="Y980" s="6" cm="1">
        <f t="array" ref="Y980">IF(Y979="Num",1,IF(Y979="","",IF(Y979+1&gt;TotalNumRegGames*2,"",Y979+1)))</f>
        <v>979</v>
      </c>
    </row>
    <row r="981" spans="1:25" ht="13.35" customHeight="1" x14ac:dyDescent="0.3">
      <c r="A981" s="6" cm="1">
        <f t="array" ref="A9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869</v>
      </c>
      <c r="B981" s="6" cm="1">
        <f t="array" ref="B9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81" s="6">
        <f>IFERROR(INDEX([1]!tblSchedule[Week Game Scheduled],MATCH(tblTeamSch[[#This Row],[Game Num]],[1]!tblSchedule[GameNum],0)),"")</f>
        <v>50</v>
      </c>
      <c r="D981" s="6">
        <f>IFERROR(INDEX([1]!tblSchedule[Round],MATCH(tblTeamSch[[#This Row],[Game Num]],[1]!tblSchedule[GameNum],0)),"")</f>
        <v>2</v>
      </c>
      <c r="E981" s="6">
        <f>IFERROR(INDEX([1]!tblSchedule[Rnd Sch],MATCH(tblTeamSch[[#This Row],[Game Num]],[1]!tblSchedule[GameNum],0)),"")</f>
        <v>2</v>
      </c>
      <c r="F981" s="6" t="str">
        <f>IFERROR(INDEX([1]!tblSchedule[DLC],MATCH(tblTeamSch[[#This Row],[Game Num]],[1]!tblSchedule[GameNum],0)),"")</f>
        <v>6G1AA</v>
      </c>
      <c r="G981" s="7" t="str">
        <f>IFERROR(INDEX([1]!tblSchedule[Facility],MATCH(tblTeamSch[[#This Row],[Game Num]],[1]!tblSchedule[GameNum],0)),"")</f>
        <v>St. Margaret Mary Gym</v>
      </c>
      <c r="H981" s="8">
        <f>IFERROR(INDEX([1]!tblSchedule[Game Date],MATCH(tblTeamSch[[#This Row],[Game Num]],[1]!tblSchedule[GameNum],0)),"")</f>
        <v>46004</v>
      </c>
      <c r="I981" s="9">
        <f>IFERROR(INDEX([1]!tblSchedule[Game Time],MATCH(tblTeamSch[[#This Row],[Game Num]],[1]!tblSchedule[GameNum],0)),"")</f>
        <v>0.41666666666666669</v>
      </c>
      <c r="J981" s="10" t="str">
        <f>IFERROR(INDEX([1]!tblTeams[Organization],MATCH(tblTeamSch[[#This Row],[Team]],[1]!tblTeams[Team],0)),"")</f>
        <v>St. Albert the Great</v>
      </c>
      <c r="K981" s="10" t="str">
        <f>IFERROR(INDEX([1]!tblOrg[Abbr],MATCH(tblTeamSch[[#This Row],[Org]],[1]!tblOrg[Organization],0)),"")</f>
        <v>Alb</v>
      </c>
      <c r="L981" s="10" t="str">
        <f>IFERROR(INDEX(IF(tblTeamSch[[#This Row],[1vs2]]=1,[1]!tblSchedule[Team 1 Name],[1]!tblSchedule[Team 2 Name]),MATCH(tblTeamSch[[#This Row],[Game Num]],[1]!tblSchedule[GameNum],0)),"")</f>
        <v>St. Albert BB 6G#1</v>
      </c>
      <c r="M981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981" s="6"/>
      <c r="O981" s="6"/>
      <c r="P981" s="6"/>
      <c r="Q981" s="6">
        <f>INDEX([1]!tblSchedule[Home Game],MATCH(tblTeamSch[[#This Row],[Game Num]],[1]!tblSchedule[GameNum],0))</f>
        <v>1</v>
      </c>
      <c r="R981" s="7" t="e">
        <f>IF(COUNTIFS(tblTeamSch[Team],tblTeamSch[[#This Row],[Team]],#REF!,1)&gt;1,"Y","")</f>
        <v>#REF!</v>
      </c>
      <c r="S981" s="6">
        <f>INDEX([1]!tblLoc[Score],MATCH(INDEX([1]!tblOrg[Loc],MATCH(tblTeamSch[[#This Row],[Org]],[1]!tblOrg[Organization],0)),[1]!tblLoc[Loc],0))</f>
        <v>0</v>
      </c>
      <c r="T981" s="6" t="e">
        <f>INDEX([1]!tblLoc[Score],MATCH(INDEX([1]!tblOrg[Loc],MATCH(#REF!,[1]!tblOrg[Abbr],0)),[1]!tblLoc[Loc],0))</f>
        <v>#REF!</v>
      </c>
      <c r="U981" s="6">
        <f>IFERROR(INDEX([1]!tblLoc[Score],MATCH(INDEX([1]!tblOrg[Loc],MATCH(INDEX(FacList,MATCH(tblTeamSch[[#This Row],[Facility]],INDEX(FacList,,1),0),3),[1]!tblOrg[Org Num],0)),[1]!tblLoc[Loc],0)),"")</f>
        <v>0</v>
      </c>
      <c r="V981" s="6">
        <f>IF(OR(tblTeamSch[[#This Row],[Court]]="",tblTeamSch[[#This Row],[Home]]&gt;0),0,IF(tblTeamSch[[#This Row],[Court]]&lt;10,0,IF(tblTeamSch[[#This Row],[Home Court]]=10,0,10)))</f>
        <v>0</v>
      </c>
      <c r="W981" s="6" t="e">
        <f>COUNTIFS(tblTeamSch[Travel Score for Game],10,tblTeamSch[Home],0,#REF!,#REF!)</f>
        <v>#REF!</v>
      </c>
      <c r="X981" s="6" t="str">
        <f>IFERROR(INDEX(tblTeamSch[Overall Travel Score],MATCH(tblTeamSch[[#This Row],[Opponent]],tblTeamSch[Team],0)),"")</f>
        <v/>
      </c>
      <c r="Y981" s="6" cm="1">
        <f t="array" ref="Y981">IF(Y980="Num",1,IF(Y980="","",IF(Y980+1&gt;TotalNumRegGames*2,"",Y980+1)))</f>
        <v>980</v>
      </c>
    </row>
    <row r="982" spans="1:25" ht="13.35" customHeight="1" x14ac:dyDescent="0.3">
      <c r="A982" s="6" cm="1">
        <f t="array" ref="A9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874</v>
      </c>
      <c r="B982" s="6" cm="1">
        <f t="array" ref="B9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82" s="6">
        <f>IFERROR(INDEX([1]!tblSchedule[Week Game Scheduled],MATCH(tblTeamSch[[#This Row],[Game Num]],[1]!tblSchedule[GameNum],0)),"")</f>
        <v>5</v>
      </c>
      <c r="D982" s="6">
        <f>IFERROR(INDEX([1]!tblSchedule[Round],MATCH(tblTeamSch[[#This Row],[Game Num]],[1]!tblSchedule[GameNum],0)),"")</f>
        <v>3</v>
      </c>
      <c r="E982" s="6">
        <f>IFERROR(INDEX([1]!tblSchedule[Rnd Sch],MATCH(tblTeamSch[[#This Row],[Game Num]],[1]!tblSchedule[GameNum],0)),"")</f>
        <v>3</v>
      </c>
      <c r="F982" s="6" t="str">
        <f>IFERROR(INDEX([1]!tblSchedule[DLC],MATCH(tblTeamSch[[#This Row],[Game Num]],[1]!tblSchedule[GameNum],0)),"")</f>
        <v>6G1AA</v>
      </c>
      <c r="G982" s="7" t="str">
        <f>IFERROR(INDEX([1]!tblSchedule[Facility],MATCH(tblTeamSch[[#This Row],[Game Num]],[1]!tblSchedule[GameNum],0)),"")</f>
        <v>Holy Trinity Parish School</v>
      </c>
      <c r="H982" s="8">
        <f>IFERROR(INDEX([1]!tblSchedule[Game Date],MATCH(tblTeamSch[[#This Row],[Game Num]],[1]!tblSchedule[GameNum],0)),"")</f>
        <v>46025</v>
      </c>
      <c r="I982" s="9">
        <f>IFERROR(INDEX([1]!tblSchedule[Game Time],MATCH(tblTeamSch[[#This Row],[Game Num]],[1]!tblSchedule[GameNum],0)),"")</f>
        <v>0.41666666666666669</v>
      </c>
      <c r="J982" s="10" t="str">
        <f>IFERROR(INDEX([1]!tblTeams[Organization],MATCH(tblTeamSch[[#This Row],[Team]],[1]!tblTeams[Team],0)),"")</f>
        <v>St. Albert the Great</v>
      </c>
      <c r="K982" s="10" t="str">
        <f>IFERROR(INDEX([1]!tblOrg[Abbr],MATCH(tblTeamSch[[#This Row],[Org]],[1]!tblOrg[Organization],0)),"")</f>
        <v>Alb</v>
      </c>
      <c r="L982" s="10" t="str">
        <f>IFERROR(INDEX(IF(tblTeamSch[[#This Row],[1vs2]]=1,[1]!tblSchedule[Team 1 Name],[1]!tblSchedule[Team 2 Name]),MATCH(tblTeamSch[[#This Row],[Game Num]],[1]!tblSchedule[GameNum],0)),"")</f>
        <v>St. Albert BB 6G#1</v>
      </c>
      <c r="M982" s="10" t="str">
        <f>IFERROR(INDEX(IF(tblTeamSch[[#This Row],[1vs2]]=1,[1]!tblSchedule[Team 2 Name],[1]!tblSchedule[Team 1 Name]),MATCH(tblTeamSch[[#This Row],[Game Num]],[1]!tblSchedule[GameNum],0)),"")</f>
        <v>Holy Trinity BB 5/6G #1</v>
      </c>
      <c r="N982" s="6"/>
      <c r="O982" s="6"/>
      <c r="P982" s="6"/>
      <c r="Q982" s="6">
        <f>INDEX([1]!tblSchedule[Home Game],MATCH(tblTeamSch[[#This Row],[Game Num]],[1]!tblSchedule[GameNum],0))</f>
        <v>1</v>
      </c>
      <c r="R982" s="7" t="e">
        <f>IF(COUNTIFS(tblTeamSch[Team],tblTeamSch[[#This Row],[Team]],#REF!,1)&gt;1,"Y","")</f>
        <v>#REF!</v>
      </c>
      <c r="S982" s="6">
        <f>INDEX([1]!tblLoc[Score],MATCH(INDEX([1]!tblOrg[Loc],MATCH(tblTeamSch[[#This Row],[Org]],[1]!tblOrg[Organization],0)),[1]!tblLoc[Loc],0))</f>
        <v>0</v>
      </c>
      <c r="T982" s="6" t="e">
        <f>INDEX([1]!tblLoc[Score],MATCH(INDEX([1]!tblOrg[Loc],MATCH(#REF!,[1]!tblOrg[Abbr],0)),[1]!tblLoc[Loc],0))</f>
        <v>#REF!</v>
      </c>
      <c r="U982" s="6">
        <f>IFERROR(INDEX([1]!tblLoc[Score],MATCH(INDEX([1]!tblOrg[Loc],MATCH(INDEX(FacList,MATCH(tblTeamSch[[#This Row],[Facility]],INDEX(FacList,,1),0),3),[1]!tblOrg[Org Num],0)),[1]!tblLoc[Loc],0)),"")</f>
        <v>0</v>
      </c>
      <c r="V982" s="6">
        <f>IF(OR(tblTeamSch[[#This Row],[Court]]="",tblTeamSch[[#This Row],[Home]]&gt;0),0,IF(tblTeamSch[[#This Row],[Court]]&lt;10,0,IF(tblTeamSch[[#This Row],[Home Court]]=10,0,10)))</f>
        <v>0</v>
      </c>
      <c r="W982" s="6" t="e">
        <f>COUNTIFS(tblTeamSch[Travel Score for Game],10,tblTeamSch[Home],0,#REF!,#REF!)</f>
        <v>#REF!</v>
      </c>
      <c r="X982" s="6" t="str">
        <f>IFERROR(INDEX(tblTeamSch[Overall Travel Score],MATCH(tblTeamSch[[#This Row],[Opponent]],tblTeamSch[Team],0)),"")</f>
        <v/>
      </c>
      <c r="Y982" s="6" cm="1">
        <f t="array" ref="Y982">IF(Y981="Num",1,IF(Y981="","",IF(Y981+1&gt;TotalNumRegGames*2,"",Y981+1)))</f>
        <v>981</v>
      </c>
    </row>
    <row r="983" spans="1:25" ht="13.35" customHeight="1" x14ac:dyDescent="0.3">
      <c r="A983" s="6" cm="1">
        <f t="array" ref="A9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879</v>
      </c>
      <c r="B983" s="6" cm="1">
        <f t="array" ref="B9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3" s="6">
        <f>IFERROR(INDEX([1]!tblSchedule[Week Game Scheduled],MATCH(tblTeamSch[[#This Row],[Game Num]],[1]!tblSchedule[GameNum],0)),"")</f>
        <v>6</v>
      </c>
      <c r="D983" s="6">
        <f>IFERROR(INDEX([1]!tblSchedule[Round],MATCH(tblTeamSch[[#This Row],[Game Num]],[1]!tblSchedule[GameNum],0)),"")</f>
        <v>4</v>
      </c>
      <c r="E983" s="6">
        <f>IFERROR(INDEX([1]!tblSchedule[Rnd Sch],MATCH(tblTeamSch[[#This Row],[Game Num]],[1]!tblSchedule[GameNum],0)),"")</f>
        <v>4</v>
      </c>
      <c r="F983" s="6" t="str">
        <f>IFERROR(INDEX([1]!tblSchedule[DLC],MATCH(tblTeamSch[[#This Row],[Game Num]],[1]!tblSchedule[GameNum],0)),"")</f>
        <v>6G1AA</v>
      </c>
      <c r="G983" s="7" t="str">
        <f>IFERROR(INDEX([1]!tblSchedule[Facility],MATCH(tblTeamSch[[#This Row],[Game Num]],[1]!tblSchedule[GameNum],0)),"")</f>
        <v>St. Patrick's Celtic Center</v>
      </c>
      <c r="H983" s="8">
        <f>IFERROR(INDEX([1]!tblSchedule[Game Date],MATCH(tblTeamSch[[#This Row],[Game Num]],[1]!tblSchedule[GameNum],0)),"")</f>
        <v>46032</v>
      </c>
      <c r="I983" s="9">
        <f>IFERROR(INDEX([1]!tblSchedule[Game Time],MATCH(tblTeamSch[[#This Row],[Game Num]],[1]!tblSchedule[GameNum],0)),"")</f>
        <v>0.45833333333333331</v>
      </c>
      <c r="J983" s="10" t="str">
        <f>IFERROR(INDEX([1]!tblTeams[Organization],MATCH(tblTeamSch[[#This Row],[Team]],[1]!tblTeams[Team],0)),"")</f>
        <v>St. Albert the Great</v>
      </c>
      <c r="K983" s="10" t="str">
        <f>IFERROR(INDEX([1]!tblOrg[Abbr],MATCH(tblTeamSch[[#This Row],[Org]],[1]!tblOrg[Organization],0)),"")</f>
        <v>Alb</v>
      </c>
      <c r="L983" s="10" t="str">
        <f>IFERROR(INDEX(IF(tblTeamSch[[#This Row],[1vs2]]=1,[1]!tblSchedule[Team 1 Name],[1]!tblSchedule[Team 2 Name]),MATCH(tblTeamSch[[#This Row],[Game Num]],[1]!tblSchedule[GameNum],0)),"")</f>
        <v>St. Albert BB 6G#1</v>
      </c>
      <c r="M983" s="10" t="str">
        <f>IFERROR(INDEX(IF(tblTeamSch[[#This Row],[1vs2]]=1,[1]!tblSchedule[Team 2 Name],[1]!tblSchedule[Team 1 Name]),MATCH(tblTeamSch[[#This Row],[Game Num]],[1]!tblSchedule[GameNum],0)),"")</f>
        <v>St Patrick BB 6G#1</v>
      </c>
      <c r="N983" s="6"/>
      <c r="O983" s="6"/>
      <c r="P983" s="6"/>
      <c r="Q983" s="6">
        <f>INDEX([1]!tblSchedule[Home Game],MATCH(tblTeamSch[[#This Row],[Game Num]],[1]!tblSchedule[GameNum],0))</f>
        <v>1</v>
      </c>
      <c r="R983" s="7" t="e">
        <f>IF(COUNTIFS(tblTeamSch[Team],tblTeamSch[[#This Row],[Team]],#REF!,1)&gt;1,"Y","")</f>
        <v>#REF!</v>
      </c>
      <c r="S983" s="6">
        <f>INDEX([1]!tblLoc[Score],MATCH(INDEX([1]!tblOrg[Loc],MATCH(tblTeamSch[[#This Row],[Org]],[1]!tblOrg[Organization],0)),[1]!tblLoc[Loc],0))</f>
        <v>0</v>
      </c>
      <c r="T983" s="6" t="e">
        <f>INDEX([1]!tblLoc[Score],MATCH(INDEX([1]!tblOrg[Loc],MATCH(#REF!,[1]!tblOrg[Abbr],0)),[1]!tblLoc[Loc],0))</f>
        <v>#REF!</v>
      </c>
      <c r="U983" s="6">
        <f>IFERROR(INDEX([1]!tblLoc[Score],MATCH(INDEX([1]!tblOrg[Loc],MATCH(INDEX(FacList,MATCH(tblTeamSch[[#This Row],[Facility]],INDEX(FacList,,1),0),3),[1]!tblOrg[Org Num],0)),[1]!tblLoc[Loc],0)),"")</f>
        <v>4</v>
      </c>
      <c r="V983" s="6">
        <f>IF(OR(tblTeamSch[[#This Row],[Court]]="",tblTeamSch[[#This Row],[Home]]&gt;0),0,IF(tblTeamSch[[#This Row],[Court]]&lt;10,0,IF(tblTeamSch[[#This Row],[Home Court]]=10,0,10)))</f>
        <v>0</v>
      </c>
      <c r="W983" s="6" t="e">
        <f>COUNTIFS(tblTeamSch[Travel Score for Game],10,tblTeamSch[Home],0,#REF!,#REF!)</f>
        <v>#REF!</v>
      </c>
      <c r="X983" s="6" t="str">
        <f>IFERROR(INDEX(tblTeamSch[Overall Travel Score],MATCH(tblTeamSch[[#This Row],[Opponent]],tblTeamSch[Team],0)),"")</f>
        <v/>
      </c>
      <c r="Y983" s="6" cm="1">
        <f t="array" ref="Y983">IF(Y982="Num",1,IF(Y982="","",IF(Y982+1&gt;TotalNumRegGames*2,"",Y982+1)))</f>
        <v>982</v>
      </c>
    </row>
    <row r="984" spans="1:25" ht="13.35" customHeight="1" x14ac:dyDescent="0.3">
      <c r="A984" s="6" cm="1">
        <f t="array" ref="A9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885</v>
      </c>
      <c r="B984" s="6" cm="1">
        <f t="array" ref="B9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4" s="6">
        <f>IFERROR(INDEX([1]!tblSchedule[Week Game Scheduled],MATCH(tblTeamSch[[#This Row],[Game Num]],[1]!tblSchedule[GameNum],0)),"")</f>
        <v>7</v>
      </c>
      <c r="D984" s="6">
        <f>IFERROR(INDEX([1]!tblSchedule[Round],MATCH(tblTeamSch[[#This Row],[Game Num]],[1]!tblSchedule[GameNum],0)),"")</f>
        <v>5</v>
      </c>
      <c r="E984" s="6">
        <f>IFERROR(INDEX([1]!tblSchedule[Rnd Sch],MATCH(tblTeamSch[[#This Row],[Game Num]],[1]!tblSchedule[GameNum],0)),"")</f>
        <v>5</v>
      </c>
      <c r="F984" s="6" t="str">
        <f>IFERROR(INDEX([1]!tblSchedule[DLC],MATCH(tblTeamSch[[#This Row],[Game Num]],[1]!tblSchedule[GameNum],0)),"")</f>
        <v>6G1AA</v>
      </c>
      <c r="G984" s="7" t="str">
        <f>IFERROR(INDEX([1]!tblSchedule[Facility],MATCH(tblTeamSch[[#This Row],[Game Num]],[1]!tblSchedule[GameNum],0)),"")</f>
        <v>St. Gabriel Multi-Purpose Building</v>
      </c>
      <c r="H984" s="8">
        <f>IFERROR(INDEX([1]!tblSchedule[Game Date],MATCH(tblTeamSch[[#This Row],[Game Num]],[1]!tblSchedule[GameNum],0)),"")</f>
        <v>46039</v>
      </c>
      <c r="I984" s="9">
        <f>IFERROR(INDEX([1]!tblSchedule[Game Time],MATCH(tblTeamSch[[#This Row],[Game Num]],[1]!tblSchedule[GameNum],0)),"")</f>
        <v>0.41666666666666669</v>
      </c>
      <c r="J984" s="10" t="str">
        <f>IFERROR(INDEX([1]!tblTeams[Organization],MATCH(tblTeamSch[[#This Row],[Team]],[1]!tblTeams[Team],0)),"")</f>
        <v>St. Albert the Great</v>
      </c>
      <c r="K984" s="10" t="str">
        <f>IFERROR(INDEX([1]!tblOrg[Abbr],MATCH(tblTeamSch[[#This Row],[Org]],[1]!tblOrg[Organization],0)),"")</f>
        <v>Alb</v>
      </c>
      <c r="L984" s="10" t="str">
        <f>IFERROR(INDEX(IF(tblTeamSch[[#This Row],[1vs2]]=1,[1]!tblSchedule[Team 1 Name],[1]!tblSchedule[Team 2 Name]),MATCH(tblTeamSch[[#This Row],[Game Num]],[1]!tblSchedule[GameNum],0)),"")</f>
        <v>St. Albert BB 6G#1</v>
      </c>
      <c r="M984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984" s="6"/>
      <c r="O984" s="6"/>
      <c r="P984" s="6"/>
      <c r="Q984" s="6">
        <f>INDEX([1]!tblSchedule[Home Game],MATCH(tblTeamSch[[#This Row],[Game Num]],[1]!tblSchedule[GameNum],0))</f>
        <v>1</v>
      </c>
      <c r="R984" s="7" t="e">
        <f>IF(COUNTIFS(tblTeamSch[Team],tblTeamSch[[#This Row],[Team]],#REF!,1)&gt;1,"Y","")</f>
        <v>#REF!</v>
      </c>
      <c r="S984" s="6">
        <f>INDEX([1]!tblLoc[Score],MATCH(INDEX([1]!tblOrg[Loc],MATCH(tblTeamSch[[#This Row],[Org]],[1]!tblOrg[Organization],0)),[1]!tblLoc[Loc],0))</f>
        <v>0</v>
      </c>
      <c r="T984" s="6" t="e">
        <f>INDEX([1]!tblLoc[Score],MATCH(INDEX([1]!tblOrg[Loc],MATCH(#REF!,[1]!tblOrg[Abbr],0)),[1]!tblLoc[Loc],0))</f>
        <v>#REF!</v>
      </c>
      <c r="U984" s="6">
        <f>IFERROR(INDEX([1]!tblLoc[Score],MATCH(INDEX([1]!tblOrg[Loc],MATCH(INDEX(FacList,MATCH(tblTeamSch[[#This Row],[Facility]],INDEX(FacList,,1),0),3),[1]!tblOrg[Org Num],0)),[1]!tblLoc[Loc],0)),"")</f>
        <v>7</v>
      </c>
      <c r="V984" s="6">
        <f>IF(OR(tblTeamSch[[#This Row],[Court]]="",tblTeamSch[[#This Row],[Home]]&gt;0),0,IF(tblTeamSch[[#This Row],[Court]]&lt;10,0,IF(tblTeamSch[[#This Row],[Home Court]]=10,0,10)))</f>
        <v>0</v>
      </c>
      <c r="W984" s="6" t="e">
        <f>COUNTIFS(tblTeamSch[Travel Score for Game],10,tblTeamSch[Home],0,#REF!,#REF!)</f>
        <v>#REF!</v>
      </c>
      <c r="X984" s="6" t="str">
        <f>IFERROR(INDEX(tblTeamSch[Overall Travel Score],MATCH(tblTeamSch[[#This Row],[Opponent]],tblTeamSch[Team],0)),"")</f>
        <v/>
      </c>
      <c r="Y984" s="6" cm="1">
        <f t="array" ref="Y984">IF(Y983="Num",1,IF(Y983="","",IF(Y983+1&gt;TotalNumRegGames*2,"",Y983+1)))</f>
        <v>983</v>
      </c>
    </row>
    <row r="985" spans="1:25" ht="13.35" customHeight="1" x14ac:dyDescent="0.3">
      <c r="A985" s="6" cm="1">
        <f t="array" ref="A9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892</v>
      </c>
      <c r="B985" s="6" cm="1">
        <f t="array" ref="B9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5" s="6">
        <f>IFERROR(INDEX([1]!tblSchedule[Week Game Scheduled],MATCH(tblTeamSch[[#This Row],[Game Num]],[1]!tblSchedule[GameNum],0)),"")</f>
        <v>8</v>
      </c>
      <c r="D985" s="6">
        <f>IFERROR(INDEX([1]!tblSchedule[Round],MATCH(tblTeamSch[[#This Row],[Game Num]],[1]!tblSchedule[GameNum],0)),"")</f>
        <v>6</v>
      </c>
      <c r="E985" s="6">
        <f>IFERROR(INDEX([1]!tblSchedule[Rnd Sch],MATCH(tblTeamSch[[#This Row],[Game Num]],[1]!tblSchedule[GameNum],0)),"")</f>
        <v>6</v>
      </c>
      <c r="F985" s="6" t="str">
        <f>IFERROR(INDEX([1]!tblSchedule[DLC],MATCH(tblTeamSch[[#This Row],[Game Num]],[1]!tblSchedule[GameNum],0)),"")</f>
        <v>6G1AA</v>
      </c>
      <c r="G985" s="7" t="str">
        <f>IFERROR(INDEX([1]!tblSchedule[Facility],MATCH(tblTeamSch[[#This Row],[Game Num]],[1]!tblSchedule[GameNum],0)),"")</f>
        <v>Mary Queen of Peace</v>
      </c>
      <c r="H985" s="8">
        <f>IFERROR(INDEX([1]!tblSchedule[Game Date],MATCH(tblTeamSch[[#This Row],[Game Num]],[1]!tblSchedule[GameNum],0)),"")</f>
        <v>46046</v>
      </c>
      <c r="I985" s="9">
        <f>IFERROR(INDEX([1]!tblSchedule[Game Time],MATCH(tblTeamSch[[#This Row],[Game Num]],[1]!tblSchedule[GameNum],0)),"")</f>
        <v>0.41666666666666669</v>
      </c>
      <c r="J985" s="10" t="str">
        <f>IFERROR(INDEX([1]!tblTeams[Organization],MATCH(tblTeamSch[[#This Row],[Team]],[1]!tblTeams[Team],0)),"")</f>
        <v>St. Albert the Great</v>
      </c>
      <c r="K985" s="10" t="str">
        <f>IFERROR(INDEX([1]!tblOrg[Abbr],MATCH(tblTeamSch[[#This Row],[Org]],[1]!tblOrg[Organization],0)),"")</f>
        <v>Alb</v>
      </c>
      <c r="L985" s="10" t="str">
        <f>IFERROR(INDEX(IF(tblTeamSch[[#This Row],[1vs2]]=1,[1]!tblSchedule[Team 1 Name],[1]!tblSchedule[Team 2 Name]),MATCH(tblTeamSch[[#This Row],[Game Num]],[1]!tblSchedule[GameNum],0)),"")</f>
        <v>St. Albert BB 6G#1</v>
      </c>
      <c r="M985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985" s="6"/>
      <c r="O985" s="6"/>
      <c r="P985" s="6"/>
      <c r="Q985" s="6">
        <f>INDEX([1]!tblSchedule[Home Game],MATCH(tblTeamSch[[#This Row],[Game Num]],[1]!tblSchedule[GameNum],0))</f>
        <v>1</v>
      </c>
      <c r="R985" s="7" t="e">
        <f>IF(COUNTIFS(tblTeamSch[Team],tblTeamSch[[#This Row],[Team]],#REF!,1)&gt;1,"Y","")</f>
        <v>#REF!</v>
      </c>
      <c r="S985" s="6">
        <f>INDEX([1]!tblLoc[Score],MATCH(INDEX([1]!tblOrg[Loc],MATCH(tblTeamSch[[#This Row],[Org]],[1]!tblOrg[Organization],0)),[1]!tblLoc[Loc],0))</f>
        <v>0</v>
      </c>
      <c r="T985" s="6" t="e">
        <f>INDEX([1]!tblLoc[Score],MATCH(INDEX([1]!tblOrg[Loc],MATCH(#REF!,[1]!tblOrg[Abbr],0)),[1]!tblLoc[Loc],0))</f>
        <v>#REF!</v>
      </c>
      <c r="U985" s="6">
        <f>IFERROR(INDEX([1]!tblLoc[Score],MATCH(INDEX([1]!tblOrg[Loc],MATCH(INDEX(FacList,MATCH(tblTeamSch[[#This Row],[Facility]],INDEX(FacList,,1),0),3),[1]!tblOrg[Org Num],0)),[1]!tblLoc[Loc],0)),"")</f>
        <v>10</v>
      </c>
      <c r="V985" s="6">
        <f>IF(OR(tblTeamSch[[#This Row],[Court]]="",tblTeamSch[[#This Row],[Home]]&gt;0),0,IF(tblTeamSch[[#This Row],[Court]]&lt;10,0,IF(tblTeamSch[[#This Row],[Home Court]]=10,0,10)))</f>
        <v>0</v>
      </c>
      <c r="W985" s="6" t="e">
        <f>COUNTIFS(tblTeamSch[Travel Score for Game],10,tblTeamSch[Home],0,#REF!,#REF!)</f>
        <v>#REF!</v>
      </c>
      <c r="X985" s="6" t="str">
        <f>IFERROR(INDEX(tblTeamSch[Overall Travel Score],MATCH(tblTeamSch[[#This Row],[Opponent]],tblTeamSch[Team],0)),"")</f>
        <v/>
      </c>
      <c r="Y985" s="6" cm="1">
        <f t="array" ref="Y985">IF(Y984="Num",1,IF(Y984="","",IF(Y984+1&gt;TotalNumRegGames*2,"",Y984+1)))</f>
        <v>984</v>
      </c>
    </row>
    <row r="986" spans="1:25" ht="13.35" customHeight="1" x14ac:dyDescent="0.3">
      <c r="A986" s="6" cm="1">
        <f t="array" ref="A9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896</v>
      </c>
      <c r="B986" s="6" cm="1">
        <f t="array" ref="B9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6" s="6">
        <f>IFERROR(INDEX([1]!tblSchedule[Week Game Scheduled],MATCH(tblTeamSch[[#This Row],[Game Num]],[1]!tblSchedule[GameNum],0)),"")</f>
        <v>9</v>
      </c>
      <c r="D986" s="6">
        <f>IFERROR(INDEX([1]!tblSchedule[Round],MATCH(tblTeamSch[[#This Row],[Game Num]],[1]!tblSchedule[GameNum],0)),"")</f>
        <v>7</v>
      </c>
      <c r="E986" s="6">
        <f>IFERROR(INDEX([1]!tblSchedule[Rnd Sch],MATCH(tblTeamSch[[#This Row],[Game Num]],[1]!tblSchedule[GameNum],0)),"")</f>
        <v>7</v>
      </c>
      <c r="F986" s="6" t="str">
        <f>IFERROR(INDEX([1]!tblSchedule[DLC],MATCH(tblTeamSch[[#This Row],[Game Num]],[1]!tblSchedule[GameNum],0)),"")</f>
        <v>6G1AA</v>
      </c>
      <c r="G986" s="7" t="str">
        <f>IFERROR(INDEX([1]!tblSchedule[Facility],MATCH(tblTeamSch[[#This Row],[Game Num]],[1]!tblSchedule[GameNum],0)),"")</f>
        <v>St. Albert the Great Gym</v>
      </c>
      <c r="H986" s="8">
        <f>IFERROR(INDEX([1]!tblSchedule[Game Date],MATCH(tblTeamSch[[#This Row],[Game Num]],[1]!tblSchedule[GameNum],0)),"")</f>
        <v>46053</v>
      </c>
      <c r="I986" s="9">
        <f>IFERROR(INDEX([1]!tblSchedule[Game Time],MATCH(tblTeamSch[[#This Row],[Game Num]],[1]!tblSchedule[GameNum],0)),"")</f>
        <v>0.5</v>
      </c>
      <c r="J986" s="10" t="str">
        <f>IFERROR(INDEX([1]!tblTeams[Organization],MATCH(tblTeamSch[[#This Row],[Team]],[1]!tblTeams[Team],0)),"")</f>
        <v>St. Albert the Great</v>
      </c>
      <c r="K986" s="10" t="str">
        <f>IFERROR(INDEX([1]!tblOrg[Abbr],MATCH(tblTeamSch[[#This Row],[Org]],[1]!tblOrg[Organization],0)),"")</f>
        <v>Alb</v>
      </c>
      <c r="L986" s="10" t="str">
        <f>IFERROR(INDEX(IF(tblTeamSch[[#This Row],[1vs2]]=1,[1]!tblSchedule[Team 1 Name],[1]!tblSchedule[Team 2 Name]),MATCH(tblTeamSch[[#This Row],[Game Num]],[1]!tblSchedule[GameNum],0)),"")</f>
        <v>St. Albert BB 6G#1</v>
      </c>
      <c r="M986" s="10" t="str">
        <f>IFERROR(INDEX(IF(tblTeamSch[[#This Row],[1vs2]]=1,[1]!tblSchedule[Team 2 Name],[1]!tblSchedule[Team 1 Name]),MATCH(tblTeamSch[[#This Row],[Game Num]],[1]!tblSchedule[GameNum],0)),"")</f>
        <v>St. Mary BB 6G - Green</v>
      </c>
      <c r="N986" s="6"/>
      <c r="O986" s="6"/>
      <c r="P986" s="6"/>
      <c r="Q986" s="6">
        <f>INDEX([1]!tblSchedule[Home Game],MATCH(tblTeamSch[[#This Row],[Game Num]],[1]!tblSchedule[GameNum],0))</f>
        <v>1</v>
      </c>
      <c r="R986" s="7" t="e">
        <f>IF(COUNTIFS(tblTeamSch[Team],tblTeamSch[[#This Row],[Team]],#REF!,1)&gt;1,"Y","")</f>
        <v>#REF!</v>
      </c>
      <c r="S986" s="6">
        <f>INDEX([1]!tblLoc[Score],MATCH(INDEX([1]!tblOrg[Loc],MATCH(tblTeamSch[[#This Row],[Org]],[1]!tblOrg[Organization],0)),[1]!tblLoc[Loc],0))</f>
        <v>0</v>
      </c>
      <c r="T986" s="6" t="e">
        <f>INDEX([1]!tblLoc[Score],MATCH(INDEX([1]!tblOrg[Loc],MATCH(#REF!,[1]!tblOrg[Abbr],0)),[1]!tblLoc[Loc],0))</f>
        <v>#REF!</v>
      </c>
      <c r="U986" s="6">
        <f>IFERROR(INDEX([1]!tblLoc[Score],MATCH(INDEX([1]!tblOrg[Loc],MATCH(INDEX(FacList,MATCH(tblTeamSch[[#This Row],[Facility]],INDEX(FacList,,1),0),3),[1]!tblOrg[Org Num],0)),[1]!tblLoc[Loc],0)),"")</f>
        <v>0</v>
      </c>
      <c r="V986" s="6">
        <f>IF(OR(tblTeamSch[[#This Row],[Court]]="",tblTeamSch[[#This Row],[Home]]&gt;0),0,IF(tblTeamSch[[#This Row],[Court]]&lt;10,0,IF(tblTeamSch[[#This Row],[Home Court]]=10,0,10)))</f>
        <v>0</v>
      </c>
      <c r="W986" s="6" t="e">
        <f>COUNTIFS(tblTeamSch[Travel Score for Game],10,tblTeamSch[Home],0,#REF!,#REF!)</f>
        <v>#REF!</v>
      </c>
      <c r="X986" s="6" t="str">
        <f>IFERROR(INDEX(tblTeamSch[Overall Travel Score],MATCH(tblTeamSch[[#This Row],[Opponent]],tblTeamSch[Team],0)),"")</f>
        <v/>
      </c>
      <c r="Y986" s="6" cm="1">
        <f t="array" ref="Y986">IF(Y985="Num",1,IF(Y985="","",IF(Y985+1&gt;TotalNumRegGames*2,"",Y985+1)))</f>
        <v>985</v>
      </c>
    </row>
    <row r="987" spans="1:25" ht="13.35" customHeight="1" x14ac:dyDescent="0.3">
      <c r="A987" s="6" cm="1">
        <f t="array" ref="A9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935</v>
      </c>
      <c r="B987" s="6" cm="1">
        <f t="array" ref="B9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87" s="6">
        <f>IFERROR(INDEX([1]!tblSchedule[Week Game Scheduled],MATCH(tblTeamSch[[#This Row],[Game Num]],[1]!tblSchedule[GameNum],0)),"")</f>
        <v>49</v>
      </c>
      <c r="D987" s="6">
        <f>IFERROR(INDEX([1]!tblSchedule[Round],MATCH(tblTeamSch[[#This Row],[Game Num]],[1]!tblSchedule[GameNum],0)),"")</f>
        <v>1</v>
      </c>
      <c r="E987" s="6">
        <f>IFERROR(INDEX([1]!tblSchedule[Rnd Sch],MATCH(tblTeamSch[[#This Row],[Game Num]],[1]!tblSchedule[GameNum],0)),"")</f>
        <v>1</v>
      </c>
      <c r="F987" s="6" t="str">
        <f>IFERROR(INDEX([1]!tblSchedule[DLC],MATCH(tblTeamSch[[#This Row],[Game Num]],[1]!tblSchedule[GameNum],0)),"")</f>
        <v>6G2</v>
      </c>
      <c r="G987" s="7" t="str">
        <f>IFERROR(INDEX([1]!tblSchedule[Facility],MATCH(tblTeamSch[[#This Row],[Game Num]],[1]!tblSchedule[GameNum],0)),"")</f>
        <v>St. Nicholas Academy Gym</v>
      </c>
      <c r="H987" s="8">
        <f>IFERROR(INDEX([1]!tblSchedule[Game Date],MATCH(tblTeamSch[[#This Row],[Game Num]],[1]!tblSchedule[GameNum],0)),"")</f>
        <v>45997</v>
      </c>
      <c r="I987" s="9">
        <f>IFERROR(INDEX([1]!tblSchedule[Game Time],MATCH(tblTeamSch[[#This Row],[Game Num]],[1]!tblSchedule[GameNum],0)),"")</f>
        <v>0.45833333333333331</v>
      </c>
      <c r="J987" s="10" t="str">
        <f>IFERROR(INDEX([1]!tblTeams[Organization],MATCH(tblTeamSch[[#This Row],[Team]],[1]!tblTeams[Team],0)),"")</f>
        <v>St. Albert the Great</v>
      </c>
      <c r="K987" s="10" t="str">
        <f>IFERROR(INDEX([1]!tblOrg[Abbr],MATCH(tblTeamSch[[#This Row],[Org]],[1]!tblOrg[Organization],0)),"")</f>
        <v>Alb</v>
      </c>
      <c r="L987" s="10" t="str">
        <f>IFERROR(INDEX(IF(tblTeamSch[[#This Row],[1vs2]]=1,[1]!tblSchedule[Team 1 Name],[1]!tblSchedule[Team 2 Name]),MATCH(tblTeamSch[[#This Row],[Game Num]],[1]!tblSchedule[GameNum],0)),"")</f>
        <v>St. Albert BB 6G#2</v>
      </c>
      <c r="M987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987" s="6"/>
      <c r="O987" s="6"/>
      <c r="P987" s="6"/>
      <c r="Q987" s="6">
        <f>INDEX([1]!tblSchedule[Home Game],MATCH(tblTeamSch[[#This Row],[Game Num]],[1]!tblSchedule[GameNum],0))</f>
        <v>0</v>
      </c>
      <c r="R987" s="7" t="e">
        <f>IF(COUNTIFS(tblTeamSch[Team],tblTeamSch[[#This Row],[Team]],#REF!,1)&gt;1,"Y","")</f>
        <v>#REF!</v>
      </c>
      <c r="S987" s="6">
        <f>INDEX([1]!tblLoc[Score],MATCH(INDEX([1]!tblOrg[Loc],MATCH(tblTeamSch[[#This Row],[Org]],[1]!tblOrg[Organization],0)),[1]!tblLoc[Loc],0))</f>
        <v>0</v>
      </c>
      <c r="T987" s="6" t="e">
        <f>INDEX([1]!tblLoc[Score],MATCH(INDEX([1]!tblOrg[Loc],MATCH(#REF!,[1]!tblOrg[Abbr],0)),[1]!tblLoc[Loc],0))</f>
        <v>#REF!</v>
      </c>
      <c r="U987" s="6">
        <f>IFERROR(INDEX([1]!tblLoc[Score],MATCH(INDEX([1]!tblOrg[Loc],MATCH(INDEX(FacList,MATCH(tblTeamSch[[#This Row],[Facility]],INDEX(FacList,,1),0),3),[1]!tblOrg[Org Num],0)),[1]!tblLoc[Loc],0)),"")</f>
        <v>10</v>
      </c>
      <c r="V987" s="6">
        <f>IF(OR(tblTeamSch[[#This Row],[Court]]="",tblTeamSch[[#This Row],[Home]]&gt;0),0,IF(tblTeamSch[[#This Row],[Court]]&lt;10,0,IF(tblTeamSch[[#This Row],[Home Court]]=10,0,10)))</f>
        <v>10</v>
      </c>
      <c r="W987" s="6" t="e">
        <f>COUNTIFS(tblTeamSch[Travel Score for Game],10,tblTeamSch[Home],0,#REF!,#REF!)</f>
        <v>#REF!</v>
      </c>
      <c r="X987" s="6" t="str">
        <f>IFERROR(INDEX(tblTeamSch[Overall Travel Score],MATCH(tblTeamSch[[#This Row],[Opponent]],tblTeamSch[Team],0)),"")</f>
        <v/>
      </c>
      <c r="Y987" s="6" cm="1">
        <f t="array" ref="Y987">IF(Y986="Num",1,IF(Y986="","",IF(Y986+1&gt;TotalNumRegGames*2,"",Y986+1)))</f>
        <v>986</v>
      </c>
    </row>
    <row r="988" spans="1:25" ht="13.35" customHeight="1" x14ac:dyDescent="0.3">
      <c r="A988" s="6" cm="1">
        <f t="array" ref="A9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939</v>
      </c>
      <c r="B988" s="6" cm="1">
        <f t="array" ref="B9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88" s="6">
        <f>IFERROR(INDEX([1]!tblSchedule[Week Game Scheduled],MATCH(tblTeamSch[[#This Row],[Game Num]],[1]!tblSchedule[GameNum],0)),"")</f>
        <v>50</v>
      </c>
      <c r="D988" s="6">
        <f>IFERROR(INDEX([1]!tblSchedule[Round],MATCH(tblTeamSch[[#This Row],[Game Num]],[1]!tblSchedule[GameNum],0)),"")</f>
        <v>2</v>
      </c>
      <c r="E988" s="6">
        <f>IFERROR(INDEX([1]!tblSchedule[Rnd Sch],MATCH(tblTeamSch[[#This Row],[Game Num]],[1]!tblSchedule[GameNum],0)),"")</f>
        <v>2</v>
      </c>
      <c r="F988" s="6" t="str">
        <f>IFERROR(INDEX([1]!tblSchedule[DLC],MATCH(tblTeamSch[[#This Row],[Game Num]],[1]!tblSchedule[GameNum],0)),"")</f>
        <v>6G2</v>
      </c>
      <c r="G988" s="7" t="str">
        <f>IFERROR(INDEX([1]!tblSchedule[Facility],MATCH(tblTeamSch[[#This Row],[Game Num]],[1]!tblSchedule[GameNum],0)),"")</f>
        <v>St. Nicholas Academy Gym</v>
      </c>
      <c r="H988" s="8">
        <f>IFERROR(INDEX([1]!tblSchedule[Game Date],MATCH(tblTeamSch[[#This Row],[Game Num]],[1]!tblSchedule[GameNum],0)),"")</f>
        <v>46004</v>
      </c>
      <c r="I988" s="9">
        <f>IFERROR(INDEX([1]!tblSchedule[Game Time],MATCH(tblTeamSch[[#This Row],[Game Num]],[1]!tblSchedule[GameNum],0)),"")</f>
        <v>0.5</v>
      </c>
      <c r="J988" s="10" t="str">
        <f>IFERROR(INDEX([1]!tblTeams[Organization],MATCH(tblTeamSch[[#This Row],[Team]],[1]!tblTeams[Team],0)),"")</f>
        <v>St. Albert the Great</v>
      </c>
      <c r="K988" s="10" t="str">
        <f>IFERROR(INDEX([1]!tblOrg[Abbr],MATCH(tblTeamSch[[#This Row],[Org]],[1]!tblOrg[Organization],0)),"")</f>
        <v>Alb</v>
      </c>
      <c r="L988" s="10" t="str">
        <f>IFERROR(INDEX(IF(tblTeamSch[[#This Row],[1vs2]]=1,[1]!tblSchedule[Team 1 Name],[1]!tblSchedule[Team 2 Name]),MATCH(tblTeamSch[[#This Row],[Game Num]],[1]!tblSchedule[GameNum],0)),"")</f>
        <v>St. Albert BB 6G#2</v>
      </c>
      <c r="M988" s="10" t="str">
        <f>IFERROR(INDEX(IF(tblTeamSch[[#This Row],[1vs2]]=1,[1]!tblSchedule[Team 2 Name],[1]!tblSchedule[Team 1 Name]),MATCH(tblTeamSch[[#This Row],[Game Num]],[1]!tblSchedule[GameNum],0)),"")</f>
        <v>Holy Trinity BB 5/6G #2</v>
      </c>
      <c r="N988" s="6"/>
      <c r="O988" s="6"/>
      <c r="P988" s="6"/>
      <c r="Q988" s="6">
        <f>INDEX([1]!tblSchedule[Home Game],MATCH(tblTeamSch[[#This Row],[Game Num]],[1]!tblSchedule[GameNum],0))</f>
        <v>0</v>
      </c>
      <c r="R988" s="7" t="e">
        <f>IF(COUNTIFS(tblTeamSch[Team],tblTeamSch[[#This Row],[Team]],#REF!,1)&gt;1,"Y","")</f>
        <v>#REF!</v>
      </c>
      <c r="S988" s="6">
        <f>INDEX([1]!tblLoc[Score],MATCH(INDEX([1]!tblOrg[Loc],MATCH(tblTeamSch[[#This Row],[Org]],[1]!tblOrg[Organization],0)),[1]!tblLoc[Loc],0))</f>
        <v>0</v>
      </c>
      <c r="T988" s="6" t="e">
        <f>INDEX([1]!tblLoc[Score],MATCH(INDEX([1]!tblOrg[Loc],MATCH(#REF!,[1]!tblOrg[Abbr],0)),[1]!tblLoc[Loc],0))</f>
        <v>#REF!</v>
      </c>
      <c r="U988" s="6">
        <f>IFERROR(INDEX([1]!tblLoc[Score],MATCH(INDEX([1]!tblOrg[Loc],MATCH(INDEX(FacList,MATCH(tblTeamSch[[#This Row],[Facility]],INDEX(FacList,,1),0),3),[1]!tblOrg[Org Num],0)),[1]!tblLoc[Loc],0)),"")</f>
        <v>10</v>
      </c>
      <c r="V988" s="6">
        <f>IF(OR(tblTeamSch[[#This Row],[Court]]="",tblTeamSch[[#This Row],[Home]]&gt;0),0,IF(tblTeamSch[[#This Row],[Court]]&lt;10,0,IF(tblTeamSch[[#This Row],[Home Court]]=10,0,10)))</f>
        <v>10</v>
      </c>
      <c r="W988" s="6" t="e">
        <f>COUNTIFS(tblTeamSch[Travel Score for Game],10,tblTeamSch[Home],0,#REF!,#REF!)</f>
        <v>#REF!</v>
      </c>
      <c r="X988" s="6" t="str">
        <f>IFERROR(INDEX(tblTeamSch[Overall Travel Score],MATCH(tblTeamSch[[#This Row],[Opponent]],tblTeamSch[Team],0)),"")</f>
        <v/>
      </c>
      <c r="Y988" s="6" cm="1">
        <f t="array" ref="Y988">IF(Y987="Num",1,IF(Y987="","",IF(Y987+1&gt;TotalNumRegGames*2,"",Y987+1)))</f>
        <v>987</v>
      </c>
    </row>
    <row r="989" spans="1:25" ht="13.35" customHeight="1" x14ac:dyDescent="0.3">
      <c r="A989" s="6" cm="1">
        <f t="array" ref="A9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945</v>
      </c>
      <c r="B989" s="6" cm="1">
        <f t="array" ref="B9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89" s="6">
        <f>IFERROR(INDEX([1]!tblSchedule[Week Game Scheduled],MATCH(tblTeamSch[[#This Row],[Game Num]],[1]!tblSchedule[GameNum],0)),"")</f>
        <v>6</v>
      </c>
      <c r="D989" s="6">
        <f>IFERROR(INDEX([1]!tblSchedule[Round],MATCH(tblTeamSch[[#This Row],[Game Num]],[1]!tblSchedule[GameNum],0)),"")</f>
        <v>4</v>
      </c>
      <c r="E989" s="6">
        <f>IFERROR(INDEX([1]!tblSchedule[Rnd Sch],MATCH(tblTeamSch[[#This Row],[Game Num]],[1]!tblSchedule[GameNum],0)),"")</f>
        <v>4</v>
      </c>
      <c r="F989" s="6" t="str">
        <f>IFERROR(INDEX([1]!tblSchedule[DLC],MATCH(tblTeamSch[[#This Row],[Game Num]],[1]!tblSchedule[GameNum],0)),"")</f>
        <v>6G2</v>
      </c>
      <c r="G989" s="7" t="str">
        <f>IFERROR(INDEX([1]!tblSchedule[Facility],MATCH(tblTeamSch[[#This Row],[Game Num]],[1]!tblSchedule[GameNum],0)),"")</f>
        <v>ST. RAPHAEL GYMNASIUM</v>
      </c>
      <c r="H989" s="8">
        <f>IFERROR(INDEX([1]!tblSchedule[Game Date],MATCH(tblTeamSch[[#This Row],[Game Num]],[1]!tblSchedule[GameNum],0)),"")</f>
        <v>46032</v>
      </c>
      <c r="I989" s="9">
        <f>IFERROR(INDEX([1]!tblSchedule[Game Time],MATCH(tblTeamSch[[#This Row],[Game Num]],[1]!tblSchedule[GameNum],0)),"")</f>
        <v>0.45833333333333331</v>
      </c>
      <c r="J989" s="10" t="str">
        <f>IFERROR(INDEX([1]!tblTeams[Organization],MATCH(tblTeamSch[[#This Row],[Team]],[1]!tblTeams[Team],0)),"")</f>
        <v>St. Albert the Great</v>
      </c>
      <c r="K989" s="10" t="str">
        <f>IFERROR(INDEX([1]!tblOrg[Abbr],MATCH(tblTeamSch[[#This Row],[Org]],[1]!tblOrg[Organization],0)),"")</f>
        <v>Alb</v>
      </c>
      <c r="L989" s="10" t="str">
        <f>IFERROR(INDEX(IF(tblTeamSch[[#This Row],[1vs2]]=1,[1]!tblSchedule[Team 1 Name],[1]!tblSchedule[Team 2 Name]),MATCH(tblTeamSch[[#This Row],[Game Num]],[1]!tblSchedule[GameNum],0)),"")</f>
        <v>St. Albert BB 6G#2</v>
      </c>
      <c r="M989" s="10" t="str">
        <f>IFERROR(INDEX(IF(tblTeamSch[[#This Row],[1vs2]]=1,[1]!tblSchedule[Team 2 Name],[1]!tblSchedule[Team 1 Name]),MATCH(tblTeamSch[[#This Row],[Game Num]],[1]!tblSchedule[GameNum],0)),"")</f>
        <v>St. Raphael BB 6G #2</v>
      </c>
      <c r="N989" s="6"/>
      <c r="O989" s="6"/>
      <c r="P989" s="6"/>
      <c r="Q989" s="6">
        <f>INDEX([1]!tblSchedule[Home Game],MATCH(tblTeamSch[[#This Row],[Game Num]],[1]!tblSchedule[GameNum],0))</f>
        <v>1</v>
      </c>
      <c r="R989" s="7" t="e">
        <f>IF(COUNTIFS(tblTeamSch[Team],tblTeamSch[[#This Row],[Team]],#REF!,1)&gt;1,"Y","")</f>
        <v>#REF!</v>
      </c>
      <c r="S989" s="6">
        <f>INDEX([1]!tblLoc[Score],MATCH(INDEX([1]!tblOrg[Loc],MATCH(tblTeamSch[[#This Row],[Org]],[1]!tblOrg[Organization],0)),[1]!tblLoc[Loc],0))</f>
        <v>0</v>
      </c>
      <c r="T989" s="6" t="e">
        <f>INDEX([1]!tblLoc[Score],MATCH(INDEX([1]!tblOrg[Loc],MATCH(#REF!,[1]!tblOrg[Abbr],0)),[1]!tblLoc[Loc],0))</f>
        <v>#REF!</v>
      </c>
      <c r="U989" s="6">
        <f>IFERROR(INDEX([1]!tblLoc[Score],MATCH(INDEX([1]!tblOrg[Loc],MATCH(INDEX(FacList,MATCH(tblTeamSch[[#This Row],[Facility]],INDEX(FacList,,1),0),3),[1]!tblOrg[Org Num],0)),[1]!tblLoc[Loc],0)),"")</f>
        <v>0</v>
      </c>
      <c r="V989" s="6">
        <f>IF(OR(tblTeamSch[[#This Row],[Court]]="",tblTeamSch[[#This Row],[Home]]&gt;0),0,IF(tblTeamSch[[#This Row],[Court]]&lt;10,0,IF(tblTeamSch[[#This Row],[Home Court]]=10,0,10)))</f>
        <v>0</v>
      </c>
      <c r="W989" s="6" t="e">
        <f>COUNTIFS(tblTeamSch[Travel Score for Game],10,tblTeamSch[Home],0,#REF!,#REF!)</f>
        <v>#REF!</v>
      </c>
      <c r="X989" s="6" t="str">
        <f>IFERROR(INDEX(tblTeamSch[Overall Travel Score],MATCH(tblTeamSch[[#This Row],[Opponent]],tblTeamSch[Team],0)),"")</f>
        <v/>
      </c>
      <c r="Y989" s="6" cm="1">
        <f t="array" ref="Y989">IF(Y988="Num",1,IF(Y988="","",IF(Y988+1&gt;TotalNumRegGames*2,"",Y988+1)))</f>
        <v>988</v>
      </c>
    </row>
    <row r="990" spans="1:25" ht="13.35" customHeight="1" x14ac:dyDescent="0.3">
      <c r="A990" s="6" cm="1">
        <f t="array" ref="A9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963</v>
      </c>
      <c r="B990" s="6" cm="1">
        <f t="array" ref="B9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0" s="6">
        <f>IFERROR(INDEX([1]!tblSchedule[Week Game Scheduled],MATCH(tblTeamSch[[#This Row],[Game Num]],[1]!tblSchedule[GameNum],0)),"")</f>
        <v>7</v>
      </c>
      <c r="D990" s="6">
        <f>IFERROR(INDEX([1]!tblSchedule[Round],MATCH(tblTeamSch[[#This Row],[Game Num]],[1]!tblSchedule[GameNum],0)),"")</f>
        <v>8</v>
      </c>
      <c r="E990" s="6">
        <f>IFERROR(INDEX([1]!tblSchedule[Rnd Sch],MATCH(tblTeamSch[[#This Row],[Game Num]],[1]!tblSchedule[GameNum],0)),"")</f>
        <v>4</v>
      </c>
      <c r="F990" s="6" t="str">
        <f>IFERROR(INDEX([1]!tblSchedule[DLC],MATCH(tblTeamSch[[#This Row],[Game Num]],[1]!tblSchedule[GameNum],0)),"")</f>
        <v>6G2</v>
      </c>
      <c r="G990" s="7" t="str">
        <f>IFERROR(INDEX([1]!tblSchedule[Facility],MATCH(tblTeamSch[[#This Row],[Game Num]],[1]!tblSchedule[GameNum],0)),"")</f>
        <v>St. Rita Gym</v>
      </c>
      <c r="H990" s="8">
        <f>IFERROR(INDEX([1]!tblSchedule[Game Date],MATCH(tblTeamSch[[#This Row],[Game Num]],[1]!tblSchedule[GameNum],0)),"")</f>
        <v>46033</v>
      </c>
      <c r="I990" s="9">
        <f>IFERROR(INDEX([1]!tblSchedule[Game Time],MATCH(tblTeamSch[[#This Row],[Game Num]],[1]!tblSchedule[GameNum],0)),"")</f>
        <v>0.5625</v>
      </c>
      <c r="J990" s="10" t="str">
        <f>IFERROR(INDEX([1]!tblTeams[Organization],MATCH(tblTeamSch[[#This Row],[Team]],[1]!tblTeams[Team],0)),"")</f>
        <v>St. Albert the Great</v>
      </c>
      <c r="K990" s="10" t="str">
        <f>IFERROR(INDEX([1]!tblOrg[Abbr],MATCH(tblTeamSch[[#This Row],[Org]],[1]!tblOrg[Organization],0)),"")</f>
        <v>Alb</v>
      </c>
      <c r="L990" s="10" t="str">
        <f>IFERROR(INDEX(IF(tblTeamSch[[#This Row],[1vs2]]=1,[1]!tblSchedule[Team 1 Name],[1]!tblSchedule[Team 2 Name]),MATCH(tblTeamSch[[#This Row],[Game Num]],[1]!tblSchedule[GameNum],0)),"")</f>
        <v>St. Albert BB 6G#2</v>
      </c>
      <c r="M990" s="10" t="str">
        <f>IFERROR(INDEX(IF(tblTeamSch[[#This Row],[1vs2]]=1,[1]!tblSchedule[Team 2 Name],[1]!tblSchedule[Team 1 Name]),MATCH(tblTeamSch[[#This Row],[Game Num]],[1]!tblSchedule[GameNum],0)),"")</f>
        <v>St Michael BB 6G#2</v>
      </c>
      <c r="N990" s="6"/>
      <c r="O990" s="6"/>
      <c r="P990" s="6"/>
      <c r="Q990" s="6">
        <f>INDEX([1]!tblSchedule[Home Game],MATCH(tblTeamSch[[#This Row],[Game Num]],[1]!tblSchedule[GameNum],0))</f>
        <v>0</v>
      </c>
      <c r="R990" s="7" t="e">
        <f>IF(COUNTIFS(tblTeamSch[Team],tblTeamSch[[#This Row],[Team]],#REF!,1)&gt;1,"Y","")</f>
        <v>#REF!</v>
      </c>
      <c r="S990" s="6">
        <f>INDEX([1]!tblLoc[Score],MATCH(INDEX([1]!tblOrg[Loc],MATCH(tblTeamSch[[#This Row],[Org]],[1]!tblOrg[Organization],0)),[1]!tblLoc[Loc],0))</f>
        <v>0</v>
      </c>
      <c r="T990" s="6" t="e">
        <f>INDEX([1]!tblLoc[Score],MATCH(INDEX([1]!tblOrg[Loc],MATCH(#REF!,[1]!tblOrg[Abbr],0)),[1]!tblLoc[Loc],0))</f>
        <v>#REF!</v>
      </c>
      <c r="U990" s="6">
        <f>IFERROR(INDEX([1]!tblLoc[Score],MATCH(INDEX([1]!tblOrg[Loc],MATCH(INDEX(FacList,MATCH(tblTeamSch[[#This Row],[Facility]],INDEX(FacList,,1),0),3),[1]!tblOrg[Org Num],0)),[1]!tblLoc[Loc],0)),"")</f>
        <v>7</v>
      </c>
      <c r="V990" s="6">
        <f>IF(OR(tblTeamSch[[#This Row],[Court]]="",tblTeamSch[[#This Row],[Home]]&gt;0),0,IF(tblTeamSch[[#This Row],[Court]]&lt;10,0,IF(tblTeamSch[[#This Row],[Home Court]]=10,0,10)))</f>
        <v>0</v>
      </c>
      <c r="W990" s="6" t="e">
        <f>COUNTIFS(tblTeamSch[Travel Score for Game],10,tblTeamSch[Home],0,#REF!,#REF!)</f>
        <v>#REF!</v>
      </c>
      <c r="X990" s="6" t="str">
        <f>IFERROR(INDEX(tblTeamSch[Overall Travel Score],MATCH(tblTeamSch[[#This Row],[Opponent]],tblTeamSch[Team],0)),"")</f>
        <v/>
      </c>
      <c r="Y990" s="6" cm="1">
        <f t="array" ref="Y990">IF(Y989="Num",1,IF(Y989="","",IF(Y989+1&gt;TotalNumRegGames*2,"",Y989+1)))</f>
        <v>989</v>
      </c>
    </row>
    <row r="991" spans="1:25" ht="13.35" customHeight="1" x14ac:dyDescent="0.3">
      <c r="A991" s="6" cm="1">
        <f t="array" ref="A9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948</v>
      </c>
      <c r="B991" s="6" cm="1">
        <f t="array" ref="B9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1" s="6">
        <f>IFERROR(INDEX([1]!tblSchedule[Week Game Scheduled],MATCH(tblTeamSch[[#This Row],[Game Num]],[1]!tblSchedule[GameNum],0)),"")</f>
        <v>7</v>
      </c>
      <c r="D991" s="6">
        <f>IFERROR(INDEX([1]!tblSchedule[Round],MATCH(tblTeamSch[[#This Row],[Game Num]],[1]!tblSchedule[GameNum],0)),"")</f>
        <v>5</v>
      </c>
      <c r="E991" s="6">
        <f>IFERROR(INDEX([1]!tblSchedule[Rnd Sch],MATCH(tblTeamSch[[#This Row],[Game Num]],[1]!tblSchedule[GameNum],0)),"")</f>
        <v>5</v>
      </c>
      <c r="F991" s="6" t="str">
        <f>IFERROR(INDEX([1]!tblSchedule[DLC],MATCH(tblTeamSch[[#This Row],[Game Num]],[1]!tblSchedule[GameNum],0)),"")</f>
        <v>6G2</v>
      </c>
      <c r="G991" s="7" t="str">
        <f>IFERROR(INDEX([1]!tblSchedule[Facility],MATCH(tblTeamSch[[#This Row],[Game Num]],[1]!tblSchedule[GameNum],0)),"")</f>
        <v>St. Albert the Great Gym</v>
      </c>
      <c r="H991" s="8">
        <f>IFERROR(INDEX([1]!tblSchedule[Game Date],MATCH(tblTeamSch[[#This Row],[Game Num]],[1]!tblSchedule[GameNum],0)),"")</f>
        <v>46039</v>
      </c>
      <c r="I991" s="9">
        <f>IFERROR(INDEX([1]!tblSchedule[Game Time],MATCH(tblTeamSch[[#This Row],[Game Num]],[1]!tblSchedule[GameNum],0)),"")</f>
        <v>0.41666666666666669</v>
      </c>
      <c r="J991" s="10" t="str">
        <f>IFERROR(INDEX([1]!tblTeams[Organization],MATCH(tblTeamSch[[#This Row],[Team]],[1]!tblTeams[Team],0)),"")</f>
        <v>St. Albert the Great</v>
      </c>
      <c r="K991" s="10" t="str">
        <f>IFERROR(INDEX([1]!tblOrg[Abbr],MATCH(tblTeamSch[[#This Row],[Org]],[1]!tblOrg[Organization],0)),"")</f>
        <v>Alb</v>
      </c>
      <c r="L991" s="10" t="str">
        <f>IFERROR(INDEX(IF(tblTeamSch[[#This Row],[1vs2]]=1,[1]!tblSchedule[Team 1 Name],[1]!tblSchedule[Team 2 Name]),MATCH(tblTeamSch[[#This Row],[Game Num]],[1]!tblSchedule[GameNum],0)),"")</f>
        <v>St. Albert BB 6G#2</v>
      </c>
      <c r="M991" s="10" t="str">
        <f>IFERROR(INDEX(IF(tblTeamSch[[#This Row],[1vs2]]=1,[1]!tblSchedule[Team 2 Name],[1]!tblSchedule[Team 1 Name]),MATCH(tblTeamSch[[#This Row],[Game Num]],[1]!tblSchedule[GameNum],0)),"")</f>
        <v>Holy Spirit GBB 6#2</v>
      </c>
      <c r="N991" s="6"/>
      <c r="O991" s="6"/>
      <c r="P991" s="6"/>
      <c r="Q991" s="6">
        <f>INDEX([1]!tblSchedule[Home Game],MATCH(tblTeamSch[[#This Row],[Game Num]],[1]!tblSchedule[GameNum],0))</f>
        <v>1</v>
      </c>
      <c r="R991" s="7" t="e">
        <f>IF(COUNTIFS(tblTeamSch[Team],tblTeamSch[[#This Row],[Team]],#REF!,1)&gt;1,"Y","")</f>
        <v>#REF!</v>
      </c>
      <c r="S991" s="6">
        <f>INDEX([1]!tblLoc[Score],MATCH(INDEX([1]!tblOrg[Loc],MATCH(tblTeamSch[[#This Row],[Org]],[1]!tblOrg[Organization],0)),[1]!tblLoc[Loc],0))</f>
        <v>0</v>
      </c>
      <c r="T991" s="6" t="e">
        <f>INDEX([1]!tblLoc[Score],MATCH(INDEX([1]!tblOrg[Loc],MATCH(#REF!,[1]!tblOrg[Abbr],0)),[1]!tblLoc[Loc],0))</f>
        <v>#REF!</v>
      </c>
      <c r="U991" s="6">
        <f>IFERROR(INDEX([1]!tblLoc[Score],MATCH(INDEX([1]!tblOrg[Loc],MATCH(INDEX(FacList,MATCH(tblTeamSch[[#This Row],[Facility]],INDEX(FacList,,1),0),3),[1]!tblOrg[Org Num],0)),[1]!tblLoc[Loc],0)),"")</f>
        <v>0</v>
      </c>
      <c r="V991" s="6">
        <f>IF(OR(tblTeamSch[[#This Row],[Court]]="",tblTeamSch[[#This Row],[Home]]&gt;0),0,IF(tblTeamSch[[#This Row],[Court]]&lt;10,0,IF(tblTeamSch[[#This Row],[Home Court]]=10,0,10)))</f>
        <v>0</v>
      </c>
      <c r="W991" s="6" t="e">
        <f>COUNTIFS(tblTeamSch[Travel Score for Game],10,tblTeamSch[Home],0,#REF!,#REF!)</f>
        <v>#REF!</v>
      </c>
      <c r="X991" s="6" t="str">
        <f>IFERROR(INDEX(tblTeamSch[Overall Travel Score],MATCH(tblTeamSch[[#This Row],[Opponent]],tblTeamSch[Team],0)),"")</f>
        <v/>
      </c>
      <c r="Y991" s="6" cm="1">
        <f t="array" ref="Y991">IF(Y990="Num",1,IF(Y990="","",IF(Y990+1&gt;TotalNumRegGames*2,"",Y990+1)))</f>
        <v>990</v>
      </c>
    </row>
    <row r="992" spans="1:25" ht="13.35" customHeight="1" x14ac:dyDescent="0.3">
      <c r="A992" s="6" cm="1">
        <f t="array" ref="A9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954</v>
      </c>
      <c r="B992" s="6" cm="1">
        <f t="array" ref="B9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2" s="6">
        <f>IFERROR(INDEX([1]!tblSchedule[Week Game Scheduled],MATCH(tblTeamSch[[#This Row],[Game Num]],[1]!tblSchedule[GameNum],0)),"")</f>
        <v>8</v>
      </c>
      <c r="D992" s="6">
        <f>IFERROR(INDEX([1]!tblSchedule[Round],MATCH(tblTeamSch[[#This Row],[Game Num]],[1]!tblSchedule[GameNum],0)),"")</f>
        <v>6</v>
      </c>
      <c r="E992" s="6">
        <f>IFERROR(INDEX([1]!tblSchedule[Rnd Sch],MATCH(tblTeamSch[[#This Row],[Game Num]],[1]!tblSchedule[GameNum],0)),"")</f>
        <v>6</v>
      </c>
      <c r="F992" s="6" t="str">
        <f>IFERROR(INDEX([1]!tblSchedule[DLC],MATCH(tblTeamSch[[#This Row],[Game Num]],[1]!tblSchedule[GameNum],0)),"")</f>
        <v>6G2</v>
      </c>
      <c r="G992" s="7" t="str">
        <f>IFERROR(INDEX([1]!tblSchedule[Facility],MATCH(tblTeamSch[[#This Row],[Game Num]],[1]!tblSchedule[GameNum],0)),"")</f>
        <v>St. Agnes Gym</v>
      </c>
      <c r="H992" s="8">
        <f>IFERROR(INDEX([1]!tblSchedule[Game Date],MATCH(tblTeamSch[[#This Row],[Game Num]],[1]!tblSchedule[GameNum],0)),"")</f>
        <v>46046</v>
      </c>
      <c r="I992" s="9">
        <f>IFERROR(INDEX([1]!tblSchedule[Game Time],MATCH(tblTeamSch[[#This Row],[Game Num]],[1]!tblSchedule[GameNum],0)),"")</f>
        <v>0.41666666666666669</v>
      </c>
      <c r="J992" s="10" t="str">
        <f>IFERROR(INDEX([1]!tblTeams[Organization],MATCH(tblTeamSch[[#This Row],[Team]],[1]!tblTeams[Team],0)),"")</f>
        <v>St. Albert the Great</v>
      </c>
      <c r="K992" s="10" t="str">
        <f>IFERROR(INDEX([1]!tblOrg[Abbr],MATCH(tblTeamSch[[#This Row],[Org]],[1]!tblOrg[Organization],0)),"")</f>
        <v>Alb</v>
      </c>
      <c r="L992" s="10" t="str">
        <f>IFERROR(INDEX(IF(tblTeamSch[[#This Row],[1vs2]]=1,[1]!tblSchedule[Team 1 Name],[1]!tblSchedule[Team 2 Name]),MATCH(tblTeamSch[[#This Row],[Game Num]],[1]!tblSchedule[GameNum],0)),"")</f>
        <v>St. Albert BB 6G#2</v>
      </c>
      <c r="M992" s="10" t="str">
        <f>IFERROR(INDEX(IF(tblTeamSch[[#This Row],[1vs2]]=1,[1]!tblSchedule[Team 2 Name],[1]!tblSchedule[Team 1 Name]),MATCH(tblTeamSch[[#This Row],[Game Num]],[1]!tblSchedule[GameNum],0)),"")</f>
        <v>St Agnes BB 6G#2</v>
      </c>
      <c r="N992" s="6"/>
      <c r="O992" s="6"/>
      <c r="P992" s="6"/>
      <c r="Q992" s="6">
        <f>INDEX([1]!tblSchedule[Home Game],MATCH(tblTeamSch[[#This Row],[Game Num]],[1]!tblSchedule[GameNum],0))</f>
        <v>1</v>
      </c>
      <c r="R992" s="7" t="e">
        <f>IF(COUNTIFS(tblTeamSch[Team],tblTeamSch[[#This Row],[Team]],#REF!,1)&gt;1,"Y","")</f>
        <v>#REF!</v>
      </c>
      <c r="S992" s="6">
        <f>INDEX([1]!tblLoc[Score],MATCH(INDEX([1]!tblOrg[Loc],MATCH(tblTeamSch[[#This Row],[Org]],[1]!tblOrg[Organization],0)),[1]!tblLoc[Loc],0))</f>
        <v>0</v>
      </c>
      <c r="T992" s="6" t="e">
        <f>INDEX([1]!tblLoc[Score],MATCH(INDEX([1]!tblOrg[Loc],MATCH(#REF!,[1]!tblOrg[Abbr],0)),[1]!tblLoc[Loc],0))</f>
        <v>#REF!</v>
      </c>
      <c r="U992" s="6">
        <f>IFERROR(INDEX([1]!tblLoc[Score],MATCH(INDEX([1]!tblOrg[Loc],MATCH(INDEX(FacList,MATCH(tblTeamSch[[#This Row],[Facility]],INDEX(FacList,,1),0),3),[1]!tblOrg[Org Num],0)),[1]!tblLoc[Loc],0)),"")</f>
        <v>0</v>
      </c>
      <c r="V992" s="6">
        <f>IF(OR(tblTeamSch[[#This Row],[Court]]="",tblTeamSch[[#This Row],[Home]]&gt;0),0,IF(tblTeamSch[[#This Row],[Court]]&lt;10,0,IF(tblTeamSch[[#This Row],[Home Court]]=10,0,10)))</f>
        <v>0</v>
      </c>
      <c r="W992" s="6" t="e">
        <f>COUNTIFS(tblTeamSch[Travel Score for Game],10,tblTeamSch[Home],0,#REF!,#REF!)</f>
        <v>#REF!</v>
      </c>
      <c r="X992" s="6" t="str">
        <f>IFERROR(INDEX(tblTeamSch[Overall Travel Score],MATCH(tblTeamSch[[#This Row],[Opponent]],tblTeamSch[Team],0)),"")</f>
        <v/>
      </c>
      <c r="Y992" s="6" cm="1">
        <f t="array" ref="Y992">IF(Y991="Num",1,IF(Y991="","",IF(Y991+1&gt;TotalNumRegGames*2,"",Y991+1)))</f>
        <v>991</v>
      </c>
    </row>
    <row r="993" spans="1:25" ht="13.35" customHeight="1" x14ac:dyDescent="0.3">
      <c r="A993" s="6" cm="1">
        <f t="array" ref="A9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958</v>
      </c>
      <c r="B993" s="6" cm="1">
        <f t="array" ref="B9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3" s="6">
        <f>IFERROR(INDEX([1]!tblSchedule[Week Game Scheduled],MATCH(tblTeamSch[[#This Row],[Game Num]],[1]!tblSchedule[GameNum],0)),"")</f>
        <v>9</v>
      </c>
      <c r="D993" s="6">
        <f>IFERROR(INDEX([1]!tblSchedule[Round],MATCH(tblTeamSch[[#This Row],[Game Num]],[1]!tblSchedule[GameNum],0)),"")</f>
        <v>7</v>
      </c>
      <c r="E993" s="6">
        <f>IFERROR(INDEX([1]!tblSchedule[Rnd Sch],MATCH(tblTeamSch[[#This Row],[Game Num]],[1]!tblSchedule[GameNum],0)),"")</f>
        <v>7</v>
      </c>
      <c r="F993" s="6" t="str">
        <f>IFERROR(INDEX([1]!tblSchedule[DLC],MATCH(tblTeamSch[[#This Row],[Game Num]],[1]!tblSchedule[GameNum],0)),"")</f>
        <v>6G2</v>
      </c>
      <c r="G993" s="7" t="str">
        <f>IFERROR(INDEX([1]!tblSchedule[Facility],MATCH(tblTeamSch[[#This Row],[Game Num]],[1]!tblSchedule[GameNum],0)),"")</f>
        <v>St Lawrence</v>
      </c>
      <c r="H993" s="8">
        <f>IFERROR(INDEX([1]!tblSchedule[Game Date],MATCH(tblTeamSch[[#This Row],[Game Num]],[1]!tblSchedule[GameNum],0)),"")</f>
        <v>46053</v>
      </c>
      <c r="I993" s="9">
        <f>IFERROR(INDEX([1]!tblSchedule[Game Time],MATCH(tblTeamSch[[#This Row],[Game Num]],[1]!tblSchedule[GameNum],0)),"")</f>
        <v>0.41666666666666669</v>
      </c>
      <c r="J993" s="10" t="str">
        <f>IFERROR(INDEX([1]!tblTeams[Organization],MATCH(tblTeamSch[[#This Row],[Team]],[1]!tblTeams[Team],0)),"")</f>
        <v>St. Albert the Great</v>
      </c>
      <c r="K993" s="10" t="str">
        <f>IFERROR(INDEX([1]!tblOrg[Abbr],MATCH(tblTeamSch[[#This Row],[Org]],[1]!tblOrg[Organization],0)),"")</f>
        <v>Alb</v>
      </c>
      <c r="L993" s="10" t="str">
        <f>IFERROR(INDEX(IF(tblTeamSch[[#This Row],[1vs2]]=1,[1]!tblSchedule[Team 1 Name],[1]!tblSchedule[Team 2 Name]),MATCH(tblTeamSch[[#This Row],[Game Num]],[1]!tblSchedule[GameNum],0)),"")</f>
        <v>St. Albert BB 6G#2</v>
      </c>
      <c r="M993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993" s="6"/>
      <c r="O993" s="6"/>
      <c r="P993" s="6"/>
      <c r="Q993" s="6">
        <f>INDEX([1]!tblSchedule[Home Game],MATCH(tblTeamSch[[#This Row],[Game Num]],[1]!tblSchedule[GameNum],0))</f>
        <v>1</v>
      </c>
      <c r="R993" s="7" t="e">
        <f>IF(COUNTIFS(tblTeamSch[Team],tblTeamSch[[#This Row],[Team]],#REF!,1)&gt;1,"Y","")</f>
        <v>#REF!</v>
      </c>
      <c r="S993" s="6">
        <f>INDEX([1]!tblLoc[Score],MATCH(INDEX([1]!tblOrg[Loc],MATCH(tblTeamSch[[#This Row],[Org]],[1]!tblOrg[Organization],0)),[1]!tblLoc[Loc],0))</f>
        <v>0</v>
      </c>
      <c r="T993" s="6" t="e">
        <f>INDEX([1]!tblLoc[Score],MATCH(INDEX([1]!tblOrg[Loc],MATCH(#REF!,[1]!tblOrg[Abbr],0)),[1]!tblLoc[Loc],0))</f>
        <v>#REF!</v>
      </c>
      <c r="U993" s="6">
        <f>IFERROR(INDEX([1]!tblLoc[Score],MATCH(INDEX([1]!tblOrg[Loc],MATCH(INDEX(FacList,MATCH(tblTeamSch[[#This Row],[Facility]],INDEX(FacList,,1),0),3),[1]!tblOrg[Org Num],0)),[1]!tblLoc[Loc],0)),"")</f>
        <v>10</v>
      </c>
      <c r="V993" s="6">
        <f>IF(OR(tblTeamSch[[#This Row],[Court]]="",tblTeamSch[[#This Row],[Home]]&gt;0),0,IF(tblTeamSch[[#This Row],[Court]]&lt;10,0,IF(tblTeamSch[[#This Row],[Home Court]]=10,0,10)))</f>
        <v>0</v>
      </c>
      <c r="W993" s="6" t="e">
        <f>COUNTIFS(tblTeamSch[Travel Score for Game],10,tblTeamSch[Home],0,#REF!,#REF!)</f>
        <v>#REF!</v>
      </c>
      <c r="X993" s="6" t="str">
        <f>IFERROR(INDEX(tblTeamSch[Overall Travel Score],MATCH(tblTeamSch[[#This Row],[Opponent]],tblTeamSch[Team],0)),"")</f>
        <v/>
      </c>
      <c r="Y993" s="6" cm="1">
        <f t="array" ref="Y993">IF(Y992="Num",1,IF(Y992="","",IF(Y992+1&gt;TotalNumRegGames*2,"",Y992+1)))</f>
        <v>992</v>
      </c>
    </row>
    <row r="994" spans="1:25" ht="13.35" customHeight="1" x14ac:dyDescent="0.3">
      <c r="A994" s="6" cm="1">
        <f t="array" ref="A9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967</v>
      </c>
      <c r="B994" s="6" cm="1">
        <f t="array" ref="B9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4" s="6">
        <f>IFERROR(INDEX([1]!tblSchedule[Week Game Scheduled],MATCH(tblTeamSch[[#This Row],[Game Num]],[1]!tblSchedule[GameNum],0)),"")</f>
        <v>49</v>
      </c>
      <c r="D994" s="6">
        <f>IFERROR(INDEX([1]!tblSchedule[Round],MATCH(tblTeamSch[[#This Row],[Game Num]],[1]!tblSchedule[GameNum],0)),"")</f>
        <v>1</v>
      </c>
      <c r="E994" s="6">
        <f>IFERROR(INDEX([1]!tblSchedule[Rnd Sch],MATCH(tblTeamSch[[#This Row],[Game Num]],[1]!tblSchedule[GameNum],0)),"")</f>
        <v>1</v>
      </c>
      <c r="F994" s="6" t="str">
        <f>IFERROR(INDEX([1]!tblSchedule[DLC],MATCH(tblTeamSch[[#This Row],[Game Num]],[1]!tblSchedule[GameNum],0)),"")</f>
        <v>6G3</v>
      </c>
      <c r="G994" s="7" t="str">
        <f>IFERROR(INDEX([1]!tblSchedule[Facility],MATCH(tblTeamSch[[#This Row],[Game Num]],[1]!tblSchedule[GameNum],0)),"")</f>
        <v>St. Michael Community Center</v>
      </c>
      <c r="H994" s="8">
        <f>IFERROR(INDEX([1]!tblSchedule[Game Date],MATCH(tblTeamSch[[#This Row],[Game Num]],[1]!tblSchedule[GameNum],0)),"")</f>
        <v>45997</v>
      </c>
      <c r="I994" s="9">
        <f>IFERROR(INDEX([1]!tblSchedule[Game Time],MATCH(tblTeamSch[[#This Row],[Game Num]],[1]!tblSchedule[GameNum],0)),"")</f>
        <v>0.45833333333333331</v>
      </c>
      <c r="J994" s="10" t="str">
        <f>IFERROR(INDEX([1]!tblTeams[Organization],MATCH(tblTeamSch[[#This Row],[Team]],[1]!tblTeams[Team],0)),"")</f>
        <v>St. Albert the Great</v>
      </c>
      <c r="K994" s="10" t="str">
        <f>IFERROR(INDEX([1]!tblOrg[Abbr],MATCH(tblTeamSch[[#This Row],[Org]],[1]!tblOrg[Organization],0)),"")</f>
        <v>Alb</v>
      </c>
      <c r="L994" s="10" t="str">
        <f>IFERROR(INDEX(IF(tblTeamSch[[#This Row],[1vs2]]=1,[1]!tblSchedule[Team 1 Name],[1]!tblSchedule[Team 2 Name]),MATCH(tblTeamSch[[#This Row],[Game Num]],[1]!tblSchedule[GameNum],0)),"")</f>
        <v>St. Albert BB 6G#3</v>
      </c>
      <c r="M994" s="10" t="str">
        <f>IFERROR(INDEX(IF(tblTeamSch[[#This Row],[1vs2]]=1,[1]!tblSchedule[Team 2 Name],[1]!tblSchedule[Team 1 Name]),MATCH(tblTeamSch[[#This Row],[Game Num]],[1]!tblSchedule[GameNum],0)),"")</f>
        <v>St Michael BB 6G#3</v>
      </c>
      <c r="N994" s="6"/>
      <c r="O994" s="6"/>
      <c r="P994" s="6"/>
      <c r="Q994" s="6">
        <f>INDEX([1]!tblSchedule[Home Game],MATCH(tblTeamSch[[#This Row],[Game Num]],[1]!tblSchedule[GameNum],0))</f>
        <v>1</v>
      </c>
      <c r="R994" s="7" t="e">
        <f>IF(COUNTIFS(tblTeamSch[Team],tblTeamSch[[#This Row],[Team]],#REF!,1)&gt;1,"Y","")</f>
        <v>#REF!</v>
      </c>
      <c r="S994" s="6">
        <f>INDEX([1]!tblLoc[Score],MATCH(INDEX([1]!tblOrg[Loc],MATCH(tblTeamSch[[#This Row],[Org]],[1]!tblOrg[Organization],0)),[1]!tblLoc[Loc],0))</f>
        <v>0</v>
      </c>
      <c r="T994" s="6" t="e">
        <f>INDEX([1]!tblLoc[Score],MATCH(INDEX([1]!tblOrg[Loc],MATCH(#REF!,[1]!tblOrg[Abbr],0)),[1]!tblLoc[Loc],0))</f>
        <v>#REF!</v>
      </c>
      <c r="U994" s="6">
        <f>IFERROR(INDEX([1]!tblLoc[Score],MATCH(INDEX([1]!tblOrg[Loc],MATCH(INDEX(FacList,MATCH(tblTeamSch[[#This Row],[Facility]],INDEX(FacList,,1),0),3),[1]!tblOrg[Org Num],0)),[1]!tblLoc[Loc],0)),"")</f>
        <v>7</v>
      </c>
      <c r="V994" s="6">
        <f>IF(OR(tblTeamSch[[#This Row],[Court]]="",tblTeamSch[[#This Row],[Home]]&gt;0),0,IF(tblTeamSch[[#This Row],[Court]]&lt;10,0,IF(tblTeamSch[[#This Row],[Home Court]]=10,0,10)))</f>
        <v>0</v>
      </c>
      <c r="W994" s="6" t="e">
        <f>COUNTIFS(tblTeamSch[Travel Score for Game],10,tblTeamSch[Home],0,#REF!,#REF!)</f>
        <v>#REF!</v>
      </c>
      <c r="X994" s="6" t="str">
        <f>IFERROR(INDEX(tblTeamSch[Overall Travel Score],MATCH(tblTeamSch[[#This Row],[Opponent]],tblTeamSch[Team],0)),"")</f>
        <v/>
      </c>
      <c r="Y994" s="6" cm="1">
        <f t="array" ref="Y994">IF(Y993="Num",1,IF(Y993="","",IF(Y993+1&gt;TotalNumRegGames*2,"",Y993+1)))</f>
        <v>993</v>
      </c>
    </row>
    <row r="995" spans="1:25" ht="13.35" customHeight="1" x14ac:dyDescent="0.3">
      <c r="A995" s="6" cm="1">
        <f t="array" ref="A9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972</v>
      </c>
      <c r="B995" s="6" cm="1">
        <f t="array" ref="B9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995" s="6">
        <f>IFERROR(INDEX([1]!tblSchedule[Week Game Scheduled],MATCH(tblTeamSch[[#This Row],[Game Num]],[1]!tblSchedule[GameNum],0)),"")</f>
        <v>50</v>
      </c>
      <c r="D995" s="6">
        <f>IFERROR(INDEX([1]!tblSchedule[Round],MATCH(tblTeamSch[[#This Row],[Game Num]],[1]!tblSchedule[GameNum],0)),"")</f>
        <v>2</v>
      </c>
      <c r="E995" s="6">
        <f>IFERROR(INDEX([1]!tblSchedule[Rnd Sch],MATCH(tblTeamSch[[#This Row],[Game Num]],[1]!tblSchedule[GameNum],0)),"")</f>
        <v>2</v>
      </c>
      <c r="F995" s="6" t="str">
        <f>IFERROR(INDEX([1]!tblSchedule[DLC],MATCH(tblTeamSch[[#This Row],[Game Num]],[1]!tblSchedule[GameNum],0)),"")</f>
        <v>6G3</v>
      </c>
      <c r="G995" s="7" t="str">
        <f>IFERROR(INDEX([1]!tblSchedule[Facility],MATCH(tblTeamSch[[#This Row],[Game Num]],[1]!tblSchedule[GameNum],0)),"")</f>
        <v>St. Margaret Mary Gym</v>
      </c>
      <c r="H995" s="8">
        <f>IFERROR(INDEX([1]!tblSchedule[Game Date],MATCH(tblTeamSch[[#This Row],[Game Num]],[1]!tblSchedule[GameNum],0)),"")</f>
        <v>46004</v>
      </c>
      <c r="I995" s="9">
        <f>IFERROR(INDEX([1]!tblSchedule[Game Time],MATCH(tblTeamSch[[#This Row],[Game Num]],[1]!tblSchedule[GameNum],0)),"")</f>
        <v>0.45833333333333331</v>
      </c>
      <c r="J995" s="10" t="str">
        <f>IFERROR(INDEX([1]!tblTeams[Organization],MATCH(tblTeamSch[[#This Row],[Team]],[1]!tblTeams[Team],0)),"")</f>
        <v>St. Albert the Great</v>
      </c>
      <c r="K995" s="10" t="str">
        <f>IFERROR(INDEX([1]!tblOrg[Abbr],MATCH(tblTeamSch[[#This Row],[Org]],[1]!tblOrg[Organization],0)),"")</f>
        <v>Alb</v>
      </c>
      <c r="L995" s="10" t="str">
        <f>IFERROR(INDEX(IF(tblTeamSch[[#This Row],[1vs2]]=1,[1]!tblSchedule[Team 1 Name],[1]!tblSchedule[Team 2 Name]),MATCH(tblTeamSch[[#This Row],[Game Num]],[1]!tblSchedule[GameNum],0)),"")</f>
        <v>St. Albert BB 6G#3</v>
      </c>
      <c r="M995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995" s="6"/>
      <c r="O995" s="6"/>
      <c r="P995" s="6"/>
      <c r="Q995" s="6">
        <f>INDEX([1]!tblSchedule[Home Game],MATCH(tblTeamSch[[#This Row],[Game Num]],[1]!tblSchedule[GameNum],0))</f>
        <v>1</v>
      </c>
      <c r="R995" s="7" t="e">
        <f>IF(COUNTIFS(tblTeamSch[Team],tblTeamSch[[#This Row],[Team]],#REF!,1)&gt;1,"Y","")</f>
        <v>#REF!</v>
      </c>
      <c r="S995" s="6">
        <f>INDEX([1]!tblLoc[Score],MATCH(INDEX([1]!tblOrg[Loc],MATCH(tblTeamSch[[#This Row],[Org]],[1]!tblOrg[Organization],0)),[1]!tblLoc[Loc],0))</f>
        <v>0</v>
      </c>
      <c r="T995" s="6" t="e">
        <f>INDEX([1]!tblLoc[Score],MATCH(INDEX([1]!tblOrg[Loc],MATCH(#REF!,[1]!tblOrg[Abbr],0)),[1]!tblLoc[Loc],0))</f>
        <v>#REF!</v>
      </c>
      <c r="U995" s="6">
        <f>IFERROR(INDEX([1]!tblLoc[Score],MATCH(INDEX([1]!tblOrg[Loc],MATCH(INDEX(FacList,MATCH(tblTeamSch[[#This Row],[Facility]],INDEX(FacList,,1),0),3),[1]!tblOrg[Org Num],0)),[1]!tblLoc[Loc],0)),"")</f>
        <v>0</v>
      </c>
      <c r="V995" s="6">
        <f>IF(OR(tblTeamSch[[#This Row],[Court]]="",tblTeamSch[[#This Row],[Home]]&gt;0),0,IF(tblTeamSch[[#This Row],[Court]]&lt;10,0,IF(tblTeamSch[[#This Row],[Home Court]]=10,0,10)))</f>
        <v>0</v>
      </c>
      <c r="W995" s="6" t="e">
        <f>COUNTIFS(tblTeamSch[Travel Score for Game],10,tblTeamSch[Home],0,#REF!,#REF!)</f>
        <v>#REF!</v>
      </c>
      <c r="X995" s="6" t="str">
        <f>IFERROR(INDEX(tblTeamSch[Overall Travel Score],MATCH(tblTeamSch[[#This Row],[Opponent]],tblTeamSch[Team],0)),"")</f>
        <v/>
      </c>
      <c r="Y995" s="6" cm="1">
        <f t="array" ref="Y995">IF(Y994="Num",1,IF(Y994="","",IF(Y994+1&gt;TotalNumRegGames*2,"",Y994+1)))</f>
        <v>994</v>
      </c>
    </row>
    <row r="996" spans="1:25" ht="13.35" customHeight="1" x14ac:dyDescent="0.3">
      <c r="A996" s="6" cm="1">
        <f t="array" ref="A9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976</v>
      </c>
      <c r="B996" s="6" cm="1">
        <f t="array" ref="B9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6" s="6">
        <f>IFERROR(INDEX([1]!tblSchedule[Week Game Scheduled],MATCH(tblTeamSch[[#This Row],[Game Num]],[1]!tblSchedule[GameNum],0)),"")</f>
        <v>5</v>
      </c>
      <c r="D996" s="6">
        <f>IFERROR(INDEX([1]!tblSchedule[Round],MATCH(tblTeamSch[[#This Row],[Game Num]],[1]!tblSchedule[GameNum],0)),"")</f>
        <v>3</v>
      </c>
      <c r="E996" s="6">
        <f>IFERROR(INDEX([1]!tblSchedule[Rnd Sch],MATCH(tblTeamSch[[#This Row],[Game Num]],[1]!tblSchedule[GameNum],0)),"")</f>
        <v>3</v>
      </c>
      <c r="F996" s="6" t="str">
        <f>IFERROR(INDEX([1]!tblSchedule[DLC],MATCH(tblTeamSch[[#This Row],[Game Num]],[1]!tblSchedule[GameNum],0)),"")</f>
        <v>6G3</v>
      </c>
      <c r="G996" s="7" t="str">
        <f>IFERROR(INDEX([1]!tblSchedule[Facility],MATCH(tblTeamSch[[#This Row],[Game Num]],[1]!tblSchedule[GameNum],0)),"")</f>
        <v>Saint Bernard Parish Hall</v>
      </c>
      <c r="H996" s="8">
        <f>IFERROR(INDEX([1]!tblSchedule[Game Date],MATCH(tblTeamSch[[#This Row],[Game Num]],[1]!tblSchedule[GameNum],0)),"")</f>
        <v>46025</v>
      </c>
      <c r="I996" s="9">
        <f>IFERROR(INDEX([1]!tblSchedule[Game Time],MATCH(tblTeamSch[[#This Row],[Game Num]],[1]!tblSchedule[GameNum],0)),"")</f>
        <v>0.5</v>
      </c>
      <c r="J996" s="10" t="str">
        <f>IFERROR(INDEX([1]!tblTeams[Organization],MATCH(tblTeamSch[[#This Row],[Team]],[1]!tblTeams[Team],0)),"")</f>
        <v>St. Albert the Great</v>
      </c>
      <c r="K996" s="10" t="str">
        <f>IFERROR(INDEX([1]!tblOrg[Abbr],MATCH(tblTeamSch[[#This Row],[Org]],[1]!tblOrg[Organization],0)),"")</f>
        <v>Alb</v>
      </c>
      <c r="L996" s="10" t="str">
        <f>IFERROR(INDEX(IF(tblTeamSch[[#This Row],[1vs2]]=1,[1]!tblSchedule[Team 1 Name],[1]!tblSchedule[Team 2 Name]),MATCH(tblTeamSch[[#This Row],[Game Num]],[1]!tblSchedule[GameNum],0)),"")</f>
        <v>St. Albert BB 6G#3</v>
      </c>
      <c r="M996" s="10" t="str">
        <f>IFERROR(INDEX(IF(tblTeamSch[[#This Row],[1vs2]]=1,[1]!tblSchedule[Team 2 Name],[1]!tblSchedule[Team 1 Name]),MATCH(tblTeamSch[[#This Row],[Game Num]],[1]!tblSchedule[GameNum],0)),"")</f>
        <v>St Bernard BB 6G#2</v>
      </c>
      <c r="N996" s="6"/>
      <c r="O996" s="6"/>
      <c r="P996" s="6"/>
      <c r="Q996" s="6">
        <f>INDEX([1]!tblSchedule[Home Game],MATCH(tblTeamSch[[#This Row],[Game Num]],[1]!tblSchedule[GameNum],0))</f>
        <v>1</v>
      </c>
      <c r="R996" s="7" t="e">
        <f>IF(COUNTIFS(tblTeamSch[Team],tblTeamSch[[#This Row],[Team]],#REF!,1)&gt;1,"Y","")</f>
        <v>#REF!</v>
      </c>
      <c r="S996" s="6">
        <f>INDEX([1]!tblLoc[Score],MATCH(INDEX([1]!tblOrg[Loc],MATCH(tblTeamSch[[#This Row],[Org]],[1]!tblOrg[Organization],0)),[1]!tblLoc[Loc],0))</f>
        <v>0</v>
      </c>
      <c r="T996" s="6" t="e">
        <f>INDEX([1]!tblLoc[Score],MATCH(INDEX([1]!tblOrg[Loc],MATCH(#REF!,[1]!tblOrg[Abbr],0)),[1]!tblLoc[Loc],0))</f>
        <v>#REF!</v>
      </c>
      <c r="U996" s="6">
        <f>IFERROR(INDEX([1]!tblLoc[Score],MATCH(INDEX([1]!tblOrg[Loc],MATCH(INDEX(FacList,MATCH(tblTeamSch[[#This Row],[Facility]],INDEX(FacList,,1),0),3),[1]!tblOrg[Org Num],0)),[1]!tblLoc[Loc],0)),"")</f>
        <v>7</v>
      </c>
      <c r="V996" s="6">
        <f>IF(OR(tblTeamSch[[#This Row],[Court]]="",tblTeamSch[[#This Row],[Home]]&gt;0),0,IF(tblTeamSch[[#This Row],[Court]]&lt;10,0,IF(tblTeamSch[[#This Row],[Home Court]]=10,0,10)))</f>
        <v>0</v>
      </c>
      <c r="W996" s="6" t="e">
        <f>COUNTIFS(tblTeamSch[Travel Score for Game],10,tblTeamSch[Home],0,#REF!,#REF!)</f>
        <v>#REF!</v>
      </c>
      <c r="X996" s="6" t="str">
        <f>IFERROR(INDEX(tblTeamSch[Overall Travel Score],MATCH(tblTeamSch[[#This Row],[Opponent]],tblTeamSch[Team],0)),"")</f>
        <v/>
      </c>
      <c r="Y996" s="6" cm="1">
        <f t="array" ref="Y996">IF(Y995="Num",1,IF(Y995="","",IF(Y995+1&gt;TotalNumRegGames*2,"",Y995+1)))</f>
        <v>995</v>
      </c>
    </row>
    <row r="997" spans="1:25" ht="13.35" customHeight="1" x14ac:dyDescent="0.3">
      <c r="A997" s="6" cm="1">
        <f t="array" ref="A9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983</v>
      </c>
      <c r="B997" s="6" cm="1">
        <f t="array" ref="B9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7" s="6">
        <f>IFERROR(INDEX([1]!tblSchedule[Week Game Scheduled],MATCH(tblTeamSch[[#This Row],[Game Num]],[1]!tblSchedule[GameNum],0)),"")</f>
        <v>6</v>
      </c>
      <c r="D997" s="6">
        <f>IFERROR(INDEX([1]!tblSchedule[Round],MATCH(tblTeamSch[[#This Row],[Game Num]],[1]!tblSchedule[GameNum],0)),"")</f>
        <v>4</v>
      </c>
      <c r="E997" s="6">
        <f>IFERROR(INDEX([1]!tblSchedule[Rnd Sch],MATCH(tblTeamSch[[#This Row],[Game Num]],[1]!tblSchedule[GameNum],0)),"")</f>
        <v>4</v>
      </c>
      <c r="F997" s="6" t="str">
        <f>IFERROR(INDEX([1]!tblSchedule[DLC],MATCH(tblTeamSch[[#This Row],[Game Num]],[1]!tblSchedule[GameNum],0)),"")</f>
        <v>6G3</v>
      </c>
      <c r="G997" s="7" t="str">
        <f>IFERROR(INDEX([1]!tblSchedule[Facility],MATCH(tblTeamSch[[#This Row],[Game Num]],[1]!tblSchedule[GameNum],0)),"")</f>
        <v>St. Albert the Great Gym</v>
      </c>
      <c r="H997" s="8">
        <f>IFERROR(INDEX([1]!tblSchedule[Game Date],MATCH(tblTeamSch[[#This Row],[Game Num]],[1]!tblSchedule[GameNum],0)),"")</f>
        <v>46032</v>
      </c>
      <c r="I997" s="9">
        <f>IFERROR(INDEX([1]!tblSchedule[Game Time],MATCH(tblTeamSch[[#This Row],[Game Num]],[1]!tblSchedule[GameNum],0)),"")</f>
        <v>0.41666666666666669</v>
      </c>
      <c r="J997" s="10" t="str">
        <f>IFERROR(INDEX([1]!tblTeams[Organization],MATCH(tblTeamSch[[#This Row],[Team]],[1]!tblTeams[Team],0)),"")</f>
        <v>St. Albert the Great</v>
      </c>
      <c r="K997" s="10" t="str">
        <f>IFERROR(INDEX([1]!tblOrg[Abbr],MATCH(tblTeamSch[[#This Row],[Org]],[1]!tblOrg[Organization],0)),"")</f>
        <v>Alb</v>
      </c>
      <c r="L997" s="10" t="str">
        <f>IFERROR(INDEX(IF(tblTeamSch[[#This Row],[1vs2]]=1,[1]!tblSchedule[Team 1 Name],[1]!tblSchedule[Team 2 Name]),MATCH(tblTeamSch[[#This Row],[Game Num]],[1]!tblSchedule[GameNum],0)),"")</f>
        <v>St. Albert BB 6G#3</v>
      </c>
      <c r="M997" s="10" t="str">
        <f>IFERROR(INDEX(IF(tblTeamSch[[#This Row],[1vs2]]=1,[1]!tblSchedule[Team 2 Name],[1]!tblSchedule[Team 1 Name]),MATCH(tblTeamSch[[#This Row],[Game Num]],[1]!tblSchedule[GameNum],0)),"")</f>
        <v>OLOL 5/6 GB #2</v>
      </c>
      <c r="N997" s="6"/>
      <c r="O997" s="6"/>
      <c r="P997" s="6"/>
      <c r="Q997" s="6">
        <f>INDEX([1]!tblSchedule[Home Game],MATCH(tblTeamSch[[#This Row],[Game Num]],[1]!tblSchedule[GameNum],0))</f>
        <v>1</v>
      </c>
      <c r="R997" s="7" t="e">
        <f>IF(COUNTIFS(tblTeamSch[Team],tblTeamSch[[#This Row],[Team]],#REF!,1)&gt;1,"Y","")</f>
        <v>#REF!</v>
      </c>
      <c r="S997" s="6">
        <f>INDEX([1]!tblLoc[Score],MATCH(INDEX([1]!tblOrg[Loc],MATCH(tblTeamSch[[#This Row],[Org]],[1]!tblOrg[Organization],0)),[1]!tblLoc[Loc],0))</f>
        <v>0</v>
      </c>
      <c r="T997" s="6" t="e">
        <f>INDEX([1]!tblLoc[Score],MATCH(INDEX([1]!tblOrg[Loc],MATCH(#REF!,[1]!tblOrg[Abbr],0)),[1]!tblLoc[Loc],0))</f>
        <v>#REF!</v>
      </c>
      <c r="U997" s="6">
        <f>IFERROR(INDEX([1]!tblLoc[Score],MATCH(INDEX([1]!tblOrg[Loc],MATCH(INDEX(FacList,MATCH(tblTeamSch[[#This Row],[Facility]],INDEX(FacList,,1),0),3),[1]!tblOrg[Org Num],0)),[1]!tblLoc[Loc],0)),"")</f>
        <v>0</v>
      </c>
      <c r="V997" s="6">
        <f>IF(OR(tblTeamSch[[#This Row],[Court]]="",tblTeamSch[[#This Row],[Home]]&gt;0),0,IF(tblTeamSch[[#This Row],[Court]]&lt;10,0,IF(tblTeamSch[[#This Row],[Home Court]]=10,0,10)))</f>
        <v>0</v>
      </c>
      <c r="W997" s="6" t="e">
        <f>COUNTIFS(tblTeamSch[Travel Score for Game],10,tblTeamSch[Home],0,#REF!,#REF!)</f>
        <v>#REF!</v>
      </c>
      <c r="X997" s="6" t="str">
        <f>IFERROR(INDEX(tblTeamSch[Overall Travel Score],MATCH(tblTeamSch[[#This Row],[Opponent]],tblTeamSch[Team],0)),"")</f>
        <v/>
      </c>
      <c r="Y997" s="6" cm="1">
        <f t="array" ref="Y997">IF(Y996="Num",1,IF(Y996="","",IF(Y996+1&gt;TotalNumRegGames*2,"",Y996+1)))</f>
        <v>996</v>
      </c>
    </row>
    <row r="998" spans="1:25" ht="13.35" customHeight="1" x14ac:dyDescent="0.3">
      <c r="A998" s="6" cm="1">
        <f t="array" ref="A9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985</v>
      </c>
      <c r="B998" s="6" cm="1">
        <f t="array" ref="B9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8" s="6">
        <f>IFERROR(INDEX([1]!tblSchedule[Week Game Scheduled],MATCH(tblTeamSch[[#This Row],[Game Num]],[1]!tblSchedule[GameNum],0)),"")</f>
        <v>7</v>
      </c>
      <c r="D998" s="6">
        <f>IFERROR(INDEX([1]!tblSchedule[Round],MATCH(tblTeamSch[[#This Row],[Game Num]],[1]!tblSchedule[GameNum],0)),"")</f>
        <v>5</v>
      </c>
      <c r="E998" s="6">
        <f>IFERROR(INDEX([1]!tblSchedule[Rnd Sch],MATCH(tblTeamSch[[#This Row],[Game Num]],[1]!tblSchedule[GameNum],0)),"")</f>
        <v>5</v>
      </c>
      <c r="F998" s="6" t="str">
        <f>IFERROR(INDEX([1]!tblSchedule[DLC],MATCH(tblTeamSch[[#This Row],[Game Num]],[1]!tblSchedule[GameNum],0)),"")</f>
        <v>6G3</v>
      </c>
      <c r="G998" s="7" t="str">
        <f>IFERROR(INDEX([1]!tblSchedule[Facility],MATCH(tblTeamSch[[#This Row],[Game Num]],[1]!tblSchedule[GameNum],0)),"")</f>
        <v>Ascension Gym</v>
      </c>
      <c r="H998" s="8">
        <f>IFERROR(INDEX([1]!tblSchedule[Game Date],MATCH(tblTeamSch[[#This Row],[Game Num]],[1]!tblSchedule[GameNum],0)),"")</f>
        <v>46039</v>
      </c>
      <c r="I998" s="9">
        <f>IFERROR(INDEX([1]!tblSchedule[Game Time],MATCH(tblTeamSch[[#This Row],[Game Num]],[1]!tblSchedule[GameNum],0)),"")</f>
        <v>0.45833333333333331</v>
      </c>
      <c r="J998" s="10" t="str">
        <f>IFERROR(INDEX([1]!tblTeams[Organization],MATCH(tblTeamSch[[#This Row],[Team]],[1]!tblTeams[Team],0)),"")</f>
        <v>St. Albert the Great</v>
      </c>
      <c r="K998" s="10" t="str">
        <f>IFERROR(INDEX([1]!tblOrg[Abbr],MATCH(tblTeamSch[[#This Row],[Org]],[1]!tblOrg[Organization],0)),"")</f>
        <v>Alb</v>
      </c>
      <c r="L998" s="10" t="str">
        <f>IFERROR(INDEX(IF(tblTeamSch[[#This Row],[1vs2]]=1,[1]!tblSchedule[Team 1 Name],[1]!tblSchedule[Team 2 Name]),MATCH(tblTeamSch[[#This Row],[Game Num]],[1]!tblSchedule[GameNum],0)),"")</f>
        <v>St. Albert BB 6G#3</v>
      </c>
      <c r="M998" s="10" t="str">
        <f>IFERROR(INDEX(IF(tblTeamSch[[#This Row],[1vs2]]=1,[1]!tblSchedule[Team 2 Name],[1]!tblSchedule[Team 1 Name]),MATCH(tblTeamSch[[#This Row],[Game Num]],[1]!tblSchedule[GameNum],0)),"")</f>
        <v>Ascension BB 6G#2</v>
      </c>
      <c r="N998" s="6"/>
      <c r="O998" s="6"/>
      <c r="P998" s="6"/>
      <c r="Q998" s="6">
        <f>INDEX([1]!tblSchedule[Home Game],MATCH(tblTeamSch[[#This Row],[Game Num]],[1]!tblSchedule[GameNum],0))</f>
        <v>1</v>
      </c>
      <c r="R998" s="7" t="e">
        <f>IF(COUNTIFS(tblTeamSch[Team],tblTeamSch[[#This Row],[Team]],#REF!,1)&gt;1,"Y","")</f>
        <v>#REF!</v>
      </c>
      <c r="S998" s="6">
        <f>INDEX([1]!tblLoc[Score],MATCH(INDEX([1]!tblOrg[Loc],MATCH(tblTeamSch[[#This Row],[Org]],[1]!tblOrg[Organization],0)),[1]!tblLoc[Loc],0))</f>
        <v>0</v>
      </c>
      <c r="T998" s="6" t="e">
        <f>INDEX([1]!tblLoc[Score],MATCH(INDEX([1]!tblOrg[Loc],MATCH(#REF!,[1]!tblOrg[Abbr],0)),[1]!tblLoc[Loc],0))</f>
        <v>#REF!</v>
      </c>
      <c r="U998" s="6">
        <f>IFERROR(INDEX([1]!tblLoc[Score],MATCH(INDEX([1]!tblOrg[Loc],MATCH(INDEX(FacList,MATCH(tblTeamSch[[#This Row],[Facility]],INDEX(FacList,,1),0),3),[1]!tblOrg[Org Num],0)),[1]!tblLoc[Loc],0)),"")</f>
        <v>0</v>
      </c>
      <c r="V998" s="6">
        <f>IF(OR(tblTeamSch[[#This Row],[Court]]="",tblTeamSch[[#This Row],[Home]]&gt;0),0,IF(tblTeamSch[[#This Row],[Court]]&lt;10,0,IF(tblTeamSch[[#This Row],[Home Court]]=10,0,10)))</f>
        <v>0</v>
      </c>
      <c r="W998" s="6" t="e">
        <f>COUNTIFS(tblTeamSch[Travel Score for Game],10,tblTeamSch[Home],0,#REF!,#REF!)</f>
        <v>#REF!</v>
      </c>
      <c r="X998" s="6" t="str">
        <f>IFERROR(INDEX(tblTeamSch[Overall Travel Score],MATCH(tblTeamSch[[#This Row],[Opponent]],tblTeamSch[Team],0)),"")</f>
        <v/>
      </c>
      <c r="Y998" s="6" cm="1">
        <f t="array" ref="Y998">IF(Y997="Num",1,IF(Y997="","",IF(Y997+1&gt;TotalNumRegGames*2,"",Y997+1)))</f>
        <v>997</v>
      </c>
    </row>
    <row r="999" spans="1:25" ht="13.35" customHeight="1" x14ac:dyDescent="0.3">
      <c r="A999" s="6" cm="1">
        <f t="array" ref="A9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991</v>
      </c>
      <c r="B999" s="6" cm="1">
        <f t="array" ref="B9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999" s="6">
        <f>IFERROR(INDEX([1]!tblSchedule[Week Game Scheduled],MATCH(tblTeamSch[[#This Row],[Game Num]],[1]!tblSchedule[GameNum],0)),"")</f>
        <v>8</v>
      </c>
      <c r="D999" s="6">
        <f>IFERROR(INDEX([1]!tblSchedule[Round],MATCH(tblTeamSch[[#This Row],[Game Num]],[1]!tblSchedule[GameNum],0)),"")</f>
        <v>6</v>
      </c>
      <c r="E999" s="6">
        <f>IFERROR(INDEX([1]!tblSchedule[Rnd Sch],MATCH(tblTeamSch[[#This Row],[Game Num]],[1]!tblSchedule[GameNum],0)),"")</f>
        <v>6</v>
      </c>
      <c r="F999" s="6" t="str">
        <f>IFERROR(INDEX([1]!tblSchedule[DLC],MATCH(tblTeamSch[[#This Row],[Game Num]],[1]!tblSchedule[GameNum],0)),"")</f>
        <v>6G3</v>
      </c>
      <c r="G999" s="7" t="str">
        <f>IFERROR(INDEX([1]!tblSchedule[Facility],MATCH(tblTeamSch[[#This Row],[Game Num]],[1]!tblSchedule[GameNum],0)),"")</f>
        <v>St. Margaret Mary PAC (smaller gym)</v>
      </c>
      <c r="H999" s="8">
        <f>IFERROR(INDEX([1]!tblSchedule[Game Date],MATCH(tblTeamSch[[#This Row],[Game Num]],[1]!tblSchedule[GameNum],0)),"")</f>
        <v>46046</v>
      </c>
      <c r="I999" s="9">
        <f>IFERROR(INDEX([1]!tblSchedule[Game Time],MATCH(tblTeamSch[[#This Row],[Game Num]],[1]!tblSchedule[GameNum],0)),"")</f>
        <v>0.39583333333333331</v>
      </c>
      <c r="J999" s="10" t="str">
        <f>IFERROR(INDEX([1]!tblTeams[Organization],MATCH(tblTeamSch[[#This Row],[Team]],[1]!tblTeams[Team],0)),"")</f>
        <v>St. Albert the Great</v>
      </c>
      <c r="K999" s="10" t="str">
        <f>IFERROR(INDEX([1]!tblOrg[Abbr],MATCH(tblTeamSch[[#This Row],[Org]],[1]!tblOrg[Organization],0)),"")</f>
        <v>Alb</v>
      </c>
      <c r="L999" s="10" t="str">
        <f>IFERROR(INDEX(IF(tblTeamSch[[#This Row],[1vs2]]=1,[1]!tblSchedule[Team 1 Name],[1]!tblSchedule[Team 2 Name]),MATCH(tblTeamSch[[#This Row],[Game Num]],[1]!tblSchedule[GameNum],0)),"")</f>
        <v>St. Albert BB 6G#3</v>
      </c>
      <c r="M999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999" s="6"/>
      <c r="O999" s="6"/>
      <c r="P999" s="6"/>
      <c r="Q999" s="6">
        <f>INDEX([1]!tblSchedule[Home Game],MATCH(tblTeamSch[[#This Row],[Game Num]],[1]!tblSchedule[GameNum],0))</f>
        <v>1</v>
      </c>
      <c r="R999" s="7" t="e">
        <f>IF(COUNTIFS(tblTeamSch[Team],tblTeamSch[[#This Row],[Team]],#REF!,1)&gt;1,"Y","")</f>
        <v>#REF!</v>
      </c>
      <c r="S999" s="6">
        <f>INDEX([1]!tblLoc[Score],MATCH(INDEX([1]!tblOrg[Loc],MATCH(tblTeamSch[[#This Row],[Org]],[1]!tblOrg[Organization],0)),[1]!tblLoc[Loc],0))</f>
        <v>0</v>
      </c>
      <c r="T999" s="6" t="e">
        <f>INDEX([1]!tblLoc[Score],MATCH(INDEX([1]!tblOrg[Loc],MATCH(#REF!,[1]!tblOrg[Abbr],0)),[1]!tblLoc[Loc],0))</f>
        <v>#REF!</v>
      </c>
      <c r="U999" s="6">
        <f>IFERROR(INDEX([1]!tblLoc[Score],MATCH(INDEX([1]!tblOrg[Loc],MATCH(INDEX(FacList,MATCH(tblTeamSch[[#This Row],[Facility]],INDEX(FacList,,1),0),3),[1]!tblOrg[Org Num],0)),[1]!tblLoc[Loc],0)),"")</f>
        <v>0</v>
      </c>
      <c r="V999" s="6">
        <f>IF(OR(tblTeamSch[[#This Row],[Court]]="",tblTeamSch[[#This Row],[Home]]&gt;0),0,IF(tblTeamSch[[#This Row],[Court]]&lt;10,0,IF(tblTeamSch[[#This Row],[Home Court]]=10,0,10)))</f>
        <v>0</v>
      </c>
      <c r="W999" s="6" t="e">
        <f>COUNTIFS(tblTeamSch[Travel Score for Game],10,tblTeamSch[Home],0,#REF!,#REF!)</f>
        <v>#REF!</v>
      </c>
      <c r="X999" s="6" t="str">
        <f>IFERROR(INDEX(tblTeamSch[Overall Travel Score],MATCH(tblTeamSch[[#This Row],[Opponent]],tblTeamSch[Team],0)),"")</f>
        <v/>
      </c>
      <c r="Y999" s="6" cm="1">
        <f t="array" ref="Y999">IF(Y998="Num",1,IF(Y998="","",IF(Y998+1&gt;TotalNumRegGames*2,"",Y998+1)))</f>
        <v>998</v>
      </c>
    </row>
    <row r="1000" spans="1:25" ht="13.35" customHeight="1" x14ac:dyDescent="0.3">
      <c r="A1000" s="6" cm="1">
        <f t="array" ref="A10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994</v>
      </c>
      <c r="B1000" s="6" cm="1">
        <f t="array" ref="B10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0" s="6">
        <f>IFERROR(INDEX([1]!tblSchedule[Week Game Scheduled],MATCH(tblTeamSch[[#This Row],[Game Num]],[1]!tblSchedule[GameNum],0)),"")</f>
        <v>9</v>
      </c>
      <c r="D1000" s="6">
        <f>IFERROR(INDEX([1]!tblSchedule[Round],MATCH(tblTeamSch[[#This Row],[Game Num]],[1]!tblSchedule[GameNum],0)),"")</f>
        <v>7</v>
      </c>
      <c r="E1000" s="6">
        <f>IFERROR(INDEX([1]!tblSchedule[Rnd Sch],MATCH(tblTeamSch[[#This Row],[Game Num]],[1]!tblSchedule[GameNum],0)),"")</f>
        <v>7</v>
      </c>
      <c r="F1000" s="6" t="str">
        <f>IFERROR(INDEX([1]!tblSchedule[DLC],MATCH(tblTeamSch[[#This Row],[Game Num]],[1]!tblSchedule[GameNum],0)),"")</f>
        <v>6G3</v>
      </c>
      <c r="G1000" s="7" t="str">
        <f>IFERROR(INDEX([1]!tblSchedule[Facility],MATCH(tblTeamSch[[#This Row],[Game Num]],[1]!tblSchedule[GameNum],0)),"")</f>
        <v>Holy Trinity Parish School</v>
      </c>
      <c r="H1000" s="8">
        <f>IFERROR(INDEX([1]!tblSchedule[Game Date],MATCH(tblTeamSch[[#This Row],[Game Num]],[1]!tblSchedule[GameNum],0)),"")</f>
        <v>46053</v>
      </c>
      <c r="I1000" s="9">
        <f>IFERROR(INDEX([1]!tblSchedule[Game Time],MATCH(tblTeamSch[[#This Row],[Game Num]],[1]!tblSchedule[GameNum],0)),"")</f>
        <v>0.375</v>
      </c>
      <c r="J1000" s="10" t="str">
        <f>IFERROR(INDEX([1]!tblTeams[Organization],MATCH(tblTeamSch[[#This Row],[Team]],[1]!tblTeams[Team],0)),"")</f>
        <v>St. Albert the Great</v>
      </c>
      <c r="K1000" s="10" t="str">
        <f>IFERROR(INDEX([1]!tblOrg[Abbr],MATCH(tblTeamSch[[#This Row],[Org]],[1]!tblOrg[Organization],0)),"")</f>
        <v>Alb</v>
      </c>
      <c r="L1000" s="10" t="str">
        <f>IFERROR(INDEX(IF(tblTeamSch[[#This Row],[1vs2]]=1,[1]!tblSchedule[Team 1 Name],[1]!tblSchedule[Team 2 Name]),MATCH(tblTeamSch[[#This Row],[Game Num]],[1]!tblSchedule[GameNum],0)),"")</f>
        <v>St. Albert BB 6G#3</v>
      </c>
      <c r="M1000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000" s="6"/>
      <c r="O1000" s="6"/>
      <c r="P1000" s="6"/>
      <c r="Q1000" s="6">
        <f>INDEX([1]!tblSchedule[Home Game],MATCH(tblTeamSch[[#This Row],[Game Num]],[1]!tblSchedule[GameNum],0))</f>
        <v>1</v>
      </c>
      <c r="R1000" s="7" t="e">
        <f>IF(COUNTIFS(tblTeamSch[Team],tblTeamSch[[#This Row],[Team]],#REF!,1)&gt;1,"Y","")</f>
        <v>#REF!</v>
      </c>
      <c r="S1000" s="6">
        <f>INDEX([1]!tblLoc[Score],MATCH(INDEX([1]!tblOrg[Loc],MATCH(tblTeamSch[[#This Row],[Org]],[1]!tblOrg[Organization],0)),[1]!tblLoc[Loc],0))</f>
        <v>0</v>
      </c>
      <c r="T1000" s="6" t="e">
        <f>INDEX([1]!tblLoc[Score],MATCH(INDEX([1]!tblOrg[Loc],MATCH(#REF!,[1]!tblOrg[Abbr],0)),[1]!tblLoc[Loc],0))</f>
        <v>#REF!</v>
      </c>
      <c r="U1000" s="6">
        <f>IFERROR(INDEX([1]!tblLoc[Score],MATCH(INDEX([1]!tblOrg[Loc],MATCH(INDEX(FacList,MATCH(tblTeamSch[[#This Row],[Facility]],INDEX(FacList,,1),0),3),[1]!tblOrg[Org Num],0)),[1]!tblLoc[Loc],0)),"")</f>
        <v>0</v>
      </c>
      <c r="V1000" s="6">
        <f>IF(OR(tblTeamSch[[#This Row],[Court]]="",tblTeamSch[[#This Row],[Home]]&gt;0),0,IF(tblTeamSch[[#This Row],[Court]]&lt;10,0,IF(tblTeamSch[[#This Row],[Home Court]]=10,0,10)))</f>
        <v>0</v>
      </c>
      <c r="W1000" s="6" t="e">
        <f>COUNTIFS(tblTeamSch[Travel Score for Game],10,tblTeamSch[Home],0,#REF!,#REF!)</f>
        <v>#REF!</v>
      </c>
      <c r="X1000" s="6" t="str">
        <f>IFERROR(INDEX(tblTeamSch[Overall Travel Score],MATCH(tblTeamSch[[#This Row],[Opponent]],tblTeamSch[Team],0)),"")</f>
        <v/>
      </c>
      <c r="Y1000" s="6" cm="1">
        <f t="array" ref="Y1000">IF(Y999="Num",1,IF(Y999="","",IF(Y999+1&gt;TotalNumRegGames*2,"",Y999+1)))</f>
        <v>999</v>
      </c>
    </row>
    <row r="1001" spans="1:25" ht="13.35" customHeight="1" x14ac:dyDescent="0.3">
      <c r="A1001" s="6" cm="1">
        <f t="array" ref="A10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</v>
      </c>
      <c r="B1001" s="6" cm="1">
        <f t="array" ref="B10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1" s="6">
        <f>IFERROR(INDEX([1]!tblSchedule[Week Game Scheduled],MATCH(tblTeamSch[[#This Row],[Game Num]],[1]!tblSchedule[GameNum],0)),"")</f>
        <v>49</v>
      </c>
      <c r="D1001" s="6">
        <f>IFERROR(INDEX([1]!tblSchedule[Round],MATCH(tblTeamSch[[#This Row],[Game Num]],[1]!tblSchedule[GameNum],0)),"")</f>
        <v>1</v>
      </c>
      <c r="E1001" s="6">
        <f>IFERROR(INDEX([1]!tblSchedule[Rnd Sch],MATCH(tblTeamSch[[#This Row],[Game Num]],[1]!tblSchedule[GameNum],0)),"")</f>
        <v>1</v>
      </c>
      <c r="F1001" s="6" t="str">
        <f>IFERROR(INDEX([1]!tblSchedule[DLC],MATCH(tblTeamSch[[#This Row],[Game Num]],[1]!tblSchedule[GameNum],0)),"")</f>
        <v>8B1AA</v>
      </c>
      <c r="G1001" s="7" t="str">
        <f>IFERROR(INDEX([1]!tblSchedule[Facility],MATCH(tblTeamSch[[#This Row],[Game Num]],[1]!tblSchedule[GameNum],0)),"")</f>
        <v>St. Patrick's Celtic Center</v>
      </c>
      <c r="H1001" s="8">
        <f>IFERROR(INDEX([1]!tblSchedule[Game Date],MATCH(tblTeamSch[[#This Row],[Game Num]],[1]!tblSchedule[GameNum],0)),"")</f>
        <v>45997</v>
      </c>
      <c r="I1001" s="9">
        <f>IFERROR(INDEX([1]!tblSchedule[Game Time],MATCH(tblTeamSch[[#This Row],[Game Num]],[1]!tblSchedule[GameNum],0)),"")</f>
        <v>0.375</v>
      </c>
      <c r="J1001" s="10" t="str">
        <f>IFERROR(INDEX([1]!tblTeams[Organization],MATCH(tblTeamSch[[#This Row],[Team]],[1]!tblTeams[Team],0)),"")</f>
        <v>St. Albert the Great</v>
      </c>
      <c r="K1001" s="10" t="str">
        <f>IFERROR(INDEX([1]!tblOrg[Abbr],MATCH(tblTeamSch[[#This Row],[Org]],[1]!tblOrg[Organization],0)),"")</f>
        <v>Alb</v>
      </c>
      <c r="L1001" s="10" t="str">
        <f>IFERROR(INDEX(IF(tblTeamSch[[#This Row],[1vs2]]=1,[1]!tblSchedule[Team 1 Name],[1]!tblSchedule[Team 2 Name]),MATCH(tblTeamSch[[#This Row],[Game Num]],[1]!tblSchedule[GameNum],0)),"")</f>
        <v>St. Albert BB 8B#1</v>
      </c>
      <c r="M1001" s="10" t="str">
        <f>IFERROR(INDEX(IF(tblTeamSch[[#This Row],[1vs2]]=1,[1]!tblSchedule[Team 2 Name],[1]!tblSchedule[Team 1 Name]),MATCH(tblTeamSch[[#This Row],[Game Num]],[1]!tblSchedule[GameNum],0)),"")</f>
        <v>St Patrick BB 8Boys #1</v>
      </c>
      <c r="N1001" s="6"/>
      <c r="O1001" s="6"/>
      <c r="P1001" s="6"/>
      <c r="Q1001" s="6">
        <f>INDEX([1]!tblSchedule[Home Game],MATCH(tblTeamSch[[#This Row],[Game Num]],[1]!tblSchedule[GameNum],0))</f>
        <v>1</v>
      </c>
      <c r="R1001" s="7" t="e">
        <f>IF(COUNTIFS(tblTeamSch[Team],tblTeamSch[[#This Row],[Team]],#REF!,1)&gt;1,"Y","")</f>
        <v>#REF!</v>
      </c>
      <c r="S1001" s="6">
        <f>INDEX([1]!tblLoc[Score],MATCH(INDEX([1]!tblOrg[Loc],MATCH(tblTeamSch[[#This Row],[Org]],[1]!tblOrg[Organization],0)),[1]!tblLoc[Loc],0))</f>
        <v>0</v>
      </c>
      <c r="T1001" s="6" t="e">
        <f>INDEX([1]!tblLoc[Score],MATCH(INDEX([1]!tblOrg[Loc],MATCH(#REF!,[1]!tblOrg[Abbr],0)),[1]!tblLoc[Loc],0))</f>
        <v>#REF!</v>
      </c>
      <c r="U1001" s="6">
        <f>IFERROR(INDEX([1]!tblLoc[Score],MATCH(INDEX([1]!tblOrg[Loc],MATCH(INDEX(FacList,MATCH(tblTeamSch[[#This Row],[Facility]],INDEX(FacList,,1),0),3),[1]!tblOrg[Org Num],0)),[1]!tblLoc[Loc],0)),"")</f>
        <v>4</v>
      </c>
      <c r="V1001" s="6">
        <f>IF(OR(tblTeamSch[[#This Row],[Court]]="",tblTeamSch[[#This Row],[Home]]&gt;0),0,IF(tblTeamSch[[#This Row],[Court]]&lt;10,0,IF(tblTeamSch[[#This Row],[Home Court]]=10,0,10)))</f>
        <v>0</v>
      </c>
      <c r="W1001" s="6" t="e">
        <f>COUNTIFS(tblTeamSch[Travel Score for Game],10,tblTeamSch[Home],0,#REF!,#REF!)</f>
        <v>#REF!</v>
      </c>
      <c r="X1001" s="6" t="str">
        <f>IFERROR(INDEX(tblTeamSch[Overall Travel Score],MATCH(tblTeamSch[[#This Row],[Opponent]],tblTeamSch[Team],0)),"")</f>
        <v/>
      </c>
      <c r="Y1001" s="6" cm="1">
        <f t="array" ref="Y1001">IF(Y1000="Num",1,IF(Y1000="","",IF(Y1000+1&gt;TotalNumRegGames*2,"",Y1000+1)))</f>
        <v>1000</v>
      </c>
    </row>
    <row r="1002" spans="1:25" ht="13.35" customHeight="1" x14ac:dyDescent="0.3">
      <c r="A1002" s="6" cm="1">
        <f t="array" ref="A10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</v>
      </c>
      <c r="B1002" s="6" cm="1">
        <f t="array" ref="B10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02" s="6">
        <f>IFERROR(INDEX([1]!tblSchedule[Week Game Scheduled],MATCH(tblTeamSch[[#This Row],[Game Num]],[1]!tblSchedule[GameNum],0)),"")</f>
        <v>51</v>
      </c>
      <c r="D1002" s="6">
        <f>IFERROR(INDEX([1]!tblSchedule[Round],MATCH(tblTeamSch[[#This Row],[Game Num]],[1]!tblSchedule[GameNum],0)),"")</f>
        <v>2</v>
      </c>
      <c r="E1002" s="6">
        <f>IFERROR(INDEX([1]!tblSchedule[Rnd Sch],MATCH(tblTeamSch[[#This Row],[Game Num]],[1]!tblSchedule[GameNum],0)),"")</f>
        <v>2</v>
      </c>
      <c r="F1002" s="6" t="str">
        <f>IFERROR(INDEX([1]!tblSchedule[DLC],MATCH(tblTeamSch[[#This Row],[Game Num]],[1]!tblSchedule[GameNum],0)),"")</f>
        <v>8B1AA</v>
      </c>
      <c r="G1002" s="7" t="str">
        <f>IFERROR(INDEX([1]!tblSchedule[Facility],MATCH(tblTeamSch[[#This Row],[Game Num]],[1]!tblSchedule[GameNum],0)),"")</f>
        <v>St. Margaret Mary Gym</v>
      </c>
      <c r="H1002" s="8">
        <f>IFERROR(INDEX([1]!tblSchedule[Game Date],MATCH(tblTeamSch[[#This Row],[Game Num]],[1]!tblSchedule[GameNum],0)),"")</f>
        <v>46005</v>
      </c>
      <c r="I1002" s="9">
        <f>IFERROR(INDEX([1]!tblSchedule[Game Time],MATCH(tblTeamSch[[#This Row],[Game Num]],[1]!tblSchedule[GameNum],0)),"")</f>
        <v>0.5625</v>
      </c>
      <c r="J1002" s="10" t="str">
        <f>IFERROR(INDEX([1]!tblTeams[Organization],MATCH(tblTeamSch[[#This Row],[Team]],[1]!tblTeams[Team],0)),"")</f>
        <v>St. Albert the Great</v>
      </c>
      <c r="K1002" s="10" t="str">
        <f>IFERROR(INDEX([1]!tblOrg[Abbr],MATCH(tblTeamSch[[#This Row],[Org]],[1]!tblOrg[Organization],0)),"")</f>
        <v>Alb</v>
      </c>
      <c r="L1002" s="10" t="str">
        <f>IFERROR(INDEX(IF(tblTeamSch[[#This Row],[1vs2]]=1,[1]!tblSchedule[Team 1 Name],[1]!tblSchedule[Team 2 Name]),MATCH(tblTeamSch[[#This Row],[Game Num]],[1]!tblSchedule[GameNum],0)),"")</f>
        <v>St. Albert BB 8B#1</v>
      </c>
      <c r="M1002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1002" s="6"/>
      <c r="O1002" s="6"/>
      <c r="P1002" s="6"/>
      <c r="Q1002" s="6">
        <f>INDEX([1]!tblSchedule[Home Game],MATCH(tblTeamSch[[#This Row],[Game Num]],[1]!tblSchedule[GameNum],0))</f>
        <v>1</v>
      </c>
      <c r="R1002" s="7" t="e">
        <f>IF(COUNTIFS(tblTeamSch[Team],tblTeamSch[[#This Row],[Team]],#REF!,1)&gt;1,"Y","")</f>
        <v>#REF!</v>
      </c>
      <c r="S1002" s="6">
        <f>INDEX([1]!tblLoc[Score],MATCH(INDEX([1]!tblOrg[Loc],MATCH(tblTeamSch[[#This Row],[Org]],[1]!tblOrg[Organization],0)),[1]!tblLoc[Loc],0))</f>
        <v>0</v>
      </c>
      <c r="T1002" s="6" t="e">
        <f>INDEX([1]!tblLoc[Score],MATCH(INDEX([1]!tblOrg[Loc],MATCH(#REF!,[1]!tblOrg[Abbr],0)),[1]!tblLoc[Loc],0))</f>
        <v>#REF!</v>
      </c>
      <c r="U1002" s="6">
        <f>IFERROR(INDEX([1]!tblLoc[Score],MATCH(INDEX([1]!tblOrg[Loc],MATCH(INDEX(FacList,MATCH(tblTeamSch[[#This Row],[Facility]],INDEX(FacList,,1),0),3),[1]!tblOrg[Org Num],0)),[1]!tblLoc[Loc],0)),"")</f>
        <v>0</v>
      </c>
      <c r="V1002" s="6">
        <f>IF(OR(tblTeamSch[[#This Row],[Court]]="",tblTeamSch[[#This Row],[Home]]&gt;0),0,IF(tblTeamSch[[#This Row],[Court]]&lt;10,0,IF(tblTeamSch[[#This Row],[Home Court]]=10,0,10)))</f>
        <v>0</v>
      </c>
      <c r="W1002" s="6" t="e">
        <f>COUNTIFS(tblTeamSch[Travel Score for Game],10,tblTeamSch[Home],0,#REF!,#REF!)</f>
        <v>#REF!</v>
      </c>
      <c r="X1002" s="6" t="str">
        <f>IFERROR(INDEX(tblTeamSch[Overall Travel Score],MATCH(tblTeamSch[[#This Row],[Opponent]],tblTeamSch[Team],0)),"")</f>
        <v/>
      </c>
      <c r="Y1002" s="6" cm="1">
        <f t="array" ref="Y1002">IF(Y1001="Num",1,IF(Y1001="","",IF(Y1001+1&gt;TotalNumRegGames*2,"",Y1001+1)))</f>
        <v>1001</v>
      </c>
    </row>
    <row r="1003" spans="1:25" ht="13.35" customHeight="1" x14ac:dyDescent="0.3">
      <c r="A1003" s="6" cm="1">
        <f t="array" ref="A10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</v>
      </c>
      <c r="B1003" s="6" cm="1">
        <f t="array" ref="B10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03" s="6">
        <f>IFERROR(INDEX([1]!tblSchedule[Week Game Scheduled],MATCH(tblTeamSch[[#This Row],[Game Num]],[1]!tblSchedule[GameNum],0)),"")</f>
        <v>6</v>
      </c>
      <c r="D1003" s="6">
        <f>IFERROR(INDEX([1]!tblSchedule[Round],MATCH(tblTeamSch[[#This Row],[Game Num]],[1]!tblSchedule[GameNum],0)),"")</f>
        <v>3</v>
      </c>
      <c r="E1003" s="6">
        <f>IFERROR(INDEX([1]!tblSchedule[Rnd Sch],MATCH(tblTeamSch[[#This Row],[Game Num]],[1]!tblSchedule[GameNum],0)),"")</f>
        <v>3</v>
      </c>
      <c r="F1003" s="6" t="str">
        <f>IFERROR(INDEX([1]!tblSchedule[DLC],MATCH(tblTeamSch[[#This Row],[Game Num]],[1]!tblSchedule[GameNum],0)),"")</f>
        <v>8B1AA</v>
      </c>
      <c r="G1003" s="7" t="str">
        <f>IFERROR(INDEX([1]!tblSchedule[Facility],MATCH(tblTeamSch[[#This Row],[Game Num]],[1]!tblSchedule[GameNum],0)),"")</f>
        <v>Trinity High School's Steinhauser Gym</v>
      </c>
      <c r="H1003" s="8">
        <f>IFERROR(INDEX([1]!tblSchedule[Game Date],MATCH(tblTeamSch[[#This Row],[Game Num]],[1]!tblSchedule[GameNum],0)),"")</f>
        <v>46026</v>
      </c>
      <c r="I1003" s="9">
        <f>IFERROR(INDEX([1]!tblSchedule[Game Time],MATCH(tblTeamSch[[#This Row],[Game Num]],[1]!tblSchedule[GameNum],0)),"")</f>
        <v>0.625</v>
      </c>
      <c r="J1003" s="10" t="str">
        <f>IFERROR(INDEX([1]!tblTeams[Organization],MATCH(tblTeamSch[[#This Row],[Team]],[1]!tblTeams[Team],0)),"")</f>
        <v>St. Albert the Great</v>
      </c>
      <c r="K1003" s="10" t="str">
        <f>IFERROR(INDEX([1]!tblOrg[Abbr],MATCH(tblTeamSch[[#This Row],[Org]],[1]!tblOrg[Organization],0)),"")</f>
        <v>Alb</v>
      </c>
      <c r="L1003" s="10" t="str">
        <f>IFERROR(INDEX(IF(tblTeamSch[[#This Row],[1vs2]]=1,[1]!tblSchedule[Team 1 Name],[1]!tblSchedule[Team 2 Name]),MATCH(tblTeamSch[[#This Row],[Game Num]],[1]!tblSchedule[GameNum],0)),"")</f>
        <v>St. Albert BB 8B#1</v>
      </c>
      <c r="M1003" s="10" t="str">
        <f>IFERROR(INDEX(IF(tblTeamSch[[#This Row],[1vs2]]=1,[1]!tblSchedule[Team 2 Name],[1]!tblSchedule[Team 1 Name]),MATCH(tblTeamSch[[#This Row],[Game Num]],[1]!tblSchedule[GameNum],0)),"")</f>
        <v>Holy Trinity BB 7/8B #1</v>
      </c>
      <c r="N1003" s="6"/>
      <c r="O1003" s="6"/>
      <c r="P1003" s="6"/>
      <c r="Q1003" s="6">
        <f>INDEX([1]!tblSchedule[Home Game],MATCH(tblTeamSch[[#This Row],[Game Num]],[1]!tblSchedule[GameNum],0))</f>
        <v>0</v>
      </c>
      <c r="R1003" s="7" t="e">
        <f>IF(COUNTIFS(tblTeamSch[Team],tblTeamSch[[#This Row],[Team]],#REF!,1)&gt;1,"Y","")</f>
        <v>#REF!</v>
      </c>
      <c r="S1003" s="6">
        <f>INDEX([1]!tblLoc[Score],MATCH(INDEX([1]!tblOrg[Loc],MATCH(tblTeamSch[[#This Row],[Org]],[1]!tblOrg[Organization],0)),[1]!tblLoc[Loc],0))</f>
        <v>0</v>
      </c>
      <c r="T1003" s="6" t="e">
        <f>INDEX([1]!tblLoc[Score],MATCH(INDEX([1]!tblOrg[Loc],MATCH(#REF!,[1]!tblOrg[Abbr],0)),[1]!tblLoc[Loc],0))</f>
        <v>#REF!</v>
      </c>
      <c r="U1003" s="6" t="str">
        <f>IFERROR(INDEX([1]!tblLoc[Score],MATCH(INDEX([1]!tblOrg[Loc],MATCH(INDEX(FacList,MATCH(tblTeamSch[[#This Row],[Facility]],INDEX(FacList,,1),0),3),[1]!tblOrg[Org Num],0)),[1]!tblLoc[Loc],0)),"")</f>
        <v/>
      </c>
      <c r="V1003" s="6">
        <f>IF(OR(tblTeamSch[[#This Row],[Court]]="",tblTeamSch[[#This Row],[Home]]&gt;0),0,IF(tblTeamSch[[#This Row],[Court]]&lt;10,0,IF(tblTeamSch[[#This Row],[Home Court]]=10,0,10)))</f>
        <v>0</v>
      </c>
      <c r="W1003" s="6" t="e">
        <f>COUNTIFS(tblTeamSch[Travel Score for Game],10,tblTeamSch[Home],0,#REF!,#REF!)</f>
        <v>#REF!</v>
      </c>
      <c r="X1003" s="6" t="str">
        <f>IFERROR(INDEX(tblTeamSch[Overall Travel Score],MATCH(tblTeamSch[[#This Row],[Opponent]],tblTeamSch[Team],0)),"")</f>
        <v/>
      </c>
      <c r="Y1003" s="6" cm="1">
        <f t="array" ref="Y1003">IF(Y1002="Num",1,IF(Y1002="","",IF(Y1002+1&gt;TotalNumRegGames*2,"",Y1002+1)))</f>
        <v>1002</v>
      </c>
    </row>
    <row r="1004" spans="1:25" ht="13.35" customHeight="1" x14ac:dyDescent="0.3">
      <c r="A1004" s="6" cm="1">
        <f t="array" ref="A10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</v>
      </c>
      <c r="B1004" s="6" cm="1">
        <f t="array" ref="B10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4" s="6">
        <f>IFERROR(INDEX([1]!tblSchedule[Week Game Scheduled],MATCH(tblTeamSch[[#This Row],[Game Num]],[1]!tblSchedule[GameNum],0)),"")</f>
        <v>7</v>
      </c>
      <c r="D1004" s="6">
        <f>IFERROR(INDEX([1]!tblSchedule[Round],MATCH(tblTeamSch[[#This Row],[Game Num]],[1]!tblSchedule[GameNum],0)),"")</f>
        <v>4</v>
      </c>
      <c r="E1004" s="6">
        <f>IFERROR(INDEX([1]!tblSchedule[Rnd Sch],MATCH(tblTeamSch[[#This Row],[Game Num]],[1]!tblSchedule[GameNum],0)),"")</f>
        <v>4</v>
      </c>
      <c r="F1004" s="6" t="str">
        <f>IFERROR(INDEX([1]!tblSchedule[DLC],MATCH(tblTeamSch[[#This Row],[Game Num]],[1]!tblSchedule[GameNum],0)),"")</f>
        <v>8B1AA</v>
      </c>
      <c r="G1004" s="7" t="str">
        <f>IFERROR(INDEX([1]!tblSchedule[Facility],MATCH(tblTeamSch[[#This Row],[Game Num]],[1]!tblSchedule[GameNum],0)),"")</f>
        <v>Trinity High School's Steinhauser Gym</v>
      </c>
      <c r="H1004" s="8">
        <f>IFERROR(INDEX([1]!tblSchedule[Game Date],MATCH(tblTeamSch[[#This Row],[Game Num]],[1]!tblSchedule[GameNum],0)),"")</f>
        <v>46033</v>
      </c>
      <c r="I1004" s="9">
        <f>IFERROR(INDEX([1]!tblSchedule[Game Time],MATCH(tblTeamSch[[#This Row],[Game Num]],[1]!tblSchedule[GameNum],0)),"")</f>
        <v>0.54166666666666663</v>
      </c>
      <c r="J1004" s="10" t="str">
        <f>IFERROR(INDEX([1]!tblTeams[Organization],MATCH(tblTeamSch[[#This Row],[Team]],[1]!tblTeams[Team],0)),"")</f>
        <v>St. Albert the Great</v>
      </c>
      <c r="K1004" s="10" t="str">
        <f>IFERROR(INDEX([1]!tblOrg[Abbr],MATCH(tblTeamSch[[#This Row],[Org]],[1]!tblOrg[Organization],0)),"")</f>
        <v>Alb</v>
      </c>
      <c r="L1004" s="10" t="str">
        <f>IFERROR(INDEX(IF(tblTeamSch[[#This Row],[1vs2]]=1,[1]!tblSchedule[Team 1 Name],[1]!tblSchedule[Team 2 Name]),MATCH(tblTeamSch[[#This Row],[Game Num]],[1]!tblSchedule[GameNum],0)),"")</f>
        <v>St. Albert BB 8B#1</v>
      </c>
      <c r="M1004" s="10" t="str">
        <f>IFERROR(INDEX(IF(tblTeamSch[[#This Row],[1vs2]]=1,[1]!tblSchedule[Team 2 Name],[1]!tblSchedule[Team 1 Name]),MATCH(tblTeamSch[[#This Row],[Game Num]],[1]!tblSchedule[GameNum],0)),"")</f>
        <v>St Michael BB 8B#1</v>
      </c>
      <c r="N1004" s="6"/>
      <c r="O1004" s="6"/>
      <c r="P1004" s="6"/>
      <c r="Q1004" s="6">
        <f>INDEX([1]!tblSchedule[Home Game],MATCH(tblTeamSch[[#This Row],[Game Num]],[1]!tblSchedule[GameNum],0))</f>
        <v>0</v>
      </c>
      <c r="R1004" s="7" t="e">
        <f>IF(COUNTIFS(tblTeamSch[Team],tblTeamSch[[#This Row],[Team]],#REF!,1)&gt;1,"Y","")</f>
        <v>#REF!</v>
      </c>
      <c r="S1004" s="6">
        <f>INDEX([1]!tblLoc[Score],MATCH(INDEX([1]!tblOrg[Loc],MATCH(tblTeamSch[[#This Row],[Org]],[1]!tblOrg[Organization],0)),[1]!tblLoc[Loc],0))</f>
        <v>0</v>
      </c>
      <c r="T1004" s="6" t="e">
        <f>INDEX([1]!tblLoc[Score],MATCH(INDEX([1]!tblOrg[Loc],MATCH(#REF!,[1]!tblOrg[Abbr],0)),[1]!tblLoc[Loc],0))</f>
        <v>#REF!</v>
      </c>
      <c r="U1004" s="6" t="str">
        <f>IFERROR(INDEX([1]!tblLoc[Score],MATCH(INDEX([1]!tblOrg[Loc],MATCH(INDEX(FacList,MATCH(tblTeamSch[[#This Row],[Facility]],INDEX(FacList,,1),0),3),[1]!tblOrg[Org Num],0)),[1]!tblLoc[Loc],0)),"")</f>
        <v/>
      </c>
      <c r="V1004" s="6">
        <f>IF(OR(tblTeamSch[[#This Row],[Court]]="",tblTeamSch[[#This Row],[Home]]&gt;0),0,IF(tblTeamSch[[#This Row],[Court]]&lt;10,0,IF(tblTeamSch[[#This Row],[Home Court]]=10,0,10)))</f>
        <v>0</v>
      </c>
      <c r="W1004" s="6" t="e">
        <f>COUNTIFS(tblTeamSch[Travel Score for Game],10,tblTeamSch[Home],0,#REF!,#REF!)</f>
        <v>#REF!</v>
      </c>
      <c r="X1004" s="6" t="str">
        <f>IFERROR(INDEX(tblTeamSch[Overall Travel Score],MATCH(tblTeamSch[[#This Row],[Opponent]],tblTeamSch[Team],0)),"")</f>
        <v/>
      </c>
      <c r="Y1004" s="6" cm="1">
        <f t="array" ref="Y1004">IF(Y1003="Num",1,IF(Y1003="","",IF(Y1003+1&gt;TotalNumRegGames*2,"",Y1003+1)))</f>
        <v>1003</v>
      </c>
    </row>
    <row r="1005" spans="1:25" ht="13.35" customHeight="1" x14ac:dyDescent="0.3">
      <c r="A1005" s="6" cm="1">
        <f t="array" ref="A10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</v>
      </c>
      <c r="B1005" s="6" cm="1">
        <f t="array" ref="B10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5" s="6">
        <f>IFERROR(INDEX([1]!tblSchedule[Week Game Scheduled],MATCH(tblTeamSch[[#This Row],[Game Num]],[1]!tblSchedule[GameNum],0)),"")</f>
        <v>8</v>
      </c>
      <c r="D1005" s="6">
        <f>IFERROR(INDEX([1]!tblSchedule[Round],MATCH(tblTeamSch[[#This Row],[Game Num]],[1]!tblSchedule[GameNum],0)),"")</f>
        <v>5</v>
      </c>
      <c r="E1005" s="6">
        <f>IFERROR(INDEX([1]!tblSchedule[Rnd Sch],MATCH(tblTeamSch[[#This Row],[Game Num]],[1]!tblSchedule[GameNum],0)),"")</f>
        <v>5</v>
      </c>
      <c r="F1005" s="6" t="str">
        <f>IFERROR(INDEX([1]!tblSchedule[DLC],MATCH(tblTeamSch[[#This Row],[Game Num]],[1]!tblSchedule[GameNum],0)),"")</f>
        <v>8B1AA</v>
      </c>
      <c r="G1005" s="7" t="str">
        <f>IFERROR(INDEX([1]!tblSchedule[Facility],MATCH(tblTeamSch[[#This Row],[Game Num]],[1]!tblSchedule[GameNum],0)),"")</f>
        <v>Holy Spirit Gym</v>
      </c>
      <c r="H1005" s="8">
        <f>IFERROR(INDEX([1]!tblSchedule[Game Date],MATCH(tblTeamSch[[#This Row],[Game Num]],[1]!tblSchedule[GameNum],0)),"")</f>
        <v>46040</v>
      </c>
      <c r="I1005" s="9">
        <f>IFERROR(INDEX([1]!tblSchedule[Game Time],MATCH(tblTeamSch[[#This Row],[Game Num]],[1]!tblSchedule[GameNum],0)),"")</f>
        <v>0.54166666666666663</v>
      </c>
      <c r="J1005" s="10" t="str">
        <f>IFERROR(INDEX([1]!tblTeams[Organization],MATCH(tblTeamSch[[#This Row],[Team]],[1]!tblTeams[Team],0)),"")</f>
        <v>St. Albert the Great</v>
      </c>
      <c r="K1005" s="10" t="str">
        <f>IFERROR(INDEX([1]!tblOrg[Abbr],MATCH(tblTeamSch[[#This Row],[Org]],[1]!tblOrg[Organization],0)),"")</f>
        <v>Alb</v>
      </c>
      <c r="L1005" s="10" t="str">
        <f>IFERROR(INDEX(IF(tblTeamSch[[#This Row],[1vs2]]=1,[1]!tblSchedule[Team 1 Name],[1]!tblSchedule[Team 2 Name]),MATCH(tblTeamSch[[#This Row],[Game Num]],[1]!tblSchedule[GameNum],0)),"")</f>
        <v>St. Albert BB 8B#1</v>
      </c>
      <c r="M1005" s="10" t="str">
        <f>IFERROR(INDEX(IF(tblTeamSch[[#This Row],[1vs2]]=1,[1]!tblSchedule[Team 2 Name],[1]!tblSchedule[Team 1 Name]),MATCH(tblTeamSch[[#This Row],[Game Num]],[1]!tblSchedule[GameNum],0)),"")</f>
        <v>Holy Spirit BBB 8#1</v>
      </c>
      <c r="N1005" s="6"/>
      <c r="O1005" s="6"/>
      <c r="P1005" s="6"/>
      <c r="Q1005" s="6">
        <f>INDEX([1]!tblSchedule[Home Game],MATCH(tblTeamSch[[#This Row],[Game Num]],[1]!tblSchedule[GameNum],0))</f>
        <v>1</v>
      </c>
      <c r="R1005" s="7" t="e">
        <f>IF(COUNTIFS(tblTeamSch[Team],tblTeamSch[[#This Row],[Team]],#REF!,1)&gt;1,"Y","")</f>
        <v>#REF!</v>
      </c>
      <c r="S1005" s="6">
        <f>INDEX([1]!tblLoc[Score],MATCH(INDEX([1]!tblOrg[Loc],MATCH(tblTeamSch[[#This Row],[Org]],[1]!tblOrg[Organization],0)),[1]!tblLoc[Loc],0))</f>
        <v>0</v>
      </c>
      <c r="T1005" s="6" t="e">
        <f>INDEX([1]!tblLoc[Score],MATCH(INDEX([1]!tblOrg[Loc],MATCH(#REF!,[1]!tblOrg[Abbr],0)),[1]!tblLoc[Loc],0))</f>
        <v>#REF!</v>
      </c>
      <c r="U1005" s="6">
        <f>IFERROR(INDEX([1]!tblLoc[Score],MATCH(INDEX([1]!tblOrg[Loc],MATCH(INDEX(FacList,MATCH(tblTeamSch[[#This Row],[Facility]],INDEX(FacList,,1),0),3),[1]!tblOrg[Org Num],0)),[1]!tblLoc[Loc],0)),"")</f>
        <v>0</v>
      </c>
      <c r="V1005" s="6">
        <f>IF(OR(tblTeamSch[[#This Row],[Court]]="",tblTeamSch[[#This Row],[Home]]&gt;0),0,IF(tblTeamSch[[#This Row],[Court]]&lt;10,0,IF(tblTeamSch[[#This Row],[Home Court]]=10,0,10)))</f>
        <v>0</v>
      </c>
      <c r="W1005" s="6" t="e">
        <f>COUNTIFS(tblTeamSch[Travel Score for Game],10,tblTeamSch[Home],0,#REF!,#REF!)</f>
        <v>#REF!</v>
      </c>
      <c r="X1005" s="6" t="str">
        <f>IFERROR(INDEX(tblTeamSch[Overall Travel Score],MATCH(tblTeamSch[[#This Row],[Opponent]],tblTeamSch[Team],0)),"")</f>
        <v/>
      </c>
      <c r="Y1005" s="6" cm="1">
        <f t="array" ref="Y1005">IF(Y1004="Num",1,IF(Y1004="","",IF(Y1004+1&gt;TotalNumRegGames*2,"",Y1004+1)))</f>
        <v>1004</v>
      </c>
    </row>
    <row r="1006" spans="1:25" ht="13.35" customHeight="1" x14ac:dyDescent="0.3">
      <c r="A1006" s="6" cm="1">
        <f t="array" ref="A10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</v>
      </c>
      <c r="B1006" s="6" cm="1">
        <f t="array" ref="B10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6" s="6">
        <f>IFERROR(INDEX([1]!tblSchedule[Week Game Scheduled],MATCH(tblTeamSch[[#This Row],[Game Num]],[1]!tblSchedule[GameNum],0)),"")</f>
        <v>9</v>
      </c>
      <c r="D1006" s="6">
        <f>IFERROR(INDEX([1]!tblSchedule[Round],MATCH(tblTeamSch[[#This Row],[Game Num]],[1]!tblSchedule[GameNum],0)),"")</f>
        <v>6</v>
      </c>
      <c r="E1006" s="6">
        <f>IFERROR(INDEX([1]!tblSchedule[Rnd Sch],MATCH(tblTeamSch[[#This Row],[Game Num]],[1]!tblSchedule[GameNum],0)),"")</f>
        <v>6</v>
      </c>
      <c r="F1006" s="6" t="str">
        <f>IFERROR(INDEX([1]!tblSchedule[DLC],MATCH(tblTeamSch[[#This Row],[Game Num]],[1]!tblSchedule[GameNum],0)),"")</f>
        <v>8B1AA</v>
      </c>
      <c r="G1006" s="7" t="str">
        <f>IFERROR(INDEX([1]!tblSchedule[Facility],MATCH(tblTeamSch[[#This Row],[Game Num]],[1]!tblSchedule[GameNum],0)),"")</f>
        <v>St Lawrence</v>
      </c>
      <c r="H1006" s="8">
        <f>IFERROR(INDEX([1]!tblSchedule[Game Date],MATCH(tblTeamSch[[#This Row],[Game Num]],[1]!tblSchedule[GameNum],0)),"")</f>
        <v>46047</v>
      </c>
      <c r="I1006" s="9">
        <f>IFERROR(INDEX([1]!tblSchedule[Game Time],MATCH(tblTeamSch[[#This Row],[Game Num]],[1]!tblSchedule[GameNum],0)),"")</f>
        <v>0.54166666666666663</v>
      </c>
      <c r="J1006" s="10" t="str">
        <f>IFERROR(INDEX([1]!tblTeams[Organization],MATCH(tblTeamSch[[#This Row],[Team]],[1]!tblTeams[Team],0)),"")</f>
        <v>St. Albert the Great</v>
      </c>
      <c r="K1006" s="10" t="str">
        <f>IFERROR(INDEX([1]!tblOrg[Abbr],MATCH(tblTeamSch[[#This Row],[Org]],[1]!tblOrg[Organization],0)),"")</f>
        <v>Alb</v>
      </c>
      <c r="L1006" s="10" t="str">
        <f>IFERROR(INDEX(IF(tblTeamSch[[#This Row],[1vs2]]=1,[1]!tblSchedule[Team 1 Name],[1]!tblSchedule[Team 2 Name]),MATCH(tblTeamSch[[#This Row],[Game Num]],[1]!tblSchedule[GameNum],0)),"")</f>
        <v>St. Albert BB 8B#1</v>
      </c>
      <c r="M1006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1006" s="6"/>
      <c r="O1006" s="6"/>
      <c r="P1006" s="6"/>
      <c r="Q1006" s="6">
        <f>INDEX([1]!tblSchedule[Home Game],MATCH(tblTeamSch[[#This Row],[Game Num]],[1]!tblSchedule[GameNum],0))</f>
        <v>1</v>
      </c>
      <c r="R1006" s="7" t="e">
        <f>IF(COUNTIFS(tblTeamSch[Team],tblTeamSch[[#This Row],[Team]],#REF!,1)&gt;1,"Y","")</f>
        <v>#REF!</v>
      </c>
      <c r="S1006" s="6">
        <f>INDEX([1]!tblLoc[Score],MATCH(INDEX([1]!tblOrg[Loc],MATCH(tblTeamSch[[#This Row],[Org]],[1]!tblOrg[Organization],0)),[1]!tblLoc[Loc],0))</f>
        <v>0</v>
      </c>
      <c r="T1006" s="6" t="e">
        <f>INDEX([1]!tblLoc[Score],MATCH(INDEX([1]!tblOrg[Loc],MATCH(#REF!,[1]!tblOrg[Abbr],0)),[1]!tblLoc[Loc],0))</f>
        <v>#REF!</v>
      </c>
      <c r="U1006" s="6">
        <f>IFERROR(INDEX([1]!tblLoc[Score],MATCH(INDEX([1]!tblOrg[Loc],MATCH(INDEX(FacList,MATCH(tblTeamSch[[#This Row],[Facility]],INDEX(FacList,,1),0),3),[1]!tblOrg[Org Num],0)),[1]!tblLoc[Loc],0)),"")</f>
        <v>10</v>
      </c>
      <c r="V1006" s="6">
        <f>IF(OR(tblTeamSch[[#This Row],[Court]]="",tblTeamSch[[#This Row],[Home]]&gt;0),0,IF(tblTeamSch[[#This Row],[Court]]&lt;10,0,IF(tblTeamSch[[#This Row],[Home Court]]=10,0,10)))</f>
        <v>0</v>
      </c>
      <c r="W1006" s="6" t="e">
        <f>COUNTIFS(tblTeamSch[Travel Score for Game],10,tblTeamSch[Home],0,#REF!,#REF!)</f>
        <v>#REF!</v>
      </c>
      <c r="X1006" s="6" t="str">
        <f>IFERROR(INDEX(tblTeamSch[Overall Travel Score],MATCH(tblTeamSch[[#This Row],[Opponent]],tblTeamSch[Team],0)),"")</f>
        <v/>
      </c>
      <c r="Y1006" s="6" cm="1">
        <f t="array" ref="Y1006">IF(Y1005="Num",1,IF(Y1005="","",IF(Y1005+1&gt;TotalNumRegGames*2,"",Y1005+1)))</f>
        <v>1005</v>
      </c>
    </row>
    <row r="1007" spans="1:25" ht="13.35" customHeight="1" x14ac:dyDescent="0.3">
      <c r="A1007" s="6" cm="1">
        <f t="array" ref="A10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</v>
      </c>
      <c r="B1007" s="6" cm="1">
        <f t="array" ref="B10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7" s="6">
        <f>IFERROR(INDEX([1]!tblSchedule[Week Game Scheduled],MATCH(tblTeamSch[[#This Row],[Game Num]],[1]!tblSchedule[GameNum],0)),"")</f>
        <v>9</v>
      </c>
      <c r="D1007" s="6">
        <f>IFERROR(INDEX([1]!tblSchedule[Round],MATCH(tblTeamSch[[#This Row],[Game Num]],[1]!tblSchedule[GameNum],0)),"")</f>
        <v>7</v>
      </c>
      <c r="E1007" s="6">
        <f>IFERROR(INDEX([1]!tblSchedule[Rnd Sch],MATCH(tblTeamSch[[#This Row],[Game Num]],[1]!tblSchedule[GameNum],0)),"")</f>
        <v>7</v>
      </c>
      <c r="F1007" s="6" t="str">
        <f>IFERROR(INDEX([1]!tblSchedule[DLC],MATCH(tblTeamSch[[#This Row],[Game Num]],[1]!tblSchedule[GameNum],0)),"")</f>
        <v>8B1AA</v>
      </c>
      <c r="G1007" s="7" t="str">
        <f>IFERROR(INDEX([1]!tblSchedule[Facility],MATCH(tblTeamSch[[#This Row],[Game Num]],[1]!tblSchedule[GameNum],0)),"")</f>
        <v>St. Albert the Great Gym</v>
      </c>
      <c r="H1007" s="8">
        <f>IFERROR(INDEX([1]!tblSchedule[Game Date],MATCH(tblTeamSch[[#This Row],[Game Num]],[1]!tblSchedule[GameNum],0)),"")</f>
        <v>46053</v>
      </c>
      <c r="I1007" s="9">
        <f>IFERROR(INDEX([1]!tblSchedule[Game Time],MATCH(tblTeamSch[[#This Row],[Game Num]],[1]!tblSchedule[GameNum],0)),"")</f>
        <v>0.375</v>
      </c>
      <c r="J1007" s="10" t="str">
        <f>IFERROR(INDEX([1]!tblTeams[Organization],MATCH(tblTeamSch[[#This Row],[Team]],[1]!tblTeams[Team],0)),"")</f>
        <v>St. Albert the Great</v>
      </c>
      <c r="K1007" s="10" t="str">
        <f>IFERROR(INDEX([1]!tblOrg[Abbr],MATCH(tblTeamSch[[#This Row],[Org]],[1]!tblOrg[Organization],0)),"")</f>
        <v>Alb</v>
      </c>
      <c r="L1007" s="10" t="str">
        <f>IFERROR(INDEX(IF(tblTeamSch[[#This Row],[1vs2]]=1,[1]!tblSchedule[Team 1 Name],[1]!tblSchedule[Team 2 Name]),MATCH(tblTeamSch[[#This Row],[Game Num]],[1]!tblSchedule[GameNum],0)),"")</f>
        <v>St. Albert BB 8B#1</v>
      </c>
      <c r="M1007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1007" s="6"/>
      <c r="O1007" s="6"/>
      <c r="P1007" s="6"/>
      <c r="Q1007" s="6">
        <f>INDEX([1]!tblSchedule[Home Game],MATCH(tblTeamSch[[#This Row],[Game Num]],[1]!tblSchedule[GameNum],0))</f>
        <v>1</v>
      </c>
      <c r="R1007" s="7" t="e">
        <f>IF(COUNTIFS(tblTeamSch[Team],tblTeamSch[[#This Row],[Team]],#REF!,1)&gt;1,"Y","")</f>
        <v>#REF!</v>
      </c>
      <c r="S1007" s="6">
        <f>INDEX([1]!tblLoc[Score],MATCH(INDEX([1]!tblOrg[Loc],MATCH(tblTeamSch[[#This Row],[Org]],[1]!tblOrg[Organization],0)),[1]!tblLoc[Loc],0))</f>
        <v>0</v>
      </c>
      <c r="T1007" s="6" t="e">
        <f>INDEX([1]!tblLoc[Score],MATCH(INDEX([1]!tblOrg[Loc],MATCH(#REF!,[1]!tblOrg[Abbr],0)),[1]!tblLoc[Loc],0))</f>
        <v>#REF!</v>
      </c>
      <c r="U1007" s="6">
        <f>IFERROR(INDEX([1]!tblLoc[Score],MATCH(INDEX([1]!tblOrg[Loc],MATCH(INDEX(FacList,MATCH(tblTeamSch[[#This Row],[Facility]],INDEX(FacList,,1),0),3),[1]!tblOrg[Org Num],0)),[1]!tblLoc[Loc],0)),"")</f>
        <v>0</v>
      </c>
      <c r="V1007" s="6">
        <f>IF(OR(tblTeamSch[[#This Row],[Court]]="",tblTeamSch[[#This Row],[Home]]&gt;0),0,IF(tblTeamSch[[#This Row],[Court]]&lt;10,0,IF(tblTeamSch[[#This Row],[Home Court]]=10,0,10)))</f>
        <v>0</v>
      </c>
      <c r="W1007" s="6" t="e">
        <f>COUNTIFS(tblTeamSch[Travel Score for Game],10,tblTeamSch[Home],0,#REF!,#REF!)</f>
        <v>#REF!</v>
      </c>
      <c r="X1007" s="6" t="str">
        <f>IFERROR(INDEX(tblTeamSch[Overall Travel Score],MATCH(tblTeamSch[[#This Row],[Opponent]],tblTeamSch[Team],0)),"")</f>
        <v/>
      </c>
      <c r="Y1007" s="6" cm="1">
        <f t="array" ref="Y1007">IF(Y1006="Num",1,IF(Y1006="","",IF(Y1006+1&gt;TotalNumRegGames*2,"",Y1006+1)))</f>
        <v>1006</v>
      </c>
    </row>
    <row r="1008" spans="1:25" ht="13.35" customHeight="1" x14ac:dyDescent="0.3">
      <c r="A1008" s="6" cm="1">
        <f t="array" ref="A10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</v>
      </c>
      <c r="B1008" s="6" cm="1">
        <f t="array" ref="B10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08" s="6">
        <f>IFERROR(INDEX([1]!tblSchedule[Week Game Scheduled],MATCH(tblTeamSch[[#This Row],[Game Num]],[1]!tblSchedule[GameNum],0)),"")</f>
        <v>50</v>
      </c>
      <c r="D1008" s="6">
        <f>IFERROR(INDEX([1]!tblSchedule[Round],MATCH(tblTeamSch[[#This Row],[Game Num]],[1]!tblSchedule[GameNum],0)),"")</f>
        <v>1</v>
      </c>
      <c r="E1008" s="6">
        <f>IFERROR(INDEX([1]!tblSchedule[Rnd Sch],MATCH(tblTeamSch[[#This Row],[Game Num]],[1]!tblSchedule[GameNum],0)),"")</f>
        <v>1</v>
      </c>
      <c r="F1008" s="6" t="str">
        <f>IFERROR(INDEX([1]!tblSchedule[DLC],MATCH(tblTeamSch[[#This Row],[Game Num]],[1]!tblSchedule[GameNum],0)),"")</f>
        <v>8B2AA</v>
      </c>
      <c r="G1008" s="7" t="str">
        <f>IFERROR(INDEX([1]!tblSchedule[Facility],MATCH(tblTeamSch[[#This Row],[Game Num]],[1]!tblSchedule[GameNum],0)),"")</f>
        <v>St. Michael Community Center</v>
      </c>
      <c r="H1008" s="8">
        <f>IFERROR(INDEX([1]!tblSchedule[Game Date],MATCH(tblTeamSch[[#This Row],[Game Num]],[1]!tblSchedule[GameNum],0)),"")</f>
        <v>45998</v>
      </c>
      <c r="I1008" s="9">
        <f>IFERROR(INDEX([1]!tblSchedule[Game Time],MATCH(tblTeamSch[[#This Row],[Game Num]],[1]!tblSchedule[GameNum],0)),"")</f>
        <v>0.54166666666666663</v>
      </c>
      <c r="J1008" s="10" t="str">
        <f>IFERROR(INDEX([1]!tblTeams[Organization],MATCH(tblTeamSch[[#This Row],[Team]],[1]!tblTeams[Team],0)),"")</f>
        <v>St. Albert the Great</v>
      </c>
      <c r="K1008" s="10" t="str">
        <f>IFERROR(INDEX([1]!tblOrg[Abbr],MATCH(tblTeamSch[[#This Row],[Org]],[1]!tblOrg[Organization],0)),"")</f>
        <v>Alb</v>
      </c>
      <c r="L1008" s="10" t="str">
        <f>IFERROR(INDEX(IF(tblTeamSch[[#This Row],[1vs2]]=1,[1]!tblSchedule[Team 1 Name],[1]!tblSchedule[Team 2 Name]),MATCH(tblTeamSch[[#This Row],[Game Num]],[1]!tblSchedule[GameNum],0)),"")</f>
        <v>St. Albert BB 8B#2</v>
      </c>
      <c r="M1008" s="10" t="str">
        <f>IFERROR(INDEX(IF(tblTeamSch[[#This Row],[1vs2]]=1,[1]!tblSchedule[Team 2 Name],[1]!tblSchedule[Team 1 Name]),MATCH(tblTeamSch[[#This Row],[Game Num]],[1]!tblSchedule[GameNum],0)),"")</f>
        <v>St Michael BB 8B#2</v>
      </c>
      <c r="N1008" s="6"/>
      <c r="O1008" s="6"/>
      <c r="P1008" s="6"/>
      <c r="Q1008" s="6">
        <f>INDEX([1]!tblSchedule[Home Game],MATCH(tblTeamSch[[#This Row],[Game Num]],[1]!tblSchedule[GameNum],0))</f>
        <v>1</v>
      </c>
      <c r="R1008" s="7" t="e">
        <f>IF(COUNTIFS(tblTeamSch[Team],tblTeamSch[[#This Row],[Team]],#REF!,1)&gt;1,"Y","")</f>
        <v>#REF!</v>
      </c>
      <c r="S1008" s="6">
        <f>INDEX([1]!tblLoc[Score],MATCH(INDEX([1]!tblOrg[Loc],MATCH(tblTeamSch[[#This Row],[Org]],[1]!tblOrg[Organization],0)),[1]!tblLoc[Loc],0))</f>
        <v>0</v>
      </c>
      <c r="T1008" s="6" t="e">
        <f>INDEX([1]!tblLoc[Score],MATCH(INDEX([1]!tblOrg[Loc],MATCH(#REF!,[1]!tblOrg[Abbr],0)),[1]!tblLoc[Loc],0))</f>
        <v>#REF!</v>
      </c>
      <c r="U1008" s="6">
        <f>IFERROR(INDEX([1]!tblLoc[Score],MATCH(INDEX([1]!tblOrg[Loc],MATCH(INDEX(FacList,MATCH(tblTeamSch[[#This Row],[Facility]],INDEX(FacList,,1),0),3),[1]!tblOrg[Org Num],0)),[1]!tblLoc[Loc],0)),"")</f>
        <v>7</v>
      </c>
      <c r="V1008" s="6">
        <f>IF(OR(tblTeamSch[[#This Row],[Court]]="",tblTeamSch[[#This Row],[Home]]&gt;0),0,IF(tblTeamSch[[#This Row],[Court]]&lt;10,0,IF(tblTeamSch[[#This Row],[Home Court]]=10,0,10)))</f>
        <v>0</v>
      </c>
      <c r="W1008" s="6" t="e">
        <f>COUNTIFS(tblTeamSch[Travel Score for Game],10,tblTeamSch[Home],0,#REF!,#REF!)</f>
        <v>#REF!</v>
      </c>
      <c r="X1008" s="6" t="str">
        <f>IFERROR(INDEX(tblTeamSch[Overall Travel Score],MATCH(tblTeamSch[[#This Row],[Opponent]],tblTeamSch[Team],0)),"")</f>
        <v/>
      </c>
      <c r="Y1008" s="6" cm="1">
        <f t="array" ref="Y1008">IF(Y1007="Num",1,IF(Y1007="","",IF(Y1007+1&gt;TotalNumRegGames*2,"",Y1007+1)))</f>
        <v>1007</v>
      </c>
    </row>
    <row r="1009" spans="1:25" ht="13.35" customHeight="1" x14ac:dyDescent="0.3">
      <c r="A1009" s="6" cm="1">
        <f t="array" ref="A10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</v>
      </c>
      <c r="B1009" s="6" cm="1">
        <f t="array" ref="B10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09" s="6">
        <f>IFERROR(INDEX([1]!tblSchedule[Week Game Scheduled],MATCH(tblTeamSch[[#This Row],[Game Num]],[1]!tblSchedule[GameNum],0)),"")</f>
        <v>51</v>
      </c>
      <c r="D1009" s="6">
        <f>IFERROR(INDEX([1]!tblSchedule[Round],MATCH(tblTeamSch[[#This Row],[Game Num]],[1]!tblSchedule[GameNum],0)),"")</f>
        <v>2</v>
      </c>
      <c r="E1009" s="6">
        <f>IFERROR(INDEX([1]!tblSchedule[Rnd Sch],MATCH(tblTeamSch[[#This Row],[Game Num]],[1]!tblSchedule[GameNum],0)),"")</f>
        <v>2</v>
      </c>
      <c r="F1009" s="6" t="str">
        <f>IFERROR(INDEX([1]!tblSchedule[DLC],MATCH(tblTeamSch[[#This Row],[Game Num]],[1]!tblSchedule[GameNum],0)),"")</f>
        <v>8B2AA</v>
      </c>
      <c r="G1009" s="7" t="str">
        <f>IFERROR(INDEX([1]!tblSchedule[Facility],MATCH(tblTeamSch[[#This Row],[Game Num]],[1]!tblSchedule[GameNum],0)),"")</f>
        <v>St. Albert the Great Gym</v>
      </c>
      <c r="H1009" s="8">
        <f>IFERROR(INDEX([1]!tblSchedule[Game Date],MATCH(tblTeamSch[[#This Row],[Game Num]],[1]!tblSchedule[GameNum],0)),"")</f>
        <v>46005</v>
      </c>
      <c r="I1009" s="9">
        <f>IFERROR(INDEX([1]!tblSchedule[Game Time],MATCH(tblTeamSch[[#This Row],[Game Num]],[1]!tblSchedule[GameNum],0)),"")</f>
        <v>0.54166666666666663</v>
      </c>
      <c r="J1009" s="10" t="str">
        <f>IFERROR(INDEX([1]!tblTeams[Organization],MATCH(tblTeamSch[[#This Row],[Team]],[1]!tblTeams[Team],0)),"")</f>
        <v>St. Albert the Great</v>
      </c>
      <c r="K1009" s="10" t="str">
        <f>IFERROR(INDEX([1]!tblOrg[Abbr],MATCH(tblTeamSch[[#This Row],[Org]],[1]!tblOrg[Organization],0)),"")</f>
        <v>Alb</v>
      </c>
      <c r="L1009" s="10" t="str">
        <f>IFERROR(INDEX(IF(tblTeamSch[[#This Row],[1vs2]]=1,[1]!tblSchedule[Team 1 Name],[1]!tblSchedule[Team 2 Name]),MATCH(tblTeamSch[[#This Row],[Game Num]],[1]!tblSchedule[GameNum],0)),"")</f>
        <v>St. Albert BB 8B#2</v>
      </c>
      <c r="M1009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1009" s="6"/>
      <c r="O1009" s="6"/>
      <c r="P1009" s="6"/>
      <c r="Q1009" s="6">
        <f>INDEX([1]!tblSchedule[Home Game],MATCH(tblTeamSch[[#This Row],[Game Num]],[1]!tblSchedule[GameNum],0))</f>
        <v>1</v>
      </c>
      <c r="R1009" s="7" t="e">
        <f>IF(COUNTIFS(tblTeamSch[Team],tblTeamSch[[#This Row],[Team]],#REF!,1)&gt;1,"Y","")</f>
        <v>#REF!</v>
      </c>
      <c r="S1009" s="6">
        <f>INDEX([1]!tblLoc[Score],MATCH(INDEX([1]!tblOrg[Loc],MATCH(tblTeamSch[[#This Row],[Org]],[1]!tblOrg[Organization],0)),[1]!tblLoc[Loc],0))</f>
        <v>0</v>
      </c>
      <c r="T1009" s="6" t="e">
        <f>INDEX([1]!tblLoc[Score],MATCH(INDEX([1]!tblOrg[Loc],MATCH(#REF!,[1]!tblOrg[Abbr],0)),[1]!tblLoc[Loc],0))</f>
        <v>#REF!</v>
      </c>
      <c r="U1009" s="6">
        <f>IFERROR(INDEX([1]!tblLoc[Score],MATCH(INDEX([1]!tblOrg[Loc],MATCH(INDEX(FacList,MATCH(tblTeamSch[[#This Row],[Facility]],INDEX(FacList,,1),0),3),[1]!tblOrg[Org Num],0)),[1]!tblLoc[Loc],0)),"")</f>
        <v>0</v>
      </c>
      <c r="V1009" s="6">
        <f>IF(OR(tblTeamSch[[#This Row],[Court]]="",tblTeamSch[[#This Row],[Home]]&gt;0),0,IF(tblTeamSch[[#This Row],[Court]]&lt;10,0,IF(tblTeamSch[[#This Row],[Home Court]]=10,0,10)))</f>
        <v>0</v>
      </c>
      <c r="W1009" s="6" t="e">
        <f>COUNTIFS(tblTeamSch[Travel Score for Game],10,tblTeamSch[Home],0,#REF!,#REF!)</f>
        <v>#REF!</v>
      </c>
      <c r="X1009" s="6" t="str">
        <f>IFERROR(INDEX(tblTeamSch[Overall Travel Score],MATCH(tblTeamSch[[#This Row],[Opponent]],tblTeamSch[Team],0)),"")</f>
        <v/>
      </c>
      <c r="Y1009" s="6" cm="1">
        <f t="array" ref="Y1009">IF(Y1008="Num",1,IF(Y1008="","",IF(Y1008+1&gt;TotalNumRegGames*2,"",Y1008+1)))</f>
        <v>1008</v>
      </c>
    </row>
    <row r="1010" spans="1:25" ht="13.35" customHeight="1" x14ac:dyDescent="0.3">
      <c r="A1010" s="6" cm="1">
        <f t="array" ref="A10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</v>
      </c>
      <c r="B1010" s="6" cm="1">
        <f t="array" ref="B10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10" s="6">
        <f>IFERROR(INDEX([1]!tblSchedule[Week Game Scheduled],MATCH(tblTeamSch[[#This Row],[Game Num]],[1]!tblSchedule[GameNum],0)),"")</f>
        <v>6</v>
      </c>
      <c r="D1010" s="6">
        <f>IFERROR(INDEX([1]!tblSchedule[Round],MATCH(tblTeamSch[[#This Row],[Game Num]],[1]!tblSchedule[GameNum],0)),"")</f>
        <v>3</v>
      </c>
      <c r="E1010" s="6">
        <f>IFERROR(INDEX([1]!tblSchedule[Rnd Sch],MATCH(tblTeamSch[[#This Row],[Game Num]],[1]!tblSchedule[GameNum],0)),"")</f>
        <v>3</v>
      </c>
      <c r="F1010" s="6" t="str">
        <f>IFERROR(INDEX([1]!tblSchedule[DLC],MATCH(tblTeamSch[[#This Row],[Game Num]],[1]!tblSchedule[GameNum],0)),"")</f>
        <v>8B2AA</v>
      </c>
      <c r="G1010" s="7" t="str">
        <f>IFERROR(INDEX([1]!tblSchedule[Facility],MATCH(tblTeamSch[[#This Row],[Game Num]],[1]!tblSchedule[GameNum],0)),"")</f>
        <v>Holy Trinity Parish School</v>
      </c>
      <c r="H1010" s="8">
        <f>IFERROR(INDEX([1]!tblSchedule[Game Date],MATCH(tblTeamSch[[#This Row],[Game Num]],[1]!tblSchedule[GameNum],0)),"")</f>
        <v>46026</v>
      </c>
      <c r="I1010" s="9">
        <f>IFERROR(INDEX([1]!tblSchedule[Game Time],MATCH(tblTeamSch[[#This Row],[Game Num]],[1]!tblSchedule[GameNum],0)),"")</f>
        <v>0.54166666666666663</v>
      </c>
      <c r="J1010" s="10" t="str">
        <f>IFERROR(INDEX([1]!tblTeams[Organization],MATCH(tblTeamSch[[#This Row],[Team]],[1]!tblTeams[Team],0)),"")</f>
        <v>St. Albert the Great</v>
      </c>
      <c r="K1010" s="10" t="str">
        <f>IFERROR(INDEX([1]!tblOrg[Abbr],MATCH(tblTeamSch[[#This Row],[Org]],[1]!tblOrg[Organization],0)),"")</f>
        <v>Alb</v>
      </c>
      <c r="L1010" s="10" t="str">
        <f>IFERROR(INDEX(IF(tblTeamSch[[#This Row],[1vs2]]=1,[1]!tblSchedule[Team 1 Name],[1]!tblSchedule[Team 2 Name]),MATCH(tblTeamSch[[#This Row],[Game Num]],[1]!tblSchedule[GameNum],0)),"")</f>
        <v>St. Albert BB 8B#2</v>
      </c>
      <c r="M1010" s="10" t="str">
        <f>IFERROR(INDEX(IF(tblTeamSch[[#This Row],[1vs2]]=1,[1]!tblSchedule[Team 2 Name],[1]!tblSchedule[Team 1 Name]),MATCH(tblTeamSch[[#This Row],[Game Num]],[1]!tblSchedule[GameNum],0)),"")</f>
        <v>Holy Trinity BB 7/8B #2</v>
      </c>
      <c r="N1010" s="6"/>
      <c r="O1010" s="6"/>
      <c r="P1010" s="6"/>
      <c r="Q1010" s="6">
        <f>INDEX([1]!tblSchedule[Home Game],MATCH(tblTeamSch[[#This Row],[Game Num]],[1]!tblSchedule[GameNum],0))</f>
        <v>1</v>
      </c>
      <c r="R1010" s="7" t="e">
        <f>IF(COUNTIFS(tblTeamSch[Team],tblTeamSch[[#This Row],[Team]],#REF!,1)&gt;1,"Y","")</f>
        <v>#REF!</v>
      </c>
      <c r="S1010" s="6">
        <f>INDEX([1]!tblLoc[Score],MATCH(INDEX([1]!tblOrg[Loc],MATCH(tblTeamSch[[#This Row],[Org]],[1]!tblOrg[Organization],0)),[1]!tblLoc[Loc],0))</f>
        <v>0</v>
      </c>
      <c r="T1010" s="6" t="e">
        <f>INDEX([1]!tblLoc[Score],MATCH(INDEX([1]!tblOrg[Loc],MATCH(#REF!,[1]!tblOrg[Abbr],0)),[1]!tblLoc[Loc],0))</f>
        <v>#REF!</v>
      </c>
      <c r="U1010" s="6">
        <f>IFERROR(INDEX([1]!tblLoc[Score],MATCH(INDEX([1]!tblOrg[Loc],MATCH(INDEX(FacList,MATCH(tblTeamSch[[#This Row],[Facility]],INDEX(FacList,,1),0),3),[1]!tblOrg[Org Num],0)),[1]!tblLoc[Loc],0)),"")</f>
        <v>0</v>
      </c>
      <c r="V1010" s="6">
        <f>IF(OR(tblTeamSch[[#This Row],[Court]]="",tblTeamSch[[#This Row],[Home]]&gt;0),0,IF(tblTeamSch[[#This Row],[Court]]&lt;10,0,IF(tblTeamSch[[#This Row],[Home Court]]=10,0,10)))</f>
        <v>0</v>
      </c>
      <c r="W1010" s="6" t="e">
        <f>COUNTIFS(tblTeamSch[Travel Score for Game],10,tblTeamSch[Home],0,#REF!,#REF!)</f>
        <v>#REF!</v>
      </c>
      <c r="X1010" s="6" t="str">
        <f>IFERROR(INDEX(tblTeamSch[Overall Travel Score],MATCH(tblTeamSch[[#This Row],[Opponent]],tblTeamSch[Team],0)),"")</f>
        <v/>
      </c>
      <c r="Y1010" s="6" cm="1">
        <f t="array" ref="Y1010">IF(Y1009="Num",1,IF(Y1009="","",IF(Y1009+1&gt;TotalNumRegGames*2,"",Y1009+1)))</f>
        <v>1009</v>
      </c>
    </row>
    <row r="1011" spans="1:25" ht="13.35" customHeight="1" x14ac:dyDescent="0.3">
      <c r="A1011" s="6" cm="1">
        <f t="array" ref="A10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</v>
      </c>
      <c r="B1011" s="6" cm="1">
        <f t="array" ref="B10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1" s="6">
        <f>IFERROR(INDEX([1]!tblSchedule[Week Game Scheduled],MATCH(tblTeamSch[[#This Row],[Game Num]],[1]!tblSchedule[GameNum],0)),"")</f>
        <v>6</v>
      </c>
      <c r="D1011" s="6">
        <f>IFERROR(INDEX([1]!tblSchedule[Round],MATCH(tblTeamSch[[#This Row],[Game Num]],[1]!tblSchedule[GameNum],0)),"")</f>
        <v>4</v>
      </c>
      <c r="E1011" s="6">
        <f>IFERROR(INDEX([1]!tblSchedule[Rnd Sch],MATCH(tblTeamSch[[#This Row],[Game Num]],[1]!tblSchedule[GameNum],0)),"")</f>
        <v>4</v>
      </c>
      <c r="F1011" s="6" t="str">
        <f>IFERROR(INDEX([1]!tblSchedule[DLC],MATCH(tblTeamSch[[#This Row],[Game Num]],[1]!tblSchedule[GameNum],0)),"")</f>
        <v>8B2AA</v>
      </c>
      <c r="G1011" s="7" t="str">
        <f>IFERROR(INDEX([1]!tblSchedule[Facility],MATCH(tblTeamSch[[#This Row],[Game Num]],[1]!tblSchedule[GameNum],0)),"")</f>
        <v>St. Patrick's Celtic Center</v>
      </c>
      <c r="H1011" s="8">
        <f>IFERROR(INDEX([1]!tblSchedule[Game Date],MATCH(tblTeamSch[[#This Row],[Game Num]],[1]!tblSchedule[GameNum],0)),"")</f>
        <v>46032</v>
      </c>
      <c r="I1011" s="9">
        <f>IFERROR(INDEX([1]!tblSchedule[Game Time],MATCH(tblTeamSch[[#This Row],[Game Num]],[1]!tblSchedule[GameNum],0)),"")</f>
        <v>0.375</v>
      </c>
      <c r="J1011" s="10" t="str">
        <f>IFERROR(INDEX([1]!tblTeams[Organization],MATCH(tblTeamSch[[#This Row],[Team]],[1]!tblTeams[Team],0)),"")</f>
        <v>St. Albert the Great</v>
      </c>
      <c r="K1011" s="10" t="str">
        <f>IFERROR(INDEX([1]!tblOrg[Abbr],MATCH(tblTeamSch[[#This Row],[Org]],[1]!tblOrg[Organization],0)),"")</f>
        <v>Alb</v>
      </c>
      <c r="L1011" s="10" t="str">
        <f>IFERROR(INDEX(IF(tblTeamSch[[#This Row],[1vs2]]=1,[1]!tblSchedule[Team 1 Name],[1]!tblSchedule[Team 2 Name]),MATCH(tblTeamSch[[#This Row],[Game Num]],[1]!tblSchedule[GameNum],0)),"")</f>
        <v>St. Albert BB 8B#2</v>
      </c>
      <c r="M1011" s="10" t="str">
        <f>IFERROR(INDEX(IF(tblTeamSch[[#This Row],[1vs2]]=1,[1]!tblSchedule[Team 2 Name],[1]!tblSchedule[Team 1 Name]),MATCH(tblTeamSch[[#This Row],[Game Num]],[1]!tblSchedule[GameNum],0)),"")</f>
        <v>St Patrick BB 8Boys #2</v>
      </c>
      <c r="N1011" s="6"/>
      <c r="O1011" s="6"/>
      <c r="P1011" s="6"/>
      <c r="Q1011" s="6">
        <f>INDEX([1]!tblSchedule[Home Game],MATCH(tblTeamSch[[#This Row],[Game Num]],[1]!tblSchedule[GameNum],0))</f>
        <v>1</v>
      </c>
      <c r="R1011" s="7" t="e">
        <f>IF(COUNTIFS(tblTeamSch[Team],tblTeamSch[[#This Row],[Team]],#REF!,1)&gt;1,"Y","")</f>
        <v>#REF!</v>
      </c>
      <c r="S1011" s="6">
        <f>INDEX([1]!tblLoc[Score],MATCH(INDEX([1]!tblOrg[Loc],MATCH(tblTeamSch[[#This Row],[Org]],[1]!tblOrg[Organization],0)),[1]!tblLoc[Loc],0))</f>
        <v>0</v>
      </c>
      <c r="T1011" s="6" t="e">
        <f>INDEX([1]!tblLoc[Score],MATCH(INDEX([1]!tblOrg[Loc],MATCH(#REF!,[1]!tblOrg[Abbr],0)),[1]!tblLoc[Loc],0))</f>
        <v>#REF!</v>
      </c>
      <c r="U1011" s="6">
        <f>IFERROR(INDEX([1]!tblLoc[Score],MATCH(INDEX([1]!tblOrg[Loc],MATCH(INDEX(FacList,MATCH(tblTeamSch[[#This Row],[Facility]],INDEX(FacList,,1),0),3),[1]!tblOrg[Org Num],0)),[1]!tblLoc[Loc],0)),"")</f>
        <v>4</v>
      </c>
      <c r="V1011" s="6">
        <f>IF(OR(tblTeamSch[[#This Row],[Court]]="",tblTeamSch[[#This Row],[Home]]&gt;0),0,IF(tblTeamSch[[#This Row],[Court]]&lt;10,0,IF(tblTeamSch[[#This Row],[Home Court]]=10,0,10)))</f>
        <v>0</v>
      </c>
      <c r="W1011" s="6" t="e">
        <f>COUNTIFS(tblTeamSch[Travel Score for Game],10,tblTeamSch[Home],0,#REF!,#REF!)</f>
        <v>#REF!</v>
      </c>
      <c r="X1011" s="6" t="str">
        <f>IFERROR(INDEX(tblTeamSch[Overall Travel Score],MATCH(tblTeamSch[[#This Row],[Opponent]],tblTeamSch[Team],0)),"")</f>
        <v/>
      </c>
      <c r="Y1011" s="6" cm="1">
        <f t="array" ref="Y1011">IF(Y1010="Num",1,IF(Y1010="","",IF(Y1010+1&gt;TotalNumRegGames*2,"",Y1010+1)))</f>
        <v>1010</v>
      </c>
    </row>
    <row r="1012" spans="1:25" ht="13.35" customHeight="1" x14ac:dyDescent="0.3">
      <c r="A1012" s="6" cm="1">
        <f t="array" ref="A10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</v>
      </c>
      <c r="B1012" s="6" cm="1">
        <f t="array" ref="B10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2" s="6">
        <f>IFERROR(INDEX([1]!tblSchedule[Week Game Scheduled],MATCH(tblTeamSch[[#This Row],[Game Num]],[1]!tblSchedule[GameNum],0)),"")</f>
        <v>8</v>
      </c>
      <c r="D1012" s="6">
        <f>IFERROR(INDEX([1]!tblSchedule[Round],MATCH(tblTeamSch[[#This Row],[Game Num]],[1]!tblSchedule[GameNum],0)),"")</f>
        <v>5</v>
      </c>
      <c r="E1012" s="6">
        <f>IFERROR(INDEX([1]!tblSchedule[Rnd Sch],MATCH(tblTeamSch[[#This Row],[Game Num]],[1]!tblSchedule[GameNum],0)),"")</f>
        <v>5</v>
      </c>
      <c r="F1012" s="6" t="str">
        <f>IFERROR(INDEX([1]!tblSchedule[DLC],MATCH(tblTeamSch[[#This Row],[Game Num]],[1]!tblSchedule[GameNum],0)),"")</f>
        <v>8B2AA</v>
      </c>
      <c r="G1012" s="7" t="str">
        <f>IFERROR(INDEX([1]!tblSchedule[Facility],MATCH(tblTeamSch[[#This Row],[Game Num]],[1]!tblSchedule[GameNum],0)),"")</f>
        <v>Holy Spirit Gym</v>
      </c>
      <c r="H1012" s="8">
        <f>IFERROR(INDEX([1]!tblSchedule[Game Date],MATCH(tblTeamSch[[#This Row],[Game Num]],[1]!tblSchedule[GameNum],0)),"")</f>
        <v>46040</v>
      </c>
      <c r="I1012" s="9">
        <f>IFERROR(INDEX([1]!tblSchedule[Game Time],MATCH(tblTeamSch[[#This Row],[Game Num]],[1]!tblSchedule[GameNum],0)),"")</f>
        <v>0.58333333333333337</v>
      </c>
      <c r="J1012" s="10" t="str">
        <f>IFERROR(INDEX([1]!tblTeams[Organization],MATCH(tblTeamSch[[#This Row],[Team]],[1]!tblTeams[Team],0)),"")</f>
        <v>St. Albert the Great</v>
      </c>
      <c r="K1012" s="10" t="str">
        <f>IFERROR(INDEX([1]!tblOrg[Abbr],MATCH(tblTeamSch[[#This Row],[Org]],[1]!tblOrg[Organization],0)),"")</f>
        <v>Alb</v>
      </c>
      <c r="L1012" s="10" t="str">
        <f>IFERROR(INDEX(IF(tblTeamSch[[#This Row],[1vs2]]=1,[1]!tblSchedule[Team 1 Name],[1]!tblSchedule[Team 2 Name]),MATCH(tblTeamSch[[#This Row],[Game Num]],[1]!tblSchedule[GameNum],0)),"")</f>
        <v>St. Albert BB 8B#2</v>
      </c>
      <c r="M1012" s="10" t="str">
        <f>IFERROR(INDEX(IF(tblTeamSch[[#This Row],[1vs2]]=1,[1]!tblSchedule[Team 2 Name],[1]!tblSchedule[Team 1 Name]),MATCH(tblTeamSch[[#This Row],[Game Num]],[1]!tblSchedule[GameNum],0)),"")</f>
        <v>Holy Spirit BBB 8#2</v>
      </c>
      <c r="N1012" s="6"/>
      <c r="O1012" s="6"/>
      <c r="P1012" s="6"/>
      <c r="Q1012" s="6">
        <f>INDEX([1]!tblSchedule[Home Game],MATCH(tblTeamSch[[#This Row],[Game Num]],[1]!tblSchedule[GameNum],0))</f>
        <v>1</v>
      </c>
      <c r="R1012" s="7" t="e">
        <f>IF(COUNTIFS(tblTeamSch[Team],tblTeamSch[[#This Row],[Team]],#REF!,1)&gt;1,"Y","")</f>
        <v>#REF!</v>
      </c>
      <c r="S1012" s="6">
        <f>INDEX([1]!tblLoc[Score],MATCH(INDEX([1]!tblOrg[Loc],MATCH(tblTeamSch[[#This Row],[Org]],[1]!tblOrg[Organization],0)),[1]!tblLoc[Loc],0))</f>
        <v>0</v>
      </c>
      <c r="T1012" s="6" t="e">
        <f>INDEX([1]!tblLoc[Score],MATCH(INDEX([1]!tblOrg[Loc],MATCH(#REF!,[1]!tblOrg[Abbr],0)),[1]!tblLoc[Loc],0))</f>
        <v>#REF!</v>
      </c>
      <c r="U1012" s="6">
        <f>IFERROR(INDEX([1]!tblLoc[Score],MATCH(INDEX([1]!tblOrg[Loc],MATCH(INDEX(FacList,MATCH(tblTeamSch[[#This Row],[Facility]],INDEX(FacList,,1),0),3),[1]!tblOrg[Org Num],0)),[1]!tblLoc[Loc],0)),"")</f>
        <v>0</v>
      </c>
      <c r="V1012" s="6">
        <f>IF(OR(tblTeamSch[[#This Row],[Court]]="",tblTeamSch[[#This Row],[Home]]&gt;0),0,IF(tblTeamSch[[#This Row],[Court]]&lt;10,0,IF(tblTeamSch[[#This Row],[Home Court]]=10,0,10)))</f>
        <v>0</v>
      </c>
      <c r="W1012" s="6" t="e">
        <f>COUNTIFS(tblTeamSch[Travel Score for Game],10,tblTeamSch[Home],0,#REF!,#REF!)</f>
        <v>#REF!</v>
      </c>
      <c r="X1012" s="6" t="str">
        <f>IFERROR(INDEX(tblTeamSch[Overall Travel Score],MATCH(tblTeamSch[[#This Row],[Opponent]],tblTeamSch[Team],0)),"")</f>
        <v/>
      </c>
      <c r="Y1012" s="6" cm="1">
        <f t="array" ref="Y1012">IF(Y1011="Num",1,IF(Y1011="","",IF(Y1011+1&gt;TotalNumRegGames*2,"",Y1011+1)))</f>
        <v>1011</v>
      </c>
    </row>
    <row r="1013" spans="1:25" ht="13.35" customHeight="1" x14ac:dyDescent="0.3">
      <c r="A1013" s="6" cm="1">
        <f t="array" ref="A10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</v>
      </c>
      <c r="B1013" s="6" cm="1">
        <f t="array" ref="B10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3" s="6">
        <f>IFERROR(INDEX([1]!tblSchedule[Week Game Scheduled],MATCH(tblTeamSch[[#This Row],[Game Num]],[1]!tblSchedule[GameNum],0)),"")</f>
        <v>9</v>
      </c>
      <c r="D1013" s="6">
        <f>IFERROR(INDEX([1]!tblSchedule[Round],MATCH(tblTeamSch[[#This Row],[Game Num]],[1]!tblSchedule[GameNum],0)),"")</f>
        <v>6</v>
      </c>
      <c r="E1013" s="6">
        <f>IFERROR(INDEX([1]!tblSchedule[Rnd Sch],MATCH(tblTeamSch[[#This Row],[Game Num]],[1]!tblSchedule[GameNum],0)),"")</f>
        <v>6</v>
      </c>
      <c r="F1013" s="6" t="str">
        <f>IFERROR(INDEX([1]!tblSchedule[DLC],MATCH(tblTeamSch[[#This Row],[Game Num]],[1]!tblSchedule[GameNum],0)),"")</f>
        <v>8B2AA</v>
      </c>
      <c r="G1013" s="7" t="str">
        <f>IFERROR(INDEX([1]!tblSchedule[Facility],MATCH(tblTeamSch[[#This Row],[Game Num]],[1]!tblSchedule[GameNum],0)),"")</f>
        <v>St Lawrence</v>
      </c>
      <c r="H1013" s="8">
        <f>IFERROR(INDEX([1]!tblSchedule[Game Date],MATCH(tblTeamSch[[#This Row],[Game Num]],[1]!tblSchedule[GameNum],0)),"")</f>
        <v>46047</v>
      </c>
      <c r="I1013" s="9">
        <f>IFERROR(INDEX([1]!tblSchedule[Game Time],MATCH(tblTeamSch[[#This Row],[Game Num]],[1]!tblSchedule[GameNum],0)),"")</f>
        <v>0.58333333333333337</v>
      </c>
      <c r="J1013" s="10" t="str">
        <f>IFERROR(INDEX([1]!tblTeams[Organization],MATCH(tblTeamSch[[#This Row],[Team]],[1]!tblTeams[Team],0)),"")</f>
        <v>St. Albert the Great</v>
      </c>
      <c r="K1013" s="10" t="str">
        <f>IFERROR(INDEX([1]!tblOrg[Abbr],MATCH(tblTeamSch[[#This Row],[Org]],[1]!tblOrg[Organization],0)),"")</f>
        <v>Alb</v>
      </c>
      <c r="L1013" s="10" t="str">
        <f>IFERROR(INDEX(IF(tblTeamSch[[#This Row],[1vs2]]=1,[1]!tblSchedule[Team 1 Name],[1]!tblSchedule[Team 2 Name]),MATCH(tblTeamSch[[#This Row],[Game Num]],[1]!tblSchedule[GameNum],0)),"")</f>
        <v>St. Albert BB 8B#2</v>
      </c>
      <c r="M1013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1013" s="6"/>
      <c r="O1013" s="6"/>
      <c r="P1013" s="6"/>
      <c r="Q1013" s="6">
        <f>INDEX([1]!tblSchedule[Home Game],MATCH(tblTeamSch[[#This Row],[Game Num]],[1]!tblSchedule[GameNum],0))</f>
        <v>1</v>
      </c>
      <c r="R1013" s="7" t="e">
        <f>IF(COUNTIFS(tblTeamSch[Team],tblTeamSch[[#This Row],[Team]],#REF!,1)&gt;1,"Y","")</f>
        <v>#REF!</v>
      </c>
      <c r="S1013" s="6">
        <f>INDEX([1]!tblLoc[Score],MATCH(INDEX([1]!tblOrg[Loc],MATCH(tblTeamSch[[#This Row],[Org]],[1]!tblOrg[Organization],0)),[1]!tblLoc[Loc],0))</f>
        <v>0</v>
      </c>
      <c r="T1013" s="6" t="e">
        <f>INDEX([1]!tblLoc[Score],MATCH(INDEX([1]!tblOrg[Loc],MATCH(#REF!,[1]!tblOrg[Abbr],0)),[1]!tblLoc[Loc],0))</f>
        <v>#REF!</v>
      </c>
      <c r="U1013" s="6">
        <f>IFERROR(INDEX([1]!tblLoc[Score],MATCH(INDEX([1]!tblOrg[Loc],MATCH(INDEX(FacList,MATCH(tblTeamSch[[#This Row],[Facility]],INDEX(FacList,,1),0),3),[1]!tblOrg[Org Num],0)),[1]!tblLoc[Loc],0)),"")</f>
        <v>10</v>
      </c>
      <c r="V1013" s="6">
        <f>IF(OR(tblTeamSch[[#This Row],[Court]]="",tblTeamSch[[#This Row],[Home]]&gt;0),0,IF(tblTeamSch[[#This Row],[Court]]&lt;10,0,IF(tblTeamSch[[#This Row],[Home Court]]=10,0,10)))</f>
        <v>0</v>
      </c>
      <c r="W1013" s="6" t="e">
        <f>COUNTIFS(tblTeamSch[Travel Score for Game],10,tblTeamSch[Home],0,#REF!,#REF!)</f>
        <v>#REF!</v>
      </c>
      <c r="X1013" s="6" t="str">
        <f>IFERROR(INDEX(tblTeamSch[Overall Travel Score],MATCH(tblTeamSch[[#This Row],[Opponent]],tblTeamSch[Team],0)),"")</f>
        <v/>
      </c>
      <c r="Y1013" s="6" cm="1">
        <f t="array" ref="Y1013">IF(Y1012="Num",1,IF(Y1012="","",IF(Y1012+1&gt;TotalNumRegGames*2,"",Y1012+1)))</f>
        <v>1012</v>
      </c>
    </row>
    <row r="1014" spans="1:25" ht="13.35" customHeight="1" x14ac:dyDescent="0.3">
      <c r="A1014" s="6" cm="1">
        <f t="array" ref="A10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120</v>
      </c>
      <c r="B1014" s="6" cm="1">
        <f t="array" ref="B10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4" s="6">
        <f>IFERROR(INDEX([1]!tblSchedule[Week Game Scheduled],MATCH(tblTeamSch[[#This Row],[Game Num]],[1]!tblSchedule[GameNum],0)),"")</f>
        <v>9</v>
      </c>
      <c r="D1014" s="6">
        <f>IFERROR(INDEX([1]!tblSchedule[Round],MATCH(tblTeamSch[[#This Row],[Game Num]],[1]!tblSchedule[GameNum],0)),"")</f>
        <v>7</v>
      </c>
      <c r="E1014" s="6">
        <f>IFERROR(INDEX([1]!tblSchedule[Rnd Sch],MATCH(tblTeamSch[[#This Row],[Game Num]],[1]!tblSchedule[GameNum],0)),"")</f>
        <v>7</v>
      </c>
      <c r="F1014" s="6" t="str">
        <f>IFERROR(INDEX([1]!tblSchedule[DLC],MATCH(tblTeamSch[[#This Row],[Game Num]],[1]!tblSchedule[GameNum],0)),"")</f>
        <v>8B2AA</v>
      </c>
      <c r="G1014" s="7" t="str">
        <f>IFERROR(INDEX([1]!tblSchedule[Facility],MATCH(tblTeamSch[[#This Row],[Game Num]],[1]!tblSchedule[GameNum],0)),"")</f>
        <v>St. Margaret Mary Gym</v>
      </c>
      <c r="H1014" s="8">
        <f>IFERROR(INDEX([1]!tblSchedule[Game Date],MATCH(tblTeamSch[[#This Row],[Game Num]],[1]!tblSchedule[GameNum],0)),"")</f>
        <v>46053</v>
      </c>
      <c r="I1014" s="9">
        <f>IFERROR(INDEX([1]!tblSchedule[Game Time],MATCH(tblTeamSch[[#This Row],[Game Num]],[1]!tblSchedule[GameNum],0)),"")</f>
        <v>0.375</v>
      </c>
      <c r="J1014" s="10" t="str">
        <f>IFERROR(INDEX([1]!tblTeams[Organization],MATCH(tblTeamSch[[#This Row],[Team]],[1]!tblTeams[Team],0)),"")</f>
        <v>St. Albert the Great</v>
      </c>
      <c r="K1014" s="10" t="str">
        <f>IFERROR(INDEX([1]!tblOrg[Abbr],MATCH(tblTeamSch[[#This Row],[Org]],[1]!tblOrg[Organization],0)),"")</f>
        <v>Alb</v>
      </c>
      <c r="L1014" s="10" t="str">
        <f>IFERROR(INDEX(IF(tblTeamSch[[#This Row],[1vs2]]=1,[1]!tblSchedule[Team 1 Name],[1]!tblSchedule[Team 2 Name]),MATCH(tblTeamSch[[#This Row],[Game Num]],[1]!tblSchedule[GameNum],0)),"")</f>
        <v>St. Albert BB 8B#2</v>
      </c>
      <c r="M1014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1014" s="6"/>
      <c r="O1014" s="6"/>
      <c r="P1014" s="6"/>
      <c r="Q1014" s="6">
        <f>INDEX([1]!tblSchedule[Home Game],MATCH(tblTeamSch[[#This Row],[Game Num]],[1]!tblSchedule[GameNum],0))</f>
        <v>0</v>
      </c>
      <c r="R1014" s="7" t="e">
        <f>IF(COUNTIFS(tblTeamSch[Team],tblTeamSch[[#This Row],[Team]],#REF!,1)&gt;1,"Y","")</f>
        <v>#REF!</v>
      </c>
      <c r="S1014" s="6">
        <f>INDEX([1]!tblLoc[Score],MATCH(INDEX([1]!tblOrg[Loc],MATCH(tblTeamSch[[#This Row],[Org]],[1]!tblOrg[Organization],0)),[1]!tblLoc[Loc],0))</f>
        <v>0</v>
      </c>
      <c r="T1014" s="6" t="e">
        <f>INDEX([1]!tblLoc[Score],MATCH(INDEX([1]!tblOrg[Loc],MATCH(#REF!,[1]!tblOrg[Abbr],0)),[1]!tblLoc[Loc],0))</f>
        <v>#REF!</v>
      </c>
      <c r="U1014" s="6">
        <f>IFERROR(INDEX([1]!tblLoc[Score],MATCH(INDEX([1]!tblOrg[Loc],MATCH(INDEX(FacList,MATCH(tblTeamSch[[#This Row],[Facility]],INDEX(FacList,,1),0),3),[1]!tblOrg[Org Num],0)),[1]!tblLoc[Loc],0)),"")</f>
        <v>0</v>
      </c>
      <c r="V1014" s="6">
        <f>IF(OR(tblTeamSch[[#This Row],[Court]]="",tblTeamSch[[#This Row],[Home]]&gt;0),0,IF(tblTeamSch[[#This Row],[Court]]&lt;10,0,IF(tblTeamSch[[#This Row],[Home Court]]=10,0,10)))</f>
        <v>0</v>
      </c>
      <c r="W1014" s="6" t="e">
        <f>COUNTIFS(tblTeamSch[Travel Score for Game],10,tblTeamSch[Home],0,#REF!,#REF!)</f>
        <v>#REF!</v>
      </c>
      <c r="X1014" s="6" t="str">
        <f>IFERROR(INDEX(tblTeamSch[Overall Travel Score],MATCH(tblTeamSch[[#This Row],[Opponent]],tblTeamSch[Team],0)),"")</f>
        <v/>
      </c>
      <c r="Y1014" s="6" cm="1">
        <f t="array" ref="Y1014">IF(Y1013="Num",1,IF(Y1013="","",IF(Y1013+1&gt;TotalNumRegGames*2,"",Y1013+1)))</f>
        <v>1013</v>
      </c>
    </row>
    <row r="1015" spans="1:25" ht="13.35" customHeight="1" x14ac:dyDescent="0.3">
      <c r="A1015" s="6" cm="1">
        <f t="array" ref="A10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157</v>
      </c>
      <c r="B1015" s="6" cm="1">
        <f t="array" ref="B10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5" s="6">
        <f>IFERROR(INDEX([1]!tblSchedule[Week Game Scheduled],MATCH(tblTeamSch[[#This Row],[Game Num]],[1]!tblSchedule[GameNum],0)),"")</f>
        <v>50</v>
      </c>
      <c r="D1015" s="6">
        <f>IFERROR(INDEX([1]!tblSchedule[Round],MATCH(tblTeamSch[[#This Row],[Game Num]],[1]!tblSchedule[GameNum],0)),"")</f>
        <v>1</v>
      </c>
      <c r="E1015" s="6">
        <f>IFERROR(INDEX([1]!tblSchedule[Rnd Sch],MATCH(tblTeamSch[[#This Row],[Game Num]],[1]!tblSchedule[GameNum],0)),"")</f>
        <v>1</v>
      </c>
      <c r="F1015" s="6" t="str">
        <f>IFERROR(INDEX([1]!tblSchedule[DLC],MATCH(tblTeamSch[[#This Row],[Game Num]],[1]!tblSchedule[GameNum],0)),"")</f>
        <v>8B3</v>
      </c>
      <c r="G1015" s="7" t="str">
        <f>IFERROR(INDEX([1]!tblSchedule[Facility],MATCH(tblTeamSch[[#This Row],[Game Num]],[1]!tblSchedule[GameNum],0)),"")</f>
        <v>St. Michael Community Center</v>
      </c>
      <c r="H1015" s="8">
        <f>IFERROR(INDEX([1]!tblSchedule[Game Date],MATCH(tblTeamSch[[#This Row],[Game Num]],[1]!tblSchedule[GameNum],0)),"")</f>
        <v>45998</v>
      </c>
      <c r="I1015" s="9">
        <f>IFERROR(INDEX([1]!tblSchedule[Game Time],MATCH(tblTeamSch[[#This Row],[Game Num]],[1]!tblSchedule[GameNum],0)),"")</f>
        <v>0.58333333333333337</v>
      </c>
      <c r="J1015" s="10" t="str">
        <f>IFERROR(INDEX([1]!tblTeams[Organization],MATCH(tblTeamSch[[#This Row],[Team]],[1]!tblTeams[Team],0)),"")</f>
        <v>St. Albert the Great</v>
      </c>
      <c r="K1015" s="10" t="str">
        <f>IFERROR(INDEX([1]!tblOrg[Abbr],MATCH(tblTeamSch[[#This Row],[Org]],[1]!tblOrg[Organization],0)),"")</f>
        <v>Alb</v>
      </c>
      <c r="L1015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15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1015" s="6"/>
      <c r="O1015" s="6"/>
      <c r="P1015" s="6"/>
      <c r="Q1015" s="6">
        <f>INDEX([1]!tblSchedule[Home Game],MATCH(tblTeamSch[[#This Row],[Game Num]],[1]!tblSchedule[GameNum],0))</f>
        <v>1</v>
      </c>
      <c r="R1015" s="7" t="e">
        <f>IF(COUNTIFS(tblTeamSch[Team],tblTeamSch[[#This Row],[Team]],#REF!,1)&gt;1,"Y","")</f>
        <v>#REF!</v>
      </c>
      <c r="S1015" s="6">
        <f>INDEX([1]!tblLoc[Score],MATCH(INDEX([1]!tblOrg[Loc],MATCH(tblTeamSch[[#This Row],[Org]],[1]!tblOrg[Organization],0)),[1]!tblLoc[Loc],0))</f>
        <v>0</v>
      </c>
      <c r="T1015" s="6" t="e">
        <f>INDEX([1]!tblLoc[Score],MATCH(INDEX([1]!tblOrg[Loc],MATCH(#REF!,[1]!tblOrg[Abbr],0)),[1]!tblLoc[Loc],0))</f>
        <v>#REF!</v>
      </c>
      <c r="U1015" s="6">
        <f>IFERROR(INDEX([1]!tblLoc[Score],MATCH(INDEX([1]!tblOrg[Loc],MATCH(INDEX(FacList,MATCH(tblTeamSch[[#This Row],[Facility]],INDEX(FacList,,1),0),3),[1]!tblOrg[Org Num],0)),[1]!tblLoc[Loc],0)),"")</f>
        <v>7</v>
      </c>
      <c r="V1015" s="6">
        <f>IF(OR(tblTeamSch[[#This Row],[Court]]="",tblTeamSch[[#This Row],[Home]]&gt;0),0,IF(tblTeamSch[[#This Row],[Court]]&lt;10,0,IF(tblTeamSch[[#This Row],[Home Court]]=10,0,10)))</f>
        <v>0</v>
      </c>
      <c r="W1015" s="6" t="e">
        <f>COUNTIFS(tblTeamSch[Travel Score for Game],10,tblTeamSch[Home],0,#REF!,#REF!)</f>
        <v>#REF!</v>
      </c>
      <c r="X1015" s="6" t="str">
        <f>IFERROR(INDEX(tblTeamSch[Overall Travel Score],MATCH(tblTeamSch[[#This Row],[Opponent]],tblTeamSch[Team],0)),"")</f>
        <v/>
      </c>
      <c r="Y1015" s="6" cm="1">
        <f t="array" ref="Y1015">IF(Y1014="Num",1,IF(Y1014="","",IF(Y1014+1&gt;TotalNumRegGames*2,"",Y1014+1)))</f>
        <v>1014</v>
      </c>
    </row>
    <row r="1016" spans="1:25" ht="13.35" customHeight="1" x14ac:dyDescent="0.3">
      <c r="A1016" s="6" cm="1">
        <f t="array" ref="A10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165</v>
      </c>
      <c r="B1016" s="6" cm="1">
        <f t="array" ref="B10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6" s="6">
        <f>IFERROR(INDEX([1]!tblSchedule[Week Game Scheduled],MATCH(tblTeamSch[[#This Row],[Game Num]],[1]!tblSchedule[GameNum],0)),"")</f>
        <v>51</v>
      </c>
      <c r="D1016" s="6">
        <f>IFERROR(INDEX([1]!tblSchedule[Round],MATCH(tblTeamSch[[#This Row],[Game Num]],[1]!tblSchedule[GameNum],0)),"")</f>
        <v>2</v>
      </c>
      <c r="E1016" s="6">
        <f>IFERROR(INDEX([1]!tblSchedule[Rnd Sch],MATCH(tblTeamSch[[#This Row],[Game Num]],[1]!tblSchedule[GameNum],0)),"")</f>
        <v>2</v>
      </c>
      <c r="F1016" s="6" t="str">
        <f>IFERROR(INDEX([1]!tblSchedule[DLC],MATCH(tblTeamSch[[#This Row],[Game Num]],[1]!tblSchedule[GameNum],0)),"")</f>
        <v>8B3</v>
      </c>
      <c r="G1016" s="7" t="str">
        <f>IFERROR(INDEX([1]!tblSchedule[Facility],MATCH(tblTeamSch[[#This Row],[Game Num]],[1]!tblSchedule[GameNum],0)),"")</f>
        <v>St Edward Gym</v>
      </c>
      <c r="H1016" s="8">
        <f>IFERROR(INDEX([1]!tblSchedule[Game Date],MATCH(tblTeamSch[[#This Row],[Game Num]],[1]!tblSchedule[GameNum],0)),"")</f>
        <v>46005</v>
      </c>
      <c r="I1016" s="9">
        <f>IFERROR(INDEX([1]!tblSchedule[Game Time],MATCH(tblTeamSch[[#This Row],[Game Num]],[1]!tblSchedule[GameNum],0)),"")</f>
        <v>0.54166666666666663</v>
      </c>
      <c r="J1016" s="10" t="str">
        <f>IFERROR(INDEX([1]!tblTeams[Organization],MATCH(tblTeamSch[[#This Row],[Team]],[1]!tblTeams[Team],0)),"")</f>
        <v>St. Albert the Great</v>
      </c>
      <c r="K1016" s="10" t="str">
        <f>IFERROR(INDEX([1]!tblOrg[Abbr],MATCH(tblTeamSch[[#This Row],[Org]],[1]!tblOrg[Organization],0)),"")</f>
        <v>Alb</v>
      </c>
      <c r="L1016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16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1016" s="6"/>
      <c r="O1016" s="6"/>
      <c r="P1016" s="6"/>
      <c r="Q1016" s="6">
        <f>INDEX([1]!tblSchedule[Home Game],MATCH(tblTeamSch[[#This Row],[Game Num]],[1]!tblSchedule[GameNum],0))</f>
        <v>0</v>
      </c>
      <c r="R1016" s="7" t="e">
        <f>IF(COUNTIFS(tblTeamSch[Team],tblTeamSch[[#This Row],[Team]],#REF!,1)&gt;1,"Y","")</f>
        <v>#REF!</v>
      </c>
      <c r="S1016" s="6">
        <f>INDEX([1]!tblLoc[Score],MATCH(INDEX([1]!tblOrg[Loc],MATCH(tblTeamSch[[#This Row],[Org]],[1]!tblOrg[Organization],0)),[1]!tblLoc[Loc],0))</f>
        <v>0</v>
      </c>
      <c r="T1016" s="6" t="e">
        <f>INDEX([1]!tblLoc[Score],MATCH(INDEX([1]!tblOrg[Loc],MATCH(#REF!,[1]!tblOrg[Abbr],0)),[1]!tblLoc[Loc],0))</f>
        <v>#REF!</v>
      </c>
      <c r="U1016" s="6">
        <f>IFERROR(INDEX([1]!tblLoc[Score],MATCH(INDEX([1]!tblOrg[Loc],MATCH(INDEX(FacList,MATCH(tblTeamSch[[#This Row],[Facility]],INDEX(FacList,,1),0),3),[1]!tblOrg[Org Num],0)),[1]!tblLoc[Loc],0)),"")</f>
        <v>7</v>
      </c>
      <c r="V1016" s="6">
        <f>IF(OR(tblTeamSch[[#This Row],[Court]]="",tblTeamSch[[#This Row],[Home]]&gt;0),0,IF(tblTeamSch[[#This Row],[Court]]&lt;10,0,IF(tblTeamSch[[#This Row],[Home Court]]=10,0,10)))</f>
        <v>0</v>
      </c>
      <c r="W1016" s="6" t="e">
        <f>COUNTIFS(tblTeamSch[Travel Score for Game],10,tblTeamSch[Home],0,#REF!,#REF!)</f>
        <v>#REF!</v>
      </c>
      <c r="X1016" s="6" t="str">
        <f>IFERROR(INDEX(tblTeamSch[Overall Travel Score],MATCH(tblTeamSch[[#This Row],[Opponent]],tblTeamSch[Team],0)),"")</f>
        <v/>
      </c>
      <c r="Y1016" s="6" cm="1">
        <f t="array" ref="Y1016">IF(Y1015="Num",1,IF(Y1015="","",IF(Y1015+1&gt;TotalNumRegGames*2,"",Y1015+1)))</f>
        <v>1015</v>
      </c>
    </row>
    <row r="1017" spans="1:25" ht="13.35" customHeight="1" x14ac:dyDescent="0.3">
      <c r="A1017" s="6" cm="1">
        <f t="array" ref="A10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175</v>
      </c>
      <c r="B1017" s="6" cm="1">
        <f t="array" ref="B10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17" s="6">
        <f>IFERROR(INDEX([1]!tblSchedule[Week Game Scheduled],MATCH(tblTeamSch[[#This Row],[Game Num]],[1]!tblSchedule[GameNum],0)),"")</f>
        <v>6</v>
      </c>
      <c r="D1017" s="6">
        <f>IFERROR(INDEX([1]!tblSchedule[Round],MATCH(tblTeamSch[[#This Row],[Game Num]],[1]!tblSchedule[GameNum],0)),"")</f>
        <v>3</v>
      </c>
      <c r="E1017" s="6">
        <f>IFERROR(INDEX([1]!tblSchedule[Rnd Sch],MATCH(tblTeamSch[[#This Row],[Game Num]],[1]!tblSchedule[GameNum],0)),"")</f>
        <v>3</v>
      </c>
      <c r="F1017" s="6" t="str">
        <f>IFERROR(INDEX([1]!tblSchedule[DLC],MATCH(tblTeamSch[[#This Row],[Game Num]],[1]!tblSchedule[GameNum],0)),"")</f>
        <v>8B3</v>
      </c>
      <c r="G1017" s="7" t="str">
        <f>IFERROR(INDEX([1]!tblSchedule[Facility],MATCH(tblTeamSch[[#This Row],[Game Num]],[1]!tblSchedule[GameNum],0)),"")</f>
        <v>Mary Queen of Peace</v>
      </c>
      <c r="H1017" s="8">
        <f>IFERROR(INDEX([1]!tblSchedule[Game Date],MATCH(tblTeamSch[[#This Row],[Game Num]],[1]!tblSchedule[GameNum],0)),"")</f>
        <v>46026</v>
      </c>
      <c r="I1017" s="9">
        <f>IFERROR(INDEX([1]!tblSchedule[Game Time],MATCH(tblTeamSch[[#This Row],[Game Num]],[1]!tblSchedule[GameNum],0)),"")</f>
        <v>0.54166666666666663</v>
      </c>
      <c r="J1017" s="10" t="str">
        <f>IFERROR(INDEX([1]!tblTeams[Organization],MATCH(tblTeamSch[[#This Row],[Team]],[1]!tblTeams[Team],0)),"")</f>
        <v>St. Albert the Great</v>
      </c>
      <c r="K1017" s="10" t="str">
        <f>IFERROR(INDEX([1]!tblOrg[Abbr],MATCH(tblTeamSch[[#This Row],[Org]],[1]!tblOrg[Organization],0)),"")</f>
        <v>Alb</v>
      </c>
      <c r="L1017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17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1017" s="6"/>
      <c r="O1017" s="6"/>
      <c r="P1017" s="6"/>
      <c r="Q1017" s="6">
        <f>INDEX([1]!tblSchedule[Home Game],MATCH(tblTeamSch[[#This Row],[Game Num]],[1]!tblSchedule[GameNum],0))</f>
        <v>0</v>
      </c>
      <c r="R1017" s="7" t="e">
        <f>IF(COUNTIFS(tblTeamSch[Team],tblTeamSch[[#This Row],[Team]],#REF!,1)&gt;1,"Y","")</f>
        <v>#REF!</v>
      </c>
      <c r="S1017" s="6">
        <f>INDEX([1]!tblLoc[Score],MATCH(INDEX([1]!tblOrg[Loc],MATCH(tblTeamSch[[#This Row],[Org]],[1]!tblOrg[Organization],0)),[1]!tblLoc[Loc],0))</f>
        <v>0</v>
      </c>
      <c r="T1017" s="6" t="e">
        <f>INDEX([1]!tblLoc[Score],MATCH(INDEX([1]!tblOrg[Loc],MATCH(#REF!,[1]!tblOrg[Abbr],0)),[1]!tblLoc[Loc],0))</f>
        <v>#REF!</v>
      </c>
      <c r="U1017" s="6">
        <f>IFERROR(INDEX([1]!tblLoc[Score],MATCH(INDEX([1]!tblOrg[Loc],MATCH(INDEX(FacList,MATCH(tblTeamSch[[#This Row],[Facility]],INDEX(FacList,,1),0),3),[1]!tblOrg[Org Num],0)),[1]!tblLoc[Loc],0)),"")</f>
        <v>10</v>
      </c>
      <c r="V1017" s="6">
        <f>IF(OR(tblTeamSch[[#This Row],[Court]]="",tblTeamSch[[#This Row],[Home]]&gt;0),0,IF(tblTeamSch[[#This Row],[Court]]&lt;10,0,IF(tblTeamSch[[#This Row],[Home Court]]=10,0,10)))</f>
        <v>10</v>
      </c>
      <c r="W1017" s="6" t="e">
        <f>COUNTIFS(tblTeamSch[Travel Score for Game],10,tblTeamSch[Home],0,#REF!,#REF!)</f>
        <v>#REF!</v>
      </c>
      <c r="X1017" s="6" t="str">
        <f>IFERROR(INDEX(tblTeamSch[Overall Travel Score],MATCH(tblTeamSch[[#This Row],[Opponent]],tblTeamSch[Team],0)),"")</f>
        <v/>
      </c>
      <c r="Y1017" s="6" cm="1">
        <f t="array" ref="Y1017">IF(Y1016="Num",1,IF(Y1016="","",IF(Y1016+1&gt;TotalNumRegGames*2,"",Y1016+1)))</f>
        <v>1016</v>
      </c>
    </row>
    <row r="1018" spans="1:25" ht="13.35" customHeight="1" x14ac:dyDescent="0.3">
      <c r="A1018" s="6" cm="1">
        <f t="array" ref="A10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186</v>
      </c>
      <c r="B1018" s="6" cm="1">
        <f t="array" ref="B10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18" s="6">
        <f>IFERROR(INDEX([1]!tblSchedule[Week Game Scheduled],MATCH(tblTeamSch[[#This Row],[Game Num]],[1]!tblSchedule[GameNum],0)),"")</f>
        <v>7</v>
      </c>
      <c r="D1018" s="6">
        <f>IFERROR(INDEX([1]!tblSchedule[Round],MATCH(tblTeamSch[[#This Row],[Game Num]],[1]!tblSchedule[GameNum],0)),"")</f>
        <v>4</v>
      </c>
      <c r="E1018" s="6">
        <f>IFERROR(INDEX([1]!tblSchedule[Rnd Sch],MATCH(tblTeamSch[[#This Row],[Game Num]],[1]!tblSchedule[GameNum],0)),"")</f>
        <v>4</v>
      </c>
      <c r="F1018" s="6" t="str">
        <f>IFERROR(INDEX([1]!tblSchedule[DLC],MATCH(tblTeamSch[[#This Row],[Game Num]],[1]!tblSchedule[GameNum],0)),"")</f>
        <v>8B3</v>
      </c>
      <c r="G1018" s="7" t="str">
        <f>IFERROR(INDEX([1]!tblSchedule[Facility],MATCH(tblTeamSch[[#This Row],[Game Num]],[1]!tblSchedule[GameNum],0)),"")</f>
        <v>St. Agnes Gym</v>
      </c>
      <c r="H1018" s="8">
        <f>IFERROR(INDEX([1]!tblSchedule[Game Date],MATCH(tblTeamSch[[#This Row],[Game Num]],[1]!tblSchedule[GameNum],0)),"")</f>
        <v>46033</v>
      </c>
      <c r="I1018" s="9">
        <f>IFERROR(INDEX([1]!tblSchedule[Game Time],MATCH(tblTeamSch[[#This Row],[Game Num]],[1]!tblSchedule[GameNum],0)),"")</f>
        <v>0.54166666666666663</v>
      </c>
      <c r="J1018" s="10" t="str">
        <f>IFERROR(INDEX([1]!tblTeams[Organization],MATCH(tblTeamSch[[#This Row],[Team]],[1]!tblTeams[Team],0)),"")</f>
        <v>St. Albert the Great</v>
      </c>
      <c r="K1018" s="10" t="str">
        <f>IFERROR(INDEX([1]!tblOrg[Abbr],MATCH(tblTeamSch[[#This Row],[Org]],[1]!tblOrg[Organization],0)),"")</f>
        <v>Alb</v>
      </c>
      <c r="L1018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18" s="10" t="str">
        <f>IFERROR(INDEX(IF(tblTeamSch[[#This Row],[1vs2]]=1,[1]!tblSchedule[Team 2 Name],[1]!tblSchedule[Team 1 Name]),MATCH(tblTeamSch[[#This Row],[Game Num]],[1]!tblSchedule[GameNum],0)),"")</f>
        <v>St Agnes BB 8B#3</v>
      </c>
      <c r="N1018" s="6"/>
      <c r="O1018" s="6"/>
      <c r="P1018" s="6"/>
      <c r="Q1018" s="6">
        <f>INDEX([1]!tblSchedule[Home Game],MATCH(tblTeamSch[[#This Row],[Game Num]],[1]!tblSchedule[GameNum],0))</f>
        <v>1</v>
      </c>
      <c r="R1018" s="7" t="e">
        <f>IF(COUNTIFS(tblTeamSch[Team],tblTeamSch[[#This Row],[Team]],#REF!,1)&gt;1,"Y","")</f>
        <v>#REF!</v>
      </c>
      <c r="S1018" s="6">
        <f>INDEX([1]!tblLoc[Score],MATCH(INDEX([1]!tblOrg[Loc],MATCH(tblTeamSch[[#This Row],[Org]],[1]!tblOrg[Organization],0)),[1]!tblLoc[Loc],0))</f>
        <v>0</v>
      </c>
      <c r="T1018" s="6" t="e">
        <f>INDEX([1]!tblLoc[Score],MATCH(INDEX([1]!tblOrg[Loc],MATCH(#REF!,[1]!tblOrg[Abbr],0)),[1]!tblLoc[Loc],0))</f>
        <v>#REF!</v>
      </c>
      <c r="U1018" s="6">
        <f>IFERROR(INDEX([1]!tblLoc[Score],MATCH(INDEX([1]!tblOrg[Loc],MATCH(INDEX(FacList,MATCH(tblTeamSch[[#This Row],[Facility]],INDEX(FacList,,1),0),3),[1]!tblOrg[Org Num],0)),[1]!tblLoc[Loc],0)),"")</f>
        <v>0</v>
      </c>
      <c r="V1018" s="6">
        <f>IF(OR(tblTeamSch[[#This Row],[Court]]="",tblTeamSch[[#This Row],[Home]]&gt;0),0,IF(tblTeamSch[[#This Row],[Court]]&lt;10,0,IF(tblTeamSch[[#This Row],[Home Court]]=10,0,10)))</f>
        <v>0</v>
      </c>
      <c r="W1018" s="6" t="e">
        <f>COUNTIFS(tblTeamSch[Travel Score for Game],10,tblTeamSch[Home],0,#REF!,#REF!)</f>
        <v>#REF!</v>
      </c>
      <c r="X1018" s="6" t="str">
        <f>IFERROR(INDEX(tblTeamSch[Overall Travel Score],MATCH(tblTeamSch[[#This Row],[Opponent]],tblTeamSch[Team],0)),"")</f>
        <v/>
      </c>
      <c r="Y1018" s="6" cm="1">
        <f t="array" ref="Y1018">IF(Y1017="Num",1,IF(Y1017="","",IF(Y1017+1&gt;TotalNumRegGames*2,"",Y1017+1)))</f>
        <v>1017</v>
      </c>
    </row>
    <row r="1019" spans="1:25" ht="13.35" customHeight="1" x14ac:dyDescent="0.3">
      <c r="A1019" s="6" cm="1">
        <f t="array" ref="A10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195</v>
      </c>
      <c r="B1019" s="6" cm="1">
        <f t="array" ref="B10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19" s="6">
        <f>IFERROR(INDEX([1]!tblSchedule[Week Game Scheduled],MATCH(tblTeamSch[[#This Row],[Game Num]],[1]!tblSchedule[GameNum],0)),"")</f>
        <v>8</v>
      </c>
      <c r="D1019" s="6">
        <f>IFERROR(INDEX([1]!tblSchedule[Round],MATCH(tblTeamSch[[#This Row],[Game Num]],[1]!tblSchedule[GameNum],0)),"")</f>
        <v>5</v>
      </c>
      <c r="E1019" s="6">
        <f>IFERROR(INDEX([1]!tblSchedule[Rnd Sch],MATCH(tblTeamSch[[#This Row],[Game Num]],[1]!tblSchedule[GameNum],0)),"")</f>
        <v>5</v>
      </c>
      <c r="F1019" s="6" t="str">
        <f>IFERROR(INDEX([1]!tblSchedule[DLC],MATCH(tblTeamSch[[#This Row],[Game Num]],[1]!tblSchedule[GameNum],0)),"")</f>
        <v>8B3</v>
      </c>
      <c r="G1019" s="7" t="str">
        <f>IFERROR(INDEX([1]!tblSchedule[Facility],MATCH(tblTeamSch[[#This Row],[Game Num]],[1]!tblSchedule[GameNum],0)),"")</f>
        <v>St. John Paul II Community Center (Gym)</v>
      </c>
      <c r="H1019" s="8">
        <f>IFERROR(INDEX([1]!tblSchedule[Game Date],MATCH(tblTeamSch[[#This Row],[Game Num]],[1]!tblSchedule[GameNum],0)),"")</f>
        <v>46040</v>
      </c>
      <c r="I1019" s="9">
        <f>IFERROR(INDEX([1]!tblSchedule[Game Time],MATCH(tblTeamSch[[#This Row],[Game Num]],[1]!tblSchedule[GameNum],0)),"")</f>
        <v>0.58333333333333337</v>
      </c>
      <c r="J1019" s="10" t="str">
        <f>IFERROR(INDEX([1]!tblTeams[Organization],MATCH(tblTeamSch[[#This Row],[Team]],[1]!tblTeams[Team],0)),"")</f>
        <v>St. Albert the Great</v>
      </c>
      <c r="K1019" s="10" t="str">
        <f>IFERROR(INDEX([1]!tblOrg[Abbr],MATCH(tblTeamSch[[#This Row],[Org]],[1]!tblOrg[Organization],0)),"")</f>
        <v>Alb</v>
      </c>
      <c r="L1019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19" s="10" t="str">
        <f>IFERROR(INDEX(IF(tblTeamSch[[#This Row],[1vs2]]=1,[1]!tblSchedule[Team 2 Name],[1]!tblSchedule[Team 1 Name]),MATCH(tblTeamSch[[#This Row],[Game Num]],[1]!tblSchedule[GameNum],0)),"")</f>
        <v>St. Raphael BB 8B #3</v>
      </c>
      <c r="N1019" s="6"/>
      <c r="O1019" s="6"/>
      <c r="P1019" s="6"/>
      <c r="Q1019" s="6">
        <f>INDEX([1]!tblSchedule[Home Game],MATCH(tblTeamSch[[#This Row],[Game Num]],[1]!tblSchedule[GameNum],0))</f>
        <v>0</v>
      </c>
      <c r="R1019" s="7" t="e">
        <f>IF(COUNTIFS(tblTeamSch[Team],tblTeamSch[[#This Row],[Team]],#REF!,1)&gt;1,"Y","")</f>
        <v>#REF!</v>
      </c>
      <c r="S1019" s="6">
        <f>INDEX([1]!tblLoc[Score],MATCH(INDEX([1]!tblOrg[Loc],MATCH(tblTeamSch[[#This Row],[Org]],[1]!tblOrg[Organization],0)),[1]!tblLoc[Loc],0))</f>
        <v>0</v>
      </c>
      <c r="T1019" s="6" t="e">
        <f>INDEX([1]!tblLoc[Score],MATCH(INDEX([1]!tblOrg[Loc],MATCH(#REF!,[1]!tblOrg[Abbr],0)),[1]!tblLoc[Loc],0))</f>
        <v>#REF!</v>
      </c>
      <c r="U1019" s="6">
        <f>IFERROR(INDEX([1]!tblLoc[Score],MATCH(INDEX([1]!tblOrg[Loc],MATCH(INDEX(FacList,MATCH(tblTeamSch[[#This Row],[Facility]],INDEX(FacList,,1),0),3),[1]!tblOrg[Org Num],0)),[1]!tblLoc[Loc],0)),"")</f>
        <v>0</v>
      </c>
      <c r="V1019" s="6">
        <f>IF(OR(tblTeamSch[[#This Row],[Court]]="",tblTeamSch[[#This Row],[Home]]&gt;0),0,IF(tblTeamSch[[#This Row],[Court]]&lt;10,0,IF(tblTeamSch[[#This Row],[Home Court]]=10,0,10)))</f>
        <v>0</v>
      </c>
      <c r="W1019" s="6" t="e">
        <f>COUNTIFS(tblTeamSch[Travel Score for Game],10,tblTeamSch[Home],0,#REF!,#REF!)</f>
        <v>#REF!</v>
      </c>
      <c r="X1019" s="6" t="str">
        <f>IFERROR(INDEX(tblTeamSch[Overall Travel Score],MATCH(tblTeamSch[[#This Row],[Opponent]],tblTeamSch[Team],0)),"")</f>
        <v/>
      </c>
      <c r="Y1019" s="6" cm="1">
        <f t="array" ref="Y1019">IF(Y1018="Num",1,IF(Y1018="","",IF(Y1018+1&gt;TotalNumRegGames*2,"",Y1018+1)))</f>
        <v>1018</v>
      </c>
    </row>
    <row r="1020" spans="1:25" ht="13.35" customHeight="1" x14ac:dyDescent="0.3">
      <c r="A1020" s="6" cm="1">
        <f t="array" ref="A10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204</v>
      </c>
      <c r="B1020" s="6" cm="1">
        <f t="array" ref="B10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20" s="6">
        <f>IFERROR(INDEX([1]!tblSchedule[Week Game Scheduled],MATCH(tblTeamSch[[#This Row],[Game Num]],[1]!tblSchedule[GameNum],0)),"")</f>
        <v>8</v>
      </c>
      <c r="D1020" s="6">
        <f>IFERROR(INDEX([1]!tblSchedule[Round],MATCH(tblTeamSch[[#This Row],[Game Num]],[1]!tblSchedule[GameNum],0)),"")</f>
        <v>6</v>
      </c>
      <c r="E1020" s="6">
        <f>IFERROR(INDEX([1]!tblSchedule[Rnd Sch],MATCH(tblTeamSch[[#This Row],[Game Num]],[1]!tblSchedule[GameNum],0)),"")</f>
        <v>6</v>
      </c>
      <c r="F1020" s="6" t="str">
        <f>IFERROR(INDEX([1]!tblSchedule[DLC],MATCH(tblTeamSch[[#This Row],[Game Num]],[1]!tblSchedule[GameNum],0)),"")</f>
        <v>8B3</v>
      </c>
      <c r="G1020" s="7" t="str">
        <f>IFERROR(INDEX([1]!tblSchedule[Facility],MATCH(tblTeamSch[[#This Row],[Game Num]],[1]!tblSchedule[GameNum],0)),"")</f>
        <v>St. Albert the Great Gym</v>
      </c>
      <c r="H1020" s="8">
        <f>IFERROR(INDEX([1]!tblSchedule[Game Date],MATCH(tblTeamSch[[#This Row],[Game Num]],[1]!tblSchedule[GameNum],0)),"")</f>
        <v>46046</v>
      </c>
      <c r="I1020" s="9">
        <f>IFERROR(INDEX([1]!tblSchedule[Game Time],MATCH(tblTeamSch[[#This Row],[Game Num]],[1]!tblSchedule[GameNum],0)),"")</f>
        <v>0.375</v>
      </c>
      <c r="J1020" s="10" t="str">
        <f>IFERROR(INDEX([1]!tblTeams[Organization],MATCH(tblTeamSch[[#This Row],[Team]],[1]!tblTeams[Team],0)),"")</f>
        <v>St. Albert the Great</v>
      </c>
      <c r="K1020" s="10" t="str">
        <f>IFERROR(INDEX([1]!tblOrg[Abbr],MATCH(tblTeamSch[[#This Row],[Org]],[1]!tblOrg[Organization],0)),"")</f>
        <v>Alb</v>
      </c>
      <c r="L1020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20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1020" s="6"/>
      <c r="O1020" s="6"/>
      <c r="P1020" s="6"/>
      <c r="Q1020" s="6">
        <f>INDEX([1]!tblSchedule[Home Game],MATCH(tblTeamSch[[#This Row],[Game Num]],[1]!tblSchedule[GameNum],0))</f>
        <v>1</v>
      </c>
      <c r="R1020" s="7" t="e">
        <f>IF(COUNTIFS(tblTeamSch[Team],tblTeamSch[[#This Row],[Team]],#REF!,1)&gt;1,"Y","")</f>
        <v>#REF!</v>
      </c>
      <c r="S1020" s="6">
        <f>INDEX([1]!tblLoc[Score],MATCH(INDEX([1]!tblOrg[Loc],MATCH(tblTeamSch[[#This Row],[Org]],[1]!tblOrg[Organization],0)),[1]!tblLoc[Loc],0))</f>
        <v>0</v>
      </c>
      <c r="T1020" s="6" t="e">
        <f>INDEX([1]!tblLoc[Score],MATCH(INDEX([1]!tblOrg[Loc],MATCH(#REF!,[1]!tblOrg[Abbr],0)),[1]!tblLoc[Loc],0))</f>
        <v>#REF!</v>
      </c>
      <c r="U1020" s="6">
        <f>IFERROR(INDEX([1]!tblLoc[Score],MATCH(INDEX([1]!tblOrg[Loc],MATCH(INDEX(FacList,MATCH(tblTeamSch[[#This Row],[Facility]],INDEX(FacList,,1),0),3),[1]!tblOrg[Org Num],0)),[1]!tblLoc[Loc],0)),"")</f>
        <v>0</v>
      </c>
      <c r="V1020" s="6">
        <f>IF(OR(tblTeamSch[[#This Row],[Court]]="",tblTeamSch[[#This Row],[Home]]&gt;0),0,IF(tblTeamSch[[#This Row],[Court]]&lt;10,0,IF(tblTeamSch[[#This Row],[Home Court]]=10,0,10)))</f>
        <v>0</v>
      </c>
      <c r="W1020" s="6" t="e">
        <f>COUNTIFS(tblTeamSch[Travel Score for Game],10,tblTeamSch[Home],0,#REF!,#REF!)</f>
        <v>#REF!</v>
      </c>
      <c r="X1020" s="6" t="str">
        <f>IFERROR(INDEX(tblTeamSch[Overall Travel Score],MATCH(tblTeamSch[[#This Row],[Opponent]],tblTeamSch[Team],0)),"")</f>
        <v/>
      </c>
      <c r="Y1020" s="6" cm="1">
        <f t="array" ref="Y1020">IF(Y1019="Num",1,IF(Y1019="","",IF(Y1019+1&gt;TotalNumRegGames*2,"",Y1019+1)))</f>
        <v>1019</v>
      </c>
    </row>
    <row r="1021" spans="1:25" ht="13.35" customHeight="1" x14ac:dyDescent="0.3">
      <c r="A1021" s="6" cm="1">
        <f t="array" ref="A10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213</v>
      </c>
      <c r="B1021" s="6" cm="1">
        <f t="array" ref="B10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21" s="6">
        <f>IFERROR(INDEX([1]!tblSchedule[Week Game Scheduled],MATCH(tblTeamSch[[#This Row],[Game Num]],[1]!tblSchedule[GameNum],0)),"")</f>
        <v>10</v>
      </c>
      <c r="D1021" s="6">
        <f>IFERROR(INDEX([1]!tblSchedule[Round],MATCH(tblTeamSch[[#This Row],[Game Num]],[1]!tblSchedule[GameNum],0)),"")</f>
        <v>7</v>
      </c>
      <c r="E1021" s="6">
        <f>IFERROR(INDEX([1]!tblSchedule[Rnd Sch],MATCH(tblTeamSch[[#This Row],[Game Num]],[1]!tblSchedule[GameNum],0)),"")</f>
        <v>7</v>
      </c>
      <c r="F1021" s="6" t="str">
        <f>IFERROR(INDEX([1]!tblSchedule[DLC],MATCH(tblTeamSch[[#This Row],[Game Num]],[1]!tblSchedule[GameNum],0)),"")</f>
        <v>8B3</v>
      </c>
      <c r="G1021" s="7" t="str">
        <f>IFERROR(INDEX([1]!tblSchedule[Facility],MATCH(tblTeamSch[[#This Row],[Game Num]],[1]!tblSchedule[GameNum],0)),"")</f>
        <v>St. Stephen Martyr Gym</v>
      </c>
      <c r="H1021" s="8">
        <f>IFERROR(INDEX([1]!tblSchedule[Game Date],MATCH(tblTeamSch[[#This Row],[Game Num]],[1]!tblSchedule[GameNum],0)),"")</f>
        <v>46054</v>
      </c>
      <c r="I1021" s="9">
        <f>IFERROR(INDEX([1]!tblSchedule[Game Time],MATCH(tblTeamSch[[#This Row],[Game Num]],[1]!tblSchedule[GameNum],0)),"")</f>
        <v>0.58333333333333337</v>
      </c>
      <c r="J1021" s="10" t="str">
        <f>IFERROR(INDEX([1]!tblTeams[Organization],MATCH(tblTeamSch[[#This Row],[Team]],[1]!tblTeams[Team],0)),"")</f>
        <v>St. Albert the Great</v>
      </c>
      <c r="K1021" s="10" t="str">
        <f>IFERROR(INDEX([1]!tblOrg[Abbr],MATCH(tblTeamSch[[#This Row],[Org]],[1]!tblOrg[Organization],0)),"")</f>
        <v>Alb</v>
      </c>
      <c r="L1021" s="10" t="str">
        <f>IFERROR(INDEX(IF(tblTeamSch[[#This Row],[1vs2]]=1,[1]!tblSchedule[Team 1 Name],[1]!tblSchedule[Team 2 Name]),MATCH(tblTeamSch[[#This Row],[Game Num]],[1]!tblSchedule[GameNum],0)),"")</f>
        <v>St. Albert BB 8B#3 Blue</v>
      </c>
      <c r="M1021" s="10" t="str">
        <f>IFERROR(INDEX(IF(tblTeamSch[[#This Row],[1vs2]]=1,[1]!tblSchedule[Team 2 Name],[1]!tblSchedule[Team 1 Name]),MATCH(tblTeamSch[[#This Row],[Game Num]],[1]!tblSchedule[GameNum],0)),"")</f>
        <v>St Mary BB 8B - White</v>
      </c>
      <c r="N1021" s="6"/>
      <c r="O1021" s="6"/>
      <c r="P1021" s="6"/>
      <c r="Q1021" s="6">
        <f>INDEX([1]!tblSchedule[Home Game],MATCH(tblTeamSch[[#This Row],[Game Num]],[1]!tblSchedule[GameNum],0))</f>
        <v>0</v>
      </c>
      <c r="R1021" s="7" t="e">
        <f>IF(COUNTIFS(tblTeamSch[Team],tblTeamSch[[#This Row],[Team]],#REF!,1)&gt;1,"Y","")</f>
        <v>#REF!</v>
      </c>
      <c r="S1021" s="6">
        <f>INDEX([1]!tblLoc[Score],MATCH(INDEX([1]!tblOrg[Loc],MATCH(tblTeamSch[[#This Row],[Org]],[1]!tblOrg[Organization],0)),[1]!tblLoc[Loc],0))</f>
        <v>0</v>
      </c>
      <c r="T1021" s="6" t="e">
        <f>INDEX([1]!tblLoc[Score],MATCH(INDEX([1]!tblOrg[Loc],MATCH(#REF!,[1]!tblOrg[Abbr],0)),[1]!tblLoc[Loc],0))</f>
        <v>#REF!</v>
      </c>
      <c r="U1021" s="6">
        <f>IFERROR(INDEX([1]!tblLoc[Score],MATCH(INDEX([1]!tblOrg[Loc],MATCH(INDEX(FacList,MATCH(tblTeamSch[[#This Row],[Facility]],INDEX(FacList,,1),0),3),[1]!tblOrg[Org Num],0)),[1]!tblLoc[Loc],0)),"")</f>
        <v>0</v>
      </c>
      <c r="V1021" s="6">
        <f>IF(OR(tblTeamSch[[#This Row],[Court]]="",tblTeamSch[[#This Row],[Home]]&gt;0),0,IF(tblTeamSch[[#This Row],[Court]]&lt;10,0,IF(tblTeamSch[[#This Row],[Home Court]]=10,0,10)))</f>
        <v>0</v>
      </c>
      <c r="W1021" s="6" t="e">
        <f>COUNTIFS(tblTeamSch[Travel Score for Game],10,tblTeamSch[Home],0,#REF!,#REF!)</f>
        <v>#REF!</v>
      </c>
      <c r="X1021" s="6" t="str">
        <f>IFERROR(INDEX(tblTeamSch[Overall Travel Score],MATCH(tblTeamSch[[#This Row],[Opponent]],tblTeamSch[Team],0)),"")</f>
        <v/>
      </c>
      <c r="Y1021" s="6" cm="1">
        <f t="array" ref="Y1021">IF(Y1020="Num",1,IF(Y1020="","",IF(Y1020+1&gt;TotalNumRegGames*2,"",Y1020+1)))</f>
        <v>1020</v>
      </c>
    </row>
    <row r="1022" spans="1:25" ht="13.35" customHeight="1" x14ac:dyDescent="0.3">
      <c r="A1022" s="6" cm="1">
        <f t="array" ref="A10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162</v>
      </c>
      <c r="B1022" s="6" cm="1">
        <f t="array" ref="B10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2" s="6">
        <f>IFERROR(INDEX([1]!tblSchedule[Week Game Scheduled],MATCH(tblTeamSch[[#This Row],[Game Num]],[1]!tblSchedule[GameNum],0)),"")</f>
        <v>50</v>
      </c>
      <c r="D1022" s="6">
        <f>IFERROR(INDEX([1]!tblSchedule[Round],MATCH(tblTeamSch[[#This Row],[Game Num]],[1]!tblSchedule[GameNum],0)),"")</f>
        <v>1</v>
      </c>
      <c r="E1022" s="6">
        <f>IFERROR(INDEX([1]!tblSchedule[Rnd Sch],MATCH(tblTeamSch[[#This Row],[Game Num]],[1]!tblSchedule[GameNum],0)),"")</f>
        <v>1</v>
      </c>
      <c r="F1022" s="6" t="str">
        <f>IFERROR(INDEX([1]!tblSchedule[DLC],MATCH(tblTeamSch[[#This Row],[Game Num]],[1]!tblSchedule[GameNum],0)),"")</f>
        <v>8B3</v>
      </c>
      <c r="G1022" s="7" t="str">
        <f>IFERROR(INDEX([1]!tblSchedule[Facility],MATCH(tblTeamSch[[#This Row],[Game Num]],[1]!tblSchedule[GameNum],0)),"")</f>
        <v>St. Nicholas Academy Gym</v>
      </c>
      <c r="H1022" s="8">
        <f>IFERROR(INDEX([1]!tblSchedule[Game Date],MATCH(tblTeamSch[[#This Row],[Game Num]],[1]!tblSchedule[GameNum],0)),"")</f>
        <v>45998</v>
      </c>
      <c r="I1022" s="9">
        <f>IFERROR(INDEX([1]!tblSchedule[Game Time],MATCH(tblTeamSch[[#This Row],[Game Num]],[1]!tblSchedule[GameNum],0)),"")</f>
        <v>0.66666666666666663</v>
      </c>
      <c r="J1022" s="10" t="str">
        <f>IFERROR(INDEX([1]!tblTeams[Organization],MATCH(tblTeamSch[[#This Row],[Team]],[1]!tblTeams[Team],0)),"")</f>
        <v>St. Albert the Great</v>
      </c>
      <c r="K1022" s="10" t="str">
        <f>IFERROR(INDEX([1]!tblOrg[Abbr],MATCH(tblTeamSch[[#This Row],[Org]],[1]!tblOrg[Organization],0)),"")</f>
        <v>Alb</v>
      </c>
      <c r="L1022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2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1022" s="6"/>
      <c r="O1022" s="6"/>
      <c r="P1022" s="6"/>
      <c r="Q1022" s="6">
        <f>INDEX([1]!tblSchedule[Home Game],MATCH(tblTeamSch[[#This Row],[Game Num]],[1]!tblSchedule[GameNum],0))</f>
        <v>0</v>
      </c>
      <c r="R1022" s="7" t="e">
        <f>IF(COUNTIFS(tblTeamSch[Team],tblTeamSch[[#This Row],[Team]],#REF!,1)&gt;1,"Y","")</f>
        <v>#REF!</v>
      </c>
      <c r="S1022" s="6">
        <f>INDEX([1]!tblLoc[Score],MATCH(INDEX([1]!tblOrg[Loc],MATCH(tblTeamSch[[#This Row],[Org]],[1]!tblOrg[Organization],0)),[1]!tblLoc[Loc],0))</f>
        <v>0</v>
      </c>
      <c r="T1022" s="6" t="e">
        <f>INDEX([1]!tblLoc[Score],MATCH(INDEX([1]!tblOrg[Loc],MATCH(#REF!,[1]!tblOrg[Abbr],0)),[1]!tblLoc[Loc],0))</f>
        <v>#REF!</v>
      </c>
      <c r="U1022" s="6">
        <f>IFERROR(INDEX([1]!tblLoc[Score],MATCH(INDEX([1]!tblOrg[Loc],MATCH(INDEX(FacList,MATCH(tblTeamSch[[#This Row],[Facility]],INDEX(FacList,,1),0),3),[1]!tblOrg[Org Num],0)),[1]!tblLoc[Loc],0)),"")</f>
        <v>10</v>
      </c>
      <c r="V1022" s="6">
        <f>IF(OR(tblTeamSch[[#This Row],[Court]]="",tblTeamSch[[#This Row],[Home]]&gt;0),0,IF(tblTeamSch[[#This Row],[Court]]&lt;10,0,IF(tblTeamSch[[#This Row],[Home Court]]=10,0,10)))</f>
        <v>10</v>
      </c>
      <c r="W1022" s="6" t="e">
        <f>COUNTIFS(tblTeamSch[Travel Score for Game],10,tblTeamSch[Home],0,#REF!,#REF!)</f>
        <v>#REF!</v>
      </c>
      <c r="X1022" s="6" t="str">
        <f>IFERROR(INDEX(tblTeamSch[Overall Travel Score],MATCH(tblTeamSch[[#This Row],[Opponent]],tblTeamSch[Team],0)),"")</f>
        <v/>
      </c>
      <c r="Y1022" s="6" cm="1">
        <f t="array" ref="Y1022">IF(Y1021="Num",1,IF(Y1021="","",IF(Y1021+1&gt;TotalNumRegGames*2,"",Y1021+1)))</f>
        <v>1021</v>
      </c>
    </row>
    <row r="1023" spans="1:25" ht="13.35" customHeight="1" x14ac:dyDescent="0.3">
      <c r="A1023" s="6" cm="1">
        <f t="array" ref="A10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173</v>
      </c>
      <c r="B1023" s="6" cm="1">
        <f t="array" ref="B10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3" s="6">
        <f>IFERROR(INDEX([1]!tblSchedule[Week Game Scheduled],MATCH(tblTeamSch[[#This Row],[Game Num]],[1]!tblSchedule[GameNum],0)),"")</f>
        <v>51</v>
      </c>
      <c r="D1023" s="6">
        <f>IFERROR(INDEX([1]!tblSchedule[Round],MATCH(tblTeamSch[[#This Row],[Game Num]],[1]!tblSchedule[GameNum],0)),"")</f>
        <v>2</v>
      </c>
      <c r="E1023" s="6">
        <f>IFERROR(INDEX([1]!tblSchedule[Rnd Sch],MATCH(tblTeamSch[[#This Row],[Game Num]],[1]!tblSchedule[GameNum],0)),"")</f>
        <v>2</v>
      </c>
      <c r="F1023" s="6" t="str">
        <f>IFERROR(INDEX([1]!tblSchedule[DLC],MATCH(tblTeamSch[[#This Row],[Game Num]],[1]!tblSchedule[GameNum],0)),"")</f>
        <v>8B3</v>
      </c>
      <c r="G1023" s="7" t="str">
        <f>IFERROR(INDEX([1]!tblSchedule[Facility],MATCH(tblTeamSch[[#This Row],[Game Num]],[1]!tblSchedule[GameNum],0)),"")</f>
        <v>St. Albert the Great Gym</v>
      </c>
      <c r="H1023" s="8">
        <f>IFERROR(INDEX([1]!tblSchedule[Game Date],MATCH(tblTeamSch[[#This Row],[Game Num]],[1]!tblSchedule[GameNum],0)),"")</f>
        <v>46005</v>
      </c>
      <c r="I1023" s="9">
        <f>IFERROR(INDEX([1]!tblSchedule[Game Time],MATCH(tblTeamSch[[#This Row],[Game Num]],[1]!tblSchedule[GameNum],0)),"")</f>
        <v>0.58333333333333337</v>
      </c>
      <c r="J1023" s="10" t="str">
        <f>IFERROR(INDEX([1]!tblTeams[Organization],MATCH(tblTeamSch[[#This Row],[Team]],[1]!tblTeams[Team],0)),"")</f>
        <v>St. Albert the Great</v>
      </c>
      <c r="K1023" s="10" t="str">
        <f>IFERROR(INDEX([1]!tblOrg[Abbr],MATCH(tblTeamSch[[#This Row],[Org]],[1]!tblOrg[Organization],0)),"")</f>
        <v>Alb</v>
      </c>
      <c r="L1023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3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1023" s="6"/>
      <c r="O1023" s="6"/>
      <c r="P1023" s="6"/>
      <c r="Q1023" s="6">
        <f>INDEX([1]!tblSchedule[Home Game],MATCH(tblTeamSch[[#This Row],[Game Num]],[1]!tblSchedule[GameNum],0))</f>
        <v>1</v>
      </c>
      <c r="R1023" s="7" t="e">
        <f>IF(COUNTIFS(tblTeamSch[Team],tblTeamSch[[#This Row],[Team]],#REF!,1)&gt;1,"Y","")</f>
        <v>#REF!</v>
      </c>
      <c r="S1023" s="6">
        <f>INDEX([1]!tblLoc[Score],MATCH(INDEX([1]!tblOrg[Loc],MATCH(tblTeamSch[[#This Row],[Org]],[1]!tblOrg[Organization],0)),[1]!tblLoc[Loc],0))</f>
        <v>0</v>
      </c>
      <c r="T1023" s="6" t="e">
        <f>INDEX([1]!tblLoc[Score],MATCH(INDEX([1]!tblOrg[Loc],MATCH(#REF!,[1]!tblOrg[Abbr],0)),[1]!tblLoc[Loc],0))</f>
        <v>#REF!</v>
      </c>
      <c r="U1023" s="6">
        <f>IFERROR(INDEX([1]!tblLoc[Score],MATCH(INDEX([1]!tblOrg[Loc],MATCH(INDEX(FacList,MATCH(tblTeamSch[[#This Row],[Facility]],INDEX(FacList,,1),0),3),[1]!tblOrg[Org Num],0)),[1]!tblLoc[Loc],0)),"")</f>
        <v>0</v>
      </c>
      <c r="V1023" s="6">
        <f>IF(OR(tblTeamSch[[#This Row],[Court]]="",tblTeamSch[[#This Row],[Home]]&gt;0),0,IF(tblTeamSch[[#This Row],[Court]]&lt;10,0,IF(tblTeamSch[[#This Row],[Home Court]]=10,0,10)))</f>
        <v>0</v>
      </c>
      <c r="W1023" s="6" t="e">
        <f>COUNTIFS(tblTeamSch[Travel Score for Game],10,tblTeamSch[Home],0,#REF!,#REF!)</f>
        <v>#REF!</v>
      </c>
      <c r="X1023" s="6" t="str">
        <f>IFERROR(INDEX(tblTeamSch[Overall Travel Score],MATCH(tblTeamSch[[#This Row],[Opponent]],tblTeamSch[Team],0)),"")</f>
        <v/>
      </c>
      <c r="Y1023" s="6" cm="1">
        <f t="array" ref="Y1023">IF(Y1022="Num",1,IF(Y1022="","",IF(Y1022+1&gt;TotalNumRegGames*2,"",Y1022+1)))</f>
        <v>1022</v>
      </c>
    </row>
    <row r="1024" spans="1:25" ht="13.35" customHeight="1" x14ac:dyDescent="0.3">
      <c r="A1024" s="6" cm="1">
        <f t="array" ref="A10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182</v>
      </c>
      <c r="B1024" s="6" cm="1">
        <f t="array" ref="B10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4" s="6">
        <f>IFERROR(INDEX([1]!tblSchedule[Week Game Scheduled],MATCH(tblTeamSch[[#This Row],[Game Num]],[1]!tblSchedule[GameNum],0)),"")</f>
        <v>6</v>
      </c>
      <c r="D1024" s="6">
        <f>IFERROR(INDEX([1]!tblSchedule[Round],MATCH(tblTeamSch[[#This Row],[Game Num]],[1]!tblSchedule[GameNum],0)),"")</f>
        <v>3</v>
      </c>
      <c r="E1024" s="6">
        <f>IFERROR(INDEX([1]!tblSchedule[Rnd Sch],MATCH(tblTeamSch[[#This Row],[Game Num]],[1]!tblSchedule[GameNum],0)),"")</f>
        <v>3</v>
      </c>
      <c r="F1024" s="6" t="str">
        <f>IFERROR(INDEX([1]!tblSchedule[DLC],MATCH(tblTeamSch[[#This Row],[Game Num]],[1]!tblSchedule[GameNum],0)),"")</f>
        <v>8B3</v>
      </c>
      <c r="G1024" s="7" t="str">
        <f>IFERROR(INDEX([1]!tblSchedule[Facility],MATCH(tblTeamSch[[#This Row],[Game Num]],[1]!tblSchedule[GameNum],0)),"")</f>
        <v>Holy Spirit Gym</v>
      </c>
      <c r="H1024" s="8">
        <f>IFERROR(INDEX([1]!tblSchedule[Game Date],MATCH(tblTeamSch[[#This Row],[Game Num]],[1]!tblSchedule[GameNum],0)),"")</f>
        <v>46026</v>
      </c>
      <c r="I1024" s="9">
        <f>IFERROR(INDEX([1]!tblSchedule[Game Time],MATCH(tblTeamSch[[#This Row],[Game Num]],[1]!tblSchedule[GameNum],0)),"")</f>
        <v>0.58333333333333337</v>
      </c>
      <c r="J1024" s="10" t="str">
        <f>IFERROR(INDEX([1]!tblTeams[Organization],MATCH(tblTeamSch[[#This Row],[Team]],[1]!tblTeams[Team],0)),"")</f>
        <v>St. Albert the Great</v>
      </c>
      <c r="K1024" s="10" t="str">
        <f>IFERROR(INDEX([1]!tblOrg[Abbr],MATCH(tblTeamSch[[#This Row],[Org]],[1]!tblOrg[Organization],0)),"")</f>
        <v>Alb</v>
      </c>
      <c r="L1024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4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1024" s="6"/>
      <c r="O1024" s="6"/>
      <c r="P1024" s="6"/>
      <c r="Q1024" s="6">
        <f>INDEX([1]!tblSchedule[Home Game],MATCH(tblTeamSch[[#This Row],[Game Num]],[1]!tblSchedule[GameNum],0))</f>
        <v>0</v>
      </c>
      <c r="R1024" s="7" t="e">
        <f>IF(COUNTIFS(tblTeamSch[Team],tblTeamSch[[#This Row],[Team]],#REF!,1)&gt;1,"Y","")</f>
        <v>#REF!</v>
      </c>
      <c r="S1024" s="6">
        <f>INDEX([1]!tblLoc[Score],MATCH(INDEX([1]!tblOrg[Loc],MATCH(tblTeamSch[[#This Row],[Org]],[1]!tblOrg[Organization],0)),[1]!tblLoc[Loc],0))</f>
        <v>0</v>
      </c>
      <c r="T1024" s="6" t="e">
        <f>INDEX([1]!tblLoc[Score],MATCH(INDEX([1]!tblOrg[Loc],MATCH(#REF!,[1]!tblOrg[Abbr],0)),[1]!tblLoc[Loc],0))</f>
        <v>#REF!</v>
      </c>
      <c r="U1024" s="6">
        <f>IFERROR(INDEX([1]!tblLoc[Score],MATCH(INDEX([1]!tblOrg[Loc],MATCH(INDEX(FacList,MATCH(tblTeamSch[[#This Row],[Facility]],INDEX(FacList,,1),0),3),[1]!tblOrg[Org Num],0)),[1]!tblLoc[Loc],0)),"")</f>
        <v>0</v>
      </c>
      <c r="V1024" s="6">
        <f>IF(OR(tblTeamSch[[#This Row],[Court]]="",tblTeamSch[[#This Row],[Home]]&gt;0),0,IF(tblTeamSch[[#This Row],[Court]]&lt;10,0,IF(tblTeamSch[[#This Row],[Home Court]]=10,0,10)))</f>
        <v>0</v>
      </c>
      <c r="W1024" s="6" t="e">
        <f>COUNTIFS(tblTeamSch[Travel Score for Game],10,tblTeamSch[Home],0,#REF!,#REF!)</f>
        <v>#REF!</v>
      </c>
      <c r="X1024" s="6" t="str">
        <f>IFERROR(INDEX(tblTeamSch[Overall Travel Score],MATCH(tblTeamSch[[#This Row],[Opponent]],tblTeamSch[Team],0)),"")</f>
        <v/>
      </c>
      <c r="Y1024" s="6" cm="1">
        <f t="array" ref="Y1024">IF(Y1023="Num",1,IF(Y1023="","",IF(Y1023+1&gt;TotalNumRegGames*2,"",Y1023+1)))</f>
        <v>1023</v>
      </c>
    </row>
    <row r="1025" spans="1:25" ht="13.35" customHeight="1" x14ac:dyDescent="0.3">
      <c r="A1025" s="6" cm="1">
        <f t="array" ref="A10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190</v>
      </c>
      <c r="B1025" s="6" cm="1">
        <f t="array" ref="B10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5" s="6">
        <f>IFERROR(INDEX([1]!tblSchedule[Week Game Scheduled],MATCH(tblTeamSch[[#This Row],[Game Num]],[1]!tblSchedule[GameNum],0)),"")</f>
        <v>6</v>
      </c>
      <c r="D1025" s="6">
        <f>IFERROR(INDEX([1]!tblSchedule[Round],MATCH(tblTeamSch[[#This Row],[Game Num]],[1]!tblSchedule[GameNum],0)),"")</f>
        <v>4</v>
      </c>
      <c r="E1025" s="6">
        <f>IFERROR(INDEX([1]!tblSchedule[Rnd Sch],MATCH(tblTeamSch[[#This Row],[Game Num]],[1]!tblSchedule[GameNum],0)),"")</f>
        <v>4</v>
      </c>
      <c r="F1025" s="6" t="str">
        <f>IFERROR(INDEX([1]!tblSchedule[DLC],MATCH(tblTeamSch[[#This Row],[Game Num]],[1]!tblSchedule[GameNum],0)),"")</f>
        <v>8B3</v>
      </c>
      <c r="G1025" s="7" t="str">
        <f>IFERROR(INDEX([1]!tblSchedule[Facility],MATCH(tblTeamSch[[#This Row],[Game Num]],[1]!tblSchedule[GameNum],0)),"")</f>
        <v>St. Nicholas Academy Gym</v>
      </c>
      <c r="H1025" s="8">
        <f>IFERROR(INDEX([1]!tblSchedule[Game Date],MATCH(tblTeamSch[[#This Row],[Game Num]],[1]!tblSchedule[GameNum],0)),"")</f>
        <v>46032</v>
      </c>
      <c r="I1025" s="9">
        <f>IFERROR(INDEX([1]!tblSchedule[Game Time],MATCH(tblTeamSch[[#This Row],[Game Num]],[1]!tblSchedule[GameNum],0)),"")</f>
        <v>0.375</v>
      </c>
      <c r="J1025" s="10" t="str">
        <f>IFERROR(INDEX([1]!tblTeams[Organization],MATCH(tblTeamSch[[#This Row],[Team]],[1]!tblTeams[Team],0)),"")</f>
        <v>St. Albert the Great</v>
      </c>
      <c r="K1025" s="10" t="str">
        <f>IFERROR(INDEX([1]!tblOrg[Abbr],MATCH(tblTeamSch[[#This Row],[Org]],[1]!tblOrg[Organization],0)),"")</f>
        <v>Alb</v>
      </c>
      <c r="L1025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5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1025" s="6"/>
      <c r="O1025" s="6"/>
      <c r="P1025" s="6"/>
      <c r="Q1025" s="6">
        <f>INDEX([1]!tblSchedule[Home Game],MATCH(tblTeamSch[[#This Row],[Game Num]],[1]!tblSchedule[GameNum],0))</f>
        <v>0</v>
      </c>
      <c r="R1025" s="7" t="e">
        <f>IF(COUNTIFS(tblTeamSch[Team],tblTeamSch[[#This Row],[Team]],#REF!,1)&gt;1,"Y","")</f>
        <v>#REF!</v>
      </c>
      <c r="S1025" s="6">
        <f>INDEX([1]!tblLoc[Score],MATCH(INDEX([1]!tblOrg[Loc],MATCH(tblTeamSch[[#This Row],[Org]],[1]!tblOrg[Organization],0)),[1]!tblLoc[Loc],0))</f>
        <v>0</v>
      </c>
      <c r="T1025" s="6" t="e">
        <f>INDEX([1]!tblLoc[Score],MATCH(INDEX([1]!tblOrg[Loc],MATCH(#REF!,[1]!tblOrg[Abbr],0)),[1]!tblLoc[Loc],0))</f>
        <v>#REF!</v>
      </c>
      <c r="U1025" s="6">
        <f>IFERROR(INDEX([1]!tblLoc[Score],MATCH(INDEX([1]!tblOrg[Loc],MATCH(INDEX(FacList,MATCH(tblTeamSch[[#This Row],[Facility]],INDEX(FacList,,1),0),3),[1]!tblOrg[Org Num],0)),[1]!tblLoc[Loc],0)),"")</f>
        <v>10</v>
      </c>
      <c r="V1025" s="6">
        <f>IF(OR(tblTeamSch[[#This Row],[Court]]="",tblTeamSch[[#This Row],[Home]]&gt;0),0,IF(tblTeamSch[[#This Row],[Court]]&lt;10,0,IF(tblTeamSch[[#This Row],[Home Court]]=10,0,10)))</f>
        <v>10</v>
      </c>
      <c r="W1025" s="6" t="e">
        <f>COUNTIFS(tblTeamSch[Travel Score for Game],10,tblTeamSch[Home],0,#REF!,#REF!)</f>
        <v>#REF!</v>
      </c>
      <c r="X1025" s="6" t="str">
        <f>IFERROR(INDEX(tblTeamSch[Overall Travel Score],MATCH(tblTeamSch[[#This Row],[Opponent]],tblTeamSch[Team],0)),"")</f>
        <v/>
      </c>
      <c r="Y1025" s="6" cm="1">
        <f t="array" ref="Y1025">IF(Y1024="Num",1,IF(Y1024="","",IF(Y1024+1&gt;TotalNumRegGames*2,"",Y1024+1)))</f>
        <v>1024</v>
      </c>
    </row>
    <row r="1026" spans="1:25" ht="13.35" customHeight="1" x14ac:dyDescent="0.3">
      <c r="A1026" s="6" cm="1">
        <f t="array" ref="A10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200</v>
      </c>
      <c r="B1026" s="6" cm="1">
        <f t="array" ref="B10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26" s="6">
        <f>IFERROR(INDEX([1]!tblSchedule[Week Game Scheduled],MATCH(tblTeamSch[[#This Row],[Game Num]],[1]!tblSchedule[GameNum],0)),"")</f>
        <v>8</v>
      </c>
      <c r="D1026" s="6">
        <f>IFERROR(INDEX([1]!tblSchedule[Round],MATCH(tblTeamSch[[#This Row],[Game Num]],[1]!tblSchedule[GameNum],0)),"")</f>
        <v>5</v>
      </c>
      <c r="E1026" s="6">
        <f>IFERROR(INDEX([1]!tblSchedule[Rnd Sch],MATCH(tblTeamSch[[#This Row],[Game Num]],[1]!tblSchedule[GameNum],0)),"")</f>
        <v>5</v>
      </c>
      <c r="F1026" s="6" t="str">
        <f>IFERROR(INDEX([1]!tblSchedule[DLC],MATCH(tblTeamSch[[#This Row],[Game Num]],[1]!tblSchedule[GameNum],0)),"")</f>
        <v>8B3</v>
      </c>
      <c r="G1026" s="7" t="str">
        <f>IFERROR(INDEX([1]!tblSchedule[Facility],MATCH(tblTeamSch[[#This Row],[Game Num]],[1]!tblSchedule[GameNum],0)),"")</f>
        <v>Holy Trinity Parish School</v>
      </c>
      <c r="H1026" s="8">
        <f>IFERROR(INDEX([1]!tblSchedule[Game Date],MATCH(tblTeamSch[[#This Row],[Game Num]],[1]!tblSchedule[GameNum],0)),"")</f>
        <v>46040</v>
      </c>
      <c r="I1026" s="9">
        <f>IFERROR(INDEX([1]!tblSchedule[Game Time],MATCH(tblTeamSch[[#This Row],[Game Num]],[1]!tblSchedule[GameNum],0)),"")</f>
        <v>0.625</v>
      </c>
      <c r="J1026" s="10" t="str">
        <f>IFERROR(INDEX([1]!tblTeams[Organization],MATCH(tblTeamSch[[#This Row],[Team]],[1]!tblTeams[Team],0)),"")</f>
        <v>St. Albert the Great</v>
      </c>
      <c r="K1026" s="10" t="str">
        <f>IFERROR(INDEX([1]!tblOrg[Abbr],MATCH(tblTeamSch[[#This Row],[Org]],[1]!tblOrg[Organization],0)),"")</f>
        <v>Alb</v>
      </c>
      <c r="L1026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6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1026" s="6"/>
      <c r="O1026" s="6"/>
      <c r="P1026" s="6"/>
      <c r="Q1026" s="6">
        <f>INDEX([1]!tblSchedule[Home Game],MATCH(tblTeamSch[[#This Row],[Game Num]],[1]!tblSchedule[GameNum],0))</f>
        <v>1</v>
      </c>
      <c r="R1026" s="7" t="e">
        <f>IF(COUNTIFS(tblTeamSch[Team],tblTeamSch[[#This Row],[Team]],#REF!,1)&gt;1,"Y","")</f>
        <v>#REF!</v>
      </c>
      <c r="S1026" s="6">
        <f>INDEX([1]!tblLoc[Score],MATCH(INDEX([1]!tblOrg[Loc],MATCH(tblTeamSch[[#This Row],[Org]],[1]!tblOrg[Organization],0)),[1]!tblLoc[Loc],0))</f>
        <v>0</v>
      </c>
      <c r="T1026" s="6" t="e">
        <f>INDEX([1]!tblLoc[Score],MATCH(INDEX([1]!tblOrg[Loc],MATCH(#REF!,[1]!tblOrg[Abbr],0)),[1]!tblLoc[Loc],0))</f>
        <v>#REF!</v>
      </c>
      <c r="U1026" s="6">
        <f>IFERROR(INDEX([1]!tblLoc[Score],MATCH(INDEX([1]!tblOrg[Loc],MATCH(INDEX(FacList,MATCH(tblTeamSch[[#This Row],[Facility]],INDEX(FacList,,1),0),3),[1]!tblOrg[Org Num],0)),[1]!tblLoc[Loc],0)),"")</f>
        <v>0</v>
      </c>
      <c r="V1026" s="6">
        <f>IF(OR(tblTeamSch[[#This Row],[Court]]="",tblTeamSch[[#This Row],[Home]]&gt;0),0,IF(tblTeamSch[[#This Row],[Court]]&lt;10,0,IF(tblTeamSch[[#This Row],[Home Court]]=10,0,10)))</f>
        <v>0</v>
      </c>
      <c r="W1026" s="6" t="e">
        <f>COUNTIFS(tblTeamSch[Travel Score for Game],10,tblTeamSch[Home],0,#REF!,#REF!)</f>
        <v>#REF!</v>
      </c>
      <c r="X1026" s="6" t="str">
        <f>IFERROR(INDEX(tblTeamSch[Overall Travel Score],MATCH(tblTeamSch[[#This Row],[Opponent]],tblTeamSch[Team],0)),"")</f>
        <v/>
      </c>
      <c r="Y1026" s="6" cm="1">
        <f t="array" ref="Y1026">IF(Y1025="Num",1,IF(Y1025="","",IF(Y1025+1&gt;TotalNumRegGames*2,"",Y1025+1)))</f>
        <v>1025</v>
      </c>
    </row>
    <row r="1027" spans="1:25" ht="13.35" customHeight="1" x14ac:dyDescent="0.3">
      <c r="A1027" s="6" cm="1">
        <f t="array" ref="A10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208</v>
      </c>
      <c r="B1027" s="6" cm="1">
        <f t="array" ref="B10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7" s="6">
        <f>IFERROR(INDEX([1]!tblSchedule[Week Game Scheduled],MATCH(tblTeamSch[[#This Row],[Game Num]],[1]!tblSchedule[GameNum],0)),"")</f>
        <v>9</v>
      </c>
      <c r="D1027" s="6">
        <f>IFERROR(INDEX([1]!tblSchedule[Round],MATCH(tblTeamSch[[#This Row],[Game Num]],[1]!tblSchedule[GameNum],0)),"")</f>
        <v>6</v>
      </c>
      <c r="E1027" s="6">
        <f>IFERROR(INDEX([1]!tblSchedule[Rnd Sch],MATCH(tblTeamSch[[#This Row],[Game Num]],[1]!tblSchedule[GameNum],0)),"")</f>
        <v>6</v>
      </c>
      <c r="F1027" s="6" t="str">
        <f>IFERROR(INDEX([1]!tblSchedule[DLC],MATCH(tblTeamSch[[#This Row],[Game Num]],[1]!tblSchedule[GameNum],0)),"")</f>
        <v>8B3</v>
      </c>
      <c r="G1027" s="7" t="str">
        <f>IFERROR(INDEX([1]!tblSchedule[Facility],MATCH(tblTeamSch[[#This Row],[Game Num]],[1]!tblSchedule[GameNum],0)),"")</f>
        <v>St. John Paul II Community Center (Gym)</v>
      </c>
      <c r="H1027" s="8">
        <f>IFERROR(INDEX([1]!tblSchedule[Game Date],MATCH(tblTeamSch[[#This Row],[Game Num]],[1]!tblSchedule[GameNum],0)),"")</f>
        <v>46047</v>
      </c>
      <c r="I1027" s="9">
        <f>IFERROR(INDEX([1]!tblSchedule[Game Time],MATCH(tblTeamSch[[#This Row],[Game Num]],[1]!tblSchedule[GameNum],0)),"")</f>
        <v>0.625</v>
      </c>
      <c r="J1027" s="10" t="str">
        <f>IFERROR(INDEX([1]!tblTeams[Organization],MATCH(tblTeamSch[[#This Row],[Team]],[1]!tblTeams[Team],0)),"")</f>
        <v>St. Albert the Great</v>
      </c>
      <c r="K1027" s="10" t="str">
        <f>IFERROR(INDEX([1]!tblOrg[Abbr],MATCH(tblTeamSch[[#This Row],[Org]],[1]!tblOrg[Organization],0)),"")</f>
        <v>Alb</v>
      </c>
      <c r="L1027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7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1027" s="6"/>
      <c r="O1027" s="6"/>
      <c r="P1027" s="6"/>
      <c r="Q1027" s="6">
        <f>INDEX([1]!tblSchedule[Home Game],MATCH(tblTeamSch[[#This Row],[Game Num]],[1]!tblSchedule[GameNum],0))</f>
        <v>0</v>
      </c>
      <c r="R1027" s="7" t="e">
        <f>IF(COUNTIFS(tblTeamSch[Team],tblTeamSch[[#This Row],[Team]],#REF!,1)&gt;1,"Y","")</f>
        <v>#REF!</v>
      </c>
      <c r="S1027" s="6">
        <f>INDEX([1]!tblLoc[Score],MATCH(INDEX([1]!tblOrg[Loc],MATCH(tblTeamSch[[#This Row],[Org]],[1]!tblOrg[Organization],0)),[1]!tblLoc[Loc],0))</f>
        <v>0</v>
      </c>
      <c r="T1027" s="6" t="e">
        <f>INDEX([1]!tblLoc[Score],MATCH(INDEX([1]!tblOrg[Loc],MATCH(#REF!,[1]!tblOrg[Abbr],0)),[1]!tblLoc[Loc],0))</f>
        <v>#REF!</v>
      </c>
      <c r="U1027" s="6">
        <f>IFERROR(INDEX([1]!tblLoc[Score],MATCH(INDEX([1]!tblOrg[Loc],MATCH(INDEX(FacList,MATCH(tblTeamSch[[#This Row],[Facility]],INDEX(FacList,,1),0),3),[1]!tblOrg[Org Num],0)),[1]!tblLoc[Loc],0)),"")</f>
        <v>0</v>
      </c>
      <c r="V1027" s="6">
        <f>IF(OR(tblTeamSch[[#This Row],[Court]]="",tblTeamSch[[#This Row],[Home]]&gt;0),0,IF(tblTeamSch[[#This Row],[Court]]&lt;10,0,IF(tblTeamSch[[#This Row],[Home Court]]=10,0,10)))</f>
        <v>0</v>
      </c>
      <c r="W1027" s="6" t="e">
        <f>COUNTIFS(tblTeamSch[Travel Score for Game],10,tblTeamSch[Home],0,#REF!,#REF!)</f>
        <v>#REF!</v>
      </c>
      <c r="X1027" s="6" t="str">
        <f>IFERROR(INDEX(tblTeamSch[Overall Travel Score],MATCH(tblTeamSch[[#This Row],[Opponent]],tblTeamSch[Team],0)),"")</f>
        <v/>
      </c>
      <c r="Y1027" s="6" cm="1">
        <f t="array" ref="Y1027">IF(Y1026="Num",1,IF(Y1026="","",IF(Y1026+1&gt;TotalNumRegGames*2,"",Y1026+1)))</f>
        <v>1026</v>
      </c>
    </row>
    <row r="1028" spans="1:25" ht="13.35" customHeight="1" x14ac:dyDescent="0.3">
      <c r="A1028" s="6" cm="1">
        <f t="array" ref="A10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215</v>
      </c>
      <c r="B1028" s="6" cm="1">
        <f t="array" ref="B10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8" s="6">
        <f>IFERROR(INDEX([1]!tblSchedule[Week Game Scheduled],MATCH(tblTeamSch[[#This Row],[Game Num]],[1]!tblSchedule[GameNum],0)),"")</f>
        <v>10</v>
      </c>
      <c r="D1028" s="6">
        <f>IFERROR(INDEX([1]!tblSchedule[Round],MATCH(tblTeamSch[[#This Row],[Game Num]],[1]!tblSchedule[GameNum],0)),"")</f>
        <v>7</v>
      </c>
      <c r="E1028" s="6">
        <f>IFERROR(INDEX([1]!tblSchedule[Rnd Sch],MATCH(tblTeamSch[[#This Row],[Game Num]],[1]!tblSchedule[GameNum],0)),"")</f>
        <v>7</v>
      </c>
      <c r="F1028" s="6" t="str">
        <f>IFERROR(INDEX([1]!tblSchedule[DLC],MATCH(tblTeamSch[[#This Row],[Game Num]],[1]!tblSchedule[GameNum],0)),"")</f>
        <v>8B3</v>
      </c>
      <c r="G1028" s="7" t="str">
        <f>IFERROR(INDEX([1]!tblSchedule[Facility],MATCH(tblTeamSch[[#This Row],[Game Num]],[1]!tblSchedule[GameNum],0)),"")</f>
        <v>St Lawrence</v>
      </c>
      <c r="H1028" s="8">
        <f>IFERROR(INDEX([1]!tblSchedule[Game Date],MATCH(tblTeamSch[[#This Row],[Game Num]],[1]!tblSchedule[GameNum],0)),"")</f>
        <v>46054</v>
      </c>
      <c r="I1028" s="9">
        <f>IFERROR(INDEX([1]!tblSchedule[Game Time],MATCH(tblTeamSch[[#This Row],[Game Num]],[1]!tblSchedule[GameNum],0)),"")</f>
        <v>0.625</v>
      </c>
      <c r="J1028" s="10" t="str">
        <f>IFERROR(INDEX([1]!tblTeams[Organization],MATCH(tblTeamSch[[#This Row],[Team]],[1]!tblTeams[Team],0)),"")</f>
        <v>St. Albert the Great</v>
      </c>
      <c r="K1028" s="10" t="str">
        <f>IFERROR(INDEX([1]!tblOrg[Abbr],MATCH(tblTeamSch[[#This Row],[Org]],[1]!tblOrg[Organization],0)),"")</f>
        <v>Alb</v>
      </c>
      <c r="L1028" s="10" t="str">
        <f>IFERROR(INDEX(IF(tblTeamSch[[#This Row],[1vs2]]=1,[1]!tblSchedule[Team 1 Name],[1]!tblSchedule[Team 2 Name]),MATCH(tblTeamSch[[#This Row],[Game Num]],[1]!tblSchedule[GameNum],0)),"")</f>
        <v>St. Albert BB 8B#3 Gold</v>
      </c>
      <c r="M1028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1028" s="6"/>
      <c r="O1028" s="6"/>
      <c r="P1028" s="6"/>
      <c r="Q1028" s="6">
        <f>INDEX([1]!tblSchedule[Home Game],MATCH(tblTeamSch[[#This Row],[Game Num]],[1]!tblSchedule[GameNum],0))</f>
        <v>1</v>
      </c>
      <c r="R1028" s="7" t="e">
        <f>IF(COUNTIFS(tblTeamSch[Team],tblTeamSch[[#This Row],[Team]],#REF!,1)&gt;1,"Y","")</f>
        <v>#REF!</v>
      </c>
      <c r="S1028" s="6">
        <f>INDEX([1]!tblLoc[Score],MATCH(INDEX([1]!tblOrg[Loc],MATCH(tblTeamSch[[#This Row],[Org]],[1]!tblOrg[Organization],0)),[1]!tblLoc[Loc],0))</f>
        <v>0</v>
      </c>
      <c r="T1028" s="6" t="e">
        <f>INDEX([1]!tblLoc[Score],MATCH(INDEX([1]!tblOrg[Loc],MATCH(#REF!,[1]!tblOrg[Abbr],0)),[1]!tblLoc[Loc],0))</f>
        <v>#REF!</v>
      </c>
      <c r="U1028" s="6">
        <f>IFERROR(INDEX([1]!tblLoc[Score],MATCH(INDEX([1]!tblOrg[Loc],MATCH(INDEX(FacList,MATCH(tblTeamSch[[#This Row],[Facility]],INDEX(FacList,,1),0),3),[1]!tblOrg[Org Num],0)),[1]!tblLoc[Loc],0)),"")</f>
        <v>10</v>
      </c>
      <c r="V1028" s="6">
        <f>IF(OR(tblTeamSch[[#This Row],[Court]]="",tblTeamSch[[#This Row],[Home]]&gt;0),0,IF(tblTeamSch[[#This Row],[Court]]&lt;10,0,IF(tblTeamSch[[#This Row],[Home Court]]=10,0,10)))</f>
        <v>0</v>
      </c>
      <c r="W1028" s="6" t="e">
        <f>COUNTIFS(tblTeamSch[Travel Score for Game],10,tblTeamSch[Home],0,#REF!,#REF!)</f>
        <v>#REF!</v>
      </c>
      <c r="X1028" s="6" t="str">
        <f>IFERROR(INDEX(tblTeamSch[Overall Travel Score],MATCH(tblTeamSch[[#This Row],[Opponent]],tblTeamSch[Team],0)),"")</f>
        <v/>
      </c>
      <c r="Y1028" s="6" cm="1">
        <f t="array" ref="Y1028">IF(Y1027="Num",1,IF(Y1027="","",IF(Y1027+1&gt;TotalNumRegGames*2,"",Y1027+1)))</f>
        <v>1027</v>
      </c>
    </row>
    <row r="1029" spans="1:25" ht="13.35" customHeight="1" x14ac:dyDescent="0.3">
      <c r="A1029" s="6" cm="1">
        <f t="array" ref="A10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743</v>
      </c>
      <c r="B1029" s="6" cm="1">
        <f t="array" ref="B10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29" s="6">
        <f>IFERROR(INDEX([1]!tblSchedule[Week Game Scheduled],MATCH(tblTeamSch[[#This Row],[Game Num]],[1]!tblSchedule[GameNum],0)),"")</f>
        <v>49</v>
      </c>
      <c r="D1029" s="6">
        <f>IFERROR(INDEX([1]!tblSchedule[Round],MATCH(tblTeamSch[[#This Row],[Game Num]],[1]!tblSchedule[GameNum],0)),"")</f>
        <v>1</v>
      </c>
      <c r="E1029" s="6">
        <f>IFERROR(INDEX([1]!tblSchedule[Rnd Sch],MATCH(tblTeamSch[[#This Row],[Game Num]],[1]!tblSchedule[GameNum],0)),"")</f>
        <v>1</v>
      </c>
      <c r="F1029" s="6" t="str">
        <f>IFERROR(INDEX([1]!tblSchedule[DLC],MATCH(tblTeamSch[[#This Row],[Game Num]],[1]!tblSchedule[GameNum],0)),"")</f>
        <v>8G1AA</v>
      </c>
      <c r="G1029" s="7" t="str">
        <f>IFERROR(INDEX([1]!tblSchedule[Facility],MATCH(tblTeamSch[[#This Row],[Game Num]],[1]!tblSchedule[GameNum],0)),"")</f>
        <v>St. Athanasius Hornets Nest (gym)</v>
      </c>
      <c r="H1029" s="8">
        <f>IFERROR(INDEX([1]!tblSchedule[Game Date],MATCH(tblTeamSch[[#This Row],[Game Num]],[1]!tblSchedule[GameNum],0)),"")</f>
        <v>45997</v>
      </c>
      <c r="I1029" s="9">
        <f>IFERROR(INDEX([1]!tblSchedule[Game Time],MATCH(tblTeamSch[[#This Row],[Game Num]],[1]!tblSchedule[GameNum],0)),"")</f>
        <v>0.41666666666666669</v>
      </c>
      <c r="J1029" s="10" t="str">
        <f>IFERROR(INDEX([1]!tblTeams[Organization],MATCH(tblTeamSch[[#This Row],[Team]],[1]!tblTeams[Team],0)),"")</f>
        <v>St. Albert the Great</v>
      </c>
      <c r="K1029" s="10" t="str">
        <f>IFERROR(INDEX([1]!tblOrg[Abbr],MATCH(tblTeamSch[[#This Row],[Org]],[1]!tblOrg[Organization],0)),"")</f>
        <v>Alb</v>
      </c>
      <c r="L1029" s="10" t="str">
        <f>IFERROR(INDEX(IF(tblTeamSch[[#This Row],[1vs2]]=1,[1]!tblSchedule[Team 1 Name],[1]!tblSchedule[Team 2 Name]),MATCH(tblTeamSch[[#This Row],[Game Num]],[1]!tblSchedule[GameNum],0)),"")</f>
        <v>St. Albert BB 8G#1</v>
      </c>
      <c r="M1029" s="10" t="str">
        <f>IFERROR(INDEX(IF(tblTeamSch[[#This Row],[1vs2]]=1,[1]!tblSchedule[Team 2 Name],[1]!tblSchedule[Team 1 Name]),MATCH(tblTeamSch[[#This Row],[Game Num]],[1]!tblSchedule[GameNum],0)),"")</f>
        <v>St Michael BB 8G#1</v>
      </c>
      <c r="N1029" s="6"/>
      <c r="O1029" s="6"/>
      <c r="P1029" s="6"/>
      <c r="Q1029" s="6">
        <f>INDEX([1]!tblSchedule[Home Game],MATCH(tblTeamSch[[#This Row],[Game Num]],[1]!tblSchedule[GameNum],0))</f>
        <v>0</v>
      </c>
      <c r="R1029" s="7" t="e">
        <f>IF(COUNTIFS(tblTeamSch[Team],tblTeamSch[[#This Row],[Team]],#REF!,1)&gt;1,"Y","")</f>
        <v>#REF!</v>
      </c>
      <c r="S1029" s="6">
        <f>INDEX([1]!tblLoc[Score],MATCH(INDEX([1]!tblOrg[Loc],MATCH(tblTeamSch[[#This Row],[Org]],[1]!tblOrg[Organization],0)),[1]!tblLoc[Loc],0))</f>
        <v>0</v>
      </c>
      <c r="T1029" s="6" t="e">
        <f>INDEX([1]!tblLoc[Score],MATCH(INDEX([1]!tblOrg[Loc],MATCH(#REF!,[1]!tblOrg[Abbr],0)),[1]!tblLoc[Loc],0))</f>
        <v>#REF!</v>
      </c>
      <c r="U1029" s="6">
        <f>IFERROR(INDEX([1]!tblLoc[Score],MATCH(INDEX([1]!tblOrg[Loc],MATCH(INDEX(FacList,MATCH(tblTeamSch[[#This Row],[Facility]],INDEX(FacList,,1),0),3),[1]!tblOrg[Org Num],0)),[1]!tblLoc[Loc],0)),"")</f>
        <v>7</v>
      </c>
      <c r="V1029" s="6">
        <f>IF(OR(tblTeamSch[[#This Row],[Court]]="",tblTeamSch[[#This Row],[Home]]&gt;0),0,IF(tblTeamSch[[#This Row],[Court]]&lt;10,0,IF(tblTeamSch[[#This Row],[Home Court]]=10,0,10)))</f>
        <v>0</v>
      </c>
      <c r="W1029" s="6" t="e">
        <f>COUNTIFS(tblTeamSch[Travel Score for Game],10,tblTeamSch[Home],0,#REF!,#REF!)</f>
        <v>#REF!</v>
      </c>
      <c r="X1029" s="6" t="str">
        <f>IFERROR(INDEX(tblTeamSch[Overall Travel Score],MATCH(tblTeamSch[[#This Row],[Opponent]],tblTeamSch[Team],0)),"")</f>
        <v/>
      </c>
      <c r="Y1029" s="6" cm="1">
        <f t="array" ref="Y1029">IF(Y1028="Num",1,IF(Y1028="","",IF(Y1028+1&gt;TotalNumRegGames*2,"",Y1028+1)))</f>
        <v>1028</v>
      </c>
    </row>
    <row r="1030" spans="1:25" ht="13.35" customHeight="1" x14ac:dyDescent="0.3">
      <c r="A1030" s="6" cm="1">
        <f t="array" ref="A10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750</v>
      </c>
      <c r="B1030" s="6" cm="1">
        <f t="array" ref="B10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30" s="6">
        <f>IFERROR(INDEX([1]!tblSchedule[Week Game Scheduled],MATCH(tblTeamSch[[#This Row],[Game Num]],[1]!tblSchedule[GameNum],0)),"")</f>
        <v>51</v>
      </c>
      <c r="D1030" s="6">
        <f>IFERROR(INDEX([1]!tblSchedule[Round],MATCH(tblTeamSch[[#This Row],[Game Num]],[1]!tblSchedule[GameNum],0)),"")</f>
        <v>2</v>
      </c>
      <c r="E1030" s="6">
        <f>IFERROR(INDEX([1]!tblSchedule[Rnd Sch],MATCH(tblTeamSch[[#This Row],[Game Num]],[1]!tblSchedule[GameNum],0)),"")</f>
        <v>2</v>
      </c>
      <c r="F1030" s="6" t="str">
        <f>IFERROR(INDEX([1]!tblSchedule[DLC],MATCH(tblTeamSch[[#This Row],[Game Num]],[1]!tblSchedule[GameNum],0)),"")</f>
        <v>8G1AA</v>
      </c>
      <c r="G1030" s="7" t="str">
        <f>IFERROR(INDEX([1]!tblSchedule[Facility],MATCH(tblTeamSch[[#This Row],[Game Num]],[1]!tblSchedule[GameNum],0)),"")</f>
        <v>St. Margaret Mary Gym</v>
      </c>
      <c r="H1030" s="8">
        <f>IFERROR(INDEX([1]!tblSchedule[Game Date],MATCH(tblTeamSch[[#This Row],[Game Num]],[1]!tblSchedule[GameNum],0)),"")</f>
        <v>46005</v>
      </c>
      <c r="I1030" s="9">
        <f>IFERROR(INDEX([1]!tblSchedule[Game Time],MATCH(tblTeamSch[[#This Row],[Game Num]],[1]!tblSchedule[GameNum],0)),"")</f>
        <v>0.60416666666666663</v>
      </c>
      <c r="J1030" s="10" t="str">
        <f>IFERROR(INDEX([1]!tblTeams[Organization],MATCH(tblTeamSch[[#This Row],[Team]],[1]!tblTeams[Team],0)),"")</f>
        <v>St. Albert the Great</v>
      </c>
      <c r="K1030" s="10" t="str">
        <f>IFERROR(INDEX([1]!tblOrg[Abbr],MATCH(tblTeamSch[[#This Row],[Org]],[1]!tblOrg[Organization],0)),"")</f>
        <v>Alb</v>
      </c>
      <c r="L1030" s="10" t="str">
        <f>IFERROR(INDEX(IF(tblTeamSch[[#This Row],[1vs2]]=1,[1]!tblSchedule[Team 1 Name],[1]!tblSchedule[Team 2 Name]),MATCH(tblTeamSch[[#This Row],[Game Num]],[1]!tblSchedule[GameNum],0)),"")</f>
        <v>St. Albert BB 8G#1</v>
      </c>
      <c r="M1030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1030" s="6"/>
      <c r="O1030" s="6"/>
      <c r="P1030" s="6"/>
      <c r="Q1030" s="6">
        <f>INDEX([1]!tblSchedule[Home Game],MATCH(tblTeamSch[[#This Row],[Game Num]],[1]!tblSchedule[GameNum],0))</f>
        <v>1</v>
      </c>
      <c r="R1030" s="7" t="e">
        <f>IF(COUNTIFS(tblTeamSch[Team],tblTeamSch[[#This Row],[Team]],#REF!,1)&gt;1,"Y","")</f>
        <v>#REF!</v>
      </c>
      <c r="S1030" s="6">
        <f>INDEX([1]!tblLoc[Score],MATCH(INDEX([1]!tblOrg[Loc],MATCH(tblTeamSch[[#This Row],[Org]],[1]!tblOrg[Organization],0)),[1]!tblLoc[Loc],0))</f>
        <v>0</v>
      </c>
      <c r="T1030" s="6" t="e">
        <f>INDEX([1]!tblLoc[Score],MATCH(INDEX([1]!tblOrg[Loc],MATCH(#REF!,[1]!tblOrg[Abbr],0)),[1]!tblLoc[Loc],0))</f>
        <v>#REF!</v>
      </c>
      <c r="U1030" s="6">
        <f>IFERROR(INDEX([1]!tblLoc[Score],MATCH(INDEX([1]!tblOrg[Loc],MATCH(INDEX(FacList,MATCH(tblTeamSch[[#This Row],[Facility]],INDEX(FacList,,1),0),3),[1]!tblOrg[Org Num],0)),[1]!tblLoc[Loc],0)),"")</f>
        <v>0</v>
      </c>
      <c r="V1030" s="6">
        <f>IF(OR(tblTeamSch[[#This Row],[Court]]="",tblTeamSch[[#This Row],[Home]]&gt;0),0,IF(tblTeamSch[[#This Row],[Court]]&lt;10,0,IF(tblTeamSch[[#This Row],[Home Court]]=10,0,10)))</f>
        <v>0</v>
      </c>
      <c r="W1030" s="6" t="e">
        <f>COUNTIFS(tblTeamSch[Travel Score for Game],10,tblTeamSch[Home],0,#REF!,#REF!)</f>
        <v>#REF!</v>
      </c>
      <c r="X1030" s="6" t="str">
        <f>IFERROR(INDEX(tblTeamSch[Overall Travel Score],MATCH(tblTeamSch[[#This Row],[Opponent]],tblTeamSch[Team],0)),"")</f>
        <v/>
      </c>
      <c r="Y1030" s="6" cm="1">
        <f t="array" ref="Y1030">IF(Y1029="Num",1,IF(Y1029="","",IF(Y1029+1&gt;TotalNumRegGames*2,"",Y1029+1)))</f>
        <v>1029</v>
      </c>
    </row>
    <row r="1031" spans="1:25" ht="13.35" customHeight="1" x14ac:dyDescent="0.3">
      <c r="A1031" s="6" cm="1">
        <f t="array" ref="A10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755</v>
      </c>
      <c r="B1031" s="6" cm="1">
        <f t="array" ref="B10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31" s="6">
        <f>IFERROR(INDEX([1]!tblSchedule[Week Game Scheduled],MATCH(tblTeamSch[[#This Row],[Game Num]],[1]!tblSchedule[GameNum],0)),"")</f>
        <v>5</v>
      </c>
      <c r="D1031" s="6">
        <f>IFERROR(INDEX([1]!tblSchedule[Round],MATCH(tblTeamSch[[#This Row],[Game Num]],[1]!tblSchedule[GameNum],0)),"")</f>
        <v>3</v>
      </c>
      <c r="E1031" s="6">
        <f>IFERROR(INDEX([1]!tblSchedule[Rnd Sch],MATCH(tblTeamSch[[#This Row],[Game Num]],[1]!tblSchedule[GameNum],0)),"")</f>
        <v>3</v>
      </c>
      <c r="F1031" s="6" t="str">
        <f>IFERROR(INDEX([1]!tblSchedule[DLC],MATCH(tblTeamSch[[#This Row],[Game Num]],[1]!tblSchedule[GameNum],0)),"")</f>
        <v>8G1AA</v>
      </c>
      <c r="G1031" s="7" t="str">
        <f>IFERROR(INDEX([1]!tblSchedule[Facility],MATCH(tblTeamSch[[#This Row],[Game Num]],[1]!tblSchedule[GameNum],0)),"")</f>
        <v>St Mary Academy Gym</v>
      </c>
      <c r="H1031" s="8">
        <f>IFERROR(INDEX([1]!tblSchedule[Game Date],MATCH(tblTeamSch[[#This Row],[Game Num]],[1]!tblSchedule[GameNum],0)),"")</f>
        <v>46025</v>
      </c>
      <c r="I1031" s="9">
        <f>IFERROR(INDEX([1]!tblSchedule[Game Time],MATCH(tblTeamSch[[#This Row],[Game Num]],[1]!tblSchedule[GameNum],0)),"")</f>
        <v>0.375</v>
      </c>
      <c r="J1031" s="10" t="str">
        <f>IFERROR(INDEX([1]!tblTeams[Organization],MATCH(tblTeamSch[[#This Row],[Team]],[1]!tblTeams[Team],0)),"")</f>
        <v>St. Albert the Great</v>
      </c>
      <c r="K1031" s="10" t="str">
        <f>IFERROR(INDEX([1]!tblOrg[Abbr],MATCH(tblTeamSch[[#This Row],[Org]],[1]!tblOrg[Organization],0)),"")</f>
        <v>Alb</v>
      </c>
      <c r="L1031" s="10" t="str">
        <f>IFERROR(INDEX(IF(tblTeamSch[[#This Row],[1vs2]]=1,[1]!tblSchedule[Team 1 Name],[1]!tblSchedule[Team 2 Name]),MATCH(tblTeamSch[[#This Row],[Game Num]],[1]!tblSchedule[GameNum],0)),"")</f>
        <v>St. Albert BB 8G#1</v>
      </c>
      <c r="M1031" s="10" t="str">
        <f>IFERROR(INDEX(IF(tblTeamSch[[#This Row],[1vs2]]=1,[1]!tblSchedule[Team 2 Name],[1]!tblSchedule[Team 1 Name]),MATCH(tblTeamSch[[#This Row],[Game Num]],[1]!tblSchedule[GameNum],0)),"")</f>
        <v>Holy Trinity BB 7/8G #1</v>
      </c>
      <c r="N1031" s="6"/>
      <c r="O1031" s="6"/>
      <c r="P1031" s="6"/>
      <c r="Q1031" s="6">
        <f>INDEX([1]!tblSchedule[Home Game],MATCH(tblTeamSch[[#This Row],[Game Num]],[1]!tblSchedule[GameNum],0))</f>
        <v>0</v>
      </c>
      <c r="R1031" s="7" t="e">
        <f>IF(COUNTIFS(tblTeamSch[Team],tblTeamSch[[#This Row],[Team]],#REF!,1)&gt;1,"Y","")</f>
        <v>#REF!</v>
      </c>
      <c r="S1031" s="6">
        <f>INDEX([1]!tblLoc[Score],MATCH(INDEX([1]!tblOrg[Loc],MATCH(tblTeamSch[[#This Row],[Org]],[1]!tblOrg[Organization],0)),[1]!tblLoc[Loc],0))</f>
        <v>0</v>
      </c>
      <c r="T1031" s="6" t="e">
        <f>INDEX([1]!tblLoc[Score],MATCH(INDEX([1]!tblOrg[Loc],MATCH(#REF!,[1]!tblOrg[Abbr],0)),[1]!tblLoc[Loc],0))</f>
        <v>#REF!</v>
      </c>
      <c r="U1031" s="6">
        <f>IFERROR(INDEX([1]!tblLoc[Score],MATCH(INDEX([1]!tblOrg[Loc],MATCH(INDEX(FacList,MATCH(tblTeamSch[[#This Row],[Facility]],INDEX(FacList,,1),0),3),[1]!tblOrg[Org Num],0)),[1]!tblLoc[Loc],0)),"")</f>
        <v>4</v>
      </c>
      <c r="V1031" s="6">
        <f>IF(OR(tblTeamSch[[#This Row],[Court]]="",tblTeamSch[[#This Row],[Home]]&gt;0),0,IF(tblTeamSch[[#This Row],[Court]]&lt;10,0,IF(tblTeamSch[[#This Row],[Home Court]]=10,0,10)))</f>
        <v>0</v>
      </c>
      <c r="W1031" s="6" t="e">
        <f>COUNTIFS(tblTeamSch[Travel Score for Game],10,tblTeamSch[Home],0,#REF!,#REF!)</f>
        <v>#REF!</v>
      </c>
      <c r="X1031" s="6" t="str">
        <f>IFERROR(INDEX(tblTeamSch[Overall Travel Score],MATCH(tblTeamSch[[#This Row],[Opponent]],tblTeamSch[Team],0)),"")</f>
        <v/>
      </c>
      <c r="Y1031" s="6" cm="1">
        <f t="array" ref="Y1031">IF(Y1030="Num",1,IF(Y1030="","",IF(Y1030+1&gt;TotalNumRegGames*2,"",Y1030+1)))</f>
        <v>1030</v>
      </c>
    </row>
    <row r="1032" spans="1:25" ht="13.35" customHeight="1" x14ac:dyDescent="0.3">
      <c r="A1032" s="6" cm="1">
        <f t="array" ref="A10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760</v>
      </c>
      <c r="B1032" s="6" cm="1">
        <f t="array" ref="B10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2" s="6">
        <f>IFERROR(INDEX([1]!tblSchedule[Week Game Scheduled],MATCH(tblTeamSch[[#This Row],[Game Num]],[1]!tblSchedule[GameNum],0)),"")</f>
        <v>6</v>
      </c>
      <c r="D1032" s="6">
        <f>IFERROR(INDEX([1]!tblSchedule[Round],MATCH(tblTeamSch[[#This Row],[Game Num]],[1]!tblSchedule[GameNum],0)),"")</f>
        <v>4</v>
      </c>
      <c r="E1032" s="6">
        <f>IFERROR(INDEX([1]!tblSchedule[Rnd Sch],MATCH(tblTeamSch[[#This Row],[Game Num]],[1]!tblSchedule[GameNum],0)),"")</f>
        <v>4</v>
      </c>
      <c r="F1032" s="6" t="str">
        <f>IFERROR(INDEX([1]!tblSchedule[DLC],MATCH(tblTeamSch[[#This Row],[Game Num]],[1]!tblSchedule[GameNum],0)),"")</f>
        <v>8G1AA</v>
      </c>
      <c r="G1032" s="7" t="str">
        <f>IFERROR(INDEX([1]!tblSchedule[Facility],MATCH(tblTeamSch[[#This Row],[Game Num]],[1]!tblSchedule[GameNum],0)),"")</f>
        <v>St. Albert the Great Gym</v>
      </c>
      <c r="H1032" s="8">
        <f>IFERROR(INDEX([1]!tblSchedule[Game Date],MATCH(tblTeamSch[[#This Row],[Game Num]],[1]!tblSchedule[GameNum],0)),"")</f>
        <v>46032</v>
      </c>
      <c r="I1032" s="9">
        <f>IFERROR(INDEX([1]!tblSchedule[Game Time],MATCH(tblTeamSch[[#This Row],[Game Num]],[1]!tblSchedule[GameNum],0)),"")</f>
        <v>0.375</v>
      </c>
      <c r="J1032" s="10" t="str">
        <f>IFERROR(INDEX([1]!tblTeams[Organization],MATCH(tblTeamSch[[#This Row],[Team]],[1]!tblTeams[Team],0)),"")</f>
        <v>St. Albert the Great</v>
      </c>
      <c r="K1032" s="10" t="str">
        <f>IFERROR(INDEX([1]!tblOrg[Abbr],MATCH(tblTeamSch[[#This Row],[Org]],[1]!tblOrg[Organization],0)),"")</f>
        <v>Alb</v>
      </c>
      <c r="L1032" s="10" t="str">
        <f>IFERROR(INDEX(IF(tblTeamSch[[#This Row],[1vs2]]=1,[1]!tblSchedule[Team 1 Name],[1]!tblSchedule[Team 2 Name]),MATCH(tblTeamSch[[#This Row],[Game Num]],[1]!tblSchedule[GameNum],0)),"")</f>
        <v>St. Albert BB 8G#1</v>
      </c>
      <c r="M1032" s="10" t="str">
        <f>IFERROR(INDEX(IF(tblTeamSch[[#This Row],[1vs2]]=1,[1]!tblSchedule[Team 2 Name],[1]!tblSchedule[Team 1 Name]),MATCH(tblTeamSch[[#This Row],[Game Num]],[1]!tblSchedule[GameNum],0)),"")</f>
        <v>St Patrick BB 8G#1</v>
      </c>
      <c r="N1032" s="6"/>
      <c r="O1032" s="6"/>
      <c r="P1032" s="6"/>
      <c r="Q1032" s="6">
        <f>INDEX([1]!tblSchedule[Home Game],MATCH(tblTeamSch[[#This Row],[Game Num]],[1]!tblSchedule[GameNum],0))</f>
        <v>1</v>
      </c>
      <c r="R1032" s="7" t="e">
        <f>IF(COUNTIFS(tblTeamSch[Team],tblTeamSch[[#This Row],[Team]],#REF!,1)&gt;1,"Y","")</f>
        <v>#REF!</v>
      </c>
      <c r="S1032" s="6">
        <f>INDEX([1]!tblLoc[Score],MATCH(INDEX([1]!tblOrg[Loc],MATCH(tblTeamSch[[#This Row],[Org]],[1]!tblOrg[Organization],0)),[1]!tblLoc[Loc],0))</f>
        <v>0</v>
      </c>
      <c r="T1032" s="6" t="e">
        <f>INDEX([1]!tblLoc[Score],MATCH(INDEX([1]!tblOrg[Loc],MATCH(#REF!,[1]!tblOrg[Abbr],0)),[1]!tblLoc[Loc],0))</f>
        <v>#REF!</v>
      </c>
      <c r="U1032" s="6">
        <f>IFERROR(INDEX([1]!tblLoc[Score],MATCH(INDEX([1]!tblOrg[Loc],MATCH(INDEX(FacList,MATCH(tblTeamSch[[#This Row],[Facility]],INDEX(FacList,,1),0),3),[1]!tblOrg[Org Num],0)),[1]!tblLoc[Loc],0)),"")</f>
        <v>0</v>
      </c>
      <c r="V1032" s="6">
        <f>IF(OR(tblTeamSch[[#This Row],[Court]]="",tblTeamSch[[#This Row],[Home]]&gt;0),0,IF(tblTeamSch[[#This Row],[Court]]&lt;10,0,IF(tblTeamSch[[#This Row],[Home Court]]=10,0,10)))</f>
        <v>0</v>
      </c>
      <c r="W1032" s="6" t="e">
        <f>COUNTIFS(tblTeamSch[Travel Score for Game],10,tblTeamSch[Home],0,#REF!,#REF!)</f>
        <v>#REF!</v>
      </c>
      <c r="X1032" s="6" t="str">
        <f>IFERROR(INDEX(tblTeamSch[Overall Travel Score],MATCH(tblTeamSch[[#This Row],[Opponent]],tblTeamSch[Team],0)),"")</f>
        <v/>
      </c>
      <c r="Y1032" s="6" cm="1">
        <f t="array" ref="Y1032">IF(Y1031="Num",1,IF(Y1031="","",IF(Y1031+1&gt;TotalNumRegGames*2,"",Y1031+1)))</f>
        <v>1031</v>
      </c>
    </row>
    <row r="1033" spans="1:25" ht="13.35" customHeight="1" x14ac:dyDescent="0.3">
      <c r="A1033" s="6" cm="1">
        <f t="array" ref="A10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766</v>
      </c>
      <c r="B1033" s="6" cm="1">
        <f t="array" ref="B10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3" s="6">
        <f>IFERROR(INDEX([1]!tblSchedule[Week Game Scheduled],MATCH(tblTeamSch[[#This Row],[Game Num]],[1]!tblSchedule[GameNum],0)),"")</f>
        <v>7</v>
      </c>
      <c r="D1033" s="6">
        <f>IFERROR(INDEX([1]!tblSchedule[Round],MATCH(tblTeamSch[[#This Row],[Game Num]],[1]!tblSchedule[GameNum],0)),"")</f>
        <v>5</v>
      </c>
      <c r="E1033" s="6">
        <f>IFERROR(INDEX([1]!tblSchedule[Rnd Sch],MATCH(tblTeamSch[[#This Row],[Game Num]],[1]!tblSchedule[GameNum],0)),"")</f>
        <v>5</v>
      </c>
      <c r="F1033" s="6" t="str">
        <f>IFERROR(INDEX([1]!tblSchedule[DLC],MATCH(tblTeamSch[[#This Row],[Game Num]],[1]!tblSchedule[GameNum],0)),"")</f>
        <v>8G1AA</v>
      </c>
      <c r="G1033" s="7" t="str">
        <f>IFERROR(INDEX([1]!tblSchedule[Facility],MATCH(tblTeamSch[[#This Row],[Game Num]],[1]!tblSchedule[GameNum],0)),"")</f>
        <v>St. Albert the Great Gym</v>
      </c>
      <c r="H1033" s="8">
        <f>IFERROR(INDEX([1]!tblSchedule[Game Date],MATCH(tblTeamSch[[#This Row],[Game Num]],[1]!tblSchedule[GameNum],0)),"")</f>
        <v>46039</v>
      </c>
      <c r="I1033" s="9">
        <f>IFERROR(INDEX([1]!tblSchedule[Game Time],MATCH(tblTeamSch[[#This Row],[Game Num]],[1]!tblSchedule[GameNum],0)),"")</f>
        <v>0.375</v>
      </c>
      <c r="J1033" s="10" t="str">
        <f>IFERROR(INDEX([1]!tblTeams[Organization],MATCH(tblTeamSch[[#This Row],[Team]],[1]!tblTeams[Team],0)),"")</f>
        <v>St. Albert the Great</v>
      </c>
      <c r="K1033" s="10" t="str">
        <f>IFERROR(INDEX([1]!tblOrg[Abbr],MATCH(tblTeamSch[[#This Row],[Org]],[1]!tblOrg[Organization],0)),"")</f>
        <v>Alb</v>
      </c>
      <c r="L1033" s="10" t="str">
        <f>IFERROR(INDEX(IF(tblTeamSch[[#This Row],[1vs2]]=1,[1]!tblSchedule[Team 1 Name],[1]!tblSchedule[Team 2 Name]),MATCH(tblTeamSch[[#This Row],[Game Num]],[1]!tblSchedule[GameNum],0)),"")</f>
        <v>St. Albert BB 8G#1</v>
      </c>
      <c r="M1033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1033" s="6"/>
      <c r="O1033" s="6"/>
      <c r="P1033" s="6"/>
      <c r="Q1033" s="6">
        <f>INDEX([1]!tblSchedule[Home Game],MATCH(tblTeamSch[[#This Row],[Game Num]],[1]!tblSchedule[GameNum],0))</f>
        <v>1</v>
      </c>
      <c r="R1033" s="7" t="e">
        <f>IF(COUNTIFS(tblTeamSch[Team],tblTeamSch[[#This Row],[Team]],#REF!,1)&gt;1,"Y","")</f>
        <v>#REF!</v>
      </c>
      <c r="S1033" s="6">
        <f>INDEX([1]!tblLoc[Score],MATCH(INDEX([1]!tblOrg[Loc],MATCH(tblTeamSch[[#This Row],[Org]],[1]!tblOrg[Organization],0)),[1]!tblLoc[Loc],0))</f>
        <v>0</v>
      </c>
      <c r="T1033" s="6" t="e">
        <f>INDEX([1]!tblLoc[Score],MATCH(INDEX([1]!tblOrg[Loc],MATCH(#REF!,[1]!tblOrg[Abbr],0)),[1]!tblLoc[Loc],0))</f>
        <v>#REF!</v>
      </c>
      <c r="U1033" s="6">
        <f>IFERROR(INDEX([1]!tblLoc[Score],MATCH(INDEX([1]!tblOrg[Loc],MATCH(INDEX(FacList,MATCH(tblTeamSch[[#This Row],[Facility]],INDEX(FacList,,1),0),3),[1]!tblOrg[Org Num],0)),[1]!tblLoc[Loc],0)),"")</f>
        <v>0</v>
      </c>
      <c r="V1033" s="6">
        <f>IF(OR(tblTeamSch[[#This Row],[Court]]="",tblTeamSch[[#This Row],[Home]]&gt;0),0,IF(tblTeamSch[[#This Row],[Court]]&lt;10,0,IF(tblTeamSch[[#This Row],[Home Court]]=10,0,10)))</f>
        <v>0</v>
      </c>
      <c r="W1033" s="6" t="e">
        <f>COUNTIFS(tblTeamSch[Travel Score for Game],10,tblTeamSch[Home],0,#REF!,#REF!)</f>
        <v>#REF!</v>
      </c>
      <c r="X1033" s="6" t="str">
        <f>IFERROR(INDEX(tblTeamSch[Overall Travel Score],MATCH(tblTeamSch[[#This Row],[Opponent]],tblTeamSch[Team],0)),"")</f>
        <v/>
      </c>
      <c r="Y1033" s="6" cm="1">
        <f t="array" ref="Y1033">IF(Y1032="Num",1,IF(Y1032="","",IF(Y1032+1&gt;TotalNumRegGames*2,"",Y1032+1)))</f>
        <v>1032</v>
      </c>
    </row>
    <row r="1034" spans="1:25" ht="13.35" customHeight="1" x14ac:dyDescent="0.3">
      <c r="A1034" s="6" cm="1">
        <f t="array" ref="A10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773</v>
      </c>
      <c r="B1034" s="6" cm="1">
        <f t="array" ref="B10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4" s="6">
        <f>IFERROR(INDEX([1]!tblSchedule[Week Game Scheduled],MATCH(tblTeamSch[[#This Row],[Game Num]],[1]!tblSchedule[GameNum],0)),"")</f>
        <v>8</v>
      </c>
      <c r="D1034" s="6">
        <f>IFERROR(INDEX([1]!tblSchedule[Round],MATCH(tblTeamSch[[#This Row],[Game Num]],[1]!tblSchedule[GameNum],0)),"")</f>
        <v>6</v>
      </c>
      <c r="E1034" s="6">
        <f>IFERROR(INDEX([1]!tblSchedule[Rnd Sch],MATCH(tblTeamSch[[#This Row],[Game Num]],[1]!tblSchedule[GameNum],0)),"")</f>
        <v>6</v>
      </c>
      <c r="F1034" s="6" t="str">
        <f>IFERROR(INDEX([1]!tblSchedule[DLC],MATCH(tblTeamSch[[#This Row],[Game Num]],[1]!tblSchedule[GameNum],0)),"")</f>
        <v>8G1AA</v>
      </c>
      <c r="G1034" s="7" t="str">
        <f>IFERROR(INDEX([1]!tblSchedule[Facility],MATCH(tblTeamSch[[#This Row],[Game Num]],[1]!tblSchedule[GameNum],0)),"")</f>
        <v>Mary Queen of Peace</v>
      </c>
      <c r="H1034" s="8">
        <f>IFERROR(INDEX([1]!tblSchedule[Game Date],MATCH(tblTeamSch[[#This Row],[Game Num]],[1]!tblSchedule[GameNum],0)),"")</f>
        <v>46046</v>
      </c>
      <c r="I1034" s="9">
        <f>IFERROR(INDEX([1]!tblSchedule[Game Time],MATCH(tblTeamSch[[#This Row],[Game Num]],[1]!tblSchedule[GameNum],0)),"")</f>
        <v>0.375</v>
      </c>
      <c r="J1034" s="10" t="str">
        <f>IFERROR(INDEX([1]!tblTeams[Organization],MATCH(tblTeamSch[[#This Row],[Team]],[1]!tblTeams[Team],0)),"")</f>
        <v>St. Albert the Great</v>
      </c>
      <c r="K1034" s="10" t="str">
        <f>IFERROR(INDEX([1]!tblOrg[Abbr],MATCH(tblTeamSch[[#This Row],[Org]],[1]!tblOrg[Organization],0)),"")</f>
        <v>Alb</v>
      </c>
      <c r="L1034" s="10" t="str">
        <f>IFERROR(INDEX(IF(tblTeamSch[[#This Row],[1vs2]]=1,[1]!tblSchedule[Team 1 Name],[1]!tblSchedule[Team 2 Name]),MATCH(tblTeamSch[[#This Row],[Game Num]],[1]!tblSchedule[GameNum],0)),"")</f>
        <v>St. Albert BB 8G#1</v>
      </c>
      <c r="M1034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1034" s="6"/>
      <c r="O1034" s="6"/>
      <c r="P1034" s="6"/>
      <c r="Q1034" s="6">
        <f>INDEX([1]!tblSchedule[Home Game],MATCH(tblTeamSch[[#This Row],[Game Num]],[1]!tblSchedule[GameNum],0))</f>
        <v>1</v>
      </c>
      <c r="R1034" s="7" t="e">
        <f>IF(COUNTIFS(tblTeamSch[Team],tblTeamSch[[#This Row],[Team]],#REF!,1)&gt;1,"Y","")</f>
        <v>#REF!</v>
      </c>
      <c r="S1034" s="6">
        <f>INDEX([1]!tblLoc[Score],MATCH(INDEX([1]!tblOrg[Loc],MATCH(tblTeamSch[[#This Row],[Org]],[1]!tblOrg[Organization],0)),[1]!tblLoc[Loc],0))</f>
        <v>0</v>
      </c>
      <c r="T1034" s="6" t="e">
        <f>INDEX([1]!tblLoc[Score],MATCH(INDEX([1]!tblOrg[Loc],MATCH(#REF!,[1]!tblOrg[Abbr],0)),[1]!tblLoc[Loc],0))</f>
        <v>#REF!</v>
      </c>
      <c r="U1034" s="6">
        <f>IFERROR(INDEX([1]!tblLoc[Score],MATCH(INDEX([1]!tblOrg[Loc],MATCH(INDEX(FacList,MATCH(tblTeamSch[[#This Row],[Facility]],INDEX(FacList,,1),0),3),[1]!tblOrg[Org Num],0)),[1]!tblLoc[Loc],0)),"")</f>
        <v>10</v>
      </c>
      <c r="V1034" s="6">
        <f>IF(OR(tblTeamSch[[#This Row],[Court]]="",tblTeamSch[[#This Row],[Home]]&gt;0),0,IF(tblTeamSch[[#This Row],[Court]]&lt;10,0,IF(tblTeamSch[[#This Row],[Home Court]]=10,0,10)))</f>
        <v>0</v>
      </c>
      <c r="W1034" s="6" t="e">
        <f>COUNTIFS(tblTeamSch[Travel Score for Game],10,tblTeamSch[Home],0,#REF!,#REF!)</f>
        <v>#REF!</v>
      </c>
      <c r="X1034" s="6" t="str">
        <f>IFERROR(INDEX(tblTeamSch[Overall Travel Score],MATCH(tblTeamSch[[#This Row],[Opponent]],tblTeamSch[Team],0)),"")</f>
        <v/>
      </c>
      <c r="Y1034" s="6" cm="1">
        <f t="array" ref="Y1034">IF(Y1033="Num",1,IF(Y1033="","",IF(Y1033+1&gt;TotalNumRegGames*2,"",Y1033+1)))</f>
        <v>1033</v>
      </c>
    </row>
    <row r="1035" spans="1:25" ht="13.35" customHeight="1" x14ac:dyDescent="0.3">
      <c r="A1035" s="6" cm="1">
        <f t="array" ref="A10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777</v>
      </c>
      <c r="B1035" s="6" cm="1">
        <f t="array" ref="B10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5" s="6">
        <f>IFERROR(INDEX([1]!tblSchedule[Week Game Scheduled],MATCH(tblTeamSch[[#This Row],[Game Num]],[1]!tblSchedule[GameNum],0)),"")</f>
        <v>9</v>
      </c>
      <c r="D1035" s="6">
        <f>IFERROR(INDEX([1]!tblSchedule[Round],MATCH(tblTeamSch[[#This Row],[Game Num]],[1]!tblSchedule[GameNum],0)),"")</f>
        <v>7</v>
      </c>
      <c r="E1035" s="6">
        <f>IFERROR(INDEX([1]!tblSchedule[Rnd Sch],MATCH(tblTeamSch[[#This Row],[Game Num]],[1]!tblSchedule[GameNum],0)),"")</f>
        <v>7</v>
      </c>
      <c r="F1035" s="6" t="str">
        <f>IFERROR(INDEX([1]!tblSchedule[DLC],MATCH(tblTeamSch[[#This Row],[Game Num]],[1]!tblSchedule[GameNum],0)),"")</f>
        <v>8G1AA</v>
      </c>
      <c r="G1035" s="7" t="str">
        <f>IFERROR(INDEX([1]!tblSchedule[Facility],MATCH(tblTeamSch[[#This Row],[Game Num]],[1]!tblSchedule[GameNum],0)),"")</f>
        <v>St. Albert the Great Gym</v>
      </c>
      <c r="H1035" s="8">
        <f>IFERROR(INDEX([1]!tblSchedule[Game Date],MATCH(tblTeamSch[[#This Row],[Game Num]],[1]!tblSchedule[GameNum],0)),"")</f>
        <v>46053</v>
      </c>
      <c r="I1035" s="9">
        <f>IFERROR(INDEX([1]!tblSchedule[Game Time],MATCH(tblTeamSch[[#This Row],[Game Num]],[1]!tblSchedule[GameNum],0)),"")</f>
        <v>0.41666666666666669</v>
      </c>
      <c r="J1035" s="10" t="str">
        <f>IFERROR(INDEX([1]!tblTeams[Organization],MATCH(tblTeamSch[[#This Row],[Team]],[1]!tblTeams[Team],0)),"")</f>
        <v>St. Albert the Great</v>
      </c>
      <c r="K1035" s="10" t="str">
        <f>IFERROR(INDEX([1]!tblOrg[Abbr],MATCH(tblTeamSch[[#This Row],[Org]],[1]!tblOrg[Organization],0)),"")</f>
        <v>Alb</v>
      </c>
      <c r="L1035" s="10" t="str">
        <f>IFERROR(INDEX(IF(tblTeamSch[[#This Row],[1vs2]]=1,[1]!tblSchedule[Team 1 Name],[1]!tblSchedule[Team 2 Name]),MATCH(tblTeamSch[[#This Row],[Game Num]],[1]!tblSchedule[GameNum],0)),"")</f>
        <v>St. Albert BB 8G#1</v>
      </c>
      <c r="M1035" s="10" t="str">
        <f>IFERROR(INDEX(IF(tblTeamSch[[#This Row],[1vs2]]=1,[1]!tblSchedule[Team 2 Name],[1]!tblSchedule[Team 1 Name]),MATCH(tblTeamSch[[#This Row],[Game Num]],[1]!tblSchedule[GameNum],0)),"")</f>
        <v>St. Mary BB 8G - Green</v>
      </c>
      <c r="N1035" s="6"/>
      <c r="O1035" s="6"/>
      <c r="P1035" s="6"/>
      <c r="Q1035" s="6">
        <f>INDEX([1]!tblSchedule[Home Game],MATCH(tblTeamSch[[#This Row],[Game Num]],[1]!tblSchedule[GameNum],0))</f>
        <v>1</v>
      </c>
      <c r="R1035" s="7" t="e">
        <f>IF(COUNTIFS(tblTeamSch[Team],tblTeamSch[[#This Row],[Team]],#REF!,1)&gt;1,"Y","")</f>
        <v>#REF!</v>
      </c>
      <c r="S1035" s="6">
        <f>INDEX([1]!tblLoc[Score],MATCH(INDEX([1]!tblOrg[Loc],MATCH(tblTeamSch[[#This Row],[Org]],[1]!tblOrg[Organization],0)),[1]!tblLoc[Loc],0))</f>
        <v>0</v>
      </c>
      <c r="T1035" s="6" t="e">
        <f>INDEX([1]!tblLoc[Score],MATCH(INDEX([1]!tblOrg[Loc],MATCH(#REF!,[1]!tblOrg[Abbr],0)),[1]!tblLoc[Loc],0))</f>
        <v>#REF!</v>
      </c>
      <c r="U1035" s="6">
        <f>IFERROR(INDEX([1]!tblLoc[Score],MATCH(INDEX([1]!tblOrg[Loc],MATCH(INDEX(FacList,MATCH(tblTeamSch[[#This Row],[Facility]],INDEX(FacList,,1),0),3),[1]!tblOrg[Org Num],0)),[1]!tblLoc[Loc],0)),"")</f>
        <v>0</v>
      </c>
      <c r="V1035" s="6">
        <f>IF(OR(tblTeamSch[[#This Row],[Court]]="",tblTeamSch[[#This Row],[Home]]&gt;0),0,IF(tblTeamSch[[#This Row],[Court]]&lt;10,0,IF(tblTeamSch[[#This Row],[Home Court]]=10,0,10)))</f>
        <v>0</v>
      </c>
      <c r="W1035" s="6" t="e">
        <f>COUNTIFS(tblTeamSch[Travel Score for Game],10,tblTeamSch[Home],0,#REF!,#REF!)</f>
        <v>#REF!</v>
      </c>
      <c r="X1035" s="6" t="str">
        <f>IFERROR(INDEX(tblTeamSch[Overall Travel Score],MATCH(tblTeamSch[[#This Row],[Opponent]],tblTeamSch[Team],0)),"")</f>
        <v/>
      </c>
      <c r="Y1035" s="6" cm="1">
        <f t="array" ref="Y1035">IF(Y1034="Num",1,IF(Y1034="","",IF(Y1034+1&gt;TotalNumRegGames*2,"",Y1034+1)))</f>
        <v>1034</v>
      </c>
    </row>
    <row r="1036" spans="1:25" ht="13.35" customHeight="1" x14ac:dyDescent="0.3">
      <c r="A1036" s="6" cm="1">
        <f t="array" ref="A10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815</v>
      </c>
      <c r="B1036" s="6" cm="1">
        <f t="array" ref="B10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36" s="6">
        <f>IFERROR(INDEX([1]!tblSchedule[Week Game Scheduled],MATCH(tblTeamSch[[#This Row],[Game Num]],[1]!tblSchedule[GameNum],0)),"")</f>
        <v>49</v>
      </c>
      <c r="D1036" s="6">
        <f>IFERROR(INDEX([1]!tblSchedule[Round],MATCH(tblTeamSch[[#This Row],[Game Num]],[1]!tblSchedule[GameNum],0)),"")</f>
        <v>1</v>
      </c>
      <c r="E1036" s="6">
        <f>IFERROR(INDEX([1]!tblSchedule[Rnd Sch],MATCH(tblTeamSch[[#This Row],[Game Num]],[1]!tblSchedule[GameNum],0)),"")</f>
        <v>1</v>
      </c>
      <c r="F1036" s="6" t="str">
        <f>IFERROR(INDEX([1]!tblSchedule[DLC],MATCH(tblTeamSch[[#This Row],[Game Num]],[1]!tblSchedule[GameNum],0)),"")</f>
        <v>8G2</v>
      </c>
      <c r="G1036" s="7" t="str">
        <f>IFERROR(INDEX([1]!tblSchedule[Facility],MATCH(tblTeamSch[[#This Row],[Game Num]],[1]!tblSchedule[GameNum],0)),"")</f>
        <v>Ascension Gym</v>
      </c>
      <c r="H1036" s="8">
        <f>IFERROR(INDEX([1]!tblSchedule[Game Date],MATCH(tblTeamSch[[#This Row],[Game Num]],[1]!tblSchedule[GameNum],0)),"")</f>
        <v>45997</v>
      </c>
      <c r="I1036" s="9">
        <f>IFERROR(INDEX([1]!tblSchedule[Game Time],MATCH(tblTeamSch[[#This Row],[Game Num]],[1]!tblSchedule[GameNum],0)),"")</f>
        <v>0.45833333333333331</v>
      </c>
      <c r="J1036" s="10" t="str">
        <f>IFERROR(INDEX([1]!tblTeams[Organization],MATCH(tblTeamSch[[#This Row],[Team]],[1]!tblTeams[Team],0)),"")</f>
        <v>St. Albert the Great</v>
      </c>
      <c r="K1036" s="10" t="str">
        <f>IFERROR(INDEX([1]!tblOrg[Abbr],MATCH(tblTeamSch[[#This Row],[Org]],[1]!tblOrg[Organization],0)),"")</f>
        <v>Alb</v>
      </c>
      <c r="L1036" s="10" t="str">
        <f>IFERROR(INDEX(IF(tblTeamSch[[#This Row],[1vs2]]=1,[1]!tblSchedule[Team 1 Name],[1]!tblSchedule[Team 2 Name]),MATCH(tblTeamSch[[#This Row],[Game Num]],[1]!tblSchedule[GameNum],0)),"")</f>
        <v>St. Albert BB 8G#2</v>
      </c>
      <c r="M1036" s="10" t="str">
        <f>IFERROR(INDEX(IF(tblTeamSch[[#This Row],[1vs2]]=1,[1]!tblSchedule[Team 2 Name],[1]!tblSchedule[Team 1 Name]),MATCH(tblTeamSch[[#This Row],[Game Num]],[1]!tblSchedule[GameNum],0)),"")</f>
        <v>Holy Trinity BB 7/8G #2</v>
      </c>
      <c r="N1036" s="6" t="str" cm="1">
        <f t="array" ref="N103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03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036" s="6" t="str">
        <f>IFERROR(INDEX(#REF!,MATCH(tblTeamSch[[#This Row],[Team]],[1]!tblTeams[Team],0)),"")</f>
        <v/>
      </c>
      <c r="Q1036" s="6">
        <f>INDEX([1]!tblSchedule[Home Game],MATCH(tblTeamSch[[#This Row],[Game Num]],[1]!tblSchedule[GameNum],0))</f>
        <v>0</v>
      </c>
      <c r="R1036" s="7" t="e">
        <f>IF(COUNTIFS(tblTeamSch[Team],tblTeamSch[[#This Row],[Team]],#REF!,1)&gt;1,"Y","")</f>
        <v>#REF!</v>
      </c>
      <c r="S1036" s="6">
        <f>INDEX([1]!tblLoc[Score],MATCH(INDEX([1]!tblOrg[Loc],MATCH(tblTeamSch[[#This Row],[Org]],[1]!tblOrg[Organization],0)),[1]!tblLoc[Loc],0))</f>
        <v>0</v>
      </c>
      <c r="T1036" s="6" t="e">
        <f>INDEX([1]!tblLoc[Score],MATCH(INDEX([1]!tblOrg[Loc],MATCH(#REF!,[1]!tblOrg[Abbr],0)),[1]!tblLoc[Loc],0))</f>
        <v>#REF!</v>
      </c>
      <c r="U1036" s="6">
        <f>IFERROR(INDEX([1]!tblLoc[Score],MATCH(INDEX([1]!tblOrg[Loc],MATCH(INDEX(FacList,MATCH(tblTeamSch[[#This Row],[Facility]],INDEX(FacList,,1),0),3),[1]!tblOrg[Org Num],0)),[1]!tblLoc[Loc],0)),"")</f>
        <v>0</v>
      </c>
      <c r="V1036" s="6">
        <f>IF(OR(tblTeamSch[[#This Row],[Court]]="",tblTeamSch[[#This Row],[Home]]&gt;0),0,IF(tblTeamSch[[#This Row],[Court]]&lt;10,0,IF(tblTeamSch[[#This Row],[Home Court]]=10,0,10)))</f>
        <v>0</v>
      </c>
      <c r="W1036" s="6" t="e">
        <f>COUNTIFS(tblTeamSch[Travel Score for Game],10,tblTeamSch[Home],0,#REF!,#REF!)</f>
        <v>#REF!</v>
      </c>
      <c r="X1036" s="6" t="str">
        <f>IFERROR(INDEX(tblTeamSch[Overall Travel Score],MATCH(tblTeamSch[[#This Row],[Opponent]],tblTeamSch[Team],0)),"")</f>
        <v/>
      </c>
      <c r="Y1036" s="6" cm="1">
        <f t="array" ref="Y1036">IF(Y1035="Num",1,IF(Y1035="","",IF(Y1035+1&gt;TotalNumRegGames*2,"",Y1035+1)))</f>
        <v>1035</v>
      </c>
    </row>
    <row r="1037" spans="1:25" ht="13.35" customHeight="1" x14ac:dyDescent="0.3">
      <c r="A1037" s="6" cm="1">
        <f t="array" ref="A10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818</v>
      </c>
      <c r="B1037" s="6" cm="1">
        <f t="array" ref="B10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7" s="6">
        <f>IFERROR(INDEX([1]!tblSchedule[Week Game Scheduled],MATCH(tblTeamSch[[#This Row],[Game Num]],[1]!tblSchedule[GameNum],0)),"")</f>
        <v>51</v>
      </c>
      <c r="D1037" s="6">
        <f>IFERROR(INDEX([1]!tblSchedule[Round],MATCH(tblTeamSch[[#This Row],[Game Num]],[1]!tblSchedule[GameNum],0)),"")</f>
        <v>2</v>
      </c>
      <c r="E1037" s="6">
        <f>IFERROR(INDEX([1]!tblSchedule[Rnd Sch],MATCH(tblTeamSch[[#This Row],[Game Num]],[1]!tblSchedule[GameNum],0)),"")</f>
        <v>2</v>
      </c>
      <c r="F1037" s="6" t="str">
        <f>IFERROR(INDEX([1]!tblSchedule[DLC],MATCH(tblTeamSch[[#This Row],[Game Num]],[1]!tblSchedule[GameNum],0)),"")</f>
        <v>8G2</v>
      </c>
      <c r="G1037" s="7" t="str">
        <f>IFERROR(INDEX([1]!tblSchedule[Facility],MATCH(tblTeamSch[[#This Row],[Game Num]],[1]!tblSchedule[GameNum],0)),"")</f>
        <v>St. Nicholas Academy Gym</v>
      </c>
      <c r="H1037" s="8">
        <f>IFERROR(INDEX([1]!tblSchedule[Game Date],MATCH(tblTeamSch[[#This Row],[Game Num]],[1]!tblSchedule[GameNum],0)),"")</f>
        <v>46005</v>
      </c>
      <c r="I1037" s="9">
        <f>IFERROR(INDEX([1]!tblSchedule[Game Time],MATCH(tblTeamSch[[#This Row],[Game Num]],[1]!tblSchedule[GameNum],0)),"")</f>
        <v>0.66666666666666663</v>
      </c>
      <c r="J1037" s="10" t="str">
        <f>IFERROR(INDEX([1]!tblTeams[Organization],MATCH(tblTeamSch[[#This Row],[Team]],[1]!tblTeams[Team],0)),"")</f>
        <v>St. Albert the Great</v>
      </c>
      <c r="K1037" s="10" t="str">
        <f>IFERROR(INDEX([1]!tblOrg[Abbr],MATCH(tblTeamSch[[#This Row],[Org]],[1]!tblOrg[Organization],0)),"")</f>
        <v>Alb</v>
      </c>
      <c r="L1037" s="10" t="str">
        <f>IFERROR(INDEX(IF(tblTeamSch[[#This Row],[1vs2]]=1,[1]!tblSchedule[Team 1 Name],[1]!tblSchedule[Team 2 Name]),MATCH(tblTeamSch[[#This Row],[Game Num]],[1]!tblSchedule[GameNum],0)),"")</f>
        <v>St. Albert BB 8G#2</v>
      </c>
      <c r="M1037" s="10" t="str">
        <f>IFERROR(INDEX(IF(tblTeamSch[[#This Row],[1vs2]]=1,[1]!tblSchedule[Team 2 Name],[1]!tblSchedule[Team 1 Name]),MATCH(tblTeamSch[[#This Row],[Game Num]],[1]!tblSchedule[GameNum],0)),"")</f>
        <v>OLOL 7/8 GB #2</v>
      </c>
      <c r="N1037" s="6" t="str" cm="1">
        <f t="array" ref="N103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37" s="6">
        <f>IF(tblTeamSch[[#This Row],[Game Num]]="","",COUNTIFS([1]!tblGameSlots[Game Slot Status],"Booked",[1]!tblGameSlots[Organization],tblTeamSch[[#This Row],[Org]],[1]!tblGameSlots[Game Date],tblTeamSch[[#This Row],[Date]]))</f>
        <v>2</v>
      </c>
      <c r="P1037" s="6" t="str">
        <f>IFERROR(INDEX(#REF!,MATCH(tblTeamSch[[#This Row],[Team]],[1]!tblTeams[Team],0)),"")</f>
        <v/>
      </c>
      <c r="Q1037" s="6">
        <f>INDEX([1]!tblSchedule[Home Game],MATCH(tblTeamSch[[#This Row],[Game Num]],[1]!tblSchedule[GameNum],0))</f>
        <v>0</v>
      </c>
      <c r="R1037" s="7" t="e">
        <f>IF(COUNTIFS(tblTeamSch[Team],tblTeamSch[[#This Row],[Team]],#REF!,1)&gt;1,"Y","")</f>
        <v>#REF!</v>
      </c>
      <c r="S1037" s="6">
        <f>INDEX([1]!tblLoc[Score],MATCH(INDEX([1]!tblOrg[Loc],MATCH(tblTeamSch[[#This Row],[Org]],[1]!tblOrg[Organization],0)),[1]!tblLoc[Loc],0))</f>
        <v>0</v>
      </c>
      <c r="T1037" s="6" t="e">
        <f>INDEX([1]!tblLoc[Score],MATCH(INDEX([1]!tblOrg[Loc],MATCH(#REF!,[1]!tblOrg[Abbr],0)),[1]!tblLoc[Loc],0))</f>
        <v>#REF!</v>
      </c>
      <c r="U1037" s="6">
        <f>IFERROR(INDEX([1]!tblLoc[Score],MATCH(INDEX([1]!tblOrg[Loc],MATCH(INDEX(FacList,MATCH(tblTeamSch[[#This Row],[Facility]],INDEX(FacList,,1),0),3),[1]!tblOrg[Org Num],0)),[1]!tblLoc[Loc],0)),"")</f>
        <v>10</v>
      </c>
      <c r="V1037" s="6">
        <f>IF(OR(tblTeamSch[[#This Row],[Court]]="",tblTeamSch[[#This Row],[Home]]&gt;0),0,IF(tblTeamSch[[#This Row],[Court]]&lt;10,0,IF(tblTeamSch[[#This Row],[Home Court]]=10,0,10)))</f>
        <v>10</v>
      </c>
      <c r="W1037" s="6" t="e">
        <f>COUNTIFS(tblTeamSch[Travel Score for Game],10,tblTeamSch[Home],0,#REF!,#REF!)</f>
        <v>#REF!</v>
      </c>
      <c r="X1037" s="6" t="str">
        <f>IFERROR(INDEX(tblTeamSch[Overall Travel Score],MATCH(tblTeamSch[[#This Row],[Opponent]],tblTeamSch[Team],0)),"")</f>
        <v/>
      </c>
      <c r="Y1037" s="6" cm="1">
        <f t="array" ref="Y1037">IF(Y1036="Num",1,IF(Y1036="","",IF(Y1036+1&gt;TotalNumRegGames*2,"",Y1036+1)))</f>
        <v>1036</v>
      </c>
    </row>
    <row r="1038" spans="1:25" ht="13.35" customHeight="1" x14ac:dyDescent="0.3">
      <c r="A1038" s="6" cm="1">
        <f t="array" ref="A10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829</v>
      </c>
      <c r="B1038" s="6" cm="1">
        <f t="array" ref="B10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38" s="6">
        <f>IFERROR(INDEX([1]!tblSchedule[Week Game Scheduled],MATCH(tblTeamSch[[#This Row],[Game Num]],[1]!tblSchedule[GameNum],0)),"")</f>
        <v>5</v>
      </c>
      <c r="D1038" s="6">
        <f>IFERROR(INDEX([1]!tblSchedule[Round],MATCH(tblTeamSch[[#This Row],[Game Num]],[1]!tblSchedule[GameNum],0)),"")</f>
        <v>3</v>
      </c>
      <c r="E1038" s="6">
        <f>IFERROR(INDEX([1]!tblSchedule[Rnd Sch],MATCH(tblTeamSch[[#This Row],[Game Num]],[1]!tblSchedule[GameNum],0)),"")</f>
        <v>3</v>
      </c>
      <c r="F1038" s="6" t="str">
        <f>IFERROR(INDEX([1]!tblSchedule[DLC],MATCH(tblTeamSch[[#This Row],[Game Num]],[1]!tblSchedule[GameNum],0)),"")</f>
        <v>8G2</v>
      </c>
      <c r="G1038" s="7" t="str">
        <f>IFERROR(INDEX([1]!tblSchedule[Facility],MATCH(tblTeamSch[[#This Row],[Game Num]],[1]!tblSchedule[GameNum],0)),"")</f>
        <v>St. Margaret Mary Gym</v>
      </c>
      <c r="H1038" s="8">
        <f>IFERROR(INDEX([1]!tblSchedule[Game Date],MATCH(tblTeamSch[[#This Row],[Game Num]],[1]!tblSchedule[GameNum],0)),"")</f>
        <v>46025</v>
      </c>
      <c r="I1038" s="9">
        <f>IFERROR(INDEX([1]!tblSchedule[Game Time],MATCH(tblTeamSch[[#This Row],[Game Num]],[1]!tblSchedule[GameNum],0)),"")</f>
        <v>0.45833333333333331</v>
      </c>
      <c r="J1038" s="10" t="str">
        <f>IFERROR(INDEX([1]!tblTeams[Organization],MATCH(tblTeamSch[[#This Row],[Team]],[1]!tblTeams[Team],0)),"")</f>
        <v>St. Albert the Great</v>
      </c>
      <c r="K1038" s="10" t="str">
        <f>IFERROR(INDEX([1]!tblOrg[Abbr],MATCH(tblTeamSch[[#This Row],[Org]],[1]!tblOrg[Organization],0)),"")</f>
        <v>Alb</v>
      </c>
      <c r="L1038" s="10" t="str">
        <f>IFERROR(INDEX(IF(tblTeamSch[[#This Row],[1vs2]]=1,[1]!tblSchedule[Team 1 Name],[1]!tblSchedule[Team 2 Name]),MATCH(tblTeamSch[[#This Row],[Game Num]],[1]!tblSchedule[GameNum],0)),"")</f>
        <v>St. Albert BB 8G#2</v>
      </c>
      <c r="M1038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1038" s="6" t="str" cm="1">
        <f t="array" ref="N103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3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38" s="6" t="str">
        <f>IFERROR(INDEX(#REF!,MATCH(tblTeamSch[[#This Row],[Team]],[1]!tblTeams[Team],0)),"")</f>
        <v/>
      </c>
      <c r="Q1038" s="6">
        <f>INDEX([1]!tblSchedule[Home Game],MATCH(tblTeamSch[[#This Row],[Game Num]],[1]!tblSchedule[GameNum],0))</f>
        <v>1</v>
      </c>
      <c r="R1038" s="7" t="e">
        <f>IF(COUNTIFS(tblTeamSch[Team],tblTeamSch[[#This Row],[Team]],#REF!,1)&gt;1,"Y","")</f>
        <v>#REF!</v>
      </c>
      <c r="S1038" s="6">
        <f>INDEX([1]!tblLoc[Score],MATCH(INDEX([1]!tblOrg[Loc],MATCH(tblTeamSch[[#This Row],[Org]],[1]!tblOrg[Organization],0)),[1]!tblLoc[Loc],0))</f>
        <v>0</v>
      </c>
      <c r="T1038" s="6" t="e">
        <f>INDEX([1]!tblLoc[Score],MATCH(INDEX([1]!tblOrg[Loc],MATCH(#REF!,[1]!tblOrg[Abbr],0)),[1]!tblLoc[Loc],0))</f>
        <v>#REF!</v>
      </c>
      <c r="U1038" s="6">
        <f>IFERROR(INDEX([1]!tblLoc[Score],MATCH(INDEX([1]!tblOrg[Loc],MATCH(INDEX(FacList,MATCH(tblTeamSch[[#This Row],[Facility]],INDEX(FacList,,1),0),3),[1]!tblOrg[Org Num],0)),[1]!tblLoc[Loc],0)),"")</f>
        <v>0</v>
      </c>
      <c r="V1038" s="6">
        <f>IF(OR(tblTeamSch[[#This Row],[Court]]="",tblTeamSch[[#This Row],[Home]]&gt;0),0,IF(tblTeamSch[[#This Row],[Court]]&lt;10,0,IF(tblTeamSch[[#This Row],[Home Court]]=10,0,10)))</f>
        <v>0</v>
      </c>
      <c r="W1038" s="6" t="e">
        <f>COUNTIFS(tblTeamSch[Travel Score for Game],10,tblTeamSch[Home],0,#REF!,#REF!)</f>
        <v>#REF!</v>
      </c>
      <c r="X1038" s="6" t="str">
        <f>IFERROR(INDEX(tblTeamSch[Overall Travel Score],MATCH(tblTeamSch[[#This Row],[Opponent]],tblTeamSch[Team],0)),"")</f>
        <v/>
      </c>
      <c r="Y1038" s="6" cm="1">
        <f t="array" ref="Y1038">IF(Y1037="Num",1,IF(Y1037="","",IF(Y1037+1&gt;TotalNumRegGames*2,"",Y1037+1)))</f>
        <v>1037</v>
      </c>
    </row>
    <row r="1039" spans="1:25" ht="13.35" customHeight="1" x14ac:dyDescent="0.3">
      <c r="A1039" s="6" cm="1">
        <f t="array" ref="A10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834</v>
      </c>
      <c r="B1039" s="6" cm="1">
        <f t="array" ref="B10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39" s="6">
        <f>IFERROR(INDEX([1]!tblSchedule[Week Game Scheduled],MATCH(tblTeamSch[[#This Row],[Game Num]],[1]!tblSchedule[GameNum],0)),"")</f>
        <v>6</v>
      </c>
      <c r="D1039" s="6">
        <f>IFERROR(INDEX([1]!tblSchedule[Round],MATCH(tblTeamSch[[#This Row],[Game Num]],[1]!tblSchedule[GameNum],0)),"")</f>
        <v>4</v>
      </c>
      <c r="E1039" s="6">
        <f>IFERROR(INDEX([1]!tblSchedule[Rnd Sch],MATCH(tblTeamSch[[#This Row],[Game Num]],[1]!tblSchedule[GameNum],0)),"")</f>
        <v>4</v>
      </c>
      <c r="F1039" s="6" t="str">
        <f>IFERROR(INDEX([1]!tblSchedule[DLC],MATCH(tblTeamSch[[#This Row],[Game Num]],[1]!tblSchedule[GameNum],0)),"")</f>
        <v>8G2</v>
      </c>
      <c r="G1039" s="7" t="str">
        <f>IFERROR(INDEX([1]!tblSchedule[Facility],MATCH(tblTeamSch[[#This Row],[Game Num]],[1]!tblSchedule[GameNum],0)),"")</f>
        <v>St. Agnes Gym</v>
      </c>
      <c r="H1039" s="8">
        <f>IFERROR(INDEX([1]!tblSchedule[Game Date],MATCH(tblTeamSch[[#This Row],[Game Num]],[1]!tblSchedule[GameNum],0)),"")</f>
        <v>46032</v>
      </c>
      <c r="I1039" s="9">
        <f>IFERROR(INDEX([1]!tblSchedule[Game Time],MATCH(tblTeamSch[[#This Row],[Game Num]],[1]!tblSchedule[GameNum],0)),"")</f>
        <v>0.375</v>
      </c>
      <c r="J1039" s="10" t="str">
        <f>IFERROR(INDEX([1]!tblTeams[Organization],MATCH(tblTeamSch[[#This Row],[Team]],[1]!tblTeams[Team],0)),"")</f>
        <v>St. Albert the Great</v>
      </c>
      <c r="K1039" s="10" t="str">
        <f>IFERROR(INDEX([1]!tblOrg[Abbr],MATCH(tblTeamSch[[#This Row],[Org]],[1]!tblOrg[Organization],0)),"")</f>
        <v>Alb</v>
      </c>
      <c r="L1039" s="10" t="str">
        <f>IFERROR(INDEX(IF(tblTeamSch[[#This Row],[1vs2]]=1,[1]!tblSchedule[Team 1 Name],[1]!tblSchedule[Team 2 Name]),MATCH(tblTeamSch[[#This Row],[Game Num]],[1]!tblSchedule[GameNum],0)),"")</f>
        <v>St. Albert BB 8G#2</v>
      </c>
      <c r="M1039" s="10" t="str">
        <f>IFERROR(INDEX(IF(tblTeamSch[[#This Row],[1vs2]]=1,[1]!tblSchedule[Team 2 Name],[1]!tblSchedule[Team 1 Name]),MATCH(tblTeamSch[[#This Row],[Game Num]],[1]!tblSchedule[GameNum],0)),"")</f>
        <v>St Agnes BB 8G#2</v>
      </c>
      <c r="N1039" s="6" t="str" cm="1">
        <f t="array" ref="N103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3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39" s="6" t="str">
        <f>IFERROR(INDEX(#REF!,MATCH(tblTeamSch[[#This Row],[Team]],[1]!tblTeams[Team],0)),"")</f>
        <v/>
      </c>
      <c r="Q1039" s="6">
        <f>INDEX([1]!tblSchedule[Home Game],MATCH(tblTeamSch[[#This Row],[Game Num]],[1]!tblSchedule[GameNum],0))</f>
        <v>1</v>
      </c>
      <c r="R1039" s="7" t="e">
        <f>IF(COUNTIFS(tblTeamSch[Team],tblTeamSch[[#This Row],[Team]],#REF!,1)&gt;1,"Y","")</f>
        <v>#REF!</v>
      </c>
      <c r="S1039" s="6">
        <f>INDEX([1]!tblLoc[Score],MATCH(INDEX([1]!tblOrg[Loc],MATCH(tblTeamSch[[#This Row],[Org]],[1]!tblOrg[Organization],0)),[1]!tblLoc[Loc],0))</f>
        <v>0</v>
      </c>
      <c r="T1039" s="6" t="e">
        <f>INDEX([1]!tblLoc[Score],MATCH(INDEX([1]!tblOrg[Loc],MATCH(#REF!,[1]!tblOrg[Abbr],0)),[1]!tblLoc[Loc],0))</f>
        <v>#REF!</v>
      </c>
      <c r="U1039" s="6">
        <f>IFERROR(INDEX([1]!tblLoc[Score],MATCH(INDEX([1]!tblOrg[Loc],MATCH(INDEX(FacList,MATCH(tblTeamSch[[#This Row],[Facility]],INDEX(FacList,,1),0),3),[1]!tblOrg[Org Num],0)),[1]!tblLoc[Loc],0)),"")</f>
        <v>0</v>
      </c>
      <c r="V1039" s="6">
        <f>IF(OR(tblTeamSch[[#This Row],[Court]]="",tblTeamSch[[#This Row],[Home]]&gt;0),0,IF(tblTeamSch[[#This Row],[Court]]&lt;10,0,IF(tblTeamSch[[#This Row],[Home Court]]=10,0,10)))</f>
        <v>0</v>
      </c>
      <c r="W1039" s="6" t="e">
        <f>COUNTIFS(tblTeamSch[Travel Score for Game],10,tblTeamSch[Home],0,#REF!,#REF!)</f>
        <v>#REF!</v>
      </c>
      <c r="X1039" s="6" t="str">
        <f>IFERROR(INDEX(tblTeamSch[Overall Travel Score],MATCH(tblTeamSch[[#This Row],[Opponent]],tblTeamSch[Team],0)),"")</f>
        <v/>
      </c>
      <c r="Y1039" s="6" cm="1">
        <f t="array" ref="Y1039">IF(Y1038="Num",1,IF(Y1038="","",IF(Y1038+1&gt;TotalNumRegGames*2,"",Y1038+1)))</f>
        <v>1038</v>
      </c>
    </row>
    <row r="1040" spans="1:25" ht="13.35" customHeight="1" x14ac:dyDescent="0.3">
      <c r="A1040" s="6" cm="1">
        <f t="array" ref="A10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842</v>
      </c>
      <c r="B1040" s="6" cm="1">
        <f t="array" ref="B10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0" s="6">
        <f>IFERROR(INDEX([1]!tblSchedule[Week Game Scheduled],MATCH(tblTeamSch[[#This Row],[Game Num]],[1]!tblSchedule[GameNum],0)),"")</f>
        <v>7</v>
      </c>
      <c r="D1040" s="6">
        <f>IFERROR(INDEX([1]!tblSchedule[Round],MATCH(tblTeamSch[[#This Row],[Game Num]],[1]!tblSchedule[GameNum],0)),"")</f>
        <v>5</v>
      </c>
      <c r="E1040" s="6">
        <f>IFERROR(INDEX([1]!tblSchedule[Rnd Sch],MATCH(tblTeamSch[[#This Row],[Game Num]],[1]!tblSchedule[GameNum],0)),"")</f>
        <v>5</v>
      </c>
      <c r="F1040" s="6" t="str">
        <f>IFERROR(INDEX([1]!tblSchedule[DLC],MATCH(tblTeamSch[[#This Row],[Game Num]],[1]!tblSchedule[GameNum],0)),"")</f>
        <v>8G2</v>
      </c>
      <c r="G1040" s="7" t="str">
        <f>IFERROR(INDEX([1]!tblSchedule[Facility],MATCH(tblTeamSch[[#This Row],[Game Num]],[1]!tblSchedule[GameNum],0)),"")</f>
        <v>St. Patrick's Celtic Center</v>
      </c>
      <c r="H1040" s="8">
        <f>IFERROR(INDEX([1]!tblSchedule[Game Date],MATCH(tblTeamSch[[#This Row],[Game Num]],[1]!tblSchedule[GameNum],0)),"")</f>
        <v>46039</v>
      </c>
      <c r="I1040" s="9">
        <f>IFERROR(INDEX([1]!tblSchedule[Game Time],MATCH(tblTeamSch[[#This Row],[Game Num]],[1]!tblSchedule[GameNum],0)),"")</f>
        <v>0.375</v>
      </c>
      <c r="J1040" s="10" t="str">
        <f>IFERROR(INDEX([1]!tblTeams[Organization],MATCH(tblTeamSch[[#This Row],[Team]],[1]!tblTeams[Team],0)),"")</f>
        <v>St. Albert the Great</v>
      </c>
      <c r="K1040" s="10" t="str">
        <f>IFERROR(INDEX([1]!tblOrg[Abbr],MATCH(tblTeamSch[[#This Row],[Org]],[1]!tblOrg[Organization],0)),"")</f>
        <v>Alb</v>
      </c>
      <c r="L1040" s="10" t="str">
        <f>IFERROR(INDEX(IF(tblTeamSch[[#This Row],[1vs2]]=1,[1]!tblSchedule[Team 1 Name],[1]!tblSchedule[Team 2 Name]),MATCH(tblTeamSch[[#This Row],[Game Num]],[1]!tblSchedule[GameNum],0)),"")</f>
        <v>St. Albert BB 8G#2</v>
      </c>
      <c r="M1040" s="10" t="str">
        <f>IFERROR(INDEX(IF(tblTeamSch[[#This Row],[1vs2]]=1,[1]!tblSchedule[Team 2 Name],[1]!tblSchedule[Team 1 Name]),MATCH(tblTeamSch[[#This Row],[Game Num]],[1]!tblSchedule[GameNum],0)),"")</f>
        <v>St Patrick BB 8G#2</v>
      </c>
      <c r="N1040" s="6" t="str" cm="1">
        <f t="array" ref="N104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40" s="6" t="str">
        <f>IFERROR(INDEX(#REF!,MATCH(tblTeamSch[[#This Row],[Team]],[1]!tblTeams[Team],0)),"")</f>
        <v/>
      </c>
      <c r="Q1040" s="6">
        <f>INDEX([1]!tblSchedule[Home Game],MATCH(tblTeamSch[[#This Row],[Game Num]],[1]!tblSchedule[GameNum],0))</f>
        <v>1</v>
      </c>
      <c r="R1040" s="7" t="e">
        <f>IF(COUNTIFS(tblTeamSch[Team],tblTeamSch[[#This Row],[Team]],#REF!,1)&gt;1,"Y","")</f>
        <v>#REF!</v>
      </c>
      <c r="S1040" s="6">
        <f>INDEX([1]!tblLoc[Score],MATCH(INDEX([1]!tblOrg[Loc],MATCH(tblTeamSch[[#This Row],[Org]],[1]!tblOrg[Organization],0)),[1]!tblLoc[Loc],0))</f>
        <v>0</v>
      </c>
      <c r="T1040" s="6" t="e">
        <f>INDEX([1]!tblLoc[Score],MATCH(INDEX([1]!tblOrg[Loc],MATCH(#REF!,[1]!tblOrg[Abbr],0)),[1]!tblLoc[Loc],0))</f>
        <v>#REF!</v>
      </c>
      <c r="U1040" s="6">
        <f>IFERROR(INDEX([1]!tblLoc[Score],MATCH(INDEX([1]!tblOrg[Loc],MATCH(INDEX(FacList,MATCH(tblTeamSch[[#This Row],[Facility]],INDEX(FacList,,1),0),3),[1]!tblOrg[Org Num],0)),[1]!tblLoc[Loc],0)),"")</f>
        <v>4</v>
      </c>
      <c r="V1040" s="6">
        <f>IF(OR(tblTeamSch[[#This Row],[Court]]="",tblTeamSch[[#This Row],[Home]]&gt;0),0,IF(tblTeamSch[[#This Row],[Court]]&lt;10,0,IF(tblTeamSch[[#This Row],[Home Court]]=10,0,10)))</f>
        <v>0</v>
      </c>
      <c r="W1040" s="6" t="e">
        <f>COUNTIFS(tblTeamSch[Travel Score for Game],10,tblTeamSch[Home],0,#REF!,#REF!)</f>
        <v>#REF!</v>
      </c>
      <c r="X1040" s="6" t="str">
        <f>IFERROR(INDEX(tblTeamSch[Overall Travel Score],MATCH(tblTeamSch[[#This Row],[Opponent]],tblTeamSch[Team],0)),"")</f>
        <v/>
      </c>
      <c r="Y1040" s="6" cm="1">
        <f t="array" ref="Y1040">IF(Y1039="Num",1,IF(Y1039="","",IF(Y1039+1&gt;TotalNumRegGames*2,"",Y1039+1)))</f>
        <v>1039</v>
      </c>
    </row>
    <row r="1041" spans="1:25" ht="13.35" customHeight="1" x14ac:dyDescent="0.3">
      <c r="A1041" s="6" cm="1">
        <f t="array" ref="A10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849</v>
      </c>
      <c r="B1041" s="6" cm="1">
        <f t="array" ref="B10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1" s="6">
        <f>IFERROR(INDEX([1]!tblSchedule[Week Game Scheduled],MATCH(tblTeamSch[[#This Row],[Game Num]],[1]!tblSchedule[GameNum],0)),"")</f>
        <v>8</v>
      </c>
      <c r="D1041" s="6">
        <f>IFERROR(INDEX([1]!tblSchedule[Round],MATCH(tblTeamSch[[#This Row],[Game Num]],[1]!tblSchedule[GameNum],0)),"")</f>
        <v>6</v>
      </c>
      <c r="E1041" s="6">
        <f>IFERROR(INDEX([1]!tblSchedule[Rnd Sch],MATCH(tblTeamSch[[#This Row],[Game Num]],[1]!tblSchedule[GameNum],0)),"")</f>
        <v>6</v>
      </c>
      <c r="F1041" s="6" t="str">
        <f>IFERROR(INDEX([1]!tblSchedule[DLC],MATCH(tblTeamSch[[#This Row],[Game Num]],[1]!tblSchedule[GameNum],0)),"")</f>
        <v>8G2</v>
      </c>
      <c r="G1041" s="7" t="str">
        <f>IFERROR(INDEX([1]!tblSchedule[Facility],MATCH(tblTeamSch[[#This Row],[Game Num]],[1]!tblSchedule[GameNum],0)),"")</f>
        <v>St. Albert the Great Gym</v>
      </c>
      <c r="H1041" s="8">
        <f>IFERROR(INDEX([1]!tblSchedule[Game Date],MATCH(tblTeamSch[[#This Row],[Game Num]],[1]!tblSchedule[GameNum],0)),"")</f>
        <v>46046</v>
      </c>
      <c r="I1041" s="9">
        <f>IFERROR(INDEX([1]!tblSchedule[Game Time],MATCH(tblTeamSch[[#This Row],[Game Num]],[1]!tblSchedule[GameNum],0)),"")</f>
        <v>0.41666666666666669</v>
      </c>
      <c r="J1041" s="10" t="str">
        <f>IFERROR(INDEX([1]!tblTeams[Organization],MATCH(tblTeamSch[[#This Row],[Team]],[1]!tblTeams[Team],0)),"")</f>
        <v>St. Albert the Great</v>
      </c>
      <c r="K1041" s="10" t="str">
        <f>IFERROR(INDEX([1]!tblOrg[Abbr],MATCH(tblTeamSch[[#This Row],[Org]],[1]!tblOrg[Organization],0)),"")</f>
        <v>Alb</v>
      </c>
      <c r="L1041" s="10" t="str">
        <f>IFERROR(INDEX(IF(tblTeamSch[[#This Row],[1vs2]]=1,[1]!tblSchedule[Team 1 Name],[1]!tblSchedule[Team 2 Name]),MATCH(tblTeamSch[[#This Row],[Game Num]],[1]!tblSchedule[GameNum],0)),"")</f>
        <v>St. Albert BB 8G#2</v>
      </c>
      <c r="M1041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1041" s="6" t="str" cm="1">
        <f t="array" ref="N104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1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041" s="6" t="str">
        <f>IFERROR(INDEX(#REF!,MATCH(tblTeamSch[[#This Row],[Team]],[1]!tblTeams[Team],0)),"")</f>
        <v/>
      </c>
      <c r="Q1041" s="6">
        <f>INDEX([1]!tblSchedule[Home Game],MATCH(tblTeamSch[[#This Row],[Game Num]],[1]!tblSchedule[GameNum],0))</f>
        <v>1</v>
      </c>
      <c r="R1041" s="7" t="e">
        <f>IF(COUNTIFS(tblTeamSch[Team],tblTeamSch[[#This Row],[Team]],#REF!,1)&gt;1,"Y","")</f>
        <v>#REF!</v>
      </c>
      <c r="S1041" s="6">
        <f>INDEX([1]!tblLoc[Score],MATCH(INDEX([1]!tblOrg[Loc],MATCH(tblTeamSch[[#This Row],[Org]],[1]!tblOrg[Organization],0)),[1]!tblLoc[Loc],0))</f>
        <v>0</v>
      </c>
      <c r="T1041" s="6" t="e">
        <f>INDEX([1]!tblLoc[Score],MATCH(INDEX([1]!tblOrg[Loc],MATCH(#REF!,[1]!tblOrg[Abbr],0)),[1]!tblLoc[Loc],0))</f>
        <v>#REF!</v>
      </c>
      <c r="U1041" s="6">
        <f>IFERROR(INDEX([1]!tblLoc[Score],MATCH(INDEX([1]!tblOrg[Loc],MATCH(INDEX(FacList,MATCH(tblTeamSch[[#This Row],[Facility]],INDEX(FacList,,1),0),3),[1]!tblOrg[Org Num],0)),[1]!tblLoc[Loc],0)),"")</f>
        <v>0</v>
      </c>
      <c r="V1041" s="6">
        <f>IF(OR(tblTeamSch[[#This Row],[Court]]="",tblTeamSch[[#This Row],[Home]]&gt;0),0,IF(tblTeamSch[[#This Row],[Court]]&lt;10,0,IF(tblTeamSch[[#This Row],[Home Court]]=10,0,10)))</f>
        <v>0</v>
      </c>
      <c r="W1041" s="6" t="e">
        <f>COUNTIFS(tblTeamSch[Travel Score for Game],10,tblTeamSch[Home],0,#REF!,#REF!)</f>
        <v>#REF!</v>
      </c>
      <c r="X1041" s="6" t="str">
        <f>IFERROR(INDEX(tblTeamSch[Overall Travel Score],MATCH(tblTeamSch[[#This Row],[Opponent]],tblTeamSch[Team],0)),"")</f>
        <v/>
      </c>
      <c r="Y1041" s="6" cm="1">
        <f t="array" ref="Y1041">IF(Y1040="Num",1,IF(Y1040="","",IF(Y1040+1&gt;TotalNumRegGames*2,"",Y1040+1)))</f>
        <v>1040</v>
      </c>
    </row>
    <row r="1042" spans="1:25" ht="13.35" customHeight="1" x14ac:dyDescent="0.3">
      <c r="A1042" s="6" cm="1">
        <f t="array" ref="A10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857</v>
      </c>
      <c r="B1042" s="6" cm="1">
        <f t="array" ref="B10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2" s="6">
        <f>IFERROR(INDEX([1]!tblSchedule[Week Game Scheduled],MATCH(tblTeamSch[[#This Row],[Game Num]],[1]!tblSchedule[GameNum],0)),"")</f>
        <v>9</v>
      </c>
      <c r="D1042" s="6">
        <f>IFERROR(INDEX([1]!tblSchedule[Round],MATCH(tblTeamSch[[#This Row],[Game Num]],[1]!tblSchedule[GameNum],0)),"")</f>
        <v>7</v>
      </c>
      <c r="E1042" s="6">
        <f>IFERROR(INDEX([1]!tblSchedule[Rnd Sch],MATCH(tblTeamSch[[#This Row],[Game Num]],[1]!tblSchedule[GameNum],0)),"")</f>
        <v>7</v>
      </c>
      <c r="F1042" s="6" t="str">
        <f>IFERROR(INDEX([1]!tblSchedule[DLC],MATCH(tblTeamSch[[#This Row],[Game Num]],[1]!tblSchedule[GameNum],0)),"")</f>
        <v>8G2</v>
      </c>
      <c r="G1042" s="7" t="str">
        <f>IFERROR(INDEX([1]!tblSchedule[Facility],MATCH(tblTeamSch[[#This Row],[Game Num]],[1]!tblSchedule[GameNum],0)),"")</f>
        <v>St. Michael Community Center</v>
      </c>
      <c r="H1042" s="8">
        <f>IFERROR(INDEX([1]!tblSchedule[Game Date],MATCH(tblTeamSch[[#This Row],[Game Num]],[1]!tblSchedule[GameNum],0)),"")</f>
        <v>46053</v>
      </c>
      <c r="I1042" s="9">
        <f>IFERROR(INDEX([1]!tblSchedule[Game Time],MATCH(tblTeamSch[[#This Row],[Game Num]],[1]!tblSchedule[GameNum],0)),"")</f>
        <v>0.375</v>
      </c>
      <c r="J1042" s="10" t="str">
        <f>IFERROR(INDEX([1]!tblTeams[Organization],MATCH(tblTeamSch[[#This Row],[Team]],[1]!tblTeams[Team],0)),"")</f>
        <v>St. Albert the Great</v>
      </c>
      <c r="K1042" s="10" t="str">
        <f>IFERROR(INDEX([1]!tblOrg[Abbr],MATCH(tblTeamSch[[#This Row],[Org]],[1]!tblOrg[Organization],0)),"")</f>
        <v>Alb</v>
      </c>
      <c r="L1042" s="10" t="str">
        <f>IFERROR(INDEX(IF(tblTeamSch[[#This Row],[1vs2]]=1,[1]!tblSchedule[Team 1 Name],[1]!tblSchedule[Team 2 Name]),MATCH(tblTeamSch[[#This Row],[Game Num]],[1]!tblSchedule[GameNum],0)),"")</f>
        <v>St. Albert BB 8G#2</v>
      </c>
      <c r="M1042" s="10" t="str">
        <f>IFERROR(INDEX(IF(tblTeamSch[[#This Row],[1vs2]]=1,[1]!tblSchedule[Team 2 Name],[1]!tblSchedule[Team 1 Name]),MATCH(tblTeamSch[[#This Row],[Game Num]],[1]!tblSchedule[GameNum],0)),"")</f>
        <v>St Michael BB 8G#2</v>
      </c>
      <c r="N1042" s="6" t="str" cm="1">
        <f t="array" ref="N104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04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042" s="6" t="str">
        <f>IFERROR(INDEX(#REF!,MATCH(tblTeamSch[[#This Row],[Team]],[1]!tblTeams[Team],0)),"")</f>
        <v/>
      </c>
      <c r="Q1042" s="6">
        <f>INDEX([1]!tblSchedule[Home Game],MATCH(tblTeamSch[[#This Row],[Game Num]],[1]!tblSchedule[GameNum],0))</f>
        <v>1</v>
      </c>
      <c r="R1042" s="7" t="e">
        <f>IF(COUNTIFS(tblTeamSch[Team],tblTeamSch[[#This Row],[Team]],#REF!,1)&gt;1,"Y","")</f>
        <v>#REF!</v>
      </c>
      <c r="S1042" s="6">
        <f>INDEX([1]!tblLoc[Score],MATCH(INDEX([1]!tblOrg[Loc],MATCH(tblTeamSch[[#This Row],[Org]],[1]!tblOrg[Organization],0)),[1]!tblLoc[Loc],0))</f>
        <v>0</v>
      </c>
      <c r="T1042" s="6" t="e">
        <f>INDEX([1]!tblLoc[Score],MATCH(INDEX([1]!tblOrg[Loc],MATCH(#REF!,[1]!tblOrg[Abbr],0)),[1]!tblLoc[Loc],0))</f>
        <v>#REF!</v>
      </c>
      <c r="U1042" s="6">
        <f>IFERROR(INDEX([1]!tblLoc[Score],MATCH(INDEX([1]!tblOrg[Loc],MATCH(INDEX(FacList,MATCH(tblTeamSch[[#This Row],[Facility]],INDEX(FacList,,1),0),3),[1]!tblOrg[Org Num],0)),[1]!tblLoc[Loc],0)),"")</f>
        <v>7</v>
      </c>
      <c r="V1042" s="6">
        <f>IF(OR(tblTeamSch[[#This Row],[Court]]="",tblTeamSch[[#This Row],[Home]]&gt;0),0,IF(tblTeamSch[[#This Row],[Court]]&lt;10,0,IF(tblTeamSch[[#This Row],[Home Court]]=10,0,10)))</f>
        <v>0</v>
      </c>
      <c r="W1042" s="6" t="e">
        <f>COUNTIFS(tblTeamSch[Travel Score for Game],10,tblTeamSch[Home],0,#REF!,#REF!)</f>
        <v>#REF!</v>
      </c>
      <c r="X1042" s="6" t="str">
        <f>IFERROR(INDEX(tblTeamSch[Overall Travel Score],MATCH(tblTeamSch[[#This Row],[Opponent]],tblTeamSch[Team],0)),"")</f>
        <v/>
      </c>
      <c r="Y1042" s="6" cm="1">
        <f t="array" ref="Y1042">IF(Y1041="Num",1,IF(Y1041="","",IF(Y1041+1&gt;TotalNumRegGames*2,"",Y1041+1)))</f>
        <v>1041</v>
      </c>
    </row>
    <row r="1043" spans="1:25" ht="13.35" customHeight="1" x14ac:dyDescent="0.3">
      <c r="A1043" s="6" cm="1">
        <f t="array" ref="A10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498</v>
      </c>
      <c r="B1043" s="6" cm="1">
        <f t="array" ref="B10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3" s="6">
        <f>IFERROR(INDEX([1]!tblSchedule[Week Game Scheduled],MATCH(tblTeamSch[[#This Row],[Game Num]],[1]!tblSchedule[GameNum],0)),"")</f>
        <v>49</v>
      </c>
      <c r="D1043" s="6">
        <f>IFERROR(INDEX([1]!tblSchedule[Round],MATCH(tblTeamSch[[#This Row],[Game Num]],[1]!tblSchedule[GameNum],0)),"")</f>
        <v>1</v>
      </c>
      <c r="E1043" s="6">
        <f>IFERROR(INDEX([1]!tblSchedule[Rnd Sch],MATCH(tblTeamSch[[#This Row],[Game Num]],[1]!tblSchedule[GameNum],0)),"")</f>
        <v>1</v>
      </c>
      <c r="F1043" s="6" t="str">
        <f>IFERROR(INDEX([1]!tblSchedule[DLC],MATCH(tblTeamSch[[#This Row],[Game Num]],[1]!tblSchedule[GameNum],0)),"")</f>
        <v>4B1A</v>
      </c>
      <c r="G1043" s="7" t="str">
        <f>IFERROR(INDEX([1]!tblSchedule[Facility],MATCH(tblTeamSch[[#This Row],[Game Num]],[1]!tblSchedule[GameNum],0)),"")</f>
        <v>St. Stephen Martyr Gym</v>
      </c>
      <c r="H1043" s="8">
        <f>IFERROR(INDEX([1]!tblSchedule[Game Date],MATCH(tblTeamSch[[#This Row],[Game Num]],[1]!tblSchedule[GameNum],0)),"")</f>
        <v>45997</v>
      </c>
      <c r="I1043" s="9">
        <f>IFERROR(INDEX([1]!tblSchedule[Game Time],MATCH(tblTeamSch[[#This Row],[Game Num]],[1]!tblSchedule[GameNum],0)),"")</f>
        <v>0.45833333333333331</v>
      </c>
      <c r="J1043" s="10" t="str">
        <f>IFERROR(INDEX([1]!tblTeams[Organization],MATCH(tblTeamSch[[#This Row],[Team]],[1]!tblTeams[Team],0)),"")</f>
        <v>St. Aloysius</v>
      </c>
      <c r="K1043" s="10" t="str">
        <f>IFERROR(INDEX([1]!tblOrg[Abbr],MATCH(tblTeamSch[[#This Row],[Org]],[1]!tblOrg[Organization],0)),"")</f>
        <v>Aly</v>
      </c>
      <c r="L1043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3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1043" s="6" t="str" cm="1">
        <f t="array" ref="N104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3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043" s="6" t="str">
        <f>IFERROR(INDEX(#REF!,MATCH(tblTeamSch[[#This Row],[Team]],[1]!tblTeams[Team],0)),"")</f>
        <v/>
      </c>
      <c r="Q1043" s="6">
        <f>INDEX([1]!tblSchedule[Home Game],MATCH(tblTeamSch[[#This Row],[Game Num]],[1]!tblSchedule[GameNum],0))</f>
        <v>1</v>
      </c>
      <c r="R1043" s="7" t="e">
        <f>IF(COUNTIFS(tblTeamSch[Team],tblTeamSch[[#This Row],[Team]],#REF!,1)&gt;1,"Y","")</f>
        <v>#REF!</v>
      </c>
      <c r="S1043" s="6">
        <f>INDEX([1]!tblLoc[Score],MATCH(INDEX([1]!tblOrg[Loc],MATCH(tblTeamSch[[#This Row],[Org]],[1]!tblOrg[Organization],0)),[1]!tblLoc[Loc],0))</f>
        <v>4</v>
      </c>
      <c r="T1043" s="6" t="e">
        <f>INDEX([1]!tblLoc[Score],MATCH(INDEX([1]!tblOrg[Loc],MATCH(#REF!,[1]!tblOrg[Abbr],0)),[1]!tblLoc[Loc],0))</f>
        <v>#REF!</v>
      </c>
      <c r="U1043" s="6">
        <f>IFERROR(INDEX([1]!tblLoc[Score],MATCH(INDEX([1]!tblOrg[Loc],MATCH(INDEX(FacList,MATCH(tblTeamSch[[#This Row],[Facility]],INDEX(FacList,,1),0),3),[1]!tblOrg[Org Num],0)),[1]!tblLoc[Loc],0)),"")</f>
        <v>0</v>
      </c>
      <c r="V1043" s="6">
        <f>IF(OR(tblTeamSch[[#This Row],[Court]]="",tblTeamSch[[#This Row],[Home]]&gt;0),0,IF(tblTeamSch[[#This Row],[Court]]&lt;10,0,IF(tblTeamSch[[#This Row],[Home Court]]=10,0,10)))</f>
        <v>0</v>
      </c>
      <c r="W1043" s="6" t="e">
        <f>COUNTIFS(tblTeamSch[Travel Score for Game],10,tblTeamSch[Home],0,#REF!,#REF!)</f>
        <v>#REF!</v>
      </c>
      <c r="X1043" s="6" t="str">
        <f>IFERROR(INDEX(tblTeamSch[Overall Travel Score],MATCH(tblTeamSch[[#This Row],[Opponent]],tblTeamSch[Team],0)),"")</f>
        <v/>
      </c>
      <c r="Y1043" s="6" cm="1">
        <f t="array" ref="Y1043">IF(Y1042="Num",1,IF(Y1042="","",IF(Y1042+1&gt;TotalNumRegGames*2,"",Y1042+1)))</f>
        <v>1042</v>
      </c>
    </row>
    <row r="1044" spans="1:25" ht="13.35" customHeight="1" x14ac:dyDescent="0.3">
      <c r="A1044" s="6" cm="1">
        <f t="array" ref="A10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540</v>
      </c>
      <c r="B1044" s="6" cm="1">
        <f t="array" ref="B10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4" s="6">
        <f>IFERROR(INDEX([1]!tblSchedule[Week Game Scheduled],MATCH(tblTeamSch[[#This Row],[Game Num]],[1]!tblSchedule[GameNum],0)),"")</f>
        <v>50</v>
      </c>
      <c r="D1044" s="6">
        <f>IFERROR(INDEX([1]!tblSchedule[Round],MATCH(tblTeamSch[[#This Row],[Game Num]],[1]!tblSchedule[GameNum],0)),"")</f>
        <v>8</v>
      </c>
      <c r="E1044" s="6">
        <f>IFERROR(INDEX([1]!tblSchedule[Rnd Sch],MATCH(tblTeamSch[[#This Row],[Game Num]],[1]!tblSchedule[GameNum],0)),"")</f>
        <v>1</v>
      </c>
      <c r="F1044" s="6" t="str">
        <f>IFERROR(INDEX([1]!tblSchedule[DLC],MATCH(tblTeamSch[[#This Row],[Game Num]],[1]!tblSchedule[GameNum],0)),"")</f>
        <v>4B1A</v>
      </c>
      <c r="G1044" s="7" t="str">
        <f>IFERROR(INDEX([1]!tblSchedule[Facility],MATCH(tblTeamSch[[#This Row],[Game Num]],[1]!tblSchedule[GameNum],0)),"")</f>
        <v>St. Athanasius Hornets Nest (gym)</v>
      </c>
      <c r="H1044" s="8">
        <f>IFERROR(INDEX([1]!tblSchedule[Game Date],MATCH(tblTeamSch[[#This Row],[Game Num]],[1]!tblSchedule[GameNum],0)),"")</f>
        <v>45998</v>
      </c>
      <c r="I1044" s="9">
        <f>IFERROR(INDEX([1]!tblSchedule[Game Time],MATCH(tblTeamSch[[#This Row],[Game Num]],[1]!tblSchedule[GameNum],0)),"")</f>
        <v>0.66666666666666663</v>
      </c>
      <c r="J1044" s="10" t="str">
        <f>IFERROR(INDEX([1]!tblTeams[Organization],MATCH(tblTeamSch[[#This Row],[Team]],[1]!tblTeams[Team],0)),"")</f>
        <v>St. Aloysius</v>
      </c>
      <c r="K1044" s="10" t="str">
        <f>IFERROR(INDEX([1]!tblOrg[Abbr],MATCH(tblTeamSch[[#This Row],[Org]],[1]!tblOrg[Organization],0)),"")</f>
        <v>Aly</v>
      </c>
      <c r="L1044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4" s="10" t="str">
        <f>IFERROR(INDEX(IF(tblTeamSch[[#This Row],[1vs2]]=1,[1]!tblSchedule[Team 2 Name],[1]!tblSchedule[Team 1 Name]),MATCH(tblTeamSch[[#This Row],[Game Num]],[1]!tblSchedule[GameNum],0)),"")</f>
        <v>St. Athanasius BB 4B#1</v>
      </c>
      <c r="N1044" s="6" t="str" cm="1">
        <f t="array" ref="N104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044" s="6">
        <f>IF(tblTeamSch[[#This Row],[Game Num]]="","",COUNTIFS([1]!tblGameSlots[Game Slot Status],"Booked",[1]!tblGameSlots[Organization],tblTeamSch[[#This Row],[Org]],[1]!tblGameSlots[Game Date],tblTeamSch[[#This Row],[Date]]))</f>
        <v>2</v>
      </c>
      <c r="P1044" s="6" t="str">
        <f>IFERROR(INDEX(#REF!,MATCH(tblTeamSch[[#This Row],[Team]],[1]!tblTeams[Team],0)),"")</f>
        <v/>
      </c>
      <c r="Q1044" s="6">
        <f>INDEX([1]!tblSchedule[Home Game],MATCH(tblTeamSch[[#This Row],[Game Num]],[1]!tblSchedule[GameNum],0))</f>
        <v>1</v>
      </c>
      <c r="R1044" s="7" t="e">
        <f>IF(COUNTIFS(tblTeamSch[Team],tblTeamSch[[#This Row],[Team]],#REF!,1)&gt;1,"Y","")</f>
        <v>#REF!</v>
      </c>
      <c r="S1044" s="6">
        <f>INDEX([1]!tblLoc[Score],MATCH(INDEX([1]!tblOrg[Loc],MATCH(tblTeamSch[[#This Row],[Org]],[1]!tblOrg[Organization],0)),[1]!tblLoc[Loc],0))</f>
        <v>4</v>
      </c>
      <c r="T1044" s="6" t="e">
        <f>INDEX([1]!tblLoc[Score],MATCH(INDEX([1]!tblOrg[Loc],MATCH(#REF!,[1]!tblOrg[Abbr],0)),[1]!tblLoc[Loc],0))</f>
        <v>#REF!</v>
      </c>
      <c r="U1044" s="6">
        <f>IFERROR(INDEX([1]!tblLoc[Score],MATCH(INDEX([1]!tblOrg[Loc],MATCH(INDEX(FacList,MATCH(tblTeamSch[[#This Row],[Facility]],INDEX(FacList,,1),0),3),[1]!tblOrg[Org Num],0)),[1]!tblLoc[Loc],0)),"")</f>
        <v>7</v>
      </c>
      <c r="V1044" s="6">
        <f>IF(OR(tblTeamSch[[#This Row],[Court]]="",tblTeamSch[[#This Row],[Home]]&gt;0),0,IF(tblTeamSch[[#This Row],[Court]]&lt;10,0,IF(tblTeamSch[[#This Row],[Home Court]]=10,0,10)))</f>
        <v>0</v>
      </c>
      <c r="W1044" s="6" t="e">
        <f>COUNTIFS(tblTeamSch[Travel Score for Game],10,tblTeamSch[Home],0,#REF!,#REF!)</f>
        <v>#REF!</v>
      </c>
      <c r="X1044" s="6" t="str">
        <f>IFERROR(INDEX(tblTeamSch[Overall Travel Score],MATCH(tblTeamSch[[#This Row],[Opponent]],tblTeamSch[Team],0)),"")</f>
        <v/>
      </c>
      <c r="Y1044" s="6" cm="1">
        <f t="array" ref="Y1044">IF(Y1043="Num",1,IF(Y1043="","",IF(Y1043+1&gt;TotalNumRegGames*2,"",Y1043+1)))</f>
        <v>1043</v>
      </c>
    </row>
    <row r="1045" spans="1:25" ht="13.35" customHeight="1" x14ac:dyDescent="0.3">
      <c r="A1045" s="6" cm="1">
        <f t="array" ref="A10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504</v>
      </c>
      <c r="B1045" s="6" cm="1">
        <f t="array" ref="B10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45" s="6">
        <f>IFERROR(INDEX([1]!tblSchedule[Week Game Scheduled],MATCH(tblTeamSch[[#This Row],[Game Num]],[1]!tblSchedule[GameNum],0)),"")</f>
        <v>50</v>
      </c>
      <c r="D1045" s="6">
        <f>IFERROR(INDEX([1]!tblSchedule[Round],MATCH(tblTeamSch[[#This Row],[Game Num]],[1]!tblSchedule[GameNum],0)),"")</f>
        <v>2</v>
      </c>
      <c r="E1045" s="6">
        <f>IFERROR(INDEX([1]!tblSchedule[Rnd Sch],MATCH(tblTeamSch[[#This Row],[Game Num]],[1]!tblSchedule[GameNum],0)),"")</f>
        <v>2</v>
      </c>
      <c r="F1045" s="6" t="str">
        <f>IFERROR(INDEX([1]!tblSchedule[DLC],MATCH(tblTeamSch[[#This Row],[Game Num]],[1]!tblSchedule[GameNum],0)),"")</f>
        <v>4B1A</v>
      </c>
      <c r="G1045" s="7" t="str">
        <f>IFERROR(INDEX([1]!tblSchedule[Facility],MATCH(tblTeamSch[[#This Row],[Game Num]],[1]!tblSchedule[GameNum],0)),"")</f>
        <v>Ascension Gym</v>
      </c>
      <c r="H1045" s="8">
        <f>IFERROR(INDEX([1]!tblSchedule[Game Date],MATCH(tblTeamSch[[#This Row],[Game Num]],[1]!tblSchedule[GameNum],0)),"")</f>
        <v>46004</v>
      </c>
      <c r="I1045" s="9">
        <f>IFERROR(INDEX([1]!tblSchedule[Game Time],MATCH(tblTeamSch[[#This Row],[Game Num]],[1]!tblSchedule[GameNum],0)),"")</f>
        <v>0.45833333333333331</v>
      </c>
      <c r="J1045" s="10" t="str">
        <f>IFERROR(INDEX([1]!tblTeams[Organization],MATCH(tblTeamSch[[#This Row],[Team]],[1]!tblTeams[Team],0)),"")</f>
        <v>St. Aloysius</v>
      </c>
      <c r="K1045" s="10" t="str">
        <f>IFERROR(INDEX([1]!tblOrg[Abbr],MATCH(tblTeamSch[[#This Row],[Org]],[1]!tblOrg[Organization],0)),"")</f>
        <v>Aly</v>
      </c>
      <c r="L1045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5" s="10" t="str">
        <f>IFERROR(INDEX(IF(tblTeamSch[[#This Row],[1vs2]]=1,[1]!tblSchedule[Team 2 Name],[1]!tblSchedule[Team 1 Name]),MATCH(tblTeamSch[[#This Row],[Game Num]],[1]!tblSchedule[GameNum],0)),"")</f>
        <v>Ascension BB 4B#1</v>
      </c>
      <c r="N1045" s="6" t="str" cm="1">
        <f t="array" ref="N104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5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045" s="6" t="str">
        <f>IFERROR(INDEX(#REF!,MATCH(tblTeamSch[[#This Row],[Team]],[1]!tblTeams[Team],0)),"")</f>
        <v/>
      </c>
      <c r="Q1045" s="6">
        <f>INDEX([1]!tblSchedule[Home Game],MATCH(tblTeamSch[[#This Row],[Game Num]],[1]!tblSchedule[GameNum],0))</f>
        <v>1</v>
      </c>
      <c r="R1045" s="7" t="e">
        <f>IF(COUNTIFS(tblTeamSch[Team],tblTeamSch[[#This Row],[Team]],#REF!,1)&gt;1,"Y","")</f>
        <v>#REF!</v>
      </c>
      <c r="S1045" s="6">
        <f>INDEX([1]!tblLoc[Score],MATCH(INDEX([1]!tblOrg[Loc],MATCH(tblTeamSch[[#This Row],[Org]],[1]!tblOrg[Organization],0)),[1]!tblLoc[Loc],0))</f>
        <v>4</v>
      </c>
      <c r="T1045" s="6" t="e">
        <f>INDEX([1]!tblLoc[Score],MATCH(INDEX([1]!tblOrg[Loc],MATCH(#REF!,[1]!tblOrg[Abbr],0)),[1]!tblLoc[Loc],0))</f>
        <v>#REF!</v>
      </c>
      <c r="U1045" s="6">
        <f>IFERROR(INDEX([1]!tblLoc[Score],MATCH(INDEX([1]!tblOrg[Loc],MATCH(INDEX(FacList,MATCH(tblTeamSch[[#This Row],[Facility]],INDEX(FacList,,1),0),3),[1]!tblOrg[Org Num],0)),[1]!tblLoc[Loc],0)),"")</f>
        <v>0</v>
      </c>
      <c r="V1045" s="6">
        <f>IF(OR(tblTeamSch[[#This Row],[Court]]="",tblTeamSch[[#This Row],[Home]]&gt;0),0,IF(tblTeamSch[[#This Row],[Court]]&lt;10,0,IF(tblTeamSch[[#This Row],[Home Court]]=10,0,10)))</f>
        <v>0</v>
      </c>
      <c r="W1045" s="6" t="e">
        <f>COUNTIFS(tblTeamSch[Travel Score for Game],10,tblTeamSch[Home],0,#REF!,#REF!)</f>
        <v>#REF!</v>
      </c>
      <c r="X1045" s="6" t="str">
        <f>IFERROR(INDEX(tblTeamSch[Overall Travel Score],MATCH(tblTeamSch[[#This Row],[Opponent]],tblTeamSch[Team],0)),"")</f>
        <v/>
      </c>
      <c r="Y1045" s="6" cm="1">
        <f t="array" ref="Y1045">IF(Y1044="Num",1,IF(Y1044="","",IF(Y1044+1&gt;TotalNumRegGames*2,"",Y1044+1)))</f>
        <v>1044</v>
      </c>
    </row>
    <row r="1046" spans="1:25" ht="13.35" customHeight="1" x14ac:dyDescent="0.3">
      <c r="A1046" s="6" cm="1">
        <f t="array" ref="A10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515</v>
      </c>
      <c r="B1046" s="6" cm="1">
        <f t="array" ref="B10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46" s="6">
        <f>IFERROR(INDEX([1]!tblSchedule[Week Game Scheduled],MATCH(tblTeamSch[[#This Row],[Game Num]],[1]!tblSchedule[GameNum],0)),"")</f>
        <v>6</v>
      </c>
      <c r="D1046" s="6">
        <f>IFERROR(INDEX([1]!tblSchedule[Round],MATCH(tblTeamSch[[#This Row],[Game Num]],[1]!tblSchedule[GameNum],0)),"")</f>
        <v>4</v>
      </c>
      <c r="E1046" s="6">
        <f>IFERROR(INDEX([1]!tblSchedule[Rnd Sch],MATCH(tblTeamSch[[#This Row],[Game Num]],[1]!tblSchedule[GameNum],0)),"")</f>
        <v>4</v>
      </c>
      <c r="F1046" s="6" t="str">
        <f>IFERROR(INDEX([1]!tblSchedule[DLC],MATCH(tblTeamSch[[#This Row],[Game Num]],[1]!tblSchedule[GameNum],0)),"")</f>
        <v>4B1A</v>
      </c>
      <c r="G1046" s="7" t="str">
        <f>IFERROR(INDEX([1]!tblSchedule[Facility],MATCH(tblTeamSch[[#This Row],[Game Num]],[1]!tblSchedule[GameNum],0)),"")</f>
        <v>Saint Andrew Academy Gym</v>
      </c>
      <c r="H1046" s="8">
        <f>IFERROR(INDEX([1]!tblSchedule[Game Date],MATCH(tblTeamSch[[#This Row],[Game Num]],[1]!tblSchedule[GameNum],0)),"")</f>
        <v>46032</v>
      </c>
      <c r="I1046" s="9">
        <f>IFERROR(INDEX([1]!tblSchedule[Game Time],MATCH(tblTeamSch[[#This Row],[Game Num]],[1]!tblSchedule[GameNum],0)),"")</f>
        <v>0.45833333333333331</v>
      </c>
      <c r="J1046" s="10" t="str">
        <f>IFERROR(INDEX([1]!tblTeams[Organization],MATCH(tblTeamSch[[#This Row],[Team]],[1]!tblTeams[Team],0)),"")</f>
        <v>St. Aloysius</v>
      </c>
      <c r="K1046" s="10" t="str">
        <f>IFERROR(INDEX([1]!tblOrg[Abbr],MATCH(tblTeamSch[[#This Row],[Org]],[1]!tblOrg[Organization],0)),"")</f>
        <v>Aly</v>
      </c>
      <c r="L1046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6" s="10" t="str">
        <f>IFERROR(INDEX(IF(tblTeamSch[[#This Row],[1vs2]]=1,[1]!tblSchedule[Team 2 Name],[1]!tblSchedule[Team 1 Name]),MATCH(tblTeamSch[[#This Row],[Game Num]],[1]!tblSchedule[GameNum],0)),"")</f>
        <v>St. Andrew BB 4B</v>
      </c>
      <c r="N1046" s="6" t="str" cm="1">
        <f t="array" ref="N104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6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046" s="6" t="str">
        <f>IFERROR(INDEX(#REF!,MATCH(tblTeamSch[[#This Row],[Team]],[1]!tblTeams[Team],0)),"")</f>
        <v/>
      </c>
      <c r="Q1046" s="6">
        <f>INDEX([1]!tblSchedule[Home Game],MATCH(tblTeamSch[[#This Row],[Game Num]],[1]!tblSchedule[GameNum],0))</f>
        <v>1</v>
      </c>
      <c r="R1046" s="7" t="e">
        <f>IF(COUNTIFS(tblTeamSch[Team],tblTeamSch[[#This Row],[Team]],#REF!,1)&gt;1,"Y","")</f>
        <v>#REF!</v>
      </c>
      <c r="S1046" s="6">
        <f>INDEX([1]!tblLoc[Score],MATCH(INDEX([1]!tblOrg[Loc],MATCH(tblTeamSch[[#This Row],[Org]],[1]!tblOrg[Organization],0)),[1]!tblLoc[Loc],0))</f>
        <v>4</v>
      </c>
      <c r="T1046" s="6" t="e">
        <f>INDEX([1]!tblLoc[Score],MATCH(INDEX([1]!tblOrg[Loc],MATCH(#REF!,[1]!tblOrg[Abbr],0)),[1]!tblLoc[Loc],0))</f>
        <v>#REF!</v>
      </c>
      <c r="U1046" s="6">
        <f>IFERROR(INDEX([1]!tblLoc[Score],MATCH(INDEX([1]!tblOrg[Loc],MATCH(INDEX(FacList,MATCH(tblTeamSch[[#This Row],[Facility]],INDEX(FacList,,1),0),3),[1]!tblOrg[Org Num],0)),[1]!tblLoc[Loc],0)),"")</f>
        <v>10</v>
      </c>
      <c r="V1046" s="6">
        <f>IF(OR(tblTeamSch[[#This Row],[Court]]="",tblTeamSch[[#This Row],[Home]]&gt;0),0,IF(tblTeamSch[[#This Row],[Court]]&lt;10,0,IF(tblTeamSch[[#This Row],[Home Court]]=10,0,10)))</f>
        <v>0</v>
      </c>
      <c r="W1046" s="6" t="e">
        <f>COUNTIFS(tblTeamSch[Travel Score for Game],10,tblTeamSch[Home],0,#REF!,#REF!)</f>
        <v>#REF!</v>
      </c>
      <c r="X1046" s="6" t="str">
        <f>IFERROR(INDEX(tblTeamSch[Overall Travel Score],MATCH(tblTeamSch[[#This Row],[Opponent]],tblTeamSch[Team],0)),"")</f>
        <v/>
      </c>
      <c r="Y1046" s="6" cm="1">
        <f t="array" ref="Y1046">IF(Y1045="Num",1,IF(Y1045="","",IF(Y1045+1&gt;TotalNumRegGames*2,"",Y1045+1)))</f>
        <v>1045</v>
      </c>
    </row>
    <row r="1047" spans="1:25" ht="13.35" customHeight="1" x14ac:dyDescent="0.3">
      <c r="A1047" s="6" cm="1">
        <f t="array" ref="A10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524</v>
      </c>
      <c r="B1047" s="6" cm="1">
        <f t="array" ref="B10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47" s="6">
        <f>IFERROR(INDEX([1]!tblSchedule[Week Game Scheduled],MATCH(tblTeamSch[[#This Row],[Game Num]],[1]!tblSchedule[GameNum],0)),"")</f>
        <v>7</v>
      </c>
      <c r="D1047" s="6">
        <f>IFERROR(INDEX([1]!tblSchedule[Round],MATCH(tblTeamSch[[#This Row],[Game Num]],[1]!tblSchedule[GameNum],0)),"")</f>
        <v>5</v>
      </c>
      <c r="E1047" s="6">
        <f>IFERROR(INDEX([1]!tblSchedule[Rnd Sch],MATCH(tblTeamSch[[#This Row],[Game Num]],[1]!tblSchedule[GameNum],0)),"")</f>
        <v>5</v>
      </c>
      <c r="F1047" s="6" t="str">
        <f>IFERROR(INDEX([1]!tblSchedule[DLC],MATCH(tblTeamSch[[#This Row],[Game Num]],[1]!tblSchedule[GameNum],0)),"")</f>
        <v>4B1A</v>
      </c>
      <c r="G1047" s="7" t="str">
        <f>IFERROR(INDEX([1]!tblSchedule[Facility],MATCH(tblTeamSch[[#This Row],[Game Num]],[1]!tblSchedule[GameNum],0)),"")</f>
        <v>St. Aloysius</v>
      </c>
      <c r="H1047" s="8">
        <f>IFERROR(INDEX([1]!tblSchedule[Game Date],MATCH(tblTeamSch[[#This Row],[Game Num]],[1]!tblSchedule[GameNum],0)),"")</f>
        <v>46039</v>
      </c>
      <c r="I1047" s="9">
        <f>IFERROR(INDEX([1]!tblSchedule[Game Time],MATCH(tblTeamSch[[#This Row],[Game Num]],[1]!tblSchedule[GameNum],0)),"")</f>
        <v>0.41666666666666669</v>
      </c>
      <c r="J1047" s="10" t="str">
        <f>IFERROR(INDEX([1]!tblTeams[Organization],MATCH(tblTeamSch[[#This Row],[Team]],[1]!tblTeams[Team],0)),"")</f>
        <v>St. Aloysius</v>
      </c>
      <c r="K1047" s="10" t="str">
        <f>IFERROR(INDEX([1]!tblOrg[Abbr],MATCH(tblTeamSch[[#This Row],[Org]],[1]!tblOrg[Organization],0)),"")</f>
        <v>Aly</v>
      </c>
      <c r="L1047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7" s="10" t="str">
        <f>IFERROR(INDEX(IF(tblTeamSch[[#This Row],[1vs2]]=1,[1]!tblSchedule[Team 2 Name],[1]!tblSchedule[Team 1 Name]),MATCH(tblTeamSch[[#This Row],[Game Num]],[1]!tblSchedule[GameNum],0)),"")</f>
        <v>OLOL 3/4 BB #1</v>
      </c>
      <c r="N1047" s="6" t="str" cm="1">
        <f t="array" ref="N104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7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047" s="6" t="str">
        <f>IFERROR(INDEX(#REF!,MATCH(tblTeamSch[[#This Row],[Team]],[1]!tblTeams[Team],0)),"")</f>
        <v/>
      </c>
      <c r="Q1047" s="6">
        <f>INDEX([1]!tblSchedule[Home Game],MATCH(tblTeamSch[[#This Row],[Game Num]],[1]!tblSchedule[GameNum],0))</f>
        <v>1</v>
      </c>
      <c r="R1047" s="7" t="e">
        <f>IF(COUNTIFS(tblTeamSch[Team],tblTeamSch[[#This Row],[Team]],#REF!,1)&gt;1,"Y","")</f>
        <v>#REF!</v>
      </c>
      <c r="S1047" s="6">
        <f>INDEX([1]!tblLoc[Score],MATCH(INDEX([1]!tblOrg[Loc],MATCH(tblTeamSch[[#This Row],[Org]],[1]!tblOrg[Organization],0)),[1]!tblLoc[Loc],0))</f>
        <v>4</v>
      </c>
      <c r="T1047" s="6" t="e">
        <f>INDEX([1]!tblLoc[Score],MATCH(INDEX([1]!tblOrg[Loc],MATCH(#REF!,[1]!tblOrg[Abbr],0)),[1]!tblLoc[Loc],0))</f>
        <v>#REF!</v>
      </c>
      <c r="U1047" s="6">
        <f>IFERROR(INDEX([1]!tblLoc[Score],MATCH(INDEX([1]!tblOrg[Loc],MATCH(INDEX(FacList,MATCH(tblTeamSch[[#This Row],[Facility]],INDEX(FacList,,1),0),3),[1]!tblOrg[Org Num],0)),[1]!tblLoc[Loc],0)),"")</f>
        <v>4</v>
      </c>
      <c r="V1047" s="6">
        <f>IF(OR(tblTeamSch[[#This Row],[Court]]="",tblTeamSch[[#This Row],[Home]]&gt;0),0,IF(tblTeamSch[[#This Row],[Court]]&lt;10,0,IF(tblTeamSch[[#This Row],[Home Court]]=10,0,10)))</f>
        <v>0</v>
      </c>
      <c r="W1047" s="6" t="e">
        <f>COUNTIFS(tblTeamSch[Travel Score for Game],10,tblTeamSch[Home],0,#REF!,#REF!)</f>
        <v>#REF!</v>
      </c>
      <c r="X1047" s="6" t="str">
        <f>IFERROR(INDEX(tblTeamSch[Overall Travel Score],MATCH(tblTeamSch[[#This Row],[Opponent]],tblTeamSch[Team],0)),"")</f>
        <v/>
      </c>
      <c r="Y1047" s="6" cm="1">
        <f t="array" ref="Y1047">IF(Y1046="Num",1,IF(Y1046="","",IF(Y1046+1&gt;TotalNumRegGames*2,"",Y1046+1)))</f>
        <v>1046</v>
      </c>
    </row>
    <row r="1048" spans="1:25" ht="13.35" customHeight="1" x14ac:dyDescent="0.3">
      <c r="A1048" s="6" cm="1">
        <f t="array" ref="A10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530</v>
      </c>
      <c r="B1048" s="6" cm="1">
        <f t="array" ref="B10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48" s="6">
        <f>IFERROR(INDEX([1]!tblSchedule[Week Game Scheduled],MATCH(tblTeamSch[[#This Row],[Game Num]],[1]!tblSchedule[GameNum],0)),"")</f>
        <v>8</v>
      </c>
      <c r="D1048" s="6">
        <f>IFERROR(INDEX([1]!tblSchedule[Round],MATCH(tblTeamSch[[#This Row],[Game Num]],[1]!tblSchedule[GameNum],0)),"")</f>
        <v>6</v>
      </c>
      <c r="E1048" s="6">
        <f>IFERROR(INDEX([1]!tblSchedule[Rnd Sch],MATCH(tblTeamSch[[#This Row],[Game Num]],[1]!tblSchedule[GameNum],0)),"")</f>
        <v>6</v>
      </c>
      <c r="F1048" s="6" t="str">
        <f>IFERROR(INDEX([1]!tblSchedule[DLC],MATCH(tblTeamSch[[#This Row],[Game Num]],[1]!tblSchedule[GameNum],0)),"")</f>
        <v>4B1A</v>
      </c>
      <c r="G1048" s="7" t="str">
        <f>IFERROR(INDEX([1]!tblSchedule[Facility],MATCH(tblTeamSch[[#This Row],[Game Num]],[1]!tblSchedule[GameNum],0)),"")</f>
        <v>St. Aloysius</v>
      </c>
      <c r="H1048" s="8">
        <f>IFERROR(INDEX([1]!tblSchedule[Game Date],MATCH(tblTeamSch[[#This Row],[Game Num]],[1]!tblSchedule[GameNum],0)),"")</f>
        <v>46046</v>
      </c>
      <c r="I1048" s="9">
        <f>IFERROR(INDEX([1]!tblSchedule[Game Time],MATCH(tblTeamSch[[#This Row],[Game Num]],[1]!tblSchedule[GameNum],0)),"")</f>
        <v>0.41666666666666669</v>
      </c>
      <c r="J1048" s="10" t="str">
        <f>IFERROR(INDEX([1]!tblTeams[Organization],MATCH(tblTeamSch[[#This Row],[Team]],[1]!tblTeams[Team],0)),"")</f>
        <v>St. Aloysius</v>
      </c>
      <c r="K1048" s="10" t="str">
        <f>IFERROR(INDEX([1]!tblOrg[Abbr],MATCH(tblTeamSch[[#This Row],[Org]],[1]!tblOrg[Organization],0)),"")</f>
        <v>Aly</v>
      </c>
      <c r="L1048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8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1048" s="6" t="str" cm="1">
        <f t="array" ref="N10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Available, NA</v>
      </c>
      <c r="O1048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048" s="6" t="str">
        <f>IFERROR(INDEX(#REF!,MATCH(tblTeamSch[[#This Row],[Team]],[1]!tblTeams[Team],0)),"")</f>
        <v/>
      </c>
      <c r="Q1048" s="6">
        <f>INDEX([1]!tblSchedule[Home Game],MATCH(tblTeamSch[[#This Row],[Game Num]],[1]!tblSchedule[GameNum],0))</f>
        <v>1</v>
      </c>
      <c r="R1048" s="7" t="e">
        <f>IF(COUNTIFS(tblTeamSch[Team],tblTeamSch[[#This Row],[Team]],#REF!,1)&gt;1,"Y","")</f>
        <v>#REF!</v>
      </c>
      <c r="S1048" s="6">
        <f>INDEX([1]!tblLoc[Score],MATCH(INDEX([1]!tblOrg[Loc],MATCH(tblTeamSch[[#This Row],[Org]],[1]!tblOrg[Organization],0)),[1]!tblLoc[Loc],0))</f>
        <v>4</v>
      </c>
      <c r="T1048" s="6" t="e">
        <f>INDEX([1]!tblLoc[Score],MATCH(INDEX([1]!tblOrg[Loc],MATCH(#REF!,[1]!tblOrg[Abbr],0)),[1]!tblLoc[Loc],0))</f>
        <v>#REF!</v>
      </c>
      <c r="U1048" s="6">
        <f>IFERROR(INDEX([1]!tblLoc[Score],MATCH(INDEX([1]!tblOrg[Loc],MATCH(INDEX(FacList,MATCH(tblTeamSch[[#This Row],[Facility]],INDEX(FacList,,1),0),3),[1]!tblOrg[Org Num],0)),[1]!tblLoc[Loc],0)),"")</f>
        <v>4</v>
      </c>
      <c r="V1048" s="6">
        <f>IF(OR(tblTeamSch[[#This Row],[Court]]="",tblTeamSch[[#This Row],[Home]]&gt;0),0,IF(tblTeamSch[[#This Row],[Court]]&lt;10,0,IF(tblTeamSch[[#This Row],[Home Court]]=10,0,10)))</f>
        <v>0</v>
      </c>
      <c r="W1048" s="6" t="e">
        <f>COUNTIFS(tblTeamSch[Travel Score for Game],10,tblTeamSch[Home],0,#REF!,#REF!)</f>
        <v>#REF!</v>
      </c>
      <c r="X1048" s="6" t="str">
        <f>IFERROR(INDEX(tblTeamSch[Overall Travel Score],MATCH(tblTeamSch[[#This Row],[Opponent]],tblTeamSch[Team],0)),"")</f>
        <v/>
      </c>
      <c r="Y1048" s="6" cm="1">
        <f t="array" ref="Y1048">IF(Y1047="Num",1,IF(Y1047="","",IF(Y1047+1&gt;TotalNumRegGames*2,"",Y1047+1)))</f>
        <v>1047</v>
      </c>
    </row>
    <row r="1049" spans="1:25" ht="13.35" customHeight="1" x14ac:dyDescent="0.3">
      <c r="A1049" s="6" cm="1">
        <f t="array" ref="A10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536</v>
      </c>
      <c r="B1049" s="6" cm="1">
        <f t="array" ref="B10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49" s="6">
        <f>IFERROR(INDEX([1]!tblSchedule[Week Game Scheduled],MATCH(tblTeamSch[[#This Row],[Game Num]],[1]!tblSchedule[GameNum],0)),"")</f>
        <v>9</v>
      </c>
      <c r="D1049" s="6">
        <f>IFERROR(INDEX([1]!tblSchedule[Round],MATCH(tblTeamSch[[#This Row],[Game Num]],[1]!tblSchedule[GameNum],0)),"")</f>
        <v>7</v>
      </c>
      <c r="E1049" s="6">
        <f>IFERROR(INDEX([1]!tblSchedule[Rnd Sch],MATCH(tblTeamSch[[#This Row],[Game Num]],[1]!tblSchedule[GameNum],0)),"")</f>
        <v>7</v>
      </c>
      <c r="F1049" s="6" t="str">
        <f>IFERROR(INDEX([1]!tblSchedule[DLC],MATCH(tblTeamSch[[#This Row],[Game Num]],[1]!tblSchedule[GameNum],0)),"")</f>
        <v>4B1A</v>
      </c>
      <c r="G1049" s="7" t="str">
        <f>IFERROR(INDEX([1]!tblSchedule[Facility],MATCH(tblTeamSch[[#This Row],[Game Num]],[1]!tblSchedule[GameNum],0)),"")</f>
        <v>St Francis of Assisi</v>
      </c>
      <c r="H1049" s="8">
        <f>IFERROR(INDEX([1]!tblSchedule[Game Date],MATCH(tblTeamSch[[#This Row],[Game Num]],[1]!tblSchedule[GameNum],0)),"")</f>
        <v>46053</v>
      </c>
      <c r="I1049" s="9">
        <f>IFERROR(INDEX([1]!tblSchedule[Game Time],MATCH(tblTeamSch[[#This Row],[Game Num]],[1]!tblSchedule[GameNum],0)),"")</f>
        <v>0.41666666666666669</v>
      </c>
      <c r="J1049" s="10" t="str">
        <f>IFERROR(INDEX([1]!tblTeams[Organization],MATCH(tblTeamSch[[#This Row],[Team]],[1]!tblTeams[Team],0)),"")</f>
        <v>St. Aloysius</v>
      </c>
      <c r="K1049" s="10" t="str">
        <f>IFERROR(INDEX([1]!tblOrg[Abbr],MATCH(tblTeamSch[[#This Row],[Org]],[1]!tblOrg[Organization],0)),"")</f>
        <v>Aly</v>
      </c>
      <c r="L1049" s="10" t="str">
        <f>IFERROR(INDEX(IF(tblTeamSch[[#This Row],[1vs2]]=1,[1]!tblSchedule[Team 1 Name],[1]!tblSchedule[Team 2 Name]),MATCH(tblTeamSch[[#This Row],[Game Num]],[1]!tblSchedule[GameNum],0)),"")</f>
        <v>St. Aloysius BB-4G Boys1 BLUE</v>
      </c>
      <c r="M1049" s="10" t="str">
        <f>IFERROR(INDEX(IF(tblTeamSch[[#This Row],[1vs2]]=1,[1]!tblSchedule[Team 2 Name],[1]!tblSchedule[Team 1 Name]),MATCH(tblTeamSch[[#This Row],[Game Num]],[1]!tblSchedule[GameNum],0)),"")</f>
        <v>St. Nicholas BB 4B #1</v>
      </c>
      <c r="N1049" s="6" t="str" cm="1">
        <f t="array" ref="N104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04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049" s="6" t="str">
        <f>IFERROR(INDEX(#REF!,MATCH(tblTeamSch[[#This Row],[Team]],[1]!tblTeams[Team],0)),"")</f>
        <v/>
      </c>
      <c r="Q1049" s="6">
        <f>INDEX([1]!tblSchedule[Home Game],MATCH(tblTeamSch[[#This Row],[Game Num]],[1]!tblSchedule[GameNum],0))</f>
        <v>0</v>
      </c>
      <c r="R1049" s="7" t="e">
        <f>IF(COUNTIFS(tblTeamSch[Team],tblTeamSch[[#This Row],[Team]],#REF!,1)&gt;1,"Y","")</f>
        <v>#REF!</v>
      </c>
      <c r="S1049" s="6">
        <f>INDEX([1]!tblLoc[Score],MATCH(INDEX([1]!tblOrg[Loc],MATCH(tblTeamSch[[#This Row],[Org]],[1]!tblOrg[Organization],0)),[1]!tblLoc[Loc],0))</f>
        <v>4</v>
      </c>
      <c r="T1049" s="6" t="e">
        <f>INDEX([1]!tblLoc[Score],MATCH(INDEX([1]!tblOrg[Loc],MATCH(#REF!,[1]!tblOrg[Abbr],0)),[1]!tblLoc[Loc],0))</f>
        <v>#REF!</v>
      </c>
      <c r="U1049" s="6">
        <f>IFERROR(INDEX([1]!tblLoc[Score],MATCH(INDEX([1]!tblOrg[Loc],MATCH(INDEX(FacList,MATCH(tblTeamSch[[#This Row],[Facility]],INDEX(FacList,,1),0),3),[1]!tblOrg[Org Num],0)),[1]!tblLoc[Loc],0)),"")</f>
        <v>0</v>
      </c>
      <c r="V1049" s="6">
        <f>IF(OR(tblTeamSch[[#This Row],[Court]]="",tblTeamSch[[#This Row],[Home]]&gt;0),0,IF(tblTeamSch[[#This Row],[Court]]&lt;10,0,IF(tblTeamSch[[#This Row],[Home Court]]=10,0,10)))</f>
        <v>0</v>
      </c>
      <c r="W1049" s="6" t="e">
        <f>COUNTIFS(tblTeamSch[Travel Score for Game],10,tblTeamSch[Home],0,#REF!,#REF!)</f>
        <v>#REF!</v>
      </c>
      <c r="X1049" s="6" t="str">
        <f>IFERROR(INDEX(tblTeamSch[Overall Travel Score],MATCH(tblTeamSch[[#This Row],[Opponent]],tblTeamSch[Team],0)),"")</f>
        <v/>
      </c>
      <c r="Y1049" s="6" cm="1">
        <f t="array" ref="Y1049">IF(Y1048="Num",1,IF(Y1048="","",IF(Y1048+1&gt;TotalNumRegGames*2,"",Y1048+1)))</f>
        <v>1048</v>
      </c>
    </row>
    <row r="1050" spans="1:25" ht="13.35" customHeight="1" x14ac:dyDescent="0.3">
      <c r="A1050" s="6" cm="1">
        <f t="array" ref="A10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589</v>
      </c>
      <c r="B1050" s="6" cm="1">
        <f t="array" ref="B10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0" s="6">
        <f>IFERROR(INDEX([1]!tblSchedule[Week Game Scheduled],MATCH(tblTeamSch[[#This Row],[Game Num]],[1]!tblSchedule[GameNum],0)),"")</f>
        <v>49</v>
      </c>
      <c r="D1050" s="6">
        <f>IFERROR(INDEX([1]!tblSchedule[Round],MATCH(tblTeamSch[[#This Row],[Game Num]],[1]!tblSchedule[GameNum],0)),"")</f>
        <v>1</v>
      </c>
      <c r="E1050" s="6">
        <f>IFERROR(INDEX([1]!tblSchedule[Rnd Sch],MATCH(tblTeamSch[[#This Row],[Game Num]],[1]!tblSchedule[GameNum],0)),"")</f>
        <v>1</v>
      </c>
      <c r="F1050" s="6" t="str">
        <f>IFERROR(INDEX([1]!tblSchedule[DLC],MATCH(tblTeamSch[[#This Row],[Game Num]],[1]!tblSchedule[GameNum],0)),"")</f>
        <v>4B2A</v>
      </c>
      <c r="G1050" s="7" t="str">
        <f>IFERROR(INDEX([1]!tblSchedule[Facility],MATCH(tblTeamSch[[#This Row],[Game Num]],[1]!tblSchedule[GameNum],0)),"")</f>
        <v>St. Martha Gym (Bethany Center)</v>
      </c>
      <c r="H1050" s="8">
        <f>IFERROR(INDEX([1]!tblSchedule[Game Date],MATCH(tblTeamSch[[#This Row],[Game Num]],[1]!tblSchedule[GameNum],0)),"")</f>
        <v>45997</v>
      </c>
      <c r="I1050" s="9">
        <f>IFERROR(INDEX([1]!tblSchedule[Game Time],MATCH(tblTeamSch[[#This Row],[Game Num]],[1]!tblSchedule[GameNum],0)),"")</f>
        <v>0.58333333333333337</v>
      </c>
      <c r="J1050" s="10" t="str">
        <f>IFERROR(INDEX([1]!tblTeams[Organization],MATCH(tblTeamSch[[#This Row],[Team]],[1]!tblTeams[Team],0)),"")</f>
        <v>St. Aloysius</v>
      </c>
      <c r="K1050" s="10" t="str">
        <f>IFERROR(INDEX([1]!tblOrg[Abbr],MATCH(tblTeamSch[[#This Row],[Org]],[1]!tblOrg[Organization],0)),"")</f>
        <v>Aly</v>
      </c>
      <c r="L1050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0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1050" s="6"/>
      <c r="O1050" s="6"/>
      <c r="P1050" s="6"/>
      <c r="Q1050" s="6">
        <f>INDEX([1]!tblSchedule[Home Game],MATCH(tblTeamSch[[#This Row],[Game Num]],[1]!tblSchedule[GameNum],0))</f>
        <v>1</v>
      </c>
      <c r="R1050" s="7" t="e">
        <f>IF(COUNTIFS(tblTeamSch[Team],tblTeamSch[[#This Row],[Team]],#REF!,1)&gt;1,"Y","")</f>
        <v>#REF!</v>
      </c>
      <c r="S1050" s="6">
        <f>INDEX([1]!tblLoc[Score],MATCH(INDEX([1]!tblOrg[Loc],MATCH(tblTeamSch[[#This Row],[Org]],[1]!tblOrg[Organization],0)),[1]!tblLoc[Loc],0))</f>
        <v>4</v>
      </c>
      <c r="T1050" s="6" t="e">
        <f>INDEX([1]!tblLoc[Score],MATCH(INDEX([1]!tblOrg[Loc],MATCH(#REF!,[1]!tblOrg[Abbr],0)),[1]!tblLoc[Loc],0))</f>
        <v>#REF!</v>
      </c>
      <c r="U1050" s="6">
        <f>IFERROR(INDEX([1]!tblLoc[Score],MATCH(INDEX([1]!tblOrg[Loc],MATCH(INDEX(FacList,MATCH(tblTeamSch[[#This Row],[Facility]],INDEX(FacList,,1),0),3),[1]!tblOrg[Org Num],0)),[1]!tblLoc[Loc],0)),"")</f>
        <v>0</v>
      </c>
      <c r="V1050" s="6">
        <f>IF(OR(tblTeamSch[[#This Row],[Court]]="",tblTeamSch[[#This Row],[Home]]&gt;0),0,IF(tblTeamSch[[#This Row],[Court]]&lt;10,0,IF(tblTeamSch[[#This Row],[Home Court]]=10,0,10)))</f>
        <v>0</v>
      </c>
      <c r="W1050" s="6" t="e">
        <f>COUNTIFS(tblTeamSch[Travel Score for Game],10,tblTeamSch[Home],0,#REF!,#REF!)</f>
        <v>#REF!</v>
      </c>
      <c r="X1050" s="6" t="str">
        <f>IFERROR(INDEX(tblTeamSch[Overall Travel Score],MATCH(tblTeamSch[[#This Row],[Opponent]],tblTeamSch[Team],0)),"")</f>
        <v/>
      </c>
      <c r="Y1050" s="6" cm="1">
        <f t="array" ref="Y1050">IF(Y1049="Num",1,IF(Y1049="","",IF(Y1049+1&gt;TotalNumRegGames*2,"",Y1049+1)))</f>
        <v>1049</v>
      </c>
    </row>
    <row r="1051" spans="1:25" ht="13.35" customHeight="1" x14ac:dyDescent="0.3">
      <c r="A1051" s="6" cm="1">
        <f t="array" ref="A10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596</v>
      </c>
      <c r="B1051" s="6" cm="1">
        <f t="array" ref="B10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51" s="6">
        <f>IFERROR(INDEX([1]!tblSchedule[Week Game Scheduled],MATCH(tblTeamSch[[#This Row],[Game Num]],[1]!tblSchedule[GameNum],0)),"")</f>
        <v>51</v>
      </c>
      <c r="D1051" s="6">
        <f>IFERROR(INDEX([1]!tblSchedule[Round],MATCH(tblTeamSch[[#This Row],[Game Num]],[1]!tblSchedule[GameNum],0)),"")</f>
        <v>2</v>
      </c>
      <c r="E1051" s="6">
        <f>IFERROR(INDEX([1]!tblSchedule[Rnd Sch],MATCH(tblTeamSch[[#This Row],[Game Num]],[1]!tblSchedule[GameNum],0)),"")</f>
        <v>2</v>
      </c>
      <c r="F1051" s="6" t="str">
        <f>IFERROR(INDEX([1]!tblSchedule[DLC],MATCH(tblTeamSch[[#This Row],[Game Num]],[1]!tblSchedule[GameNum],0)),"")</f>
        <v>4B2A</v>
      </c>
      <c r="G1051" s="7" t="str">
        <f>IFERROR(INDEX([1]!tblSchedule[Facility],MATCH(tblTeamSch[[#This Row],[Game Num]],[1]!tblSchedule[GameNum],0)),"")</f>
        <v>St. Margaret Mary PAC (smaller gym)</v>
      </c>
      <c r="H1051" s="8">
        <f>IFERROR(INDEX([1]!tblSchedule[Game Date],MATCH(tblTeamSch[[#This Row],[Game Num]],[1]!tblSchedule[GameNum],0)),"")</f>
        <v>46005</v>
      </c>
      <c r="I1051" s="9">
        <f>IFERROR(INDEX([1]!tblSchedule[Game Time],MATCH(tblTeamSch[[#This Row],[Game Num]],[1]!tblSchedule[GameNum],0)),"")</f>
        <v>0.60416666666666663</v>
      </c>
      <c r="J1051" s="10" t="str">
        <f>IFERROR(INDEX([1]!tblTeams[Organization],MATCH(tblTeamSch[[#This Row],[Team]],[1]!tblTeams[Team],0)),"")</f>
        <v>St. Aloysius</v>
      </c>
      <c r="K1051" s="10" t="str">
        <f>IFERROR(INDEX([1]!tblOrg[Abbr],MATCH(tblTeamSch[[#This Row],[Org]],[1]!tblOrg[Organization],0)),"")</f>
        <v>Aly</v>
      </c>
      <c r="L1051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1" s="10" t="str">
        <f>IFERROR(INDEX(IF(tblTeamSch[[#This Row],[1vs2]]=1,[1]!tblSchedule[Team 2 Name],[1]!tblSchedule[Team 1 Name]),MATCH(tblTeamSch[[#This Row],[Game Num]],[1]!tblSchedule[GameNum],0)),"")</f>
        <v>OLOL 3/4 BB #2 Black</v>
      </c>
      <c r="N1051" s="6"/>
      <c r="O1051" s="6"/>
      <c r="P1051" s="6"/>
      <c r="Q1051" s="6">
        <f>INDEX([1]!tblSchedule[Home Game],MATCH(tblTeamSch[[#This Row],[Game Num]],[1]!tblSchedule[GameNum],0))</f>
        <v>0</v>
      </c>
      <c r="R1051" s="7" t="e">
        <f>IF(COUNTIFS(tblTeamSch[Team],tblTeamSch[[#This Row],[Team]],#REF!,1)&gt;1,"Y","")</f>
        <v>#REF!</v>
      </c>
      <c r="S1051" s="6">
        <f>INDEX([1]!tblLoc[Score],MATCH(INDEX([1]!tblOrg[Loc],MATCH(tblTeamSch[[#This Row],[Org]],[1]!tblOrg[Organization],0)),[1]!tblLoc[Loc],0))</f>
        <v>4</v>
      </c>
      <c r="T1051" s="6" t="e">
        <f>INDEX([1]!tblLoc[Score],MATCH(INDEX([1]!tblOrg[Loc],MATCH(#REF!,[1]!tblOrg[Abbr],0)),[1]!tblLoc[Loc],0))</f>
        <v>#REF!</v>
      </c>
      <c r="U1051" s="6">
        <f>IFERROR(INDEX([1]!tblLoc[Score],MATCH(INDEX([1]!tblOrg[Loc],MATCH(INDEX(FacList,MATCH(tblTeamSch[[#This Row],[Facility]],INDEX(FacList,,1),0),3),[1]!tblOrg[Org Num],0)),[1]!tblLoc[Loc],0)),"")</f>
        <v>0</v>
      </c>
      <c r="V1051" s="6">
        <f>IF(OR(tblTeamSch[[#This Row],[Court]]="",tblTeamSch[[#This Row],[Home]]&gt;0),0,IF(tblTeamSch[[#This Row],[Court]]&lt;10,0,IF(tblTeamSch[[#This Row],[Home Court]]=10,0,10)))</f>
        <v>0</v>
      </c>
      <c r="W1051" s="6" t="e">
        <f>COUNTIFS(tblTeamSch[Travel Score for Game],10,tblTeamSch[Home],0,#REF!,#REF!)</f>
        <v>#REF!</v>
      </c>
      <c r="X1051" s="6" t="str">
        <f>IFERROR(INDEX(tblTeamSch[Overall Travel Score],MATCH(tblTeamSch[[#This Row],[Opponent]],tblTeamSch[Team],0)),"")</f>
        <v/>
      </c>
      <c r="Y1051" s="6" cm="1">
        <f t="array" ref="Y1051">IF(Y1050="Num",1,IF(Y1050="","",IF(Y1050+1&gt;TotalNumRegGames*2,"",Y1050+1)))</f>
        <v>1050</v>
      </c>
    </row>
    <row r="1052" spans="1:25" ht="13.35" customHeight="1" x14ac:dyDescent="0.3">
      <c r="A1052" s="6" cm="1">
        <f t="array" ref="A10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606</v>
      </c>
      <c r="B1052" s="6" cm="1">
        <f t="array" ref="B10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52" s="6">
        <f>IFERROR(INDEX([1]!tblSchedule[Week Game Scheduled],MATCH(tblTeamSch[[#This Row],[Game Num]],[1]!tblSchedule[GameNum],0)),"")</f>
        <v>6</v>
      </c>
      <c r="D1052" s="6">
        <f>IFERROR(INDEX([1]!tblSchedule[Round],MATCH(tblTeamSch[[#This Row],[Game Num]],[1]!tblSchedule[GameNum],0)),"")</f>
        <v>3</v>
      </c>
      <c r="E1052" s="6">
        <f>IFERROR(INDEX([1]!tblSchedule[Rnd Sch],MATCH(tblTeamSch[[#This Row],[Game Num]],[1]!tblSchedule[GameNum],0)),"")</f>
        <v>3</v>
      </c>
      <c r="F1052" s="6" t="str">
        <f>IFERROR(INDEX([1]!tblSchedule[DLC],MATCH(tblTeamSch[[#This Row],[Game Num]],[1]!tblSchedule[GameNum],0)),"")</f>
        <v>4B2A</v>
      </c>
      <c r="G1052" s="7" t="str">
        <f>IFERROR(INDEX([1]!tblSchedule[Facility],MATCH(tblTeamSch[[#This Row],[Game Num]],[1]!tblSchedule[GameNum],0)),"")</f>
        <v>St. Aloysius</v>
      </c>
      <c r="H1052" s="8">
        <f>IFERROR(INDEX([1]!tblSchedule[Game Date],MATCH(tblTeamSch[[#This Row],[Game Num]],[1]!tblSchedule[GameNum],0)),"")</f>
        <v>46026</v>
      </c>
      <c r="I1052" s="9">
        <f>IFERROR(INDEX([1]!tblSchedule[Game Time],MATCH(tblTeamSch[[#This Row],[Game Num]],[1]!tblSchedule[GameNum],0)),"")</f>
        <v>0.54166666666666663</v>
      </c>
      <c r="J1052" s="10" t="str">
        <f>IFERROR(INDEX([1]!tblTeams[Organization],MATCH(tblTeamSch[[#This Row],[Team]],[1]!tblTeams[Team],0)),"")</f>
        <v>St. Aloysius</v>
      </c>
      <c r="K1052" s="10" t="str">
        <f>IFERROR(INDEX([1]!tblOrg[Abbr],MATCH(tblTeamSch[[#This Row],[Org]],[1]!tblOrg[Organization],0)),"")</f>
        <v>Aly</v>
      </c>
      <c r="L1052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2" s="10" t="str">
        <f>IFERROR(INDEX(IF(tblTeamSch[[#This Row],[1vs2]]=1,[1]!tblSchedule[Team 2 Name],[1]!tblSchedule[Team 1 Name]),MATCH(tblTeamSch[[#This Row],[Game Num]],[1]!tblSchedule[GameNum],0)),"")</f>
        <v>OLOL 3/4 BB #2 White</v>
      </c>
      <c r="N1052" s="6"/>
      <c r="O1052" s="6"/>
      <c r="P1052" s="6"/>
      <c r="Q1052" s="6">
        <f>INDEX([1]!tblSchedule[Home Game],MATCH(tblTeamSch[[#This Row],[Game Num]],[1]!tblSchedule[GameNum],0))</f>
        <v>1</v>
      </c>
      <c r="R1052" s="7" t="e">
        <f>IF(COUNTIFS(tblTeamSch[Team],tblTeamSch[[#This Row],[Team]],#REF!,1)&gt;1,"Y","")</f>
        <v>#REF!</v>
      </c>
      <c r="S1052" s="6">
        <f>INDEX([1]!tblLoc[Score],MATCH(INDEX([1]!tblOrg[Loc],MATCH(tblTeamSch[[#This Row],[Org]],[1]!tblOrg[Organization],0)),[1]!tblLoc[Loc],0))</f>
        <v>4</v>
      </c>
      <c r="T1052" s="6" t="e">
        <f>INDEX([1]!tblLoc[Score],MATCH(INDEX([1]!tblOrg[Loc],MATCH(#REF!,[1]!tblOrg[Abbr],0)),[1]!tblLoc[Loc],0))</f>
        <v>#REF!</v>
      </c>
      <c r="U1052" s="6">
        <f>IFERROR(INDEX([1]!tblLoc[Score],MATCH(INDEX([1]!tblOrg[Loc],MATCH(INDEX(FacList,MATCH(tblTeamSch[[#This Row],[Facility]],INDEX(FacList,,1),0),3),[1]!tblOrg[Org Num],0)),[1]!tblLoc[Loc],0)),"")</f>
        <v>4</v>
      </c>
      <c r="V1052" s="6">
        <f>IF(OR(tblTeamSch[[#This Row],[Court]]="",tblTeamSch[[#This Row],[Home]]&gt;0),0,IF(tblTeamSch[[#This Row],[Court]]&lt;10,0,IF(tblTeamSch[[#This Row],[Home Court]]=10,0,10)))</f>
        <v>0</v>
      </c>
      <c r="W1052" s="6" t="e">
        <f>COUNTIFS(tblTeamSch[Travel Score for Game],10,tblTeamSch[Home],0,#REF!,#REF!)</f>
        <v>#REF!</v>
      </c>
      <c r="X1052" s="6" t="str">
        <f>IFERROR(INDEX(tblTeamSch[Overall Travel Score],MATCH(tblTeamSch[[#This Row],[Opponent]],tblTeamSch[Team],0)),"")</f>
        <v/>
      </c>
      <c r="Y1052" s="6" cm="1">
        <f t="array" ref="Y1052">IF(Y1051="Num",1,IF(Y1051="","",IF(Y1051+1&gt;TotalNumRegGames*2,"",Y1051+1)))</f>
        <v>1051</v>
      </c>
    </row>
    <row r="1053" spans="1:25" ht="13.35" customHeight="1" x14ac:dyDescent="0.3">
      <c r="A1053" s="6" cm="1">
        <f t="array" ref="A10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611</v>
      </c>
      <c r="B1053" s="6" cm="1">
        <f t="array" ref="B10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3" s="6">
        <f>IFERROR(INDEX([1]!tblSchedule[Week Game Scheduled],MATCH(tblTeamSch[[#This Row],[Game Num]],[1]!tblSchedule[GameNum],0)),"")</f>
        <v>7</v>
      </c>
      <c r="D1053" s="6">
        <f>IFERROR(INDEX([1]!tblSchedule[Round],MATCH(tblTeamSch[[#This Row],[Game Num]],[1]!tblSchedule[GameNum],0)),"")</f>
        <v>4</v>
      </c>
      <c r="E1053" s="6">
        <f>IFERROR(INDEX([1]!tblSchedule[Rnd Sch],MATCH(tblTeamSch[[#This Row],[Game Num]],[1]!tblSchedule[GameNum],0)),"")</f>
        <v>4</v>
      </c>
      <c r="F1053" s="6" t="str">
        <f>IFERROR(INDEX([1]!tblSchedule[DLC],MATCH(tblTeamSch[[#This Row],[Game Num]],[1]!tblSchedule[GameNum],0)),"")</f>
        <v>4B2A</v>
      </c>
      <c r="G1053" s="7" t="str">
        <f>IFERROR(INDEX([1]!tblSchedule[Facility],MATCH(tblTeamSch[[#This Row],[Game Num]],[1]!tblSchedule[GameNum],0)),"")</f>
        <v>Saint Bernard Parish Hall</v>
      </c>
      <c r="H1053" s="8">
        <f>IFERROR(INDEX([1]!tblSchedule[Game Date],MATCH(tblTeamSch[[#This Row],[Game Num]],[1]!tblSchedule[GameNum],0)),"")</f>
        <v>46033</v>
      </c>
      <c r="I1053" s="9">
        <f>IFERROR(INDEX([1]!tblSchedule[Game Time],MATCH(tblTeamSch[[#This Row],[Game Num]],[1]!tblSchedule[GameNum],0)),"")</f>
        <v>0.625</v>
      </c>
      <c r="J1053" s="10" t="str">
        <f>IFERROR(INDEX([1]!tblTeams[Organization],MATCH(tblTeamSch[[#This Row],[Team]],[1]!tblTeams[Team],0)),"")</f>
        <v>St. Aloysius</v>
      </c>
      <c r="K1053" s="10" t="str">
        <f>IFERROR(INDEX([1]!tblOrg[Abbr],MATCH(tblTeamSch[[#This Row],[Org]],[1]!tblOrg[Organization],0)),"")</f>
        <v>Aly</v>
      </c>
      <c r="L1053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3" s="10" t="str">
        <f>IFERROR(INDEX(IF(tblTeamSch[[#This Row],[1vs2]]=1,[1]!tblSchedule[Team 2 Name],[1]!tblSchedule[Team 1 Name]),MATCH(tblTeamSch[[#This Row],[Game Num]],[1]!tblSchedule[GameNum],0)),"")</f>
        <v>St Bernard BB 4B#2</v>
      </c>
      <c r="N1053" s="6"/>
      <c r="O1053" s="6"/>
      <c r="P1053" s="6"/>
      <c r="Q1053" s="6">
        <f>INDEX([1]!tblSchedule[Home Game],MATCH(tblTeamSch[[#This Row],[Game Num]],[1]!tblSchedule[GameNum],0))</f>
        <v>1</v>
      </c>
      <c r="R1053" s="7" t="e">
        <f>IF(COUNTIFS(tblTeamSch[Team],tblTeamSch[[#This Row],[Team]],#REF!,1)&gt;1,"Y","")</f>
        <v>#REF!</v>
      </c>
      <c r="S1053" s="6">
        <f>INDEX([1]!tblLoc[Score],MATCH(INDEX([1]!tblOrg[Loc],MATCH(tblTeamSch[[#This Row],[Org]],[1]!tblOrg[Organization],0)),[1]!tblLoc[Loc],0))</f>
        <v>4</v>
      </c>
      <c r="T1053" s="6" t="e">
        <f>INDEX([1]!tblLoc[Score],MATCH(INDEX([1]!tblOrg[Loc],MATCH(#REF!,[1]!tblOrg[Abbr],0)),[1]!tblLoc[Loc],0))</f>
        <v>#REF!</v>
      </c>
      <c r="U1053" s="6">
        <f>IFERROR(INDEX([1]!tblLoc[Score],MATCH(INDEX([1]!tblOrg[Loc],MATCH(INDEX(FacList,MATCH(tblTeamSch[[#This Row],[Facility]],INDEX(FacList,,1),0),3),[1]!tblOrg[Org Num],0)),[1]!tblLoc[Loc],0)),"")</f>
        <v>7</v>
      </c>
      <c r="V1053" s="6">
        <f>IF(OR(tblTeamSch[[#This Row],[Court]]="",tblTeamSch[[#This Row],[Home]]&gt;0),0,IF(tblTeamSch[[#This Row],[Court]]&lt;10,0,IF(tblTeamSch[[#This Row],[Home Court]]=10,0,10)))</f>
        <v>0</v>
      </c>
      <c r="W1053" s="6" t="e">
        <f>COUNTIFS(tblTeamSch[Travel Score for Game],10,tblTeamSch[Home],0,#REF!,#REF!)</f>
        <v>#REF!</v>
      </c>
      <c r="X1053" s="6" t="str">
        <f>IFERROR(INDEX(tblTeamSch[Overall Travel Score],MATCH(tblTeamSch[[#This Row],[Opponent]],tblTeamSch[Team],0)),"")</f>
        <v/>
      </c>
      <c r="Y1053" s="6" cm="1">
        <f t="array" ref="Y1053">IF(Y1052="Num",1,IF(Y1052="","",IF(Y1052+1&gt;TotalNumRegGames*2,"",Y1052+1)))</f>
        <v>1052</v>
      </c>
    </row>
    <row r="1054" spans="1:25" ht="13.35" customHeight="1" x14ac:dyDescent="0.3">
      <c r="A1054" s="6" cm="1">
        <f t="array" ref="A10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618</v>
      </c>
      <c r="B1054" s="6" cm="1">
        <f t="array" ref="B10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4" s="6">
        <f>IFERROR(INDEX([1]!tblSchedule[Week Game Scheduled],MATCH(tblTeamSch[[#This Row],[Game Num]],[1]!tblSchedule[GameNum],0)),"")</f>
        <v>8</v>
      </c>
      <c r="D1054" s="6">
        <f>IFERROR(INDEX([1]!tblSchedule[Round],MATCH(tblTeamSch[[#This Row],[Game Num]],[1]!tblSchedule[GameNum],0)),"")</f>
        <v>5</v>
      </c>
      <c r="E1054" s="6">
        <f>IFERROR(INDEX([1]!tblSchedule[Rnd Sch],MATCH(tblTeamSch[[#This Row],[Game Num]],[1]!tblSchedule[GameNum],0)),"")</f>
        <v>5</v>
      </c>
      <c r="F1054" s="6" t="str">
        <f>IFERROR(INDEX([1]!tblSchedule[DLC],MATCH(tblTeamSch[[#This Row],[Game Num]],[1]!tblSchedule[GameNum],0)),"")</f>
        <v>4B2A</v>
      </c>
      <c r="G1054" s="7" t="str">
        <f>IFERROR(INDEX([1]!tblSchedule[Facility],MATCH(tblTeamSch[[#This Row],[Game Num]],[1]!tblSchedule[GameNum],0)),"")</f>
        <v>Saint Bernard Parish Hall</v>
      </c>
      <c r="H1054" s="8">
        <f>IFERROR(INDEX([1]!tblSchedule[Game Date],MATCH(tblTeamSch[[#This Row],[Game Num]],[1]!tblSchedule[GameNum],0)),"")</f>
        <v>46040</v>
      </c>
      <c r="I1054" s="9">
        <f>IFERROR(INDEX([1]!tblSchedule[Game Time],MATCH(tblTeamSch[[#This Row],[Game Num]],[1]!tblSchedule[GameNum],0)),"")</f>
        <v>0.625</v>
      </c>
      <c r="J1054" s="10" t="str">
        <f>IFERROR(INDEX([1]!tblTeams[Organization],MATCH(tblTeamSch[[#This Row],[Team]],[1]!tblTeams[Team],0)),"")</f>
        <v>St. Aloysius</v>
      </c>
      <c r="K1054" s="10" t="str">
        <f>IFERROR(INDEX([1]!tblOrg[Abbr],MATCH(tblTeamSch[[#This Row],[Org]],[1]!tblOrg[Organization],0)),"")</f>
        <v>Aly</v>
      </c>
      <c r="L1054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4" s="10" t="str">
        <f>IFERROR(INDEX(IF(tblTeamSch[[#This Row],[1vs2]]=1,[1]!tblSchedule[Team 2 Name],[1]!tblSchedule[Team 1 Name]),MATCH(tblTeamSch[[#This Row],[Game Num]],[1]!tblSchedule[GameNum],0)),"")</f>
        <v>OLOL 3/4  BB #2 Blue</v>
      </c>
      <c r="N1054" s="6"/>
      <c r="O1054" s="6"/>
      <c r="P1054" s="6"/>
      <c r="Q1054" s="6">
        <f>INDEX([1]!tblSchedule[Home Game],MATCH(tblTeamSch[[#This Row],[Game Num]],[1]!tblSchedule[GameNum],0))</f>
        <v>0</v>
      </c>
      <c r="R1054" s="7" t="e">
        <f>IF(COUNTIFS(tblTeamSch[Team],tblTeamSch[[#This Row],[Team]],#REF!,1)&gt;1,"Y","")</f>
        <v>#REF!</v>
      </c>
      <c r="S1054" s="6">
        <f>INDEX([1]!tblLoc[Score],MATCH(INDEX([1]!tblOrg[Loc],MATCH(tblTeamSch[[#This Row],[Org]],[1]!tblOrg[Organization],0)),[1]!tblLoc[Loc],0))</f>
        <v>4</v>
      </c>
      <c r="T1054" s="6" t="e">
        <f>INDEX([1]!tblLoc[Score],MATCH(INDEX([1]!tblOrg[Loc],MATCH(#REF!,[1]!tblOrg[Abbr],0)),[1]!tblLoc[Loc],0))</f>
        <v>#REF!</v>
      </c>
      <c r="U1054" s="6">
        <f>IFERROR(INDEX([1]!tblLoc[Score],MATCH(INDEX([1]!tblOrg[Loc],MATCH(INDEX(FacList,MATCH(tblTeamSch[[#This Row],[Facility]],INDEX(FacList,,1),0),3),[1]!tblOrg[Org Num],0)),[1]!tblLoc[Loc],0)),"")</f>
        <v>7</v>
      </c>
      <c r="V1054" s="6">
        <f>IF(OR(tblTeamSch[[#This Row],[Court]]="",tblTeamSch[[#This Row],[Home]]&gt;0),0,IF(tblTeamSch[[#This Row],[Court]]&lt;10,0,IF(tblTeamSch[[#This Row],[Home Court]]=10,0,10)))</f>
        <v>0</v>
      </c>
      <c r="W1054" s="6" t="e">
        <f>COUNTIFS(tblTeamSch[Travel Score for Game],10,tblTeamSch[Home],0,#REF!,#REF!)</f>
        <v>#REF!</v>
      </c>
      <c r="X1054" s="6" t="str">
        <f>IFERROR(INDEX(tblTeamSch[Overall Travel Score],MATCH(tblTeamSch[[#This Row],[Opponent]],tblTeamSch[Team],0)),"")</f>
        <v/>
      </c>
      <c r="Y1054" s="6" cm="1">
        <f t="array" ref="Y1054">IF(Y1053="Num",1,IF(Y1053="","",IF(Y1053+1&gt;TotalNumRegGames*2,"",Y1053+1)))</f>
        <v>1053</v>
      </c>
    </row>
    <row r="1055" spans="1:25" ht="13.35" customHeight="1" x14ac:dyDescent="0.3">
      <c r="A1055" s="6" cm="1">
        <f t="array" ref="A10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625</v>
      </c>
      <c r="B1055" s="6" cm="1">
        <f t="array" ref="B10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5" s="6">
        <f>IFERROR(INDEX([1]!tblSchedule[Week Game Scheduled],MATCH(tblTeamSch[[#This Row],[Game Num]],[1]!tblSchedule[GameNum],0)),"")</f>
        <v>9</v>
      </c>
      <c r="D1055" s="6">
        <f>IFERROR(INDEX([1]!tblSchedule[Round],MATCH(tblTeamSch[[#This Row],[Game Num]],[1]!tblSchedule[GameNum],0)),"")</f>
        <v>6</v>
      </c>
      <c r="E1055" s="6">
        <f>IFERROR(INDEX([1]!tblSchedule[Rnd Sch],MATCH(tblTeamSch[[#This Row],[Game Num]],[1]!tblSchedule[GameNum],0)),"")</f>
        <v>6</v>
      </c>
      <c r="F1055" s="6" t="str">
        <f>IFERROR(INDEX([1]!tblSchedule[DLC],MATCH(tblTeamSch[[#This Row],[Game Num]],[1]!tblSchedule[GameNum],0)),"")</f>
        <v>4B2A</v>
      </c>
      <c r="G1055" s="7" t="str">
        <f>IFERROR(INDEX([1]!tblSchedule[Facility],MATCH(tblTeamSch[[#This Row],[Game Num]],[1]!tblSchedule[GameNum],0)),"")</f>
        <v>St Francis of Assisi</v>
      </c>
      <c r="H1055" s="8">
        <f>IFERROR(INDEX([1]!tblSchedule[Game Date],MATCH(tblTeamSch[[#This Row],[Game Num]],[1]!tblSchedule[GameNum],0)),"")</f>
        <v>46047</v>
      </c>
      <c r="I1055" s="9">
        <f>IFERROR(INDEX([1]!tblSchedule[Game Time],MATCH(tblTeamSch[[#This Row],[Game Num]],[1]!tblSchedule[GameNum],0)),"")</f>
        <v>0.54166666666666663</v>
      </c>
      <c r="J1055" s="10" t="str">
        <f>IFERROR(INDEX([1]!tblTeams[Organization],MATCH(tblTeamSch[[#This Row],[Team]],[1]!tblTeams[Team],0)),"")</f>
        <v>St. Aloysius</v>
      </c>
      <c r="K1055" s="10" t="str">
        <f>IFERROR(INDEX([1]!tblOrg[Abbr],MATCH(tblTeamSch[[#This Row],[Org]],[1]!tblOrg[Organization],0)),"")</f>
        <v>Aly</v>
      </c>
      <c r="L1055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5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1055" s="6"/>
      <c r="O1055" s="6"/>
      <c r="P1055" s="6"/>
      <c r="Q1055" s="6">
        <f>INDEX([1]!tblSchedule[Home Game],MATCH(tblTeamSch[[#This Row],[Game Num]],[1]!tblSchedule[GameNum],0))</f>
        <v>1</v>
      </c>
      <c r="R1055" s="7" t="e">
        <f>IF(COUNTIFS(tblTeamSch[Team],tblTeamSch[[#This Row],[Team]],#REF!,1)&gt;1,"Y","")</f>
        <v>#REF!</v>
      </c>
      <c r="S1055" s="6">
        <f>INDEX([1]!tblLoc[Score],MATCH(INDEX([1]!tblOrg[Loc],MATCH(tblTeamSch[[#This Row],[Org]],[1]!tblOrg[Organization],0)),[1]!tblLoc[Loc],0))</f>
        <v>4</v>
      </c>
      <c r="T1055" s="6" t="e">
        <f>INDEX([1]!tblLoc[Score],MATCH(INDEX([1]!tblOrg[Loc],MATCH(#REF!,[1]!tblOrg[Abbr],0)),[1]!tblLoc[Loc],0))</f>
        <v>#REF!</v>
      </c>
      <c r="U1055" s="6">
        <f>IFERROR(INDEX([1]!tblLoc[Score],MATCH(INDEX([1]!tblOrg[Loc],MATCH(INDEX(FacList,MATCH(tblTeamSch[[#This Row],[Facility]],INDEX(FacList,,1),0),3),[1]!tblOrg[Org Num],0)),[1]!tblLoc[Loc],0)),"")</f>
        <v>0</v>
      </c>
      <c r="V1055" s="6">
        <f>IF(OR(tblTeamSch[[#This Row],[Court]]="",tblTeamSch[[#This Row],[Home]]&gt;0),0,IF(tblTeamSch[[#This Row],[Court]]&lt;10,0,IF(tblTeamSch[[#This Row],[Home Court]]=10,0,10)))</f>
        <v>0</v>
      </c>
      <c r="W1055" s="6" t="e">
        <f>COUNTIFS(tblTeamSch[Travel Score for Game],10,tblTeamSch[Home],0,#REF!,#REF!)</f>
        <v>#REF!</v>
      </c>
      <c r="X1055" s="6" t="str">
        <f>IFERROR(INDEX(tblTeamSch[Overall Travel Score],MATCH(tblTeamSch[[#This Row],[Opponent]],tblTeamSch[Team],0)),"")</f>
        <v/>
      </c>
      <c r="Y1055" s="6" cm="1">
        <f t="array" ref="Y1055">IF(Y1054="Num",1,IF(Y1054="","",IF(Y1054+1&gt;TotalNumRegGames*2,"",Y1054+1)))</f>
        <v>1054</v>
      </c>
    </row>
    <row r="1056" spans="1:25" ht="13.35" customHeight="1" x14ac:dyDescent="0.3">
      <c r="A1056" s="6" cm="1">
        <f t="array" ref="A10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632</v>
      </c>
      <c r="B1056" s="6" cm="1">
        <f t="array" ref="B10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6" s="6">
        <f>IFERROR(INDEX([1]!tblSchedule[Week Game Scheduled],MATCH(tblTeamSch[[#This Row],[Game Num]],[1]!tblSchedule[GameNum],0)),"")</f>
        <v>10</v>
      </c>
      <c r="D1056" s="6">
        <f>IFERROR(INDEX([1]!tblSchedule[Round],MATCH(tblTeamSch[[#This Row],[Game Num]],[1]!tblSchedule[GameNum],0)),"")</f>
        <v>7</v>
      </c>
      <c r="E1056" s="6">
        <f>IFERROR(INDEX([1]!tblSchedule[Rnd Sch],MATCH(tblTeamSch[[#This Row],[Game Num]],[1]!tblSchedule[GameNum],0)),"")</f>
        <v>7</v>
      </c>
      <c r="F1056" s="6" t="str">
        <f>IFERROR(INDEX([1]!tblSchedule[DLC],MATCH(tblTeamSch[[#This Row],[Game Num]],[1]!tblSchedule[GameNum],0)),"")</f>
        <v>4B2A</v>
      </c>
      <c r="G1056" s="7" t="str">
        <f>IFERROR(INDEX([1]!tblSchedule[Facility],MATCH(tblTeamSch[[#This Row],[Game Num]],[1]!tblSchedule[GameNum],0)),"")</f>
        <v>St. Aloysius</v>
      </c>
      <c r="H1056" s="8">
        <f>IFERROR(INDEX([1]!tblSchedule[Game Date],MATCH(tblTeamSch[[#This Row],[Game Num]],[1]!tblSchedule[GameNum],0)),"")</f>
        <v>46054</v>
      </c>
      <c r="I1056" s="9">
        <f>IFERROR(INDEX([1]!tblSchedule[Game Time],MATCH(tblTeamSch[[#This Row],[Game Num]],[1]!tblSchedule[GameNum],0)),"")</f>
        <v>0.58333333333333337</v>
      </c>
      <c r="J1056" s="10" t="str">
        <f>IFERROR(INDEX([1]!tblTeams[Organization],MATCH(tblTeamSch[[#This Row],[Team]],[1]!tblTeams[Team],0)),"")</f>
        <v>St. Aloysius</v>
      </c>
      <c r="K1056" s="10" t="str">
        <f>IFERROR(INDEX([1]!tblOrg[Abbr],MATCH(tblTeamSch[[#This Row],[Org]],[1]!tblOrg[Organization],0)),"")</f>
        <v>Aly</v>
      </c>
      <c r="L1056" s="10" t="str">
        <f>IFERROR(INDEX(IF(tblTeamSch[[#This Row],[1vs2]]=1,[1]!tblSchedule[Team 1 Name],[1]!tblSchedule[Team 2 Name]),MATCH(tblTeamSch[[#This Row],[Game Num]],[1]!tblSchedule[GameNum],0)),"")</f>
        <v>St. Aloysius BB-4G Boys#2 GOLD</v>
      </c>
      <c r="M1056" s="10" t="str">
        <f>IFERROR(INDEX(IF(tblTeamSch[[#This Row],[1vs2]]=1,[1]!tblSchedule[Team 2 Name],[1]!tblSchedule[Team 1 Name]),MATCH(tblTeamSch[[#This Row],[Game Num]],[1]!tblSchedule[GameNum],0)),"")</f>
        <v>Ascension BB 4B#2</v>
      </c>
      <c r="N1056" s="6"/>
      <c r="O1056" s="6"/>
      <c r="P1056" s="6"/>
      <c r="Q1056" s="6">
        <f>INDEX([1]!tblSchedule[Home Game],MATCH(tblTeamSch[[#This Row],[Game Num]],[1]!tblSchedule[GameNum],0))</f>
        <v>1</v>
      </c>
      <c r="R1056" s="7" t="e">
        <f>IF(COUNTIFS(tblTeamSch[Team],tblTeamSch[[#This Row],[Team]],#REF!,1)&gt;1,"Y","")</f>
        <v>#REF!</v>
      </c>
      <c r="S1056" s="6">
        <f>INDEX([1]!tblLoc[Score],MATCH(INDEX([1]!tblOrg[Loc],MATCH(tblTeamSch[[#This Row],[Org]],[1]!tblOrg[Organization],0)),[1]!tblLoc[Loc],0))</f>
        <v>4</v>
      </c>
      <c r="T1056" s="6" t="e">
        <f>INDEX([1]!tblLoc[Score],MATCH(INDEX([1]!tblOrg[Loc],MATCH(#REF!,[1]!tblOrg[Abbr],0)),[1]!tblLoc[Loc],0))</f>
        <v>#REF!</v>
      </c>
      <c r="U1056" s="6">
        <f>IFERROR(INDEX([1]!tblLoc[Score],MATCH(INDEX([1]!tblOrg[Loc],MATCH(INDEX(FacList,MATCH(tblTeamSch[[#This Row],[Facility]],INDEX(FacList,,1),0),3),[1]!tblOrg[Org Num],0)),[1]!tblLoc[Loc],0)),"")</f>
        <v>4</v>
      </c>
      <c r="V1056" s="6">
        <f>IF(OR(tblTeamSch[[#This Row],[Court]]="",tblTeamSch[[#This Row],[Home]]&gt;0),0,IF(tblTeamSch[[#This Row],[Court]]&lt;10,0,IF(tblTeamSch[[#This Row],[Home Court]]=10,0,10)))</f>
        <v>0</v>
      </c>
      <c r="W1056" s="6" t="e">
        <f>COUNTIFS(tblTeamSch[Travel Score for Game],10,tblTeamSch[Home],0,#REF!,#REF!)</f>
        <v>#REF!</v>
      </c>
      <c r="X1056" s="6" t="str">
        <f>IFERROR(INDEX(tblTeamSch[Overall Travel Score],MATCH(tblTeamSch[[#This Row],[Opponent]],tblTeamSch[Team],0)),"")</f>
        <v/>
      </c>
      <c r="Y1056" s="6" cm="1">
        <f t="array" ref="Y1056">IF(Y1055="Num",1,IF(Y1055="","",IF(Y1055+1&gt;TotalNumRegGames*2,"",Y1055+1)))</f>
        <v>1055</v>
      </c>
    </row>
    <row r="1057" spans="1:25" ht="13.35" customHeight="1" x14ac:dyDescent="0.3">
      <c r="A1057" s="6" cm="1">
        <f t="array" ref="A10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592</v>
      </c>
      <c r="B1057" s="6" cm="1">
        <f t="array" ref="B10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57" s="6">
        <f>IFERROR(INDEX([1]!tblSchedule[Week Game Scheduled],MATCH(tblTeamSch[[#This Row],[Game Num]],[1]!tblSchedule[GameNum],0)),"")</f>
        <v>50</v>
      </c>
      <c r="D1057" s="6">
        <f>IFERROR(INDEX([1]!tblSchedule[Round],MATCH(tblTeamSch[[#This Row],[Game Num]],[1]!tblSchedule[GameNum],0)),"")</f>
        <v>1</v>
      </c>
      <c r="E1057" s="6">
        <f>IFERROR(INDEX([1]!tblSchedule[Rnd Sch],MATCH(tblTeamSch[[#This Row],[Game Num]],[1]!tblSchedule[GameNum],0)),"")</f>
        <v>1</v>
      </c>
      <c r="F1057" s="6" t="str">
        <f>IFERROR(INDEX([1]!tblSchedule[DLC],MATCH(tblTeamSch[[#This Row],[Game Num]],[1]!tblSchedule[GameNum],0)),"")</f>
        <v>4B2A</v>
      </c>
      <c r="G1057" s="7" t="str">
        <f>IFERROR(INDEX([1]!tblSchedule[Facility],MATCH(tblTeamSch[[#This Row],[Game Num]],[1]!tblSchedule[GameNum],0)),"")</f>
        <v>St. John Paul II Community Center (Gym)</v>
      </c>
      <c r="H1057" s="8">
        <f>IFERROR(INDEX([1]!tblSchedule[Game Date],MATCH(tblTeamSch[[#This Row],[Game Num]],[1]!tblSchedule[GameNum],0)),"")</f>
        <v>45998</v>
      </c>
      <c r="I1057" s="9">
        <f>IFERROR(INDEX([1]!tblSchedule[Game Time],MATCH(tblTeamSch[[#This Row],[Game Num]],[1]!tblSchedule[GameNum],0)),"")</f>
        <v>0.625</v>
      </c>
      <c r="J1057" s="10" t="str">
        <f>IFERROR(INDEX([1]!tblTeams[Organization],MATCH(tblTeamSch[[#This Row],[Team]],[1]!tblTeams[Team],0)),"")</f>
        <v>St. Aloysius</v>
      </c>
      <c r="K1057" s="10" t="str">
        <f>IFERROR(INDEX([1]!tblOrg[Abbr],MATCH(tblTeamSch[[#This Row],[Org]],[1]!tblOrg[Organization],0)),"")</f>
        <v>Aly</v>
      </c>
      <c r="L1057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57" s="10" t="str">
        <f>IFERROR(INDEX(IF(tblTeamSch[[#This Row],[1vs2]]=1,[1]!tblSchedule[Team 2 Name],[1]!tblSchedule[Team 1 Name]),MATCH(tblTeamSch[[#This Row],[Game Num]],[1]!tblSchedule[GameNum],0)),"")</f>
        <v>OLOL 3/4 BB #2 White</v>
      </c>
      <c r="N1057" s="6"/>
      <c r="O1057" s="6"/>
      <c r="P1057" s="6"/>
      <c r="Q1057" s="6">
        <f>INDEX([1]!tblSchedule[Home Game],MATCH(tblTeamSch[[#This Row],[Game Num]],[1]!tblSchedule[GameNum],0))</f>
        <v>0</v>
      </c>
      <c r="R1057" s="7" t="e">
        <f>IF(COUNTIFS(tblTeamSch[Team],tblTeamSch[[#This Row],[Team]],#REF!,1)&gt;1,"Y","")</f>
        <v>#REF!</v>
      </c>
      <c r="S1057" s="6">
        <f>INDEX([1]!tblLoc[Score],MATCH(INDEX([1]!tblOrg[Loc],MATCH(tblTeamSch[[#This Row],[Org]],[1]!tblOrg[Organization],0)),[1]!tblLoc[Loc],0))</f>
        <v>4</v>
      </c>
      <c r="T1057" s="6" t="e">
        <f>INDEX([1]!tblLoc[Score],MATCH(INDEX([1]!tblOrg[Loc],MATCH(#REF!,[1]!tblOrg[Abbr],0)),[1]!tblLoc[Loc],0))</f>
        <v>#REF!</v>
      </c>
      <c r="U1057" s="6">
        <f>IFERROR(INDEX([1]!tblLoc[Score],MATCH(INDEX([1]!tblOrg[Loc],MATCH(INDEX(FacList,MATCH(tblTeamSch[[#This Row],[Facility]],INDEX(FacList,,1),0),3),[1]!tblOrg[Org Num],0)),[1]!tblLoc[Loc],0)),"")</f>
        <v>0</v>
      </c>
      <c r="V1057" s="6">
        <f>IF(OR(tblTeamSch[[#This Row],[Court]]="",tblTeamSch[[#This Row],[Home]]&gt;0),0,IF(tblTeamSch[[#This Row],[Court]]&lt;10,0,IF(tblTeamSch[[#This Row],[Home Court]]=10,0,10)))</f>
        <v>0</v>
      </c>
      <c r="W1057" s="6" t="e">
        <f>COUNTIFS(tblTeamSch[Travel Score for Game],10,tblTeamSch[Home],0,#REF!,#REF!)</f>
        <v>#REF!</v>
      </c>
      <c r="X1057" s="6" t="str">
        <f>IFERROR(INDEX(tblTeamSch[Overall Travel Score],MATCH(tblTeamSch[[#This Row],[Opponent]],tblTeamSch[Team],0)),"")</f>
        <v/>
      </c>
      <c r="Y1057" s="6" cm="1">
        <f t="array" ref="Y1057">IF(Y1056="Num",1,IF(Y1056="","",IF(Y1056+1&gt;TotalNumRegGames*2,"",Y1056+1)))</f>
        <v>1056</v>
      </c>
    </row>
    <row r="1058" spans="1:25" ht="13.35" customHeight="1" x14ac:dyDescent="0.3">
      <c r="A1058" s="6" cm="1">
        <f t="array" ref="A10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600</v>
      </c>
      <c r="B1058" s="6" cm="1">
        <f t="array" ref="B10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8" s="6">
        <f>IFERROR(INDEX([1]!tblSchedule[Week Game Scheduled],MATCH(tblTeamSch[[#This Row],[Game Num]],[1]!tblSchedule[GameNum],0)),"")</f>
        <v>51</v>
      </c>
      <c r="D1058" s="6">
        <f>IFERROR(INDEX([1]!tblSchedule[Round],MATCH(tblTeamSch[[#This Row],[Game Num]],[1]!tblSchedule[GameNum],0)),"")</f>
        <v>2</v>
      </c>
      <c r="E1058" s="6">
        <f>IFERROR(INDEX([1]!tblSchedule[Rnd Sch],MATCH(tblTeamSch[[#This Row],[Game Num]],[1]!tblSchedule[GameNum],0)),"")</f>
        <v>2</v>
      </c>
      <c r="F1058" s="6" t="str">
        <f>IFERROR(INDEX([1]!tblSchedule[DLC],MATCH(tblTeamSch[[#This Row],[Game Num]],[1]!tblSchedule[GameNum],0)),"")</f>
        <v>4B2A</v>
      </c>
      <c r="G1058" s="7" t="str">
        <f>IFERROR(INDEX([1]!tblSchedule[Facility],MATCH(tblTeamSch[[#This Row],[Game Num]],[1]!tblSchedule[GameNum],0)),"")</f>
        <v>St. Aloysius</v>
      </c>
      <c r="H1058" s="8">
        <f>IFERROR(INDEX([1]!tblSchedule[Game Date],MATCH(tblTeamSch[[#This Row],[Game Num]],[1]!tblSchedule[GameNum],0)),"")</f>
        <v>46005</v>
      </c>
      <c r="I1058" s="9">
        <f>IFERROR(INDEX([1]!tblSchedule[Game Time],MATCH(tblTeamSch[[#This Row],[Game Num]],[1]!tblSchedule[GameNum],0)),"")</f>
        <v>0.58333333333333337</v>
      </c>
      <c r="J1058" s="10" t="str">
        <f>IFERROR(INDEX([1]!tblTeams[Organization],MATCH(tblTeamSch[[#This Row],[Team]],[1]!tblTeams[Team],0)),"")</f>
        <v>St. Aloysius</v>
      </c>
      <c r="K1058" s="10" t="str">
        <f>IFERROR(INDEX([1]!tblOrg[Abbr],MATCH(tblTeamSch[[#This Row],[Org]],[1]!tblOrg[Organization],0)),"")</f>
        <v>Aly</v>
      </c>
      <c r="L1058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58" s="10" t="str">
        <f>IFERROR(INDEX(IF(tblTeamSch[[#This Row],[1vs2]]=1,[1]!tblSchedule[Team 2 Name],[1]!tblSchedule[Team 1 Name]),MATCH(tblTeamSch[[#This Row],[Game Num]],[1]!tblSchedule[GameNum],0)),"")</f>
        <v>OLOL 3/4  BB #2 Blue</v>
      </c>
      <c r="N1058" s="6"/>
      <c r="O1058" s="6"/>
      <c r="P1058" s="6"/>
      <c r="Q1058" s="6">
        <f>INDEX([1]!tblSchedule[Home Game],MATCH(tblTeamSch[[#This Row],[Game Num]],[1]!tblSchedule[GameNum],0))</f>
        <v>1</v>
      </c>
      <c r="R1058" s="7" t="e">
        <f>IF(COUNTIFS(tblTeamSch[Team],tblTeamSch[[#This Row],[Team]],#REF!,1)&gt;1,"Y","")</f>
        <v>#REF!</v>
      </c>
      <c r="S1058" s="6">
        <f>INDEX([1]!tblLoc[Score],MATCH(INDEX([1]!tblOrg[Loc],MATCH(tblTeamSch[[#This Row],[Org]],[1]!tblOrg[Organization],0)),[1]!tblLoc[Loc],0))</f>
        <v>4</v>
      </c>
      <c r="T1058" s="6" t="e">
        <f>INDEX([1]!tblLoc[Score],MATCH(INDEX([1]!tblOrg[Loc],MATCH(#REF!,[1]!tblOrg[Abbr],0)),[1]!tblLoc[Loc],0))</f>
        <v>#REF!</v>
      </c>
      <c r="U1058" s="6">
        <f>IFERROR(INDEX([1]!tblLoc[Score],MATCH(INDEX([1]!tblOrg[Loc],MATCH(INDEX(FacList,MATCH(tblTeamSch[[#This Row],[Facility]],INDEX(FacList,,1),0),3),[1]!tblOrg[Org Num],0)),[1]!tblLoc[Loc],0)),"")</f>
        <v>4</v>
      </c>
      <c r="V1058" s="6">
        <f>IF(OR(tblTeamSch[[#This Row],[Court]]="",tblTeamSch[[#This Row],[Home]]&gt;0),0,IF(tblTeamSch[[#This Row],[Court]]&lt;10,0,IF(tblTeamSch[[#This Row],[Home Court]]=10,0,10)))</f>
        <v>0</v>
      </c>
      <c r="W1058" s="6" t="e">
        <f>COUNTIFS(tblTeamSch[Travel Score for Game],10,tblTeamSch[Home],0,#REF!,#REF!)</f>
        <v>#REF!</v>
      </c>
      <c r="X1058" s="6" t="str">
        <f>IFERROR(INDEX(tblTeamSch[Overall Travel Score],MATCH(tblTeamSch[[#This Row],[Opponent]],tblTeamSch[Team],0)),"")</f>
        <v/>
      </c>
      <c r="Y1058" s="6" cm="1">
        <f t="array" ref="Y1058">IF(Y1057="Num",1,IF(Y1057="","",IF(Y1057+1&gt;TotalNumRegGames*2,"",Y1057+1)))</f>
        <v>1057</v>
      </c>
    </row>
    <row r="1059" spans="1:25" ht="13.35" customHeight="1" x14ac:dyDescent="0.3">
      <c r="A1059" s="6" cm="1">
        <f t="array" ref="A10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607</v>
      </c>
      <c r="B1059" s="6" cm="1">
        <f t="array" ref="B10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59" s="6">
        <f>IFERROR(INDEX([1]!tblSchedule[Week Game Scheduled],MATCH(tblTeamSch[[#This Row],[Game Num]],[1]!tblSchedule[GameNum],0)),"")</f>
        <v>6</v>
      </c>
      <c r="D1059" s="6">
        <f>IFERROR(INDEX([1]!tblSchedule[Round],MATCH(tblTeamSch[[#This Row],[Game Num]],[1]!tblSchedule[GameNum],0)),"")</f>
        <v>3</v>
      </c>
      <c r="E1059" s="6">
        <f>IFERROR(INDEX([1]!tblSchedule[Rnd Sch],MATCH(tblTeamSch[[#This Row],[Game Num]],[1]!tblSchedule[GameNum],0)),"")</f>
        <v>3</v>
      </c>
      <c r="F1059" s="6" t="str">
        <f>IFERROR(INDEX([1]!tblSchedule[DLC],MATCH(tblTeamSch[[#This Row],[Game Num]],[1]!tblSchedule[GameNum],0)),"")</f>
        <v>4B2A</v>
      </c>
      <c r="G1059" s="7" t="str">
        <f>IFERROR(INDEX([1]!tblSchedule[Facility],MATCH(tblTeamSch[[#This Row],[Game Num]],[1]!tblSchedule[GameNum],0)),"")</f>
        <v>St. Aloysius</v>
      </c>
      <c r="H1059" s="8">
        <f>IFERROR(INDEX([1]!tblSchedule[Game Date],MATCH(tblTeamSch[[#This Row],[Game Num]],[1]!tblSchedule[GameNum],0)),"")</f>
        <v>46026</v>
      </c>
      <c r="I1059" s="9">
        <f>IFERROR(INDEX([1]!tblSchedule[Game Time],MATCH(tblTeamSch[[#This Row],[Game Num]],[1]!tblSchedule[GameNum],0)),"")</f>
        <v>0.58333333333333337</v>
      </c>
      <c r="J1059" s="10" t="str">
        <f>IFERROR(INDEX([1]!tblTeams[Organization],MATCH(tblTeamSch[[#This Row],[Team]],[1]!tblTeams[Team],0)),"")</f>
        <v>St. Aloysius</v>
      </c>
      <c r="K1059" s="10" t="str">
        <f>IFERROR(INDEX([1]!tblOrg[Abbr],MATCH(tblTeamSch[[#This Row],[Org]],[1]!tblOrg[Organization],0)),"")</f>
        <v>Aly</v>
      </c>
      <c r="L1059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59" s="10" t="str">
        <f>IFERROR(INDEX(IF(tblTeamSch[[#This Row],[1vs2]]=1,[1]!tblSchedule[Team 2 Name],[1]!tblSchedule[Team 1 Name]),MATCH(tblTeamSch[[#This Row],[Game Num]],[1]!tblSchedule[GameNum],0)),"")</f>
        <v>St Edward Bball 4B2</v>
      </c>
      <c r="N1059" s="6"/>
      <c r="O1059" s="6"/>
      <c r="P1059" s="6"/>
      <c r="Q1059" s="6">
        <f>INDEX([1]!tblSchedule[Home Game],MATCH(tblTeamSch[[#This Row],[Game Num]],[1]!tblSchedule[GameNum],0))</f>
        <v>1</v>
      </c>
      <c r="R1059" s="7" t="e">
        <f>IF(COUNTIFS(tblTeamSch[Team],tblTeamSch[[#This Row],[Team]],#REF!,1)&gt;1,"Y","")</f>
        <v>#REF!</v>
      </c>
      <c r="S1059" s="6">
        <f>INDEX([1]!tblLoc[Score],MATCH(INDEX([1]!tblOrg[Loc],MATCH(tblTeamSch[[#This Row],[Org]],[1]!tblOrg[Organization],0)),[1]!tblLoc[Loc],0))</f>
        <v>4</v>
      </c>
      <c r="T1059" s="6" t="e">
        <f>INDEX([1]!tblLoc[Score],MATCH(INDEX([1]!tblOrg[Loc],MATCH(#REF!,[1]!tblOrg[Abbr],0)),[1]!tblLoc[Loc],0))</f>
        <v>#REF!</v>
      </c>
      <c r="U1059" s="6">
        <f>IFERROR(INDEX([1]!tblLoc[Score],MATCH(INDEX([1]!tblOrg[Loc],MATCH(INDEX(FacList,MATCH(tblTeamSch[[#This Row],[Facility]],INDEX(FacList,,1),0),3),[1]!tblOrg[Org Num],0)),[1]!tblLoc[Loc],0)),"")</f>
        <v>4</v>
      </c>
      <c r="V1059" s="6">
        <f>IF(OR(tblTeamSch[[#This Row],[Court]]="",tblTeamSch[[#This Row],[Home]]&gt;0),0,IF(tblTeamSch[[#This Row],[Court]]&lt;10,0,IF(tblTeamSch[[#This Row],[Home Court]]=10,0,10)))</f>
        <v>0</v>
      </c>
      <c r="W1059" s="6" t="e">
        <f>COUNTIFS(tblTeamSch[Travel Score for Game],10,tblTeamSch[Home],0,#REF!,#REF!)</f>
        <v>#REF!</v>
      </c>
      <c r="X1059" s="6" t="str">
        <f>IFERROR(INDEX(tblTeamSch[Overall Travel Score],MATCH(tblTeamSch[[#This Row],[Opponent]],tblTeamSch[Team],0)),"")</f>
        <v/>
      </c>
      <c r="Y1059" s="6" cm="1">
        <f t="array" ref="Y1059">IF(Y1058="Num",1,IF(Y1058="","",IF(Y1058+1&gt;TotalNumRegGames*2,"",Y1058+1)))</f>
        <v>1058</v>
      </c>
    </row>
    <row r="1060" spans="1:25" ht="13.35" customHeight="1" x14ac:dyDescent="0.3">
      <c r="A1060" s="6" cm="1">
        <f t="array" ref="A10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614</v>
      </c>
      <c r="B1060" s="6" cm="1">
        <f t="array" ref="B10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0" s="6">
        <f>IFERROR(INDEX([1]!tblSchedule[Week Game Scheduled],MATCH(tblTeamSch[[#This Row],[Game Num]],[1]!tblSchedule[GameNum],0)),"")</f>
        <v>7</v>
      </c>
      <c r="D1060" s="6">
        <f>IFERROR(INDEX([1]!tblSchedule[Round],MATCH(tblTeamSch[[#This Row],[Game Num]],[1]!tblSchedule[GameNum],0)),"")</f>
        <v>4</v>
      </c>
      <c r="E1060" s="6">
        <f>IFERROR(INDEX([1]!tblSchedule[Rnd Sch],MATCH(tblTeamSch[[#This Row],[Game Num]],[1]!tblSchedule[GameNum],0)),"")</f>
        <v>4</v>
      </c>
      <c r="F1060" s="6" t="str">
        <f>IFERROR(INDEX([1]!tblSchedule[DLC],MATCH(tblTeamSch[[#This Row],[Game Num]],[1]!tblSchedule[GameNum],0)),"")</f>
        <v>4B2A</v>
      </c>
      <c r="G1060" s="7" t="str">
        <f>IFERROR(INDEX([1]!tblSchedule[Facility],MATCH(tblTeamSch[[#This Row],[Game Num]],[1]!tblSchedule[GameNum],0)),"")</f>
        <v>Ascension Gym</v>
      </c>
      <c r="H1060" s="8">
        <f>IFERROR(INDEX([1]!tblSchedule[Game Date],MATCH(tblTeamSch[[#This Row],[Game Num]],[1]!tblSchedule[GameNum],0)),"")</f>
        <v>46033</v>
      </c>
      <c r="I1060" s="9">
        <f>IFERROR(INDEX([1]!tblSchedule[Game Time],MATCH(tblTeamSch[[#This Row],[Game Num]],[1]!tblSchedule[GameNum],0)),"")</f>
        <v>0.66666666666666663</v>
      </c>
      <c r="J1060" s="10" t="str">
        <f>IFERROR(INDEX([1]!tblTeams[Organization],MATCH(tblTeamSch[[#This Row],[Team]],[1]!tblTeams[Team],0)),"")</f>
        <v>St. Aloysius</v>
      </c>
      <c r="K1060" s="10" t="str">
        <f>IFERROR(INDEX([1]!tblOrg[Abbr],MATCH(tblTeamSch[[#This Row],[Org]],[1]!tblOrg[Organization],0)),"")</f>
        <v>Aly</v>
      </c>
      <c r="L1060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60" s="10" t="str">
        <f>IFERROR(INDEX(IF(tblTeamSch[[#This Row],[1vs2]]=1,[1]!tblSchedule[Team 2 Name],[1]!tblSchedule[Team 1 Name]),MATCH(tblTeamSch[[#This Row],[Game Num]],[1]!tblSchedule[GameNum],0)),"")</f>
        <v>Ascension BB 4B#2</v>
      </c>
      <c r="N1060" s="6"/>
      <c r="O1060" s="6"/>
      <c r="P1060" s="6"/>
      <c r="Q1060" s="6">
        <f>INDEX([1]!tblSchedule[Home Game],MATCH(tblTeamSch[[#This Row],[Game Num]],[1]!tblSchedule[GameNum],0))</f>
        <v>1</v>
      </c>
      <c r="R1060" s="7" t="e">
        <f>IF(COUNTIFS(tblTeamSch[Team],tblTeamSch[[#This Row],[Team]],#REF!,1)&gt;1,"Y","")</f>
        <v>#REF!</v>
      </c>
      <c r="S1060" s="6">
        <f>INDEX([1]!tblLoc[Score],MATCH(INDEX([1]!tblOrg[Loc],MATCH(tblTeamSch[[#This Row],[Org]],[1]!tblOrg[Organization],0)),[1]!tblLoc[Loc],0))</f>
        <v>4</v>
      </c>
      <c r="T1060" s="6" t="e">
        <f>INDEX([1]!tblLoc[Score],MATCH(INDEX([1]!tblOrg[Loc],MATCH(#REF!,[1]!tblOrg[Abbr],0)),[1]!tblLoc[Loc],0))</f>
        <v>#REF!</v>
      </c>
      <c r="U1060" s="6">
        <f>IFERROR(INDEX([1]!tblLoc[Score],MATCH(INDEX([1]!tblOrg[Loc],MATCH(INDEX(FacList,MATCH(tblTeamSch[[#This Row],[Facility]],INDEX(FacList,,1),0),3),[1]!tblOrg[Org Num],0)),[1]!tblLoc[Loc],0)),"")</f>
        <v>0</v>
      </c>
      <c r="V1060" s="6">
        <f>IF(OR(tblTeamSch[[#This Row],[Court]]="",tblTeamSch[[#This Row],[Home]]&gt;0),0,IF(tblTeamSch[[#This Row],[Court]]&lt;10,0,IF(tblTeamSch[[#This Row],[Home Court]]=10,0,10)))</f>
        <v>0</v>
      </c>
      <c r="W1060" s="6" t="e">
        <f>COUNTIFS(tblTeamSch[Travel Score for Game],10,tblTeamSch[Home],0,#REF!,#REF!)</f>
        <v>#REF!</v>
      </c>
      <c r="X1060" s="6" t="str">
        <f>IFERROR(INDEX(tblTeamSch[Overall Travel Score],MATCH(tblTeamSch[[#This Row],[Opponent]],tblTeamSch[Team],0)),"")</f>
        <v/>
      </c>
      <c r="Y1060" s="6" cm="1">
        <f t="array" ref="Y1060">IF(Y1059="Num",1,IF(Y1059="","",IF(Y1059+1&gt;TotalNumRegGames*2,"",Y1059+1)))</f>
        <v>1059</v>
      </c>
    </row>
    <row r="1061" spans="1:25" ht="13.35" customHeight="1" x14ac:dyDescent="0.3">
      <c r="A1061" s="6" cm="1">
        <f t="array" ref="A10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621</v>
      </c>
      <c r="B1061" s="6" cm="1">
        <f t="array" ref="B10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1" s="6">
        <f>IFERROR(INDEX([1]!tblSchedule[Week Game Scheduled],MATCH(tblTeamSch[[#This Row],[Game Num]],[1]!tblSchedule[GameNum],0)),"")</f>
        <v>8</v>
      </c>
      <c r="D1061" s="6">
        <f>IFERROR(INDEX([1]!tblSchedule[Round],MATCH(tblTeamSch[[#This Row],[Game Num]],[1]!tblSchedule[GameNum],0)),"")</f>
        <v>5</v>
      </c>
      <c r="E1061" s="6">
        <f>IFERROR(INDEX([1]!tblSchedule[Rnd Sch],MATCH(tblTeamSch[[#This Row],[Game Num]],[1]!tblSchedule[GameNum],0)),"")</f>
        <v>5</v>
      </c>
      <c r="F1061" s="6" t="str">
        <f>IFERROR(INDEX([1]!tblSchedule[DLC],MATCH(tblTeamSch[[#This Row],[Game Num]],[1]!tblSchedule[GameNum],0)),"")</f>
        <v>4B2A</v>
      </c>
      <c r="G1061" s="7" t="str">
        <f>IFERROR(INDEX([1]!tblSchedule[Facility],MATCH(tblTeamSch[[#This Row],[Game Num]],[1]!tblSchedule[GameNum],0)),"")</f>
        <v>Saint Bernard Parish Hall</v>
      </c>
      <c r="H1061" s="8">
        <f>IFERROR(INDEX([1]!tblSchedule[Game Date],MATCH(tblTeamSch[[#This Row],[Game Num]],[1]!tblSchedule[GameNum],0)),"")</f>
        <v>46040</v>
      </c>
      <c r="I1061" s="9">
        <f>IFERROR(INDEX([1]!tblSchedule[Game Time],MATCH(tblTeamSch[[#This Row],[Game Num]],[1]!tblSchedule[GameNum],0)),"")</f>
        <v>0.66666666666666663</v>
      </c>
      <c r="J1061" s="10" t="str">
        <f>IFERROR(INDEX([1]!tblTeams[Organization],MATCH(tblTeamSch[[#This Row],[Team]],[1]!tblTeams[Team],0)),"")</f>
        <v>St. Aloysius</v>
      </c>
      <c r="K1061" s="10" t="str">
        <f>IFERROR(INDEX([1]!tblOrg[Abbr],MATCH(tblTeamSch[[#This Row],[Org]],[1]!tblOrg[Organization],0)),"")</f>
        <v>Aly</v>
      </c>
      <c r="L1061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61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1061" s="6"/>
      <c r="O1061" s="6"/>
      <c r="P1061" s="6"/>
      <c r="Q1061" s="6">
        <f>INDEX([1]!tblSchedule[Home Game],MATCH(tblTeamSch[[#This Row],[Game Num]],[1]!tblSchedule[GameNum],0))</f>
        <v>0</v>
      </c>
      <c r="R1061" s="7" t="e">
        <f>IF(COUNTIFS(tblTeamSch[Team],tblTeamSch[[#This Row],[Team]],#REF!,1)&gt;1,"Y","")</f>
        <v>#REF!</v>
      </c>
      <c r="S1061" s="6">
        <f>INDEX([1]!tblLoc[Score],MATCH(INDEX([1]!tblOrg[Loc],MATCH(tblTeamSch[[#This Row],[Org]],[1]!tblOrg[Organization],0)),[1]!tblLoc[Loc],0))</f>
        <v>4</v>
      </c>
      <c r="T1061" s="6" t="e">
        <f>INDEX([1]!tblLoc[Score],MATCH(INDEX([1]!tblOrg[Loc],MATCH(#REF!,[1]!tblOrg[Abbr],0)),[1]!tblLoc[Loc],0))</f>
        <v>#REF!</v>
      </c>
      <c r="U1061" s="6">
        <f>IFERROR(INDEX([1]!tblLoc[Score],MATCH(INDEX([1]!tblOrg[Loc],MATCH(INDEX(FacList,MATCH(tblTeamSch[[#This Row],[Facility]],INDEX(FacList,,1),0),3),[1]!tblOrg[Org Num],0)),[1]!tblLoc[Loc],0)),"")</f>
        <v>7</v>
      </c>
      <c r="V1061" s="6">
        <f>IF(OR(tblTeamSch[[#This Row],[Court]]="",tblTeamSch[[#This Row],[Home]]&gt;0),0,IF(tblTeamSch[[#This Row],[Court]]&lt;10,0,IF(tblTeamSch[[#This Row],[Home Court]]=10,0,10)))</f>
        <v>0</v>
      </c>
      <c r="W1061" s="6" t="e">
        <f>COUNTIFS(tblTeamSch[Travel Score for Game],10,tblTeamSch[Home],0,#REF!,#REF!)</f>
        <v>#REF!</v>
      </c>
      <c r="X1061" s="6" t="str">
        <f>IFERROR(INDEX(tblTeamSch[Overall Travel Score],MATCH(tblTeamSch[[#This Row],[Opponent]],tblTeamSch[Team],0)),"")</f>
        <v/>
      </c>
      <c r="Y1061" s="6" cm="1">
        <f t="array" ref="Y1061">IF(Y1060="Num",1,IF(Y1060="","",IF(Y1060+1&gt;TotalNumRegGames*2,"",Y1060+1)))</f>
        <v>1060</v>
      </c>
    </row>
    <row r="1062" spans="1:25" ht="13.35" customHeight="1" x14ac:dyDescent="0.3">
      <c r="A1062" s="6" cm="1">
        <f t="array" ref="A10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624</v>
      </c>
      <c r="B1062" s="6" cm="1">
        <f t="array" ref="B10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62" s="6">
        <f>IFERROR(INDEX([1]!tblSchedule[Week Game Scheduled],MATCH(tblTeamSch[[#This Row],[Game Num]],[1]!tblSchedule[GameNum],0)),"")</f>
        <v>9</v>
      </c>
      <c r="D1062" s="6">
        <f>IFERROR(INDEX([1]!tblSchedule[Round],MATCH(tblTeamSch[[#This Row],[Game Num]],[1]!tblSchedule[GameNum],0)),"")</f>
        <v>6</v>
      </c>
      <c r="E1062" s="6">
        <f>IFERROR(INDEX([1]!tblSchedule[Rnd Sch],MATCH(tblTeamSch[[#This Row],[Game Num]],[1]!tblSchedule[GameNum],0)),"")</f>
        <v>6</v>
      </c>
      <c r="F1062" s="6" t="str">
        <f>IFERROR(INDEX([1]!tblSchedule[DLC],MATCH(tblTeamSch[[#This Row],[Game Num]],[1]!tblSchedule[GameNum],0)),"")</f>
        <v>4B2A</v>
      </c>
      <c r="G1062" s="7" t="str">
        <f>IFERROR(INDEX([1]!tblSchedule[Facility],MATCH(tblTeamSch[[#This Row],[Game Num]],[1]!tblSchedule[GameNum],0)),"")</f>
        <v>St. Aloysius</v>
      </c>
      <c r="H1062" s="8">
        <f>IFERROR(INDEX([1]!tblSchedule[Game Date],MATCH(tblTeamSch[[#This Row],[Game Num]],[1]!tblSchedule[GameNum],0)),"")</f>
        <v>46047</v>
      </c>
      <c r="I1062" s="9">
        <f>IFERROR(INDEX([1]!tblSchedule[Game Time],MATCH(tblTeamSch[[#This Row],[Game Num]],[1]!tblSchedule[GameNum],0)),"")</f>
        <v>0.58333333333333337</v>
      </c>
      <c r="J1062" s="10" t="str">
        <f>IFERROR(INDEX([1]!tblTeams[Organization],MATCH(tblTeamSch[[#This Row],[Team]],[1]!tblTeams[Team],0)),"")</f>
        <v>St. Aloysius</v>
      </c>
      <c r="K1062" s="10" t="str">
        <f>IFERROR(INDEX([1]!tblOrg[Abbr],MATCH(tblTeamSch[[#This Row],[Org]],[1]!tblOrg[Organization],0)),"")</f>
        <v>Aly</v>
      </c>
      <c r="L1062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62" s="10" t="str">
        <f>IFERROR(INDEX(IF(tblTeamSch[[#This Row],[1vs2]]=1,[1]!tblSchedule[Team 2 Name],[1]!tblSchedule[Team 1 Name]),MATCH(tblTeamSch[[#This Row],[Game Num]],[1]!tblSchedule[GameNum],0)),"")</f>
        <v>OLOL 3/4 BB #2 Black</v>
      </c>
      <c r="N1062" s="6"/>
      <c r="O1062" s="6"/>
      <c r="P1062" s="6"/>
      <c r="Q1062" s="6">
        <f>INDEX([1]!tblSchedule[Home Game],MATCH(tblTeamSch[[#This Row],[Game Num]],[1]!tblSchedule[GameNum],0))</f>
        <v>1</v>
      </c>
      <c r="R1062" s="7" t="e">
        <f>IF(COUNTIFS(tblTeamSch[Team],tblTeamSch[[#This Row],[Team]],#REF!,1)&gt;1,"Y","")</f>
        <v>#REF!</v>
      </c>
      <c r="S1062" s="6">
        <f>INDEX([1]!tblLoc[Score],MATCH(INDEX([1]!tblOrg[Loc],MATCH(tblTeamSch[[#This Row],[Org]],[1]!tblOrg[Organization],0)),[1]!tblLoc[Loc],0))</f>
        <v>4</v>
      </c>
      <c r="T1062" s="6" t="e">
        <f>INDEX([1]!tblLoc[Score],MATCH(INDEX([1]!tblOrg[Loc],MATCH(#REF!,[1]!tblOrg[Abbr],0)),[1]!tblLoc[Loc],0))</f>
        <v>#REF!</v>
      </c>
      <c r="U1062" s="6">
        <f>IFERROR(INDEX([1]!tblLoc[Score],MATCH(INDEX([1]!tblOrg[Loc],MATCH(INDEX(FacList,MATCH(tblTeamSch[[#This Row],[Facility]],INDEX(FacList,,1),0),3),[1]!tblOrg[Org Num],0)),[1]!tblLoc[Loc],0)),"")</f>
        <v>4</v>
      </c>
      <c r="V1062" s="6">
        <f>IF(OR(tblTeamSch[[#This Row],[Court]]="",tblTeamSch[[#This Row],[Home]]&gt;0),0,IF(tblTeamSch[[#This Row],[Court]]&lt;10,0,IF(tblTeamSch[[#This Row],[Home Court]]=10,0,10)))</f>
        <v>0</v>
      </c>
      <c r="W1062" s="6" t="e">
        <f>COUNTIFS(tblTeamSch[Travel Score for Game],10,tblTeamSch[Home],0,#REF!,#REF!)</f>
        <v>#REF!</v>
      </c>
      <c r="X1062" s="6" t="str">
        <f>IFERROR(INDEX(tblTeamSch[Overall Travel Score],MATCH(tblTeamSch[[#This Row],[Opponent]],tblTeamSch[Team],0)),"")</f>
        <v/>
      </c>
      <c r="Y1062" s="6" cm="1">
        <f t="array" ref="Y1062">IF(Y1061="Num",1,IF(Y1061="","",IF(Y1061+1&gt;TotalNumRegGames*2,"",Y1061+1)))</f>
        <v>1061</v>
      </c>
    </row>
    <row r="1063" spans="1:25" ht="13.35" customHeight="1" x14ac:dyDescent="0.3">
      <c r="A1063" s="6" cm="1">
        <f t="array" ref="A10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634</v>
      </c>
      <c r="B1063" s="6" cm="1">
        <f t="array" ref="B10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3" s="6">
        <f>IFERROR(INDEX([1]!tblSchedule[Week Game Scheduled],MATCH(tblTeamSch[[#This Row],[Game Num]],[1]!tblSchedule[GameNum],0)),"")</f>
        <v>10</v>
      </c>
      <c r="D1063" s="6">
        <f>IFERROR(INDEX([1]!tblSchedule[Round],MATCH(tblTeamSch[[#This Row],[Game Num]],[1]!tblSchedule[GameNum],0)),"")</f>
        <v>7</v>
      </c>
      <c r="E1063" s="6">
        <f>IFERROR(INDEX([1]!tblSchedule[Rnd Sch],MATCH(tblTeamSch[[#This Row],[Game Num]],[1]!tblSchedule[GameNum],0)),"")</f>
        <v>7</v>
      </c>
      <c r="F1063" s="6" t="str">
        <f>IFERROR(INDEX([1]!tblSchedule[DLC],MATCH(tblTeamSch[[#This Row],[Game Num]],[1]!tblSchedule[GameNum],0)),"")</f>
        <v>4B2A</v>
      </c>
      <c r="G1063" s="7" t="str">
        <f>IFERROR(INDEX([1]!tblSchedule[Facility],MATCH(tblTeamSch[[#This Row],[Game Num]],[1]!tblSchedule[GameNum],0)),"")</f>
        <v>Saint Bernard Parish Hall</v>
      </c>
      <c r="H1063" s="8">
        <f>IFERROR(INDEX([1]!tblSchedule[Game Date],MATCH(tblTeamSch[[#This Row],[Game Num]],[1]!tblSchedule[GameNum],0)),"")</f>
        <v>46054</v>
      </c>
      <c r="I1063" s="9">
        <f>IFERROR(INDEX([1]!tblSchedule[Game Time],MATCH(tblTeamSch[[#This Row],[Game Num]],[1]!tblSchedule[GameNum],0)),"")</f>
        <v>0.66666666666666663</v>
      </c>
      <c r="J1063" s="10" t="str">
        <f>IFERROR(INDEX([1]!tblTeams[Organization],MATCH(tblTeamSch[[#This Row],[Team]],[1]!tblTeams[Team],0)),"")</f>
        <v>St. Aloysius</v>
      </c>
      <c r="K1063" s="10" t="str">
        <f>IFERROR(INDEX([1]!tblOrg[Abbr],MATCH(tblTeamSch[[#This Row],[Org]],[1]!tblOrg[Organization],0)),"")</f>
        <v>Aly</v>
      </c>
      <c r="L1063" s="10" t="str">
        <f>IFERROR(INDEX(IF(tblTeamSch[[#This Row],[1vs2]]=1,[1]!tblSchedule[Team 1 Name],[1]!tblSchedule[Team 2 Name]),MATCH(tblTeamSch[[#This Row],[Game Num]],[1]!tblSchedule[GameNum],0)),"")</f>
        <v>St. Aloysius BB-4G Boys#2 GREY</v>
      </c>
      <c r="M1063" s="10" t="str">
        <f>IFERROR(INDEX(IF(tblTeamSch[[#This Row],[1vs2]]=1,[1]!tblSchedule[Team 2 Name],[1]!tblSchedule[Team 1 Name]),MATCH(tblTeamSch[[#This Row],[Game Num]],[1]!tblSchedule[GameNum],0)),"")</f>
        <v>St Bernard BB 4B#2</v>
      </c>
      <c r="N1063" s="6"/>
      <c r="O1063" s="6"/>
      <c r="P1063" s="6"/>
      <c r="Q1063" s="6">
        <f>INDEX([1]!tblSchedule[Home Game],MATCH(tblTeamSch[[#This Row],[Game Num]],[1]!tblSchedule[GameNum],0))</f>
        <v>1</v>
      </c>
      <c r="R1063" s="7" t="e">
        <f>IF(COUNTIFS(tblTeamSch[Team],tblTeamSch[[#This Row],[Team]],#REF!,1)&gt;1,"Y","")</f>
        <v>#REF!</v>
      </c>
      <c r="S1063" s="6">
        <f>INDEX([1]!tblLoc[Score],MATCH(INDEX([1]!tblOrg[Loc],MATCH(tblTeamSch[[#This Row],[Org]],[1]!tblOrg[Organization],0)),[1]!tblLoc[Loc],0))</f>
        <v>4</v>
      </c>
      <c r="T1063" s="6" t="e">
        <f>INDEX([1]!tblLoc[Score],MATCH(INDEX([1]!tblOrg[Loc],MATCH(#REF!,[1]!tblOrg[Abbr],0)),[1]!tblLoc[Loc],0))</f>
        <v>#REF!</v>
      </c>
      <c r="U1063" s="6">
        <f>IFERROR(INDEX([1]!tblLoc[Score],MATCH(INDEX([1]!tblOrg[Loc],MATCH(INDEX(FacList,MATCH(tblTeamSch[[#This Row],[Facility]],INDEX(FacList,,1),0),3),[1]!tblOrg[Org Num],0)),[1]!tblLoc[Loc],0)),"")</f>
        <v>7</v>
      </c>
      <c r="V1063" s="6">
        <f>IF(OR(tblTeamSch[[#This Row],[Court]]="",tblTeamSch[[#This Row],[Home]]&gt;0),0,IF(tblTeamSch[[#This Row],[Court]]&lt;10,0,IF(tblTeamSch[[#This Row],[Home Court]]=10,0,10)))</f>
        <v>0</v>
      </c>
      <c r="W1063" s="6" t="e">
        <f>COUNTIFS(tblTeamSch[Travel Score for Game],10,tblTeamSch[Home],0,#REF!,#REF!)</f>
        <v>#REF!</v>
      </c>
      <c r="X1063" s="6" t="str">
        <f>IFERROR(INDEX(tblTeamSch[Overall Travel Score],MATCH(tblTeamSch[[#This Row],[Opponent]],tblTeamSch[Team],0)),"")</f>
        <v/>
      </c>
      <c r="Y1063" s="6" cm="1">
        <f t="array" ref="Y1063">IF(Y1062="Num",1,IF(Y1062="","",IF(Y1062+1&gt;TotalNumRegGames*2,"",Y1062+1)))</f>
        <v>1062</v>
      </c>
    </row>
    <row r="1064" spans="1:25" ht="13.35" customHeight="1" x14ac:dyDescent="0.3">
      <c r="A1064" s="6" cm="1">
        <f t="array" ref="A10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1047</v>
      </c>
      <c r="B1064" s="6" cm="1">
        <f t="array" ref="B10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4" s="6">
        <f>IFERROR(INDEX([1]!tblSchedule[Week Game Scheduled],MATCH(tblTeamSch[[#This Row],[Game Num]],[1]!tblSchedule[GameNum],0)),"")</f>
        <v>49</v>
      </c>
      <c r="D1064" s="6">
        <f>IFERROR(INDEX([1]!tblSchedule[Round],MATCH(tblTeamSch[[#This Row],[Game Num]],[1]!tblSchedule[GameNum],0)),"")</f>
        <v>1</v>
      </c>
      <c r="E1064" s="6">
        <f>IFERROR(INDEX([1]!tblSchedule[Rnd Sch],MATCH(tblTeamSch[[#This Row],[Game Num]],[1]!tblSchedule[GameNum],0)),"")</f>
        <v>1</v>
      </c>
      <c r="F1064" s="6" t="str">
        <f>IFERROR(INDEX([1]!tblSchedule[DLC],MATCH(tblTeamSch[[#This Row],[Game Num]],[1]!tblSchedule[GameNum],0)),"")</f>
        <v>4G1A</v>
      </c>
      <c r="G1064" s="7" t="str">
        <f>IFERROR(INDEX([1]!tblSchedule[Facility],MATCH(tblTeamSch[[#This Row],[Game Num]],[1]!tblSchedule[GameNum],0)),"")</f>
        <v>Ascension Gym</v>
      </c>
      <c r="H1064" s="8">
        <f>IFERROR(INDEX([1]!tblSchedule[Game Date],MATCH(tblTeamSch[[#This Row],[Game Num]],[1]!tblSchedule[GameNum],0)),"")</f>
        <v>45997</v>
      </c>
      <c r="I1064" s="9">
        <f>IFERROR(INDEX([1]!tblSchedule[Game Time],MATCH(tblTeamSch[[#This Row],[Game Num]],[1]!tblSchedule[GameNum],0)),"")</f>
        <v>0.58333333333333337</v>
      </c>
      <c r="J1064" s="10" t="str">
        <f>IFERROR(INDEX([1]!tblTeams[Organization],MATCH(tblTeamSch[[#This Row],[Team]],[1]!tblTeams[Team],0)),"")</f>
        <v>St. Aloysius</v>
      </c>
      <c r="K1064" s="10" t="str">
        <f>IFERROR(INDEX([1]!tblOrg[Abbr],MATCH(tblTeamSch[[#This Row],[Org]],[1]!tblOrg[Organization],0)),"")</f>
        <v>Aly</v>
      </c>
      <c r="L1064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4" s="10" t="str">
        <f>IFERROR(INDEX(IF(tblTeamSch[[#This Row],[1vs2]]=1,[1]!tblSchedule[Team 2 Name],[1]!tblSchedule[Team 1 Name]),MATCH(tblTeamSch[[#This Row],[Game Num]],[1]!tblSchedule[GameNum],0)),"")</f>
        <v>Ascension BB 4G#1</v>
      </c>
      <c r="N1064" s="6"/>
      <c r="O1064" s="6"/>
      <c r="P1064" s="6"/>
      <c r="Q1064" s="6">
        <f>INDEX([1]!tblSchedule[Home Game],MATCH(tblTeamSch[[#This Row],[Game Num]],[1]!tblSchedule[GameNum],0))</f>
        <v>1</v>
      </c>
      <c r="R1064" s="7" t="e">
        <f>IF(COUNTIFS(tblTeamSch[Team],tblTeamSch[[#This Row],[Team]],#REF!,1)&gt;1,"Y","")</f>
        <v>#REF!</v>
      </c>
      <c r="S1064" s="6">
        <f>INDEX([1]!tblLoc[Score],MATCH(INDEX([1]!tblOrg[Loc],MATCH(tblTeamSch[[#This Row],[Org]],[1]!tblOrg[Organization],0)),[1]!tblLoc[Loc],0))</f>
        <v>4</v>
      </c>
      <c r="T1064" s="6" t="e">
        <f>INDEX([1]!tblLoc[Score],MATCH(INDEX([1]!tblOrg[Loc],MATCH(#REF!,[1]!tblOrg[Abbr],0)),[1]!tblLoc[Loc],0))</f>
        <v>#REF!</v>
      </c>
      <c r="U1064" s="6">
        <f>IFERROR(INDEX([1]!tblLoc[Score],MATCH(INDEX([1]!tblOrg[Loc],MATCH(INDEX(FacList,MATCH(tblTeamSch[[#This Row],[Facility]],INDEX(FacList,,1),0),3),[1]!tblOrg[Org Num],0)),[1]!tblLoc[Loc],0)),"")</f>
        <v>0</v>
      </c>
      <c r="V1064" s="6">
        <f>IF(OR(tblTeamSch[[#This Row],[Court]]="",tblTeamSch[[#This Row],[Home]]&gt;0),0,IF(tblTeamSch[[#This Row],[Court]]&lt;10,0,IF(tblTeamSch[[#This Row],[Home Court]]=10,0,10)))</f>
        <v>0</v>
      </c>
      <c r="W1064" s="6" t="e">
        <f>COUNTIFS(tblTeamSch[Travel Score for Game],10,tblTeamSch[Home],0,#REF!,#REF!)</f>
        <v>#REF!</v>
      </c>
      <c r="X1064" s="6" t="str">
        <f>IFERROR(INDEX(tblTeamSch[Overall Travel Score],MATCH(tblTeamSch[[#This Row],[Opponent]],tblTeamSch[Team],0)),"")</f>
        <v/>
      </c>
      <c r="Y1064" s="6" cm="1">
        <f t="array" ref="Y1064">IF(Y1063="Num",1,IF(Y1063="","",IF(Y1063+1&gt;TotalNumRegGames*2,"",Y1063+1)))</f>
        <v>1063</v>
      </c>
    </row>
    <row r="1065" spans="1:25" ht="13.35" customHeight="1" x14ac:dyDescent="0.3">
      <c r="A1065" s="6" cm="1">
        <f t="array" ref="A10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1052</v>
      </c>
      <c r="B1065" s="6" cm="1">
        <f t="array" ref="B10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5" s="6">
        <f>IFERROR(INDEX([1]!tblSchedule[Week Game Scheduled],MATCH(tblTeamSch[[#This Row],[Game Num]],[1]!tblSchedule[GameNum],0)),"")</f>
        <v>50</v>
      </c>
      <c r="D1065" s="6">
        <f>IFERROR(INDEX([1]!tblSchedule[Round],MATCH(tblTeamSch[[#This Row],[Game Num]],[1]!tblSchedule[GameNum],0)),"")</f>
        <v>2</v>
      </c>
      <c r="E1065" s="6">
        <f>IFERROR(INDEX([1]!tblSchedule[Rnd Sch],MATCH(tblTeamSch[[#This Row],[Game Num]],[1]!tblSchedule[GameNum],0)),"")</f>
        <v>2</v>
      </c>
      <c r="F1065" s="6" t="str">
        <f>IFERROR(INDEX([1]!tblSchedule[DLC],MATCH(tblTeamSch[[#This Row],[Game Num]],[1]!tblSchedule[GameNum],0)),"")</f>
        <v>4G1A</v>
      </c>
      <c r="G1065" s="7" t="str">
        <f>IFERROR(INDEX([1]!tblSchedule[Facility],MATCH(tblTeamSch[[#This Row],[Game Num]],[1]!tblSchedule[GameNum],0)),"")</f>
        <v>St. Aloysius</v>
      </c>
      <c r="H1065" s="8">
        <f>IFERROR(INDEX([1]!tblSchedule[Game Date],MATCH(tblTeamSch[[#This Row],[Game Num]],[1]!tblSchedule[GameNum],0)),"")</f>
        <v>46004</v>
      </c>
      <c r="I1065" s="9">
        <f>IFERROR(INDEX([1]!tblSchedule[Game Time],MATCH(tblTeamSch[[#This Row],[Game Num]],[1]!tblSchedule[GameNum],0)),"")</f>
        <v>0.45833333333333331</v>
      </c>
      <c r="J1065" s="10" t="str">
        <f>IFERROR(INDEX([1]!tblTeams[Organization],MATCH(tblTeamSch[[#This Row],[Team]],[1]!tblTeams[Team],0)),"")</f>
        <v>St. Aloysius</v>
      </c>
      <c r="K1065" s="10" t="str">
        <f>IFERROR(INDEX([1]!tblOrg[Abbr],MATCH(tblTeamSch[[#This Row],[Org]],[1]!tblOrg[Organization],0)),"")</f>
        <v>Aly</v>
      </c>
      <c r="L1065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5" s="10" t="str">
        <f>IFERROR(INDEX(IF(tblTeamSch[[#This Row],[1vs2]]=1,[1]!tblSchedule[Team 2 Name],[1]!tblSchedule[Team 1 Name]),MATCH(tblTeamSch[[#This Row],[Game Num]],[1]!tblSchedule[GameNum],0)),"")</f>
        <v>St Paul BB 4G#1</v>
      </c>
      <c r="N1065" s="6"/>
      <c r="O1065" s="6"/>
      <c r="P1065" s="6"/>
      <c r="Q1065" s="6">
        <f>INDEX([1]!tblSchedule[Home Game],MATCH(tblTeamSch[[#This Row],[Game Num]],[1]!tblSchedule[GameNum],0))</f>
        <v>1</v>
      </c>
      <c r="R1065" s="7" t="e">
        <f>IF(COUNTIFS(tblTeamSch[Team],tblTeamSch[[#This Row],[Team]],#REF!,1)&gt;1,"Y","")</f>
        <v>#REF!</v>
      </c>
      <c r="S1065" s="6">
        <f>INDEX([1]!tblLoc[Score],MATCH(INDEX([1]!tblOrg[Loc],MATCH(tblTeamSch[[#This Row],[Org]],[1]!tblOrg[Organization],0)),[1]!tblLoc[Loc],0))</f>
        <v>4</v>
      </c>
      <c r="T1065" s="6" t="e">
        <f>INDEX([1]!tblLoc[Score],MATCH(INDEX([1]!tblOrg[Loc],MATCH(#REF!,[1]!tblOrg[Abbr],0)),[1]!tblLoc[Loc],0))</f>
        <v>#REF!</v>
      </c>
      <c r="U1065" s="6">
        <f>IFERROR(INDEX([1]!tblLoc[Score],MATCH(INDEX([1]!tblOrg[Loc],MATCH(INDEX(FacList,MATCH(tblTeamSch[[#This Row],[Facility]],INDEX(FacList,,1),0),3),[1]!tblOrg[Org Num],0)),[1]!tblLoc[Loc],0)),"")</f>
        <v>4</v>
      </c>
      <c r="V1065" s="6">
        <f>IF(OR(tblTeamSch[[#This Row],[Court]]="",tblTeamSch[[#This Row],[Home]]&gt;0),0,IF(tblTeamSch[[#This Row],[Court]]&lt;10,0,IF(tblTeamSch[[#This Row],[Home Court]]=10,0,10)))</f>
        <v>0</v>
      </c>
      <c r="W1065" s="6" t="e">
        <f>COUNTIFS(tblTeamSch[Travel Score for Game],10,tblTeamSch[Home],0,#REF!,#REF!)</f>
        <v>#REF!</v>
      </c>
      <c r="X1065" s="6" t="str">
        <f>IFERROR(INDEX(tblTeamSch[Overall Travel Score],MATCH(tblTeamSch[[#This Row],[Opponent]],tblTeamSch[Team],0)),"")</f>
        <v/>
      </c>
      <c r="Y1065" s="6" cm="1">
        <f t="array" ref="Y1065">IF(Y1064="Num",1,IF(Y1064="","",IF(Y1064+1&gt;TotalNumRegGames*2,"",Y1064+1)))</f>
        <v>1064</v>
      </c>
    </row>
    <row r="1066" spans="1:25" ht="13.35" customHeight="1" x14ac:dyDescent="0.3">
      <c r="A1066" s="6" cm="1">
        <f t="array" ref="A10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1057</v>
      </c>
      <c r="B1066" s="6" cm="1">
        <f t="array" ref="B10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6" s="6">
        <f>IFERROR(INDEX([1]!tblSchedule[Week Game Scheduled],MATCH(tblTeamSch[[#This Row],[Game Num]],[1]!tblSchedule[GameNum],0)),"")</f>
        <v>5</v>
      </c>
      <c r="D1066" s="6">
        <f>IFERROR(INDEX([1]!tblSchedule[Round],MATCH(tblTeamSch[[#This Row],[Game Num]],[1]!tblSchedule[GameNum],0)),"")</f>
        <v>3</v>
      </c>
      <c r="E1066" s="6">
        <f>IFERROR(INDEX([1]!tblSchedule[Rnd Sch],MATCH(tblTeamSch[[#This Row],[Game Num]],[1]!tblSchedule[GameNum],0)),"")</f>
        <v>3</v>
      </c>
      <c r="F1066" s="6" t="str">
        <f>IFERROR(INDEX([1]!tblSchedule[DLC],MATCH(tblTeamSch[[#This Row],[Game Num]],[1]!tblSchedule[GameNum],0)),"")</f>
        <v>4G1A</v>
      </c>
      <c r="G1066" s="7" t="str">
        <f>IFERROR(INDEX([1]!tblSchedule[Facility],MATCH(tblTeamSch[[#This Row],[Game Num]],[1]!tblSchedule[GameNum],0)),"")</f>
        <v>St. Aloysius</v>
      </c>
      <c r="H1066" s="8">
        <f>IFERROR(INDEX([1]!tblSchedule[Game Date],MATCH(tblTeamSch[[#This Row],[Game Num]],[1]!tblSchedule[GameNum],0)),"")</f>
        <v>46025</v>
      </c>
      <c r="I1066" s="9">
        <f>IFERROR(INDEX([1]!tblSchedule[Game Time],MATCH(tblTeamSch[[#This Row],[Game Num]],[1]!tblSchedule[GameNum],0)),"")</f>
        <v>0.41666666666666669</v>
      </c>
      <c r="J1066" s="10" t="str">
        <f>IFERROR(INDEX([1]!tblTeams[Organization],MATCH(tblTeamSch[[#This Row],[Team]],[1]!tblTeams[Team],0)),"")</f>
        <v>St. Aloysius</v>
      </c>
      <c r="K1066" s="10" t="str">
        <f>IFERROR(INDEX([1]!tblOrg[Abbr],MATCH(tblTeamSch[[#This Row],[Org]],[1]!tblOrg[Organization],0)),"")</f>
        <v>Aly</v>
      </c>
      <c r="L1066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6" s="10" t="str">
        <f>IFERROR(INDEX(IF(tblTeamSch[[#This Row],[1vs2]]=1,[1]!tblSchedule[Team 2 Name],[1]!tblSchedule[Team 1 Name]),MATCH(tblTeamSch[[#This Row],[Game Num]],[1]!tblSchedule[GameNum],0)),"")</f>
        <v>St Bernard BB 4G#1</v>
      </c>
      <c r="N1066" s="6"/>
      <c r="O1066" s="6"/>
      <c r="P1066" s="6"/>
      <c r="Q1066" s="6">
        <f>INDEX([1]!tblSchedule[Home Game],MATCH(tblTeamSch[[#This Row],[Game Num]],[1]!tblSchedule[GameNum],0))</f>
        <v>1</v>
      </c>
      <c r="R1066" s="7" t="e">
        <f>IF(COUNTIFS(tblTeamSch[Team],tblTeamSch[[#This Row],[Team]],#REF!,1)&gt;1,"Y","")</f>
        <v>#REF!</v>
      </c>
      <c r="S1066" s="6">
        <f>INDEX([1]!tblLoc[Score],MATCH(INDEX([1]!tblOrg[Loc],MATCH(tblTeamSch[[#This Row],[Org]],[1]!tblOrg[Organization],0)),[1]!tblLoc[Loc],0))</f>
        <v>4</v>
      </c>
      <c r="T1066" s="6" t="e">
        <f>INDEX([1]!tblLoc[Score],MATCH(INDEX([1]!tblOrg[Loc],MATCH(#REF!,[1]!tblOrg[Abbr],0)),[1]!tblLoc[Loc],0))</f>
        <v>#REF!</v>
      </c>
      <c r="U1066" s="6">
        <f>IFERROR(INDEX([1]!tblLoc[Score],MATCH(INDEX([1]!tblOrg[Loc],MATCH(INDEX(FacList,MATCH(tblTeamSch[[#This Row],[Facility]],INDEX(FacList,,1),0),3),[1]!tblOrg[Org Num],0)),[1]!tblLoc[Loc],0)),"")</f>
        <v>4</v>
      </c>
      <c r="V1066" s="6">
        <f>IF(OR(tblTeamSch[[#This Row],[Court]]="",tblTeamSch[[#This Row],[Home]]&gt;0),0,IF(tblTeamSch[[#This Row],[Court]]&lt;10,0,IF(tblTeamSch[[#This Row],[Home Court]]=10,0,10)))</f>
        <v>0</v>
      </c>
      <c r="W1066" s="6" t="e">
        <f>COUNTIFS(tblTeamSch[Travel Score for Game],10,tblTeamSch[Home],0,#REF!,#REF!)</f>
        <v>#REF!</v>
      </c>
      <c r="X1066" s="6" t="str">
        <f>IFERROR(INDEX(tblTeamSch[Overall Travel Score],MATCH(tblTeamSch[[#This Row],[Opponent]],tblTeamSch[Team],0)),"")</f>
        <v/>
      </c>
      <c r="Y1066" s="6" cm="1">
        <f t="array" ref="Y1066">IF(Y1065="Num",1,IF(Y1065="","",IF(Y1065+1&gt;TotalNumRegGames*2,"",Y1065+1)))</f>
        <v>1065</v>
      </c>
    </row>
    <row r="1067" spans="1:25" ht="13.35" customHeight="1" x14ac:dyDescent="0.3">
      <c r="A1067" s="6" cm="1">
        <f t="array" ref="A10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1060</v>
      </c>
      <c r="B1067" s="6" cm="1">
        <f t="array" ref="B10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67" s="6">
        <f>IFERROR(INDEX([1]!tblSchedule[Week Game Scheduled],MATCH(tblTeamSch[[#This Row],[Game Num]],[1]!tblSchedule[GameNum],0)),"")</f>
        <v>6</v>
      </c>
      <c r="D1067" s="6">
        <f>IFERROR(INDEX([1]!tblSchedule[Round],MATCH(tblTeamSch[[#This Row],[Game Num]],[1]!tblSchedule[GameNum],0)),"")</f>
        <v>4</v>
      </c>
      <c r="E1067" s="6">
        <f>IFERROR(INDEX([1]!tblSchedule[Rnd Sch],MATCH(tblTeamSch[[#This Row],[Game Num]],[1]!tblSchedule[GameNum],0)),"")</f>
        <v>4</v>
      </c>
      <c r="F1067" s="6" t="str">
        <f>IFERROR(INDEX([1]!tblSchedule[DLC],MATCH(tblTeamSch[[#This Row],[Game Num]],[1]!tblSchedule[GameNum],0)),"")</f>
        <v>4G1A</v>
      </c>
      <c r="G1067" s="7" t="str">
        <f>IFERROR(INDEX([1]!tblSchedule[Facility],MATCH(tblTeamSch[[#This Row],[Game Num]],[1]!tblSchedule[GameNum],0)),"")</f>
        <v>St. Aloysius</v>
      </c>
      <c r="H1067" s="8">
        <f>IFERROR(INDEX([1]!tblSchedule[Game Date],MATCH(tblTeamSch[[#This Row],[Game Num]],[1]!tblSchedule[GameNum],0)),"")</f>
        <v>46032</v>
      </c>
      <c r="I1067" s="9">
        <f>IFERROR(INDEX([1]!tblSchedule[Game Time],MATCH(tblTeamSch[[#This Row],[Game Num]],[1]!tblSchedule[GameNum],0)),"")</f>
        <v>0.41666666666666669</v>
      </c>
      <c r="J1067" s="10" t="str">
        <f>IFERROR(INDEX([1]!tblTeams[Organization],MATCH(tblTeamSch[[#This Row],[Team]],[1]!tblTeams[Team],0)),"")</f>
        <v>St. Aloysius</v>
      </c>
      <c r="K1067" s="10" t="str">
        <f>IFERROR(INDEX([1]!tblOrg[Abbr],MATCH(tblTeamSch[[#This Row],[Org]],[1]!tblOrg[Organization],0)),"")</f>
        <v>Aly</v>
      </c>
      <c r="L1067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7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1067" s="6"/>
      <c r="O1067" s="6"/>
      <c r="P1067" s="6"/>
      <c r="Q1067" s="6">
        <f>INDEX([1]!tblSchedule[Home Game],MATCH(tblTeamSch[[#This Row],[Game Num]],[1]!tblSchedule[GameNum],0))</f>
        <v>1</v>
      </c>
      <c r="R1067" s="7" t="e">
        <f>IF(COUNTIFS(tblTeamSch[Team],tblTeamSch[[#This Row],[Team]],#REF!,1)&gt;1,"Y","")</f>
        <v>#REF!</v>
      </c>
      <c r="S1067" s="6">
        <f>INDEX([1]!tblLoc[Score],MATCH(INDEX([1]!tblOrg[Loc],MATCH(tblTeamSch[[#This Row],[Org]],[1]!tblOrg[Organization],0)),[1]!tblLoc[Loc],0))</f>
        <v>4</v>
      </c>
      <c r="T1067" s="6" t="e">
        <f>INDEX([1]!tblLoc[Score],MATCH(INDEX([1]!tblOrg[Loc],MATCH(#REF!,[1]!tblOrg[Abbr],0)),[1]!tblLoc[Loc],0))</f>
        <v>#REF!</v>
      </c>
      <c r="U1067" s="6">
        <f>IFERROR(INDEX([1]!tblLoc[Score],MATCH(INDEX([1]!tblOrg[Loc],MATCH(INDEX(FacList,MATCH(tblTeamSch[[#This Row],[Facility]],INDEX(FacList,,1),0),3),[1]!tblOrg[Org Num],0)),[1]!tblLoc[Loc],0)),"")</f>
        <v>4</v>
      </c>
      <c r="V1067" s="6">
        <f>IF(OR(tblTeamSch[[#This Row],[Court]]="",tblTeamSch[[#This Row],[Home]]&gt;0),0,IF(tblTeamSch[[#This Row],[Court]]&lt;10,0,IF(tblTeamSch[[#This Row],[Home Court]]=10,0,10)))</f>
        <v>0</v>
      </c>
      <c r="W1067" s="6" t="e">
        <f>COUNTIFS(tblTeamSch[Travel Score for Game],10,tblTeamSch[Home],0,#REF!,#REF!)</f>
        <v>#REF!</v>
      </c>
      <c r="X1067" s="6" t="str">
        <f>IFERROR(INDEX(tblTeamSch[Overall Travel Score],MATCH(tblTeamSch[[#This Row],[Opponent]],tblTeamSch[Team],0)),"")</f>
        <v/>
      </c>
      <c r="Y1067" s="6" cm="1">
        <f t="array" ref="Y1067">IF(Y1066="Num",1,IF(Y1066="","",IF(Y1066+1&gt;TotalNumRegGames*2,"",Y1066+1)))</f>
        <v>1066</v>
      </c>
    </row>
    <row r="1068" spans="1:25" ht="13.35" customHeight="1" x14ac:dyDescent="0.3">
      <c r="A1068" s="6" cm="1">
        <f t="array" ref="A10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1069</v>
      </c>
      <c r="B1068" s="6" cm="1">
        <f t="array" ref="B10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68" s="6">
        <f>IFERROR(INDEX([1]!tblSchedule[Week Game Scheduled],MATCH(tblTeamSch[[#This Row],[Game Num]],[1]!tblSchedule[GameNum],0)),"")</f>
        <v>7</v>
      </c>
      <c r="D1068" s="6">
        <f>IFERROR(INDEX([1]!tblSchedule[Round],MATCH(tblTeamSch[[#This Row],[Game Num]],[1]!tblSchedule[GameNum],0)),"")</f>
        <v>5</v>
      </c>
      <c r="E1068" s="6">
        <f>IFERROR(INDEX([1]!tblSchedule[Rnd Sch],MATCH(tblTeamSch[[#This Row],[Game Num]],[1]!tblSchedule[GameNum],0)),"")</f>
        <v>5</v>
      </c>
      <c r="F1068" s="6" t="str">
        <f>IFERROR(INDEX([1]!tblSchedule[DLC],MATCH(tblTeamSch[[#This Row],[Game Num]],[1]!tblSchedule[GameNum],0)),"")</f>
        <v>4G1A</v>
      </c>
      <c r="G1068" s="7" t="str">
        <f>IFERROR(INDEX([1]!tblSchedule[Facility],MATCH(tblTeamSch[[#This Row],[Game Num]],[1]!tblSchedule[GameNum],0)),"")</f>
        <v>St. Aloysius</v>
      </c>
      <c r="H1068" s="8">
        <f>IFERROR(INDEX([1]!tblSchedule[Game Date],MATCH(tblTeamSch[[#This Row],[Game Num]],[1]!tblSchedule[GameNum],0)),"")</f>
        <v>46039</v>
      </c>
      <c r="I1068" s="9">
        <f>IFERROR(INDEX([1]!tblSchedule[Game Time],MATCH(tblTeamSch[[#This Row],[Game Num]],[1]!tblSchedule[GameNum],0)),"")</f>
        <v>0.45833333333333331</v>
      </c>
      <c r="J1068" s="10" t="str">
        <f>IFERROR(INDEX([1]!tblTeams[Organization],MATCH(tblTeamSch[[#This Row],[Team]],[1]!tblTeams[Team],0)),"")</f>
        <v>St. Aloysius</v>
      </c>
      <c r="K1068" s="10" t="str">
        <f>IFERROR(INDEX([1]!tblOrg[Abbr],MATCH(tblTeamSch[[#This Row],[Org]],[1]!tblOrg[Organization],0)),"")</f>
        <v>Aly</v>
      </c>
      <c r="L1068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8" s="10" t="str">
        <f>IFERROR(INDEX(IF(tblTeamSch[[#This Row],[1vs2]]=1,[1]!tblSchedule[Team 2 Name],[1]!tblSchedule[Team 1 Name]),MATCH(tblTeamSch[[#This Row],[Game Num]],[1]!tblSchedule[GameNum],0)),"")</f>
        <v>OLOL 3/4 GB #1</v>
      </c>
      <c r="N1068" s="6"/>
      <c r="O1068" s="6"/>
      <c r="P1068" s="6"/>
      <c r="Q1068" s="6">
        <f>INDEX([1]!tblSchedule[Home Game],MATCH(tblTeamSch[[#This Row],[Game Num]],[1]!tblSchedule[GameNum],0))</f>
        <v>1</v>
      </c>
      <c r="R1068" s="7" t="e">
        <f>IF(COUNTIFS(tblTeamSch[Team],tblTeamSch[[#This Row],[Team]],#REF!,1)&gt;1,"Y","")</f>
        <v>#REF!</v>
      </c>
      <c r="S1068" s="6">
        <f>INDEX([1]!tblLoc[Score],MATCH(INDEX([1]!tblOrg[Loc],MATCH(tblTeamSch[[#This Row],[Org]],[1]!tblOrg[Organization],0)),[1]!tblLoc[Loc],0))</f>
        <v>4</v>
      </c>
      <c r="T1068" s="6" t="e">
        <f>INDEX([1]!tblLoc[Score],MATCH(INDEX([1]!tblOrg[Loc],MATCH(#REF!,[1]!tblOrg[Abbr],0)),[1]!tblLoc[Loc],0))</f>
        <v>#REF!</v>
      </c>
      <c r="U1068" s="6">
        <f>IFERROR(INDEX([1]!tblLoc[Score],MATCH(INDEX([1]!tblOrg[Loc],MATCH(INDEX(FacList,MATCH(tblTeamSch[[#This Row],[Facility]],INDEX(FacList,,1),0),3),[1]!tblOrg[Org Num],0)),[1]!tblLoc[Loc],0)),"")</f>
        <v>4</v>
      </c>
      <c r="V1068" s="6">
        <f>IF(OR(tblTeamSch[[#This Row],[Court]]="",tblTeamSch[[#This Row],[Home]]&gt;0),0,IF(tblTeamSch[[#This Row],[Court]]&lt;10,0,IF(tblTeamSch[[#This Row],[Home Court]]=10,0,10)))</f>
        <v>0</v>
      </c>
      <c r="W1068" s="6" t="e">
        <f>COUNTIFS(tblTeamSch[Travel Score for Game],10,tblTeamSch[Home],0,#REF!,#REF!)</f>
        <v>#REF!</v>
      </c>
      <c r="X1068" s="6" t="str">
        <f>IFERROR(INDEX(tblTeamSch[Overall Travel Score],MATCH(tblTeamSch[[#This Row],[Opponent]],tblTeamSch[Team],0)),"")</f>
        <v/>
      </c>
      <c r="Y1068" s="6" cm="1">
        <f t="array" ref="Y1068">IF(Y1067="Num",1,IF(Y1067="","",IF(Y1067+1&gt;TotalNumRegGames*2,"",Y1067+1)))</f>
        <v>1067</v>
      </c>
    </row>
    <row r="1069" spans="1:25" ht="13.35" customHeight="1" x14ac:dyDescent="0.3">
      <c r="A1069" s="6" cm="1">
        <f t="array" ref="A10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1071</v>
      </c>
      <c r="B1069" s="6" cm="1">
        <f t="array" ref="B10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69" s="6">
        <f>IFERROR(INDEX([1]!tblSchedule[Week Game Scheduled],MATCH(tblTeamSch[[#This Row],[Game Num]],[1]!tblSchedule[GameNum],0)),"")</f>
        <v>8</v>
      </c>
      <c r="D1069" s="6">
        <f>IFERROR(INDEX([1]!tblSchedule[Round],MATCH(tblTeamSch[[#This Row],[Game Num]],[1]!tblSchedule[GameNum],0)),"")</f>
        <v>6</v>
      </c>
      <c r="E1069" s="6">
        <f>IFERROR(INDEX([1]!tblSchedule[Rnd Sch],MATCH(tblTeamSch[[#This Row],[Game Num]],[1]!tblSchedule[GameNum],0)),"")</f>
        <v>6</v>
      </c>
      <c r="F1069" s="6" t="str">
        <f>IFERROR(INDEX([1]!tblSchedule[DLC],MATCH(tblTeamSch[[#This Row],[Game Num]],[1]!tblSchedule[GameNum],0)),"")</f>
        <v>4G1A</v>
      </c>
      <c r="G1069" s="7" t="str">
        <f>IFERROR(INDEX([1]!tblSchedule[Facility],MATCH(tblTeamSch[[#This Row],[Game Num]],[1]!tblSchedule[GameNum],0)),"")</f>
        <v>St. Athanasius Hornets Nest (gym)</v>
      </c>
      <c r="H1069" s="8">
        <f>IFERROR(INDEX([1]!tblSchedule[Game Date],MATCH(tblTeamSch[[#This Row],[Game Num]],[1]!tblSchedule[GameNum],0)),"")</f>
        <v>46046</v>
      </c>
      <c r="I1069" s="9">
        <f>IFERROR(INDEX([1]!tblSchedule[Game Time],MATCH(tblTeamSch[[#This Row],[Game Num]],[1]!tblSchedule[GameNum],0)),"")</f>
        <v>0.41666666666666669</v>
      </c>
      <c r="J1069" s="10" t="str">
        <f>IFERROR(INDEX([1]!tblTeams[Organization],MATCH(tblTeamSch[[#This Row],[Team]],[1]!tblTeams[Team],0)),"")</f>
        <v>St. Aloysius</v>
      </c>
      <c r="K1069" s="10" t="str">
        <f>IFERROR(INDEX([1]!tblOrg[Abbr],MATCH(tblTeamSch[[#This Row],[Org]],[1]!tblOrg[Organization],0)),"")</f>
        <v>Aly</v>
      </c>
      <c r="L1069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69" s="10" t="str">
        <f>IFERROR(INDEX(IF(tblTeamSch[[#This Row],[1vs2]]=1,[1]!tblSchedule[Team 2 Name],[1]!tblSchedule[Team 1 Name]),MATCH(tblTeamSch[[#This Row],[Game Num]],[1]!tblSchedule[GameNum],0)),"")</f>
        <v>St. Athanasius BB 4G#1</v>
      </c>
      <c r="N1069" s="6"/>
      <c r="O1069" s="6"/>
      <c r="P1069" s="6"/>
      <c r="Q1069" s="6">
        <f>INDEX([1]!tblSchedule[Home Game],MATCH(tblTeamSch[[#This Row],[Game Num]],[1]!tblSchedule[GameNum],0))</f>
        <v>1</v>
      </c>
      <c r="R1069" s="7" t="e">
        <f>IF(COUNTIFS(tblTeamSch[Team],tblTeamSch[[#This Row],[Team]],#REF!,1)&gt;1,"Y","")</f>
        <v>#REF!</v>
      </c>
      <c r="S1069" s="6">
        <f>INDEX([1]!tblLoc[Score],MATCH(INDEX([1]!tblOrg[Loc],MATCH(tblTeamSch[[#This Row],[Org]],[1]!tblOrg[Organization],0)),[1]!tblLoc[Loc],0))</f>
        <v>4</v>
      </c>
      <c r="T1069" s="6" t="e">
        <f>INDEX([1]!tblLoc[Score],MATCH(INDEX([1]!tblOrg[Loc],MATCH(#REF!,[1]!tblOrg[Abbr],0)),[1]!tblLoc[Loc],0))</f>
        <v>#REF!</v>
      </c>
      <c r="U1069" s="6">
        <f>IFERROR(INDEX([1]!tblLoc[Score],MATCH(INDEX([1]!tblOrg[Loc],MATCH(INDEX(FacList,MATCH(tblTeamSch[[#This Row],[Facility]],INDEX(FacList,,1),0),3),[1]!tblOrg[Org Num],0)),[1]!tblLoc[Loc],0)),"")</f>
        <v>7</v>
      </c>
      <c r="V1069" s="6">
        <f>IF(OR(tblTeamSch[[#This Row],[Court]]="",tblTeamSch[[#This Row],[Home]]&gt;0),0,IF(tblTeamSch[[#This Row],[Court]]&lt;10,0,IF(tblTeamSch[[#This Row],[Home Court]]=10,0,10)))</f>
        <v>0</v>
      </c>
      <c r="W1069" s="6" t="e">
        <f>COUNTIFS(tblTeamSch[Travel Score for Game],10,tblTeamSch[Home],0,#REF!,#REF!)</f>
        <v>#REF!</v>
      </c>
      <c r="X1069" s="6" t="str">
        <f>IFERROR(INDEX(tblTeamSch[Overall Travel Score],MATCH(tblTeamSch[[#This Row],[Opponent]],tblTeamSch[Team],0)),"")</f>
        <v/>
      </c>
      <c r="Y1069" s="6" cm="1">
        <f t="array" ref="Y1069">IF(Y1068="Num",1,IF(Y1068="","",IF(Y1068+1&gt;TotalNumRegGames*2,"",Y1068+1)))</f>
        <v>1068</v>
      </c>
    </row>
    <row r="1070" spans="1:25" ht="13.35" customHeight="1" x14ac:dyDescent="0.3">
      <c r="A1070" s="6" cm="1">
        <f t="array" ref="A10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1077</v>
      </c>
      <c r="B1070" s="6" cm="1">
        <f t="array" ref="B10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70" s="6">
        <f>IFERROR(INDEX([1]!tblSchedule[Week Game Scheduled],MATCH(tblTeamSch[[#This Row],[Game Num]],[1]!tblSchedule[GameNum],0)),"")</f>
        <v>9</v>
      </c>
      <c r="D1070" s="6">
        <f>IFERROR(INDEX([1]!tblSchedule[Round],MATCH(tblTeamSch[[#This Row],[Game Num]],[1]!tblSchedule[GameNum],0)),"")</f>
        <v>7</v>
      </c>
      <c r="E1070" s="6">
        <f>IFERROR(INDEX([1]!tblSchedule[Rnd Sch],MATCH(tblTeamSch[[#This Row],[Game Num]],[1]!tblSchedule[GameNum],0)),"")</f>
        <v>7</v>
      </c>
      <c r="F1070" s="6" t="str">
        <f>IFERROR(INDEX([1]!tblSchedule[DLC],MATCH(tblTeamSch[[#This Row],[Game Num]],[1]!tblSchedule[GameNum],0)),"")</f>
        <v>4G1A</v>
      </c>
      <c r="G1070" s="7" t="str">
        <f>IFERROR(INDEX([1]!tblSchedule[Facility],MATCH(tblTeamSch[[#This Row],[Game Num]],[1]!tblSchedule[GameNum],0)),"")</f>
        <v>St Edward Gym</v>
      </c>
      <c r="H1070" s="8">
        <f>IFERROR(INDEX([1]!tblSchedule[Game Date],MATCH(tblTeamSch[[#This Row],[Game Num]],[1]!tblSchedule[GameNum],0)),"")</f>
        <v>46053</v>
      </c>
      <c r="I1070" s="9">
        <f>IFERROR(INDEX([1]!tblSchedule[Game Time],MATCH(tblTeamSch[[#This Row],[Game Num]],[1]!tblSchedule[GameNum],0)),"")</f>
        <v>0.54166666666666663</v>
      </c>
      <c r="J1070" s="10" t="str">
        <f>IFERROR(INDEX([1]!tblTeams[Organization],MATCH(tblTeamSch[[#This Row],[Team]],[1]!tblTeams[Team],0)),"")</f>
        <v>St. Aloysius</v>
      </c>
      <c r="K1070" s="10" t="str">
        <f>IFERROR(INDEX([1]!tblOrg[Abbr],MATCH(tblTeamSch[[#This Row],[Org]],[1]!tblOrg[Organization],0)),"")</f>
        <v>Aly</v>
      </c>
      <c r="L1070" s="10" t="str">
        <f>IFERROR(INDEX(IF(tblTeamSch[[#This Row],[1vs2]]=1,[1]!tblSchedule[Team 1 Name],[1]!tblSchedule[Team 2 Name]),MATCH(tblTeamSch[[#This Row],[Game Num]],[1]!tblSchedule[GameNum],0)),"")</f>
        <v>St. Aloysius BB-4G Girls#1</v>
      </c>
      <c r="M1070" s="10" t="str">
        <f>IFERROR(INDEX(IF(tblTeamSch[[#This Row],[1vs2]]=1,[1]!tblSchedule[Team 2 Name],[1]!tblSchedule[Team 1 Name]),MATCH(tblTeamSch[[#This Row],[Game Num]],[1]!tblSchedule[GameNum],0)),"")</f>
        <v>St Edward Bball 4G1</v>
      </c>
      <c r="N1070" s="6"/>
      <c r="O1070" s="6"/>
      <c r="P1070" s="6"/>
      <c r="Q1070" s="6">
        <f>INDEX([1]!tblSchedule[Home Game],MATCH(tblTeamSch[[#This Row],[Game Num]],[1]!tblSchedule[GameNum],0))</f>
        <v>1</v>
      </c>
      <c r="R1070" s="7" t="e">
        <f>IF(COUNTIFS(tblTeamSch[Team],tblTeamSch[[#This Row],[Team]],#REF!,1)&gt;1,"Y","")</f>
        <v>#REF!</v>
      </c>
      <c r="S1070" s="6">
        <f>INDEX([1]!tblLoc[Score],MATCH(INDEX([1]!tblOrg[Loc],MATCH(tblTeamSch[[#This Row],[Org]],[1]!tblOrg[Organization],0)),[1]!tblLoc[Loc],0))</f>
        <v>4</v>
      </c>
      <c r="T1070" s="6" t="e">
        <f>INDEX([1]!tblLoc[Score],MATCH(INDEX([1]!tblOrg[Loc],MATCH(#REF!,[1]!tblOrg[Abbr],0)),[1]!tblLoc[Loc],0))</f>
        <v>#REF!</v>
      </c>
      <c r="U1070" s="6">
        <f>IFERROR(INDEX([1]!tblLoc[Score],MATCH(INDEX([1]!tblOrg[Loc],MATCH(INDEX(FacList,MATCH(tblTeamSch[[#This Row],[Facility]],INDEX(FacList,,1),0),3),[1]!tblOrg[Org Num],0)),[1]!tblLoc[Loc],0)),"")</f>
        <v>7</v>
      </c>
      <c r="V1070" s="6">
        <f>IF(OR(tblTeamSch[[#This Row],[Court]]="",tblTeamSch[[#This Row],[Home]]&gt;0),0,IF(tblTeamSch[[#This Row],[Court]]&lt;10,0,IF(tblTeamSch[[#This Row],[Home Court]]=10,0,10)))</f>
        <v>0</v>
      </c>
      <c r="W1070" s="6" t="e">
        <f>COUNTIFS(tblTeamSch[Travel Score for Game],10,tblTeamSch[Home],0,#REF!,#REF!)</f>
        <v>#REF!</v>
      </c>
      <c r="X1070" s="6" t="str">
        <f>IFERROR(INDEX(tblTeamSch[Overall Travel Score],MATCH(tblTeamSch[[#This Row],[Opponent]],tblTeamSch[Team],0)),"")</f>
        <v/>
      </c>
      <c r="Y1070" s="6" cm="1">
        <f t="array" ref="Y1070">IF(Y1069="Num",1,IF(Y1069="","",IF(Y1069+1&gt;TotalNumRegGames*2,"",Y1069+1)))</f>
        <v>1069</v>
      </c>
    </row>
    <row r="1071" spans="1:25" ht="13.35" customHeight="1" x14ac:dyDescent="0.3">
      <c r="A1071" s="6" cm="1">
        <f t="array" ref="A10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1122</v>
      </c>
      <c r="B1071" s="6" cm="1">
        <f t="array" ref="B10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1" s="6">
        <f>IFERROR(INDEX([1]!tblSchedule[Week Game Scheduled],MATCH(tblTeamSch[[#This Row],[Game Num]],[1]!tblSchedule[GameNum],0)),"")</f>
        <v>49</v>
      </c>
      <c r="D1071" s="6">
        <f>IFERROR(INDEX([1]!tblSchedule[Round],MATCH(tblTeamSch[[#This Row],[Game Num]],[1]!tblSchedule[GameNum],0)),"")</f>
        <v>1</v>
      </c>
      <c r="E1071" s="6">
        <f>IFERROR(INDEX([1]!tblSchedule[Rnd Sch],MATCH(tblTeamSch[[#This Row],[Game Num]],[1]!tblSchedule[GameNum],0)),"")</f>
        <v>1</v>
      </c>
      <c r="F1071" s="6" t="str">
        <f>IFERROR(INDEX([1]!tblSchedule[DLC],MATCH(tblTeamSch[[#This Row],[Game Num]],[1]!tblSchedule[GameNum],0)),"")</f>
        <v>4G2A</v>
      </c>
      <c r="G1071" s="7" t="str">
        <f>IFERROR(INDEX([1]!tblSchedule[Facility],MATCH(tblTeamSch[[#This Row],[Game Num]],[1]!tblSchedule[GameNum],0)),"")</f>
        <v>St. Aloysius</v>
      </c>
      <c r="H1071" s="8">
        <f>IFERROR(INDEX([1]!tblSchedule[Game Date],MATCH(tblTeamSch[[#This Row],[Game Num]],[1]!tblSchedule[GameNum],0)),"")</f>
        <v>45997</v>
      </c>
      <c r="I1071" s="9">
        <f>IFERROR(INDEX([1]!tblSchedule[Game Time],MATCH(tblTeamSch[[#This Row],[Game Num]],[1]!tblSchedule[GameNum],0)),"")</f>
        <v>0.45833333333333331</v>
      </c>
      <c r="J1071" s="10" t="str">
        <f>IFERROR(INDEX([1]!tblTeams[Organization],MATCH(tblTeamSch[[#This Row],[Team]],[1]!tblTeams[Team],0)),"")</f>
        <v>St. Aloysius</v>
      </c>
      <c r="K1071" s="10" t="str">
        <f>IFERROR(INDEX([1]!tblOrg[Abbr],MATCH(tblTeamSch[[#This Row],[Org]],[1]!tblOrg[Organization],0)),"")</f>
        <v>Aly</v>
      </c>
      <c r="L1071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1" s="10" t="str">
        <f>IFERROR(INDEX(IF(tblTeamSch[[#This Row],[1vs2]]=1,[1]!tblSchedule[Team 2 Name],[1]!tblSchedule[Team 1 Name]),MATCH(tblTeamSch[[#This Row],[Game Num]],[1]!tblSchedule[GameNum],0)),"")</f>
        <v>OLOL 3/4 GB #2 White</v>
      </c>
      <c r="N1071" s="6"/>
      <c r="O1071" s="6"/>
      <c r="P1071" s="6"/>
      <c r="Q1071" s="6">
        <f>INDEX([1]!tblSchedule[Home Game],MATCH(tblTeamSch[[#This Row],[Game Num]],[1]!tblSchedule[GameNum],0))</f>
        <v>1</v>
      </c>
      <c r="R1071" s="7" t="e">
        <f>IF(COUNTIFS(tblTeamSch[Team],tblTeamSch[[#This Row],[Team]],#REF!,1)&gt;1,"Y","")</f>
        <v>#REF!</v>
      </c>
      <c r="S1071" s="6">
        <f>INDEX([1]!tblLoc[Score],MATCH(INDEX([1]!tblOrg[Loc],MATCH(tblTeamSch[[#This Row],[Org]],[1]!tblOrg[Organization],0)),[1]!tblLoc[Loc],0))</f>
        <v>4</v>
      </c>
      <c r="T1071" s="6" t="e">
        <f>INDEX([1]!tblLoc[Score],MATCH(INDEX([1]!tblOrg[Loc],MATCH(#REF!,[1]!tblOrg[Abbr],0)),[1]!tblLoc[Loc],0))</f>
        <v>#REF!</v>
      </c>
      <c r="U1071" s="6">
        <f>IFERROR(INDEX([1]!tblLoc[Score],MATCH(INDEX([1]!tblOrg[Loc],MATCH(INDEX(FacList,MATCH(tblTeamSch[[#This Row],[Facility]],INDEX(FacList,,1),0),3),[1]!tblOrg[Org Num],0)),[1]!tblLoc[Loc],0)),"")</f>
        <v>4</v>
      </c>
      <c r="V1071" s="6">
        <f>IF(OR(tblTeamSch[[#This Row],[Court]]="",tblTeamSch[[#This Row],[Home]]&gt;0),0,IF(tblTeamSch[[#This Row],[Court]]&lt;10,0,IF(tblTeamSch[[#This Row],[Home Court]]=10,0,10)))</f>
        <v>0</v>
      </c>
      <c r="W1071" s="6" t="e">
        <f>COUNTIFS(tblTeamSch[Travel Score for Game],10,tblTeamSch[Home],0,#REF!,#REF!)</f>
        <v>#REF!</v>
      </c>
      <c r="X1071" s="6" t="str">
        <f>IFERROR(INDEX(tblTeamSch[Overall Travel Score],MATCH(tblTeamSch[[#This Row],[Opponent]],tblTeamSch[Team],0)),"")</f>
        <v/>
      </c>
      <c r="Y1071" s="6" cm="1">
        <f t="array" ref="Y1071">IF(Y1070="Num",1,IF(Y1070="","",IF(Y1070+1&gt;TotalNumRegGames*2,"",Y1070+1)))</f>
        <v>1070</v>
      </c>
    </row>
    <row r="1072" spans="1:25" ht="13.35" customHeight="1" x14ac:dyDescent="0.3">
      <c r="A1072" s="6" cm="1">
        <f t="array" ref="A10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1125</v>
      </c>
      <c r="B1072" s="6" cm="1">
        <f t="array" ref="B10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2" s="6">
        <f>IFERROR(INDEX([1]!tblSchedule[Week Game Scheduled],MATCH(tblTeamSch[[#This Row],[Game Num]],[1]!tblSchedule[GameNum],0)),"")</f>
        <v>50</v>
      </c>
      <c r="D1072" s="6">
        <f>IFERROR(INDEX([1]!tblSchedule[Round],MATCH(tblTeamSch[[#This Row],[Game Num]],[1]!tblSchedule[GameNum],0)),"")</f>
        <v>2</v>
      </c>
      <c r="E1072" s="6">
        <f>IFERROR(INDEX([1]!tblSchedule[Rnd Sch],MATCH(tblTeamSch[[#This Row],[Game Num]],[1]!tblSchedule[GameNum],0)),"")</f>
        <v>2</v>
      </c>
      <c r="F1072" s="6" t="str">
        <f>IFERROR(INDEX([1]!tblSchedule[DLC],MATCH(tblTeamSch[[#This Row],[Game Num]],[1]!tblSchedule[GameNum],0)),"")</f>
        <v>4G2A</v>
      </c>
      <c r="G1072" s="7" t="str">
        <f>IFERROR(INDEX([1]!tblSchedule[Facility],MATCH(tblTeamSch[[#This Row],[Game Num]],[1]!tblSchedule[GameNum],0)),"")</f>
        <v>Ascension Gym</v>
      </c>
      <c r="H1072" s="8">
        <f>IFERROR(INDEX([1]!tblSchedule[Game Date],MATCH(tblTeamSch[[#This Row],[Game Num]],[1]!tblSchedule[GameNum],0)),"")</f>
        <v>46004</v>
      </c>
      <c r="I1072" s="9">
        <f>IFERROR(INDEX([1]!tblSchedule[Game Time],MATCH(tblTeamSch[[#This Row],[Game Num]],[1]!tblSchedule[GameNum],0)),"")</f>
        <v>0.54166666666666663</v>
      </c>
      <c r="J1072" s="10" t="str">
        <f>IFERROR(INDEX([1]!tblTeams[Organization],MATCH(tblTeamSch[[#This Row],[Team]],[1]!tblTeams[Team],0)),"")</f>
        <v>St. Aloysius</v>
      </c>
      <c r="K1072" s="10" t="str">
        <f>IFERROR(INDEX([1]!tblOrg[Abbr],MATCH(tblTeamSch[[#This Row],[Org]],[1]!tblOrg[Organization],0)),"")</f>
        <v>Aly</v>
      </c>
      <c r="L1072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2" s="10" t="str">
        <f>IFERROR(INDEX(IF(tblTeamSch[[#This Row],[1vs2]]=1,[1]!tblSchedule[Team 2 Name],[1]!tblSchedule[Team 1 Name]),MATCH(tblTeamSch[[#This Row],[Game Num]],[1]!tblSchedule[GameNum],0)),"")</f>
        <v>Ascension BB 4G#2</v>
      </c>
      <c r="N1072" s="6"/>
      <c r="O1072" s="6"/>
      <c r="P1072" s="6"/>
      <c r="Q1072" s="6">
        <f>INDEX([1]!tblSchedule[Home Game],MATCH(tblTeamSch[[#This Row],[Game Num]],[1]!tblSchedule[GameNum],0))</f>
        <v>1</v>
      </c>
      <c r="R1072" s="7" t="e">
        <f>IF(COUNTIFS(tblTeamSch[Team],tblTeamSch[[#This Row],[Team]],#REF!,1)&gt;1,"Y","")</f>
        <v>#REF!</v>
      </c>
      <c r="S1072" s="6">
        <f>INDEX([1]!tblLoc[Score],MATCH(INDEX([1]!tblOrg[Loc],MATCH(tblTeamSch[[#This Row],[Org]],[1]!tblOrg[Organization],0)),[1]!tblLoc[Loc],0))</f>
        <v>4</v>
      </c>
      <c r="T1072" s="6" t="e">
        <f>INDEX([1]!tblLoc[Score],MATCH(INDEX([1]!tblOrg[Loc],MATCH(#REF!,[1]!tblOrg[Abbr],0)),[1]!tblLoc[Loc],0))</f>
        <v>#REF!</v>
      </c>
      <c r="U1072" s="6">
        <f>IFERROR(INDEX([1]!tblLoc[Score],MATCH(INDEX([1]!tblOrg[Loc],MATCH(INDEX(FacList,MATCH(tblTeamSch[[#This Row],[Facility]],INDEX(FacList,,1),0),3),[1]!tblOrg[Org Num],0)),[1]!tblLoc[Loc],0)),"")</f>
        <v>0</v>
      </c>
      <c r="V1072" s="6">
        <f>IF(OR(tblTeamSch[[#This Row],[Court]]="",tblTeamSch[[#This Row],[Home]]&gt;0),0,IF(tblTeamSch[[#This Row],[Court]]&lt;10,0,IF(tblTeamSch[[#This Row],[Home Court]]=10,0,10)))</f>
        <v>0</v>
      </c>
      <c r="W1072" s="6" t="e">
        <f>COUNTIFS(tblTeamSch[Travel Score for Game],10,tblTeamSch[Home],0,#REF!,#REF!)</f>
        <v>#REF!</v>
      </c>
      <c r="X1072" s="6" t="str">
        <f>IFERROR(INDEX(tblTeamSch[Overall Travel Score],MATCH(tblTeamSch[[#This Row],[Opponent]],tblTeamSch[Team],0)),"")</f>
        <v/>
      </c>
      <c r="Y1072" s="6" cm="1">
        <f t="array" ref="Y1072">IF(Y1071="Num",1,IF(Y1071="","",IF(Y1071+1&gt;TotalNumRegGames*2,"",Y1071+1)))</f>
        <v>1071</v>
      </c>
    </row>
    <row r="1073" spans="1:25" ht="13.35" customHeight="1" x14ac:dyDescent="0.3">
      <c r="A1073" s="6" cm="1">
        <f t="array" ref="A10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1128</v>
      </c>
      <c r="B1073" s="6" cm="1">
        <f t="array" ref="B10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3" s="6">
        <f>IFERROR(INDEX([1]!tblSchedule[Week Game Scheduled],MATCH(tblTeamSch[[#This Row],[Game Num]],[1]!tblSchedule[GameNum],0)),"")</f>
        <v>5</v>
      </c>
      <c r="D1073" s="6">
        <f>IFERROR(INDEX([1]!tblSchedule[Round],MATCH(tblTeamSch[[#This Row],[Game Num]],[1]!tblSchedule[GameNum],0)),"")</f>
        <v>3</v>
      </c>
      <c r="E1073" s="6">
        <f>IFERROR(INDEX([1]!tblSchedule[Rnd Sch],MATCH(tblTeamSch[[#This Row],[Game Num]],[1]!tblSchedule[GameNum],0)),"")</f>
        <v>3</v>
      </c>
      <c r="F1073" s="6" t="str">
        <f>IFERROR(INDEX([1]!tblSchedule[DLC],MATCH(tblTeamSch[[#This Row],[Game Num]],[1]!tblSchedule[GameNum],0)),"")</f>
        <v>4G2A</v>
      </c>
      <c r="G1073" s="7" t="str">
        <f>IFERROR(INDEX([1]!tblSchedule[Facility],MATCH(tblTeamSch[[#This Row],[Game Num]],[1]!tblSchedule[GameNum],0)),"")</f>
        <v>St. Aloysius</v>
      </c>
      <c r="H1073" s="8">
        <f>IFERROR(INDEX([1]!tblSchedule[Game Date],MATCH(tblTeamSch[[#This Row],[Game Num]],[1]!tblSchedule[GameNum],0)),"")</f>
        <v>46025</v>
      </c>
      <c r="I1073" s="9">
        <f>IFERROR(INDEX([1]!tblSchedule[Game Time],MATCH(tblTeamSch[[#This Row],[Game Num]],[1]!tblSchedule[GameNum],0)),"")</f>
        <v>0.45833333333333331</v>
      </c>
      <c r="J1073" s="10" t="str">
        <f>IFERROR(INDEX([1]!tblTeams[Organization],MATCH(tblTeamSch[[#This Row],[Team]],[1]!tblTeams[Team],0)),"")</f>
        <v>St. Aloysius</v>
      </c>
      <c r="K1073" s="10" t="str">
        <f>IFERROR(INDEX([1]!tblOrg[Abbr],MATCH(tblTeamSch[[#This Row],[Org]],[1]!tblOrg[Organization],0)),"")</f>
        <v>Aly</v>
      </c>
      <c r="L1073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3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1073" s="6"/>
      <c r="O1073" s="6"/>
      <c r="P1073" s="6"/>
      <c r="Q1073" s="6">
        <f>INDEX([1]!tblSchedule[Home Game],MATCH(tblTeamSch[[#This Row],[Game Num]],[1]!tblSchedule[GameNum],0))</f>
        <v>1</v>
      </c>
      <c r="R1073" s="7" t="e">
        <f>IF(COUNTIFS(tblTeamSch[Team],tblTeamSch[[#This Row],[Team]],#REF!,1)&gt;1,"Y","")</f>
        <v>#REF!</v>
      </c>
      <c r="S1073" s="6">
        <f>INDEX([1]!tblLoc[Score],MATCH(INDEX([1]!tblOrg[Loc],MATCH(tblTeamSch[[#This Row],[Org]],[1]!tblOrg[Organization],0)),[1]!tblLoc[Loc],0))</f>
        <v>4</v>
      </c>
      <c r="T1073" s="6" t="e">
        <f>INDEX([1]!tblLoc[Score],MATCH(INDEX([1]!tblOrg[Loc],MATCH(#REF!,[1]!tblOrg[Abbr],0)),[1]!tblLoc[Loc],0))</f>
        <v>#REF!</v>
      </c>
      <c r="U1073" s="6">
        <f>IFERROR(INDEX([1]!tblLoc[Score],MATCH(INDEX([1]!tblOrg[Loc],MATCH(INDEX(FacList,MATCH(tblTeamSch[[#This Row],[Facility]],INDEX(FacList,,1),0),3),[1]!tblOrg[Org Num],0)),[1]!tblLoc[Loc],0)),"")</f>
        <v>4</v>
      </c>
      <c r="V1073" s="6">
        <f>IF(OR(tblTeamSch[[#This Row],[Court]]="",tblTeamSch[[#This Row],[Home]]&gt;0),0,IF(tblTeamSch[[#This Row],[Court]]&lt;10,0,IF(tblTeamSch[[#This Row],[Home Court]]=10,0,10)))</f>
        <v>0</v>
      </c>
      <c r="W1073" s="6" t="e">
        <f>COUNTIFS(tblTeamSch[Travel Score for Game],10,tblTeamSch[Home],0,#REF!,#REF!)</f>
        <v>#REF!</v>
      </c>
      <c r="X1073" s="6" t="str">
        <f>IFERROR(INDEX(tblTeamSch[Overall Travel Score],MATCH(tblTeamSch[[#This Row],[Opponent]],tblTeamSch[Team],0)),"")</f>
        <v/>
      </c>
      <c r="Y1073" s="6" cm="1">
        <f t="array" ref="Y1073">IF(Y1072="Num",1,IF(Y1072="","",IF(Y1072+1&gt;TotalNumRegGames*2,"",Y1072+1)))</f>
        <v>1072</v>
      </c>
    </row>
    <row r="1074" spans="1:25" ht="13.35" customHeight="1" x14ac:dyDescent="0.3">
      <c r="A1074" s="6" cm="1">
        <f t="array" ref="A10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1143</v>
      </c>
      <c r="B1074" s="6" cm="1">
        <f t="array" ref="B10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4" s="6">
        <f>IFERROR(INDEX([1]!tblSchedule[Week Game Scheduled],MATCH(tblTeamSch[[#This Row],[Game Num]],[1]!tblSchedule[GameNum],0)),"")</f>
        <v>6</v>
      </c>
      <c r="D1074" s="6">
        <f>IFERROR(INDEX([1]!tblSchedule[Round],MATCH(tblTeamSch[[#This Row],[Game Num]],[1]!tblSchedule[GameNum],0)),"")</f>
        <v>8</v>
      </c>
      <c r="E1074" s="6">
        <f>IFERROR(INDEX([1]!tblSchedule[Rnd Sch],MATCH(tblTeamSch[[#This Row],[Game Num]],[1]!tblSchedule[GameNum],0)),"")</f>
        <v>3</v>
      </c>
      <c r="F1074" s="6" t="str">
        <f>IFERROR(INDEX([1]!tblSchedule[DLC],MATCH(tblTeamSch[[#This Row],[Game Num]],[1]!tblSchedule[GameNum],0)),"")</f>
        <v>4G2A</v>
      </c>
      <c r="G1074" s="7" t="str">
        <f>IFERROR(INDEX([1]!tblSchedule[Facility],MATCH(tblTeamSch[[#This Row],[Game Num]],[1]!tblSchedule[GameNum],0)),"")</f>
        <v>Saint Andrew Academy Gym</v>
      </c>
      <c r="H1074" s="8">
        <f>IFERROR(INDEX([1]!tblSchedule[Game Date],MATCH(tblTeamSch[[#This Row],[Game Num]],[1]!tblSchedule[GameNum],0)),"")</f>
        <v>46026</v>
      </c>
      <c r="I1074" s="9">
        <f>IFERROR(INDEX([1]!tblSchedule[Game Time],MATCH(tblTeamSch[[#This Row],[Game Num]],[1]!tblSchedule[GameNum],0)),"")</f>
        <v>0.66666666666666663</v>
      </c>
      <c r="J1074" s="10" t="str">
        <f>IFERROR(INDEX([1]!tblTeams[Organization],MATCH(tblTeamSch[[#This Row],[Team]],[1]!tblTeams[Team],0)),"")</f>
        <v>St. Aloysius</v>
      </c>
      <c r="K1074" s="10" t="str">
        <f>IFERROR(INDEX([1]!tblOrg[Abbr],MATCH(tblTeamSch[[#This Row],[Org]],[1]!tblOrg[Organization],0)),"")</f>
        <v>Aly</v>
      </c>
      <c r="L1074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4" s="10" t="str">
        <f>IFERROR(INDEX(IF(tblTeamSch[[#This Row],[1vs2]]=1,[1]!tblSchedule[Team 2 Name],[1]!tblSchedule[Team 1 Name]),MATCH(tblTeamSch[[#This Row],[Game Num]],[1]!tblSchedule[GameNum],0)),"")</f>
        <v>OLOL 3/4 GB #2 White</v>
      </c>
      <c r="N1074" s="6"/>
      <c r="O1074" s="6"/>
      <c r="P1074" s="6"/>
      <c r="Q1074" s="6">
        <f>INDEX([1]!tblSchedule[Home Game],MATCH(tblTeamSch[[#This Row],[Game Num]],[1]!tblSchedule[GameNum],0))</f>
        <v>0</v>
      </c>
      <c r="R1074" s="7" t="e">
        <f>IF(COUNTIFS(tblTeamSch[Team],tblTeamSch[[#This Row],[Team]],#REF!,1)&gt;1,"Y","")</f>
        <v>#REF!</v>
      </c>
      <c r="S1074" s="6">
        <f>INDEX([1]!tblLoc[Score],MATCH(INDEX([1]!tblOrg[Loc],MATCH(tblTeamSch[[#This Row],[Org]],[1]!tblOrg[Organization],0)),[1]!tblLoc[Loc],0))</f>
        <v>4</v>
      </c>
      <c r="T1074" s="6" t="e">
        <f>INDEX([1]!tblLoc[Score],MATCH(INDEX([1]!tblOrg[Loc],MATCH(#REF!,[1]!tblOrg[Abbr],0)),[1]!tblLoc[Loc],0))</f>
        <v>#REF!</v>
      </c>
      <c r="U1074" s="6">
        <f>IFERROR(INDEX([1]!tblLoc[Score],MATCH(INDEX([1]!tblOrg[Loc],MATCH(INDEX(FacList,MATCH(tblTeamSch[[#This Row],[Facility]],INDEX(FacList,,1),0),3),[1]!tblOrg[Org Num],0)),[1]!tblLoc[Loc],0)),"")</f>
        <v>10</v>
      </c>
      <c r="V1074" s="6">
        <f>IF(OR(tblTeamSch[[#This Row],[Court]]="",tblTeamSch[[#This Row],[Home]]&gt;0),0,IF(tblTeamSch[[#This Row],[Court]]&lt;10,0,IF(tblTeamSch[[#This Row],[Home Court]]=10,0,10)))</f>
        <v>10</v>
      </c>
      <c r="W1074" s="6" t="e">
        <f>COUNTIFS(tblTeamSch[Travel Score for Game],10,tblTeamSch[Home],0,#REF!,#REF!)</f>
        <v>#REF!</v>
      </c>
      <c r="X1074" s="6" t="str">
        <f>IFERROR(INDEX(tblTeamSch[Overall Travel Score],MATCH(tblTeamSch[[#This Row],[Opponent]],tblTeamSch[Team],0)),"")</f>
        <v/>
      </c>
      <c r="Y1074" s="6" cm="1">
        <f t="array" ref="Y1074">IF(Y1073="Num",1,IF(Y1073="","",IF(Y1073+1&gt;TotalNumRegGames*2,"",Y1073+1)))</f>
        <v>1073</v>
      </c>
    </row>
    <row r="1075" spans="1:25" ht="13.35" customHeight="1" x14ac:dyDescent="0.3">
      <c r="A1075" s="6" cm="1">
        <f t="array" ref="A10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1131</v>
      </c>
      <c r="B1075" s="6" cm="1">
        <f t="array" ref="B10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5" s="6">
        <f>IFERROR(INDEX([1]!tblSchedule[Week Game Scheduled],MATCH(tblTeamSch[[#This Row],[Game Num]],[1]!tblSchedule[GameNum],0)),"")</f>
        <v>6</v>
      </c>
      <c r="D1075" s="6">
        <f>IFERROR(INDEX([1]!tblSchedule[Round],MATCH(tblTeamSch[[#This Row],[Game Num]],[1]!tblSchedule[GameNum],0)),"")</f>
        <v>4</v>
      </c>
      <c r="E1075" s="6">
        <f>IFERROR(INDEX([1]!tblSchedule[Rnd Sch],MATCH(tblTeamSch[[#This Row],[Game Num]],[1]!tblSchedule[GameNum],0)),"")</f>
        <v>4</v>
      </c>
      <c r="F1075" s="6" t="str">
        <f>IFERROR(INDEX([1]!tblSchedule[DLC],MATCH(tblTeamSch[[#This Row],[Game Num]],[1]!tblSchedule[GameNum],0)),"")</f>
        <v>4G2A</v>
      </c>
      <c r="G1075" s="7" t="str">
        <f>IFERROR(INDEX([1]!tblSchedule[Facility],MATCH(tblTeamSch[[#This Row],[Game Num]],[1]!tblSchedule[GameNum],0)),"")</f>
        <v>St. Paul Gym</v>
      </c>
      <c r="H1075" s="8">
        <f>IFERROR(INDEX([1]!tblSchedule[Game Date],MATCH(tblTeamSch[[#This Row],[Game Num]],[1]!tblSchedule[GameNum],0)),"")</f>
        <v>46032</v>
      </c>
      <c r="I1075" s="9">
        <f>IFERROR(INDEX([1]!tblSchedule[Game Time],MATCH(tblTeamSch[[#This Row],[Game Num]],[1]!tblSchedule[GameNum],0)),"")</f>
        <v>0.5</v>
      </c>
      <c r="J1075" s="10" t="str">
        <f>IFERROR(INDEX([1]!tblTeams[Organization],MATCH(tblTeamSch[[#This Row],[Team]],[1]!tblTeams[Team],0)),"")</f>
        <v>St. Aloysius</v>
      </c>
      <c r="K1075" s="10" t="str">
        <f>IFERROR(INDEX([1]!tblOrg[Abbr],MATCH(tblTeamSch[[#This Row],[Org]],[1]!tblOrg[Organization],0)),"")</f>
        <v>Aly</v>
      </c>
      <c r="L1075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5" s="10" t="str">
        <f>IFERROR(INDEX(IF(tblTeamSch[[#This Row],[1vs2]]=1,[1]!tblSchedule[Team 2 Name],[1]!tblSchedule[Team 1 Name]),MATCH(tblTeamSch[[#This Row],[Game Num]],[1]!tblSchedule[GameNum],0)),"")</f>
        <v>St. Paul BB 4G#2</v>
      </c>
      <c r="N1075" s="6"/>
      <c r="O1075" s="6"/>
      <c r="P1075" s="6"/>
      <c r="Q1075" s="6">
        <f>INDEX([1]!tblSchedule[Home Game],MATCH(tblTeamSch[[#This Row],[Game Num]],[1]!tblSchedule[GameNum],0))</f>
        <v>1</v>
      </c>
      <c r="R1075" s="7" t="e">
        <f>IF(COUNTIFS(tblTeamSch[Team],tblTeamSch[[#This Row],[Team]],#REF!,1)&gt;1,"Y","")</f>
        <v>#REF!</v>
      </c>
      <c r="S1075" s="6">
        <f>INDEX([1]!tblLoc[Score],MATCH(INDEX([1]!tblOrg[Loc],MATCH(tblTeamSch[[#This Row],[Org]],[1]!tblOrg[Organization],0)),[1]!tblLoc[Loc],0))</f>
        <v>4</v>
      </c>
      <c r="T1075" s="6" t="e">
        <f>INDEX([1]!tblLoc[Score],MATCH(INDEX([1]!tblOrg[Loc],MATCH(#REF!,[1]!tblOrg[Abbr],0)),[1]!tblLoc[Loc],0))</f>
        <v>#REF!</v>
      </c>
      <c r="U1075" s="6">
        <f>IFERROR(INDEX([1]!tblLoc[Score],MATCH(INDEX([1]!tblOrg[Loc],MATCH(INDEX(FacList,MATCH(tblTeamSch[[#This Row],[Facility]],INDEX(FacList,,1),0),3),[1]!tblOrg[Org Num],0)),[1]!tblLoc[Loc],0)),"")</f>
        <v>10</v>
      </c>
      <c r="V1075" s="6">
        <f>IF(OR(tblTeamSch[[#This Row],[Court]]="",tblTeamSch[[#This Row],[Home]]&gt;0),0,IF(tblTeamSch[[#This Row],[Court]]&lt;10,0,IF(tblTeamSch[[#This Row],[Home Court]]=10,0,10)))</f>
        <v>0</v>
      </c>
      <c r="W1075" s="6" t="e">
        <f>COUNTIFS(tblTeamSch[Travel Score for Game],10,tblTeamSch[Home],0,#REF!,#REF!)</f>
        <v>#REF!</v>
      </c>
      <c r="X1075" s="6" t="str">
        <f>IFERROR(INDEX(tblTeamSch[Overall Travel Score],MATCH(tblTeamSch[[#This Row],[Opponent]],tblTeamSch[Team],0)),"")</f>
        <v/>
      </c>
      <c r="Y1075" s="6" cm="1">
        <f t="array" ref="Y1075">IF(Y1074="Num",1,IF(Y1074="","",IF(Y1074+1&gt;TotalNumRegGames*2,"",Y1074+1)))</f>
        <v>1074</v>
      </c>
    </row>
    <row r="1076" spans="1:25" ht="13.35" customHeight="1" x14ac:dyDescent="0.3">
      <c r="A1076" s="6" cm="1">
        <f t="array" ref="A10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1146</v>
      </c>
      <c r="B1076" s="6" cm="1">
        <f t="array" ref="B10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6" s="6">
        <f>IFERROR(INDEX([1]!tblSchedule[Week Game Scheduled],MATCH(tblTeamSch[[#This Row],[Game Num]],[1]!tblSchedule[GameNum],0)),"")</f>
        <v>7</v>
      </c>
      <c r="D1076" s="6">
        <f>IFERROR(INDEX([1]!tblSchedule[Round],MATCH(tblTeamSch[[#This Row],[Game Num]],[1]!tblSchedule[GameNum],0)),"")</f>
        <v>9</v>
      </c>
      <c r="E1076" s="6">
        <f>IFERROR(INDEX([1]!tblSchedule[Rnd Sch],MATCH(tblTeamSch[[#This Row],[Game Num]],[1]!tblSchedule[GameNum],0)),"")</f>
        <v>4</v>
      </c>
      <c r="F1076" s="6" t="str">
        <f>IFERROR(INDEX([1]!tblSchedule[DLC],MATCH(tblTeamSch[[#This Row],[Game Num]],[1]!tblSchedule[GameNum],0)),"")</f>
        <v>4G2A</v>
      </c>
      <c r="G1076" s="7" t="str">
        <f>IFERROR(INDEX([1]!tblSchedule[Facility],MATCH(tblTeamSch[[#This Row],[Game Num]],[1]!tblSchedule[GameNum],0)),"")</f>
        <v>St. Rita Gym</v>
      </c>
      <c r="H1076" s="8">
        <f>IFERROR(INDEX([1]!tblSchedule[Game Date],MATCH(tblTeamSch[[#This Row],[Game Num]],[1]!tblSchedule[GameNum],0)),"")</f>
        <v>46033</v>
      </c>
      <c r="I1076" s="9">
        <f>IFERROR(INDEX([1]!tblSchedule[Game Time],MATCH(tblTeamSch[[#This Row],[Game Num]],[1]!tblSchedule[GameNum],0)),"")</f>
        <v>0.6875</v>
      </c>
      <c r="J1076" s="10" t="str">
        <f>IFERROR(INDEX([1]!tblTeams[Organization],MATCH(tblTeamSch[[#This Row],[Team]],[1]!tblTeams[Team],0)),"")</f>
        <v>St. Aloysius</v>
      </c>
      <c r="K1076" s="10" t="str">
        <f>IFERROR(INDEX([1]!tblOrg[Abbr],MATCH(tblTeamSch[[#This Row],[Org]],[1]!tblOrg[Organization],0)),"")</f>
        <v>Aly</v>
      </c>
      <c r="L1076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6" s="10" t="str">
        <f>IFERROR(INDEX(IF(tblTeamSch[[#This Row],[1vs2]]=1,[1]!tblSchedule[Team 2 Name],[1]!tblSchedule[Team 1 Name]),MATCH(tblTeamSch[[#This Row],[Game Num]],[1]!tblSchedule[GameNum],0)),"")</f>
        <v>OLOL 3/4 GB #2 Blue</v>
      </c>
      <c r="N1076" s="6"/>
      <c r="O1076" s="6"/>
      <c r="P1076" s="6"/>
      <c r="Q1076" s="6">
        <f>INDEX([1]!tblSchedule[Home Game],MATCH(tblTeamSch[[#This Row],[Game Num]],[1]!tblSchedule[GameNum],0))</f>
        <v>0</v>
      </c>
      <c r="R1076" s="7" t="e">
        <f>IF(COUNTIFS(tblTeamSch[Team],tblTeamSch[[#This Row],[Team]],#REF!,1)&gt;1,"Y","")</f>
        <v>#REF!</v>
      </c>
      <c r="S1076" s="6">
        <f>INDEX([1]!tblLoc[Score],MATCH(INDEX([1]!tblOrg[Loc],MATCH(tblTeamSch[[#This Row],[Org]],[1]!tblOrg[Organization],0)),[1]!tblLoc[Loc],0))</f>
        <v>4</v>
      </c>
      <c r="T1076" s="6" t="e">
        <f>INDEX([1]!tblLoc[Score],MATCH(INDEX([1]!tblOrg[Loc],MATCH(#REF!,[1]!tblOrg[Abbr],0)),[1]!tblLoc[Loc],0))</f>
        <v>#REF!</v>
      </c>
      <c r="U1076" s="6">
        <f>IFERROR(INDEX([1]!tblLoc[Score],MATCH(INDEX([1]!tblOrg[Loc],MATCH(INDEX(FacList,MATCH(tblTeamSch[[#This Row],[Facility]],INDEX(FacList,,1),0),3),[1]!tblOrg[Org Num],0)),[1]!tblLoc[Loc],0)),"")</f>
        <v>7</v>
      </c>
      <c r="V1076" s="6">
        <f>IF(OR(tblTeamSch[[#This Row],[Court]]="",tblTeamSch[[#This Row],[Home]]&gt;0),0,IF(tblTeamSch[[#This Row],[Court]]&lt;10,0,IF(tblTeamSch[[#This Row],[Home Court]]=10,0,10)))</f>
        <v>0</v>
      </c>
      <c r="W1076" s="6" t="e">
        <f>COUNTIFS(tblTeamSch[Travel Score for Game],10,tblTeamSch[Home],0,#REF!,#REF!)</f>
        <v>#REF!</v>
      </c>
      <c r="X1076" s="6" t="str">
        <f>IFERROR(INDEX(tblTeamSch[Overall Travel Score],MATCH(tblTeamSch[[#This Row],[Opponent]],tblTeamSch[Team],0)),"")</f>
        <v/>
      </c>
      <c r="Y1076" s="6" cm="1">
        <f t="array" ref="Y1076">IF(Y1075="Num",1,IF(Y1075="","",IF(Y1075+1&gt;TotalNumRegGames*2,"",Y1075+1)))</f>
        <v>1075</v>
      </c>
    </row>
    <row r="1077" spans="1:25" ht="13.35" customHeight="1" x14ac:dyDescent="0.3">
      <c r="A1077" s="6" cm="1">
        <f t="array" ref="A10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1134</v>
      </c>
      <c r="B1077" s="6" cm="1">
        <f t="array" ref="B10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7" s="6">
        <f>IFERROR(INDEX([1]!tblSchedule[Week Game Scheduled],MATCH(tblTeamSch[[#This Row],[Game Num]],[1]!tblSchedule[GameNum],0)),"")</f>
        <v>7</v>
      </c>
      <c r="D1077" s="6">
        <f>IFERROR(INDEX([1]!tblSchedule[Round],MATCH(tblTeamSch[[#This Row],[Game Num]],[1]!tblSchedule[GameNum],0)),"")</f>
        <v>5</v>
      </c>
      <c r="E1077" s="6">
        <f>IFERROR(INDEX([1]!tblSchedule[Rnd Sch],MATCH(tblTeamSch[[#This Row],[Game Num]],[1]!tblSchedule[GameNum],0)),"")</f>
        <v>5</v>
      </c>
      <c r="F1077" s="6" t="str">
        <f>IFERROR(INDEX([1]!tblSchedule[DLC],MATCH(tblTeamSch[[#This Row],[Game Num]],[1]!tblSchedule[GameNum],0)),"")</f>
        <v>4G2A</v>
      </c>
      <c r="G1077" s="7" t="str">
        <f>IFERROR(INDEX([1]!tblSchedule[Facility],MATCH(tblTeamSch[[#This Row],[Game Num]],[1]!tblSchedule[GameNum],0)),"")</f>
        <v>Saint Bernard Parish Hall</v>
      </c>
      <c r="H1077" s="8">
        <f>IFERROR(INDEX([1]!tblSchedule[Game Date],MATCH(tblTeamSch[[#This Row],[Game Num]],[1]!tblSchedule[GameNum],0)),"")</f>
        <v>46039</v>
      </c>
      <c r="I1077" s="9">
        <f>IFERROR(INDEX([1]!tblSchedule[Game Time],MATCH(tblTeamSch[[#This Row],[Game Num]],[1]!tblSchedule[GameNum],0)),"")</f>
        <v>0.54166666666666663</v>
      </c>
      <c r="J1077" s="10" t="str">
        <f>IFERROR(INDEX([1]!tblTeams[Organization],MATCH(tblTeamSch[[#This Row],[Team]],[1]!tblTeams[Team],0)),"")</f>
        <v>St. Aloysius</v>
      </c>
      <c r="K1077" s="10" t="str">
        <f>IFERROR(INDEX([1]!tblOrg[Abbr],MATCH(tblTeamSch[[#This Row],[Org]],[1]!tblOrg[Organization],0)),"")</f>
        <v>Aly</v>
      </c>
      <c r="L1077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7" s="10" t="str">
        <f>IFERROR(INDEX(IF(tblTeamSch[[#This Row],[1vs2]]=1,[1]!tblSchedule[Team 2 Name],[1]!tblSchedule[Team 1 Name]),MATCH(tblTeamSch[[#This Row],[Game Num]],[1]!tblSchedule[GameNum],0)),"")</f>
        <v>St Bernard BB 4G#2</v>
      </c>
      <c r="N1077" s="6"/>
      <c r="O1077" s="6"/>
      <c r="P1077" s="6"/>
      <c r="Q1077" s="6">
        <f>INDEX([1]!tblSchedule[Home Game],MATCH(tblTeamSch[[#This Row],[Game Num]],[1]!tblSchedule[GameNum],0))</f>
        <v>1</v>
      </c>
      <c r="R1077" s="7" t="e">
        <f>IF(COUNTIFS(tblTeamSch[Team],tblTeamSch[[#This Row],[Team]],#REF!,1)&gt;1,"Y","")</f>
        <v>#REF!</v>
      </c>
      <c r="S1077" s="6">
        <f>INDEX([1]!tblLoc[Score],MATCH(INDEX([1]!tblOrg[Loc],MATCH(tblTeamSch[[#This Row],[Org]],[1]!tblOrg[Organization],0)),[1]!tblLoc[Loc],0))</f>
        <v>4</v>
      </c>
      <c r="T1077" s="6" t="e">
        <f>INDEX([1]!tblLoc[Score],MATCH(INDEX([1]!tblOrg[Loc],MATCH(#REF!,[1]!tblOrg[Abbr],0)),[1]!tblLoc[Loc],0))</f>
        <v>#REF!</v>
      </c>
      <c r="U1077" s="6">
        <f>IFERROR(INDEX([1]!tblLoc[Score],MATCH(INDEX([1]!tblOrg[Loc],MATCH(INDEX(FacList,MATCH(tblTeamSch[[#This Row],[Facility]],INDEX(FacList,,1),0),3),[1]!tblOrg[Org Num],0)),[1]!tblLoc[Loc],0)),"")</f>
        <v>7</v>
      </c>
      <c r="V1077" s="6">
        <f>IF(OR(tblTeamSch[[#This Row],[Court]]="",tblTeamSch[[#This Row],[Home]]&gt;0),0,IF(tblTeamSch[[#This Row],[Court]]&lt;10,0,IF(tblTeamSch[[#This Row],[Home Court]]=10,0,10)))</f>
        <v>0</v>
      </c>
      <c r="W1077" s="6" t="e">
        <f>COUNTIFS(tblTeamSch[Travel Score for Game],10,tblTeamSch[Home],0,#REF!,#REF!)</f>
        <v>#REF!</v>
      </c>
      <c r="X1077" s="6" t="str">
        <f>IFERROR(INDEX(tblTeamSch[Overall Travel Score],MATCH(tblTeamSch[[#This Row],[Opponent]],tblTeamSch[Team],0)),"")</f>
        <v/>
      </c>
      <c r="Y1077" s="6" cm="1">
        <f t="array" ref="Y1077">IF(Y1076="Num",1,IF(Y1076="","",IF(Y1076+1&gt;TotalNumRegGames*2,"",Y1076+1)))</f>
        <v>1076</v>
      </c>
    </row>
    <row r="1078" spans="1:25" ht="13.35" customHeight="1" x14ac:dyDescent="0.3">
      <c r="A1078" s="6" cm="1">
        <f t="array" ref="A10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1137</v>
      </c>
      <c r="B1078" s="6" cm="1">
        <f t="array" ref="B10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78" s="6">
        <f>IFERROR(INDEX([1]!tblSchedule[Week Game Scheduled],MATCH(tblTeamSch[[#This Row],[Game Num]],[1]!tblSchedule[GameNum],0)),"")</f>
        <v>8</v>
      </c>
      <c r="D1078" s="6">
        <f>IFERROR(INDEX([1]!tblSchedule[Round],MATCH(tblTeamSch[[#This Row],[Game Num]],[1]!tblSchedule[GameNum],0)),"")</f>
        <v>6</v>
      </c>
      <c r="E1078" s="6">
        <f>IFERROR(INDEX([1]!tblSchedule[Rnd Sch],MATCH(tblTeamSch[[#This Row],[Game Num]],[1]!tblSchedule[GameNum],0)),"")</f>
        <v>6</v>
      </c>
      <c r="F1078" s="6" t="str">
        <f>IFERROR(INDEX([1]!tblSchedule[DLC],MATCH(tblTeamSch[[#This Row],[Game Num]],[1]!tblSchedule[GameNum],0)),"")</f>
        <v>4G2A</v>
      </c>
      <c r="G1078" s="7" t="str">
        <f>IFERROR(INDEX([1]!tblSchedule[Facility],MATCH(tblTeamSch[[#This Row],[Game Num]],[1]!tblSchedule[GameNum],0)),"")</f>
        <v>St. Aloysius</v>
      </c>
      <c r="H1078" s="8">
        <f>IFERROR(INDEX([1]!tblSchedule[Game Date],MATCH(tblTeamSch[[#This Row],[Game Num]],[1]!tblSchedule[GameNum],0)),"")</f>
        <v>46046</v>
      </c>
      <c r="I1078" s="9">
        <f>IFERROR(INDEX([1]!tblSchedule[Game Time],MATCH(tblTeamSch[[#This Row],[Game Num]],[1]!tblSchedule[GameNum],0)),"")</f>
        <v>0.45833333333333331</v>
      </c>
      <c r="J1078" s="10" t="str">
        <f>IFERROR(INDEX([1]!tblTeams[Organization],MATCH(tblTeamSch[[#This Row],[Team]],[1]!tblTeams[Team],0)),"")</f>
        <v>St. Aloysius</v>
      </c>
      <c r="K1078" s="10" t="str">
        <f>IFERROR(INDEX([1]!tblOrg[Abbr],MATCH(tblTeamSch[[#This Row],[Org]],[1]!tblOrg[Organization],0)),"")</f>
        <v>Aly</v>
      </c>
      <c r="L1078" s="10" t="str">
        <f>IFERROR(INDEX(IF(tblTeamSch[[#This Row],[1vs2]]=1,[1]!tblSchedule[Team 1 Name],[1]!tblSchedule[Team 2 Name]),MATCH(tblTeamSch[[#This Row],[Game Num]],[1]!tblSchedule[GameNum],0)),"")</f>
        <v>St. Aloysius BB-4G Girls#2</v>
      </c>
      <c r="M1078" s="10" t="str">
        <f>IFERROR(INDEX(IF(tblTeamSch[[#This Row],[1vs2]]=1,[1]!tblSchedule[Team 2 Name],[1]!tblSchedule[Team 1 Name]),MATCH(tblTeamSch[[#This Row],[Game Num]],[1]!tblSchedule[GameNum],0)),"")</f>
        <v>OLOL 3/4 GB #2 Blue</v>
      </c>
      <c r="N1078" s="6"/>
      <c r="O1078" s="6"/>
      <c r="P1078" s="6"/>
      <c r="Q1078" s="6">
        <f>INDEX([1]!tblSchedule[Home Game],MATCH(tblTeamSch[[#This Row],[Game Num]],[1]!tblSchedule[GameNum],0))</f>
        <v>1</v>
      </c>
      <c r="R1078" s="7" t="e">
        <f>IF(COUNTIFS(tblTeamSch[Team],tblTeamSch[[#This Row],[Team]],#REF!,1)&gt;1,"Y","")</f>
        <v>#REF!</v>
      </c>
      <c r="S1078" s="6">
        <f>INDEX([1]!tblLoc[Score],MATCH(INDEX([1]!tblOrg[Loc],MATCH(tblTeamSch[[#This Row],[Org]],[1]!tblOrg[Organization],0)),[1]!tblLoc[Loc],0))</f>
        <v>4</v>
      </c>
      <c r="T1078" s="6" t="e">
        <f>INDEX([1]!tblLoc[Score],MATCH(INDEX([1]!tblOrg[Loc],MATCH(#REF!,[1]!tblOrg[Abbr],0)),[1]!tblLoc[Loc],0))</f>
        <v>#REF!</v>
      </c>
      <c r="U1078" s="6">
        <f>IFERROR(INDEX([1]!tblLoc[Score],MATCH(INDEX([1]!tblOrg[Loc],MATCH(INDEX(FacList,MATCH(tblTeamSch[[#This Row],[Facility]],INDEX(FacList,,1),0),3),[1]!tblOrg[Org Num],0)),[1]!tblLoc[Loc],0)),"")</f>
        <v>4</v>
      </c>
      <c r="V1078" s="6">
        <f>IF(OR(tblTeamSch[[#This Row],[Court]]="",tblTeamSch[[#This Row],[Home]]&gt;0),0,IF(tblTeamSch[[#This Row],[Court]]&lt;10,0,IF(tblTeamSch[[#This Row],[Home Court]]=10,0,10)))</f>
        <v>0</v>
      </c>
      <c r="W1078" s="6" t="e">
        <f>COUNTIFS(tblTeamSch[Travel Score for Game],10,tblTeamSch[Home],0,#REF!,#REF!)</f>
        <v>#REF!</v>
      </c>
      <c r="X1078" s="6" t="str">
        <f>IFERROR(INDEX(tblTeamSch[Overall Travel Score],MATCH(tblTeamSch[[#This Row],[Opponent]],tblTeamSch[Team],0)),"")</f>
        <v/>
      </c>
      <c r="Y1078" s="6" cm="1">
        <f t="array" ref="Y1078">IF(Y1077="Num",1,IF(Y1077="","",IF(Y1077+1&gt;TotalNumRegGames*2,"",Y1077+1)))</f>
        <v>1077</v>
      </c>
    </row>
    <row r="1079" spans="1:25" ht="13.35" customHeight="1" x14ac:dyDescent="0.3">
      <c r="A1079" s="6" cm="1">
        <f t="array" ref="A10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264</v>
      </c>
      <c r="B1079" s="6" cm="1">
        <f t="array" ref="B10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79" s="6">
        <f>IFERROR(INDEX([1]!tblSchedule[Week Game Scheduled],MATCH(tblTeamSch[[#This Row],[Game Num]],[1]!tblSchedule[GameNum],0)),"")</f>
        <v>50</v>
      </c>
      <c r="D1079" s="6">
        <f>IFERROR(INDEX([1]!tblSchedule[Round],MATCH(tblTeamSch[[#This Row],[Game Num]],[1]!tblSchedule[GameNum],0)),"")</f>
        <v>1</v>
      </c>
      <c r="E1079" s="6">
        <f>IFERROR(INDEX([1]!tblSchedule[Rnd Sch],MATCH(tblTeamSch[[#This Row],[Game Num]],[1]!tblSchedule[GameNum],0)),"")</f>
        <v>1</v>
      </c>
      <c r="F1079" s="6" t="str">
        <f>IFERROR(INDEX([1]!tblSchedule[DLC],MATCH(tblTeamSch[[#This Row],[Game Num]],[1]!tblSchedule[GameNum],0)),"")</f>
        <v>6B1A</v>
      </c>
      <c r="G1079" s="7" t="str">
        <f>IFERROR(INDEX([1]!tblSchedule[Facility],MATCH(tblTeamSch[[#This Row],[Game Num]],[1]!tblSchedule[GameNum],0)),"")</f>
        <v>St. Aloysius</v>
      </c>
      <c r="H1079" s="8">
        <f>IFERROR(INDEX([1]!tblSchedule[Game Date],MATCH(tblTeamSch[[#This Row],[Game Num]],[1]!tblSchedule[GameNum],0)),"")</f>
        <v>45998</v>
      </c>
      <c r="I1079" s="9">
        <f>IFERROR(INDEX([1]!tblSchedule[Game Time],MATCH(tblTeamSch[[#This Row],[Game Num]],[1]!tblSchedule[GameNum],0)),"")</f>
        <v>0.58333333333333337</v>
      </c>
      <c r="J1079" s="10" t="str">
        <f>IFERROR(INDEX([1]!tblTeams[Organization],MATCH(tblTeamSch[[#This Row],[Team]],[1]!tblTeams[Team],0)),"")</f>
        <v>St. Aloysius</v>
      </c>
      <c r="K1079" s="10" t="str">
        <f>IFERROR(INDEX([1]!tblOrg[Abbr],MATCH(tblTeamSch[[#This Row],[Org]],[1]!tblOrg[Organization],0)),"")</f>
        <v>Aly</v>
      </c>
      <c r="L1079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79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1079" s="6"/>
      <c r="O1079" s="6"/>
      <c r="P1079" s="6"/>
      <c r="Q1079" s="6">
        <f>INDEX([1]!tblSchedule[Home Game],MATCH(tblTeamSch[[#This Row],[Game Num]],[1]!tblSchedule[GameNum],0))</f>
        <v>1</v>
      </c>
      <c r="R1079" s="7" t="e">
        <f>IF(COUNTIFS(tblTeamSch[Team],tblTeamSch[[#This Row],[Team]],#REF!,1)&gt;1,"Y","")</f>
        <v>#REF!</v>
      </c>
      <c r="S1079" s="6">
        <f>INDEX([1]!tblLoc[Score],MATCH(INDEX([1]!tblOrg[Loc],MATCH(tblTeamSch[[#This Row],[Org]],[1]!tblOrg[Organization],0)),[1]!tblLoc[Loc],0))</f>
        <v>4</v>
      </c>
      <c r="T1079" s="6" t="e">
        <f>INDEX([1]!tblLoc[Score],MATCH(INDEX([1]!tblOrg[Loc],MATCH(#REF!,[1]!tblOrg[Abbr],0)),[1]!tblLoc[Loc],0))</f>
        <v>#REF!</v>
      </c>
      <c r="U1079" s="6">
        <f>IFERROR(INDEX([1]!tblLoc[Score],MATCH(INDEX([1]!tblOrg[Loc],MATCH(INDEX(FacList,MATCH(tblTeamSch[[#This Row],[Facility]],INDEX(FacList,,1),0),3),[1]!tblOrg[Org Num],0)),[1]!tblLoc[Loc],0)),"")</f>
        <v>4</v>
      </c>
      <c r="V1079" s="6">
        <f>IF(OR(tblTeamSch[[#This Row],[Court]]="",tblTeamSch[[#This Row],[Home]]&gt;0),0,IF(tblTeamSch[[#This Row],[Court]]&lt;10,0,IF(tblTeamSch[[#This Row],[Home Court]]=10,0,10)))</f>
        <v>0</v>
      </c>
      <c r="W1079" s="6" t="e">
        <f>COUNTIFS(tblTeamSch[Travel Score for Game],10,tblTeamSch[Home],0,#REF!,#REF!)</f>
        <v>#REF!</v>
      </c>
      <c r="X1079" s="6" t="str">
        <f>IFERROR(INDEX(tblTeamSch[Overall Travel Score],MATCH(tblTeamSch[[#This Row],[Opponent]],tblTeamSch[Team],0)),"")</f>
        <v/>
      </c>
      <c r="Y1079" s="6" cm="1">
        <f t="array" ref="Y1079">IF(Y1078="Num",1,IF(Y1078="","",IF(Y1078+1&gt;TotalNumRegGames*2,"",Y1078+1)))</f>
        <v>1078</v>
      </c>
    </row>
    <row r="1080" spans="1:25" ht="13.35" customHeight="1" x14ac:dyDescent="0.3">
      <c r="A1080" s="6" cm="1">
        <f t="array" ref="A10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271</v>
      </c>
      <c r="B1080" s="6" cm="1">
        <f t="array" ref="B10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0" s="6">
        <f>IFERROR(INDEX([1]!tblSchedule[Week Game Scheduled],MATCH(tblTeamSch[[#This Row],[Game Num]],[1]!tblSchedule[GameNum],0)),"")</f>
        <v>50</v>
      </c>
      <c r="D1080" s="6">
        <f>IFERROR(INDEX([1]!tblSchedule[Round],MATCH(tblTeamSch[[#This Row],[Game Num]],[1]!tblSchedule[GameNum],0)),"")</f>
        <v>2</v>
      </c>
      <c r="E1080" s="6">
        <f>IFERROR(INDEX([1]!tblSchedule[Rnd Sch],MATCH(tblTeamSch[[#This Row],[Game Num]],[1]!tblSchedule[GameNum],0)),"")</f>
        <v>2</v>
      </c>
      <c r="F1080" s="6" t="str">
        <f>IFERROR(INDEX([1]!tblSchedule[DLC],MATCH(tblTeamSch[[#This Row],[Game Num]],[1]!tblSchedule[GameNum],0)),"")</f>
        <v>6B1A</v>
      </c>
      <c r="G1080" s="7" t="str">
        <f>IFERROR(INDEX([1]!tblSchedule[Facility],MATCH(tblTeamSch[[#This Row],[Game Num]],[1]!tblSchedule[GameNum],0)),"")</f>
        <v>St. Aloysius</v>
      </c>
      <c r="H1080" s="8">
        <f>IFERROR(INDEX([1]!tblSchedule[Game Date],MATCH(tblTeamSch[[#This Row],[Game Num]],[1]!tblSchedule[GameNum],0)),"")</f>
        <v>46004</v>
      </c>
      <c r="I1080" s="9">
        <f>IFERROR(INDEX([1]!tblSchedule[Game Time],MATCH(tblTeamSch[[#This Row],[Game Num]],[1]!tblSchedule[GameNum],0)),"")</f>
        <v>0.375</v>
      </c>
      <c r="J1080" s="10" t="str">
        <f>IFERROR(INDEX([1]!tblTeams[Organization],MATCH(tblTeamSch[[#This Row],[Team]],[1]!tblTeams[Team],0)),"")</f>
        <v>St. Aloysius</v>
      </c>
      <c r="K1080" s="10" t="str">
        <f>IFERROR(INDEX([1]!tblOrg[Abbr],MATCH(tblTeamSch[[#This Row],[Org]],[1]!tblOrg[Organization],0)),"")</f>
        <v>Aly</v>
      </c>
      <c r="L1080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0" s="10" t="str">
        <f>IFERROR(INDEX(IF(tblTeamSch[[#This Row],[1vs2]]=1,[1]!tblSchedule[Team 2 Name],[1]!tblSchedule[Team 1 Name]),MATCH(tblTeamSch[[#This Row],[Game Num]],[1]!tblSchedule[GameNum],0)),"")</f>
        <v>Ascension BB 6B#1</v>
      </c>
      <c r="N1080" s="6"/>
      <c r="O1080" s="6"/>
      <c r="P1080" s="6"/>
      <c r="Q1080" s="6">
        <f>INDEX([1]!tblSchedule[Home Game],MATCH(tblTeamSch[[#This Row],[Game Num]],[1]!tblSchedule[GameNum],0))</f>
        <v>1</v>
      </c>
      <c r="R1080" s="7" t="e">
        <f>IF(COUNTIFS(tblTeamSch[Team],tblTeamSch[[#This Row],[Team]],#REF!,1)&gt;1,"Y","")</f>
        <v>#REF!</v>
      </c>
      <c r="S1080" s="6">
        <f>INDEX([1]!tblLoc[Score],MATCH(INDEX([1]!tblOrg[Loc],MATCH(tblTeamSch[[#This Row],[Org]],[1]!tblOrg[Organization],0)),[1]!tblLoc[Loc],0))</f>
        <v>4</v>
      </c>
      <c r="T1080" s="6" t="e">
        <f>INDEX([1]!tblLoc[Score],MATCH(INDEX([1]!tblOrg[Loc],MATCH(#REF!,[1]!tblOrg[Abbr],0)),[1]!tblLoc[Loc],0))</f>
        <v>#REF!</v>
      </c>
      <c r="U1080" s="6">
        <f>IFERROR(INDEX([1]!tblLoc[Score],MATCH(INDEX([1]!tblOrg[Loc],MATCH(INDEX(FacList,MATCH(tblTeamSch[[#This Row],[Facility]],INDEX(FacList,,1),0),3),[1]!tblOrg[Org Num],0)),[1]!tblLoc[Loc],0)),"")</f>
        <v>4</v>
      </c>
      <c r="V1080" s="6">
        <f>IF(OR(tblTeamSch[[#This Row],[Court]]="",tblTeamSch[[#This Row],[Home]]&gt;0),0,IF(tblTeamSch[[#This Row],[Court]]&lt;10,0,IF(tblTeamSch[[#This Row],[Home Court]]=10,0,10)))</f>
        <v>0</v>
      </c>
      <c r="W1080" s="6" t="e">
        <f>COUNTIFS(tblTeamSch[Travel Score for Game],10,tblTeamSch[Home],0,#REF!,#REF!)</f>
        <v>#REF!</v>
      </c>
      <c r="X1080" s="6" t="str">
        <f>IFERROR(INDEX(tblTeamSch[Overall Travel Score],MATCH(tblTeamSch[[#This Row],[Opponent]],tblTeamSch[Team],0)),"")</f>
        <v/>
      </c>
      <c r="Y1080" s="6" cm="1">
        <f t="array" ref="Y1080">IF(Y1079="Num",1,IF(Y1079="","",IF(Y1079+1&gt;TotalNumRegGames*2,"",Y1079+1)))</f>
        <v>1079</v>
      </c>
    </row>
    <row r="1081" spans="1:25" ht="13.35" customHeight="1" x14ac:dyDescent="0.3">
      <c r="A1081" s="6" cm="1">
        <f t="array" ref="A10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278</v>
      </c>
      <c r="B1081" s="6" cm="1">
        <f t="array" ref="B10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81" s="6">
        <f>IFERROR(INDEX([1]!tblSchedule[Week Game Scheduled],MATCH(tblTeamSch[[#This Row],[Game Num]],[1]!tblSchedule[GameNum],0)),"")</f>
        <v>6</v>
      </c>
      <c r="D1081" s="6">
        <f>IFERROR(INDEX([1]!tblSchedule[Round],MATCH(tblTeamSch[[#This Row],[Game Num]],[1]!tblSchedule[GameNum],0)),"")</f>
        <v>3</v>
      </c>
      <c r="E1081" s="6">
        <f>IFERROR(INDEX([1]!tblSchedule[Rnd Sch],MATCH(tblTeamSch[[#This Row],[Game Num]],[1]!tblSchedule[GameNum],0)),"")</f>
        <v>3</v>
      </c>
      <c r="F1081" s="6" t="str">
        <f>IFERROR(INDEX([1]!tblSchedule[DLC],MATCH(tblTeamSch[[#This Row],[Game Num]],[1]!tblSchedule[GameNum],0)),"")</f>
        <v>6B1A</v>
      </c>
      <c r="G1081" s="7" t="str">
        <f>IFERROR(INDEX([1]!tblSchedule[Facility],MATCH(tblTeamSch[[#This Row],[Game Num]],[1]!tblSchedule[GameNum],0)),"")</f>
        <v>Saint Bernard Parish Hall</v>
      </c>
      <c r="H1081" s="8">
        <f>IFERROR(INDEX([1]!tblSchedule[Game Date],MATCH(tblTeamSch[[#This Row],[Game Num]],[1]!tblSchedule[GameNum],0)),"")</f>
        <v>46026</v>
      </c>
      <c r="I1081" s="9">
        <f>IFERROR(INDEX([1]!tblSchedule[Game Time],MATCH(tblTeamSch[[#This Row],[Game Num]],[1]!tblSchedule[GameNum],0)),"")</f>
        <v>0.58333333333333337</v>
      </c>
      <c r="J1081" s="10" t="str">
        <f>IFERROR(INDEX([1]!tblTeams[Organization],MATCH(tblTeamSch[[#This Row],[Team]],[1]!tblTeams[Team],0)),"")</f>
        <v>St. Aloysius</v>
      </c>
      <c r="K1081" s="10" t="str">
        <f>IFERROR(INDEX([1]!tblOrg[Abbr],MATCH(tblTeamSch[[#This Row],[Org]],[1]!tblOrg[Organization],0)),"")</f>
        <v>Aly</v>
      </c>
      <c r="L1081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1" s="10" t="str">
        <f>IFERROR(INDEX(IF(tblTeamSch[[#This Row],[1vs2]]=1,[1]!tblSchedule[Team 2 Name],[1]!tblSchedule[Team 1 Name]),MATCH(tblTeamSch[[#This Row],[Game Num]],[1]!tblSchedule[GameNum],0)),"")</f>
        <v>St Bernard BB 6B#1</v>
      </c>
      <c r="N1081" s="6"/>
      <c r="O1081" s="6"/>
      <c r="P1081" s="6"/>
      <c r="Q1081" s="6">
        <f>INDEX([1]!tblSchedule[Home Game],MATCH(tblTeamSch[[#This Row],[Game Num]],[1]!tblSchedule[GameNum],0))</f>
        <v>1</v>
      </c>
      <c r="R1081" s="7" t="e">
        <f>IF(COUNTIFS(tblTeamSch[Team],tblTeamSch[[#This Row],[Team]],#REF!,1)&gt;1,"Y","")</f>
        <v>#REF!</v>
      </c>
      <c r="S1081" s="6">
        <f>INDEX([1]!tblLoc[Score],MATCH(INDEX([1]!tblOrg[Loc],MATCH(tblTeamSch[[#This Row],[Org]],[1]!tblOrg[Organization],0)),[1]!tblLoc[Loc],0))</f>
        <v>4</v>
      </c>
      <c r="T1081" s="6" t="e">
        <f>INDEX([1]!tblLoc[Score],MATCH(INDEX([1]!tblOrg[Loc],MATCH(#REF!,[1]!tblOrg[Abbr],0)),[1]!tblLoc[Loc],0))</f>
        <v>#REF!</v>
      </c>
      <c r="U1081" s="6">
        <f>IFERROR(INDEX([1]!tblLoc[Score],MATCH(INDEX([1]!tblOrg[Loc],MATCH(INDEX(FacList,MATCH(tblTeamSch[[#This Row],[Facility]],INDEX(FacList,,1),0),3),[1]!tblOrg[Org Num],0)),[1]!tblLoc[Loc],0)),"")</f>
        <v>7</v>
      </c>
      <c r="V1081" s="6">
        <f>IF(OR(tblTeamSch[[#This Row],[Court]]="",tblTeamSch[[#This Row],[Home]]&gt;0),0,IF(tblTeamSch[[#This Row],[Court]]&lt;10,0,IF(tblTeamSch[[#This Row],[Home Court]]=10,0,10)))</f>
        <v>0</v>
      </c>
      <c r="W1081" s="6" t="e">
        <f>COUNTIFS(tblTeamSch[Travel Score for Game],10,tblTeamSch[Home],0,#REF!,#REF!)</f>
        <v>#REF!</v>
      </c>
      <c r="X1081" s="6" t="str">
        <f>IFERROR(INDEX(tblTeamSch[Overall Travel Score],MATCH(tblTeamSch[[#This Row],[Opponent]],tblTeamSch[Team],0)),"")</f>
        <v/>
      </c>
      <c r="Y1081" s="6" cm="1">
        <f t="array" ref="Y1081">IF(Y1080="Num",1,IF(Y1080="","",IF(Y1080+1&gt;TotalNumRegGames*2,"",Y1080+1)))</f>
        <v>1080</v>
      </c>
    </row>
    <row r="1082" spans="1:25" ht="13.35" customHeight="1" x14ac:dyDescent="0.3">
      <c r="A1082" s="6" cm="1">
        <f t="array" ref="A10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283</v>
      </c>
      <c r="B1082" s="6" cm="1">
        <f t="array" ref="B10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2" s="6">
        <f>IFERROR(INDEX([1]!tblSchedule[Week Game Scheduled],MATCH(tblTeamSch[[#This Row],[Game Num]],[1]!tblSchedule[GameNum],0)),"")</f>
        <v>7</v>
      </c>
      <c r="D1082" s="6">
        <f>IFERROR(INDEX([1]!tblSchedule[Round],MATCH(tblTeamSch[[#This Row],[Game Num]],[1]!tblSchedule[GameNum],0)),"")</f>
        <v>4</v>
      </c>
      <c r="E1082" s="6">
        <f>IFERROR(INDEX([1]!tblSchedule[Rnd Sch],MATCH(tblTeamSch[[#This Row],[Game Num]],[1]!tblSchedule[GameNum],0)),"")</f>
        <v>4</v>
      </c>
      <c r="F1082" s="6" t="str">
        <f>IFERROR(INDEX([1]!tblSchedule[DLC],MATCH(tblTeamSch[[#This Row],[Game Num]],[1]!tblSchedule[GameNum],0)),"")</f>
        <v>6B1A</v>
      </c>
      <c r="G1082" s="7" t="str">
        <f>IFERROR(INDEX([1]!tblSchedule[Facility],MATCH(tblTeamSch[[#This Row],[Game Num]],[1]!tblSchedule[GameNum],0)),"")</f>
        <v>Ascension Gym</v>
      </c>
      <c r="H1082" s="8">
        <f>IFERROR(INDEX([1]!tblSchedule[Game Date],MATCH(tblTeamSch[[#This Row],[Game Num]],[1]!tblSchedule[GameNum],0)),"")</f>
        <v>46033</v>
      </c>
      <c r="I1082" s="9">
        <f>IFERROR(INDEX([1]!tblSchedule[Game Time],MATCH(tblTeamSch[[#This Row],[Game Num]],[1]!tblSchedule[GameNum],0)),"")</f>
        <v>0.54166666666666663</v>
      </c>
      <c r="J1082" s="10" t="str">
        <f>IFERROR(INDEX([1]!tblTeams[Organization],MATCH(tblTeamSch[[#This Row],[Team]],[1]!tblTeams[Team],0)),"")</f>
        <v>St. Aloysius</v>
      </c>
      <c r="K1082" s="10" t="str">
        <f>IFERROR(INDEX([1]!tblOrg[Abbr],MATCH(tblTeamSch[[#This Row],[Org]],[1]!tblOrg[Organization],0)),"")</f>
        <v>Aly</v>
      </c>
      <c r="L1082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2" s="10" t="str">
        <f>IFERROR(INDEX(IF(tblTeamSch[[#This Row],[1vs2]]=1,[1]!tblSchedule[Team 2 Name],[1]!tblSchedule[Team 1 Name]),MATCH(tblTeamSch[[#This Row],[Game Num]],[1]!tblSchedule[GameNum],0)),"")</f>
        <v>OLOL 5/6 BB #1</v>
      </c>
      <c r="N1082" s="6"/>
      <c r="O1082" s="6"/>
      <c r="P1082" s="6"/>
      <c r="Q1082" s="6">
        <f>INDEX([1]!tblSchedule[Home Game],MATCH(tblTeamSch[[#This Row],[Game Num]],[1]!tblSchedule[GameNum],0))</f>
        <v>0</v>
      </c>
      <c r="R1082" s="7" t="e">
        <f>IF(COUNTIFS(tblTeamSch[Team],tblTeamSch[[#This Row],[Team]],#REF!,1)&gt;1,"Y","")</f>
        <v>#REF!</v>
      </c>
      <c r="S1082" s="6">
        <f>INDEX([1]!tblLoc[Score],MATCH(INDEX([1]!tblOrg[Loc],MATCH(tblTeamSch[[#This Row],[Org]],[1]!tblOrg[Organization],0)),[1]!tblLoc[Loc],0))</f>
        <v>4</v>
      </c>
      <c r="T1082" s="6" t="e">
        <f>INDEX([1]!tblLoc[Score],MATCH(INDEX([1]!tblOrg[Loc],MATCH(#REF!,[1]!tblOrg[Abbr],0)),[1]!tblLoc[Loc],0))</f>
        <v>#REF!</v>
      </c>
      <c r="U1082" s="6">
        <f>IFERROR(INDEX([1]!tblLoc[Score],MATCH(INDEX([1]!tblOrg[Loc],MATCH(INDEX(FacList,MATCH(tblTeamSch[[#This Row],[Facility]],INDEX(FacList,,1),0),3),[1]!tblOrg[Org Num],0)),[1]!tblLoc[Loc],0)),"")</f>
        <v>0</v>
      </c>
      <c r="V1082" s="6">
        <f>IF(OR(tblTeamSch[[#This Row],[Court]]="",tblTeamSch[[#This Row],[Home]]&gt;0),0,IF(tblTeamSch[[#This Row],[Court]]&lt;10,0,IF(tblTeamSch[[#This Row],[Home Court]]=10,0,10)))</f>
        <v>0</v>
      </c>
      <c r="W1082" s="6" t="e">
        <f>COUNTIFS(tblTeamSch[Travel Score for Game],10,tblTeamSch[Home],0,#REF!,#REF!)</f>
        <v>#REF!</v>
      </c>
      <c r="X1082" s="6" t="str">
        <f>IFERROR(INDEX(tblTeamSch[Overall Travel Score],MATCH(tblTeamSch[[#This Row],[Opponent]],tblTeamSch[Team],0)),"")</f>
        <v/>
      </c>
      <c r="Y1082" s="6" cm="1">
        <f t="array" ref="Y1082">IF(Y1081="Num",1,IF(Y1081="","",IF(Y1081+1&gt;TotalNumRegGames*2,"",Y1081+1)))</f>
        <v>1081</v>
      </c>
    </row>
    <row r="1083" spans="1:25" ht="13.35" customHeight="1" x14ac:dyDescent="0.3">
      <c r="A1083" s="6" cm="1">
        <f t="array" ref="A10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286</v>
      </c>
      <c r="B1083" s="6" cm="1">
        <f t="array" ref="B10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83" s="6">
        <f>IFERROR(INDEX([1]!tblSchedule[Week Game Scheduled],MATCH(tblTeamSch[[#This Row],[Game Num]],[1]!tblSchedule[GameNum],0)),"")</f>
        <v>8</v>
      </c>
      <c r="D1083" s="6">
        <f>IFERROR(INDEX([1]!tblSchedule[Round],MATCH(tblTeamSch[[#This Row],[Game Num]],[1]!tblSchedule[GameNum],0)),"")</f>
        <v>5</v>
      </c>
      <c r="E1083" s="6">
        <f>IFERROR(INDEX([1]!tblSchedule[Rnd Sch],MATCH(tblTeamSch[[#This Row],[Game Num]],[1]!tblSchedule[GameNum],0)),"")</f>
        <v>5</v>
      </c>
      <c r="F1083" s="6" t="str">
        <f>IFERROR(INDEX([1]!tblSchedule[DLC],MATCH(tblTeamSch[[#This Row],[Game Num]],[1]!tblSchedule[GameNum],0)),"")</f>
        <v>6B1A</v>
      </c>
      <c r="G1083" s="7" t="str">
        <f>IFERROR(INDEX([1]!tblSchedule[Facility],MATCH(tblTeamSch[[#This Row],[Game Num]],[1]!tblSchedule[GameNum],0)),"")</f>
        <v>St. Aloysius</v>
      </c>
      <c r="H1083" s="8">
        <f>IFERROR(INDEX([1]!tblSchedule[Game Date],MATCH(tblTeamSch[[#This Row],[Game Num]],[1]!tblSchedule[GameNum],0)),"")</f>
        <v>46040</v>
      </c>
      <c r="I1083" s="9">
        <f>IFERROR(INDEX([1]!tblSchedule[Game Time],MATCH(tblTeamSch[[#This Row],[Game Num]],[1]!tblSchedule[GameNum],0)),"")</f>
        <v>0.58333333333333337</v>
      </c>
      <c r="J1083" s="10" t="str">
        <f>IFERROR(INDEX([1]!tblTeams[Organization],MATCH(tblTeamSch[[#This Row],[Team]],[1]!tblTeams[Team],0)),"")</f>
        <v>St. Aloysius</v>
      </c>
      <c r="K1083" s="10" t="str">
        <f>IFERROR(INDEX([1]!tblOrg[Abbr],MATCH(tblTeamSch[[#This Row],[Org]],[1]!tblOrg[Organization],0)),"")</f>
        <v>Aly</v>
      </c>
      <c r="L1083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3" s="10" t="str">
        <f>IFERROR(INDEX(IF(tblTeamSch[[#This Row],[1vs2]]=1,[1]!tblSchedule[Team 2 Name],[1]!tblSchedule[Team 1 Name]),MATCH(tblTeamSch[[#This Row],[Game Num]],[1]!tblSchedule[GameNum],0)),"")</f>
        <v>Nativity BB 6B #1</v>
      </c>
      <c r="N1083" s="6"/>
      <c r="O1083" s="6"/>
      <c r="P1083" s="6"/>
      <c r="Q1083" s="6">
        <f>INDEX([1]!tblSchedule[Home Game],MATCH(tblTeamSch[[#This Row],[Game Num]],[1]!tblSchedule[GameNum],0))</f>
        <v>1</v>
      </c>
      <c r="R1083" s="7" t="e">
        <f>IF(COUNTIFS(tblTeamSch[Team],tblTeamSch[[#This Row],[Team]],#REF!,1)&gt;1,"Y","")</f>
        <v>#REF!</v>
      </c>
      <c r="S1083" s="6">
        <f>INDEX([1]!tblLoc[Score],MATCH(INDEX([1]!tblOrg[Loc],MATCH(tblTeamSch[[#This Row],[Org]],[1]!tblOrg[Organization],0)),[1]!tblLoc[Loc],0))</f>
        <v>4</v>
      </c>
      <c r="T1083" s="6" t="e">
        <f>INDEX([1]!tblLoc[Score],MATCH(INDEX([1]!tblOrg[Loc],MATCH(#REF!,[1]!tblOrg[Abbr],0)),[1]!tblLoc[Loc],0))</f>
        <v>#REF!</v>
      </c>
      <c r="U1083" s="6">
        <f>IFERROR(INDEX([1]!tblLoc[Score],MATCH(INDEX([1]!tblOrg[Loc],MATCH(INDEX(FacList,MATCH(tblTeamSch[[#This Row],[Facility]],INDEX(FacList,,1),0),3),[1]!tblOrg[Org Num],0)),[1]!tblLoc[Loc],0)),"")</f>
        <v>4</v>
      </c>
      <c r="V1083" s="6">
        <f>IF(OR(tblTeamSch[[#This Row],[Court]]="",tblTeamSch[[#This Row],[Home]]&gt;0),0,IF(tblTeamSch[[#This Row],[Court]]&lt;10,0,IF(tblTeamSch[[#This Row],[Home Court]]=10,0,10)))</f>
        <v>0</v>
      </c>
      <c r="W1083" s="6" t="e">
        <f>COUNTIFS(tblTeamSch[Travel Score for Game],10,tblTeamSch[Home],0,#REF!,#REF!)</f>
        <v>#REF!</v>
      </c>
      <c r="X1083" s="6" t="str">
        <f>IFERROR(INDEX(tblTeamSch[Overall Travel Score],MATCH(tblTeamSch[[#This Row],[Opponent]],tblTeamSch[Team],0)),"")</f>
        <v/>
      </c>
      <c r="Y1083" s="6" cm="1">
        <f t="array" ref="Y1083">IF(Y1082="Num",1,IF(Y1082="","",IF(Y1082+1&gt;TotalNumRegGames*2,"",Y1082+1)))</f>
        <v>1082</v>
      </c>
    </row>
    <row r="1084" spans="1:25" ht="13.35" customHeight="1" x14ac:dyDescent="0.3">
      <c r="A1084" s="6" cm="1">
        <f t="array" ref="A10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295</v>
      </c>
      <c r="B1084" s="6" cm="1">
        <f t="array" ref="B10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4" s="6">
        <f>IFERROR(INDEX([1]!tblSchedule[Week Game Scheduled],MATCH(tblTeamSch[[#This Row],[Game Num]],[1]!tblSchedule[GameNum],0)),"")</f>
        <v>9</v>
      </c>
      <c r="D1084" s="6">
        <f>IFERROR(INDEX([1]!tblSchedule[Round],MATCH(tblTeamSch[[#This Row],[Game Num]],[1]!tblSchedule[GameNum],0)),"")</f>
        <v>6</v>
      </c>
      <c r="E1084" s="6">
        <f>IFERROR(INDEX([1]!tblSchedule[Rnd Sch],MATCH(tblTeamSch[[#This Row],[Game Num]],[1]!tblSchedule[GameNum],0)),"")</f>
        <v>6</v>
      </c>
      <c r="F1084" s="6" t="str">
        <f>IFERROR(INDEX([1]!tblSchedule[DLC],MATCH(tblTeamSch[[#This Row],[Game Num]],[1]!tblSchedule[GameNum],0)),"")</f>
        <v>6B1A</v>
      </c>
      <c r="G1084" s="7" t="str">
        <f>IFERROR(INDEX([1]!tblSchedule[Facility],MATCH(tblTeamSch[[#This Row],[Game Num]],[1]!tblSchedule[GameNum],0)),"")</f>
        <v>St. Aloysius</v>
      </c>
      <c r="H1084" s="8">
        <f>IFERROR(INDEX([1]!tblSchedule[Game Date],MATCH(tblTeamSch[[#This Row],[Game Num]],[1]!tblSchedule[GameNum],0)),"")</f>
        <v>46047</v>
      </c>
      <c r="I1084" s="9">
        <f>IFERROR(INDEX([1]!tblSchedule[Game Time],MATCH(tblTeamSch[[#This Row],[Game Num]],[1]!tblSchedule[GameNum],0)),"")</f>
        <v>0.54166666666666663</v>
      </c>
      <c r="J1084" s="10" t="str">
        <f>IFERROR(INDEX([1]!tblTeams[Organization],MATCH(tblTeamSch[[#This Row],[Team]],[1]!tblTeams[Team],0)),"")</f>
        <v>St. Aloysius</v>
      </c>
      <c r="K1084" s="10" t="str">
        <f>IFERROR(INDEX([1]!tblOrg[Abbr],MATCH(tblTeamSch[[#This Row],[Org]],[1]!tblOrg[Organization],0)),"")</f>
        <v>Aly</v>
      </c>
      <c r="L1084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4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1084" s="6"/>
      <c r="O1084" s="6"/>
      <c r="P1084" s="6"/>
      <c r="Q1084" s="6">
        <f>INDEX([1]!tblSchedule[Home Game],MATCH(tblTeamSch[[#This Row],[Game Num]],[1]!tblSchedule[GameNum],0))</f>
        <v>1</v>
      </c>
      <c r="R1084" s="7" t="e">
        <f>IF(COUNTIFS(tblTeamSch[Team],tblTeamSch[[#This Row],[Team]],#REF!,1)&gt;1,"Y","")</f>
        <v>#REF!</v>
      </c>
      <c r="S1084" s="6">
        <f>INDEX([1]!tblLoc[Score],MATCH(INDEX([1]!tblOrg[Loc],MATCH(tblTeamSch[[#This Row],[Org]],[1]!tblOrg[Organization],0)),[1]!tblLoc[Loc],0))</f>
        <v>4</v>
      </c>
      <c r="T1084" s="6" t="e">
        <f>INDEX([1]!tblLoc[Score],MATCH(INDEX([1]!tblOrg[Loc],MATCH(#REF!,[1]!tblOrg[Abbr],0)),[1]!tblLoc[Loc],0))</f>
        <v>#REF!</v>
      </c>
      <c r="U1084" s="6">
        <f>IFERROR(INDEX([1]!tblLoc[Score],MATCH(INDEX([1]!tblOrg[Loc],MATCH(INDEX(FacList,MATCH(tblTeamSch[[#This Row],[Facility]],INDEX(FacList,,1),0),3),[1]!tblOrg[Org Num],0)),[1]!tblLoc[Loc],0)),"")</f>
        <v>4</v>
      </c>
      <c r="V1084" s="6">
        <f>IF(OR(tblTeamSch[[#This Row],[Court]]="",tblTeamSch[[#This Row],[Home]]&gt;0),0,IF(tblTeamSch[[#This Row],[Court]]&lt;10,0,IF(tblTeamSch[[#This Row],[Home Court]]=10,0,10)))</f>
        <v>0</v>
      </c>
      <c r="W1084" s="6" t="e">
        <f>COUNTIFS(tblTeamSch[Travel Score for Game],10,tblTeamSch[Home],0,#REF!,#REF!)</f>
        <v>#REF!</v>
      </c>
      <c r="X1084" s="6" t="str">
        <f>IFERROR(INDEX(tblTeamSch[Overall Travel Score],MATCH(tblTeamSch[[#This Row],[Opponent]],tblTeamSch[Team],0)),"")</f>
        <v/>
      </c>
      <c r="Y1084" s="6" cm="1">
        <f t="array" ref="Y1084">IF(Y1083="Num",1,IF(Y1083="","",IF(Y1083+1&gt;TotalNumRegGames*2,"",Y1083+1)))</f>
        <v>1083</v>
      </c>
    </row>
    <row r="1085" spans="1:25" ht="13.35" customHeight="1" x14ac:dyDescent="0.3">
      <c r="A1085" s="6" cm="1">
        <f t="array" ref="A10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297</v>
      </c>
      <c r="B1085" s="6" cm="1">
        <f t="array" ref="B10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85" s="6">
        <f>IFERROR(INDEX([1]!tblSchedule[Week Game Scheduled],MATCH(tblTeamSch[[#This Row],[Game Num]],[1]!tblSchedule[GameNum],0)),"")</f>
        <v>10</v>
      </c>
      <c r="D1085" s="6">
        <f>IFERROR(INDEX([1]!tblSchedule[Round],MATCH(tblTeamSch[[#This Row],[Game Num]],[1]!tblSchedule[GameNum],0)),"")</f>
        <v>7</v>
      </c>
      <c r="E1085" s="6">
        <f>IFERROR(INDEX([1]!tblSchedule[Rnd Sch],MATCH(tblTeamSch[[#This Row],[Game Num]],[1]!tblSchedule[GameNum],0)),"")</f>
        <v>7</v>
      </c>
      <c r="F1085" s="6" t="str">
        <f>IFERROR(INDEX([1]!tblSchedule[DLC],MATCH(tblTeamSch[[#This Row],[Game Num]],[1]!tblSchedule[GameNum],0)),"")</f>
        <v>6B1A</v>
      </c>
      <c r="G1085" s="7" t="str">
        <f>IFERROR(INDEX([1]!tblSchedule[Facility],MATCH(tblTeamSch[[#This Row],[Game Num]],[1]!tblSchedule[GameNum],0)),"")</f>
        <v>St. Paul Gym</v>
      </c>
      <c r="H1085" s="8">
        <f>IFERROR(INDEX([1]!tblSchedule[Game Date],MATCH(tblTeamSch[[#This Row],[Game Num]],[1]!tblSchedule[GameNum],0)),"")</f>
        <v>46054</v>
      </c>
      <c r="I1085" s="9">
        <f>IFERROR(INDEX([1]!tblSchedule[Game Time],MATCH(tblTeamSch[[#This Row],[Game Num]],[1]!tblSchedule[GameNum],0)),"")</f>
        <v>0.58333333333333337</v>
      </c>
      <c r="J1085" s="10" t="str">
        <f>IFERROR(INDEX([1]!tblTeams[Organization],MATCH(tblTeamSch[[#This Row],[Team]],[1]!tblTeams[Team],0)),"")</f>
        <v>St. Aloysius</v>
      </c>
      <c r="K1085" s="10" t="str">
        <f>IFERROR(INDEX([1]!tblOrg[Abbr],MATCH(tblTeamSch[[#This Row],[Org]],[1]!tblOrg[Organization],0)),"")</f>
        <v>Aly</v>
      </c>
      <c r="L1085" s="10" t="str">
        <f>IFERROR(INDEX(IF(tblTeamSch[[#This Row],[1vs2]]=1,[1]!tblSchedule[Team 1 Name],[1]!tblSchedule[Team 2 Name]),MATCH(tblTeamSch[[#This Row],[Game Num]],[1]!tblSchedule[GameNum],0)),"")</f>
        <v>St. Aloysius BB-6G Boys#1</v>
      </c>
      <c r="M1085" s="10" t="str">
        <f>IFERROR(INDEX(IF(tblTeamSch[[#This Row],[1vs2]]=1,[1]!tblSchedule[Team 2 Name],[1]!tblSchedule[Team 1 Name]),MATCH(tblTeamSch[[#This Row],[Game Num]],[1]!tblSchedule[GameNum],0)),"")</f>
        <v>St Paul BB 6B#1</v>
      </c>
      <c r="N1085" s="6"/>
      <c r="O1085" s="6"/>
      <c r="P1085" s="6"/>
      <c r="Q1085" s="6">
        <f>INDEX([1]!tblSchedule[Home Game],MATCH(tblTeamSch[[#This Row],[Game Num]],[1]!tblSchedule[GameNum],0))</f>
        <v>1</v>
      </c>
      <c r="R1085" s="7" t="e">
        <f>IF(COUNTIFS(tblTeamSch[Team],tblTeamSch[[#This Row],[Team]],#REF!,1)&gt;1,"Y","")</f>
        <v>#REF!</v>
      </c>
      <c r="S1085" s="6">
        <f>INDEX([1]!tblLoc[Score],MATCH(INDEX([1]!tblOrg[Loc],MATCH(tblTeamSch[[#This Row],[Org]],[1]!tblOrg[Organization],0)),[1]!tblLoc[Loc],0))</f>
        <v>4</v>
      </c>
      <c r="T1085" s="6" t="e">
        <f>INDEX([1]!tblLoc[Score],MATCH(INDEX([1]!tblOrg[Loc],MATCH(#REF!,[1]!tblOrg[Abbr],0)),[1]!tblLoc[Loc],0))</f>
        <v>#REF!</v>
      </c>
      <c r="U1085" s="6">
        <f>IFERROR(INDEX([1]!tblLoc[Score],MATCH(INDEX([1]!tblOrg[Loc],MATCH(INDEX(FacList,MATCH(tblTeamSch[[#This Row],[Facility]],INDEX(FacList,,1),0),3),[1]!tblOrg[Org Num],0)),[1]!tblLoc[Loc],0)),"")</f>
        <v>10</v>
      </c>
      <c r="V1085" s="6">
        <f>IF(OR(tblTeamSch[[#This Row],[Court]]="",tblTeamSch[[#This Row],[Home]]&gt;0),0,IF(tblTeamSch[[#This Row],[Court]]&lt;10,0,IF(tblTeamSch[[#This Row],[Home Court]]=10,0,10)))</f>
        <v>0</v>
      </c>
      <c r="W1085" s="6" t="e">
        <f>COUNTIFS(tblTeamSch[Travel Score for Game],10,tblTeamSch[Home],0,#REF!,#REF!)</f>
        <v>#REF!</v>
      </c>
      <c r="X1085" s="6" t="str">
        <f>IFERROR(INDEX(tblTeamSch[Overall Travel Score],MATCH(tblTeamSch[[#This Row],[Opponent]],tblTeamSch[Team],0)),"")</f>
        <v/>
      </c>
      <c r="Y1085" s="6" cm="1">
        <f t="array" ref="Y1085">IF(Y1084="Num",1,IF(Y1084="","",IF(Y1084+1&gt;TotalNumRegGames*2,"",Y1084+1)))</f>
        <v>1084</v>
      </c>
    </row>
    <row r="1086" spans="1:25" ht="13.35" customHeight="1" x14ac:dyDescent="0.3">
      <c r="A1086" s="6" cm="1">
        <f t="array" ref="A10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343</v>
      </c>
      <c r="B1086" s="6" cm="1">
        <f t="array" ref="B10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6" s="6">
        <f>IFERROR(INDEX([1]!tblSchedule[Week Game Scheduled],MATCH(tblTeamSch[[#This Row],[Game Num]],[1]!tblSchedule[GameNum],0)),"")</f>
        <v>49</v>
      </c>
      <c r="D1086" s="6">
        <f>IFERROR(INDEX([1]!tblSchedule[Round],MATCH(tblTeamSch[[#This Row],[Game Num]],[1]!tblSchedule[GameNum],0)),"")</f>
        <v>1</v>
      </c>
      <c r="E1086" s="6">
        <f>IFERROR(INDEX([1]!tblSchedule[Rnd Sch],MATCH(tblTeamSch[[#This Row],[Game Num]],[1]!tblSchedule[GameNum],0)),"")</f>
        <v>1</v>
      </c>
      <c r="F1086" s="6" t="str">
        <f>IFERROR(INDEX([1]!tblSchedule[DLC],MATCH(tblTeamSch[[#This Row],[Game Num]],[1]!tblSchedule[GameNum],0)),"")</f>
        <v>6B2A</v>
      </c>
      <c r="G1086" s="7" t="str">
        <f>IFERROR(INDEX([1]!tblSchedule[Facility],MATCH(tblTeamSch[[#This Row],[Game Num]],[1]!tblSchedule[GameNum],0)),"")</f>
        <v>St. Aloysius</v>
      </c>
      <c r="H1086" s="8">
        <f>IFERROR(INDEX([1]!tblSchedule[Game Date],MATCH(tblTeamSch[[#This Row],[Game Num]],[1]!tblSchedule[GameNum],0)),"")</f>
        <v>45997</v>
      </c>
      <c r="I1086" s="9">
        <f>IFERROR(INDEX([1]!tblSchedule[Game Time],MATCH(tblTeamSch[[#This Row],[Game Num]],[1]!tblSchedule[GameNum],0)),"")</f>
        <v>0.41666666666666669</v>
      </c>
      <c r="J1086" s="10" t="str">
        <f>IFERROR(INDEX([1]!tblTeams[Organization],MATCH(tblTeamSch[[#This Row],[Team]],[1]!tblTeams[Team],0)),"")</f>
        <v>St. Aloysius</v>
      </c>
      <c r="K1086" s="10" t="str">
        <f>IFERROR(INDEX([1]!tblOrg[Abbr],MATCH(tblTeamSch[[#This Row],[Org]],[1]!tblOrg[Organization],0)),"")</f>
        <v>Aly</v>
      </c>
      <c r="L1086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86" s="10" t="str">
        <f>IFERROR(INDEX(IF(tblTeamSch[[#This Row],[1vs2]]=1,[1]!tblSchedule[Team 2 Name],[1]!tblSchedule[Team 1 Name]),MATCH(tblTeamSch[[#This Row],[Game Num]],[1]!tblSchedule[GameNum],0)),"")</f>
        <v>Ascension BB 6B#2</v>
      </c>
      <c r="N1086" s="6"/>
      <c r="O1086" s="6"/>
      <c r="P1086" s="6"/>
      <c r="Q1086" s="6">
        <f>INDEX([1]!tblSchedule[Home Game],MATCH(tblTeamSch[[#This Row],[Game Num]],[1]!tblSchedule[GameNum],0))</f>
        <v>1</v>
      </c>
      <c r="R1086" s="7" t="e">
        <f>IF(COUNTIFS(tblTeamSch[Team],tblTeamSch[[#This Row],[Team]],#REF!,1)&gt;1,"Y","")</f>
        <v>#REF!</v>
      </c>
      <c r="S1086" s="6">
        <f>INDEX([1]!tblLoc[Score],MATCH(INDEX([1]!tblOrg[Loc],MATCH(tblTeamSch[[#This Row],[Org]],[1]!tblOrg[Organization],0)),[1]!tblLoc[Loc],0))</f>
        <v>4</v>
      </c>
      <c r="T1086" s="6" t="e">
        <f>INDEX([1]!tblLoc[Score],MATCH(INDEX([1]!tblOrg[Loc],MATCH(#REF!,[1]!tblOrg[Abbr],0)),[1]!tblLoc[Loc],0))</f>
        <v>#REF!</v>
      </c>
      <c r="U1086" s="6">
        <f>IFERROR(INDEX([1]!tblLoc[Score],MATCH(INDEX([1]!tblOrg[Loc],MATCH(INDEX(FacList,MATCH(tblTeamSch[[#This Row],[Facility]],INDEX(FacList,,1),0),3),[1]!tblOrg[Org Num],0)),[1]!tblLoc[Loc],0)),"")</f>
        <v>4</v>
      </c>
      <c r="V1086" s="6">
        <f>IF(OR(tblTeamSch[[#This Row],[Court]]="",tblTeamSch[[#This Row],[Home]]&gt;0),0,IF(tblTeamSch[[#This Row],[Court]]&lt;10,0,IF(tblTeamSch[[#This Row],[Home Court]]=10,0,10)))</f>
        <v>0</v>
      </c>
      <c r="W1086" s="6" t="e">
        <f>COUNTIFS(tblTeamSch[Travel Score for Game],10,tblTeamSch[Home],0,#REF!,#REF!)</f>
        <v>#REF!</v>
      </c>
      <c r="X1086" s="6" t="str">
        <f>IFERROR(INDEX(tblTeamSch[Overall Travel Score],MATCH(tblTeamSch[[#This Row],[Opponent]],tblTeamSch[Team],0)),"")</f>
        <v/>
      </c>
      <c r="Y1086" s="6" cm="1">
        <f t="array" ref="Y1086">IF(Y1085="Num",1,IF(Y1085="","",IF(Y1085+1&gt;TotalNumRegGames*2,"",Y1085+1)))</f>
        <v>1085</v>
      </c>
    </row>
    <row r="1087" spans="1:25" ht="13.35" customHeight="1" x14ac:dyDescent="0.3">
      <c r="A1087" s="6" cm="1">
        <f t="array" ref="A10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347</v>
      </c>
      <c r="B1087" s="6" cm="1">
        <f t="array" ref="B10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87" s="6">
        <f>IFERROR(INDEX([1]!tblSchedule[Week Game Scheduled],MATCH(tblTeamSch[[#This Row],[Game Num]],[1]!tblSchedule[GameNum],0)),"")</f>
        <v>50</v>
      </c>
      <c r="D1087" s="6">
        <f>IFERROR(INDEX([1]!tblSchedule[Round],MATCH(tblTeamSch[[#This Row],[Game Num]],[1]!tblSchedule[GameNum],0)),"")</f>
        <v>2</v>
      </c>
      <c r="E1087" s="6">
        <f>IFERROR(INDEX([1]!tblSchedule[Rnd Sch],MATCH(tblTeamSch[[#This Row],[Game Num]],[1]!tblSchedule[GameNum],0)),"")</f>
        <v>2</v>
      </c>
      <c r="F1087" s="6" t="str">
        <f>IFERROR(INDEX([1]!tblSchedule[DLC],MATCH(tblTeamSch[[#This Row],[Game Num]],[1]!tblSchedule[GameNum],0)),"")</f>
        <v>6B2A</v>
      </c>
      <c r="G1087" s="7" t="str">
        <f>IFERROR(INDEX([1]!tblSchedule[Facility],MATCH(tblTeamSch[[#This Row],[Game Num]],[1]!tblSchedule[GameNum],0)),"")</f>
        <v>St. Aloysius</v>
      </c>
      <c r="H1087" s="8">
        <f>IFERROR(INDEX([1]!tblSchedule[Game Date],MATCH(tblTeamSch[[#This Row],[Game Num]],[1]!tblSchedule[GameNum],0)),"")</f>
        <v>46004</v>
      </c>
      <c r="I1087" s="9">
        <f>IFERROR(INDEX([1]!tblSchedule[Game Time],MATCH(tblTeamSch[[#This Row],[Game Num]],[1]!tblSchedule[GameNum],0)),"")</f>
        <v>0.41666666666666669</v>
      </c>
      <c r="J1087" s="10" t="str">
        <f>IFERROR(INDEX([1]!tblTeams[Organization],MATCH(tblTeamSch[[#This Row],[Team]],[1]!tblTeams[Team],0)),"")</f>
        <v>St. Aloysius</v>
      </c>
      <c r="K1087" s="10" t="str">
        <f>IFERROR(INDEX([1]!tblOrg[Abbr],MATCH(tblTeamSch[[#This Row],[Org]],[1]!tblOrg[Organization],0)),"")</f>
        <v>Aly</v>
      </c>
      <c r="L1087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87" s="10" t="str">
        <f>IFERROR(INDEX(IF(tblTeamSch[[#This Row],[1vs2]]=1,[1]!tblSchedule[Team 2 Name],[1]!tblSchedule[Team 1 Name]),MATCH(tblTeamSch[[#This Row],[Game Num]],[1]!tblSchedule[GameNum],0)),"")</f>
        <v>St. Nicholas BB 6B #2</v>
      </c>
      <c r="N1087" s="6"/>
      <c r="O1087" s="6"/>
      <c r="P1087" s="6"/>
      <c r="Q1087" s="6">
        <f>INDEX([1]!tblSchedule[Home Game],MATCH(tblTeamSch[[#This Row],[Game Num]],[1]!tblSchedule[GameNum],0))</f>
        <v>1</v>
      </c>
      <c r="R1087" s="7" t="e">
        <f>IF(COUNTIFS(tblTeamSch[Team],tblTeamSch[[#This Row],[Team]],#REF!,1)&gt;1,"Y","")</f>
        <v>#REF!</v>
      </c>
      <c r="S1087" s="6">
        <f>INDEX([1]!tblLoc[Score],MATCH(INDEX([1]!tblOrg[Loc],MATCH(tblTeamSch[[#This Row],[Org]],[1]!tblOrg[Organization],0)),[1]!tblLoc[Loc],0))</f>
        <v>4</v>
      </c>
      <c r="T1087" s="6" t="e">
        <f>INDEX([1]!tblLoc[Score],MATCH(INDEX([1]!tblOrg[Loc],MATCH(#REF!,[1]!tblOrg[Abbr],0)),[1]!tblLoc[Loc],0))</f>
        <v>#REF!</v>
      </c>
      <c r="U1087" s="6">
        <f>IFERROR(INDEX([1]!tblLoc[Score],MATCH(INDEX([1]!tblOrg[Loc],MATCH(INDEX(FacList,MATCH(tblTeamSch[[#This Row],[Facility]],INDEX(FacList,,1),0),3),[1]!tblOrg[Org Num],0)),[1]!tblLoc[Loc],0)),"")</f>
        <v>4</v>
      </c>
      <c r="V1087" s="6">
        <f>IF(OR(tblTeamSch[[#This Row],[Court]]="",tblTeamSch[[#This Row],[Home]]&gt;0),0,IF(tblTeamSch[[#This Row],[Court]]&lt;10,0,IF(tblTeamSch[[#This Row],[Home Court]]=10,0,10)))</f>
        <v>0</v>
      </c>
      <c r="W1087" s="6" t="e">
        <f>COUNTIFS(tblTeamSch[Travel Score for Game],10,tblTeamSch[Home],0,#REF!,#REF!)</f>
        <v>#REF!</v>
      </c>
      <c r="X1087" s="6" t="str">
        <f>IFERROR(INDEX(tblTeamSch[Overall Travel Score],MATCH(tblTeamSch[[#This Row],[Opponent]],tblTeamSch[Team],0)),"")</f>
        <v/>
      </c>
      <c r="Y1087" s="6" cm="1">
        <f t="array" ref="Y1087">IF(Y1086="Num",1,IF(Y1086="","",IF(Y1086+1&gt;TotalNumRegGames*2,"",Y1086+1)))</f>
        <v>1086</v>
      </c>
    </row>
    <row r="1088" spans="1:25" ht="13.35" customHeight="1" x14ac:dyDescent="0.3">
      <c r="A1088" s="6" cm="1">
        <f t="array" ref="A10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350</v>
      </c>
      <c r="B1088" s="6" cm="1">
        <f t="array" ref="B10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88" s="6">
        <f>IFERROR(INDEX([1]!tblSchedule[Week Game Scheduled],MATCH(tblTeamSch[[#This Row],[Game Num]],[1]!tblSchedule[GameNum],0)),"")</f>
        <v>5</v>
      </c>
      <c r="D1088" s="6">
        <f>IFERROR(INDEX([1]!tblSchedule[Round],MATCH(tblTeamSch[[#This Row],[Game Num]],[1]!tblSchedule[GameNum],0)),"")</f>
        <v>3</v>
      </c>
      <c r="E1088" s="6">
        <f>IFERROR(INDEX([1]!tblSchedule[Rnd Sch],MATCH(tblTeamSch[[#This Row],[Game Num]],[1]!tblSchedule[GameNum],0)),"")</f>
        <v>3</v>
      </c>
      <c r="F1088" s="6" t="str">
        <f>IFERROR(INDEX([1]!tblSchedule[DLC],MATCH(tblTeamSch[[#This Row],[Game Num]],[1]!tblSchedule[GameNum],0)),"")</f>
        <v>6B2A</v>
      </c>
      <c r="G1088" s="7" t="str">
        <f>IFERROR(INDEX([1]!tblSchedule[Facility],MATCH(tblTeamSch[[#This Row],[Game Num]],[1]!tblSchedule[GameNum],0)),"")</f>
        <v>St. Aloysius</v>
      </c>
      <c r="H1088" s="8">
        <f>IFERROR(INDEX([1]!tblSchedule[Game Date],MATCH(tblTeamSch[[#This Row],[Game Num]],[1]!tblSchedule[GameNum],0)),"")</f>
        <v>46025</v>
      </c>
      <c r="I1088" s="9">
        <f>IFERROR(INDEX([1]!tblSchedule[Game Time],MATCH(tblTeamSch[[#This Row],[Game Num]],[1]!tblSchedule[GameNum],0)),"")</f>
        <v>0.375</v>
      </c>
      <c r="J1088" s="10" t="str">
        <f>IFERROR(INDEX([1]!tblTeams[Organization],MATCH(tblTeamSch[[#This Row],[Team]],[1]!tblTeams[Team],0)),"")</f>
        <v>St. Aloysius</v>
      </c>
      <c r="K1088" s="10" t="str">
        <f>IFERROR(INDEX([1]!tblOrg[Abbr],MATCH(tblTeamSch[[#This Row],[Org]],[1]!tblOrg[Organization],0)),"")</f>
        <v>Aly</v>
      </c>
      <c r="L1088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88" s="10" t="str">
        <f>IFERROR(INDEX(IF(tblTeamSch[[#This Row],[1vs2]]=1,[1]!tblSchedule[Team 2 Name],[1]!tblSchedule[Team 1 Name]),MATCH(tblTeamSch[[#This Row],[Game Num]],[1]!tblSchedule[GameNum],0)),"")</f>
        <v>OLOL 5/6 BB Blue</v>
      </c>
      <c r="N1088" s="6"/>
      <c r="O1088" s="6"/>
      <c r="P1088" s="6"/>
      <c r="Q1088" s="6">
        <f>INDEX([1]!tblSchedule[Home Game],MATCH(tblTeamSch[[#This Row],[Game Num]],[1]!tblSchedule[GameNum],0))</f>
        <v>1</v>
      </c>
      <c r="R1088" s="7" t="e">
        <f>IF(COUNTIFS(tblTeamSch[Team],tblTeamSch[[#This Row],[Team]],#REF!,1)&gt;1,"Y","")</f>
        <v>#REF!</v>
      </c>
      <c r="S1088" s="6">
        <f>INDEX([1]!tblLoc[Score],MATCH(INDEX([1]!tblOrg[Loc],MATCH(tblTeamSch[[#This Row],[Org]],[1]!tblOrg[Organization],0)),[1]!tblLoc[Loc],0))</f>
        <v>4</v>
      </c>
      <c r="T1088" s="6" t="e">
        <f>INDEX([1]!tblLoc[Score],MATCH(INDEX([1]!tblOrg[Loc],MATCH(#REF!,[1]!tblOrg[Abbr],0)),[1]!tblLoc[Loc],0))</f>
        <v>#REF!</v>
      </c>
      <c r="U1088" s="6">
        <f>IFERROR(INDEX([1]!tblLoc[Score],MATCH(INDEX([1]!tblOrg[Loc],MATCH(INDEX(FacList,MATCH(tblTeamSch[[#This Row],[Facility]],INDEX(FacList,,1),0),3),[1]!tblOrg[Org Num],0)),[1]!tblLoc[Loc],0)),"")</f>
        <v>4</v>
      </c>
      <c r="V1088" s="6">
        <f>IF(OR(tblTeamSch[[#This Row],[Court]]="",tblTeamSch[[#This Row],[Home]]&gt;0),0,IF(tblTeamSch[[#This Row],[Court]]&lt;10,0,IF(tblTeamSch[[#This Row],[Home Court]]=10,0,10)))</f>
        <v>0</v>
      </c>
      <c r="W1088" s="6" t="e">
        <f>COUNTIFS(tblTeamSch[Travel Score for Game],10,tblTeamSch[Home],0,#REF!,#REF!)</f>
        <v>#REF!</v>
      </c>
      <c r="X1088" s="6" t="str">
        <f>IFERROR(INDEX(tblTeamSch[Overall Travel Score],MATCH(tblTeamSch[[#This Row],[Opponent]],tblTeamSch[Team],0)),"")</f>
        <v/>
      </c>
      <c r="Y1088" s="6" cm="1">
        <f t="array" ref="Y1088">IF(Y1087="Num",1,IF(Y1087="","",IF(Y1087+1&gt;TotalNumRegGames*2,"",Y1087+1)))</f>
        <v>1087</v>
      </c>
    </row>
    <row r="1089" spans="1:25" ht="13.35" customHeight="1" x14ac:dyDescent="0.3">
      <c r="A1089" s="6" cm="1">
        <f t="array" ref="A10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356</v>
      </c>
      <c r="B1089" s="6" cm="1">
        <f t="array" ref="B10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89" s="6">
        <f>IFERROR(INDEX([1]!tblSchedule[Week Game Scheduled],MATCH(tblTeamSch[[#This Row],[Game Num]],[1]!tblSchedule[GameNum],0)),"")</f>
        <v>6</v>
      </c>
      <c r="D1089" s="6">
        <f>IFERROR(INDEX([1]!tblSchedule[Round],MATCH(tblTeamSch[[#This Row],[Game Num]],[1]!tblSchedule[GameNum],0)),"")</f>
        <v>4</v>
      </c>
      <c r="E1089" s="6">
        <f>IFERROR(INDEX([1]!tblSchedule[Rnd Sch],MATCH(tblTeamSch[[#This Row],[Game Num]],[1]!tblSchedule[GameNum],0)),"")</f>
        <v>4</v>
      </c>
      <c r="F1089" s="6" t="str">
        <f>IFERROR(INDEX([1]!tblSchedule[DLC],MATCH(tblTeamSch[[#This Row],[Game Num]],[1]!tblSchedule[GameNum],0)),"")</f>
        <v>6B2A</v>
      </c>
      <c r="G1089" s="7" t="str">
        <f>IFERROR(INDEX([1]!tblSchedule[Facility],MATCH(tblTeamSch[[#This Row],[Game Num]],[1]!tblSchedule[GameNum],0)),"")</f>
        <v>St. Aloysius</v>
      </c>
      <c r="H1089" s="8">
        <f>IFERROR(INDEX([1]!tblSchedule[Game Date],MATCH(tblTeamSch[[#This Row],[Game Num]],[1]!tblSchedule[GameNum],0)),"")</f>
        <v>46032</v>
      </c>
      <c r="I1089" s="9">
        <f>IFERROR(INDEX([1]!tblSchedule[Game Time],MATCH(tblTeamSch[[#This Row],[Game Num]],[1]!tblSchedule[GameNum],0)),"")</f>
        <v>0.375</v>
      </c>
      <c r="J1089" s="10" t="str">
        <f>IFERROR(INDEX([1]!tblTeams[Organization],MATCH(tblTeamSch[[#This Row],[Team]],[1]!tblTeams[Team],0)),"")</f>
        <v>St. Aloysius</v>
      </c>
      <c r="K1089" s="10" t="str">
        <f>IFERROR(INDEX([1]!tblOrg[Abbr],MATCH(tblTeamSch[[#This Row],[Org]],[1]!tblOrg[Organization],0)),"")</f>
        <v>Aly</v>
      </c>
      <c r="L1089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89" s="10" t="str">
        <f>IFERROR(INDEX(IF(tblTeamSch[[#This Row],[1vs2]]=1,[1]!tblSchedule[Team 2 Name],[1]!tblSchedule[Team 1 Name]),MATCH(tblTeamSch[[#This Row],[Game Num]],[1]!tblSchedule[GameNum],0)),"")</f>
        <v>St Bernard BB 6B#2</v>
      </c>
      <c r="N1089" s="6"/>
      <c r="O1089" s="6"/>
      <c r="P1089" s="6"/>
      <c r="Q1089" s="6">
        <f>INDEX([1]!tblSchedule[Home Game],MATCH(tblTeamSch[[#This Row],[Game Num]],[1]!tblSchedule[GameNum],0))</f>
        <v>1</v>
      </c>
      <c r="R1089" s="7" t="e">
        <f>IF(COUNTIFS(tblTeamSch[Team],tblTeamSch[[#This Row],[Team]],#REF!,1)&gt;1,"Y","")</f>
        <v>#REF!</v>
      </c>
      <c r="S1089" s="6">
        <f>INDEX([1]!tblLoc[Score],MATCH(INDEX([1]!tblOrg[Loc],MATCH(tblTeamSch[[#This Row],[Org]],[1]!tblOrg[Organization],0)),[1]!tblLoc[Loc],0))</f>
        <v>4</v>
      </c>
      <c r="T1089" s="6" t="e">
        <f>INDEX([1]!tblLoc[Score],MATCH(INDEX([1]!tblOrg[Loc],MATCH(#REF!,[1]!tblOrg[Abbr],0)),[1]!tblLoc[Loc],0))</f>
        <v>#REF!</v>
      </c>
      <c r="U1089" s="6">
        <f>IFERROR(INDEX([1]!tblLoc[Score],MATCH(INDEX([1]!tblOrg[Loc],MATCH(INDEX(FacList,MATCH(tblTeamSch[[#This Row],[Facility]],INDEX(FacList,,1),0),3),[1]!tblOrg[Org Num],0)),[1]!tblLoc[Loc],0)),"")</f>
        <v>4</v>
      </c>
      <c r="V1089" s="6">
        <f>IF(OR(tblTeamSch[[#This Row],[Court]]="",tblTeamSch[[#This Row],[Home]]&gt;0),0,IF(tblTeamSch[[#This Row],[Court]]&lt;10,0,IF(tblTeamSch[[#This Row],[Home Court]]=10,0,10)))</f>
        <v>0</v>
      </c>
      <c r="W1089" s="6" t="e">
        <f>COUNTIFS(tblTeamSch[Travel Score for Game],10,tblTeamSch[Home],0,#REF!,#REF!)</f>
        <v>#REF!</v>
      </c>
      <c r="X1089" s="6" t="str">
        <f>IFERROR(INDEX(tblTeamSch[Overall Travel Score],MATCH(tblTeamSch[[#This Row],[Opponent]],tblTeamSch[Team],0)),"")</f>
        <v/>
      </c>
      <c r="Y1089" s="6" cm="1">
        <f t="array" ref="Y1089">IF(Y1088="Num",1,IF(Y1088="","",IF(Y1088+1&gt;TotalNumRegGames*2,"",Y1088+1)))</f>
        <v>1088</v>
      </c>
    </row>
    <row r="1090" spans="1:25" ht="13.35" customHeight="1" x14ac:dyDescent="0.3">
      <c r="A1090" s="6" cm="1">
        <f t="array" ref="A10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360</v>
      </c>
      <c r="B1090" s="6" cm="1">
        <f t="array" ref="B10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90" s="6">
        <f>IFERROR(INDEX([1]!tblSchedule[Week Game Scheduled],MATCH(tblTeamSch[[#This Row],[Game Num]],[1]!tblSchedule[GameNum],0)),"")</f>
        <v>7</v>
      </c>
      <c r="D1090" s="6">
        <f>IFERROR(INDEX([1]!tblSchedule[Round],MATCH(tblTeamSch[[#This Row],[Game Num]],[1]!tblSchedule[GameNum],0)),"")</f>
        <v>5</v>
      </c>
      <c r="E1090" s="6">
        <f>IFERROR(INDEX([1]!tblSchedule[Rnd Sch],MATCH(tblTeamSch[[#This Row],[Game Num]],[1]!tblSchedule[GameNum],0)),"")</f>
        <v>5</v>
      </c>
      <c r="F1090" s="6" t="str">
        <f>IFERROR(INDEX([1]!tblSchedule[DLC],MATCH(tblTeamSch[[#This Row],[Game Num]],[1]!tblSchedule[GameNum],0)),"")</f>
        <v>6B2A</v>
      </c>
      <c r="G1090" s="7" t="str">
        <f>IFERROR(INDEX([1]!tblSchedule[Facility],MATCH(tblTeamSch[[#This Row],[Game Num]],[1]!tblSchedule[GameNum],0)),"")</f>
        <v>St. Aloysius</v>
      </c>
      <c r="H1090" s="8">
        <f>IFERROR(INDEX([1]!tblSchedule[Game Date],MATCH(tblTeamSch[[#This Row],[Game Num]],[1]!tblSchedule[GameNum],0)),"")</f>
        <v>46039</v>
      </c>
      <c r="I1090" s="9">
        <f>IFERROR(INDEX([1]!tblSchedule[Game Time],MATCH(tblTeamSch[[#This Row],[Game Num]],[1]!tblSchedule[GameNum],0)),"")</f>
        <v>0.375</v>
      </c>
      <c r="J1090" s="10" t="str">
        <f>IFERROR(INDEX([1]!tblTeams[Organization],MATCH(tblTeamSch[[#This Row],[Team]],[1]!tblTeams[Team],0)),"")</f>
        <v>St. Aloysius</v>
      </c>
      <c r="K1090" s="10" t="str">
        <f>IFERROR(INDEX([1]!tblOrg[Abbr],MATCH(tblTeamSch[[#This Row],[Org]],[1]!tblOrg[Organization],0)),"")</f>
        <v>Aly</v>
      </c>
      <c r="L1090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90" s="10" t="str">
        <f>IFERROR(INDEX(IF(tblTeamSch[[#This Row],[1vs2]]=1,[1]!tblSchedule[Team 2 Name],[1]!tblSchedule[Team 1 Name]),MATCH(tblTeamSch[[#This Row],[Game Num]],[1]!tblSchedule[GameNum],0)),"")</f>
        <v>OLOL 5/6 BB White</v>
      </c>
      <c r="N1090" s="6"/>
      <c r="O1090" s="6"/>
      <c r="P1090" s="6"/>
      <c r="Q1090" s="6">
        <f>INDEX([1]!tblSchedule[Home Game],MATCH(tblTeamSch[[#This Row],[Game Num]],[1]!tblSchedule[GameNum],0))</f>
        <v>1</v>
      </c>
      <c r="R1090" s="7" t="e">
        <f>IF(COUNTIFS(tblTeamSch[Team],tblTeamSch[[#This Row],[Team]],#REF!,1)&gt;1,"Y","")</f>
        <v>#REF!</v>
      </c>
      <c r="S1090" s="6">
        <f>INDEX([1]!tblLoc[Score],MATCH(INDEX([1]!tblOrg[Loc],MATCH(tblTeamSch[[#This Row],[Org]],[1]!tblOrg[Organization],0)),[1]!tblLoc[Loc],0))</f>
        <v>4</v>
      </c>
      <c r="T1090" s="6" t="e">
        <f>INDEX([1]!tblLoc[Score],MATCH(INDEX([1]!tblOrg[Loc],MATCH(#REF!,[1]!tblOrg[Abbr],0)),[1]!tblLoc[Loc],0))</f>
        <v>#REF!</v>
      </c>
      <c r="U1090" s="6">
        <f>IFERROR(INDEX([1]!tblLoc[Score],MATCH(INDEX([1]!tblOrg[Loc],MATCH(INDEX(FacList,MATCH(tblTeamSch[[#This Row],[Facility]],INDEX(FacList,,1),0),3),[1]!tblOrg[Org Num],0)),[1]!tblLoc[Loc],0)),"")</f>
        <v>4</v>
      </c>
      <c r="V1090" s="6">
        <f>IF(OR(tblTeamSch[[#This Row],[Court]]="",tblTeamSch[[#This Row],[Home]]&gt;0),0,IF(tblTeamSch[[#This Row],[Court]]&lt;10,0,IF(tblTeamSch[[#This Row],[Home Court]]=10,0,10)))</f>
        <v>0</v>
      </c>
      <c r="W1090" s="6" t="e">
        <f>COUNTIFS(tblTeamSch[Travel Score for Game],10,tblTeamSch[Home],0,#REF!,#REF!)</f>
        <v>#REF!</v>
      </c>
      <c r="X1090" s="6" t="str">
        <f>IFERROR(INDEX(tblTeamSch[Overall Travel Score],MATCH(tblTeamSch[[#This Row],[Opponent]],tblTeamSch[Team],0)),"")</f>
        <v/>
      </c>
      <c r="Y1090" s="6" cm="1">
        <f t="array" ref="Y1090">IF(Y1089="Num",1,IF(Y1089="","",IF(Y1089+1&gt;TotalNumRegGames*2,"",Y1089+1)))</f>
        <v>1089</v>
      </c>
    </row>
    <row r="1091" spans="1:25" ht="13.35" customHeight="1" x14ac:dyDescent="0.3">
      <c r="A1091" s="6" cm="1">
        <f t="array" ref="A10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364</v>
      </c>
      <c r="B1091" s="6" cm="1">
        <f t="array" ref="B10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91" s="6">
        <f>IFERROR(INDEX([1]!tblSchedule[Week Game Scheduled],MATCH(tblTeamSch[[#This Row],[Game Num]],[1]!tblSchedule[GameNum],0)),"")</f>
        <v>8</v>
      </c>
      <c r="D1091" s="6">
        <f>IFERROR(INDEX([1]!tblSchedule[Round],MATCH(tblTeamSch[[#This Row],[Game Num]],[1]!tblSchedule[GameNum],0)),"")</f>
        <v>6</v>
      </c>
      <c r="E1091" s="6">
        <f>IFERROR(INDEX([1]!tblSchedule[Rnd Sch],MATCH(tblTeamSch[[#This Row],[Game Num]],[1]!tblSchedule[GameNum],0)),"")</f>
        <v>6</v>
      </c>
      <c r="F1091" s="6" t="str">
        <f>IFERROR(INDEX([1]!tblSchedule[DLC],MATCH(tblTeamSch[[#This Row],[Game Num]],[1]!tblSchedule[GameNum],0)),"")</f>
        <v>6B2A</v>
      </c>
      <c r="G1091" s="7" t="str">
        <f>IFERROR(INDEX([1]!tblSchedule[Facility],MATCH(tblTeamSch[[#This Row],[Game Num]],[1]!tblSchedule[GameNum],0)),"")</f>
        <v>St. Aloysius</v>
      </c>
      <c r="H1091" s="8">
        <f>IFERROR(INDEX([1]!tblSchedule[Game Date],MATCH(tblTeamSch[[#This Row],[Game Num]],[1]!tblSchedule[GameNum],0)),"")</f>
        <v>46046</v>
      </c>
      <c r="I1091" s="9">
        <f>IFERROR(INDEX([1]!tblSchedule[Game Time],MATCH(tblTeamSch[[#This Row],[Game Num]],[1]!tblSchedule[GameNum],0)),"")</f>
        <v>0.375</v>
      </c>
      <c r="J1091" s="10" t="str">
        <f>IFERROR(INDEX([1]!tblTeams[Organization],MATCH(tblTeamSch[[#This Row],[Team]],[1]!tblTeams[Team],0)),"")</f>
        <v>St. Aloysius</v>
      </c>
      <c r="K1091" s="10" t="str">
        <f>IFERROR(INDEX([1]!tblOrg[Abbr],MATCH(tblTeamSch[[#This Row],[Org]],[1]!tblOrg[Organization],0)),"")</f>
        <v>Aly</v>
      </c>
      <c r="L1091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91" s="10" t="str">
        <f>IFERROR(INDEX(IF(tblTeamSch[[#This Row],[1vs2]]=1,[1]!tblSchedule[Team 2 Name],[1]!tblSchedule[Team 1 Name]),MATCH(tblTeamSch[[#This Row],[Game Num]],[1]!tblSchedule[GameNum],0)),"")</f>
        <v>St. Paul BB 6B#2</v>
      </c>
      <c r="N1091" s="6"/>
      <c r="O1091" s="6"/>
      <c r="P1091" s="6"/>
      <c r="Q1091" s="6">
        <f>INDEX([1]!tblSchedule[Home Game],MATCH(tblTeamSch[[#This Row],[Game Num]],[1]!tblSchedule[GameNum],0))</f>
        <v>1</v>
      </c>
      <c r="R1091" s="7" t="e">
        <f>IF(COUNTIFS(tblTeamSch[Team],tblTeamSch[[#This Row],[Team]],#REF!,1)&gt;1,"Y","")</f>
        <v>#REF!</v>
      </c>
      <c r="S1091" s="6">
        <f>INDEX([1]!tblLoc[Score],MATCH(INDEX([1]!tblOrg[Loc],MATCH(tblTeamSch[[#This Row],[Org]],[1]!tblOrg[Organization],0)),[1]!tblLoc[Loc],0))</f>
        <v>4</v>
      </c>
      <c r="T1091" s="6" t="e">
        <f>INDEX([1]!tblLoc[Score],MATCH(INDEX([1]!tblOrg[Loc],MATCH(#REF!,[1]!tblOrg[Abbr],0)),[1]!tblLoc[Loc],0))</f>
        <v>#REF!</v>
      </c>
      <c r="U1091" s="6">
        <f>IFERROR(INDEX([1]!tblLoc[Score],MATCH(INDEX([1]!tblOrg[Loc],MATCH(INDEX(FacList,MATCH(tblTeamSch[[#This Row],[Facility]],INDEX(FacList,,1),0),3),[1]!tblOrg[Org Num],0)),[1]!tblLoc[Loc],0)),"")</f>
        <v>4</v>
      </c>
      <c r="V1091" s="6">
        <f>IF(OR(tblTeamSch[[#This Row],[Court]]="",tblTeamSch[[#This Row],[Home]]&gt;0),0,IF(tblTeamSch[[#This Row],[Court]]&lt;10,0,IF(tblTeamSch[[#This Row],[Home Court]]=10,0,10)))</f>
        <v>0</v>
      </c>
      <c r="W1091" s="6" t="e">
        <f>COUNTIFS(tblTeamSch[Travel Score for Game],10,tblTeamSch[Home],0,#REF!,#REF!)</f>
        <v>#REF!</v>
      </c>
      <c r="X1091" s="6" t="str">
        <f>IFERROR(INDEX(tblTeamSch[Overall Travel Score],MATCH(tblTeamSch[[#This Row],[Opponent]],tblTeamSch[Team],0)),"")</f>
        <v/>
      </c>
      <c r="Y1091" s="6" cm="1">
        <f t="array" ref="Y1091">IF(Y1090="Num",1,IF(Y1090="","",IF(Y1090+1&gt;TotalNumRegGames*2,"",Y1090+1)))</f>
        <v>1090</v>
      </c>
    </row>
    <row r="1092" spans="1:25" ht="13.35" customHeight="1" x14ac:dyDescent="0.3">
      <c r="A1092" s="6" cm="1">
        <f t="array" ref="A10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368</v>
      </c>
      <c r="B1092" s="6" cm="1">
        <f t="array" ref="B10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92" s="6">
        <f>IFERROR(INDEX([1]!tblSchedule[Week Game Scheduled],MATCH(tblTeamSch[[#This Row],[Game Num]],[1]!tblSchedule[GameNum],0)),"")</f>
        <v>10</v>
      </c>
      <c r="D1092" s="6">
        <f>IFERROR(INDEX([1]!tblSchedule[Round],MATCH(tblTeamSch[[#This Row],[Game Num]],[1]!tblSchedule[GameNum],0)),"")</f>
        <v>7</v>
      </c>
      <c r="E1092" s="6">
        <f>IFERROR(INDEX([1]!tblSchedule[Rnd Sch],MATCH(tblTeamSch[[#This Row],[Game Num]],[1]!tblSchedule[GameNum],0)),"")</f>
        <v>7</v>
      </c>
      <c r="F1092" s="6" t="str">
        <f>IFERROR(INDEX([1]!tblSchedule[DLC],MATCH(tblTeamSch[[#This Row],[Game Num]],[1]!tblSchedule[GameNum],0)),"")</f>
        <v>6B2A</v>
      </c>
      <c r="G1092" s="7" t="str">
        <f>IFERROR(INDEX([1]!tblSchedule[Facility],MATCH(tblTeamSch[[#This Row],[Game Num]],[1]!tblSchedule[GameNum],0)),"")</f>
        <v>St. Aloysius</v>
      </c>
      <c r="H1092" s="8">
        <f>IFERROR(INDEX([1]!tblSchedule[Game Date],MATCH(tblTeamSch[[#This Row],[Game Num]],[1]!tblSchedule[GameNum],0)),"")</f>
        <v>46054</v>
      </c>
      <c r="I1092" s="9">
        <f>IFERROR(INDEX([1]!tblSchedule[Game Time],MATCH(tblTeamSch[[#This Row],[Game Num]],[1]!tblSchedule[GameNum],0)),"")</f>
        <v>0.54166666666666663</v>
      </c>
      <c r="J1092" s="10" t="str">
        <f>IFERROR(INDEX([1]!tblTeams[Organization],MATCH(tblTeamSch[[#This Row],[Team]],[1]!tblTeams[Team],0)),"")</f>
        <v>St. Aloysius</v>
      </c>
      <c r="K1092" s="10" t="str">
        <f>IFERROR(INDEX([1]!tblOrg[Abbr],MATCH(tblTeamSch[[#This Row],[Org]],[1]!tblOrg[Organization],0)),"")</f>
        <v>Aly</v>
      </c>
      <c r="L1092" s="10" t="str">
        <f>IFERROR(INDEX(IF(tblTeamSch[[#This Row],[1vs2]]=1,[1]!tblSchedule[Team 1 Name],[1]!tblSchedule[Team 2 Name]),MATCH(tblTeamSch[[#This Row],[Game Num]],[1]!tblSchedule[GameNum],0)),"")</f>
        <v>St. Aloysius BB-6G Boys#2</v>
      </c>
      <c r="M1092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1092" s="6"/>
      <c r="O1092" s="6"/>
      <c r="P1092" s="6"/>
      <c r="Q1092" s="6">
        <f>INDEX([1]!tblSchedule[Home Game],MATCH(tblTeamSch[[#This Row],[Game Num]],[1]!tblSchedule[GameNum],0))</f>
        <v>1</v>
      </c>
      <c r="R1092" s="7" t="e">
        <f>IF(COUNTIFS(tblTeamSch[Team],tblTeamSch[[#This Row],[Team]],#REF!,1)&gt;1,"Y","")</f>
        <v>#REF!</v>
      </c>
      <c r="S1092" s="6">
        <f>INDEX([1]!tblLoc[Score],MATCH(INDEX([1]!tblOrg[Loc],MATCH(tblTeamSch[[#This Row],[Org]],[1]!tblOrg[Organization],0)),[1]!tblLoc[Loc],0))</f>
        <v>4</v>
      </c>
      <c r="T1092" s="6" t="e">
        <f>INDEX([1]!tblLoc[Score],MATCH(INDEX([1]!tblOrg[Loc],MATCH(#REF!,[1]!tblOrg[Abbr],0)),[1]!tblLoc[Loc],0))</f>
        <v>#REF!</v>
      </c>
      <c r="U1092" s="6">
        <f>IFERROR(INDEX([1]!tblLoc[Score],MATCH(INDEX([1]!tblOrg[Loc],MATCH(INDEX(FacList,MATCH(tblTeamSch[[#This Row],[Facility]],INDEX(FacList,,1),0),3),[1]!tblOrg[Org Num],0)),[1]!tblLoc[Loc],0)),"")</f>
        <v>4</v>
      </c>
      <c r="V1092" s="6">
        <f>IF(OR(tblTeamSch[[#This Row],[Court]]="",tblTeamSch[[#This Row],[Home]]&gt;0),0,IF(tblTeamSch[[#This Row],[Court]]&lt;10,0,IF(tblTeamSch[[#This Row],[Home Court]]=10,0,10)))</f>
        <v>0</v>
      </c>
      <c r="W1092" s="6" t="e">
        <f>COUNTIFS(tblTeamSch[Travel Score for Game],10,tblTeamSch[Home],0,#REF!,#REF!)</f>
        <v>#REF!</v>
      </c>
      <c r="X1092" s="6" t="str">
        <f>IFERROR(INDEX(tblTeamSch[Overall Travel Score],MATCH(tblTeamSch[[#This Row],[Opponent]],tblTeamSch[Team],0)),"")</f>
        <v/>
      </c>
      <c r="Y1092" s="6" cm="1">
        <f t="array" ref="Y1092">IF(Y1091="Num",1,IF(Y1091="","",IF(Y1091+1&gt;TotalNumRegGames*2,"",Y1091+1)))</f>
        <v>1091</v>
      </c>
    </row>
    <row r="1093" spans="1:25" ht="13.35" customHeight="1" x14ac:dyDescent="0.3">
      <c r="A1093" s="6" cm="1">
        <f t="array" ref="A10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</v>
      </c>
      <c r="B1093" s="6" cm="1">
        <f t="array" ref="B10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3" s="6">
        <f>IFERROR(INDEX([1]!tblSchedule[Week Game Scheduled],MATCH(tblTeamSch[[#This Row],[Game Num]],[1]!tblSchedule[GameNum],0)),"")</f>
        <v>50</v>
      </c>
      <c r="D1093" s="6">
        <f>IFERROR(INDEX([1]!tblSchedule[Round],MATCH(tblTeamSch[[#This Row],[Game Num]],[1]!tblSchedule[GameNum],0)),"")</f>
        <v>1</v>
      </c>
      <c r="E1093" s="6">
        <f>IFERROR(INDEX([1]!tblSchedule[Rnd Sch],MATCH(tblTeamSch[[#This Row],[Game Num]],[1]!tblSchedule[GameNum],0)),"")</f>
        <v>1</v>
      </c>
      <c r="F1093" s="6" t="str">
        <f>IFERROR(INDEX([1]!tblSchedule[DLC],MATCH(tblTeamSch[[#This Row],[Game Num]],[1]!tblSchedule[GameNum],0)),"")</f>
        <v>8B1A</v>
      </c>
      <c r="G1093" s="7" t="str">
        <f>IFERROR(INDEX([1]!tblSchedule[Facility],MATCH(tblTeamSch[[#This Row],[Game Num]],[1]!tblSchedule[GameNum],0)),"")</f>
        <v>St. Aloysius</v>
      </c>
      <c r="H1093" s="8">
        <f>IFERROR(INDEX([1]!tblSchedule[Game Date],MATCH(tblTeamSch[[#This Row],[Game Num]],[1]!tblSchedule[GameNum],0)),"")</f>
        <v>45998</v>
      </c>
      <c r="I1093" s="9">
        <f>IFERROR(INDEX([1]!tblSchedule[Game Time],MATCH(tblTeamSch[[#This Row],[Game Num]],[1]!tblSchedule[GameNum],0)),"")</f>
        <v>0.54166666666666663</v>
      </c>
      <c r="J1093" s="10" t="str">
        <f>IFERROR(INDEX([1]!tblTeams[Organization],MATCH(tblTeamSch[[#This Row],[Team]],[1]!tblTeams[Team],0)),"")</f>
        <v>St. Aloysius</v>
      </c>
      <c r="K1093" s="10" t="str">
        <f>IFERROR(INDEX([1]!tblOrg[Abbr],MATCH(tblTeamSch[[#This Row],[Org]],[1]!tblOrg[Organization],0)),"")</f>
        <v>Aly</v>
      </c>
      <c r="L1093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3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1093" s="6"/>
      <c r="O1093" s="6"/>
      <c r="P1093" s="6"/>
      <c r="Q1093" s="6">
        <f>INDEX([1]!tblSchedule[Home Game],MATCH(tblTeamSch[[#This Row],[Game Num]],[1]!tblSchedule[GameNum],0))</f>
        <v>1</v>
      </c>
      <c r="R1093" s="7" t="e">
        <f>IF(COUNTIFS(tblTeamSch[Team],tblTeamSch[[#This Row],[Team]],#REF!,1)&gt;1,"Y","")</f>
        <v>#REF!</v>
      </c>
      <c r="S1093" s="6">
        <f>INDEX([1]!tblLoc[Score],MATCH(INDEX([1]!tblOrg[Loc],MATCH(tblTeamSch[[#This Row],[Org]],[1]!tblOrg[Organization],0)),[1]!tblLoc[Loc],0))</f>
        <v>4</v>
      </c>
      <c r="T1093" s="6" t="e">
        <f>INDEX([1]!tblLoc[Score],MATCH(INDEX([1]!tblOrg[Loc],MATCH(#REF!,[1]!tblOrg[Abbr],0)),[1]!tblLoc[Loc],0))</f>
        <v>#REF!</v>
      </c>
      <c r="U1093" s="6">
        <f>IFERROR(INDEX([1]!tblLoc[Score],MATCH(INDEX([1]!tblOrg[Loc],MATCH(INDEX(FacList,MATCH(tblTeamSch[[#This Row],[Facility]],INDEX(FacList,,1),0),3),[1]!tblOrg[Org Num],0)),[1]!tblLoc[Loc],0)),"")</f>
        <v>4</v>
      </c>
      <c r="V1093" s="6">
        <f>IF(OR(tblTeamSch[[#This Row],[Court]]="",tblTeamSch[[#This Row],[Home]]&gt;0),0,IF(tblTeamSch[[#This Row],[Court]]&lt;10,0,IF(tblTeamSch[[#This Row],[Home Court]]=10,0,10)))</f>
        <v>0</v>
      </c>
      <c r="W1093" s="6" t="e">
        <f>COUNTIFS(tblTeamSch[Travel Score for Game],10,tblTeamSch[Home],0,#REF!,#REF!)</f>
        <v>#REF!</v>
      </c>
      <c r="X1093" s="6" t="str">
        <f>IFERROR(INDEX(tblTeamSch[Overall Travel Score],MATCH(tblTeamSch[[#This Row],[Opponent]],tblTeamSch[Team],0)),"")</f>
        <v/>
      </c>
      <c r="Y1093" s="6" cm="1">
        <f t="array" ref="Y1093">IF(Y1092="Num",1,IF(Y1092="","",IF(Y1092+1&gt;TotalNumRegGames*2,"",Y1092+1)))</f>
        <v>1092</v>
      </c>
    </row>
    <row r="1094" spans="1:25" ht="13.35" customHeight="1" x14ac:dyDescent="0.3">
      <c r="A1094" s="6" cm="1">
        <f t="array" ref="A10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</v>
      </c>
      <c r="B1094" s="6" cm="1">
        <f t="array" ref="B10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094" s="6">
        <f>IFERROR(INDEX([1]!tblSchedule[Week Game Scheduled],MATCH(tblTeamSch[[#This Row],[Game Num]],[1]!tblSchedule[GameNum],0)),"")</f>
        <v>51</v>
      </c>
      <c r="D1094" s="6">
        <f>IFERROR(INDEX([1]!tblSchedule[Round],MATCH(tblTeamSch[[#This Row],[Game Num]],[1]!tblSchedule[GameNum],0)),"")</f>
        <v>2</v>
      </c>
      <c r="E1094" s="6">
        <f>IFERROR(INDEX([1]!tblSchedule[Rnd Sch],MATCH(tblTeamSch[[#This Row],[Game Num]],[1]!tblSchedule[GameNum],0)),"")</f>
        <v>2</v>
      </c>
      <c r="F1094" s="6" t="str">
        <f>IFERROR(INDEX([1]!tblSchedule[DLC],MATCH(tblTeamSch[[#This Row],[Game Num]],[1]!tblSchedule[GameNum],0)),"")</f>
        <v>8B1A</v>
      </c>
      <c r="G1094" s="7" t="str">
        <f>IFERROR(INDEX([1]!tblSchedule[Facility],MATCH(tblTeamSch[[#This Row],[Game Num]],[1]!tblSchedule[GameNum],0)),"")</f>
        <v>St. Aloysius</v>
      </c>
      <c r="H1094" s="8">
        <f>IFERROR(INDEX([1]!tblSchedule[Game Date],MATCH(tblTeamSch[[#This Row],[Game Num]],[1]!tblSchedule[GameNum],0)),"")</f>
        <v>46005</v>
      </c>
      <c r="I1094" s="9">
        <f>IFERROR(INDEX([1]!tblSchedule[Game Time],MATCH(tblTeamSch[[#This Row],[Game Num]],[1]!tblSchedule[GameNum],0)),"")</f>
        <v>0.54166666666666663</v>
      </c>
      <c r="J1094" s="10" t="str">
        <f>IFERROR(INDEX([1]!tblTeams[Organization],MATCH(tblTeamSch[[#This Row],[Team]],[1]!tblTeams[Team],0)),"")</f>
        <v>St. Aloysius</v>
      </c>
      <c r="K1094" s="10" t="str">
        <f>IFERROR(INDEX([1]!tblOrg[Abbr],MATCH(tblTeamSch[[#This Row],[Org]],[1]!tblOrg[Organization],0)),"")</f>
        <v>Aly</v>
      </c>
      <c r="L1094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4" s="10" t="str">
        <f>IFERROR(INDEX(IF(tblTeamSch[[#This Row],[1vs2]]=1,[1]!tblSchedule[Team 2 Name],[1]!tblSchedule[Team 1 Name]),MATCH(tblTeamSch[[#This Row],[Game Num]],[1]!tblSchedule[GameNum],0)),"")</f>
        <v>Nativity BB 8B #1</v>
      </c>
      <c r="N1094" s="6"/>
      <c r="O1094" s="6"/>
      <c r="P1094" s="6"/>
      <c r="Q1094" s="6">
        <f>INDEX([1]!tblSchedule[Home Game],MATCH(tblTeamSch[[#This Row],[Game Num]],[1]!tblSchedule[GameNum],0))</f>
        <v>1</v>
      </c>
      <c r="R1094" s="7" t="e">
        <f>IF(COUNTIFS(tblTeamSch[Team],tblTeamSch[[#This Row],[Team]],#REF!,1)&gt;1,"Y","")</f>
        <v>#REF!</v>
      </c>
      <c r="S1094" s="6">
        <f>INDEX([1]!tblLoc[Score],MATCH(INDEX([1]!tblOrg[Loc],MATCH(tblTeamSch[[#This Row],[Org]],[1]!tblOrg[Organization],0)),[1]!tblLoc[Loc],0))</f>
        <v>4</v>
      </c>
      <c r="T1094" s="6" t="e">
        <f>INDEX([1]!tblLoc[Score],MATCH(INDEX([1]!tblOrg[Loc],MATCH(#REF!,[1]!tblOrg[Abbr],0)),[1]!tblLoc[Loc],0))</f>
        <v>#REF!</v>
      </c>
      <c r="U1094" s="6">
        <f>IFERROR(INDEX([1]!tblLoc[Score],MATCH(INDEX([1]!tblOrg[Loc],MATCH(INDEX(FacList,MATCH(tblTeamSch[[#This Row],[Facility]],INDEX(FacList,,1),0),3),[1]!tblOrg[Org Num],0)),[1]!tblLoc[Loc],0)),"")</f>
        <v>4</v>
      </c>
      <c r="V1094" s="6">
        <f>IF(OR(tblTeamSch[[#This Row],[Court]]="",tblTeamSch[[#This Row],[Home]]&gt;0),0,IF(tblTeamSch[[#This Row],[Court]]&lt;10,0,IF(tblTeamSch[[#This Row],[Home Court]]=10,0,10)))</f>
        <v>0</v>
      </c>
      <c r="W1094" s="6" t="e">
        <f>COUNTIFS(tblTeamSch[Travel Score for Game],10,tblTeamSch[Home],0,#REF!,#REF!)</f>
        <v>#REF!</v>
      </c>
      <c r="X1094" s="6" t="str">
        <f>IFERROR(INDEX(tblTeamSch[Overall Travel Score],MATCH(tblTeamSch[[#This Row],[Opponent]],tblTeamSch[Team],0)),"")</f>
        <v/>
      </c>
      <c r="Y1094" s="6" cm="1">
        <f t="array" ref="Y1094">IF(Y1093="Num",1,IF(Y1093="","",IF(Y1093+1&gt;TotalNumRegGames*2,"",Y1093+1)))</f>
        <v>1093</v>
      </c>
    </row>
    <row r="1095" spans="1:25" ht="13.35" customHeight="1" x14ac:dyDescent="0.3">
      <c r="A1095" s="6" cm="1">
        <f t="array" ref="A10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</v>
      </c>
      <c r="B1095" s="6" cm="1">
        <f t="array" ref="B10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5" s="6">
        <f>IFERROR(INDEX([1]!tblSchedule[Week Game Scheduled],MATCH(tblTeamSch[[#This Row],[Game Num]],[1]!tblSchedule[GameNum],0)),"")</f>
        <v>6</v>
      </c>
      <c r="D1095" s="6">
        <f>IFERROR(INDEX([1]!tblSchedule[Round],MATCH(tblTeamSch[[#This Row],[Game Num]],[1]!tblSchedule[GameNum],0)),"")</f>
        <v>3</v>
      </c>
      <c r="E1095" s="6">
        <f>IFERROR(INDEX([1]!tblSchedule[Rnd Sch],MATCH(tblTeamSch[[#This Row],[Game Num]],[1]!tblSchedule[GameNum],0)),"")</f>
        <v>3</v>
      </c>
      <c r="F1095" s="6" t="str">
        <f>IFERROR(INDEX([1]!tblSchedule[DLC],MATCH(tblTeamSch[[#This Row],[Game Num]],[1]!tblSchedule[GameNum],0)),"")</f>
        <v>8B1A</v>
      </c>
      <c r="G1095" s="7" t="str">
        <f>IFERROR(INDEX([1]!tblSchedule[Facility],MATCH(tblTeamSch[[#This Row],[Game Num]],[1]!tblSchedule[GameNum],0)),"")</f>
        <v>St. Nicholas Academy Gym</v>
      </c>
      <c r="H1095" s="8">
        <f>IFERROR(INDEX([1]!tblSchedule[Game Date],MATCH(tblTeamSch[[#This Row],[Game Num]],[1]!tblSchedule[GameNum],0)),"")</f>
        <v>46026</v>
      </c>
      <c r="I1095" s="9">
        <f>IFERROR(INDEX([1]!tblSchedule[Game Time],MATCH(tblTeamSch[[#This Row],[Game Num]],[1]!tblSchedule[GameNum],0)),"")</f>
        <v>0.58333333333333337</v>
      </c>
      <c r="J1095" s="10" t="str">
        <f>IFERROR(INDEX([1]!tblTeams[Organization],MATCH(tblTeamSch[[#This Row],[Team]],[1]!tblTeams[Team],0)),"")</f>
        <v>St. Aloysius</v>
      </c>
      <c r="K1095" s="10" t="str">
        <f>IFERROR(INDEX([1]!tblOrg[Abbr],MATCH(tblTeamSch[[#This Row],[Org]],[1]!tblOrg[Organization],0)),"")</f>
        <v>Aly</v>
      </c>
      <c r="L1095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5" s="10" t="str">
        <f>IFERROR(INDEX(IF(tblTeamSch[[#This Row],[1vs2]]=1,[1]!tblSchedule[Team 2 Name],[1]!tblSchedule[Team 1 Name]),MATCH(tblTeamSch[[#This Row],[Game Num]],[1]!tblSchedule[GameNum],0)),"")</f>
        <v>St. Nicholas BB 8B #1</v>
      </c>
      <c r="N1095" s="6"/>
      <c r="O1095" s="6"/>
      <c r="P1095" s="6"/>
      <c r="Q1095" s="6">
        <f>INDEX([1]!tblSchedule[Home Game],MATCH(tblTeamSch[[#This Row],[Game Num]],[1]!tblSchedule[GameNum],0))</f>
        <v>1</v>
      </c>
      <c r="R1095" s="7" t="e">
        <f>IF(COUNTIFS(tblTeamSch[Team],tblTeamSch[[#This Row],[Team]],#REF!,1)&gt;1,"Y","")</f>
        <v>#REF!</v>
      </c>
      <c r="S1095" s="6">
        <f>INDEX([1]!tblLoc[Score],MATCH(INDEX([1]!tblOrg[Loc],MATCH(tblTeamSch[[#This Row],[Org]],[1]!tblOrg[Organization],0)),[1]!tblLoc[Loc],0))</f>
        <v>4</v>
      </c>
      <c r="T1095" s="6" t="e">
        <f>INDEX([1]!tblLoc[Score],MATCH(INDEX([1]!tblOrg[Loc],MATCH(#REF!,[1]!tblOrg[Abbr],0)),[1]!tblLoc[Loc],0))</f>
        <v>#REF!</v>
      </c>
      <c r="U1095" s="6">
        <f>IFERROR(INDEX([1]!tblLoc[Score],MATCH(INDEX([1]!tblOrg[Loc],MATCH(INDEX(FacList,MATCH(tblTeamSch[[#This Row],[Facility]],INDEX(FacList,,1),0),3),[1]!tblOrg[Org Num],0)),[1]!tblLoc[Loc],0)),"")</f>
        <v>10</v>
      </c>
      <c r="V1095" s="6">
        <f>IF(OR(tblTeamSch[[#This Row],[Court]]="",tblTeamSch[[#This Row],[Home]]&gt;0),0,IF(tblTeamSch[[#This Row],[Court]]&lt;10,0,IF(tblTeamSch[[#This Row],[Home Court]]=10,0,10)))</f>
        <v>0</v>
      </c>
      <c r="W1095" s="6" t="e">
        <f>COUNTIFS(tblTeamSch[Travel Score for Game],10,tblTeamSch[Home],0,#REF!,#REF!)</f>
        <v>#REF!</v>
      </c>
      <c r="X1095" s="6" t="str">
        <f>IFERROR(INDEX(tblTeamSch[Overall Travel Score],MATCH(tblTeamSch[[#This Row],[Opponent]],tblTeamSch[Team],0)),"")</f>
        <v/>
      </c>
      <c r="Y1095" s="6" cm="1">
        <f t="array" ref="Y1095">IF(Y1094="Num",1,IF(Y1094="","",IF(Y1094+1&gt;TotalNumRegGames*2,"",Y1094+1)))</f>
        <v>1094</v>
      </c>
    </row>
    <row r="1096" spans="1:25" ht="13.35" customHeight="1" x14ac:dyDescent="0.3">
      <c r="A1096" s="6" cm="1">
        <f t="array" ref="A10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</v>
      </c>
      <c r="B1096" s="6" cm="1">
        <f t="array" ref="B10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6" s="6">
        <f>IFERROR(INDEX([1]!tblSchedule[Week Game Scheduled],MATCH(tblTeamSch[[#This Row],[Game Num]],[1]!tblSchedule[GameNum],0)),"")</f>
        <v>7</v>
      </c>
      <c r="D1096" s="6">
        <f>IFERROR(INDEX([1]!tblSchedule[Round],MATCH(tblTeamSch[[#This Row],[Game Num]],[1]!tblSchedule[GameNum],0)),"")</f>
        <v>4</v>
      </c>
      <c r="E1096" s="6">
        <f>IFERROR(INDEX([1]!tblSchedule[Rnd Sch],MATCH(tblTeamSch[[#This Row],[Game Num]],[1]!tblSchedule[GameNum],0)),"")</f>
        <v>4</v>
      </c>
      <c r="F1096" s="6" t="str">
        <f>IFERROR(INDEX([1]!tblSchedule[DLC],MATCH(tblTeamSch[[#This Row],[Game Num]],[1]!tblSchedule[GameNum],0)),"")</f>
        <v>8B1A</v>
      </c>
      <c r="G1096" s="7" t="str">
        <f>IFERROR(INDEX([1]!tblSchedule[Facility],MATCH(tblTeamSch[[#This Row],[Game Num]],[1]!tblSchedule[GameNum],0)),"")</f>
        <v>Trinity High School's Steinhauser Gym</v>
      </c>
      <c r="H1096" s="8">
        <f>IFERROR(INDEX([1]!tblSchedule[Game Date],MATCH(tblTeamSch[[#This Row],[Game Num]],[1]!tblSchedule[GameNum],0)),"")</f>
        <v>46033</v>
      </c>
      <c r="I1096" s="9">
        <f>IFERROR(INDEX([1]!tblSchedule[Game Time],MATCH(tblTeamSch[[#This Row],[Game Num]],[1]!tblSchedule[GameNum],0)),"")</f>
        <v>0.66666666666666663</v>
      </c>
      <c r="J1096" s="10" t="str">
        <f>IFERROR(INDEX([1]!tblTeams[Organization],MATCH(tblTeamSch[[#This Row],[Team]],[1]!tblTeams[Team],0)),"")</f>
        <v>St. Aloysius</v>
      </c>
      <c r="K1096" s="10" t="str">
        <f>IFERROR(INDEX([1]!tblOrg[Abbr],MATCH(tblTeamSch[[#This Row],[Org]],[1]!tblOrg[Organization],0)),"")</f>
        <v>Aly</v>
      </c>
      <c r="L1096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6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1096" s="6"/>
      <c r="O1096" s="6"/>
      <c r="P1096" s="6"/>
      <c r="Q1096" s="6">
        <f>INDEX([1]!tblSchedule[Home Game],MATCH(tblTeamSch[[#This Row],[Game Num]],[1]!tblSchedule[GameNum],0))</f>
        <v>0</v>
      </c>
      <c r="R1096" s="7" t="e">
        <f>IF(COUNTIFS(tblTeamSch[Team],tblTeamSch[[#This Row],[Team]],#REF!,1)&gt;1,"Y","")</f>
        <v>#REF!</v>
      </c>
      <c r="S1096" s="6">
        <f>INDEX([1]!tblLoc[Score],MATCH(INDEX([1]!tblOrg[Loc],MATCH(tblTeamSch[[#This Row],[Org]],[1]!tblOrg[Organization],0)),[1]!tblLoc[Loc],0))</f>
        <v>4</v>
      </c>
      <c r="T1096" s="6" t="e">
        <f>INDEX([1]!tblLoc[Score],MATCH(INDEX([1]!tblOrg[Loc],MATCH(#REF!,[1]!tblOrg[Abbr],0)),[1]!tblLoc[Loc],0))</f>
        <v>#REF!</v>
      </c>
      <c r="U1096" s="6" t="str">
        <f>IFERROR(INDEX([1]!tblLoc[Score],MATCH(INDEX([1]!tblOrg[Loc],MATCH(INDEX(FacList,MATCH(tblTeamSch[[#This Row],[Facility]],INDEX(FacList,,1),0),3),[1]!tblOrg[Org Num],0)),[1]!tblLoc[Loc],0)),"")</f>
        <v/>
      </c>
      <c r="V1096" s="6">
        <f>IF(OR(tblTeamSch[[#This Row],[Court]]="",tblTeamSch[[#This Row],[Home]]&gt;0),0,IF(tblTeamSch[[#This Row],[Court]]&lt;10,0,IF(tblTeamSch[[#This Row],[Home Court]]=10,0,10)))</f>
        <v>0</v>
      </c>
      <c r="W1096" s="6" t="e">
        <f>COUNTIFS(tblTeamSch[Travel Score for Game],10,tblTeamSch[Home],0,#REF!,#REF!)</f>
        <v>#REF!</v>
      </c>
      <c r="X1096" s="6" t="str">
        <f>IFERROR(INDEX(tblTeamSch[Overall Travel Score],MATCH(tblTeamSch[[#This Row],[Opponent]],tblTeamSch[Team],0)),"")</f>
        <v/>
      </c>
      <c r="Y1096" s="6" cm="1">
        <f t="array" ref="Y1096">IF(Y1095="Num",1,IF(Y1095="","",IF(Y1095+1&gt;TotalNumRegGames*2,"",Y1095+1)))</f>
        <v>1095</v>
      </c>
    </row>
    <row r="1097" spans="1:25" ht="13.35" customHeight="1" x14ac:dyDescent="0.3">
      <c r="A1097" s="6" cm="1">
        <f t="array" ref="A10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</v>
      </c>
      <c r="B1097" s="6" cm="1">
        <f t="array" ref="B10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7" s="6">
        <f>IFERROR(INDEX([1]!tblSchedule[Week Game Scheduled],MATCH(tblTeamSch[[#This Row],[Game Num]],[1]!tblSchedule[GameNum],0)),"")</f>
        <v>8</v>
      </c>
      <c r="D1097" s="6">
        <f>IFERROR(INDEX([1]!tblSchedule[Round],MATCH(tblTeamSch[[#This Row],[Game Num]],[1]!tblSchedule[GameNum],0)),"")</f>
        <v>5</v>
      </c>
      <c r="E1097" s="6">
        <f>IFERROR(INDEX([1]!tblSchedule[Rnd Sch],MATCH(tblTeamSch[[#This Row],[Game Num]],[1]!tblSchedule[GameNum],0)),"")</f>
        <v>5</v>
      </c>
      <c r="F1097" s="6" t="str">
        <f>IFERROR(INDEX([1]!tblSchedule[DLC],MATCH(tblTeamSch[[#This Row],[Game Num]],[1]!tblSchedule[GameNum],0)),"")</f>
        <v>8B1A</v>
      </c>
      <c r="G1097" s="7" t="str">
        <f>IFERROR(INDEX([1]!tblSchedule[Facility],MATCH(tblTeamSch[[#This Row],[Game Num]],[1]!tblSchedule[GameNum],0)),"")</f>
        <v>St. Aloysius</v>
      </c>
      <c r="H1097" s="8">
        <f>IFERROR(INDEX([1]!tblSchedule[Game Date],MATCH(tblTeamSch[[#This Row],[Game Num]],[1]!tblSchedule[GameNum],0)),"")</f>
        <v>46040</v>
      </c>
      <c r="I1097" s="9">
        <f>IFERROR(INDEX([1]!tblSchedule[Game Time],MATCH(tblTeamSch[[#This Row],[Game Num]],[1]!tblSchedule[GameNum],0)),"")</f>
        <v>0.54166666666666663</v>
      </c>
      <c r="J1097" s="10" t="str">
        <f>IFERROR(INDEX([1]!tblTeams[Organization],MATCH(tblTeamSch[[#This Row],[Team]],[1]!tblTeams[Team],0)),"")</f>
        <v>St. Aloysius</v>
      </c>
      <c r="K1097" s="10" t="str">
        <f>IFERROR(INDEX([1]!tblOrg[Abbr],MATCH(tblTeamSch[[#This Row],[Org]],[1]!tblOrg[Organization],0)),"")</f>
        <v>Aly</v>
      </c>
      <c r="L1097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7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1097" s="6"/>
      <c r="O1097" s="6"/>
      <c r="P1097" s="6"/>
      <c r="Q1097" s="6">
        <f>INDEX([1]!tblSchedule[Home Game],MATCH(tblTeamSch[[#This Row],[Game Num]],[1]!tblSchedule[GameNum],0))</f>
        <v>1</v>
      </c>
      <c r="R1097" s="7" t="e">
        <f>IF(COUNTIFS(tblTeamSch[Team],tblTeamSch[[#This Row],[Team]],#REF!,1)&gt;1,"Y","")</f>
        <v>#REF!</v>
      </c>
      <c r="S1097" s="6">
        <f>INDEX([1]!tblLoc[Score],MATCH(INDEX([1]!tblOrg[Loc],MATCH(tblTeamSch[[#This Row],[Org]],[1]!tblOrg[Organization],0)),[1]!tblLoc[Loc],0))</f>
        <v>4</v>
      </c>
      <c r="T1097" s="6" t="e">
        <f>INDEX([1]!tblLoc[Score],MATCH(INDEX([1]!tblOrg[Loc],MATCH(#REF!,[1]!tblOrg[Abbr],0)),[1]!tblLoc[Loc],0))</f>
        <v>#REF!</v>
      </c>
      <c r="U1097" s="6">
        <f>IFERROR(INDEX([1]!tblLoc[Score],MATCH(INDEX([1]!tblOrg[Loc],MATCH(INDEX(FacList,MATCH(tblTeamSch[[#This Row],[Facility]],INDEX(FacList,,1),0),3),[1]!tblOrg[Org Num],0)),[1]!tblLoc[Loc],0)),"")</f>
        <v>4</v>
      </c>
      <c r="V1097" s="6">
        <f>IF(OR(tblTeamSch[[#This Row],[Court]]="",tblTeamSch[[#This Row],[Home]]&gt;0),0,IF(tblTeamSch[[#This Row],[Court]]&lt;10,0,IF(tblTeamSch[[#This Row],[Home Court]]=10,0,10)))</f>
        <v>0</v>
      </c>
      <c r="W1097" s="6" t="e">
        <f>COUNTIFS(tblTeamSch[Travel Score for Game],10,tblTeamSch[Home],0,#REF!,#REF!)</f>
        <v>#REF!</v>
      </c>
      <c r="X1097" s="6" t="str">
        <f>IFERROR(INDEX(tblTeamSch[Overall Travel Score],MATCH(tblTeamSch[[#This Row],[Opponent]],tblTeamSch[Team],0)),"")</f>
        <v/>
      </c>
      <c r="Y1097" s="6" cm="1">
        <f t="array" ref="Y1097">IF(Y1096="Num",1,IF(Y1096="","",IF(Y1096+1&gt;TotalNumRegGames*2,"",Y1096+1)))</f>
        <v>1096</v>
      </c>
    </row>
    <row r="1098" spans="1:25" ht="13.35" customHeight="1" x14ac:dyDescent="0.3">
      <c r="A1098" s="6" cm="1">
        <f t="array" ref="A10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</v>
      </c>
      <c r="B1098" s="6" cm="1">
        <f t="array" ref="B10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8" s="6">
        <f>IFERROR(INDEX([1]!tblSchedule[Week Game Scheduled],MATCH(tblTeamSch[[#This Row],[Game Num]],[1]!tblSchedule[GameNum],0)),"")</f>
        <v>9</v>
      </c>
      <c r="D1098" s="6">
        <f>IFERROR(INDEX([1]!tblSchedule[Round],MATCH(tblTeamSch[[#This Row],[Game Num]],[1]!tblSchedule[GameNum],0)),"")</f>
        <v>6</v>
      </c>
      <c r="E1098" s="6">
        <f>IFERROR(INDEX([1]!tblSchedule[Rnd Sch],MATCH(tblTeamSch[[#This Row],[Game Num]],[1]!tblSchedule[GameNum],0)),"")</f>
        <v>6</v>
      </c>
      <c r="F1098" s="6" t="str">
        <f>IFERROR(INDEX([1]!tblSchedule[DLC],MATCH(tblTeamSch[[#This Row],[Game Num]],[1]!tblSchedule[GameNum],0)),"")</f>
        <v>8B1A</v>
      </c>
      <c r="G1098" s="7" t="str">
        <f>IFERROR(INDEX([1]!tblSchedule[Facility],MATCH(tblTeamSch[[#This Row],[Game Num]],[1]!tblSchedule[GameNum],0)),"")</f>
        <v>Saint Andrew Academy Gym</v>
      </c>
      <c r="H1098" s="8">
        <f>IFERROR(INDEX([1]!tblSchedule[Game Date],MATCH(tblTeamSch[[#This Row],[Game Num]],[1]!tblSchedule[GameNum],0)),"")</f>
        <v>46047</v>
      </c>
      <c r="I1098" s="9">
        <f>IFERROR(INDEX([1]!tblSchedule[Game Time],MATCH(tblTeamSch[[#This Row],[Game Num]],[1]!tblSchedule[GameNum],0)),"")</f>
        <v>0.625</v>
      </c>
      <c r="J1098" s="10" t="str">
        <f>IFERROR(INDEX([1]!tblTeams[Organization],MATCH(tblTeamSch[[#This Row],[Team]],[1]!tblTeams[Team],0)),"")</f>
        <v>St. Aloysius</v>
      </c>
      <c r="K1098" s="10" t="str">
        <f>IFERROR(INDEX([1]!tblOrg[Abbr],MATCH(tblTeamSch[[#This Row],[Org]],[1]!tblOrg[Organization],0)),"")</f>
        <v>Aly</v>
      </c>
      <c r="L1098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8" s="10" t="str">
        <f>IFERROR(INDEX(IF(tblTeamSch[[#This Row],[1vs2]]=1,[1]!tblSchedule[Team 2 Name],[1]!tblSchedule[Team 1 Name]),MATCH(tblTeamSch[[#This Row],[Game Num]],[1]!tblSchedule[GameNum],0)),"")</f>
        <v>St. Andrew BB 8B</v>
      </c>
      <c r="N1098" s="6"/>
      <c r="O1098" s="6"/>
      <c r="P1098" s="6"/>
      <c r="Q1098" s="6">
        <f>INDEX([1]!tblSchedule[Home Game],MATCH(tblTeamSch[[#This Row],[Game Num]],[1]!tblSchedule[GameNum],0))</f>
        <v>1</v>
      </c>
      <c r="R1098" s="7" t="e">
        <f>IF(COUNTIFS(tblTeamSch[Team],tblTeamSch[[#This Row],[Team]],#REF!,1)&gt;1,"Y","")</f>
        <v>#REF!</v>
      </c>
      <c r="S1098" s="6">
        <f>INDEX([1]!tblLoc[Score],MATCH(INDEX([1]!tblOrg[Loc],MATCH(tblTeamSch[[#This Row],[Org]],[1]!tblOrg[Organization],0)),[1]!tblLoc[Loc],0))</f>
        <v>4</v>
      </c>
      <c r="T1098" s="6" t="e">
        <f>INDEX([1]!tblLoc[Score],MATCH(INDEX([1]!tblOrg[Loc],MATCH(#REF!,[1]!tblOrg[Abbr],0)),[1]!tblLoc[Loc],0))</f>
        <v>#REF!</v>
      </c>
      <c r="U1098" s="6">
        <f>IFERROR(INDEX([1]!tblLoc[Score],MATCH(INDEX([1]!tblOrg[Loc],MATCH(INDEX(FacList,MATCH(tblTeamSch[[#This Row],[Facility]],INDEX(FacList,,1),0),3),[1]!tblOrg[Org Num],0)),[1]!tblLoc[Loc],0)),"")</f>
        <v>10</v>
      </c>
      <c r="V1098" s="6">
        <f>IF(OR(tblTeamSch[[#This Row],[Court]]="",tblTeamSch[[#This Row],[Home]]&gt;0),0,IF(tblTeamSch[[#This Row],[Court]]&lt;10,0,IF(tblTeamSch[[#This Row],[Home Court]]=10,0,10)))</f>
        <v>0</v>
      </c>
      <c r="W1098" s="6" t="e">
        <f>COUNTIFS(tblTeamSch[Travel Score for Game],10,tblTeamSch[Home],0,#REF!,#REF!)</f>
        <v>#REF!</v>
      </c>
      <c r="X1098" s="6" t="str">
        <f>IFERROR(INDEX(tblTeamSch[Overall Travel Score],MATCH(tblTeamSch[[#This Row],[Opponent]],tblTeamSch[Team],0)),"")</f>
        <v/>
      </c>
      <c r="Y1098" s="6" cm="1">
        <f t="array" ref="Y1098">IF(Y1097="Num",1,IF(Y1097="","",IF(Y1097+1&gt;TotalNumRegGames*2,"",Y1097+1)))</f>
        <v>1097</v>
      </c>
    </row>
    <row r="1099" spans="1:25" ht="13.35" customHeight="1" x14ac:dyDescent="0.3">
      <c r="A1099" s="6" cm="1">
        <f t="array" ref="A10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</v>
      </c>
      <c r="B1099" s="6" cm="1">
        <f t="array" ref="B10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099" s="6">
        <f>IFERROR(INDEX([1]!tblSchedule[Week Game Scheduled],MATCH(tblTeamSch[[#This Row],[Game Num]],[1]!tblSchedule[GameNum],0)),"")</f>
        <v>10</v>
      </c>
      <c r="D1099" s="6">
        <f>IFERROR(INDEX([1]!tblSchedule[Round],MATCH(tblTeamSch[[#This Row],[Game Num]],[1]!tblSchedule[GameNum],0)),"")</f>
        <v>7</v>
      </c>
      <c r="E1099" s="6">
        <f>IFERROR(INDEX([1]!tblSchedule[Rnd Sch],MATCH(tblTeamSch[[#This Row],[Game Num]],[1]!tblSchedule[GameNum],0)),"")</f>
        <v>7</v>
      </c>
      <c r="F1099" s="6" t="str">
        <f>IFERROR(INDEX([1]!tblSchedule[DLC],MATCH(tblTeamSch[[#This Row],[Game Num]],[1]!tblSchedule[GameNum],0)),"")</f>
        <v>8B1A</v>
      </c>
      <c r="G1099" s="7" t="str">
        <f>IFERROR(INDEX([1]!tblSchedule[Facility],MATCH(tblTeamSch[[#This Row],[Game Num]],[1]!tblSchedule[GameNum],0)),"")</f>
        <v>Trinity High School's Steinhauser Gym</v>
      </c>
      <c r="H1099" s="8">
        <f>IFERROR(INDEX([1]!tblSchedule[Game Date],MATCH(tblTeamSch[[#This Row],[Game Num]],[1]!tblSchedule[GameNum],0)),"")</f>
        <v>46054</v>
      </c>
      <c r="I1099" s="9">
        <f>IFERROR(INDEX([1]!tblSchedule[Game Time],MATCH(tblTeamSch[[#This Row],[Game Num]],[1]!tblSchedule[GameNum],0)),"")</f>
        <v>0.58333333333333337</v>
      </c>
      <c r="J1099" s="10" t="str">
        <f>IFERROR(INDEX([1]!tblTeams[Organization],MATCH(tblTeamSch[[#This Row],[Team]],[1]!tblTeams[Team],0)),"")</f>
        <v>St. Aloysius</v>
      </c>
      <c r="K1099" s="10" t="str">
        <f>IFERROR(INDEX([1]!tblOrg[Abbr],MATCH(tblTeamSch[[#This Row],[Org]],[1]!tblOrg[Organization],0)),"")</f>
        <v>Aly</v>
      </c>
      <c r="L1099" s="10" t="str">
        <f>IFERROR(INDEX(IF(tblTeamSch[[#This Row],[1vs2]]=1,[1]!tblSchedule[Team 1 Name],[1]!tblSchedule[Team 2 Name]),MATCH(tblTeamSch[[#This Row],[Game Num]],[1]!tblSchedule[GameNum],0)),"")</f>
        <v>St. Aloysius BB-8G Boys#1</v>
      </c>
      <c r="M1099" s="10" t="str">
        <f>IFERROR(INDEX(IF(tblTeamSch[[#This Row],[1vs2]]=1,[1]!tblSchedule[Team 2 Name],[1]!tblSchedule[Team 1 Name]),MATCH(tblTeamSch[[#This Row],[Game Num]],[1]!tblSchedule[GameNum],0)),"")</f>
        <v>OLOL 7/8 Boys #1</v>
      </c>
      <c r="N1099" s="6"/>
      <c r="O1099" s="6"/>
      <c r="P1099" s="6"/>
      <c r="Q1099" s="6">
        <f>INDEX([1]!tblSchedule[Home Game],MATCH(tblTeamSch[[#This Row],[Game Num]],[1]!tblSchedule[GameNum],0))</f>
        <v>0</v>
      </c>
      <c r="R1099" s="7" t="e">
        <f>IF(COUNTIFS(tblTeamSch[Team],tblTeamSch[[#This Row],[Team]],#REF!,1)&gt;1,"Y","")</f>
        <v>#REF!</v>
      </c>
      <c r="S1099" s="6">
        <f>INDEX([1]!tblLoc[Score],MATCH(INDEX([1]!tblOrg[Loc],MATCH(tblTeamSch[[#This Row],[Org]],[1]!tblOrg[Organization],0)),[1]!tblLoc[Loc],0))</f>
        <v>4</v>
      </c>
      <c r="T1099" s="6" t="e">
        <f>INDEX([1]!tblLoc[Score],MATCH(INDEX([1]!tblOrg[Loc],MATCH(#REF!,[1]!tblOrg[Abbr],0)),[1]!tblLoc[Loc],0))</f>
        <v>#REF!</v>
      </c>
      <c r="U1099" s="6" t="str">
        <f>IFERROR(INDEX([1]!tblLoc[Score],MATCH(INDEX([1]!tblOrg[Loc],MATCH(INDEX(FacList,MATCH(tblTeamSch[[#This Row],[Facility]],INDEX(FacList,,1),0),3),[1]!tblOrg[Org Num],0)),[1]!tblLoc[Loc],0)),"")</f>
        <v/>
      </c>
      <c r="V1099" s="6">
        <f>IF(OR(tblTeamSch[[#This Row],[Court]]="",tblTeamSch[[#This Row],[Home]]&gt;0),0,IF(tblTeamSch[[#This Row],[Court]]&lt;10,0,IF(tblTeamSch[[#This Row],[Home Court]]=10,0,10)))</f>
        <v>0</v>
      </c>
      <c r="W1099" s="6" t="e">
        <f>COUNTIFS(tblTeamSch[Travel Score for Game],10,tblTeamSch[Home],0,#REF!,#REF!)</f>
        <v>#REF!</v>
      </c>
      <c r="X1099" s="6" t="str">
        <f>IFERROR(INDEX(tblTeamSch[Overall Travel Score],MATCH(tblTeamSch[[#This Row],[Opponent]],tblTeamSch[Team],0)),"")</f>
        <v/>
      </c>
      <c r="Y1099" s="6" cm="1">
        <f t="array" ref="Y1099">IF(Y1098="Num",1,IF(Y1098="","",IF(Y1098+1&gt;TotalNumRegGames*2,"",Y1098+1)))</f>
        <v>1098</v>
      </c>
    </row>
    <row r="1100" spans="1:25" ht="13.35" customHeight="1" x14ac:dyDescent="0.3">
      <c r="A1100" s="6" cm="1">
        <f t="array" ref="A1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126</v>
      </c>
      <c r="B1100" s="6" cm="1">
        <f t="array" ref="B1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00" s="6">
        <f>IFERROR(INDEX([1]!tblSchedule[Week Game Scheduled],MATCH(tblTeamSch[[#This Row],[Game Num]],[1]!tblSchedule[GameNum],0)),"")</f>
        <v>49</v>
      </c>
      <c r="D1100" s="6">
        <f>IFERROR(INDEX([1]!tblSchedule[Round],MATCH(tblTeamSch[[#This Row],[Game Num]],[1]!tblSchedule[GameNum],0)),"")</f>
        <v>1</v>
      </c>
      <c r="E1100" s="6">
        <f>IFERROR(INDEX([1]!tblSchedule[Rnd Sch],MATCH(tblTeamSch[[#This Row],[Game Num]],[1]!tblSchedule[GameNum],0)),"")</f>
        <v>1</v>
      </c>
      <c r="F1100" s="6" t="str">
        <f>IFERROR(INDEX([1]!tblSchedule[DLC],MATCH(tblTeamSch[[#This Row],[Game Num]],[1]!tblSchedule[GameNum],0)),"")</f>
        <v>8B2A</v>
      </c>
      <c r="G1100" s="7" t="str">
        <f>IFERROR(INDEX([1]!tblSchedule[Facility],MATCH(tblTeamSch[[#This Row],[Game Num]],[1]!tblSchedule[GameNum],0)),"")</f>
        <v>St. Aloysius</v>
      </c>
      <c r="H1100" s="8">
        <f>IFERROR(INDEX([1]!tblSchedule[Game Date],MATCH(tblTeamSch[[#This Row],[Game Num]],[1]!tblSchedule[GameNum],0)),"")</f>
        <v>45997</v>
      </c>
      <c r="I1100" s="9">
        <f>IFERROR(INDEX([1]!tblSchedule[Game Time],MATCH(tblTeamSch[[#This Row],[Game Num]],[1]!tblSchedule[GameNum],0)),"")</f>
        <v>0.375</v>
      </c>
      <c r="J1100" s="10" t="str">
        <f>IFERROR(INDEX([1]!tblTeams[Organization],MATCH(tblTeamSch[[#This Row],[Team]],[1]!tblTeams[Team],0)),"")</f>
        <v>St. Aloysius</v>
      </c>
      <c r="K1100" s="10" t="str">
        <f>IFERROR(INDEX([1]!tblOrg[Abbr],MATCH(tblTeamSch[[#This Row],[Org]],[1]!tblOrg[Organization],0)),"")</f>
        <v>Aly</v>
      </c>
      <c r="L1100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0" s="10" t="str">
        <f>IFERROR(INDEX(IF(tblTeamSch[[#This Row],[1vs2]]=1,[1]!tblSchedule[Team 2 Name],[1]!tblSchedule[Team 1 Name]),MATCH(tblTeamSch[[#This Row],[Game Num]],[1]!tblSchedule[GameNum],0)),"")</f>
        <v>St Paul BB 8B#2</v>
      </c>
      <c r="N1100" s="6"/>
      <c r="O1100" s="6"/>
      <c r="P1100" s="6"/>
      <c r="Q1100" s="6">
        <f>INDEX([1]!tblSchedule[Home Game],MATCH(tblTeamSch[[#This Row],[Game Num]],[1]!tblSchedule[GameNum],0))</f>
        <v>1</v>
      </c>
      <c r="R1100" s="7" t="e">
        <f>IF(COUNTIFS(tblTeamSch[Team],tblTeamSch[[#This Row],[Team]],#REF!,1)&gt;1,"Y","")</f>
        <v>#REF!</v>
      </c>
      <c r="S1100" s="6">
        <f>INDEX([1]!tblLoc[Score],MATCH(INDEX([1]!tblOrg[Loc],MATCH(tblTeamSch[[#This Row],[Org]],[1]!tblOrg[Organization],0)),[1]!tblLoc[Loc],0))</f>
        <v>4</v>
      </c>
      <c r="T1100" s="6" t="e">
        <f>INDEX([1]!tblLoc[Score],MATCH(INDEX([1]!tblOrg[Loc],MATCH(#REF!,[1]!tblOrg[Abbr],0)),[1]!tblLoc[Loc],0))</f>
        <v>#REF!</v>
      </c>
      <c r="U1100" s="6">
        <f>IFERROR(INDEX([1]!tblLoc[Score],MATCH(INDEX([1]!tblOrg[Loc],MATCH(INDEX(FacList,MATCH(tblTeamSch[[#This Row],[Facility]],INDEX(FacList,,1),0),3),[1]!tblOrg[Org Num],0)),[1]!tblLoc[Loc],0)),"")</f>
        <v>4</v>
      </c>
      <c r="V1100" s="6">
        <f>IF(OR(tblTeamSch[[#This Row],[Court]]="",tblTeamSch[[#This Row],[Home]]&gt;0),0,IF(tblTeamSch[[#This Row],[Court]]&lt;10,0,IF(tblTeamSch[[#This Row],[Home Court]]=10,0,10)))</f>
        <v>0</v>
      </c>
      <c r="W1100" s="6" t="e">
        <f>COUNTIFS(tblTeamSch[Travel Score for Game],10,tblTeamSch[Home],0,#REF!,#REF!)</f>
        <v>#REF!</v>
      </c>
      <c r="X1100" s="6" t="str">
        <f>IFERROR(INDEX(tblTeamSch[Overall Travel Score],MATCH(tblTeamSch[[#This Row],[Opponent]],tblTeamSch[Team],0)),"")</f>
        <v/>
      </c>
      <c r="Y1100" s="6" cm="1">
        <f t="array" ref="Y1100">IF(Y1099="Num",1,IF(Y1099="","",IF(Y1099+1&gt;TotalNumRegGames*2,"",Y1099+1)))</f>
        <v>1099</v>
      </c>
    </row>
    <row r="1101" spans="1:25" ht="13.35" customHeight="1" x14ac:dyDescent="0.3">
      <c r="A1101" s="6" cm="1">
        <f t="array" ref="A1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129</v>
      </c>
      <c r="B1101" s="6" cm="1">
        <f t="array" ref="B1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1" s="6">
        <f>IFERROR(INDEX([1]!tblSchedule[Week Game Scheduled],MATCH(tblTeamSch[[#This Row],[Game Num]],[1]!tblSchedule[GameNum],0)),"")</f>
        <v>51</v>
      </c>
      <c r="D1101" s="6">
        <f>IFERROR(INDEX([1]!tblSchedule[Round],MATCH(tblTeamSch[[#This Row],[Game Num]],[1]!tblSchedule[GameNum],0)),"")</f>
        <v>2</v>
      </c>
      <c r="E1101" s="6">
        <f>IFERROR(INDEX([1]!tblSchedule[Rnd Sch],MATCH(tblTeamSch[[#This Row],[Game Num]],[1]!tblSchedule[GameNum],0)),"")</f>
        <v>2</v>
      </c>
      <c r="F1101" s="6" t="str">
        <f>IFERROR(INDEX([1]!tblSchedule[DLC],MATCH(tblTeamSch[[#This Row],[Game Num]],[1]!tblSchedule[GameNum],0)),"")</f>
        <v>8B2A</v>
      </c>
      <c r="G1101" s="7" t="str">
        <f>IFERROR(INDEX([1]!tblSchedule[Facility],MATCH(tblTeamSch[[#This Row],[Game Num]],[1]!tblSchedule[GameNum],0)),"")</f>
        <v>St. Nicholas Academy Gym</v>
      </c>
      <c r="H1101" s="8">
        <f>IFERROR(INDEX([1]!tblSchedule[Game Date],MATCH(tblTeamSch[[#This Row],[Game Num]],[1]!tblSchedule[GameNum],0)),"")</f>
        <v>46005</v>
      </c>
      <c r="I1101" s="9">
        <f>IFERROR(INDEX([1]!tblSchedule[Game Time],MATCH(tblTeamSch[[#This Row],[Game Num]],[1]!tblSchedule[GameNum],0)),"")</f>
        <v>0.58333333333333337</v>
      </c>
      <c r="J1101" s="10" t="str">
        <f>IFERROR(INDEX([1]!tblTeams[Organization],MATCH(tblTeamSch[[#This Row],[Team]],[1]!tblTeams[Team],0)),"")</f>
        <v>St. Aloysius</v>
      </c>
      <c r="K1101" s="10" t="str">
        <f>IFERROR(INDEX([1]!tblOrg[Abbr],MATCH(tblTeamSch[[#This Row],[Org]],[1]!tblOrg[Organization],0)),"")</f>
        <v>Aly</v>
      </c>
      <c r="L1101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1" s="10" t="str">
        <f>IFERROR(INDEX(IF(tblTeamSch[[#This Row],[1vs2]]=1,[1]!tblSchedule[Team 2 Name],[1]!tblSchedule[Team 1 Name]),MATCH(tblTeamSch[[#This Row],[Game Num]],[1]!tblSchedule[GameNum],0)),"")</f>
        <v>St. Nicholas BB 8B #2</v>
      </c>
      <c r="N1101" s="6"/>
      <c r="O1101" s="6"/>
      <c r="P1101" s="6"/>
      <c r="Q1101" s="6">
        <f>INDEX([1]!tblSchedule[Home Game],MATCH(tblTeamSch[[#This Row],[Game Num]],[1]!tblSchedule[GameNum],0))</f>
        <v>1</v>
      </c>
      <c r="R1101" s="7" t="e">
        <f>IF(COUNTIFS(tblTeamSch[Team],tblTeamSch[[#This Row],[Team]],#REF!,1)&gt;1,"Y","")</f>
        <v>#REF!</v>
      </c>
      <c r="S1101" s="6">
        <f>INDEX([1]!tblLoc[Score],MATCH(INDEX([1]!tblOrg[Loc],MATCH(tblTeamSch[[#This Row],[Org]],[1]!tblOrg[Organization],0)),[1]!tblLoc[Loc],0))</f>
        <v>4</v>
      </c>
      <c r="T1101" s="6" t="e">
        <f>INDEX([1]!tblLoc[Score],MATCH(INDEX([1]!tblOrg[Loc],MATCH(#REF!,[1]!tblOrg[Abbr],0)),[1]!tblLoc[Loc],0))</f>
        <v>#REF!</v>
      </c>
      <c r="U1101" s="6">
        <f>IFERROR(INDEX([1]!tblLoc[Score],MATCH(INDEX([1]!tblOrg[Loc],MATCH(INDEX(FacList,MATCH(tblTeamSch[[#This Row],[Facility]],INDEX(FacList,,1),0),3),[1]!tblOrg[Org Num],0)),[1]!tblLoc[Loc],0)),"")</f>
        <v>10</v>
      </c>
      <c r="V1101" s="6">
        <f>IF(OR(tblTeamSch[[#This Row],[Court]]="",tblTeamSch[[#This Row],[Home]]&gt;0),0,IF(tblTeamSch[[#This Row],[Court]]&lt;10,0,IF(tblTeamSch[[#This Row],[Home Court]]=10,0,10)))</f>
        <v>0</v>
      </c>
      <c r="W1101" s="6" t="e">
        <f>COUNTIFS(tblTeamSch[Travel Score for Game],10,tblTeamSch[Home],0,#REF!,#REF!)</f>
        <v>#REF!</v>
      </c>
      <c r="X1101" s="6" t="str">
        <f>IFERROR(INDEX(tblTeamSch[Overall Travel Score],MATCH(tblTeamSch[[#This Row],[Opponent]],tblTeamSch[Team],0)),"")</f>
        <v/>
      </c>
      <c r="Y1101" s="6" cm="1">
        <f t="array" ref="Y1101">IF(Y1100="Num",1,IF(Y1100="","",IF(Y1100+1&gt;TotalNumRegGames*2,"",Y1100+1)))</f>
        <v>1100</v>
      </c>
    </row>
    <row r="1102" spans="1:25" ht="13.35" customHeight="1" x14ac:dyDescent="0.3">
      <c r="A1102" s="6" cm="1">
        <f t="array" ref="A1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134</v>
      </c>
      <c r="B1102" s="6" cm="1">
        <f t="array" ref="B1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2" s="6">
        <f>IFERROR(INDEX([1]!tblSchedule[Week Game Scheduled],MATCH(tblTeamSch[[#This Row],[Game Num]],[1]!tblSchedule[GameNum],0)),"")</f>
        <v>6</v>
      </c>
      <c r="D1102" s="6">
        <f>IFERROR(INDEX([1]!tblSchedule[Round],MATCH(tblTeamSch[[#This Row],[Game Num]],[1]!tblSchedule[GameNum],0)),"")</f>
        <v>3</v>
      </c>
      <c r="E1102" s="6">
        <f>IFERROR(INDEX([1]!tblSchedule[Rnd Sch],MATCH(tblTeamSch[[#This Row],[Game Num]],[1]!tblSchedule[GameNum],0)),"")</f>
        <v>3</v>
      </c>
      <c r="F1102" s="6" t="str">
        <f>IFERROR(INDEX([1]!tblSchedule[DLC],MATCH(tblTeamSch[[#This Row],[Game Num]],[1]!tblSchedule[GameNum],0)),"")</f>
        <v>8B2A</v>
      </c>
      <c r="G1102" s="7" t="str">
        <f>IFERROR(INDEX([1]!tblSchedule[Facility],MATCH(tblTeamSch[[#This Row],[Game Num]],[1]!tblSchedule[GameNum],0)),"")</f>
        <v>St. John Paul II Community Center (Gym)</v>
      </c>
      <c r="H1102" s="8">
        <f>IFERROR(INDEX([1]!tblSchedule[Game Date],MATCH(tblTeamSch[[#This Row],[Game Num]],[1]!tblSchedule[GameNum],0)),"")</f>
        <v>46026</v>
      </c>
      <c r="I1102" s="9">
        <f>IFERROR(INDEX([1]!tblSchedule[Game Time],MATCH(tblTeamSch[[#This Row],[Game Num]],[1]!tblSchedule[GameNum],0)),"")</f>
        <v>0.54166666666666663</v>
      </c>
      <c r="J1102" s="10" t="str">
        <f>IFERROR(INDEX([1]!tblTeams[Organization],MATCH(tblTeamSch[[#This Row],[Team]],[1]!tblTeams[Team],0)),"")</f>
        <v>St. Aloysius</v>
      </c>
      <c r="K1102" s="10" t="str">
        <f>IFERROR(INDEX([1]!tblOrg[Abbr],MATCH(tblTeamSch[[#This Row],[Org]],[1]!tblOrg[Organization],0)),"")</f>
        <v>Aly</v>
      </c>
      <c r="L1102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2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1102" s="6"/>
      <c r="O1102" s="6"/>
      <c r="P1102" s="6"/>
      <c r="Q1102" s="6">
        <f>INDEX([1]!tblSchedule[Home Game],MATCH(tblTeamSch[[#This Row],[Game Num]],[1]!tblSchedule[GameNum],0))</f>
        <v>0</v>
      </c>
      <c r="R1102" s="7" t="e">
        <f>IF(COUNTIFS(tblTeamSch[Team],tblTeamSch[[#This Row],[Team]],#REF!,1)&gt;1,"Y","")</f>
        <v>#REF!</v>
      </c>
      <c r="S1102" s="6">
        <f>INDEX([1]!tblLoc[Score],MATCH(INDEX([1]!tblOrg[Loc],MATCH(tblTeamSch[[#This Row],[Org]],[1]!tblOrg[Organization],0)),[1]!tblLoc[Loc],0))</f>
        <v>4</v>
      </c>
      <c r="T1102" s="6" t="e">
        <f>INDEX([1]!tblLoc[Score],MATCH(INDEX([1]!tblOrg[Loc],MATCH(#REF!,[1]!tblOrg[Abbr],0)),[1]!tblLoc[Loc],0))</f>
        <v>#REF!</v>
      </c>
      <c r="U1102" s="6">
        <f>IFERROR(INDEX([1]!tblLoc[Score],MATCH(INDEX([1]!tblOrg[Loc],MATCH(INDEX(FacList,MATCH(tblTeamSch[[#This Row],[Facility]],INDEX(FacList,,1),0),3),[1]!tblOrg[Org Num],0)),[1]!tblLoc[Loc],0)),"")</f>
        <v>0</v>
      </c>
      <c r="V1102" s="6">
        <f>IF(OR(tblTeamSch[[#This Row],[Court]]="",tblTeamSch[[#This Row],[Home]]&gt;0),0,IF(tblTeamSch[[#This Row],[Court]]&lt;10,0,IF(tblTeamSch[[#This Row],[Home Court]]=10,0,10)))</f>
        <v>0</v>
      </c>
      <c r="W1102" s="6" t="e">
        <f>COUNTIFS(tblTeamSch[Travel Score for Game],10,tblTeamSch[Home],0,#REF!,#REF!)</f>
        <v>#REF!</v>
      </c>
      <c r="X1102" s="6" t="str">
        <f>IFERROR(INDEX(tblTeamSch[Overall Travel Score],MATCH(tblTeamSch[[#This Row],[Opponent]],tblTeamSch[Team],0)),"")</f>
        <v/>
      </c>
      <c r="Y1102" s="6" cm="1">
        <f t="array" ref="Y1102">IF(Y1101="Num",1,IF(Y1101="","",IF(Y1101+1&gt;TotalNumRegGames*2,"",Y1101+1)))</f>
        <v>1101</v>
      </c>
    </row>
    <row r="1103" spans="1:25" ht="13.35" customHeight="1" x14ac:dyDescent="0.3">
      <c r="A1103" s="6" cm="1">
        <f t="array" ref="A1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153</v>
      </c>
      <c r="B1103" s="6" cm="1">
        <f t="array" ref="B1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3" s="6">
        <f>IFERROR(INDEX([1]!tblSchedule[Week Game Scheduled],MATCH(tblTeamSch[[#This Row],[Game Num]],[1]!tblSchedule[GameNum],0)),"")</f>
        <v>6</v>
      </c>
      <c r="D1103" s="6">
        <f>IFERROR(INDEX([1]!tblSchedule[Round],MATCH(tblTeamSch[[#This Row],[Game Num]],[1]!tblSchedule[GameNum],0)),"")</f>
        <v>8</v>
      </c>
      <c r="E1103" s="6">
        <f>IFERROR(INDEX([1]!tblSchedule[Rnd Sch],MATCH(tblTeamSch[[#This Row],[Game Num]],[1]!tblSchedule[GameNum],0)),"")</f>
        <v>4</v>
      </c>
      <c r="F1103" s="6" t="str">
        <f>IFERROR(INDEX([1]!tblSchedule[DLC],MATCH(tblTeamSch[[#This Row],[Game Num]],[1]!tblSchedule[GameNum],0)),"")</f>
        <v>8B2A</v>
      </c>
      <c r="G1103" s="7" t="str">
        <f>IFERROR(INDEX([1]!tblSchedule[Facility],MATCH(tblTeamSch[[#This Row],[Game Num]],[1]!tblSchedule[GameNum],0)),"")</f>
        <v>St. Stephen Martyr Gym</v>
      </c>
      <c r="H1103" s="8">
        <f>IFERROR(INDEX([1]!tblSchedule[Game Date],MATCH(tblTeamSch[[#This Row],[Game Num]],[1]!tblSchedule[GameNum],0)),"")</f>
        <v>46032</v>
      </c>
      <c r="I1103" s="9">
        <f>IFERROR(INDEX([1]!tblSchedule[Game Time],MATCH(tblTeamSch[[#This Row],[Game Num]],[1]!tblSchedule[GameNum],0)),"")</f>
        <v>0.41666666666666669</v>
      </c>
      <c r="J1103" s="10" t="str">
        <f>IFERROR(INDEX([1]!tblTeams[Organization],MATCH(tblTeamSch[[#This Row],[Team]],[1]!tblTeams[Team],0)),"")</f>
        <v>St. Aloysius</v>
      </c>
      <c r="K1103" s="10" t="str">
        <f>IFERROR(INDEX([1]!tblOrg[Abbr],MATCH(tblTeamSch[[#This Row],[Org]],[1]!tblOrg[Organization],0)),"")</f>
        <v>Aly</v>
      </c>
      <c r="L1103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3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103" s="6"/>
      <c r="O1103" s="6"/>
      <c r="P1103" s="6"/>
      <c r="Q1103" s="6">
        <f>INDEX([1]!tblSchedule[Home Game],MATCH(tblTeamSch[[#This Row],[Game Num]],[1]!tblSchedule[GameNum],0))</f>
        <v>1</v>
      </c>
      <c r="R1103" s="7" t="e">
        <f>IF(COUNTIFS(tblTeamSch[Team],tblTeamSch[[#This Row],[Team]],#REF!,1)&gt;1,"Y","")</f>
        <v>#REF!</v>
      </c>
      <c r="S1103" s="6">
        <f>INDEX([1]!tblLoc[Score],MATCH(INDEX([1]!tblOrg[Loc],MATCH(tblTeamSch[[#This Row],[Org]],[1]!tblOrg[Organization],0)),[1]!tblLoc[Loc],0))</f>
        <v>4</v>
      </c>
      <c r="T1103" s="6" t="e">
        <f>INDEX([1]!tblLoc[Score],MATCH(INDEX([1]!tblOrg[Loc],MATCH(#REF!,[1]!tblOrg[Abbr],0)),[1]!tblLoc[Loc],0))</f>
        <v>#REF!</v>
      </c>
      <c r="U1103" s="6">
        <f>IFERROR(INDEX([1]!tblLoc[Score],MATCH(INDEX([1]!tblOrg[Loc],MATCH(INDEX(FacList,MATCH(tblTeamSch[[#This Row],[Facility]],INDEX(FacList,,1),0),3),[1]!tblOrg[Org Num],0)),[1]!tblLoc[Loc],0)),"")</f>
        <v>0</v>
      </c>
      <c r="V1103" s="6">
        <f>IF(OR(tblTeamSch[[#This Row],[Court]]="",tblTeamSch[[#This Row],[Home]]&gt;0),0,IF(tblTeamSch[[#This Row],[Court]]&lt;10,0,IF(tblTeamSch[[#This Row],[Home Court]]=10,0,10)))</f>
        <v>0</v>
      </c>
      <c r="W1103" s="6" t="e">
        <f>COUNTIFS(tblTeamSch[Travel Score for Game],10,tblTeamSch[Home],0,#REF!,#REF!)</f>
        <v>#REF!</v>
      </c>
      <c r="X1103" s="6" t="str">
        <f>IFERROR(INDEX(tblTeamSch[Overall Travel Score],MATCH(tblTeamSch[[#This Row],[Opponent]],tblTeamSch[Team],0)),"")</f>
        <v/>
      </c>
      <c r="Y1103" s="6" cm="1">
        <f t="array" ref="Y1103">IF(Y1102="Num",1,IF(Y1102="","",IF(Y1102+1&gt;TotalNumRegGames*2,"",Y1102+1)))</f>
        <v>1102</v>
      </c>
    </row>
    <row r="1104" spans="1:25" ht="13.35" customHeight="1" x14ac:dyDescent="0.3">
      <c r="A1104" s="6" cm="1">
        <f t="array" ref="A1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139</v>
      </c>
      <c r="B1104" s="6" cm="1">
        <f t="array" ref="B1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04" s="6">
        <f>IFERROR(INDEX([1]!tblSchedule[Week Game Scheduled],MATCH(tblTeamSch[[#This Row],[Game Num]],[1]!tblSchedule[GameNum],0)),"")</f>
        <v>7</v>
      </c>
      <c r="D1104" s="6">
        <f>IFERROR(INDEX([1]!tblSchedule[Round],MATCH(tblTeamSch[[#This Row],[Game Num]],[1]!tblSchedule[GameNum],0)),"")</f>
        <v>4</v>
      </c>
      <c r="E1104" s="6">
        <f>IFERROR(INDEX([1]!tblSchedule[Rnd Sch],MATCH(tblTeamSch[[#This Row],[Game Num]],[1]!tblSchedule[GameNum],0)),"")</f>
        <v>4</v>
      </c>
      <c r="F1104" s="6" t="str">
        <f>IFERROR(INDEX([1]!tblSchedule[DLC],MATCH(tblTeamSch[[#This Row],[Game Num]],[1]!tblSchedule[GameNum],0)),"")</f>
        <v>8B2A</v>
      </c>
      <c r="G1104" s="7" t="str">
        <f>IFERROR(INDEX([1]!tblSchedule[Facility],MATCH(tblTeamSch[[#This Row],[Game Num]],[1]!tblSchedule[GameNum],0)),"")</f>
        <v>St Edward Gym</v>
      </c>
      <c r="H1104" s="8">
        <f>IFERROR(INDEX([1]!tblSchedule[Game Date],MATCH(tblTeamSch[[#This Row],[Game Num]],[1]!tblSchedule[GameNum],0)),"")</f>
        <v>46033</v>
      </c>
      <c r="I1104" s="9">
        <f>IFERROR(INDEX([1]!tblSchedule[Game Time],MATCH(tblTeamSch[[#This Row],[Game Num]],[1]!tblSchedule[GameNum],0)),"")</f>
        <v>0.54166666666666663</v>
      </c>
      <c r="J1104" s="10" t="str">
        <f>IFERROR(INDEX([1]!tblTeams[Organization],MATCH(tblTeamSch[[#This Row],[Team]],[1]!tblTeams[Team],0)),"")</f>
        <v>St. Aloysius</v>
      </c>
      <c r="K1104" s="10" t="str">
        <f>IFERROR(INDEX([1]!tblOrg[Abbr],MATCH(tblTeamSch[[#This Row],[Org]],[1]!tblOrg[Organization],0)),"")</f>
        <v>Aly</v>
      </c>
      <c r="L1104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4" s="10" t="str">
        <f>IFERROR(INDEX(IF(tblTeamSch[[#This Row],[1vs2]]=1,[1]!tblSchedule[Team 2 Name],[1]!tblSchedule[Team 1 Name]),MATCH(tblTeamSch[[#This Row],[Game Num]],[1]!tblSchedule[GameNum],0)),"")</f>
        <v>OLOL 7/8 BB #2</v>
      </c>
      <c r="N1104" s="6"/>
      <c r="O1104" s="6"/>
      <c r="P1104" s="6"/>
      <c r="Q1104" s="6">
        <f>INDEX([1]!tblSchedule[Home Game],MATCH(tblTeamSch[[#This Row],[Game Num]],[1]!tblSchedule[GameNum],0))</f>
        <v>0</v>
      </c>
      <c r="R1104" s="7" t="e">
        <f>IF(COUNTIFS(tblTeamSch[Team],tblTeamSch[[#This Row],[Team]],#REF!,1)&gt;1,"Y","")</f>
        <v>#REF!</v>
      </c>
      <c r="S1104" s="6">
        <f>INDEX([1]!tblLoc[Score],MATCH(INDEX([1]!tblOrg[Loc],MATCH(tblTeamSch[[#This Row],[Org]],[1]!tblOrg[Organization],0)),[1]!tblLoc[Loc],0))</f>
        <v>4</v>
      </c>
      <c r="T1104" s="6" t="e">
        <f>INDEX([1]!tblLoc[Score],MATCH(INDEX([1]!tblOrg[Loc],MATCH(#REF!,[1]!tblOrg[Abbr],0)),[1]!tblLoc[Loc],0))</f>
        <v>#REF!</v>
      </c>
      <c r="U1104" s="6">
        <f>IFERROR(INDEX([1]!tblLoc[Score],MATCH(INDEX([1]!tblOrg[Loc],MATCH(INDEX(FacList,MATCH(tblTeamSch[[#This Row],[Facility]],INDEX(FacList,,1),0),3),[1]!tblOrg[Org Num],0)),[1]!tblLoc[Loc],0)),"")</f>
        <v>7</v>
      </c>
      <c r="V1104" s="6">
        <f>IF(OR(tblTeamSch[[#This Row],[Court]]="",tblTeamSch[[#This Row],[Home]]&gt;0),0,IF(tblTeamSch[[#This Row],[Court]]&lt;10,0,IF(tblTeamSch[[#This Row],[Home Court]]=10,0,10)))</f>
        <v>0</v>
      </c>
      <c r="W1104" s="6" t="e">
        <f>COUNTIFS(tblTeamSch[Travel Score for Game],10,tblTeamSch[Home],0,#REF!,#REF!)</f>
        <v>#REF!</v>
      </c>
      <c r="X1104" s="6" t="str">
        <f>IFERROR(INDEX(tblTeamSch[Overall Travel Score],MATCH(tblTeamSch[[#This Row],[Opponent]],tblTeamSch[Team],0)),"")</f>
        <v/>
      </c>
      <c r="Y1104" s="6" cm="1">
        <f t="array" ref="Y1104">IF(Y1103="Num",1,IF(Y1103="","",IF(Y1103+1&gt;TotalNumRegGames*2,"",Y1103+1)))</f>
        <v>1103</v>
      </c>
    </row>
    <row r="1105" spans="1:25" ht="13.35" customHeight="1" x14ac:dyDescent="0.3">
      <c r="A1105" s="6" cm="1">
        <f t="array" ref="A1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144</v>
      </c>
      <c r="B1105" s="6" cm="1">
        <f t="array" ref="B1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5" s="6">
        <f>IFERROR(INDEX([1]!tblSchedule[Week Game Scheduled],MATCH(tblTeamSch[[#This Row],[Game Num]],[1]!tblSchedule[GameNum],0)),"")</f>
        <v>9</v>
      </c>
      <c r="D1105" s="6">
        <f>IFERROR(INDEX([1]!tblSchedule[Round],MATCH(tblTeamSch[[#This Row],[Game Num]],[1]!tblSchedule[GameNum],0)),"")</f>
        <v>6</v>
      </c>
      <c r="E1105" s="6">
        <f>IFERROR(INDEX([1]!tblSchedule[Rnd Sch],MATCH(tblTeamSch[[#This Row],[Game Num]],[1]!tblSchedule[GameNum],0)),"")</f>
        <v>6</v>
      </c>
      <c r="F1105" s="6" t="str">
        <f>IFERROR(INDEX([1]!tblSchedule[DLC],MATCH(tblTeamSch[[#This Row],[Game Num]],[1]!tblSchedule[GameNum],0)),"")</f>
        <v>8B2A</v>
      </c>
      <c r="G1105" s="7" t="str">
        <f>IFERROR(INDEX([1]!tblSchedule[Facility],MATCH(tblTeamSch[[#This Row],[Game Num]],[1]!tblSchedule[GameNum],0)),"")</f>
        <v>St. John Paul II Community Center (Gym)</v>
      </c>
      <c r="H1105" s="8">
        <f>IFERROR(INDEX([1]!tblSchedule[Game Date],MATCH(tblTeamSch[[#This Row],[Game Num]],[1]!tblSchedule[GameNum],0)),"")</f>
        <v>46047</v>
      </c>
      <c r="I1105" s="9">
        <f>IFERROR(INDEX([1]!tblSchedule[Game Time],MATCH(tblTeamSch[[#This Row],[Game Num]],[1]!tblSchedule[GameNum],0)),"")</f>
        <v>0.54166666666666663</v>
      </c>
      <c r="J1105" s="10" t="str">
        <f>IFERROR(INDEX([1]!tblTeams[Organization],MATCH(tblTeamSch[[#This Row],[Team]],[1]!tblTeams[Team],0)),"")</f>
        <v>St. Aloysius</v>
      </c>
      <c r="K1105" s="10" t="str">
        <f>IFERROR(INDEX([1]!tblOrg[Abbr],MATCH(tblTeamSch[[#This Row],[Org]],[1]!tblOrg[Organization],0)),"")</f>
        <v>Aly</v>
      </c>
      <c r="L1105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5" s="10" t="str">
        <f>IFERROR(INDEX(IF(tblTeamSch[[#This Row],[1vs2]]=1,[1]!tblSchedule[Team 2 Name],[1]!tblSchedule[Team 1 Name]),MATCH(tblTeamSch[[#This Row],[Game Num]],[1]!tblSchedule[GameNum],0)),"")</f>
        <v>St. Athanasius BB 8B#2</v>
      </c>
      <c r="N1105" s="6"/>
      <c r="O1105" s="6"/>
      <c r="P1105" s="6"/>
      <c r="Q1105" s="6">
        <f>INDEX([1]!tblSchedule[Home Game],MATCH(tblTeamSch[[#This Row],[Game Num]],[1]!tblSchedule[GameNum],0))</f>
        <v>0</v>
      </c>
      <c r="R1105" s="7" t="e">
        <f>IF(COUNTIFS(tblTeamSch[Team],tblTeamSch[[#This Row],[Team]],#REF!,1)&gt;1,"Y","")</f>
        <v>#REF!</v>
      </c>
      <c r="S1105" s="6">
        <f>INDEX([1]!tblLoc[Score],MATCH(INDEX([1]!tblOrg[Loc],MATCH(tblTeamSch[[#This Row],[Org]],[1]!tblOrg[Organization],0)),[1]!tblLoc[Loc],0))</f>
        <v>4</v>
      </c>
      <c r="T1105" s="6" t="e">
        <f>INDEX([1]!tblLoc[Score],MATCH(INDEX([1]!tblOrg[Loc],MATCH(#REF!,[1]!tblOrg[Abbr],0)),[1]!tblLoc[Loc],0))</f>
        <v>#REF!</v>
      </c>
      <c r="U1105" s="6">
        <f>IFERROR(INDEX([1]!tblLoc[Score],MATCH(INDEX([1]!tblOrg[Loc],MATCH(INDEX(FacList,MATCH(tblTeamSch[[#This Row],[Facility]],INDEX(FacList,,1),0),3),[1]!tblOrg[Org Num],0)),[1]!tblLoc[Loc],0)),"")</f>
        <v>0</v>
      </c>
      <c r="V1105" s="6">
        <f>IF(OR(tblTeamSch[[#This Row],[Court]]="",tblTeamSch[[#This Row],[Home]]&gt;0),0,IF(tblTeamSch[[#This Row],[Court]]&lt;10,0,IF(tblTeamSch[[#This Row],[Home Court]]=10,0,10)))</f>
        <v>0</v>
      </c>
      <c r="W1105" s="6" t="e">
        <f>COUNTIFS(tblTeamSch[Travel Score for Game],10,tblTeamSch[Home],0,#REF!,#REF!)</f>
        <v>#REF!</v>
      </c>
      <c r="X1105" s="6" t="str">
        <f>IFERROR(INDEX(tblTeamSch[Overall Travel Score],MATCH(tblTeamSch[[#This Row],[Opponent]],tblTeamSch[Team],0)),"")</f>
        <v/>
      </c>
      <c r="Y1105" s="6" cm="1">
        <f t="array" ref="Y1105">IF(Y1104="Num",1,IF(Y1104="","",IF(Y1104+1&gt;TotalNumRegGames*2,"",Y1104+1)))</f>
        <v>1104</v>
      </c>
    </row>
    <row r="1106" spans="1:25" ht="13.35" customHeight="1" x14ac:dyDescent="0.3">
      <c r="A1106" s="6" cm="1">
        <f t="array" ref="A1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150</v>
      </c>
      <c r="B1106" s="6" cm="1">
        <f t="array" ref="B1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06" s="6">
        <f>IFERROR(INDEX([1]!tblSchedule[Week Game Scheduled],MATCH(tblTeamSch[[#This Row],[Game Num]],[1]!tblSchedule[GameNum],0)),"")</f>
        <v>9</v>
      </c>
      <c r="D1106" s="6">
        <f>IFERROR(INDEX([1]!tblSchedule[Round],MATCH(tblTeamSch[[#This Row],[Game Num]],[1]!tblSchedule[GameNum],0)),"")</f>
        <v>7</v>
      </c>
      <c r="E1106" s="6">
        <f>IFERROR(INDEX([1]!tblSchedule[Rnd Sch],MATCH(tblTeamSch[[#This Row],[Game Num]],[1]!tblSchedule[GameNum],0)),"")</f>
        <v>7</v>
      </c>
      <c r="F1106" s="6" t="str">
        <f>IFERROR(INDEX([1]!tblSchedule[DLC],MATCH(tblTeamSch[[#This Row],[Game Num]],[1]!tblSchedule[GameNum],0)),"")</f>
        <v>8B2A</v>
      </c>
      <c r="G1106" s="7" t="str">
        <f>IFERROR(INDEX([1]!tblSchedule[Facility],MATCH(tblTeamSch[[#This Row],[Game Num]],[1]!tblSchedule[GameNum],0)),"")</f>
        <v>St. Rita Gym</v>
      </c>
      <c r="H1106" s="8">
        <f>IFERROR(INDEX([1]!tblSchedule[Game Date],MATCH(tblTeamSch[[#This Row],[Game Num]],[1]!tblSchedule[GameNum],0)),"")</f>
        <v>46053</v>
      </c>
      <c r="I1106" s="9">
        <f>IFERROR(INDEX([1]!tblSchedule[Game Time],MATCH(tblTeamSch[[#This Row],[Game Num]],[1]!tblSchedule[GameNum],0)),"")</f>
        <v>0.41666666666666669</v>
      </c>
      <c r="J1106" s="10" t="str">
        <f>IFERROR(INDEX([1]!tblTeams[Organization],MATCH(tblTeamSch[[#This Row],[Team]],[1]!tblTeams[Team],0)),"")</f>
        <v>St. Aloysius</v>
      </c>
      <c r="K1106" s="10" t="str">
        <f>IFERROR(INDEX([1]!tblOrg[Abbr],MATCH(tblTeamSch[[#This Row],[Org]],[1]!tblOrg[Organization],0)),"")</f>
        <v>Aly</v>
      </c>
      <c r="L1106" s="10" t="str">
        <f>IFERROR(INDEX(IF(tblTeamSch[[#This Row],[1vs2]]=1,[1]!tblSchedule[Team 1 Name],[1]!tblSchedule[Team 2 Name]),MATCH(tblTeamSch[[#This Row],[Game Num]],[1]!tblSchedule[GameNum],0)),"")</f>
        <v>St. Aloysius BB-8G Boys#2</v>
      </c>
      <c r="M1106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1106" s="6"/>
      <c r="O1106" s="6"/>
      <c r="P1106" s="6"/>
      <c r="Q1106" s="6">
        <f>INDEX([1]!tblSchedule[Home Game],MATCH(tblTeamSch[[#This Row],[Game Num]],[1]!tblSchedule[GameNum],0))</f>
        <v>0</v>
      </c>
      <c r="R1106" s="7" t="e">
        <f>IF(COUNTIFS(tblTeamSch[Team],tblTeamSch[[#This Row],[Team]],#REF!,1)&gt;1,"Y","")</f>
        <v>#REF!</v>
      </c>
      <c r="S1106" s="6">
        <f>INDEX([1]!tblLoc[Score],MATCH(INDEX([1]!tblOrg[Loc],MATCH(tblTeamSch[[#This Row],[Org]],[1]!tblOrg[Organization],0)),[1]!tblLoc[Loc],0))</f>
        <v>4</v>
      </c>
      <c r="T1106" s="6" t="e">
        <f>INDEX([1]!tblLoc[Score],MATCH(INDEX([1]!tblOrg[Loc],MATCH(#REF!,[1]!tblOrg[Abbr],0)),[1]!tblLoc[Loc],0))</f>
        <v>#REF!</v>
      </c>
      <c r="U1106" s="6">
        <f>IFERROR(INDEX([1]!tblLoc[Score],MATCH(INDEX([1]!tblOrg[Loc],MATCH(INDEX(FacList,MATCH(tblTeamSch[[#This Row],[Facility]],INDEX(FacList,,1),0),3),[1]!tblOrg[Org Num],0)),[1]!tblLoc[Loc],0)),"")</f>
        <v>7</v>
      </c>
      <c r="V1106" s="6">
        <f>IF(OR(tblTeamSch[[#This Row],[Court]]="",tblTeamSch[[#This Row],[Home]]&gt;0),0,IF(tblTeamSch[[#This Row],[Court]]&lt;10,0,IF(tblTeamSch[[#This Row],[Home Court]]=10,0,10)))</f>
        <v>0</v>
      </c>
      <c r="W1106" s="6" t="e">
        <f>COUNTIFS(tblTeamSch[Travel Score for Game],10,tblTeamSch[Home],0,#REF!,#REF!)</f>
        <v>#REF!</v>
      </c>
      <c r="X1106" s="6" t="str">
        <f>IFERROR(INDEX(tblTeamSch[Overall Travel Score],MATCH(tblTeamSch[[#This Row],[Opponent]],tblTeamSch[Team],0)),"")</f>
        <v/>
      </c>
      <c r="Y1106" s="6" cm="1">
        <f t="array" ref="Y1106">IF(Y1105="Num",1,IF(Y1105="","",IF(Y1105+1&gt;TotalNumRegGames*2,"",Y1105+1)))</f>
        <v>1105</v>
      </c>
    </row>
    <row r="1107" spans="1:25" ht="13.35" customHeight="1" x14ac:dyDescent="0.3">
      <c r="A1107" s="6" cm="1">
        <f t="array" ref="A1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496</v>
      </c>
      <c r="B1107" s="6" cm="1">
        <f t="array" ref="B1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07" s="6">
        <f>IFERROR(INDEX([1]!tblSchedule[Week Game Scheduled],MATCH(tblTeamSch[[#This Row],[Game Num]],[1]!tblSchedule[GameNum],0)),"")</f>
        <v>49</v>
      </c>
      <c r="D1107" s="6">
        <f>IFERROR(INDEX([1]!tblSchedule[Round],MATCH(tblTeamSch[[#This Row],[Game Num]],[1]!tblSchedule[GameNum],0)),"")</f>
        <v>1</v>
      </c>
      <c r="E1107" s="6">
        <f>IFERROR(INDEX([1]!tblSchedule[Rnd Sch],MATCH(tblTeamSch[[#This Row],[Game Num]],[1]!tblSchedule[GameNum],0)),"")</f>
        <v>1</v>
      </c>
      <c r="F1107" s="6" t="str">
        <f>IFERROR(INDEX([1]!tblSchedule[DLC],MATCH(tblTeamSch[[#This Row],[Game Num]],[1]!tblSchedule[GameNum],0)),"")</f>
        <v>4B1A</v>
      </c>
      <c r="G1107" s="7" t="str">
        <f>IFERROR(INDEX([1]!tblSchedule[Facility],MATCH(tblTeamSch[[#This Row],[Game Num]],[1]!tblSchedule[GameNum],0)),"")</f>
        <v>Saint Andrew Academy Gym</v>
      </c>
      <c r="H1107" s="8">
        <f>IFERROR(INDEX([1]!tblSchedule[Game Date],MATCH(tblTeamSch[[#This Row],[Game Num]],[1]!tblSchedule[GameNum],0)),"")</f>
        <v>45997</v>
      </c>
      <c r="I1107" s="9">
        <f>IFERROR(INDEX([1]!tblSchedule[Game Time],MATCH(tblTeamSch[[#This Row],[Game Num]],[1]!tblSchedule[GameNum],0)),"")</f>
        <v>0.45833333333333331</v>
      </c>
      <c r="J1107" s="10" t="str">
        <f>IFERROR(INDEX([1]!tblTeams[Organization],MATCH(tblTeamSch[[#This Row],[Team]],[1]!tblTeams[Team],0)),"")</f>
        <v>St. Andrew Academy</v>
      </c>
      <c r="K1107" s="10" t="str">
        <f>IFERROR(INDEX([1]!tblOrg[Abbr],MATCH(tblTeamSch[[#This Row],[Org]],[1]!tblOrg[Organization],0)),"")</f>
        <v>And</v>
      </c>
      <c r="L1107" s="10" t="str">
        <f>IFERROR(INDEX(IF(tblTeamSch[[#This Row],[1vs2]]=1,[1]!tblSchedule[Team 1 Name],[1]!tblSchedule[Team 2 Name]),MATCH(tblTeamSch[[#This Row],[Game Num]],[1]!tblSchedule[GameNum],0)),"")</f>
        <v>St. Andrew BB 4B</v>
      </c>
      <c r="M1107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1107" s="6"/>
      <c r="O1107" s="6"/>
      <c r="P1107" s="6"/>
      <c r="Q1107" s="6">
        <f>INDEX([1]!tblSchedule[Home Game],MATCH(tblTeamSch[[#This Row],[Game Num]],[1]!tblSchedule[GameNum],0))</f>
        <v>1</v>
      </c>
      <c r="R1107" s="7" t="e">
        <f>IF(COUNTIFS(tblTeamSch[Team],tblTeamSch[[#This Row],[Team]],#REF!,1)&gt;1,"Y","")</f>
        <v>#REF!</v>
      </c>
      <c r="S1107" s="6">
        <f>INDEX([1]!tblLoc[Score],MATCH(INDEX([1]!tblOrg[Loc],MATCH(tblTeamSch[[#This Row],[Org]],[1]!tblOrg[Organization],0)),[1]!tblLoc[Loc],0))</f>
        <v>10</v>
      </c>
      <c r="T1107" s="6" t="e">
        <f>INDEX([1]!tblLoc[Score],MATCH(INDEX([1]!tblOrg[Loc],MATCH(#REF!,[1]!tblOrg[Abbr],0)),[1]!tblLoc[Loc],0))</f>
        <v>#REF!</v>
      </c>
      <c r="U1107" s="6">
        <f>IFERROR(INDEX([1]!tblLoc[Score],MATCH(INDEX([1]!tblOrg[Loc],MATCH(INDEX(FacList,MATCH(tblTeamSch[[#This Row],[Facility]],INDEX(FacList,,1),0),3),[1]!tblOrg[Org Num],0)),[1]!tblLoc[Loc],0)),"")</f>
        <v>10</v>
      </c>
      <c r="V1107" s="6">
        <f>IF(OR(tblTeamSch[[#This Row],[Court]]="",tblTeamSch[[#This Row],[Home]]&gt;0),0,IF(tblTeamSch[[#This Row],[Court]]&lt;10,0,IF(tblTeamSch[[#This Row],[Home Court]]=10,0,10)))</f>
        <v>0</v>
      </c>
      <c r="W1107" s="6" t="e">
        <f>COUNTIFS(tblTeamSch[Travel Score for Game],10,tblTeamSch[Home],0,#REF!,#REF!)</f>
        <v>#REF!</v>
      </c>
      <c r="X1107" s="6" t="str">
        <f>IFERROR(INDEX(tblTeamSch[Overall Travel Score],MATCH(tblTeamSch[[#This Row],[Opponent]],tblTeamSch[Team],0)),"")</f>
        <v/>
      </c>
      <c r="Y1107" s="6" cm="1">
        <f t="array" ref="Y1107">IF(Y1106="Num",1,IF(Y1106="","",IF(Y1106+1&gt;TotalNumRegGames*2,"",Y1106+1)))</f>
        <v>1106</v>
      </c>
    </row>
    <row r="1108" spans="1:25" ht="13.35" customHeight="1" x14ac:dyDescent="0.3">
      <c r="A1108" s="6" cm="1">
        <f t="array" ref="A1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503</v>
      </c>
      <c r="B1108" s="6" cm="1">
        <f t="array" ref="B1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08" s="6">
        <f>IFERROR(INDEX([1]!tblSchedule[Week Game Scheduled],MATCH(tblTeamSch[[#This Row],[Game Num]],[1]!tblSchedule[GameNum],0)),"")</f>
        <v>51</v>
      </c>
      <c r="D1108" s="6">
        <f>IFERROR(INDEX([1]!tblSchedule[Round],MATCH(tblTeamSch[[#This Row],[Game Num]],[1]!tblSchedule[GameNum],0)),"")</f>
        <v>2</v>
      </c>
      <c r="E1108" s="6">
        <f>IFERROR(INDEX([1]!tblSchedule[Rnd Sch],MATCH(tblTeamSch[[#This Row],[Game Num]],[1]!tblSchedule[GameNum],0)),"")</f>
        <v>2</v>
      </c>
      <c r="F1108" s="6" t="str">
        <f>IFERROR(INDEX([1]!tblSchedule[DLC],MATCH(tblTeamSch[[#This Row],[Game Num]],[1]!tblSchedule[GameNum],0)),"")</f>
        <v>4B1A</v>
      </c>
      <c r="G1108" s="7" t="str">
        <f>IFERROR(INDEX([1]!tblSchedule[Facility],MATCH(tblTeamSch[[#This Row],[Game Num]],[1]!tblSchedule[GameNum],0)),"")</f>
        <v>Saint Andrew Academy Gym</v>
      </c>
      <c r="H1108" s="8">
        <f>IFERROR(INDEX([1]!tblSchedule[Game Date],MATCH(tblTeamSch[[#This Row],[Game Num]],[1]!tblSchedule[GameNum],0)),"")</f>
        <v>46005</v>
      </c>
      <c r="I1108" s="9">
        <f>IFERROR(INDEX([1]!tblSchedule[Game Time],MATCH(tblTeamSch[[#This Row],[Game Num]],[1]!tblSchedule[GameNum],0)),"")</f>
        <v>0.66666666666666663</v>
      </c>
      <c r="J1108" s="10" t="str">
        <f>IFERROR(INDEX([1]!tblTeams[Organization],MATCH(tblTeamSch[[#This Row],[Team]],[1]!tblTeams[Team],0)),"")</f>
        <v>St. Andrew Academy</v>
      </c>
      <c r="K1108" s="10" t="str">
        <f>IFERROR(INDEX([1]!tblOrg[Abbr],MATCH(tblTeamSch[[#This Row],[Org]],[1]!tblOrg[Organization],0)),"")</f>
        <v>And</v>
      </c>
      <c r="L1108" s="10" t="str">
        <f>IFERROR(INDEX(IF(tblTeamSch[[#This Row],[1vs2]]=1,[1]!tblSchedule[Team 1 Name],[1]!tblSchedule[Team 2 Name]),MATCH(tblTeamSch[[#This Row],[Game Num]],[1]!tblSchedule[GameNum],0)),"")</f>
        <v>St. Andrew BB 4B</v>
      </c>
      <c r="M1108" s="10" t="str">
        <f>IFERROR(INDEX(IF(tblTeamSch[[#This Row],[1vs2]]=1,[1]!tblSchedule[Team 2 Name],[1]!tblSchedule[Team 1 Name]),MATCH(tblTeamSch[[#This Row],[Game Num]],[1]!tblSchedule[GameNum],0)),"")</f>
        <v>St. Athanasius BB 4B#1</v>
      </c>
      <c r="N1108" s="6"/>
      <c r="O1108" s="6"/>
      <c r="P1108" s="6"/>
      <c r="Q1108" s="6">
        <f>INDEX([1]!tblSchedule[Home Game],MATCH(tblTeamSch[[#This Row],[Game Num]],[1]!tblSchedule[GameNum],0))</f>
        <v>1</v>
      </c>
      <c r="R1108" s="7" t="e">
        <f>IF(COUNTIFS(tblTeamSch[Team],tblTeamSch[[#This Row],[Team]],#REF!,1)&gt;1,"Y","")</f>
        <v>#REF!</v>
      </c>
      <c r="S1108" s="6">
        <f>INDEX([1]!tblLoc[Score],MATCH(INDEX([1]!tblOrg[Loc],MATCH(tblTeamSch[[#This Row],[Org]],[1]!tblOrg[Organization],0)),[1]!tblLoc[Loc],0))</f>
        <v>10</v>
      </c>
      <c r="T1108" s="6" t="e">
        <f>INDEX([1]!tblLoc[Score],MATCH(INDEX([1]!tblOrg[Loc],MATCH(#REF!,[1]!tblOrg[Abbr],0)),[1]!tblLoc[Loc],0))</f>
        <v>#REF!</v>
      </c>
      <c r="U1108" s="6">
        <f>IFERROR(INDEX([1]!tblLoc[Score],MATCH(INDEX([1]!tblOrg[Loc],MATCH(INDEX(FacList,MATCH(tblTeamSch[[#This Row],[Facility]],INDEX(FacList,,1),0),3),[1]!tblOrg[Org Num],0)),[1]!tblLoc[Loc],0)),"")</f>
        <v>10</v>
      </c>
      <c r="V1108" s="6">
        <f>IF(OR(tblTeamSch[[#This Row],[Court]]="",tblTeamSch[[#This Row],[Home]]&gt;0),0,IF(tblTeamSch[[#This Row],[Court]]&lt;10,0,IF(tblTeamSch[[#This Row],[Home Court]]=10,0,10)))</f>
        <v>0</v>
      </c>
      <c r="W1108" s="6" t="e">
        <f>COUNTIFS(tblTeamSch[Travel Score for Game],10,tblTeamSch[Home],0,#REF!,#REF!)</f>
        <v>#REF!</v>
      </c>
      <c r="X1108" s="6" t="str">
        <f>IFERROR(INDEX(tblTeamSch[Overall Travel Score],MATCH(tblTeamSch[[#This Row],[Opponent]],tblTeamSch[Team],0)),"")</f>
        <v/>
      </c>
      <c r="Y1108" s="6" cm="1">
        <f t="array" ref="Y1108">IF(Y1107="Num",1,IF(Y1107="","",IF(Y1107+1&gt;TotalNumRegGames*2,"",Y1107+1)))</f>
        <v>1107</v>
      </c>
    </row>
    <row r="1109" spans="1:25" ht="13.35" customHeight="1" x14ac:dyDescent="0.3">
      <c r="A1109" s="6" cm="1">
        <f t="array" ref="A1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509</v>
      </c>
      <c r="B1109" s="6" cm="1">
        <f t="array" ref="B1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09" s="6">
        <f>IFERROR(INDEX([1]!tblSchedule[Week Game Scheduled],MATCH(tblTeamSch[[#This Row],[Game Num]],[1]!tblSchedule[GameNum],0)),"")</f>
        <v>5</v>
      </c>
      <c r="D1109" s="6">
        <f>IFERROR(INDEX([1]!tblSchedule[Round],MATCH(tblTeamSch[[#This Row],[Game Num]],[1]!tblSchedule[GameNum],0)),"")</f>
        <v>3</v>
      </c>
      <c r="E1109" s="6">
        <f>IFERROR(INDEX([1]!tblSchedule[Rnd Sch],MATCH(tblTeamSch[[#This Row],[Game Num]],[1]!tblSchedule[GameNum],0)),"")</f>
        <v>3</v>
      </c>
      <c r="F1109" s="6" t="str">
        <f>IFERROR(INDEX([1]!tblSchedule[DLC],MATCH(tblTeamSch[[#This Row],[Game Num]],[1]!tblSchedule[GameNum],0)),"")</f>
        <v>4B1A</v>
      </c>
      <c r="G1109" s="7" t="str">
        <f>IFERROR(INDEX([1]!tblSchedule[Facility],MATCH(tblTeamSch[[#This Row],[Game Num]],[1]!tblSchedule[GameNum],0)),"")</f>
        <v>St. Rita Gym</v>
      </c>
      <c r="H1109" s="8">
        <f>IFERROR(INDEX([1]!tblSchedule[Game Date],MATCH(tblTeamSch[[#This Row],[Game Num]],[1]!tblSchedule[GameNum],0)),"")</f>
        <v>46025</v>
      </c>
      <c r="I1109" s="9">
        <f>IFERROR(INDEX([1]!tblSchedule[Game Time],MATCH(tblTeamSch[[#This Row],[Game Num]],[1]!tblSchedule[GameNum],0)),"")</f>
        <v>0.5</v>
      </c>
      <c r="J1109" s="10" t="str">
        <f>IFERROR(INDEX([1]!tblTeams[Organization],MATCH(tblTeamSch[[#This Row],[Team]],[1]!tblTeams[Team],0)),"")</f>
        <v>St. Andrew Academy</v>
      </c>
      <c r="K1109" s="10" t="str">
        <f>IFERROR(INDEX([1]!tblOrg[Abbr],MATCH(tblTeamSch[[#This Row],[Org]],[1]!tblOrg[Organization],0)),"")</f>
        <v>And</v>
      </c>
      <c r="L1109" s="10" t="str">
        <f>IFERROR(INDEX(IF(tblTeamSch[[#This Row],[1vs2]]=1,[1]!tblSchedule[Team 1 Name],[1]!tblSchedule[Team 2 Name]),MATCH(tblTeamSch[[#This Row],[Game Num]],[1]!tblSchedule[GameNum],0)),"")</f>
        <v>St. Andrew BB 4B</v>
      </c>
      <c r="M1109" s="10" t="str">
        <f>IFERROR(INDEX(IF(tblTeamSch[[#This Row],[1vs2]]=1,[1]!tblSchedule[Team 2 Name],[1]!tblSchedule[Team 1 Name]),MATCH(tblTeamSch[[#This Row],[Game Num]],[1]!tblSchedule[GameNum],0)),"")</f>
        <v>St. Rita 3/4#1</v>
      </c>
      <c r="N1109" s="6"/>
      <c r="O1109" s="6"/>
      <c r="P1109" s="6"/>
      <c r="Q1109" s="6">
        <f>INDEX([1]!tblSchedule[Home Game],MATCH(tblTeamSch[[#This Row],[Game Num]],[1]!tblSchedule[GameNum],0))</f>
        <v>1</v>
      </c>
      <c r="R1109" s="7" t="e">
        <f>IF(COUNTIFS(tblTeamSch[Team],tblTeamSch[[#This Row],[Team]],#REF!,1)&gt;1,"Y","")</f>
        <v>#REF!</v>
      </c>
      <c r="S1109" s="6">
        <f>INDEX([1]!tblLoc[Score],MATCH(INDEX([1]!tblOrg[Loc],MATCH(tblTeamSch[[#This Row],[Org]],[1]!tblOrg[Organization],0)),[1]!tblLoc[Loc],0))</f>
        <v>10</v>
      </c>
      <c r="T1109" s="6" t="e">
        <f>INDEX([1]!tblLoc[Score],MATCH(INDEX([1]!tblOrg[Loc],MATCH(#REF!,[1]!tblOrg[Abbr],0)),[1]!tblLoc[Loc],0))</f>
        <v>#REF!</v>
      </c>
      <c r="U1109" s="6">
        <f>IFERROR(INDEX([1]!tblLoc[Score],MATCH(INDEX([1]!tblOrg[Loc],MATCH(INDEX(FacList,MATCH(tblTeamSch[[#This Row],[Facility]],INDEX(FacList,,1),0),3),[1]!tblOrg[Org Num],0)),[1]!tblLoc[Loc],0)),"")</f>
        <v>7</v>
      </c>
      <c r="V1109" s="6">
        <f>IF(OR(tblTeamSch[[#This Row],[Court]]="",tblTeamSch[[#This Row],[Home]]&gt;0),0,IF(tblTeamSch[[#This Row],[Court]]&lt;10,0,IF(tblTeamSch[[#This Row],[Home Court]]=10,0,10)))</f>
        <v>0</v>
      </c>
      <c r="W1109" s="6" t="e">
        <f>COUNTIFS(tblTeamSch[Travel Score for Game],10,tblTeamSch[Home],0,#REF!,#REF!)</f>
        <v>#REF!</v>
      </c>
      <c r="X1109" s="6" t="str">
        <f>IFERROR(INDEX(tblTeamSch[Overall Travel Score],MATCH(tblTeamSch[[#This Row],[Opponent]],tblTeamSch[Team],0)),"")</f>
        <v/>
      </c>
      <c r="Y1109" s="6" cm="1">
        <f t="array" ref="Y1109">IF(Y1108="Num",1,IF(Y1108="","",IF(Y1108+1&gt;TotalNumRegGames*2,"",Y1108+1)))</f>
        <v>1108</v>
      </c>
    </row>
    <row r="1110" spans="1:25" ht="13.35" customHeight="1" x14ac:dyDescent="0.3">
      <c r="A1110" s="6" cm="1">
        <f t="array" ref="A1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515</v>
      </c>
      <c r="B1110" s="6" cm="1">
        <f t="array" ref="B1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0" s="6">
        <f>IFERROR(INDEX([1]!tblSchedule[Week Game Scheduled],MATCH(tblTeamSch[[#This Row],[Game Num]],[1]!tblSchedule[GameNum],0)),"")</f>
        <v>6</v>
      </c>
      <c r="D1110" s="6">
        <f>IFERROR(INDEX([1]!tblSchedule[Round],MATCH(tblTeamSch[[#This Row],[Game Num]],[1]!tblSchedule[GameNum],0)),"")</f>
        <v>4</v>
      </c>
      <c r="E1110" s="6">
        <f>IFERROR(INDEX([1]!tblSchedule[Rnd Sch],MATCH(tblTeamSch[[#This Row],[Game Num]],[1]!tblSchedule[GameNum],0)),"")</f>
        <v>4</v>
      </c>
      <c r="F1110" s="6" t="str">
        <f>IFERROR(INDEX([1]!tblSchedule[DLC],MATCH(tblTeamSch[[#This Row],[Game Num]],[1]!tblSchedule[GameNum],0)),"")</f>
        <v>4B1A</v>
      </c>
      <c r="G1110" s="7" t="str">
        <f>IFERROR(INDEX([1]!tblSchedule[Facility],MATCH(tblTeamSch[[#This Row],[Game Num]],[1]!tblSchedule[GameNum],0)),"")</f>
        <v>Saint Andrew Academy Gym</v>
      </c>
      <c r="H1110" s="8">
        <f>IFERROR(INDEX([1]!tblSchedule[Game Date],MATCH(tblTeamSch[[#This Row],[Game Num]],[1]!tblSchedule[GameNum],0)),"")</f>
        <v>46032</v>
      </c>
      <c r="I1110" s="9">
        <f>IFERROR(INDEX([1]!tblSchedule[Game Time],MATCH(tblTeamSch[[#This Row],[Game Num]],[1]!tblSchedule[GameNum],0)),"")</f>
        <v>0.45833333333333331</v>
      </c>
      <c r="J1110" s="10" t="str">
        <f>IFERROR(INDEX([1]!tblTeams[Organization],MATCH(tblTeamSch[[#This Row],[Team]],[1]!tblTeams[Team],0)),"")</f>
        <v>St. Andrew Academy</v>
      </c>
      <c r="K1110" s="10" t="str">
        <f>IFERROR(INDEX([1]!tblOrg[Abbr],MATCH(tblTeamSch[[#This Row],[Org]],[1]!tblOrg[Organization],0)),"")</f>
        <v>And</v>
      </c>
      <c r="L1110" s="10" t="str">
        <f>IFERROR(INDEX(IF(tblTeamSch[[#This Row],[1vs2]]=1,[1]!tblSchedule[Team 1 Name],[1]!tblSchedule[Team 2 Name]),MATCH(tblTeamSch[[#This Row],[Game Num]],[1]!tblSchedule[GameNum],0)),"")</f>
        <v>St. Andrew BB 4B</v>
      </c>
      <c r="M1110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1110" s="6"/>
      <c r="O1110" s="6"/>
      <c r="P1110" s="6"/>
      <c r="Q1110" s="6">
        <f>INDEX([1]!tblSchedule[Home Game],MATCH(tblTeamSch[[#This Row],[Game Num]],[1]!tblSchedule[GameNum],0))</f>
        <v>1</v>
      </c>
      <c r="R1110" s="7" t="e">
        <f>IF(COUNTIFS(tblTeamSch[Team],tblTeamSch[[#This Row],[Team]],#REF!,1)&gt;1,"Y","")</f>
        <v>#REF!</v>
      </c>
      <c r="S1110" s="6">
        <f>INDEX([1]!tblLoc[Score],MATCH(INDEX([1]!tblOrg[Loc],MATCH(tblTeamSch[[#This Row],[Org]],[1]!tblOrg[Organization],0)),[1]!tblLoc[Loc],0))</f>
        <v>10</v>
      </c>
      <c r="T1110" s="6" t="e">
        <f>INDEX([1]!tblLoc[Score],MATCH(INDEX([1]!tblOrg[Loc],MATCH(#REF!,[1]!tblOrg[Abbr],0)),[1]!tblLoc[Loc],0))</f>
        <v>#REF!</v>
      </c>
      <c r="U1110" s="6">
        <f>IFERROR(INDEX([1]!tblLoc[Score],MATCH(INDEX([1]!tblOrg[Loc],MATCH(INDEX(FacList,MATCH(tblTeamSch[[#This Row],[Facility]],INDEX(FacList,,1),0),3),[1]!tblOrg[Org Num],0)),[1]!tblLoc[Loc],0)),"")</f>
        <v>10</v>
      </c>
      <c r="V1110" s="6">
        <f>IF(OR(tblTeamSch[[#This Row],[Court]]="",tblTeamSch[[#This Row],[Home]]&gt;0),0,IF(tblTeamSch[[#This Row],[Court]]&lt;10,0,IF(tblTeamSch[[#This Row],[Home Court]]=10,0,10)))</f>
        <v>0</v>
      </c>
      <c r="W1110" s="6" t="e">
        <f>COUNTIFS(tblTeamSch[Travel Score for Game],10,tblTeamSch[Home],0,#REF!,#REF!)</f>
        <v>#REF!</v>
      </c>
      <c r="X1110" s="6" t="str">
        <f>IFERROR(INDEX(tblTeamSch[Overall Travel Score],MATCH(tblTeamSch[[#This Row],[Opponent]],tblTeamSch[Team],0)),"")</f>
        <v/>
      </c>
      <c r="Y1110" s="6" cm="1">
        <f t="array" ref="Y1110">IF(Y1109="Num",1,IF(Y1109="","",IF(Y1109+1&gt;TotalNumRegGames*2,"",Y1109+1)))</f>
        <v>1109</v>
      </c>
    </row>
    <row r="1111" spans="1:25" ht="13.35" customHeight="1" x14ac:dyDescent="0.3">
      <c r="A1111" s="6" cm="1">
        <f t="array" ref="A1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521</v>
      </c>
      <c r="B1111" s="6" cm="1">
        <f t="array" ref="B1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1" s="6">
        <f>IFERROR(INDEX([1]!tblSchedule[Week Game Scheduled],MATCH(tblTeamSch[[#This Row],[Game Num]],[1]!tblSchedule[GameNum],0)),"")</f>
        <v>7</v>
      </c>
      <c r="D1111" s="6">
        <f>IFERROR(INDEX([1]!tblSchedule[Round],MATCH(tblTeamSch[[#This Row],[Game Num]],[1]!tblSchedule[GameNum],0)),"")</f>
        <v>5</v>
      </c>
      <c r="E1111" s="6">
        <f>IFERROR(INDEX([1]!tblSchedule[Rnd Sch],MATCH(tblTeamSch[[#This Row],[Game Num]],[1]!tblSchedule[GameNum],0)),"")</f>
        <v>5</v>
      </c>
      <c r="F1111" s="6" t="str">
        <f>IFERROR(INDEX([1]!tblSchedule[DLC],MATCH(tblTeamSch[[#This Row],[Game Num]],[1]!tblSchedule[GameNum],0)),"")</f>
        <v>4B1A</v>
      </c>
      <c r="G1111" s="7" t="str">
        <f>IFERROR(INDEX([1]!tblSchedule[Facility],MATCH(tblTeamSch[[#This Row],[Game Num]],[1]!tblSchedule[GameNum],0)),"")</f>
        <v>Saint Andrew Academy Gym</v>
      </c>
      <c r="H1111" s="8">
        <f>IFERROR(INDEX([1]!tblSchedule[Game Date],MATCH(tblTeamSch[[#This Row],[Game Num]],[1]!tblSchedule[GameNum],0)),"")</f>
        <v>46039</v>
      </c>
      <c r="I1111" s="9">
        <f>IFERROR(INDEX([1]!tblSchedule[Game Time],MATCH(tblTeamSch[[#This Row],[Game Num]],[1]!tblSchedule[GameNum],0)),"")</f>
        <v>0.5</v>
      </c>
      <c r="J1111" s="10" t="str">
        <f>IFERROR(INDEX([1]!tblTeams[Organization],MATCH(tblTeamSch[[#This Row],[Team]],[1]!tblTeams[Team],0)),"")</f>
        <v>St. Andrew Academy</v>
      </c>
      <c r="K1111" s="10" t="str">
        <f>IFERROR(INDEX([1]!tblOrg[Abbr],MATCH(tblTeamSch[[#This Row],[Org]],[1]!tblOrg[Organization],0)),"")</f>
        <v>And</v>
      </c>
      <c r="L1111" s="10" t="str">
        <f>IFERROR(INDEX(IF(tblTeamSch[[#This Row],[1vs2]]=1,[1]!tblSchedule[Team 1 Name],[1]!tblSchedule[Team 2 Name]),MATCH(tblTeamSch[[#This Row],[Game Num]],[1]!tblSchedule[GameNum],0)),"")</f>
        <v>St. Andrew BB 4B</v>
      </c>
      <c r="M1111" s="10" t="str">
        <f>IFERROR(INDEX(IF(tblTeamSch[[#This Row],[1vs2]]=1,[1]!tblSchedule[Team 2 Name],[1]!tblSchedule[Team 1 Name]),MATCH(tblTeamSch[[#This Row],[Game Num]],[1]!tblSchedule[GameNum],0)),"")</f>
        <v>St. Paul BB 4B#1</v>
      </c>
      <c r="N1111" s="6"/>
      <c r="O1111" s="6"/>
      <c r="P1111" s="6"/>
      <c r="Q1111" s="6">
        <f>INDEX([1]!tblSchedule[Home Game],MATCH(tblTeamSch[[#This Row],[Game Num]],[1]!tblSchedule[GameNum],0))</f>
        <v>1</v>
      </c>
      <c r="R1111" s="7" t="e">
        <f>IF(COUNTIFS(tblTeamSch[Team],tblTeamSch[[#This Row],[Team]],#REF!,1)&gt;1,"Y","")</f>
        <v>#REF!</v>
      </c>
      <c r="S1111" s="6">
        <f>INDEX([1]!tblLoc[Score],MATCH(INDEX([1]!tblOrg[Loc],MATCH(tblTeamSch[[#This Row],[Org]],[1]!tblOrg[Organization],0)),[1]!tblLoc[Loc],0))</f>
        <v>10</v>
      </c>
      <c r="T1111" s="6" t="e">
        <f>INDEX([1]!tblLoc[Score],MATCH(INDEX([1]!tblOrg[Loc],MATCH(#REF!,[1]!tblOrg[Abbr],0)),[1]!tblLoc[Loc],0))</f>
        <v>#REF!</v>
      </c>
      <c r="U1111" s="6">
        <f>IFERROR(INDEX([1]!tblLoc[Score],MATCH(INDEX([1]!tblOrg[Loc],MATCH(INDEX(FacList,MATCH(tblTeamSch[[#This Row],[Facility]],INDEX(FacList,,1),0),3),[1]!tblOrg[Org Num],0)),[1]!tblLoc[Loc],0)),"")</f>
        <v>10</v>
      </c>
      <c r="V1111" s="6">
        <f>IF(OR(tblTeamSch[[#This Row],[Court]]="",tblTeamSch[[#This Row],[Home]]&gt;0),0,IF(tblTeamSch[[#This Row],[Court]]&lt;10,0,IF(tblTeamSch[[#This Row],[Home Court]]=10,0,10)))</f>
        <v>0</v>
      </c>
      <c r="W1111" s="6" t="e">
        <f>COUNTIFS(tblTeamSch[Travel Score for Game],10,tblTeamSch[Home],0,#REF!,#REF!)</f>
        <v>#REF!</v>
      </c>
      <c r="X1111" s="6" t="str">
        <f>IFERROR(INDEX(tblTeamSch[Overall Travel Score],MATCH(tblTeamSch[[#This Row],[Opponent]],tblTeamSch[Team],0)),"")</f>
        <v/>
      </c>
      <c r="Y1111" s="6" cm="1">
        <f t="array" ref="Y1111">IF(Y1110="Num",1,IF(Y1110="","",IF(Y1110+1&gt;TotalNumRegGames*2,"",Y1110+1)))</f>
        <v>1110</v>
      </c>
    </row>
    <row r="1112" spans="1:25" ht="13.35" customHeight="1" x14ac:dyDescent="0.3">
      <c r="A1112" s="6" cm="1">
        <f t="array" ref="A1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532</v>
      </c>
      <c r="B1112" s="6" cm="1">
        <f t="array" ref="B1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2" s="6">
        <f>IFERROR(INDEX([1]!tblSchedule[Week Game Scheduled],MATCH(tblTeamSch[[#This Row],[Game Num]],[1]!tblSchedule[GameNum],0)),"")</f>
        <v>9</v>
      </c>
      <c r="D1112" s="6">
        <f>IFERROR(INDEX([1]!tblSchedule[Round],MATCH(tblTeamSch[[#This Row],[Game Num]],[1]!tblSchedule[GameNum],0)),"")</f>
        <v>7</v>
      </c>
      <c r="E1112" s="6">
        <f>IFERROR(INDEX([1]!tblSchedule[Rnd Sch],MATCH(tblTeamSch[[#This Row],[Game Num]],[1]!tblSchedule[GameNum],0)),"")</f>
        <v>7</v>
      </c>
      <c r="F1112" s="6" t="str">
        <f>IFERROR(INDEX([1]!tblSchedule[DLC],MATCH(tblTeamSch[[#This Row],[Game Num]],[1]!tblSchedule[GameNum],0)),"")</f>
        <v>4B1A</v>
      </c>
      <c r="G1112" s="7" t="str">
        <f>IFERROR(INDEX([1]!tblSchedule[Facility],MATCH(tblTeamSch[[#This Row],[Game Num]],[1]!tblSchedule[GameNum],0)),"")</f>
        <v>St Edward Gym</v>
      </c>
      <c r="H1112" s="8">
        <f>IFERROR(INDEX([1]!tblSchedule[Game Date],MATCH(tblTeamSch[[#This Row],[Game Num]],[1]!tblSchedule[GameNum],0)),"")</f>
        <v>46053</v>
      </c>
      <c r="I1112" s="9">
        <f>IFERROR(INDEX([1]!tblSchedule[Game Time],MATCH(tblTeamSch[[#This Row],[Game Num]],[1]!tblSchedule[GameNum],0)),"")</f>
        <v>0.45833333333333331</v>
      </c>
      <c r="J1112" s="10" t="str">
        <f>IFERROR(INDEX([1]!tblTeams[Organization],MATCH(tblTeamSch[[#This Row],[Team]],[1]!tblTeams[Team],0)),"")</f>
        <v>St. Andrew Academy</v>
      </c>
      <c r="K1112" s="10" t="str">
        <f>IFERROR(INDEX([1]!tblOrg[Abbr],MATCH(tblTeamSch[[#This Row],[Org]],[1]!tblOrg[Organization],0)),"")</f>
        <v>And</v>
      </c>
      <c r="L1112" s="10" t="str">
        <f>IFERROR(INDEX(IF(tblTeamSch[[#This Row],[1vs2]]=1,[1]!tblSchedule[Team 1 Name],[1]!tblSchedule[Team 2 Name]),MATCH(tblTeamSch[[#This Row],[Game Num]],[1]!tblSchedule[GameNum],0)),"")</f>
        <v>St. Andrew BB 4B</v>
      </c>
      <c r="M1112" s="10" t="str">
        <f>IFERROR(INDEX(IF(tblTeamSch[[#This Row],[1vs2]]=1,[1]!tblSchedule[Team 2 Name],[1]!tblSchedule[Team 1 Name]),MATCH(tblTeamSch[[#This Row],[Game Num]],[1]!tblSchedule[GameNum],0)),"")</f>
        <v>St Edward Bball 4B1</v>
      </c>
      <c r="N1112" s="6"/>
      <c r="O1112" s="6"/>
      <c r="P1112" s="6"/>
      <c r="Q1112" s="6">
        <f>INDEX([1]!tblSchedule[Home Game],MATCH(tblTeamSch[[#This Row],[Game Num]],[1]!tblSchedule[GameNum],0))</f>
        <v>1</v>
      </c>
      <c r="R1112" s="7" t="e">
        <f>IF(COUNTIFS(tblTeamSch[Team],tblTeamSch[[#This Row],[Team]],#REF!,1)&gt;1,"Y","")</f>
        <v>#REF!</v>
      </c>
      <c r="S1112" s="6">
        <f>INDEX([1]!tblLoc[Score],MATCH(INDEX([1]!tblOrg[Loc],MATCH(tblTeamSch[[#This Row],[Org]],[1]!tblOrg[Organization],0)),[1]!tblLoc[Loc],0))</f>
        <v>10</v>
      </c>
      <c r="T1112" s="6" t="e">
        <f>INDEX([1]!tblLoc[Score],MATCH(INDEX([1]!tblOrg[Loc],MATCH(#REF!,[1]!tblOrg[Abbr],0)),[1]!tblLoc[Loc],0))</f>
        <v>#REF!</v>
      </c>
      <c r="U1112" s="6">
        <f>IFERROR(INDEX([1]!tblLoc[Score],MATCH(INDEX([1]!tblOrg[Loc],MATCH(INDEX(FacList,MATCH(tblTeamSch[[#This Row],[Facility]],INDEX(FacList,,1),0),3),[1]!tblOrg[Org Num],0)),[1]!tblLoc[Loc],0)),"")</f>
        <v>7</v>
      </c>
      <c r="V1112" s="6">
        <f>IF(OR(tblTeamSch[[#This Row],[Court]]="",tblTeamSch[[#This Row],[Home]]&gt;0),0,IF(tblTeamSch[[#This Row],[Court]]&lt;10,0,IF(tblTeamSch[[#This Row],[Home Court]]=10,0,10)))</f>
        <v>0</v>
      </c>
      <c r="W1112" s="6" t="e">
        <f>COUNTIFS(tblTeamSch[Travel Score for Game],10,tblTeamSch[Home],0,#REF!,#REF!)</f>
        <v>#REF!</v>
      </c>
      <c r="X1112" s="6" t="str">
        <f>IFERROR(INDEX(tblTeamSch[Overall Travel Score],MATCH(tblTeamSch[[#This Row],[Opponent]],tblTeamSch[Team],0)),"")</f>
        <v/>
      </c>
      <c r="Y1112" s="6" cm="1">
        <f t="array" ref="Y1112">IF(Y1111="Num",1,IF(Y1111="","",IF(Y1111+1&gt;TotalNumRegGames*2,"",Y1111+1)))</f>
        <v>1111</v>
      </c>
    </row>
    <row r="1113" spans="1:25" ht="13.35" customHeight="1" x14ac:dyDescent="0.3">
      <c r="A1113" s="6" cm="1">
        <f t="array" ref="A1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539</v>
      </c>
      <c r="B1113" s="6" cm="1">
        <f t="array" ref="B1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3" s="6">
        <f>IFERROR(INDEX([1]!tblSchedule[Week Game Scheduled],MATCH(tblTeamSch[[#This Row],[Game Num]],[1]!tblSchedule[GameNum],0)),"")</f>
        <v>10</v>
      </c>
      <c r="D1113" s="6">
        <f>IFERROR(INDEX([1]!tblSchedule[Round],MATCH(tblTeamSch[[#This Row],[Game Num]],[1]!tblSchedule[GameNum],0)),"")</f>
        <v>8</v>
      </c>
      <c r="E1113" s="6">
        <f>IFERROR(INDEX([1]!tblSchedule[Rnd Sch],MATCH(tblTeamSch[[#This Row],[Game Num]],[1]!tblSchedule[GameNum],0)),"")</f>
        <v>7</v>
      </c>
      <c r="F1113" s="6" t="str">
        <f>IFERROR(INDEX([1]!tblSchedule[DLC],MATCH(tblTeamSch[[#This Row],[Game Num]],[1]!tblSchedule[GameNum],0)),"")</f>
        <v>4B1A</v>
      </c>
      <c r="G1113" s="7" t="str">
        <f>IFERROR(INDEX([1]!tblSchedule[Facility],MATCH(tblTeamSch[[#This Row],[Game Num]],[1]!tblSchedule[GameNum],0)),"")</f>
        <v>Saint Andrew Academy Gym</v>
      </c>
      <c r="H1113" s="8">
        <f>IFERROR(INDEX([1]!tblSchedule[Game Date],MATCH(tblTeamSch[[#This Row],[Game Num]],[1]!tblSchedule[GameNum],0)),"")</f>
        <v>46054</v>
      </c>
      <c r="I1113" s="9">
        <f>IFERROR(INDEX([1]!tblSchedule[Game Time],MATCH(tblTeamSch[[#This Row],[Game Num]],[1]!tblSchedule[GameNum],0)),"")</f>
        <v>0.66666666666666663</v>
      </c>
      <c r="J1113" s="10" t="str">
        <f>IFERROR(INDEX([1]!tblTeams[Organization],MATCH(tblTeamSch[[#This Row],[Team]],[1]!tblTeams[Team],0)),"")</f>
        <v>St. Andrew Academy</v>
      </c>
      <c r="K1113" s="10" t="str">
        <f>IFERROR(INDEX([1]!tblOrg[Abbr],MATCH(tblTeamSch[[#This Row],[Org]],[1]!tblOrg[Organization],0)),"")</f>
        <v>And</v>
      </c>
      <c r="L1113" s="10" t="str">
        <f>IFERROR(INDEX(IF(tblTeamSch[[#This Row],[1vs2]]=1,[1]!tblSchedule[Team 1 Name],[1]!tblSchedule[Team 2 Name]),MATCH(tblTeamSch[[#This Row],[Game Num]],[1]!tblSchedule[GameNum],0)),"")</f>
        <v>St. Andrew BB 4B</v>
      </c>
      <c r="M1113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1113" s="6"/>
      <c r="O1113" s="6"/>
      <c r="P1113" s="6"/>
      <c r="Q1113" s="6">
        <f>INDEX([1]!tblSchedule[Home Game],MATCH(tblTeamSch[[#This Row],[Game Num]],[1]!tblSchedule[GameNum],0))</f>
        <v>1</v>
      </c>
      <c r="R1113" s="7" t="e">
        <f>IF(COUNTIFS(tblTeamSch[Team],tblTeamSch[[#This Row],[Team]],#REF!,1)&gt;1,"Y","")</f>
        <v>#REF!</v>
      </c>
      <c r="S1113" s="6">
        <f>INDEX([1]!tblLoc[Score],MATCH(INDEX([1]!tblOrg[Loc],MATCH(tblTeamSch[[#This Row],[Org]],[1]!tblOrg[Organization],0)),[1]!tblLoc[Loc],0))</f>
        <v>10</v>
      </c>
      <c r="T1113" s="6" t="e">
        <f>INDEX([1]!tblLoc[Score],MATCH(INDEX([1]!tblOrg[Loc],MATCH(#REF!,[1]!tblOrg[Abbr],0)),[1]!tblLoc[Loc],0))</f>
        <v>#REF!</v>
      </c>
      <c r="U1113" s="6">
        <f>IFERROR(INDEX([1]!tblLoc[Score],MATCH(INDEX([1]!tblOrg[Loc],MATCH(INDEX(FacList,MATCH(tblTeamSch[[#This Row],[Facility]],INDEX(FacList,,1),0),3),[1]!tblOrg[Org Num],0)),[1]!tblLoc[Loc],0)),"")</f>
        <v>10</v>
      </c>
      <c r="V1113" s="6">
        <f>IF(OR(tblTeamSch[[#This Row],[Court]]="",tblTeamSch[[#This Row],[Home]]&gt;0),0,IF(tblTeamSch[[#This Row],[Court]]&lt;10,0,IF(tblTeamSch[[#This Row],[Home Court]]=10,0,10)))</f>
        <v>0</v>
      </c>
      <c r="W1113" s="6" t="e">
        <f>COUNTIFS(tblTeamSch[Travel Score for Game],10,tblTeamSch[Home],0,#REF!,#REF!)</f>
        <v>#REF!</v>
      </c>
      <c r="X1113" s="6" t="str">
        <f>IFERROR(INDEX(tblTeamSch[Overall Travel Score],MATCH(tblTeamSch[[#This Row],[Opponent]],tblTeamSch[Team],0)),"")</f>
        <v/>
      </c>
      <c r="Y1113" s="6" cm="1">
        <f t="array" ref="Y1113">IF(Y1112="Num",1,IF(Y1112="","",IF(Y1112+1&gt;TotalNumRegGames*2,"",Y1112+1)))</f>
        <v>1112</v>
      </c>
    </row>
    <row r="1114" spans="1:25" ht="13.35" customHeight="1" x14ac:dyDescent="0.3">
      <c r="A1114" s="6" cm="1">
        <f t="array" ref="A1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262</v>
      </c>
      <c r="B1114" s="6" cm="1">
        <f t="array" ref="B1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4" s="6">
        <f>IFERROR(INDEX([1]!tblSchedule[Week Game Scheduled],MATCH(tblTeamSch[[#This Row],[Game Num]],[1]!tblSchedule[GameNum],0)),"")</f>
        <v>50</v>
      </c>
      <c r="D1114" s="6">
        <f>IFERROR(INDEX([1]!tblSchedule[Round],MATCH(tblTeamSch[[#This Row],[Game Num]],[1]!tblSchedule[GameNum],0)),"")</f>
        <v>1</v>
      </c>
      <c r="E1114" s="6">
        <f>IFERROR(INDEX([1]!tblSchedule[Rnd Sch],MATCH(tblTeamSch[[#This Row],[Game Num]],[1]!tblSchedule[GameNum],0)),"")</f>
        <v>1</v>
      </c>
      <c r="F1114" s="6" t="str">
        <f>IFERROR(INDEX([1]!tblSchedule[DLC],MATCH(tblTeamSch[[#This Row],[Game Num]],[1]!tblSchedule[GameNum],0)),"")</f>
        <v>6B1A</v>
      </c>
      <c r="G1114" s="7" t="str">
        <f>IFERROR(INDEX([1]!tblSchedule[Facility],MATCH(tblTeamSch[[#This Row],[Game Num]],[1]!tblSchedule[GameNum],0)),"")</f>
        <v>St Edward Gym</v>
      </c>
      <c r="H1114" s="8">
        <f>IFERROR(INDEX([1]!tblSchedule[Game Date],MATCH(tblTeamSch[[#This Row],[Game Num]],[1]!tblSchedule[GameNum],0)),"")</f>
        <v>45998</v>
      </c>
      <c r="I1114" s="9">
        <f>IFERROR(INDEX([1]!tblSchedule[Game Time],MATCH(tblTeamSch[[#This Row],[Game Num]],[1]!tblSchedule[GameNum],0)),"")</f>
        <v>0.58333333333333337</v>
      </c>
      <c r="J1114" s="10" t="str">
        <f>IFERROR(INDEX([1]!tblTeams[Organization],MATCH(tblTeamSch[[#This Row],[Team]],[1]!tblTeams[Team],0)),"")</f>
        <v>St. Andrew Academy</v>
      </c>
      <c r="K1114" s="10" t="str">
        <f>IFERROR(INDEX([1]!tblOrg[Abbr],MATCH(tblTeamSch[[#This Row],[Org]],[1]!tblOrg[Organization],0)),"")</f>
        <v>And</v>
      </c>
      <c r="L1114" s="10" t="str">
        <f>IFERROR(INDEX(IF(tblTeamSch[[#This Row],[1vs2]]=1,[1]!tblSchedule[Team 1 Name],[1]!tblSchedule[Team 2 Name]),MATCH(tblTeamSch[[#This Row],[Game Num]],[1]!tblSchedule[GameNum],0)),"")</f>
        <v>St. Andrew BB 6B</v>
      </c>
      <c r="M1114" s="10" t="str">
        <f>IFERROR(INDEX(IF(tblTeamSch[[#This Row],[1vs2]]=1,[1]!tblSchedule[Team 2 Name],[1]!tblSchedule[Team 1 Name]),MATCH(tblTeamSch[[#This Row],[Game Num]],[1]!tblSchedule[GameNum],0)),"")</f>
        <v>St Edward Bball 6B1</v>
      </c>
      <c r="N1114" s="6"/>
      <c r="O1114" s="6"/>
      <c r="P1114" s="6"/>
      <c r="Q1114" s="6">
        <f>INDEX([1]!tblSchedule[Home Game],MATCH(tblTeamSch[[#This Row],[Game Num]],[1]!tblSchedule[GameNum],0))</f>
        <v>1</v>
      </c>
      <c r="R1114" s="7" t="e">
        <f>IF(COUNTIFS(tblTeamSch[Team],tblTeamSch[[#This Row],[Team]],#REF!,1)&gt;1,"Y","")</f>
        <v>#REF!</v>
      </c>
      <c r="S1114" s="6">
        <f>INDEX([1]!tblLoc[Score],MATCH(INDEX([1]!tblOrg[Loc],MATCH(tblTeamSch[[#This Row],[Org]],[1]!tblOrg[Organization],0)),[1]!tblLoc[Loc],0))</f>
        <v>10</v>
      </c>
      <c r="T1114" s="6" t="e">
        <f>INDEX([1]!tblLoc[Score],MATCH(INDEX([1]!tblOrg[Loc],MATCH(#REF!,[1]!tblOrg[Abbr],0)),[1]!tblLoc[Loc],0))</f>
        <v>#REF!</v>
      </c>
      <c r="U1114" s="6">
        <f>IFERROR(INDEX([1]!tblLoc[Score],MATCH(INDEX([1]!tblOrg[Loc],MATCH(INDEX(FacList,MATCH(tblTeamSch[[#This Row],[Facility]],INDEX(FacList,,1),0),3),[1]!tblOrg[Org Num],0)),[1]!tblLoc[Loc],0)),"")</f>
        <v>7</v>
      </c>
      <c r="V1114" s="6">
        <f>IF(OR(tblTeamSch[[#This Row],[Court]]="",tblTeamSch[[#This Row],[Home]]&gt;0),0,IF(tblTeamSch[[#This Row],[Court]]&lt;10,0,IF(tblTeamSch[[#This Row],[Home Court]]=10,0,10)))</f>
        <v>0</v>
      </c>
      <c r="W1114" s="6" t="e">
        <f>COUNTIFS(tblTeamSch[Travel Score for Game],10,tblTeamSch[Home],0,#REF!,#REF!)</f>
        <v>#REF!</v>
      </c>
      <c r="X1114" s="6" t="str">
        <f>IFERROR(INDEX(tblTeamSch[Overall Travel Score],MATCH(tblTeamSch[[#This Row],[Opponent]],tblTeamSch[Team],0)),"")</f>
        <v/>
      </c>
      <c r="Y1114" s="6" cm="1">
        <f t="array" ref="Y1114">IF(Y1113="Num",1,IF(Y1113="","",IF(Y1113+1&gt;TotalNumRegGames*2,"",Y1113+1)))</f>
        <v>1113</v>
      </c>
    </row>
    <row r="1115" spans="1:25" ht="13.35" customHeight="1" x14ac:dyDescent="0.3">
      <c r="A1115" s="6" cm="1">
        <f t="array" ref="A1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268</v>
      </c>
      <c r="B1115" s="6" cm="1">
        <f t="array" ref="B1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15" s="6">
        <f>IFERROR(INDEX([1]!tblSchedule[Week Game Scheduled],MATCH(tblTeamSch[[#This Row],[Game Num]],[1]!tblSchedule[GameNum],0)),"")</f>
        <v>50</v>
      </c>
      <c r="D1115" s="6">
        <f>IFERROR(INDEX([1]!tblSchedule[Round],MATCH(tblTeamSch[[#This Row],[Game Num]],[1]!tblSchedule[GameNum],0)),"")</f>
        <v>2</v>
      </c>
      <c r="E1115" s="6">
        <f>IFERROR(INDEX([1]!tblSchedule[Rnd Sch],MATCH(tblTeamSch[[#This Row],[Game Num]],[1]!tblSchedule[GameNum],0)),"")</f>
        <v>2</v>
      </c>
      <c r="F1115" s="6" t="str">
        <f>IFERROR(INDEX([1]!tblSchedule[DLC],MATCH(tblTeamSch[[#This Row],[Game Num]],[1]!tblSchedule[GameNum],0)),"")</f>
        <v>6B1A</v>
      </c>
      <c r="G1115" s="7" t="str">
        <f>IFERROR(INDEX([1]!tblSchedule[Facility],MATCH(tblTeamSch[[#This Row],[Game Num]],[1]!tblSchedule[GameNum],0)),"")</f>
        <v>Saint Andrew Academy Gym</v>
      </c>
      <c r="H1115" s="8">
        <f>IFERROR(INDEX([1]!tblSchedule[Game Date],MATCH(tblTeamSch[[#This Row],[Game Num]],[1]!tblSchedule[GameNum],0)),"")</f>
        <v>46004</v>
      </c>
      <c r="I1115" s="9">
        <f>IFERROR(INDEX([1]!tblSchedule[Game Time],MATCH(tblTeamSch[[#This Row],[Game Num]],[1]!tblSchedule[GameNum],0)),"")</f>
        <v>0.41666666666666669</v>
      </c>
      <c r="J1115" s="10" t="str">
        <f>IFERROR(INDEX([1]!tblTeams[Organization],MATCH(tblTeamSch[[#This Row],[Team]],[1]!tblTeams[Team],0)),"")</f>
        <v>St. Andrew Academy</v>
      </c>
      <c r="K1115" s="10" t="str">
        <f>IFERROR(INDEX([1]!tblOrg[Abbr],MATCH(tblTeamSch[[#This Row],[Org]],[1]!tblOrg[Organization],0)),"")</f>
        <v>And</v>
      </c>
      <c r="L1115" s="10" t="str">
        <f>IFERROR(INDEX(IF(tblTeamSch[[#This Row],[1vs2]]=1,[1]!tblSchedule[Team 1 Name],[1]!tblSchedule[Team 2 Name]),MATCH(tblTeamSch[[#This Row],[Game Num]],[1]!tblSchedule[GameNum],0)),"")</f>
        <v>St. Andrew BB 6B</v>
      </c>
      <c r="M1115" s="10" t="str">
        <f>IFERROR(INDEX(IF(tblTeamSch[[#This Row],[1vs2]]=1,[1]!tblSchedule[Team 2 Name],[1]!tblSchedule[Team 1 Name]),MATCH(tblTeamSch[[#This Row],[Game Num]],[1]!tblSchedule[GameNum],0)),"")</f>
        <v>Nativity BB 6B #1</v>
      </c>
      <c r="N1115" s="6"/>
      <c r="O1115" s="6"/>
      <c r="P1115" s="6"/>
      <c r="Q1115" s="6">
        <f>INDEX([1]!tblSchedule[Home Game],MATCH(tblTeamSch[[#This Row],[Game Num]],[1]!tblSchedule[GameNum],0))</f>
        <v>1</v>
      </c>
      <c r="R1115" s="7" t="e">
        <f>IF(COUNTIFS(tblTeamSch[Team],tblTeamSch[[#This Row],[Team]],#REF!,1)&gt;1,"Y","")</f>
        <v>#REF!</v>
      </c>
      <c r="S1115" s="6">
        <f>INDEX([1]!tblLoc[Score],MATCH(INDEX([1]!tblOrg[Loc],MATCH(tblTeamSch[[#This Row],[Org]],[1]!tblOrg[Organization],0)),[1]!tblLoc[Loc],0))</f>
        <v>10</v>
      </c>
      <c r="T1115" s="6" t="e">
        <f>INDEX([1]!tblLoc[Score],MATCH(INDEX([1]!tblOrg[Loc],MATCH(#REF!,[1]!tblOrg[Abbr],0)),[1]!tblLoc[Loc],0))</f>
        <v>#REF!</v>
      </c>
      <c r="U1115" s="6">
        <f>IFERROR(INDEX([1]!tblLoc[Score],MATCH(INDEX([1]!tblOrg[Loc],MATCH(INDEX(FacList,MATCH(tblTeamSch[[#This Row],[Facility]],INDEX(FacList,,1),0),3),[1]!tblOrg[Org Num],0)),[1]!tblLoc[Loc],0)),"")</f>
        <v>10</v>
      </c>
      <c r="V1115" s="6">
        <f>IF(OR(tblTeamSch[[#This Row],[Court]]="",tblTeamSch[[#This Row],[Home]]&gt;0),0,IF(tblTeamSch[[#This Row],[Court]]&lt;10,0,IF(tblTeamSch[[#This Row],[Home Court]]=10,0,10)))</f>
        <v>0</v>
      </c>
      <c r="W1115" s="6" t="e">
        <f>COUNTIFS(tblTeamSch[Travel Score for Game],10,tblTeamSch[Home],0,#REF!,#REF!)</f>
        <v>#REF!</v>
      </c>
      <c r="X1115" s="6" t="str">
        <f>IFERROR(INDEX(tblTeamSch[Overall Travel Score],MATCH(tblTeamSch[[#This Row],[Opponent]],tblTeamSch[Team],0)),"")</f>
        <v/>
      </c>
      <c r="Y1115" s="6" cm="1">
        <f t="array" ref="Y1115">IF(Y1114="Num",1,IF(Y1114="","",IF(Y1114+1&gt;TotalNumRegGames*2,"",Y1114+1)))</f>
        <v>1114</v>
      </c>
    </row>
    <row r="1116" spans="1:25" ht="13.35" customHeight="1" x14ac:dyDescent="0.3">
      <c r="A1116" s="6" cm="1">
        <f t="array" ref="A1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273</v>
      </c>
      <c r="B1116" s="6" cm="1">
        <f t="array" ref="B1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16" s="6">
        <f>IFERROR(INDEX([1]!tblSchedule[Week Game Scheduled],MATCH(tblTeamSch[[#This Row],[Game Num]],[1]!tblSchedule[GameNum],0)),"")</f>
        <v>6</v>
      </c>
      <c r="D1116" s="6">
        <f>IFERROR(INDEX([1]!tblSchedule[Round],MATCH(tblTeamSch[[#This Row],[Game Num]],[1]!tblSchedule[GameNum],0)),"")</f>
        <v>3</v>
      </c>
      <c r="E1116" s="6">
        <f>IFERROR(INDEX([1]!tblSchedule[Rnd Sch],MATCH(tblTeamSch[[#This Row],[Game Num]],[1]!tblSchedule[GameNum],0)),"")</f>
        <v>3</v>
      </c>
      <c r="F1116" s="6" t="str">
        <f>IFERROR(INDEX([1]!tblSchedule[DLC],MATCH(tblTeamSch[[#This Row],[Game Num]],[1]!tblSchedule[GameNum],0)),"")</f>
        <v>6B1A</v>
      </c>
      <c r="G1116" s="7" t="str">
        <f>IFERROR(INDEX([1]!tblSchedule[Facility],MATCH(tblTeamSch[[#This Row],[Game Num]],[1]!tblSchedule[GameNum],0)),"")</f>
        <v>St. Paul Gym</v>
      </c>
      <c r="H1116" s="8">
        <f>IFERROR(INDEX([1]!tblSchedule[Game Date],MATCH(tblTeamSch[[#This Row],[Game Num]],[1]!tblSchedule[GameNum],0)),"")</f>
        <v>46026</v>
      </c>
      <c r="I1116" s="9">
        <f>IFERROR(INDEX([1]!tblSchedule[Game Time],MATCH(tblTeamSch[[#This Row],[Game Num]],[1]!tblSchedule[GameNum],0)),"")</f>
        <v>0.54166666666666663</v>
      </c>
      <c r="J1116" s="10" t="str">
        <f>IFERROR(INDEX([1]!tblTeams[Organization],MATCH(tblTeamSch[[#This Row],[Team]],[1]!tblTeams[Team],0)),"")</f>
        <v>St. Andrew Academy</v>
      </c>
      <c r="K1116" s="10" t="str">
        <f>IFERROR(INDEX([1]!tblOrg[Abbr],MATCH(tblTeamSch[[#This Row],[Org]],[1]!tblOrg[Organization],0)),"")</f>
        <v>And</v>
      </c>
      <c r="L1116" s="10" t="str">
        <f>IFERROR(INDEX(IF(tblTeamSch[[#This Row],[1vs2]]=1,[1]!tblSchedule[Team 1 Name],[1]!tblSchedule[Team 2 Name]),MATCH(tblTeamSch[[#This Row],[Game Num]],[1]!tblSchedule[GameNum],0)),"")</f>
        <v>St. Andrew BB 6B</v>
      </c>
      <c r="M1116" s="10" t="str">
        <f>IFERROR(INDEX(IF(tblTeamSch[[#This Row],[1vs2]]=1,[1]!tblSchedule[Team 2 Name],[1]!tblSchedule[Team 1 Name]),MATCH(tblTeamSch[[#This Row],[Game Num]],[1]!tblSchedule[GameNum],0)),"")</f>
        <v>St Paul BB 6B#1</v>
      </c>
      <c r="N1116" s="6"/>
      <c r="O1116" s="6"/>
      <c r="P1116" s="6"/>
      <c r="Q1116" s="6">
        <f>INDEX([1]!tblSchedule[Home Game],MATCH(tblTeamSch[[#This Row],[Game Num]],[1]!tblSchedule[GameNum],0))</f>
        <v>1</v>
      </c>
      <c r="R1116" s="7" t="e">
        <f>IF(COUNTIFS(tblTeamSch[Team],tblTeamSch[[#This Row],[Team]],#REF!,1)&gt;1,"Y","")</f>
        <v>#REF!</v>
      </c>
      <c r="S1116" s="6">
        <f>INDEX([1]!tblLoc[Score],MATCH(INDEX([1]!tblOrg[Loc],MATCH(tblTeamSch[[#This Row],[Org]],[1]!tblOrg[Organization],0)),[1]!tblLoc[Loc],0))</f>
        <v>10</v>
      </c>
      <c r="T1116" s="6" t="e">
        <f>INDEX([1]!tblLoc[Score],MATCH(INDEX([1]!tblOrg[Loc],MATCH(#REF!,[1]!tblOrg[Abbr],0)),[1]!tblLoc[Loc],0))</f>
        <v>#REF!</v>
      </c>
      <c r="U1116" s="6">
        <f>IFERROR(INDEX([1]!tblLoc[Score],MATCH(INDEX([1]!tblOrg[Loc],MATCH(INDEX(FacList,MATCH(tblTeamSch[[#This Row],[Facility]],INDEX(FacList,,1),0),3),[1]!tblOrg[Org Num],0)),[1]!tblLoc[Loc],0)),"")</f>
        <v>10</v>
      </c>
      <c r="V1116" s="6">
        <f>IF(OR(tblTeamSch[[#This Row],[Court]]="",tblTeamSch[[#This Row],[Home]]&gt;0),0,IF(tblTeamSch[[#This Row],[Court]]&lt;10,0,IF(tblTeamSch[[#This Row],[Home Court]]=10,0,10)))</f>
        <v>0</v>
      </c>
      <c r="W1116" s="6" t="e">
        <f>COUNTIFS(tblTeamSch[Travel Score for Game],10,tblTeamSch[Home],0,#REF!,#REF!)</f>
        <v>#REF!</v>
      </c>
      <c r="X1116" s="6" t="str">
        <f>IFERROR(INDEX(tblTeamSch[Overall Travel Score],MATCH(tblTeamSch[[#This Row],[Opponent]],tblTeamSch[Team],0)),"")</f>
        <v/>
      </c>
      <c r="Y1116" s="6" cm="1">
        <f t="array" ref="Y1116">IF(Y1115="Num",1,IF(Y1115="","",IF(Y1115+1&gt;TotalNumRegGames*2,"",Y1115+1)))</f>
        <v>1115</v>
      </c>
    </row>
    <row r="1117" spans="1:25" ht="13.35" customHeight="1" x14ac:dyDescent="0.3">
      <c r="A1117" s="6" cm="1">
        <f t="array" ref="A1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281</v>
      </c>
      <c r="B1117" s="6" cm="1">
        <f t="array" ref="B1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7" s="6">
        <f>IFERROR(INDEX([1]!tblSchedule[Week Game Scheduled],MATCH(tblTeamSch[[#This Row],[Game Num]],[1]!tblSchedule[GameNum],0)),"")</f>
        <v>7</v>
      </c>
      <c r="D1117" s="6">
        <f>IFERROR(INDEX([1]!tblSchedule[Round],MATCH(tblTeamSch[[#This Row],[Game Num]],[1]!tblSchedule[GameNum],0)),"")</f>
        <v>4</v>
      </c>
      <c r="E1117" s="6">
        <f>IFERROR(INDEX([1]!tblSchedule[Rnd Sch],MATCH(tblTeamSch[[#This Row],[Game Num]],[1]!tblSchedule[GameNum],0)),"")</f>
        <v>4</v>
      </c>
      <c r="F1117" s="6" t="str">
        <f>IFERROR(INDEX([1]!tblSchedule[DLC],MATCH(tblTeamSch[[#This Row],[Game Num]],[1]!tblSchedule[GameNum],0)),"")</f>
        <v>6B1A</v>
      </c>
      <c r="G1117" s="7" t="str">
        <f>IFERROR(INDEX([1]!tblSchedule[Facility],MATCH(tblTeamSch[[#This Row],[Game Num]],[1]!tblSchedule[GameNum],0)),"")</f>
        <v>Saint Andrew Academy Gym</v>
      </c>
      <c r="H1117" s="8">
        <f>IFERROR(INDEX([1]!tblSchedule[Game Date],MATCH(tblTeamSch[[#This Row],[Game Num]],[1]!tblSchedule[GameNum],0)),"")</f>
        <v>46033</v>
      </c>
      <c r="I1117" s="9">
        <f>IFERROR(INDEX([1]!tblSchedule[Game Time],MATCH(tblTeamSch[[#This Row],[Game Num]],[1]!tblSchedule[GameNum],0)),"")</f>
        <v>0.54166666666666663</v>
      </c>
      <c r="J1117" s="10" t="str">
        <f>IFERROR(INDEX([1]!tblTeams[Organization],MATCH(tblTeamSch[[#This Row],[Team]],[1]!tblTeams[Team],0)),"")</f>
        <v>St. Andrew Academy</v>
      </c>
      <c r="K1117" s="10" t="str">
        <f>IFERROR(INDEX([1]!tblOrg[Abbr],MATCH(tblTeamSch[[#This Row],[Org]],[1]!tblOrg[Organization],0)),"")</f>
        <v>And</v>
      </c>
      <c r="L1117" s="10" t="str">
        <f>IFERROR(INDEX(IF(tblTeamSch[[#This Row],[1vs2]]=1,[1]!tblSchedule[Team 1 Name],[1]!tblSchedule[Team 2 Name]),MATCH(tblTeamSch[[#This Row],[Game Num]],[1]!tblSchedule[GameNum],0)),"")</f>
        <v>St. Andrew BB 6B</v>
      </c>
      <c r="M1117" s="10" t="str">
        <f>IFERROR(INDEX(IF(tblTeamSch[[#This Row],[1vs2]]=1,[1]!tblSchedule[Team 2 Name],[1]!tblSchedule[Team 1 Name]),MATCH(tblTeamSch[[#This Row],[Game Num]],[1]!tblSchedule[GameNum],0)),"")</f>
        <v>St. Nicholas BB 6B #1</v>
      </c>
      <c r="N1117" s="6"/>
      <c r="O1117" s="6"/>
      <c r="P1117" s="6"/>
      <c r="Q1117" s="6">
        <f>INDEX([1]!tblSchedule[Home Game],MATCH(tblTeamSch[[#This Row],[Game Num]],[1]!tblSchedule[GameNum],0))</f>
        <v>1</v>
      </c>
      <c r="R1117" s="7" t="e">
        <f>IF(COUNTIFS(tblTeamSch[Team],tblTeamSch[[#This Row],[Team]],#REF!,1)&gt;1,"Y","")</f>
        <v>#REF!</v>
      </c>
      <c r="S1117" s="6">
        <f>INDEX([1]!tblLoc[Score],MATCH(INDEX([1]!tblOrg[Loc],MATCH(tblTeamSch[[#This Row],[Org]],[1]!tblOrg[Organization],0)),[1]!tblLoc[Loc],0))</f>
        <v>10</v>
      </c>
      <c r="T1117" s="6" t="e">
        <f>INDEX([1]!tblLoc[Score],MATCH(INDEX([1]!tblOrg[Loc],MATCH(#REF!,[1]!tblOrg[Abbr],0)),[1]!tblLoc[Loc],0))</f>
        <v>#REF!</v>
      </c>
      <c r="U1117" s="6">
        <f>IFERROR(INDEX([1]!tblLoc[Score],MATCH(INDEX([1]!tblOrg[Loc],MATCH(INDEX(FacList,MATCH(tblTeamSch[[#This Row],[Facility]],INDEX(FacList,,1),0),3),[1]!tblOrg[Org Num],0)),[1]!tblLoc[Loc],0)),"")</f>
        <v>10</v>
      </c>
      <c r="V1117" s="6">
        <f>IF(OR(tblTeamSch[[#This Row],[Court]]="",tblTeamSch[[#This Row],[Home]]&gt;0),0,IF(tblTeamSch[[#This Row],[Court]]&lt;10,0,IF(tblTeamSch[[#This Row],[Home Court]]=10,0,10)))</f>
        <v>0</v>
      </c>
      <c r="W1117" s="6" t="e">
        <f>COUNTIFS(tblTeamSch[Travel Score for Game],10,tblTeamSch[Home],0,#REF!,#REF!)</f>
        <v>#REF!</v>
      </c>
      <c r="X1117" s="6" t="str">
        <f>IFERROR(INDEX(tblTeamSch[Overall Travel Score],MATCH(tblTeamSch[[#This Row],[Opponent]],tblTeamSch[Team],0)),"")</f>
        <v/>
      </c>
      <c r="Y1117" s="6" cm="1">
        <f t="array" ref="Y1117">IF(Y1116="Num",1,IF(Y1116="","",IF(Y1116+1&gt;TotalNumRegGames*2,"",Y1116+1)))</f>
        <v>1116</v>
      </c>
    </row>
    <row r="1118" spans="1:25" ht="13.35" customHeight="1" x14ac:dyDescent="0.3">
      <c r="A1118" s="6" cm="1">
        <f t="array" ref="A1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287</v>
      </c>
      <c r="B1118" s="6" cm="1">
        <f t="array" ref="B1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8" s="6">
        <f>IFERROR(INDEX([1]!tblSchedule[Week Game Scheduled],MATCH(tblTeamSch[[#This Row],[Game Num]],[1]!tblSchedule[GameNum],0)),"")</f>
        <v>8</v>
      </c>
      <c r="D1118" s="6">
        <f>IFERROR(INDEX([1]!tblSchedule[Round],MATCH(tblTeamSch[[#This Row],[Game Num]],[1]!tblSchedule[GameNum],0)),"")</f>
        <v>5</v>
      </c>
      <c r="E1118" s="6">
        <f>IFERROR(INDEX([1]!tblSchedule[Rnd Sch],MATCH(tblTeamSch[[#This Row],[Game Num]],[1]!tblSchedule[GameNum],0)),"")</f>
        <v>5</v>
      </c>
      <c r="F1118" s="6" t="str">
        <f>IFERROR(INDEX([1]!tblSchedule[DLC],MATCH(tblTeamSch[[#This Row],[Game Num]],[1]!tblSchedule[GameNum],0)),"")</f>
        <v>6B1A</v>
      </c>
      <c r="G1118" s="7" t="str">
        <f>IFERROR(INDEX([1]!tblSchedule[Facility],MATCH(tblTeamSch[[#This Row],[Game Num]],[1]!tblSchedule[GameNum],0)),"")</f>
        <v>Saint Andrew Academy Gym</v>
      </c>
      <c r="H1118" s="8">
        <f>IFERROR(INDEX([1]!tblSchedule[Game Date],MATCH(tblTeamSch[[#This Row],[Game Num]],[1]!tblSchedule[GameNum],0)),"")</f>
        <v>46040</v>
      </c>
      <c r="I1118" s="9">
        <f>IFERROR(INDEX([1]!tblSchedule[Game Time],MATCH(tblTeamSch[[#This Row],[Game Num]],[1]!tblSchedule[GameNum],0)),"")</f>
        <v>0.54166666666666663</v>
      </c>
      <c r="J1118" s="10" t="str">
        <f>IFERROR(INDEX([1]!tblTeams[Organization],MATCH(tblTeamSch[[#This Row],[Team]],[1]!tblTeams[Team],0)),"")</f>
        <v>St. Andrew Academy</v>
      </c>
      <c r="K1118" s="10" t="str">
        <f>IFERROR(INDEX([1]!tblOrg[Abbr],MATCH(tblTeamSch[[#This Row],[Org]],[1]!tblOrg[Organization],0)),"")</f>
        <v>And</v>
      </c>
      <c r="L1118" s="10" t="str">
        <f>IFERROR(INDEX(IF(tblTeamSch[[#This Row],[1vs2]]=1,[1]!tblSchedule[Team 1 Name],[1]!tblSchedule[Team 2 Name]),MATCH(tblTeamSch[[#This Row],[Game Num]],[1]!tblSchedule[GameNum],0)),"")</f>
        <v>St. Andrew BB 6B</v>
      </c>
      <c r="M1118" s="10" t="str">
        <f>IFERROR(INDEX(IF(tblTeamSch[[#This Row],[1vs2]]=1,[1]!tblSchedule[Team 2 Name],[1]!tblSchedule[Team 1 Name]),MATCH(tblTeamSch[[#This Row],[Game Num]],[1]!tblSchedule[GameNum],0)),"")</f>
        <v>Ascension BB 6B#1</v>
      </c>
      <c r="N1118" s="6"/>
      <c r="O1118" s="6"/>
      <c r="P1118" s="6"/>
      <c r="Q1118" s="6">
        <f>INDEX([1]!tblSchedule[Home Game],MATCH(tblTeamSch[[#This Row],[Game Num]],[1]!tblSchedule[GameNum],0))</f>
        <v>1</v>
      </c>
      <c r="R1118" s="7" t="e">
        <f>IF(COUNTIFS(tblTeamSch[Team],tblTeamSch[[#This Row],[Team]],#REF!,1)&gt;1,"Y","")</f>
        <v>#REF!</v>
      </c>
      <c r="S1118" s="6">
        <f>INDEX([1]!tblLoc[Score],MATCH(INDEX([1]!tblOrg[Loc],MATCH(tblTeamSch[[#This Row],[Org]],[1]!tblOrg[Organization],0)),[1]!tblLoc[Loc],0))</f>
        <v>10</v>
      </c>
      <c r="T1118" s="6" t="e">
        <f>INDEX([1]!tblLoc[Score],MATCH(INDEX([1]!tblOrg[Loc],MATCH(#REF!,[1]!tblOrg[Abbr],0)),[1]!tblLoc[Loc],0))</f>
        <v>#REF!</v>
      </c>
      <c r="U1118" s="6">
        <f>IFERROR(INDEX([1]!tblLoc[Score],MATCH(INDEX([1]!tblOrg[Loc],MATCH(INDEX(FacList,MATCH(tblTeamSch[[#This Row],[Facility]],INDEX(FacList,,1),0),3),[1]!tblOrg[Org Num],0)),[1]!tblLoc[Loc],0)),"")</f>
        <v>10</v>
      </c>
      <c r="V1118" s="6">
        <f>IF(OR(tblTeamSch[[#This Row],[Court]]="",tblTeamSch[[#This Row],[Home]]&gt;0),0,IF(tblTeamSch[[#This Row],[Court]]&lt;10,0,IF(tblTeamSch[[#This Row],[Home Court]]=10,0,10)))</f>
        <v>0</v>
      </c>
      <c r="W1118" s="6" t="e">
        <f>COUNTIFS(tblTeamSch[Travel Score for Game],10,tblTeamSch[Home],0,#REF!,#REF!)</f>
        <v>#REF!</v>
      </c>
      <c r="X1118" s="6" t="str">
        <f>IFERROR(INDEX(tblTeamSch[Overall Travel Score],MATCH(tblTeamSch[[#This Row],[Opponent]],tblTeamSch[Team],0)),"")</f>
        <v/>
      </c>
      <c r="Y1118" s="6" cm="1">
        <f t="array" ref="Y1118">IF(Y1117="Num",1,IF(Y1117="","",IF(Y1117+1&gt;TotalNumRegGames*2,"",Y1117+1)))</f>
        <v>1117</v>
      </c>
    </row>
    <row r="1119" spans="1:25" ht="13.35" customHeight="1" x14ac:dyDescent="0.3">
      <c r="A1119" s="6" cm="1">
        <f t="array" ref="A1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293</v>
      </c>
      <c r="B1119" s="6" cm="1">
        <f t="array" ref="B1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19" s="6">
        <f>IFERROR(INDEX([1]!tblSchedule[Week Game Scheduled],MATCH(tblTeamSch[[#This Row],[Game Num]],[1]!tblSchedule[GameNum],0)),"")</f>
        <v>9</v>
      </c>
      <c r="D1119" s="6">
        <f>IFERROR(INDEX([1]!tblSchedule[Round],MATCH(tblTeamSch[[#This Row],[Game Num]],[1]!tblSchedule[GameNum],0)),"")</f>
        <v>6</v>
      </c>
      <c r="E1119" s="6">
        <f>IFERROR(INDEX([1]!tblSchedule[Rnd Sch],MATCH(tblTeamSch[[#This Row],[Game Num]],[1]!tblSchedule[GameNum],0)),"")</f>
        <v>6</v>
      </c>
      <c r="F1119" s="6" t="str">
        <f>IFERROR(INDEX([1]!tblSchedule[DLC],MATCH(tblTeamSch[[#This Row],[Game Num]],[1]!tblSchedule[GameNum],0)),"")</f>
        <v>6B1A</v>
      </c>
      <c r="G1119" s="7" t="str">
        <f>IFERROR(INDEX([1]!tblSchedule[Facility],MATCH(tblTeamSch[[#This Row],[Game Num]],[1]!tblSchedule[GameNum],0)),"")</f>
        <v>Saint Andrew Academy Gym</v>
      </c>
      <c r="H1119" s="8">
        <f>IFERROR(INDEX([1]!tblSchedule[Game Date],MATCH(tblTeamSch[[#This Row],[Game Num]],[1]!tblSchedule[GameNum],0)),"")</f>
        <v>46047</v>
      </c>
      <c r="I1119" s="9">
        <f>IFERROR(INDEX([1]!tblSchedule[Game Time],MATCH(tblTeamSch[[#This Row],[Game Num]],[1]!tblSchedule[GameNum],0)),"")</f>
        <v>0.54166666666666663</v>
      </c>
      <c r="J1119" s="10" t="str">
        <f>IFERROR(INDEX([1]!tblTeams[Organization],MATCH(tblTeamSch[[#This Row],[Team]],[1]!tblTeams[Team],0)),"")</f>
        <v>St. Andrew Academy</v>
      </c>
      <c r="K1119" s="10" t="str">
        <f>IFERROR(INDEX([1]!tblOrg[Abbr],MATCH(tblTeamSch[[#This Row],[Org]],[1]!tblOrg[Organization],0)),"")</f>
        <v>And</v>
      </c>
      <c r="L1119" s="10" t="str">
        <f>IFERROR(INDEX(IF(tblTeamSch[[#This Row],[1vs2]]=1,[1]!tblSchedule[Team 1 Name],[1]!tblSchedule[Team 2 Name]),MATCH(tblTeamSch[[#This Row],[Game Num]],[1]!tblSchedule[GameNum],0)),"")</f>
        <v>St. Andrew BB 6B</v>
      </c>
      <c r="M1119" s="10" t="str">
        <f>IFERROR(INDEX(IF(tblTeamSch[[#This Row],[1vs2]]=1,[1]!tblSchedule[Team 2 Name],[1]!tblSchedule[Team 1 Name]),MATCH(tblTeamSch[[#This Row],[Game Num]],[1]!tblSchedule[GameNum],0)),"")</f>
        <v>OLOL 5/6 BB #1</v>
      </c>
      <c r="N1119" s="6"/>
      <c r="O1119" s="6"/>
      <c r="P1119" s="6"/>
      <c r="Q1119" s="6">
        <f>INDEX([1]!tblSchedule[Home Game],MATCH(tblTeamSch[[#This Row],[Game Num]],[1]!tblSchedule[GameNum],0))</f>
        <v>1</v>
      </c>
      <c r="R1119" s="7" t="e">
        <f>IF(COUNTIFS(tblTeamSch[Team],tblTeamSch[[#This Row],[Team]],#REF!,1)&gt;1,"Y","")</f>
        <v>#REF!</v>
      </c>
      <c r="S1119" s="6">
        <f>INDEX([1]!tblLoc[Score],MATCH(INDEX([1]!tblOrg[Loc],MATCH(tblTeamSch[[#This Row],[Org]],[1]!tblOrg[Organization],0)),[1]!tblLoc[Loc],0))</f>
        <v>10</v>
      </c>
      <c r="T1119" s="6" t="e">
        <f>INDEX([1]!tblLoc[Score],MATCH(INDEX([1]!tblOrg[Loc],MATCH(#REF!,[1]!tblOrg[Abbr],0)),[1]!tblLoc[Loc],0))</f>
        <v>#REF!</v>
      </c>
      <c r="U1119" s="6">
        <f>IFERROR(INDEX([1]!tblLoc[Score],MATCH(INDEX([1]!tblOrg[Loc],MATCH(INDEX(FacList,MATCH(tblTeamSch[[#This Row],[Facility]],INDEX(FacList,,1),0),3),[1]!tblOrg[Org Num],0)),[1]!tblLoc[Loc],0)),"")</f>
        <v>10</v>
      </c>
      <c r="V1119" s="6">
        <f>IF(OR(tblTeamSch[[#This Row],[Court]]="",tblTeamSch[[#This Row],[Home]]&gt;0),0,IF(tblTeamSch[[#This Row],[Court]]&lt;10,0,IF(tblTeamSch[[#This Row],[Home Court]]=10,0,10)))</f>
        <v>0</v>
      </c>
      <c r="W1119" s="6" t="e">
        <f>COUNTIFS(tblTeamSch[Travel Score for Game],10,tblTeamSch[Home],0,#REF!,#REF!)</f>
        <v>#REF!</v>
      </c>
      <c r="X1119" s="6" t="str">
        <f>IFERROR(INDEX(tblTeamSch[Overall Travel Score],MATCH(tblTeamSch[[#This Row],[Opponent]],tblTeamSch[Team],0)),"")</f>
        <v/>
      </c>
      <c r="Y1119" s="6" cm="1">
        <f t="array" ref="Y1119">IF(Y1118="Num",1,IF(Y1118="","",IF(Y1118+1&gt;TotalNumRegGames*2,"",Y1118+1)))</f>
        <v>1118</v>
      </c>
    </row>
    <row r="1120" spans="1:25" ht="13.35" customHeight="1" x14ac:dyDescent="0.3">
      <c r="A1120" s="6" cm="1">
        <f t="array" ref="A1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299</v>
      </c>
      <c r="B1120" s="6" cm="1">
        <f t="array" ref="B1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0" s="6">
        <f>IFERROR(INDEX([1]!tblSchedule[Week Game Scheduled],MATCH(tblTeamSch[[#This Row],[Game Num]],[1]!tblSchedule[GameNum],0)),"")</f>
        <v>9</v>
      </c>
      <c r="D1120" s="6">
        <f>IFERROR(INDEX([1]!tblSchedule[Round],MATCH(tblTeamSch[[#This Row],[Game Num]],[1]!tblSchedule[GameNum],0)),"")</f>
        <v>7</v>
      </c>
      <c r="E1120" s="6">
        <f>IFERROR(INDEX([1]!tblSchedule[Rnd Sch],MATCH(tblTeamSch[[#This Row],[Game Num]],[1]!tblSchedule[GameNum],0)),"")</f>
        <v>7</v>
      </c>
      <c r="F1120" s="6" t="str">
        <f>IFERROR(INDEX([1]!tblSchedule[DLC],MATCH(tblTeamSch[[#This Row],[Game Num]],[1]!tblSchedule[GameNum],0)),"")</f>
        <v>6B1A</v>
      </c>
      <c r="G1120" s="7" t="str">
        <f>IFERROR(INDEX([1]!tblSchedule[Facility],MATCH(tblTeamSch[[#This Row],[Game Num]],[1]!tblSchedule[GameNum],0)),"")</f>
        <v>Saint Andrew Academy Gym</v>
      </c>
      <c r="H1120" s="8">
        <f>IFERROR(INDEX([1]!tblSchedule[Game Date],MATCH(tblTeamSch[[#This Row],[Game Num]],[1]!tblSchedule[GameNum],0)),"")</f>
        <v>46053</v>
      </c>
      <c r="I1120" s="9">
        <f>IFERROR(INDEX([1]!tblSchedule[Game Time],MATCH(tblTeamSch[[#This Row],[Game Num]],[1]!tblSchedule[GameNum],0)),"")</f>
        <v>0.41666666666666669</v>
      </c>
      <c r="J1120" s="10" t="str">
        <f>IFERROR(INDEX([1]!tblTeams[Organization],MATCH(tblTeamSch[[#This Row],[Team]],[1]!tblTeams[Team],0)),"")</f>
        <v>St. Andrew Academy</v>
      </c>
      <c r="K1120" s="10" t="str">
        <f>IFERROR(INDEX([1]!tblOrg[Abbr],MATCH(tblTeamSch[[#This Row],[Org]],[1]!tblOrg[Organization],0)),"")</f>
        <v>And</v>
      </c>
      <c r="L1120" s="10" t="str">
        <f>IFERROR(INDEX(IF(tblTeamSch[[#This Row],[1vs2]]=1,[1]!tblSchedule[Team 1 Name],[1]!tblSchedule[Team 2 Name]),MATCH(tblTeamSch[[#This Row],[Game Num]],[1]!tblSchedule[GameNum],0)),"")</f>
        <v>St. Andrew BB 6B</v>
      </c>
      <c r="M1120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1120" s="6" t="str" cm="1">
        <f t="array" ref="N112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0" s="6" t="str">
        <f>IFERROR(INDEX(#REF!,MATCH(tblTeamSch[[#This Row],[Team]],[1]!tblTeams[Team],0)),"")</f>
        <v/>
      </c>
      <c r="Q1120" s="6">
        <f>INDEX([1]!tblSchedule[Home Game],MATCH(tblTeamSch[[#This Row],[Game Num]],[1]!tblSchedule[GameNum],0))</f>
        <v>1</v>
      </c>
      <c r="R1120" s="7" t="e">
        <f>IF(COUNTIFS(tblTeamSch[Team],tblTeamSch[[#This Row],[Team]],#REF!,1)&gt;1,"Y","")</f>
        <v>#REF!</v>
      </c>
      <c r="S1120" s="6">
        <f>INDEX([1]!tblLoc[Score],MATCH(INDEX([1]!tblOrg[Loc],MATCH(tblTeamSch[[#This Row],[Org]],[1]!tblOrg[Organization],0)),[1]!tblLoc[Loc],0))</f>
        <v>10</v>
      </c>
      <c r="T1120" s="6" t="e">
        <f>INDEX([1]!tblLoc[Score],MATCH(INDEX([1]!tblOrg[Loc],MATCH(#REF!,[1]!tblOrg[Abbr],0)),[1]!tblLoc[Loc],0))</f>
        <v>#REF!</v>
      </c>
      <c r="U1120" s="6">
        <f>IFERROR(INDEX([1]!tblLoc[Score],MATCH(INDEX([1]!tblOrg[Loc],MATCH(INDEX(FacList,MATCH(tblTeamSch[[#This Row],[Facility]],INDEX(FacList,,1),0),3),[1]!tblOrg[Org Num],0)),[1]!tblLoc[Loc],0)),"")</f>
        <v>10</v>
      </c>
      <c r="V1120" s="6">
        <f>IF(OR(tblTeamSch[[#This Row],[Court]]="",tblTeamSch[[#This Row],[Home]]&gt;0),0,IF(tblTeamSch[[#This Row],[Court]]&lt;10,0,IF(tblTeamSch[[#This Row],[Home Court]]=10,0,10)))</f>
        <v>0</v>
      </c>
      <c r="W1120" s="6" t="e">
        <f>COUNTIFS(tblTeamSch[Travel Score for Game],10,tblTeamSch[Home],0,#REF!,#REF!)</f>
        <v>#REF!</v>
      </c>
      <c r="X1120" s="6" t="str">
        <f>IFERROR(INDEX(tblTeamSch[Overall Travel Score],MATCH(tblTeamSch[[#This Row],[Opponent]],tblTeamSch[Team],0)),"")</f>
        <v/>
      </c>
      <c r="Y1120" s="6" cm="1">
        <f t="array" ref="Y1120">IF(Y1119="Num",1,IF(Y1119="","",IF(Y1119+1&gt;TotalNumRegGames*2,"",Y1119+1)))</f>
        <v>1119</v>
      </c>
    </row>
    <row r="1121" spans="1:25" ht="13.35" customHeight="1" x14ac:dyDescent="0.3">
      <c r="A1121" s="6" cm="1">
        <f t="array" ref="A1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</v>
      </c>
      <c r="B1121" s="6" cm="1">
        <f t="array" ref="B1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1" s="6">
        <f>IFERROR(INDEX([1]!tblSchedule[Week Game Scheduled],MATCH(tblTeamSch[[#This Row],[Game Num]],[1]!tblSchedule[GameNum],0)),"")</f>
        <v>50</v>
      </c>
      <c r="D1121" s="6">
        <f>IFERROR(INDEX([1]!tblSchedule[Round],MATCH(tblTeamSch[[#This Row],[Game Num]],[1]!tblSchedule[GameNum],0)),"")</f>
        <v>1</v>
      </c>
      <c r="E1121" s="6">
        <f>IFERROR(INDEX([1]!tblSchedule[Rnd Sch],MATCH(tblTeamSch[[#This Row],[Game Num]],[1]!tblSchedule[GameNum],0)),"")</f>
        <v>1</v>
      </c>
      <c r="F1121" s="6" t="str">
        <f>IFERROR(INDEX([1]!tblSchedule[DLC],MATCH(tblTeamSch[[#This Row],[Game Num]],[1]!tblSchedule[GameNum],0)),"")</f>
        <v>8B1A</v>
      </c>
      <c r="G1121" s="7" t="str">
        <f>IFERROR(INDEX([1]!tblSchedule[Facility],MATCH(tblTeamSch[[#This Row],[Game Num]],[1]!tblSchedule[GameNum],0)),"")</f>
        <v>Saint Andrew Academy Gym</v>
      </c>
      <c r="H1121" s="8">
        <f>IFERROR(INDEX([1]!tblSchedule[Game Date],MATCH(tblTeamSch[[#This Row],[Game Num]],[1]!tblSchedule[GameNum],0)),"")</f>
        <v>45998</v>
      </c>
      <c r="I1121" s="9">
        <f>IFERROR(INDEX([1]!tblSchedule[Game Time],MATCH(tblTeamSch[[#This Row],[Game Num]],[1]!tblSchedule[GameNum],0)),"")</f>
        <v>0.54166666666666663</v>
      </c>
      <c r="J1121" s="10" t="str">
        <f>IFERROR(INDEX([1]!tblTeams[Organization],MATCH(tblTeamSch[[#This Row],[Team]],[1]!tblTeams[Team],0)),"")</f>
        <v>St. Andrew Academy</v>
      </c>
      <c r="K1121" s="10" t="str">
        <f>IFERROR(INDEX([1]!tblOrg[Abbr],MATCH(tblTeamSch[[#This Row],[Org]],[1]!tblOrg[Organization],0)),"")</f>
        <v>And</v>
      </c>
      <c r="L1121" s="10" t="str">
        <f>IFERROR(INDEX(IF(tblTeamSch[[#This Row],[1vs2]]=1,[1]!tblSchedule[Team 1 Name],[1]!tblSchedule[Team 2 Name]),MATCH(tblTeamSch[[#This Row],[Game Num]],[1]!tblSchedule[GameNum],0)),"")</f>
        <v>St. Andrew BB 8B</v>
      </c>
      <c r="M1121" s="10" t="str">
        <f>IFERROR(INDEX(IF(tblTeamSch[[#This Row],[1vs2]]=1,[1]!tblSchedule[Team 2 Name],[1]!tblSchedule[Team 1 Name]),MATCH(tblTeamSch[[#This Row],[Game Num]],[1]!tblSchedule[GameNum],0)),"")</f>
        <v>St. Athanasius BB 8B#1</v>
      </c>
      <c r="N1121" s="6" t="str" cm="1">
        <f t="array" ref="N112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1" s="6" t="str">
        <f>IFERROR(INDEX(#REF!,MATCH(tblTeamSch[[#This Row],[Team]],[1]!tblTeams[Team],0)),"")</f>
        <v/>
      </c>
      <c r="Q1121" s="6">
        <f>INDEX([1]!tblSchedule[Home Game],MATCH(tblTeamSch[[#This Row],[Game Num]],[1]!tblSchedule[GameNum],0))</f>
        <v>1</v>
      </c>
      <c r="R1121" s="7" t="e">
        <f>IF(COUNTIFS(tblTeamSch[Team],tblTeamSch[[#This Row],[Team]],#REF!,1)&gt;1,"Y","")</f>
        <v>#REF!</v>
      </c>
      <c r="S1121" s="6">
        <f>INDEX([1]!tblLoc[Score],MATCH(INDEX([1]!tblOrg[Loc],MATCH(tblTeamSch[[#This Row],[Org]],[1]!tblOrg[Organization],0)),[1]!tblLoc[Loc],0))</f>
        <v>10</v>
      </c>
      <c r="T1121" s="6" t="e">
        <f>INDEX([1]!tblLoc[Score],MATCH(INDEX([1]!tblOrg[Loc],MATCH(#REF!,[1]!tblOrg[Abbr],0)),[1]!tblLoc[Loc],0))</f>
        <v>#REF!</v>
      </c>
      <c r="U1121" s="6">
        <f>IFERROR(INDEX([1]!tblLoc[Score],MATCH(INDEX([1]!tblOrg[Loc],MATCH(INDEX(FacList,MATCH(tblTeamSch[[#This Row],[Facility]],INDEX(FacList,,1),0),3),[1]!tblOrg[Org Num],0)),[1]!tblLoc[Loc],0)),"")</f>
        <v>10</v>
      </c>
      <c r="V1121" s="6">
        <f>IF(OR(tblTeamSch[[#This Row],[Court]]="",tblTeamSch[[#This Row],[Home]]&gt;0),0,IF(tblTeamSch[[#This Row],[Court]]&lt;10,0,IF(tblTeamSch[[#This Row],[Home Court]]=10,0,10)))</f>
        <v>0</v>
      </c>
      <c r="W1121" s="6" t="e">
        <f>COUNTIFS(tblTeamSch[Travel Score for Game],10,tblTeamSch[Home],0,#REF!,#REF!)</f>
        <v>#REF!</v>
      </c>
      <c r="X1121" s="6" t="str">
        <f>IFERROR(INDEX(tblTeamSch[Overall Travel Score],MATCH(tblTeamSch[[#This Row],[Opponent]],tblTeamSch[Team],0)),"")</f>
        <v/>
      </c>
      <c r="Y1121" s="6" cm="1">
        <f t="array" ref="Y1121">IF(Y1120="Num",1,IF(Y1120="","",IF(Y1120+1&gt;TotalNumRegGames*2,"",Y1120+1)))</f>
        <v>1120</v>
      </c>
    </row>
    <row r="1122" spans="1:25" ht="13.35" customHeight="1" x14ac:dyDescent="0.3">
      <c r="A1122" s="6" cm="1">
        <f t="array" ref="A1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</v>
      </c>
      <c r="B1122" s="6" cm="1">
        <f t="array" ref="B1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22" s="6">
        <f>IFERROR(INDEX([1]!tblSchedule[Week Game Scheduled],MATCH(tblTeamSch[[#This Row],[Game Num]],[1]!tblSchedule[GameNum],0)),"")</f>
        <v>51</v>
      </c>
      <c r="D1122" s="6">
        <f>IFERROR(INDEX([1]!tblSchedule[Round],MATCH(tblTeamSch[[#This Row],[Game Num]],[1]!tblSchedule[GameNum],0)),"")</f>
        <v>2</v>
      </c>
      <c r="E1122" s="6">
        <f>IFERROR(INDEX([1]!tblSchedule[Rnd Sch],MATCH(tblTeamSch[[#This Row],[Game Num]],[1]!tblSchedule[GameNum],0)),"")</f>
        <v>2</v>
      </c>
      <c r="F1122" s="6" t="str">
        <f>IFERROR(INDEX([1]!tblSchedule[DLC],MATCH(tblTeamSch[[#This Row],[Game Num]],[1]!tblSchedule[GameNum],0)),"")</f>
        <v>8B1A</v>
      </c>
      <c r="G1122" s="7" t="str">
        <f>IFERROR(INDEX([1]!tblSchedule[Facility],MATCH(tblTeamSch[[#This Row],[Game Num]],[1]!tblSchedule[GameNum],0)),"")</f>
        <v>Trinity High School's Steinhauser Gym</v>
      </c>
      <c r="H1122" s="8">
        <f>IFERROR(INDEX([1]!tblSchedule[Game Date],MATCH(tblTeamSch[[#This Row],[Game Num]],[1]!tblSchedule[GameNum],0)),"")</f>
        <v>46005</v>
      </c>
      <c r="I1122" s="9">
        <f>IFERROR(INDEX([1]!tblSchedule[Game Time],MATCH(tblTeamSch[[#This Row],[Game Num]],[1]!tblSchedule[GameNum],0)),"")</f>
        <v>0.66666666666666663</v>
      </c>
      <c r="J1122" s="10" t="str">
        <f>IFERROR(INDEX([1]!tblTeams[Organization],MATCH(tblTeamSch[[#This Row],[Team]],[1]!tblTeams[Team],0)),"")</f>
        <v>St. Andrew Academy</v>
      </c>
      <c r="K1122" s="10" t="str">
        <f>IFERROR(INDEX([1]!tblOrg[Abbr],MATCH(tblTeamSch[[#This Row],[Org]],[1]!tblOrg[Organization],0)),"")</f>
        <v>And</v>
      </c>
      <c r="L1122" s="10" t="str">
        <f>IFERROR(INDEX(IF(tblTeamSch[[#This Row],[1vs2]]=1,[1]!tblSchedule[Team 1 Name],[1]!tblSchedule[Team 2 Name]),MATCH(tblTeamSch[[#This Row],[Game Num]],[1]!tblSchedule[GameNum],0)),"")</f>
        <v>St. Andrew BB 8B</v>
      </c>
      <c r="M1122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1122" s="6" t="str" cm="1">
        <f t="array" ref="N112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2" s="6" t="str">
        <f>IFERROR(INDEX(#REF!,MATCH(tblTeamSch[[#This Row],[Team]],[1]!tblTeams[Team],0)),"")</f>
        <v/>
      </c>
      <c r="Q1122" s="6">
        <f>INDEX([1]!tblSchedule[Home Game],MATCH(tblTeamSch[[#This Row],[Game Num]],[1]!tblSchedule[GameNum],0))</f>
        <v>0</v>
      </c>
      <c r="R1122" s="7" t="e">
        <f>IF(COUNTIFS(tblTeamSch[Team],tblTeamSch[[#This Row],[Team]],#REF!,1)&gt;1,"Y","")</f>
        <v>#REF!</v>
      </c>
      <c r="S1122" s="6">
        <f>INDEX([1]!tblLoc[Score],MATCH(INDEX([1]!tblOrg[Loc],MATCH(tblTeamSch[[#This Row],[Org]],[1]!tblOrg[Organization],0)),[1]!tblLoc[Loc],0))</f>
        <v>10</v>
      </c>
      <c r="T1122" s="6" t="e">
        <f>INDEX([1]!tblLoc[Score],MATCH(INDEX([1]!tblOrg[Loc],MATCH(#REF!,[1]!tblOrg[Abbr],0)),[1]!tblLoc[Loc],0))</f>
        <v>#REF!</v>
      </c>
      <c r="U1122" s="6" t="str">
        <f>IFERROR(INDEX([1]!tblLoc[Score],MATCH(INDEX([1]!tblOrg[Loc],MATCH(INDEX(FacList,MATCH(tblTeamSch[[#This Row],[Facility]],INDEX(FacList,,1),0),3),[1]!tblOrg[Org Num],0)),[1]!tblLoc[Loc],0)),"")</f>
        <v/>
      </c>
      <c r="V1122" s="6">
        <f>IF(OR(tblTeamSch[[#This Row],[Court]]="",tblTeamSch[[#This Row],[Home]]&gt;0),0,IF(tblTeamSch[[#This Row],[Court]]&lt;10,0,IF(tblTeamSch[[#This Row],[Home Court]]=10,0,10)))</f>
        <v>0</v>
      </c>
      <c r="W1122" s="6" t="e">
        <f>COUNTIFS(tblTeamSch[Travel Score for Game],10,tblTeamSch[Home],0,#REF!,#REF!)</f>
        <v>#REF!</v>
      </c>
      <c r="X1122" s="6" t="str">
        <f>IFERROR(INDEX(tblTeamSch[Overall Travel Score],MATCH(tblTeamSch[[#This Row],[Opponent]],tblTeamSch[Team],0)),"")</f>
        <v/>
      </c>
      <c r="Y1122" s="6" cm="1">
        <f t="array" ref="Y1122">IF(Y1121="Num",1,IF(Y1121="","",IF(Y1121+1&gt;TotalNumRegGames*2,"",Y1121+1)))</f>
        <v>1121</v>
      </c>
    </row>
    <row r="1123" spans="1:25" ht="13.35" customHeight="1" x14ac:dyDescent="0.3">
      <c r="A1123" s="6" cm="1">
        <f t="array" ref="A1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</v>
      </c>
      <c r="B1123" s="6" cm="1">
        <f t="array" ref="B1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23" s="6">
        <f>IFERROR(INDEX([1]!tblSchedule[Week Game Scheduled],MATCH(tblTeamSch[[#This Row],[Game Num]],[1]!tblSchedule[GameNum],0)),"")</f>
        <v>6</v>
      </c>
      <c r="D1123" s="6">
        <f>IFERROR(INDEX([1]!tblSchedule[Round],MATCH(tblTeamSch[[#This Row],[Game Num]],[1]!tblSchedule[GameNum],0)),"")</f>
        <v>3</v>
      </c>
      <c r="E1123" s="6">
        <f>IFERROR(INDEX([1]!tblSchedule[Rnd Sch],MATCH(tblTeamSch[[#This Row],[Game Num]],[1]!tblSchedule[GameNum],0)),"")</f>
        <v>3</v>
      </c>
      <c r="F1123" s="6" t="str">
        <f>IFERROR(INDEX([1]!tblSchedule[DLC],MATCH(tblTeamSch[[#This Row],[Game Num]],[1]!tblSchedule[GameNum],0)),"")</f>
        <v>8B1A</v>
      </c>
      <c r="G1123" s="7" t="str">
        <f>IFERROR(INDEX([1]!tblSchedule[Facility],MATCH(tblTeamSch[[#This Row],[Game Num]],[1]!tblSchedule[GameNum],0)),"")</f>
        <v>Saint Andrew Academy Gym</v>
      </c>
      <c r="H1123" s="8">
        <f>IFERROR(INDEX([1]!tblSchedule[Game Date],MATCH(tblTeamSch[[#This Row],[Game Num]],[1]!tblSchedule[GameNum],0)),"")</f>
        <v>46026</v>
      </c>
      <c r="I1123" s="9">
        <f>IFERROR(INDEX([1]!tblSchedule[Game Time],MATCH(tblTeamSch[[#This Row],[Game Num]],[1]!tblSchedule[GameNum],0)),"")</f>
        <v>0.54166666666666663</v>
      </c>
      <c r="J1123" s="10" t="str">
        <f>IFERROR(INDEX([1]!tblTeams[Organization],MATCH(tblTeamSch[[#This Row],[Team]],[1]!tblTeams[Team],0)),"")</f>
        <v>St. Andrew Academy</v>
      </c>
      <c r="K1123" s="10" t="str">
        <f>IFERROR(INDEX([1]!tblOrg[Abbr],MATCH(tblTeamSch[[#This Row],[Org]],[1]!tblOrg[Organization],0)),"")</f>
        <v>And</v>
      </c>
      <c r="L1123" s="10" t="str">
        <f>IFERROR(INDEX(IF(tblTeamSch[[#This Row],[1vs2]]=1,[1]!tblSchedule[Team 1 Name],[1]!tblSchedule[Team 2 Name]),MATCH(tblTeamSch[[#This Row],[Game Num]],[1]!tblSchedule[GameNum],0)),"")</f>
        <v>St. Andrew BB 8B</v>
      </c>
      <c r="M1123" s="10" t="str">
        <f>IFERROR(INDEX(IF(tblTeamSch[[#This Row],[1vs2]]=1,[1]!tblSchedule[Team 2 Name],[1]!tblSchedule[Team 1 Name]),MATCH(tblTeamSch[[#This Row],[Game Num]],[1]!tblSchedule[GameNum],0)),"")</f>
        <v>OLOL 7/8 Boys #1</v>
      </c>
      <c r="N1123" s="6" t="str" cm="1">
        <f t="array" ref="N112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3" s="6" t="str">
        <f>IFERROR(INDEX(#REF!,MATCH(tblTeamSch[[#This Row],[Team]],[1]!tblTeams[Team],0)),"")</f>
        <v/>
      </c>
      <c r="Q1123" s="6">
        <f>INDEX([1]!tblSchedule[Home Game],MATCH(tblTeamSch[[#This Row],[Game Num]],[1]!tblSchedule[GameNum],0))</f>
        <v>1</v>
      </c>
      <c r="R1123" s="7" t="e">
        <f>IF(COUNTIFS(tblTeamSch[Team],tblTeamSch[[#This Row],[Team]],#REF!,1)&gt;1,"Y","")</f>
        <v>#REF!</v>
      </c>
      <c r="S1123" s="6">
        <f>INDEX([1]!tblLoc[Score],MATCH(INDEX([1]!tblOrg[Loc],MATCH(tblTeamSch[[#This Row],[Org]],[1]!tblOrg[Organization],0)),[1]!tblLoc[Loc],0))</f>
        <v>10</v>
      </c>
      <c r="T1123" s="6" t="e">
        <f>INDEX([1]!tblLoc[Score],MATCH(INDEX([1]!tblOrg[Loc],MATCH(#REF!,[1]!tblOrg[Abbr],0)),[1]!tblLoc[Loc],0))</f>
        <v>#REF!</v>
      </c>
      <c r="U1123" s="6">
        <f>IFERROR(INDEX([1]!tblLoc[Score],MATCH(INDEX([1]!tblOrg[Loc],MATCH(INDEX(FacList,MATCH(tblTeamSch[[#This Row],[Facility]],INDEX(FacList,,1),0),3),[1]!tblOrg[Org Num],0)),[1]!tblLoc[Loc],0)),"")</f>
        <v>10</v>
      </c>
      <c r="V1123" s="6">
        <f>IF(OR(tblTeamSch[[#This Row],[Court]]="",tblTeamSch[[#This Row],[Home]]&gt;0),0,IF(tblTeamSch[[#This Row],[Court]]&lt;10,0,IF(tblTeamSch[[#This Row],[Home Court]]=10,0,10)))</f>
        <v>0</v>
      </c>
      <c r="W1123" s="6" t="e">
        <f>COUNTIFS(tblTeamSch[Travel Score for Game],10,tblTeamSch[Home],0,#REF!,#REF!)</f>
        <v>#REF!</v>
      </c>
      <c r="X1123" s="6" t="str">
        <f>IFERROR(INDEX(tblTeamSch[Overall Travel Score],MATCH(tblTeamSch[[#This Row],[Opponent]],tblTeamSch[Team],0)),"")</f>
        <v/>
      </c>
      <c r="Y1123" s="6" cm="1">
        <f t="array" ref="Y1123">IF(Y1122="Num",1,IF(Y1122="","",IF(Y1122+1&gt;TotalNumRegGames*2,"",Y1122+1)))</f>
        <v>1122</v>
      </c>
    </row>
    <row r="1124" spans="1:25" ht="13.35" customHeight="1" x14ac:dyDescent="0.3">
      <c r="A1124" s="6" cm="1">
        <f t="array" ref="A1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</v>
      </c>
      <c r="B1124" s="6" cm="1">
        <f t="array" ref="B1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4" s="6">
        <f>IFERROR(INDEX([1]!tblSchedule[Week Game Scheduled],MATCH(tblTeamSch[[#This Row],[Game Num]],[1]!tblSchedule[GameNum],0)),"")</f>
        <v>7</v>
      </c>
      <c r="D1124" s="6">
        <f>IFERROR(INDEX([1]!tblSchedule[Round],MATCH(tblTeamSch[[#This Row],[Game Num]],[1]!tblSchedule[GameNum],0)),"")</f>
        <v>4</v>
      </c>
      <c r="E1124" s="6">
        <f>IFERROR(INDEX([1]!tblSchedule[Rnd Sch],MATCH(tblTeamSch[[#This Row],[Game Num]],[1]!tblSchedule[GameNum],0)),"")</f>
        <v>4</v>
      </c>
      <c r="F1124" s="6" t="str">
        <f>IFERROR(INDEX([1]!tblSchedule[DLC],MATCH(tblTeamSch[[#This Row],[Game Num]],[1]!tblSchedule[GameNum],0)),"")</f>
        <v>8B1A</v>
      </c>
      <c r="G1124" s="7" t="str">
        <f>IFERROR(INDEX([1]!tblSchedule[Facility],MATCH(tblTeamSch[[#This Row],[Game Num]],[1]!tblSchedule[GameNum],0)),"")</f>
        <v>Trinity High School's Steinhauser Gym</v>
      </c>
      <c r="H1124" s="8">
        <f>IFERROR(INDEX([1]!tblSchedule[Game Date],MATCH(tblTeamSch[[#This Row],[Game Num]],[1]!tblSchedule[GameNum],0)),"")</f>
        <v>46033</v>
      </c>
      <c r="I1124" s="9">
        <f>IFERROR(INDEX([1]!tblSchedule[Game Time],MATCH(tblTeamSch[[#This Row],[Game Num]],[1]!tblSchedule[GameNum],0)),"")</f>
        <v>0.625</v>
      </c>
      <c r="J1124" s="10" t="str">
        <f>IFERROR(INDEX([1]!tblTeams[Organization],MATCH(tblTeamSch[[#This Row],[Team]],[1]!tblTeams[Team],0)),"")</f>
        <v>St. Andrew Academy</v>
      </c>
      <c r="K1124" s="10" t="str">
        <f>IFERROR(INDEX([1]!tblOrg[Abbr],MATCH(tblTeamSch[[#This Row],[Org]],[1]!tblOrg[Organization],0)),"")</f>
        <v>And</v>
      </c>
      <c r="L1124" s="10" t="str">
        <f>IFERROR(INDEX(IF(tblTeamSch[[#This Row],[1vs2]]=1,[1]!tblSchedule[Team 1 Name],[1]!tblSchedule[Team 2 Name]),MATCH(tblTeamSch[[#This Row],[Game Num]],[1]!tblSchedule[GameNum],0)),"")</f>
        <v>St. Andrew BB 8B</v>
      </c>
      <c r="M1124" s="10" t="str">
        <f>IFERROR(INDEX(IF(tblTeamSch[[#This Row],[1vs2]]=1,[1]!tblSchedule[Team 2 Name],[1]!tblSchedule[Team 1 Name]),MATCH(tblTeamSch[[#This Row],[Game Num]],[1]!tblSchedule[GameNum],0)),"")</f>
        <v>St Bernard BB 8B#1</v>
      </c>
      <c r="N1124" s="6" t="str" cm="1">
        <f t="array" ref="N112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4" s="6" t="str">
        <f>IFERROR(INDEX(#REF!,MATCH(tblTeamSch[[#This Row],[Team]],[1]!tblTeams[Team],0)),"")</f>
        <v/>
      </c>
      <c r="Q1124" s="6">
        <f>INDEX([1]!tblSchedule[Home Game],MATCH(tblTeamSch[[#This Row],[Game Num]],[1]!tblSchedule[GameNum],0))</f>
        <v>0</v>
      </c>
      <c r="R1124" s="7" t="e">
        <f>IF(COUNTIFS(tblTeamSch[Team],tblTeamSch[[#This Row],[Team]],#REF!,1)&gt;1,"Y","")</f>
        <v>#REF!</v>
      </c>
      <c r="S1124" s="6">
        <f>INDEX([1]!tblLoc[Score],MATCH(INDEX([1]!tblOrg[Loc],MATCH(tblTeamSch[[#This Row],[Org]],[1]!tblOrg[Organization],0)),[1]!tblLoc[Loc],0))</f>
        <v>10</v>
      </c>
      <c r="T1124" s="6" t="e">
        <f>INDEX([1]!tblLoc[Score],MATCH(INDEX([1]!tblOrg[Loc],MATCH(#REF!,[1]!tblOrg[Abbr],0)),[1]!tblLoc[Loc],0))</f>
        <v>#REF!</v>
      </c>
      <c r="U1124" s="6" t="str">
        <f>IFERROR(INDEX([1]!tblLoc[Score],MATCH(INDEX([1]!tblOrg[Loc],MATCH(INDEX(FacList,MATCH(tblTeamSch[[#This Row],[Facility]],INDEX(FacList,,1),0),3),[1]!tblOrg[Org Num],0)),[1]!tblLoc[Loc],0)),"")</f>
        <v/>
      </c>
      <c r="V1124" s="6">
        <f>IF(OR(tblTeamSch[[#This Row],[Court]]="",tblTeamSch[[#This Row],[Home]]&gt;0),0,IF(tblTeamSch[[#This Row],[Court]]&lt;10,0,IF(tblTeamSch[[#This Row],[Home Court]]=10,0,10)))</f>
        <v>0</v>
      </c>
      <c r="W1124" s="6" t="e">
        <f>COUNTIFS(tblTeamSch[Travel Score for Game],10,tblTeamSch[Home],0,#REF!,#REF!)</f>
        <v>#REF!</v>
      </c>
      <c r="X1124" s="6" t="str">
        <f>IFERROR(INDEX(tblTeamSch[Overall Travel Score],MATCH(tblTeamSch[[#This Row],[Opponent]],tblTeamSch[Team],0)),"")</f>
        <v/>
      </c>
      <c r="Y1124" s="6" cm="1">
        <f t="array" ref="Y1124">IF(Y1123="Num",1,IF(Y1123="","",IF(Y1123+1&gt;TotalNumRegGames*2,"",Y1123+1)))</f>
        <v>1123</v>
      </c>
    </row>
    <row r="1125" spans="1:25" ht="13.35" customHeight="1" x14ac:dyDescent="0.3">
      <c r="A1125" s="6" cm="1">
        <f t="array" ref="A1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</v>
      </c>
      <c r="B1125" s="6" cm="1">
        <f t="array" ref="B1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5" s="6">
        <f>IFERROR(INDEX([1]!tblSchedule[Week Game Scheduled],MATCH(tblTeamSch[[#This Row],[Game Num]],[1]!tblSchedule[GameNum],0)),"")</f>
        <v>8</v>
      </c>
      <c r="D1125" s="6">
        <f>IFERROR(INDEX([1]!tblSchedule[Round],MATCH(tblTeamSch[[#This Row],[Game Num]],[1]!tblSchedule[GameNum],0)),"")</f>
        <v>5</v>
      </c>
      <c r="E1125" s="6">
        <f>IFERROR(INDEX([1]!tblSchedule[Rnd Sch],MATCH(tblTeamSch[[#This Row],[Game Num]],[1]!tblSchedule[GameNum],0)),"")</f>
        <v>5</v>
      </c>
      <c r="F1125" s="6" t="str">
        <f>IFERROR(INDEX([1]!tblSchedule[DLC],MATCH(tblTeamSch[[#This Row],[Game Num]],[1]!tblSchedule[GameNum],0)),"")</f>
        <v>8B1A</v>
      </c>
      <c r="G1125" s="7" t="str">
        <f>IFERROR(INDEX([1]!tblSchedule[Facility],MATCH(tblTeamSch[[#This Row],[Game Num]],[1]!tblSchedule[GameNum],0)),"")</f>
        <v>St. Paul Gym</v>
      </c>
      <c r="H1125" s="8">
        <f>IFERROR(INDEX([1]!tblSchedule[Game Date],MATCH(tblTeamSch[[#This Row],[Game Num]],[1]!tblSchedule[GameNum],0)),"")</f>
        <v>46040</v>
      </c>
      <c r="I1125" s="9">
        <f>IFERROR(INDEX([1]!tblSchedule[Game Time],MATCH(tblTeamSch[[#This Row],[Game Num]],[1]!tblSchedule[GameNum],0)),"")</f>
        <v>0.54166666666666663</v>
      </c>
      <c r="J1125" s="10" t="str">
        <f>IFERROR(INDEX([1]!tblTeams[Organization],MATCH(tblTeamSch[[#This Row],[Team]],[1]!tblTeams[Team],0)),"")</f>
        <v>St. Andrew Academy</v>
      </c>
      <c r="K1125" s="10" t="str">
        <f>IFERROR(INDEX([1]!tblOrg[Abbr],MATCH(tblTeamSch[[#This Row],[Org]],[1]!tblOrg[Organization],0)),"")</f>
        <v>And</v>
      </c>
      <c r="L1125" s="10" t="str">
        <f>IFERROR(INDEX(IF(tblTeamSch[[#This Row],[1vs2]]=1,[1]!tblSchedule[Team 1 Name],[1]!tblSchedule[Team 2 Name]),MATCH(tblTeamSch[[#This Row],[Game Num]],[1]!tblSchedule[GameNum],0)),"")</f>
        <v>St. Andrew BB 8B</v>
      </c>
      <c r="M1125" s="10" t="str">
        <f>IFERROR(INDEX(IF(tblTeamSch[[#This Row],[1vs2]]=1,[1]!tblSchedule[Team 2 Name],[1]!tblSchedule[Team 1 Name]),MATCH(tblTeamSch[[#This Row],[Game Num]],[1]!tblSchedule[GameNum],0)),"")</f>
        <v>St Paul BB 8B#1</v>
      </c>
      <c r="N1125" s="6" t="str" cm="1">
        <f t="array" ref="N112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2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5" s="6" t="str">
        <f>IFERROR(INDEX(#REF!,MATCH(tblTeamSch[[#This Row],[Team]],[1]!tblTeams[Team],0)),"")</f>
        <v/>
      </c>
      <c r="Q1125" s="6">
        <f>INDEX([1]!tblSchedule[Home Game],MATCH(tblTeamSch[[#This Row],[Game Num]],[1]!tblSchedule[GameNum],0))</f>
        <v>1</v>
      </c>
      <c r="R1125" s="7" t="e">
        <f>IF(COUNTIFS(tblTeamSch[Team],tblTeamSch[[#This Row],[Team]],#REF!,1)&gt;1,"Y","")</f>
        <v>#REF!</v>
      </c>
      <c r="S1125" s="6">
        <f>INDEX([1]!tblLoc[Score],MATCH(INDEX([1]!tblOrg[Loc],MATCH(tblTeamSch[[#This Row],[Org]],[1]!tblOrg[Organization],0)),[1]!tblLoc[Loc],0))</f>
        <v>10</v>
      </c>
      <c r="T1125" s="6" t="e">
        <f>INDEX([1]!tblLoc[Score],MATCH(INDEX([1]!tblOrg[Loc],MATCH(#REF!,[1]!tblOrg[Abbr],0)),[1]!tblLoc[Loc],0))</f>
        <v>#REF!</v>
      </c>
      <c r="U1125" s="6">
        <f>IFERROR(INDEX([1]!tblLoc[Score],MATCH(INDEX([1]!tblOrg[Loc],MATCH(INDEX(FacList,MATCH(tblTeamSch[[#This Row],[Facility]],INDEX(FacList,,1),0),3),[1]!tblOrg[Org Num],0)),[1]!tblLoc[Loc],0)),"")</f>
        <v>10</v>
      </c>
      <c r="V1125" s="6">
        <f>IF(OR(tblTeamSch[[#This Row],[Court]]="",tblTeamSch[[#This Row],[Home]]&gt;0),0,IF(tblTeamSch[[#This Row],[Court]]&lt;10,0,IF(tblTeamSch[[#This Row],[Home Court]]=10,0,10)))</f>
        <v>0</v>
      </c>
      <c r="W1125" s="6" t="e">
        <f>COUNTIFS(tblTeamSch[Travel Score for Game],10,tblTeamSch[Home],0,#REF!,#REF!)</f>
        <v>#REF!</v>
      </c>
      <c r="X1125" s="6" t="str">
        <f>IFERROR(INDEX(tblTeamSch[Overall Travel Score],MATCH(tblTeamSch[[#This Row],[Opponent]],tblTeamSch[Team],0)),"")</f>
        <v/>
      </c>
      <c r="Y1125" s="6" cm="1">
        <f t="array" ref="Y1125">IF(Y1124="Num",1,IF(Y1124="","",IF(Y1124+1&gt;TotalNumRegGames*2,"",Y1124+1)))</f>
        <v>1124</v>
      </c>
    </row>
    <row r="1126" spans="1:25" ht="13.35" customHeight="1" x14ac:dyDescent="0.3">
      <c r="A1126" s="6" cm="1">
        <f t="array" ref="A1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</v>
      </c>
      <c r="B1126" s="6" cm="1">
        <f t="array" ref="B1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6" s="6">
        <f>IFERROR(INDEX([1]!tblSchedule[Week Game Scheduled],MATCH(tblTeamSch[[#This Row],[Game Num]],[1]!tblSchedule[GameNum],0)),"")</f>
        <v>8</v>
      </c>
      <c r="D1126" s="6">
        <f>IFERROR(INDEX([1]!tblSchedule[Round],MATCH(tblTeamSch[[#This Row],[Game Num]],[1]!tblSchedule[GameNum],0)),"")</f>
        <v>8</v>
      </c>
      <c r="E1126" s="6">
        <f>IFERROR(INDEX([1]!tblSchedule[Rnd Sch],MATCH(tblTeamSch[[#This Row],[Game Num]],[1]!tblSchedule[GameNum],0)),"")</f>
        <v>6</v>
      </c>
      <c r="F1126" s="6" t="str">
        <f>IFERROR(INDEX([1]!tblSchedule[DLC],MATCH(tblTeamSch[[#This Row],[Game Num]],[1]!tblSchedule[GameNum],0)),"")</f>
        <v>8B1A</v>
      </c>
      <c r="G1126" s="7" t="str">
        <f>IFERROR(INDEX([1]!tblSchedule[Facility],MATCH(tblTeamSch[[#This Row],[Game Num]],[1]!tblSchedule[GameNum],0)),"")</f>
        <v>Saint Andrew Academy Gym</v>
      </c>
      <c r="H1126" s="8">
        <f>IFERROR(INDEX([1]!tblSchedule[Game Date],MATCH(tblTeamSch[[#This Row],[Game Num]],[1]!tblSchedule[GameNum],0)),"")</f>
        <v>46046</v>
      </c>
      <c r="I1126" s="9">
        <f>IFERROR(INDEX([1]!tblSchedule[Game Time],MATCH(tblTeamSch[[#This Row],[Game Num]],[1]!tblSchedule[GameNum],0)),"")</f>
        <v>0.41666666666666669</v>
      </c>
      <c r="J1126" s="10" t="str">
        <f>IFERROR(INDEX([1]!tblTeams[Organization],MATCH(tblTeamSch[[#This Row],[Team]],[1]!tblTeams[Team],0)),"")</f>
        <v>St. Andrew Academy</v>
      </c>
      <c r="K1126" s="10" t="str">
        <f>IFERROR(INDEX([1]!tblOrg[Abbr],MATCH(tblTeamSch[[#This Row],[Org]],[1]!tblOrg[Organization],0)),"")</f>
        <v>And</v>
      </c>
      <c r="L1126" s="10" t="str">
        <f>IFERROR(INDEX(IF(tblTeamSch[[#This Row],[1vs2]]=1,[1]!tblSchedule[Team 1 Name],[1]!tblSchedule[Team 2 Name]),MATCH(tblTeamSch[[#This Row],[Game Num]],[1]!tblSchedule[GameNum],0)),"")</f>
        <v>St. Andrew BB 8B</v>
      </c>
      <c r="M1126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1126" s="6" t="str" cm="1">
        <f t="array" ref="N112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12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26" s="6" t="str">
        <f>IFERROR(INDEX(#REF!,MATCH(tblTeamSch[[#This Row],[Team]],[1]!tblTeams[Team],0)),"")</f>
        <v/>
      </c>
      <c r="Q1126" s="6">
        <f>INDEX([1]!tblSchedule[Home Game],MATCH(tblTeamSch[[#This Row],[Game Num]],[1]!tblSchedule[GameNum],0))</f>
        <v>1</v>
      </c>
      <c r="R1126" s="7" t="e">
        <f>IF(COUNTIFS(tblTeamSch[Team],tblTeamSch[[#This Row],[Team]],#REF!,1)&gt;1,"Y","")</f>
        <v>#REF!</v>
      </c>
      <c r="S1126" s="6">
        <f>INDEX([1]!tblLoc[Score],MATCH(INDEX([1]!tblOrg[Loc],MATCH(tblTeamSch[[#This Row],[Org]],[1]!tblOrg[Organization],0)),[1]!tblLoc[Loc],0))</f>
        <v>10</v>
      </c>
      <c r="T1126" s="6" t="e">
        <f>INDEX([1]!tblLoc[Score],MATCH(INDEX([1]!tblOrg[Loc],MATCH(#REF!,[1]!tblOrg[Abbr],0)),[1]!tblLoc[Loc],0))</f>
        <v>#REF!</v>
      </c>
      <c r="U1126" s="6">
        <f>IFERROR(INDEX([1]!tblLoc[Score],MATCH(INDEX([1]!tblOrg[Loc],MATCH(INDEX(FacList,MATCH(tblTeamSch[[#This Row],[Facility]],INDEX(FacList,,1),0),3),[1]!tblOrg[Org Num],0)),[1]!tblLoc[Loc],0)),"")</f>
        <v>10</v>
      </c>
      <c r="V1126" s="6">
        <f>IF(OR(tblTeamSch[[#This Row],[Court]]="",tblTeamSch[[#This Row],[Home]]&gt;0),0,IF(tblTeamSch[[#This Row],[Court]]&lt;10,0,IF(tblTeamSch[[#This Row],[Home Court]]=10,0,10)))</f>
        <v>0</v>
      </c>
      <c r="W1126" s="6" t="e">
        <f>COUNTIFS(tblTeamSch[Travel Score for Game],10,tblTeamSch[Home],0,#REF!,#REF!)</f>
        <v>#REF!</v>
      </c>
      <c r="X1126" s="6" t="str">
        <f>IFERROR(INDEX(tblTeamSch[Overall Travel Score],MATCH(tblTeamSch[[#This Row],[Opponent]],tblTeamSch[Team],0)),"")</f>
        <v/>
      </c>
      <c r="Y1126" s="6" cm="1">
        <f t="array" ref="Y1126">IF(Y1125="Num",1,IF(Y1125="","",IF(Y1125+1&gt;TotalNumRegGames*2,"",Y1125+1)))</f>
        <v>1125</v>
      </c>
    </row>
    <row r="1127" spans="1:25" ht="13.35" customHeight="1" x14ac:dyDescent="0.3">
      <c r="A1127" s="6" cm="1">
        <f t="array" ref="A1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</v>
      </c>
      <c r="B1127" s="6" cm="1">
        <f t="array" ref="B1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7" s="6">
        <f>IFERROR(INDEX([1]!tblSchedule[Week Game Scheduled],MATCH(tblTeamSch[[#This Row],[Game Num]],[1]!tblSchedule[GameNum],0)),"")</f>
        <v>9</v>
      </c>
      <c r="D1127" s="6">
        <f>IFERROR(INDEX([1]!tblSchedule[Round],MATCH(tblTeamSch[[#This Row],[Game Num]],[1]!tblSchedule[GameNum],0)),"")</f>
        <v>6</v>
      </c>
      <c r="E1127" s="6">
        <f>IFERROR(INDEX([1]!tblSchedule[Rnd Sch],MATCH(tblTeamSch[[#This Row],[Game Num]],[1]!tblSchedule[GameNum],0)),"")</f>
        <v>6</v>
      </c>
      <c r="F1127" s="6" t="str">
        <f>IFERROR(INDEX([1]!tblSchedule[DLC],MATCH(tblTeamSch[[#This Row],[Game Num]],[1]!tblSchedule[GameNum],0)),"")</f>
        <v>8B1A</v>
      </c>
      <c r="G1127" s="7" t="str">
        <f>IFERROR(INDEX([1]!tblSchedule[Facility],MATCH(tblTeamSch[[#This Row],[Game Num]],[1]!tblSchedule[GameNum],0)),"")</f>
        <v>Saint Andrew Academy Gym</v>
      </c>
      <c r="H1127" s="8">
        <f>IFERROR(INDEX([1]!tblSchedule[Game Date],MATCH(tblTeamSch[[#This Row],[Game Num]],[1]!tblSchedule[GameNum],0)),"")</f>
        <v>46047</v>
      </c>
      <c r="I1127" s="9">
        <f>IFERROR(INDEX([1]!tblSchedule[Game Time],MATCH(tblTeamSch[[#This Row],[Game Num]],[1]!tblSchedule[GameNum],0)),"")</f>
        <v>0.625</v>
      </c>
      <c r="J1127" s="10" t="str">
        <f>IFERROR(INDEX([1]!tblTeams[Organization],MATCH(tblTeamSch[[#This Row],[Team]],[1]!tblTeams[Team],0)),"")</f>
        <v>St. Andrew Academy</v>
      </c>
      <c r="K1127" s="10" t="str">
        <f>IFERROR(INDEX([1]!tblOrg[Abbr],MATCH(tblTeamSch[[#This Row],[Org]],[1]!tblOrg[Organization],0)),"")</f>
        <v>And</v>
      </c>
      <c r="L1127" s="10" t="str">
        <f>IFERROR(INDEX(IF(tblTeamSch[[#This Row],[1vs2]]=1,[1]!tblSchedule[Team 1 Name],[1]!tblSchedule[Team 2 Name]),MATCH(tblTeamSch[[#This Row],[Game Num]],[1]!tblSchedule[GameNum],0)),"")</f>
        <v>St. Andrew BB 8B</v>
      </c>
      <c r="M1127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1127" s="6"/>
      <c r="O1127" s="6"/>
      <c r="P1127" s="6"/>
      <c r="Q1127" s="6">
        <f>INDEX([1]!tblSchedule[Home Game],MATCH(tblTeamSch[[#This Row],[Game Num]],[1]!tblSchedule[GameNum],0))</f>
        <v>1</v>
      </c>
      <c r="R1127" s="7" t="e">
        <f>IF(COUNTIFS(tblTeamSch[Team],tblTeamSch[[#This Row],[Team]],#REF!,1)&gt;1,"Y","")</f>
        <v>#REF!</v>
      </c>
      <c r="S1127" s="6">
        <f>INDEX([1]!tblLoc[Score],MATCH(INDEX([1]!tblOrg[Loc],MATCH(tblTeamSch[[#This Row],[Org]],[1]!tblOrg[Organization],0)),[1]!tblLoc[Loc],0))</f>
        <v>10</v>
      </c>
      <c r="T1127" s="6" t="e">
        <f>INDEX([1]!tblLoc[Score],MATCH(INDEX([1]!tblOrg[Loc],MATCH(#REF!,[1]!tblOrg[Abbr],0)),[1]!tblLoc[Loc],0))</f>
        <v>#REF!</v>
      </c>
      <c r="U1127" s="6">
        <f>IFERROR(INDEX([1]!tblLoc[Score],MATCH(INDEX([1]!tblOrg[Loc],MATCH(INDEX(FacList,MATCH(tblTeamSch[[#This Row],[Facility]],INDEX(FacList,,1),0),3),[1]!tblOrg[Org Num],0)),[1]!tblLoc[Loc],0)),"")</f>
        <v>10</v>
      </c>
      <c r="V1127" s="6">
        <f>IF(OR(tblTeamSch[[#This Row],[Court]]="",tblTeamSch[[#This Row],[Home]]&gt;0),0,IF(tblTeamSch[[#This Row],[Court]]&lt;10,0,IF(tblTeamSch[[#This Row],[Home Court]]=10,0,10)))</f>
        <v>0</v>
      </c>
      <c r="W1127" s="6" t="e">
        <f>COUNTIFS(tblTeamSch[Travel Score for Game],10,tblTeamSch[Home],0,#REF!,#REF!)</f>
        <v>#REF!</v>
      </c>
      <c r="X1127" s="6" t="str">
        <f>IFERROR(INDEX(tblTeamSch[Overall Travel Score],MATCH(tblTeamSch[[#This Row],[Opponent]],tblTeamSch[Team],0)),"")</f>
        <v/>
      </c>
      <c r="Y1127" s="6" cm="1">
        <f t="array" ref="Y1127">IF(Y1126="Num",1,IF(Y1126="","",IF(Y1126+1&gt;TotalNumRegGames*2,"",Y1126+1)))</f>
        <v>1126</v>
      </c>
    </row>
    <row r="1128" spans="1:25" ht="13.35" customHeight="1" x14ac:dyDescent="0.3">
      <c r="A1128" s="6" cm="1">
        <f t="array" ref="A1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497</v>
      </c>
      <c r="B1128" s="6" cm="1">
        <f t="array" ref="B1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8" s="6">
        <f>IFERROR(INDEX([1]!tblSchedule[Week Game Scheduled],MATCH(tblTeamSch[[#This Row],[Game Num]],[1]!tblSchedule[GameNum],0)),"")</f>
        <v>49</v>
      </c>
      <c r="D1128" s="6">
        <f>IFERROR(INDEX([1]!tblSchedule[Round],MATCH(tblTeamSch[[#This Row],[Game Num]],[1]!tblSchedule[GameNum],0)),"")</f>
        <v>1</v>
      </c>
      <c r="E1128" s="6">
        <f>IFERROR(INDEX([1]!tblSchedule[Rnd Sch],MATCH(tblTeamSch[[#This Row],[Game Num]],[1]!tblSchedule[GameNum],0)),"")</f>
        <v>1</v>
      </c>
      <c r="F1128" s="6" t="str">
        <f>IFERROR(INDEX([1]!tblSchedule[DLC],MATCH(tblTeamSch[[#This Row],[Game Num]],[1]!tblSchedule[GameNum],0)),"")</f>
        <v>4B1A</v>
      </c>
      <c r="G1128" s="7" t="str">
        <f>IFERROR(INDEX([1]!tblSchedule[Facility],MATCH(tblTeamSch[[#This Row],[Game Num]],[1]!tblSchedule[GameNum],0)),"")</f>
        <v>St. Rita Gym</v>
      </c>
      <c r="H1128" s="8">
        <f>IFERROR(INDEX([1]!tblSchedule[Game Date],MATCH(tblTeamSch[[#This Row],[Game Num]],[1]!tblSchedule[GameNum],0)),"")</f>
        <v>45997</v>
      </c>
      <c r="I1128" s="9">
        <f>IFERROR(INDEX([1]!tblSchedule[Game Time],MATCH(tblTeamSch[[#This Row],[Game Num]],[1]!tblSchedule[GameNum],0)),"")</f>
        <v>0.54166666666666663</v>
      </c>
      <c r="J1128" s="10" t="str">
        <f>IFERROR(INDEX([1]!tblTeams[Organization],MATCH(tblTeamSch[[#This Row],[Team]],[1]!tblTeams[Team],0)),"")</f>
        <v>St. Athanasius</v>
      </c>
      <c r="K1128" s="10" t="str">
        <f>IFERROR(INDEX([1]!tblOrg[Abbr],MATCH(tblTeamSch[[#This Row],[Org]],[1]!tblOrg[Organization],0)),"")</f>
        <v>Ath</v>
      </c>
      <c r="L1128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28" s="10" t="str">
        <f>IFERROR(INDEX(IF(tblTeamSch[[#This Row],[1vs2]]=1,[1]!tblSchedule[Team 2 Name],[1]!tblSchedule[Team 1 Name]),MATCH(tblTeamSch[[#This Row],[Game Num]],[1]!tblSchedule[GameNum],0)),"")</f>
        <v>St. Rita 3/4#1</v>
      </c>
      <c r="N1128" s="6"/>
      <c r="O1128" s="6"/>
      <c r="P1128" s="6"/>
      <c r="Q1128" s="6">
        <f>INDEX([1]!tblSchedule[Home Game],MATCH(tblTeamSch[[#This Row],[Game Num]],[1]!tblSchedule[GameNum],0))</f>
        <v>1</v>
      </c>
      <c r="R1128" s="7" t="e">
        <f>IF(COUNTIFS(tblTeamSch[Team],tblTeamSch[[#This Row],[Team]],#REF!,1)&gt;1,"Y","")</f>
        <v>#REF!</v>
      </c>
      <c r="S1128" s="6">
        <f>INDEX([1]!tblLoc[Score],MATCH(INDEX([1]!tblOrg[Loc],MATCH(tblTeamSch[[#This Row],[Org]],[1]!tblOrg[Organization],0)),[1]!tblLoc[Loc],0))</f>
        <v>7</v>
      </c>
      <c r="T1128" s="6" t="e">
        <f>INDEX([1]!tblLoc[Score],MATCH(INDEX([1]!tblOrg[Loc],MATCH(#REF!,[1]!tblOrg[Abbr],0)),[1]!tblLoc[Loc],0))</f>
        <v>#REF!</v>
      </c>
      <c r="U1128" s="6">
        <f>IFERROR(INDEX([1]!tblLoc[Score],MATCH(INDEX([1]!tblOrg[Loc],MATCH(INDEX(FacList,MATCH(tblTeamSch[[#This Row],[Facility]],INDEX(FacList,,1),0),3),[1]!tblOrg[Org Num],0)),[1]!tblLoc[Loc],0)),"")</f>
        <v>7</v>
      </c>
      <c r="V1128" s="6">
        <f>IF(OR(tblTeamSch[[#This Row],[Court]]="",tblTeamSch[[#This Row],[Home]]&gt;0),0,IF(tblTeamSch[[#This Row],[Court]]&lt;10,0,IF(tblTeamSch[[#This Row],[Home Court]]=10,0,10)))</f>
        <v>0</v>
      </c>
      <c r="W1128" s="6" t="e">
        <f>COUNTIFS(tblTeamSch[Travel Score for Game],10,tblTeamSch[Home],0,#REF!,#REF!)</f>
        <v>#REF!</v>
      </c>
      <c r="X1128" s="6" t="str">
        <f>IFERROR(INDEX(tblTeamSch[Overall Travel Score],MATCH(tblTeamSch[[#This Row],[Opponent]],tblTeamSch[Team],0)),"")</f>
        <v/>
      </c>
      <c r="Y1128" s="6" cm="1">
        <f t="array" ref="Y1128">IF(Y1127="Num",1,IF(Y1127="","",IF(Y1127+1&gt;TotalNumRegGames*2,"",Y1127+1)))</f>
        <v>1127</v>
      </c>
    </row>
    <row r="1129" spans="1:25" ht="13.35" customHeight="1" x14ac:dyDescent="0.3">
      <c r="A1129" s="6" cm="1">
        <f t="array" ref="A1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540</v>
      </c>
      <c r="B1129" s="6" cm="1">
        <f t="array" ref="B1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29" s="6">
        <f>IFERROR(INDEX([1]!tblSchedule[Week Game Scheduled],MATCH(tblTeamSch[[#This Row],[Game Num]],[1]!tblSchedule[GameNum],0)),"")</f>
        <v>50</v>
      </c>
      <c r="D1129" s="6">
        <f>IFERROR(INDEX([1]!tblSchedule[Round],MATCH(tblTeamSch[[#This Row],[Game Num]],[1]!tblSchedule[GameNum],0)),"")</f>
        <v>8</v>
      </c>
      <c r="E1129" s="6">
        <f>IFERROR(INDEX([1]!tblSchedule[Rnd Sch],MATCH(tblTeamSch[[#This Row],[Game Num]],[1]!tblSchedule[GameNum],0)),"")</f>
        <v>1</v>
      </c>
      <c r="F1129" s="6" t="str">
        <f>IFERROR(INDEX([1]!tblSchedule[DLC],MATCH(tblTeamSch[[#This Row],[Game Num]],[1]!tblSchedule[GameNum],0)),"")</f>
        <v>4B1A</v>
      </c>
      <c r="G1129" s="7" t="str">
        <f>IFERROR(INDEX([1]!tblSchedule[Facility],MATCH(tblTeamSch[[#This Row],[Game Num]],[1]!tblSchedule[GameNum],0)),"")</f>
        <v>St. Athanasius Hornets Nest (gym)</v>
      </c>
      <c r="H1129" s="8">
        <f>IFERROR(INDEX([1]!tblSchedule[Game Date],MATCH(tblTeamSch[[#This Row],[Game Num]],[1]!tblSchedule[GameNum],0)),"")</f>
        <v>45998</v>
      </c>
      <c r="I1129" s="9">
        <f>IFERROR(INDEX([1]!tblSchedule[Game Time],MATCH(tblTeamSch[[#This Row],[Game Num]],[1]!tblSchedule[GameNum],0)),"")</f>
        <v>0.66666666666666663</v>
      </c>
      <c r="J1129" s="10" t="str">
        <f>IFERROR(INDEX([1]!tblTeams[Organization],MATCH(tblTeamSch[[#This Row],[Team]],[1]!tblTeams[Team],0)),"")</f>
        <v>St. Athanasius</v>
      </c>
      <c r="K1129" s="10" t="str">
        <f>IFERROR(INDEX([1]!tblOrg[Abbr],MATCH(tblTeamSch[[#This Row],[Org]],[1]!tblOrg[Organization],0)),"")</f>
        <v>Ath</v>
      </c>
      <c r="L1129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29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1129" s="6"/>
      <c r="O1129" s="6"/>
      <c r="P1129" s="6"/>
      <c r="Q1129" s="6">
        <f>INDEX([1]!tblSchedule[Home Game],MATCH(tblTeamSch[[#This Row],[Game Num]],[1]!tblSchedule[GameNum],0))</f>
        <v>1</v>
      </c>
      <c r="R1129" s="7" t="e">
        <f>IF(COUNTIFS(tblTeamSch[Team],tblTeamSch[[#This Row],[Team]],#REF!,1)&gt;1,"Y","")</f>
        <v>#REF!</v>
      </c>
      <c r="S1129" s="6">
        <f>INDEX([1]!tblLoc[Score],MATCH(INDEX([1]!tblOrg[Loc],MATCH(tblTeamSch[[#This Row],[Org]],[1]!tblOrg[Organization],0)),[1]!tblLoc[Loc],0))</f>
        <v>7</v>
      </c>
      <c r="T1129" s="6" t="e">
        <f>INDEX([1]!tblLoc[Score],MATCH(INDEX([1]!tblOrg[Loc],MATCH(#REF!,[1]!tblOrg[Abbr],0)),[1]!tblLoc[Loc],0))</f>
        <v>#REF!</v>
      </c>
      <c r="U1129" s="6">
        <f>IFERROR(INDEX([1]!tblLoc[Score],MATCH(INDEX([1]!tblOrg[Loc],MATCH(INDEX(FacList,MATCH(tblTeamSch[[#This Row],[Facility]],INDEX(FacList,,1),0),3),[1]!tblOrg[Org Num],0)),[1]!tblLoc[Loc],0)),"")</f>
        <v>7</v>
      </c>
      <c r="V1129" s="6">
        <f>IF(OR(tblTeamSch[[#This Row],[Court]]="",tblTeamSch[[#This Row],[Home]]&gt;0),0,IF(tblTeamSch[[#This Row],[Court]]&lt;10,0,IF(tblTeamSch[[#This Row],[Home Court]]=10,0,10)))</f>
        <v>0</v>
      </c>
      <c r="W1129" s="6" t="e">
        <f>COUNTIFS(tblTeamSch[Travel Score for Game],10,tblTeamSch[Home],0,#REF!,#REF!)</f>
        <v>#REF!</v>
      </c>
      <c r="X1129" s="6" t="str">
        <f>IFERROR(INDEX(tblTeamSch[Overall Travel Score],MATCH(tblTeamSch[[#This Row],[Opponent]],tblTeamSch[Team],0)),"")</f>
        <v/>
      </c>
      <c r="Y1129" s="6" cm="1">
        <f t="array" ref="Y1129">IF(Y1128="Num",1,IF(Y1128="","",IF(Y1128+1&gt;TotalNumRegGames*2,"",Y1128+1)))</f>
        <v>1128</v>
      </c>
    </row>
    <row r="1130" spans="1:25" ht="13.35" customHeight="1" x14ac:dyDescent="0.3">
      <c r="A1130" s="6" cm="1">
        <f t="array" ref="A1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503</v>
      </c>
      <c r="B1130" s="6" cm="1">
        <f t="array" ref="B1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30" s="6">
        <f>IFERROR(INDEX([1]!tblSchedule[Week Game Scheduled],MATCH(tblTeamSch[[#This Row],[Game Num]],[1]!tblSchedule[GameNum],0)),"")</f>
        <v>51</v>
      </c>
      <c r="D1130" s="6">
        <f>IFERROR(INDEX([1]!tblSchedule[Round],MATCH(tblTeamSch[[#This Row],[Game Num]],[1]!tblSchedule[GameNum],0)),"")</f>
        <v>2</v>
      </c>
      <c r="E1130" s="6">
        <f>IFERROR(INDEX([1]!tblSchedule[Rnd Sch],MATCH(tblTeamSch[[#This Row],[Game Num]],[1]!tblSchedule[GameNum],0)),"")</f>
        <v>2</v>
      </c>
      <c r="F1130" s="6" t="str">
        <f>IFERROR(INDEX([1]!tblSchedule[DLC],MATCH(tblTeamSch[[#This Row],[Game Num]],[1]!tblSchedule[GameNum],0)),"")</f>
        <v>4B1A</v>
      </c>
      <c r="G1130" s="7" t="str">
        <f>IFERROR(INDEX([1]!tblSchedule[Facility],MATCH(tblTeamSch[[#This Row],[Game Num]],[1]!tblSchedule[GameNum],0)),"")</f>
        <v>Saint Andrew Academy Gym</v>
      </c>
      <c r="H1130" s="8">
        <f>IFERROR(INDEX([1]!tblSchedule[Game Date],MATCH(tblTeamSch[[#This Row],[Game Num]],[1]!tblSchedule[GameNum],0)),"")</f>
        <v>46005</v>
      </c>
      <c r="I1130" s="9">
        <f>IFERROR(INDEX([1]!tblSchedule[Game Time],MATCH(tblTeamSch[[#This Row],[Game Num]],[1]!tblSchedule[GameNum],0)),"")</f>
        <v>0.66666666666666663</v>
      </c>
      <c r="J1130" s="10" t="str">
        <f>IFERROR(INDEX([1]!tblTeams[Organization],MATCH(tblTeamSch[[#This Row],[Team]],[1]!tblTeams[Team],0)),"")</f>
        <v>St. Athanasius</v>
      </c>
      <c r="K1130" s="10" t="str">
        <f>IFERROR(INDEX([1]!tblOrg[Abbr],MATCH(tblTeamSch[[#This Row],[Org]],[1]!tblOrg[Organization],0)),"")</f>
        <v>Ath</v>
      </c>
      <c r="L1130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30" s="10" t="str">
        <f>IFERROR(INDEX(IF(tblTeamSch[[#This Row],[1vs2]]=1,[1]!tblSchedule[Team 2 Name],[1]!tblSchedule[Team 1 Name]),MATCH(tblTeamSch[[#This Row],[Game Num]],[1]!tblSchedule[GameNum],0)),"")</f>
        <v>St. Andrew BB 4B</v>
      </c>
      <c r="N1130" s="6"/>
      <c r="O1130" s="6"/>
      <c r="P1130" s="6"/>
      <c r="Q1130" s="6">
        <f>INDEX([1]!tblSchedule[Home Game],MATCH(tblTeamSch[[#This Row],[Game Num]],[1]!tblSchedule[GameNum],0))</f>
        <v>1</v>
      </c>
      <c r="R1130" s="7" t="e">
        <f>IF(COUNTIFS(tblTeamSch[Team],tblTeamSch[[#This Row],[Team]],#REF!,1)&gt;1,"Y","")</f>
        <v>#REF!</v>
      </c>
      <c r="S1130" s="6">
        <f>INDEX([1]!tblLoc[Score],MATCH(INDEX([1]!tblOrg[Loc],MATCH(tblTeamSch[[#This Row],[Org]],[1]!tblOrg[Organization],0)),[1]!tblLoc[Loc],0))</f>
        <v>7</v>
      </c>
      <c r="T1130" s="6" t="e">
        <f>INDEX([1]!tblLoc[Score],MATCH(INDEX([1]!tblOrg[Loc],MATCH(#REF!,[1]!tblOrg[Abbr],0)),[1]!tblLoc[Loc],0))</f>
        <v>#REF!</v>
      </c>
      <c r="U1130" s="6">
        <f>IFERROR(INDEX([1]!tblLoc[Score],MATCH(INDEX([1]!tblOrg[Loc],MATCH(INDEX(FacList,MATCH(tblTeamSch[[#This Row],[Facility]],INDEX(FacList,,1),0),3),[1]!tblOrg[Org Num],0)),[1]!tblLoc[Loc],0)),"")</f>
        <v>10</v>
      </c>
      <c r="V1130" s="6">
        <f>IF(OR(tblTeamSch[[#This Row],[Court]]="",tblTeamSch[[#This Row],[Home]]&gt;0),0,IF(tblTeamSch[[#This Row],[Court]]&lt;10,0,IF(tblTeamSch[[#This Row],[Home Court]]=10,0,10)))</f>
        <v>0</v>
      </c>
      <c r="W1130" s="6" t="e">
        <f>COUNTIFS(tblTeamSch[Travel Score for Game],10,tblTeamSch[Home],0,#REF!,#REF!)</f>
        <v>#REF!</v>
      </c>
      <c r="X1130" s="6" t="str">
        <f>IFERROR(INDEX(tblTeamSch[Overall Travel Score],MATCH(tblTeamSch[[#This Row],[Opponent]],tblTeamSch[Team],0)),"")</f>
        <v/>
      </c>
      <c r="Y1130" s="6" cm="1">
        <f t="array" ref="Y1130">IF(Y1129="Num",1,IF(Y1129="","",IF(Y1129+1&gt;TotalNumRegGames*2,"",Y1129+1)))</f>
        <v>1129</v>
      </c>
    </row>
    <row r="1131" spans="1:25" ht="13.35" customHeight="1" x14ac:dyDescent="0.3">
      <c r="A1131" s="6" cm="1">
        <f t="array" ref="A1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508</v>
      </c>
      <c r="B1131" s="6" cm="1">
        <f t="array" ref="B1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31" s="6">
        <f>IFERROR(INDEX([1]!tblSchedule[Week Game Scheduled],MATCH(tblTeamSch[[#This Row],[Game Num]],[1]!tblSchedule[GameNum],0)),"")</f>
        <v>5</v>
      </c>
      <c r="D1131" s="6">
        <f>IFERROR(INDEX([1]!tblSchedule[Round],MATCH(tblTeamSch[[#This Row],[Game Num]],[1]!tblSchedule[GameNum],0)),"")</f>
        <v>3</v>
      </c>
      <c r="E1131" s="6">
        <f>IFERROR(INDEX([1]!tblSchedule[Rnd Sch],MATCH(tblTeamSch[[#This Row],[Game Num]],[1]!tblSchedule[GameNum],0)),"")</f>
        <v>3</v>
      </c>
      <c r="F1131" s="6" t="str">
        <f>IFERROR(INDEX([1]!tblSchedule[DLC],MATCH(tblTeamSch[[#This Row],[Game Num]],[1]!tblSchedule[GameNum],0)),"")</f>
        <v>4B1A</v>
      </c>
      <c r="G1131" s="7" t="str">
        <f>IFERROR(INDEX([1]!tblSchedule[Facility],MATCH(tblTeamSch[[#This Row],[Game Num]],[1]!tblSchedule[GameNum],0)),"")</f>
        <v>St. Athanasius Hornets Nest (gym)</v>
      </c>
      <c r="H1131" s="8">
        <f>IFERROR(INDEX([1]!tblSchedule[Game Date],MATCH(tblTeamSch[[#This Row],[Game Num]],[1]!tblSchedule[GameNum],0)),"")</f>
        <v>46025</v>
      </c>
      <c r="I1131" s="9">
        <f>IFERROR(INDEX([1]!tblSchedule[Game Time],MATCH(tblTeamSch[[#This Row],[Game Num]],[1]!tblSchedule[GameNum],0)),"")</f>
        <v>0.41666666666666669</v>
      </c>
      <c r="J1131" s="10" t="str">
        <f>IFERROR(INDEX([1]!tblTeams[Organization],MATCH(tblTeamSch[[#This Row],[Team]],[1]!tblTeams[Team],0)),"")</f>
        <v>St. Athanasius</v>
      </c>
      <c r="K1131" s="10" t="str">
        <f>IFERROR(INDEX([1]!tblOrg[Abbr],MATCH(tblTeamSch[[#This Row],[Org]],[1]!tblOrg[Organization],0)),"")</f>
        <v>Ath</v>
      </c>
      <c r="L1131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31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1131" s="6"/>
      <c r="O1131" s="6"/>
      <c r="P1131" s="6"/>
      <c r="Q1131" s="6">
        <f>INDEX([1]!tblSchedule[Home Game],MATCH(tblTeamSch[[#This Row],[Game Num]],[1]!tblSchedule[GameNum],0))</f>
        <v>1</v>
      </c>
      <c r="R1131" s="7" t="e">
        <f>IF(COUNTIFS(tblTeamSch[Team],tblTeamSch[[#This Row],[Team]],#REF!,1)&gt;1,"Y","")</f>
        <v>#REF!</v>
      </c>
      <c r="S1131" s="6">
        <f>INDEX([1]!tblLoc[Score],MATCH(INDEX([1]!tblOrg[Loc],MATCH(tblTeamSch[[#This Row],[Org]],[1]!tblOrg[Organization],0)),[1]!tblLoc[Loc],0))</f>
        <v>7</v>
      </c>
      <c r="T1131" s="6" t="e">
        <f>INDEX([1]!tblLoc[Score],MATCH(INDEX([1]!tblOrg[Loc],MATCH(#REF!,[1]!tblOrg[Abbr],0)),[1]!tblLoc[Loc],0))</f>
        <v>#REF!</v>
      </c>
      <c r="U1131" s="6">
        <f>IFERROR(INDEX([1]!tblLoc[Score],MATCH(INDEX([1]!tblOrg[Loc],MATCH(INDEX(FacList,MATCH(tblTeamSch[[#This Row],[Facility]],INDEX(FacList,,1),0),3),[1]!tblOrg[Org Num],0)),[1]!tblLoc[Loc],0)),"")</f>
        <v>7</v>
      </c>
      <c r="V1131" s="6">
        <f>IF(OR(tblTeamSch[[#This Row],[Court]]="",tblTeamSch[[#This Row],[Home]]&gt;0),0,IF(tblTeamSch[[#This Row],[Court]]&lt;10,0,IF(tblTeamSch[[#This Row],[Home Court]]=10,0,10)))</f>
        <v>0</v>
      </c>
      <c r="W1131" s="6" t="e">
        <f>COUNTIFS(tblTeamSch[Travel Score for Game],10,tblTeamSch[Home],0,#REF!,#REF!)</f>
        <v>#REF!</v>
      </c>
      <c r="X1131" s="6" t="str">
        <f>IFERROR(INDEX(tblTeamSch[Overall Travel Score],MATCH(tblTeamSch[[#This Row],[Opponent]],tblTeamSch[Team],0)),"")</f>
        <v/>
      </c>
      <c r="Y1131" s="6" cm="1">
        <f t="array" ref="Y1131">IF(Y1130="Num",1,IF(Y1130="","",IF(Y1130+1&gt;TotalNumRegGames*2,"",Y1130+1)))</f>
        <v>1130</v>
      </c>
    </row>
    <row r="1132" spans="1:25" ht="13.35" customHeight="1" x14ac:dyDescent="0.3">
      <c r="A1132" s="6" cm="1">
        <f t="array" ref="A1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516</v>
      </c>
      <c r="B1132" s="6" cm="1">
        <f t="array" ref="B1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2" s="6">
        <f>IFERROR(INDEX([1]!tblSchedule[Week Game Scheduled],MATCH(tblTeamSch[[#This Row],[Game Num]],[1]!tblSchedule[GameNum],0)),"")</f>
        <v>6</v>
      </c>
      <c r="D1132" s="6">
        <f>IFERROR(INDEX([1]!tblSchedule[Round],MATCH(tblTeamSch[[#This Row],[Game Num]],[1]!tblSchedule[GameNum],0)),"")</f>
        <v>4</v>
      </c>
      <c r="E1132" s="6">
        <f>IFERROR(INDEX([1]!tblSchedule[Rnd Sch],MATCH(tblTeamSch[[#This Row],[Game Num]],[1]!tblSchedule[GameNum],0)),"")</f>
        <v>4</v>
      </c>
      <c r="F1132" s="6" t="str">
        <f>IFERROR(INDEX([1]!tblSchedule[DLC],MATCH(tblTeamSch[[#This Row],[Game Num]],[1]!tblSchedule[GameNum],0)),"")</f>
        <v>4B1A</v>
      </c>
      <c r="G1132" s="7" t="str">
        <f>IFERROR(INDEX([1]!tblSchedule[Facility],MATCH(tblTeamSch[[#This Row],[Game Num]],[1]!tblSchedule[GameNum],0)),"")</f>
        <v>St. Athanasius Hornets Nest (gym)</v>
      </c>
      <c r="H1132" s="8">
        <f>IFERROR(INDEX([1]!tblSchedule[Game Date],MATCH(tblTeamSch[[#This Row],[Game Num]],[1]!tblSchedule[GameNum],0)),"")</f>
        <v>46032</v>
      </c>
      <c r="I1132" s="9">
        <f>IFERROR(INDEX([1]!tblSchedule[Game Time],MATCH(tblTeamSch[[#This Row],[Game Num]],[1]!tblSchedule[GameNum],0)),"")</f>
        <v>0.41666666666666669</v>
      </c>
      <c r="J1132" s="10" t="str">
        <f>IFERROR(INDEX([1]!tblTeams[Organization],MATCH(tblTeamSch[[#This Row],[Team]],[1]!tblTeams[Team],0)),"")</f>
        <v>St. Athanasius</v>
      </c>
      <c r="K1132" s="10" t="str">
        <f>IFERROR(INDEX([1]!tblOrg[Abbr],MATCH(tblTeamSch[[#This Row],[Org]],[1]!tblOrg[Organization],0)),"")</f>
        <v>Ath</v>
      </c>
      <c r="L1132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32" s="10" t="str">
        <f>IFERROR(INDEX(IF(tblTeamSch[[#This Row],[1vs2]]=1,[1]!tblSchedule[Team 2 Name],[1]!tblSchedule[Team 1 Name]),MATCH(tblTeamSch[[#This Row],[Game Num]],[1]!tblSchedule[GameNum],0)),"")</f>
        <v>Ascension BB 4B#1</v>
      </c>
      <c r="N1132" s="6"/>
      <c r="O1132" s="6"/>
      <c r="P1132" s="6"/>
      <c r="Q1132" s="6">
        <f>INDEX([1]!tblSchedule[Home Game],MATCH(tblTeamSch[[#This Row],[Game Num]],[1]!tblSchedule[GameNum],0))</f>
        <v>1</v>
      </c>
      <c r="R1132" s="7" t="e">
        <f>IF(COUNTIFS(tblTeamSch[Team],tblTeamSch[[#This Row],[Team]],#REF!,1)&gt;1,"Y","")</f>
        <v>#REF!</v>
      </c>
      <c r="S1132" s="6">
        <f>INDEX([1]!tblLoc[Score],MATCH(INDEX([1]!tblOrg[Loc],MATCH(tblTeamSch[[#This Row],[Org]],[1]!tblOrg[Organization],0)),[1]!tblLoc[Loc],0))</f>
        <v>7</v>
      </c>
      <c r="T1132" s="6" t="e">
        <f>INDEX([1]!tblLoc[Score],MATCH(INDEX([1]!tblOrg[Loc],MATCH(#REF!,[1]!tblOrg[Abbr],0)),[1]!tblLoc[Loc],0))</f>
        <v>#REF!</v>
      </c>
      <c r="U1132" s="6">
        <f>IFERROR(INDEX([1]!tblLoc[Score],MATCH(INDEX([1]!tblOrg[Loc],MATCH(INDEX(FacList,MATCH(tblTeamSch[[#This Row],[Facility]],INDEX(FacList,,1),0),3),[1]!tblOrg[Org Num],0)),[1]!tblLoc[Loc],0)),"")</f>
        <v>7</v>
      </c>
      <c r="V1132" s="6">
        <f>IF(OR(tblTeamSch[[#This Row],[Court]]="",tblTeamSch[[#This Row],[Home]]&gt;0),0,IF(tblTeamSch[[#This Row],[Court]]&lt;10,0,IF(tblTeamSch[[#This Row],[Home Court]]=10,0,10)))</f>
        <v>0</v>
      </c>
      <c r="W1132" s="6" t="e">
        <f>COUNTIFS(tblTeamSch[Travel Score for Game],10,tblTeamSch[Home],0,#REF!,#REF!)</f>
        <v>#REF!</v>
      </c>
      <c r="X1132" s="6" t="str">
        <f>IFERROR(INDEX(tblTeamSch[Overall Travel Score],MATCH(tblTeamSch[[#This Row],[Opponent]],tblTeamSch[Team],0)),"")</f>
        <v/>
      </c>
      <c r="Y1132" s="6" cm="1">
        <f t="array" ref="Y1132">IF(Y1131="Num",1,IF(Y1131="","",IF(Y1131+1&gt;TotalNumRegGames*2,"",Y1131+1)))</f>
        <v>1131</v>
      </c>
    </row>
    <row r="1133" spans="1:25" ht="13.35" customHeight="1" x14ac:dyDescent="0.3">
      <c r="A1133" s="6" cm="1">
        <f t="array" ref="A1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527</v>
      </c>
      <c r="B1133" s="6" cm="1">
        <f t="array" ref="B1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3" s="6">
        <f>IFERROR(INDEX([1]!tblSchedule[Week Game Scheduled],MATCH(tblTeamSch[[#This Row],[Game Num]],[1]!tblSchedule[GameNum],0)),"")</f>
        <v>8</v>
      </c>
      <c r="D1133" s="6">
        <f>IFERROR(INDEX([1]!tblSchedule[Round],MATCH(tblTeamSch[[#This Row],[Game Num]],[1]!tblSchedule[GameNum],0)),"")</f>
        <v>6</v>
      </c>
      <c r="E1133" s="6">
        <f>IFERROR(INDEX([1]!tblSchedule[Rnd Sch],MATCH(tblTeamSch[[#This Row],[Game Num]],[1]!tblSchedule[GameNum],0)),"")</f>
        <v>6</v>
      </c>
      <c r="F1133" s="6" t="str">
        <f>IFERROR(INDEX([1]!tblSchedule[DLC],MATCH(tblTeamSch[[#This Row],[Game Num]],[1]!tblSchedule[GameNum],0)),"")</f>
        <v>4B1A</v>
      </c>
      <c r="G1133" s="7" t="str">
        <f>IFERROR(INDEX([1]!tblSchedule[Facility],MATCH(tblTeamSch[[#This Row],[Game Num]],[1]!tblSchedule[GameNum],0)),"")</f>
        <v>St Edward Gym</v>
      </c>
      <c r="H1133" s="8">
        <f>IFERROR(INDEX([1]!tblSchedule[Game Date],MATCH(tblTeamSch[[#This Row],[Game Num]],[1]!tblSchedule[GameNum],0)),"")</f>
        <v>46046</v>
      </c>
      <c r="I1133" s="9">
        <f>IFERROR(INDEX([1]!tblSchedule[Game Time],MATCH(tblTeamSch[[#This Row],[Game Num]],[1]!tblSchedule[GameNum],0)),"")</f>
        <v>0.45833333333333331</v>
      </c>
      <c r="J1133" s="10" t="str">
        <f>IFERROR(INDEX([1]!tblTeams[Organization],MATCH(tblTeamSch[[#This Row],[Team]],[1]!tblTeams[Team],0)),"")</f>
        <v>St. Athanasius</v>
      </c>
      <c r="K1133" s="10" t="str">
        <f>IFERROR(INDEX([1]!tblOrg[Abbr],MATCH(tblTeamSch[[#This Row],[Org]],[1]!tblOrg[Organization],0)),"")</f>
        <v>Ath</v>
      </c>
      <c r="L1133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33" s="10" t="str">
        <f>IFERROR(INDEX(IF(tblTeamSch[[#This Row],[1vs2]]=1,[1]!tblSchedule[Team 2 Name],[1]!tblSchedule[Team 1 Name]),MATCH(tblTeamSch[[#This Row],[Game Num]],[1]!tblSchedule[GameNum],0)),"")</f>
        <v>St Edward Bball 4B1</v>
      </c>
      <c r="N1133" s="6"/>
      <c r="O1133" s="6"/>
      <c r="P1133" s="6"/>
      <c r="Q1133" s="6">
        <f>INDEX([1]!tblSchedule[Home Game],MATCH(tblTeamSch[[#This Row],[Game Num]],[1]!tblSchedule[GameNum],0))</f>
        <v>1</v>
      </c>
      <c r="R1133" s="7" t="e">
        <f>IF(COUNTIFS(tblTeamSch[Team],tblTeamSch[[#This Row],[Team]],#REF!,1)&gt;1,"Y","")</f>
        <v>#REF!</v>
      </c>
      <c r="S1133" s="6">
        <f>INDEX([1]!tblLoc[Score],MATCH(INDEX([1]!tblOrg[Loc],MATCH(tblTeamSch[[#This Row],[Org]],[1]!tblOrg[Organization],0)),[1]!tblLoc[Loc],0))</f>
        <v>7</v>
      </c>
      <c r="T1133" s="6" t="e">
        <f>INDEX([1]!tblLoc[Score],MATCH(INDEX([1]!tblOrg[Loc],MATCH(#REF!,[1]!tblOrg[Abbr],0)),[1]!tblLoc[Loc],0))</f>
        <v>#REF!</v>
      </c>
      <c r="U1133" s="6">
        <f>IFERROR(INDEX([1]!tblLoc[Score],MATCH(INDEX([1]!tblOrg[Loc],MATCH(INDEX(FacList,MATCH(tblTeamSch[[#This Row],[Facility]],INDEX(FacList,,1),0),3),[1]!tblOrg[Org Num],0)),[1]!tblLoc[Loc],0)),"")</f>
        <v>7</v>
      </c>
      <c r="V1133" s="6">
        <f>IF(OR(tblTeamSch[[#This Row],[Court]]="",tblTeamSch[[#This Row],[Home]]&gt;0),0,IF(tblTeamSch[[#This Row],[Court]]&lt;10,0,IF(tblTeamSch[[#This Row],[Home Court]]=10,0,10)))</f>
        <v>0</v>
      </c>
      <c r="W1133" s="6" t="e">
        <f>COUNTIFS(tblTeamSch[Travel Score for Game],10,tblTeamSch[Home],0,#REF!,#REF!)</f>
        <v>#REF!</v>
      </c>
      <c r="X1133" s="6" t="str">
        <f>IFERROR(INDEX(tblTeamSch[Overall Travel Score],MATCH(tblTeamSch[[#This Row],[Opponent]],tblTeamSch[Team],0)),"")</f>
        <v/>
      </c>
      <c r="Y1133" s="6" cm="1">
        <f t="array" ref="Y1133">IF(Y1132="Num",1,IF(Y1132="","",IF(Y1132+1&gt;TotalNumRegGames*2,"",Y1132+1)))</f>
        <v>1132</v>
      </c>
    </row>
    <row r="1134" spans="1:25" ht="13.35" customHeight="1" x14ac:dyDescent="0.3">
      <c r="A1134" s="6" cm="1">
        <f t="array" ref="A1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533</v>
      </c>
      <c r="B1134" s="6" cm="1">
        <f t="array" ref="B1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4" s="6">
        <f>IFERROR(INDEX([1]!tblSchedule[Week Game Scheduled],MATCH(tblTeamSch[[#This Row],[Game Num]],[1]!tblSchedule[GameNum],0)),"")</f>
        <v>9</v>
      </c>
      <c r="D1134" s="6">
        <f>IFERROR(INDEX([1]!tblSchedule[Round],MATCH(tblTeamSch[[#This Row],[Game Num]],[1]!tblSchedule[GameNum],0)),"")</f>
        <v>7</v>
      </c>
      <c r="E1134" s="6">
        <f>IFERROR(INDEX([1]!tblSchedule[Rnd Sch],MATCH(tblTeamSch[[#This Row],[Game Num]],[1]!tblSchedule[GameNum],0)),"")</f>
        <v>7</v>
      </c>
      <c r="F1134" s="6" t="str">
        <f>IFERROR(INDEX([1]!tblSchedule[DLC],MATCH(tblTeamSch[[#This Row],[Game Num]],[1]!tblSchedule[GameNum],0)),"")</f>
        <v>4B1A</v>
      </c>
      <c r="G1134" s="7" t="str">
        <f>IFERROR(INDEX([1]!tblSchedule[Facility],MATCH(tblTeamSch[[#This Row],[Game Num]],[1]!tblSchedule[GameNum],0)),"")</f>
        <v>Saint Bernard Parish Hall</v>
      </c>
      <c r="H1134" s="8">
        <f>IFERROR(INDEX([1]!tblSchedule[Game Date],MATCH(tblTeamSch[[#This Row],[Game Num]],[1]!tblSchedule[GameNum],0)),"")</f>
        <v>46053</v>
      </c>
      <c r="I1134" s="9">
        <f>IFERROR(INDEX([1]!tblSchedule[Game Time],MATCH(tblTeamSch[[#This Row],[Game Num]],[1]!tblSchedule[GameNum],0)),"")</f>
        <v>0.5</v>
      </c>
      <c r="J1134" s="10" t="str">
        <f>IFERROR(INDEX([1]!tblTeams[Organization],MATCH(tblTeamSch[[#This Row],[Team]],[1]!tblTeams[Team],0)),"")</f>
        <v>St. Athanasius</v>
      </c>
      <c r="K1134" s="10" t="str">
        <f>IFERROR(INDEX([1]!tblOrg[Abbr],MATCH(tblTeamSch[[#This Row],[Org]],[1]!tblOrg[Organization],0)),"")</f>
        <v>Ath</v>
      </c>
      <c r="L1134" s="10" t="str">
        <f>IFERROR(INDEX(IF(tblTeamSch[[#This Row],[1vs2]]=1,[1]!tblSchedule[Team 1 Name],[1]!tblSchedule[Team 2 Name]),MATCH(tblTeamSch[[#This Row],[Game Num]],[1]!tblSchedule[GameNum],0)),"")</f>
        <v>St. Athanasius BB 4B#1</v>
      </c>
      <c r="M1134" s="10" t="str">
        <f>IFERROR(INDEX(IF(tblTeamSch[[#This Row],[1vs2]]=1,[1]!tblSchedule[Team 2 Name],[1]!tblSchedule[Team 1 Name]),MATCH(tblTeamSch[[#This Row],[Game Num]],[1]!tblSchedule[GameNum],0)),"")</f>
        <v>St Bernard BB 4B#1</v>
      </c>
      <c r="N1134" s="6"/>
      <c r="O1134" s="6"/>
      <c r="P1134" s="6"/>
      <c r="Q1134" s="6">
        <f>INDEX([1]!tblSchedule[Home Game],MATCH(tblTeamSch[[#This Row],[Game Num]],[1]!tblSchedule[GameNum],0))</f>
        <v>1</v>
      </c>
      <c r="R1134" s="7" t="e">
        <f>IF(COUNTIFS(tblTeamSch[Team],tblTeamSch[[#This Row],[Team]],#REF!,1)&gt;1,"Y","")</f>
        <v>#REF!</v>
      </c>
      <c r="S1134" s="6">
        <f>INDEX([1]!tblLoc[Score],MATCH(INDEX([1]!tblOrg[Loc],MATCH(tblTeamSch[[#This Row],[Org]],[1]!tblOrg[Organization],0)),[1]!tblLoc[Loc],0))</f>
        <v>7</v>
      </c>
      <c r="T1134" s="6" t="e">
        <f>INDEX([1]!tblLoc[Score],MATCH(INDEX([1]!tblOrg[Loc],MATCH(#REF!,[1]!tblOrg[Abbr],0)),[1]!tblLoc[Loc],0))</f>
        <v>#REF!</v>
      </c>
      <c r="U1134" s="6">
        <f>IFERROR(INDEX([1]!tblLoc[Score],MATCH(INDEX([1]!tblOrg[Loc],MATCH(INDEX(FacList,MATCH(tblTeamSch[[#This Row],[Facility]],INDEX(FacList,,1),0),3),[1]!tblOrg[Org Num],0)),[1]!tblLoc[Loc],0)),"")</f>
        <v>7</v>
      </c>
      <c r="V1134" s="6">
        <f>IF(OR(tblTeamSch[[#This Row],[Court]]="",tblTeamSch[[#This Row],[Home]]&gt;0),0,IF(tblTeamSch[[#This Row],[Court]]&lt;10,0,IF(tblTeamSch[[#This Row],[Home Court]]=10,0,10)))</f>
        <v>0</v>
      </c>
      <c r="W1134" s="6" t="e">
        <f>COUNTIFS(tblTeamSch[Travel Score for Game],10,tblTeamSch[Home],0,#REF!,#REF!)</f>
        <v>#REF!</v>
      </c>
      <c r="X1134" s="6" t="str">
        <f>IFERROR(INDEX(tblTeamSch[Overall Travel Score],MATCH(tblTeamSch[[#This Row],[Opponent]],tblTeamSch[Team],0)),"")</f>
        <v/>
      </c>
      <c r="Y1134" s="6" cm="1">
        <f t="array" ref="Y1134">IF(Y1133="Num",1,IF(Y1133="","",IF(Y1133+1&gt;TotalNumRegGames*2,"",Y1133+1)))</f>
        <v>1133</v>
      </c>
    </row>
    <row r="1135" spans="1:25" ht="13.35" customHeight="1" x14ac:dyDescent="0.3">
      <c r="A1135" s="6" cm="1">
        <f t="array" ref="A1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1045</v>
      </c>
      <c r="B1135" s="6" cm="1">
        <f t="array" ref="B1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35" s="6">
        <f>IFERROR(INDEX([1]!tblSchedule[Week Game Scheduled],MATCH(tblTeamSch[[#This Row],[Game Num]],[1]!tblSchedule[GameNum],0)),"")</f>
        <v>49</v>
      </c>
      <c r="D1135" s="6">
        <f>IFERROR(INDEX([1]!tblSchedule[Round],MATCH(tblTeamSch[[#This Row],[Game Num]],[1]!tblSchedule[GameNum],0)),"")</f>
        <v>1</v>
      </c>
      <c r="E1135" s="6">
        <f>IFERROR(INDEX([1]!tblSchedule[Rnd Sch],MATCH(tblTeamSch[[#This Row],[Game Num]],[1]!tblSchedule[GameNum],0)),"")</f>
        <v>1</v>
      </c>
      <c r="F1135" s="6" t="str">
        <f>IFERROR(INDEX([1]!tblSchedule[DLC],MATCH(tblTeamSch[[#This Row],[Game Num]],[1]!tblSchedule[GameNum],0)),"")</f>
        <v>4G1A</v>
      </c>
      <c r="G1135" s="7" t="str">
        <f>IFERROR(INDEX([1]!tblSchedule[Facility],MATCH(tblTeamSch[[#This Row],[Game Num]],[1]!tblSchedule[GameNum],0)),"")</f>
        <v>St Francis of Assisi</v>
      </c>
      <c r="H1135" s="8">
        <f>IFERROR(INDEX([1]!tblSchedule[Game Date],MATCH(tblTeamSch[[#This Row],[Game Num]],[1]!tblSchedule[GameNum],0)),"")</f>
        <v>45997</v>
      </c>
      <c r="I1135" s="9">
        <f>IFERROR(INDEX([1]!tblSchedule[Game Time],MATCH(tblTeamSch[[#This Row],[Game Num]],[1]!tblSchedule[GameNum],0)),"")</f>
        <v>0.625</v>
      </c>
      <c r="J1135" s="10" t="str">
        <f>IFERROR(INDEX([1]!tblTeams[Organization],MATCH(tblTeamSch[[#This Row],[Team]],[1]!tblTeams[Team],0)),"")</f>
        <v>St. Athanasius</v>
      </c>
      <c r="K1135" s="10" t="str">
        <f>IFERROR(INDEX([1]!tblOrg[Abbr],MATCH(tblTeamSch[[#This Row],[Org]],[1]!tblOrg[Organization],0)),"")</f>
        <v>Ath</v>
      </c>
      <c r="L1135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35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1135" s="6"/>
      <c r="O1135" s="6"/>
      <c r="P1135" s="6"/>
      <c r="Q1135" s="6">
        <f>INDEX([1]!tblSchedule[Home Game],MATCH(tblTeamSch[[#This Row],[Game Num]],[1]!tblSchedule[GameNum],0))</f>
        <v>1</v>
      </c>
      <c r="R1135" s="7" t="e">
        <f>IF(COUNTIFS(tblTeamSch[Team],tblTeamSch[[#This Row],[Team]],#REF!,1)&gt;1,"Y","")</f>
        <v>#REF!</v>
      </c>
      <c r="S1135" s="6">
        <f>INDEX([1]!tblLoc[Score],MATCH(INDEX([1]!tblOrg[Loc],MATCH(tblTeamSch[[#This Row],[Org]],[1]!tblOrg[Organization],0)),[1]!tblLoc[Loc],0))</f>
        <v>7</v>
      </c>
      <c r="T1135" s="6" t="e">
        <f>INDEX([1]!tblLoc[Score],MATCH(INDEX([1]!tblOrg[Loc],MATCH(#REF!,[1]!tblOrg[Abbr],0)),[1]!tblLoc[Loc],0))</f>
        <v>#REF!</v>
      </c>
      <c r="U1135" s="6">
        <f>IFERROR(INDEX([1]!tblLoc[Score],MATCH(INDEX([1]!tblOrg[Loc],MATCH(INDEX(FacList,MATCH(tblTeamSch[[#This Row],[Facility]],INDEX(FacList,,1),0),3),[1]!tblOrg[Org Num],0)),[1]!tblLoc[Loc],0)),"")</f>
        <v>0</v>
      </c>
      <c r="V1135" s="6">
        <f>IF(OR(tblTeamSch[[#This Row],[Court]]="",tblTeamSch[[#This Row],[Home]]&gt;0),0,IF(tblTeamSch[[#This Row],[Court]]&lt;10,0,IF(tblTeamSch[[#This Row],[Home Court]]=10,0,10)))</f>
        <v>0</v>
      </c>
      <c r="W1135" s="6" t="e">
        <f>COUNTIFS(tblTeamSch[Travel Score for Game],10,tblTeamSch[Home],0,#REF!,#REF!)</f>
        <v>#REF!</v>
      </c>
      <c r="X1135" s="6" t="str">
        <f>IFERROR(INDEX(tblTeamSch[Overall Travel Score],MATCH(tblTeamSch[[#This Row],[Opponent]],tblTeamSch[Team],0)),"")</f>
        <v/>
      </c>
      <c r="Y1135" s="6" cm="1">
        <f t="array" ref="Y1135">IF(Y1134="Num",1,IF(Y1134="","",IF(Y1134+1&gt;TotalNumRegGames*2,"",Y1134+1)))</f>
        <v>1134</v>
      </c>
    </row>
    <row r="1136" spans="1:25" ht="13.35" customHeight="1" x14ac:dyDescent="0.3">
      <c r="A1136" s="6" cm="1">
        <f t="array" ref="A1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1051</v>
      </c>
      <c r="B1136" s="6" cm="1">
        <f t="array" ref="B1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6" s="6">
        <f>IFERROR(INDEX([1]!tblSchedule[Week Game Scheduled],MATCH(tblTeamSch[[#This Row],[Game Num]],[1]!tblSchedule[GameNum],0)),"")</f>
        <v>50</v>
      </c>
      <c r="D1136" s="6">
        <f>IFERROR(INDEX([1]!tblSchedule[Round],MATCH(tblTeamSch[[#This Row],[Game Num]],[1]!tblSchedule[GameNum],0)),"")</f>
        <v>2</v>
      </c>
      <c r="E1136" s="6">
        <f>IFERROR(INDEX([1]!tblSchedule[Rnd Sch],MATCH(tblTeamSch[[#This Row],[Game Num]],[1]!tblSchedule[GameNum],0)),"")</f>
        <v>2</v>
      </c>
      <c r="F1136" s="6" t="str">
        <f>IFERROR(INDEX([1]!tblSchedule[DLC],MATCH(tblTeamSch[[#This Row],[Game Num]],[1]!tblSchedule[GameNum],0)),"")</f>
        <v>4G1A</v>
      </c>
      <c r="G1136" s="7" t="str">
        <f>IFERROR(INDEX([1]!tblSchedule[Facility],MATCH(tblTeamSch[[#This Row],[Game Num]],[1]!tblSchedule[GameNum],0)),"")</f>
        <v>St. Athanasius Hornets Nest (gym)</v>
      </c>
      <c r="H1136" s="8">
        <f>IFERROR(INDEX([1]!tblSchedule[Game Date],MATCH(tblTeamSch[[#This Row],[Game Num]],[1]!tblSchedule[GameNum],0)),"")</f>
        <v>46004</v>
      </c>
      <c r="I1136" s="9">
        <f>IFERROR(INDEX([1]!tblSchedule[Game Time],MATCH(tblTeamSch[[#This Row],[Game Num]],[1]!tblSchedule[GameNum],0)),"")</f>
        <v>0.375</v>
      </c>
      <c r="J1136" s="10" t="str">
        <f>IFERROR(INDEX([1]!tblTeams[Organization],MATCH(tblTeamSch[[#This Row],[Team]],[1]!tblTeams[Team],0)),"")</f>
        <v>St. Athanasius</v>
      </c>
      <c r="K1136" s="10" t="str">
        <f>IFERROR(INDEX([1]!tblOrg[Abbr],MATCH(tblTeamSch[[#This Row],[Org]],[1]!tblOrg[Organization],0)),"")</f>
        <v>Ath</v>
      </c>
      <c r="L1136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36" s="10" t="str">
        <f>IFERROR(INDEX(IF(tblTeamSch[[#This Row],[1vs2]]=1,[1]!tblSchedule[Team 2 Name],[1]!tblSchedule[Team 1 Name]),MATCH(tblTeamSch[[#This Row],[Game Num]],[1]!tblSchedule[GameNum],0)),"")</f>
        <v>St Edward Bball 4G1</v>
      </c>
      <c r="N1136" s="6"/>
      <c r="O1136" s="6"/>
      <c r="P1136" s="6"/>
      <c r="Q1136" s="6">
        <f>INDEX([1]!tblSchedule[Home Game],MATCH(tblTeamSch[[#This Row],[Game Num]],[1]!tblSchedule[GameNum],0))</f>
        <v>1</v>
      </c>
      <c r="R1136" s="7" t="e">
        <f>IF(COUNTIFS(tblTeamSch[Team],tblTeamSch[[#This Row],[Team]],#REF!,1)&gt;1,"Y","")</f>
        <v>#REF!</v>
      </c>
      <c r="S1136" s="6">
        <f>INDEX([1]!tblLoc[Score],MATCH(INDEX([1]!tblOrg[Loc],MATCH(tblTeamSch[[#This Row],[Org]],[1]!tblOrg[Organization],0)),[1]!tblLoc[Loc],0))</f>
        <v>7</v>
      </c>
      <c r="T1136" s="6" t="e">
        <f>INDEX([1]!tblLoc[Score],MATCH(INDEX([1]!tblOrg[Loc],MATCH(#REF!,[1]!tblOrg[Abbr],0)),[1]!tblLoc[Loc],0))</f>
        <v>#REF!</v>
      </c>
      <c r="U1136" s="6">
        <f>IFERROR(INDEX([1]!tblLoc[Score],MATCH(INDEX([1]!tblOrg[Loc],MATCH(INDEX(FacList,MATCH(tblTeamSch[[#This Row],[Facility]],INDEX(FacList,,1),0),3),[1]!tblOrg[Org Num],0)),[1]!tblLoc[Loc],0)),"")</f>
        <v>7</v>
      </c>
      <c r="V1136" s="6">
        <f>IF(OR(tblTeamSch[[#This Row],[Court]]="",tblTeamSch[[#This Row],[Home]]&gt;0),0,IF(tblTeamSch[[#This Row],[Court]]&lt;10,0,IF(tblTeamSch[[#This Row],[Home Court]]=10,0,10)))</f>
        <v>0</v>
      </c>
      <c r="W1136" s="6" t="e">
        <f>COUNTIFS(tblTeamSch[Travel Score for Game],10,tblTeamSch[Home],0,#REF!,#REF!)</f>
        <v>#REF!</v>
      </c>
      <c r="X1136" s="6" t="str">
        <f>IFERROR(INDEX(tblTeamSch[Overall Travel Score],MATCH(tblTeamSch[[#This Row],[Opponent]],tblTeamSch[Team],0)),"")</f>
        <v/>
      </c>
      <c r="Y1136" s="6" cm="1">
        <f t="array" ref="Y1136">IF(Y1135="Num",1,IF(Y1135="","",IF(Y1135+1&gt;TotalNumRegGames*2,"",Y1135+1)))</f>
        <v>1135</v>
      </c>
    </row>
    <row r="1137" spans="1:25" ht="13.35" customHeight="1" x14ac:dyDescent="0.3">
      <c r="A1137" s="6" cm="1">
        <f t="array" ref="A1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1056</v>
      </c>
      <c r="B1137" s="6" cm="1">
        <f t="array" ref="B1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7" s="6">
        <f>IFERROR(INDEX([1]!tblSchedule[Week Game Scheduled],MATCH(tblTeamSch[[#This Row],[Game Num]],[1]!tblSchedule[GameNum],0)),"")</f>
        <v>5</v>
      </c>
      <c r="D1137" s="6">
        <f>IFERROR(INDEX([1]!tblSchedule[Round],MATCH(tblTeamSch[[#This Row],[Game Num]],[1]!tblSchedule[GameNum],0)),"")</f>
        <v>3</v>
      </c>
      <c r="E1137" s="6">
        <f>IFERROR(INDEX([1]!tblSchedule[Rnd Sch],MATCH(tblTeamSch[[#This Row],[Game Num]],[1]!tblSchedule[GameNum],0)),"")</f>
        <v>3</v>
      </c>
      <c r="F1137" s="6" t="str">
        <f>IFERROR(INDEX([1]!tblSchedule[DLC],MATCH(tblTeamSch[[#This Row],[Game Num]],[1]!tblSchedule[GameNum],0)),"")</f>
        <v>4G1A</v>
      </c>
      <c r="G1137" s="7" t="str">
        <f>IFERROR(INDEX([1]!tblSchedule[Facility],MATCH(tblTeamSch[[#This Row],[Game Num]],[1]!tblSchedule[GameNum],0)),"")</f>
        <v>St. Athanasius Hornets Nest (gym)</v>
      </c>
      <c r="H1137" s="8">
        <f>IFERROR(INDEX([1]!tblSchedule[Game Date],MATCH(tblTeamSch[[#This Row],[Game Num]],[1]!tblSchedule[GameNum],0)),"")</f>
        <v>46025</v>
      </c>
      <c r="I1137" s="9">
        <f>IFERROR(INDEX([1]!tblSchedule[Game Time],MATCH(tblTeamSch[[#This Row],[Game Num]],[1]!tblSchedule[GameNum],0)),"")</f>
        <v>0.375</v>
      </c>
      <c r="J1137" s="10" t="str">
        <f>IFERROR(INDEX([1]!tblTeams[Organization],MATCH(tblTeamSch[[#This Row],[Team]],[1]!tblTeams[Team],0)),"")</f>
        <v>St. Athanasius</v>
      </c>
      <c r="K1137" s="10" t="str">
        <f>IFERROR(INDEX([1]!tblOrg[Abbr],MATCH(tblTeamSch[[#This Row],[Org]],[1]!tblOrg[Organization],0)),"")</f>
        <v>Ath</v>
      </c>
      <c r="L1137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37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1137" s="6"/>
      <c r="O1137" s="6"/>
      <c r="P1137" s="6"/>
      <c r="Q1137" s="6">
        <f>INDEX([1]!tblSchedule[Home Game],MATCH(tblTeamSch[[#This Row],[Game Num]],[1]!tblSchedule[GameNum],0))</f>
        <v>1</v>
      </c>
      <c r="R1137" s="7" t="e">
        <f>IF(COUNTIFS(tblTeamSch[Team],tblTeamSch[[#This Row],[Team]],#REF!,1)&gt;1,"Y","")</f>
        <v>#REF!</v>
      </c>
      <c r="S1137" s="6">
        <f>INDEX([1]!tblLoc[Score],MATCH(INDEX([1]!tblOrg[Loc],MATCH(tblTeamSch[[#This Row],[Org]],[1]!tblOrg[Organization],0)),[1]!tblLoc[Loc],0))</f>
        <v>7</v>
      </c>
      <c r="T1137" s="6" t="e">
        <f>INDEX([1]!tblLoc[Score],MATCH(INDEX([1]!tblOrg[Loc],MATCH(#REF!,[1]!tblOrg[Abbr],0)),[1]!tblLoc[Loc],0))</f>
        <v>#REF!</v>
      </c>
      <c r="U1137" s="6">
        <f>IFERROR(INDEX([1]!tblLoc[Score],MATCH(INDEX([1]!tblOrg[Loc],MATCH(INDEX(FacList,MATCH(tblTeamSch[[#This Row],[Facility]],INDEX(FacList,,1),0),3),[1]!tblOrg[Org Num],0)),[1]!tblLoc[Loc],0)),"")</f>
        <v>7</v>
      </c>
      <c r="V1137" s="6">
        <f>IF(OR(tblTeamSch[[#This Row],[Court]]="",tblTeamSch[[#This Row],[Home]]&gt;0),0,IF(tblTeamSch[[#This Row],[Court]]&lt;10,0,IF(tblTeamSch[[#This Row],[Home Court]]=10,0,10)))</f>
        <v>0</v>
      </c>
      <c r="W1137" s="6" t="e">
        <f>COUNTIFS(tblTeamSch[Travel Score for Game],10,tblTeamSch[Home],0,#REF!,#REF!)</f>
        <v>#REF!</v>
      </c>
      <c r="X1137" s="6" t="str">
        <f>IFERROR(INDEX(tblTeamSch[Overall Travel Score],MATCH(tblTeamSch[[#This Row],[Opponent]],tblTeamSch[Team],0)),"")</f>
        <v/>
      </c>
      <c r="Y1137" s="6" cm="1">
        <f t="array" ref="Y1137">IF(Y1136="Num",1,IF(Y1136="","",IF(Y1136+1&gt;TotalNumRegGames*2,"",Y1136+1)))</f>
        <v>1136</v>
      </c>
    </row>
    <row r="1138" spans="1:25" ht="13.35" customHeight="1" x14ac:dyDescent="0.3">
      <c r="A1138" s="6" cm="1">
        <f t="array" ref="A1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1061</v>
      </c>
      <c r="B1138" s="6" cm="1">
        <f t="array" ref="B1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8" s="6">
        <f>IFERROR(INDEX([1]!tblSchedule[Week Game Scheduled],MATCH(tblTeamSch[[#This Row],[Game Num]],[1]!tblSchedule[GameNum],0)),"")</f>
        <v>6</v>
      </c>
      <c r="D1138" s="6">
        <f>IFERROR(INDEX([1]!tblSchedule[Round],MATCH(tblTeamSch[[#This Row],[Game Num]],[1]!tblSchedule[GameNum],0)),"")</f>
        <v>4</v>
      </c>
      <c r="E1138" s="6">
        <f>IFERROR(INDEX([1]!tblSchedule[Rnd Sch],MATCH(tblTeamSch[[#This Row],[Game Num]],[1]!tblSchedule[GameNum],0)),"")</f>
        <v>4</v>
      </c>
      <c r="F1138" s="6" t="str">
        <f>IFERROR(INDEX([1]!tblSchedule[DLC],MATCH(tblTeamSch[[#This Row],[Game Num]],[1]!tblSchedule[GameNum],0)),"")</f>
        <v>4G1A</v>
      </c>
      <c r="G1138" s="7" t="str">
        <f>IFERROR(INDEX([1]!tblSchedule[Facility],MATCH(tblTeamSch[[#This Row],[Game Num]],[1]!tblSchedule[GameNum],0)),"")</f>
        <v>St. Athanasius Hornets Nest (gym)</v>
      </c>
      <c r="H1138" s="8">
        <f>IFERROR(INDEX([1]!tblSchedule[Game Date],MATCH(tblTeamSch[[#This Row],[Game Num]],[1]!tblSchedule[GameNum],0)),"")</f>
        <v>46032</v>
      </c>
      <c r="I1138" s="9">
        <f>IFERROR(INDEX([1]!tblSchedule[Game Time],MATCH(tblTeamSch[[#This Row],[Game Num]],[1]!tblSchedule[GameNum],0)),"")</f>
        <v>0.375</v>
      </c>
      <c r="J1138" s="10" t="str">
        <f>IFERROR(INDEX([1]!tblTeams[Organization],MATCH(tblTeamSch[[#This Row],[Team]],[1]!tblTeams[Team],0)),"")</f>
        <v>St. Athanasius</v>
      </c>
      <c r="K1138" s="10" t="str">
        <f>IFERROR(INDEX([1]!tblOrg[Abbr],MATCH(tblTeamSch[[#This Row],[Org]],[1]!tblOrg[Organization],0)),"")</f>
        <v>Ath</v>
      </c>
      <c r="L1138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38" s="10" t="str">
        <f>IFERROR(INDEX(IF(tblTeamSch[[#This Row],[1vs2]]=1,[1]!tblSchedule[Team 2 Name],[1]!tblSchedule[Team 1 Name]),MATCH(tblTeamSch[[#This Row],[Game Num]],[1]!tblSchedule[GameNum],0)),"")</f>
        <v>St Paul BB 4G#1</v>
      </c>
      <c r="N1138" s="6"/>
      <c r="O1138" s="6"/>
      <c r="P1138" s="6"/>
      <c r="Q1138" s="6">
        <f>INDEX([1]!tblSchedule[Home Game],MATCH(tblTeamSch[[#This Row],[Game Num]],[1]!tblSchedule[GameNum],0))</f>
        <v>1</v>
      </c>
      <c r="R1138" s="7" t="e">
        <f>IF(COUNTIFS(tblTeamSch[Team],tblTeamSch[[#This Row],[Team]],#REF!,1)&gt;1,"Y","")</f>
        <v>#REF!</v>
      </c>
      <c r="S1138" s="6">
        <f>INDEX([1]!tblLoc[Score],MATCH(INDEX([1]!tblOrg[Loc],MATCH(tblTeamSch[[#This Row],[Org]],[1]!tblOrg[Organization],0)),[1]!tblLoc[Loc],0))</f>
        <v>7</v>
      </c>
      <c r="T1138" s="6" t="e">
        <f>INDEX([1]!tblLoc[Score],MATCH(INDEX([1]!tblOrg[Loc],MATCH(#REF!,[1]!tblOrg[Abbr],0)),[1]!tblLoc[Loc],0))</f>
        <v>#REF!</v>
      </c>
      <c r="U1138" s="6">
        <f>IFERROR(INDEX([1]!tblLoc[Score],MATCH(INDEX([1]!tblOrg[Loc],MATCH(INDEX(FacList,MATCH(tblTeamSch[[#This Row],[Facility]],INDEX(FacList,,1),0),3),[1]!tblOrg[Org Num],0)),[1]!tblLoc[Loc],0)),"")</f>
        <v>7</v>
      </c>
      <c r="V1138" s="6">
        <f>IF(OR(tblTeamSch[[#This Row],[Court]]="",tblTeamSch[[#This Row],[Home]]&gt;0),0,IF(tblTeamSch[[#This Row],[Court]]&lt;10,0,IF(tblTeamSch[[#This Row],[Home Court]]=10,0,10)))</f>
        <v>0</v>
      </c>
      <c r="W1138" s="6" t="e">
        <f>COUNTIFS(tblTeamSch[Travel Score for Game],10,tblTeamSch[Home],0,#REF!,#REF!)</f>
        <v>#REF!</v>
      </c>
      <c r="X1138" s="6" t="str">
        <f>IFERROR(INDEX(tblTeamSch[Overall Travel Score],MATCH(tblTeamSch[[#This Row],[Opponent]],tblTeamSch[Team],0)),"")</f>
        <v/>
      </c>
      <c r="Y1138" s="6" cm="1">
        <f t="array" ref="Y1138">IF(Y1137="Num",1,IF(Y1137="","",IF(Y1137+1&gt;TotalNumRegGames*2,"",Y1137+1)))</f>
        <v>1137</v>
      </c>
    </row>
    <row r="1139" spans="1:25" ht="13.35" customHeight="1" x14ac:dyDescent="0.3">
      <c r="A1139" s="6" cm="1">
        <f t="array" ref="A1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1066</v>
      </c>
      <c r="B1139" s="6" cm="1">
        <f t="array" ref="B1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39" s="6">
        <f>IFERROR(INDEX([1]!tblSchedule[Week Game Scheduled],MATCH(tblTeamSch[[#This Row],[Game Num]],[1]!tblSchedule[GameNum],0)),"")</f>
        <v>7</v>
      </c>
      <c r="D1139" s="6">
        <f>IFERROR(INDEX([1]!tblSchedule[Round],MATCH(tblTeamSch[[#This Row],[Game Num]],[1]!tblSchedule[GameNum],0)),"")</f>
        <v>5</v>
      </c>
      <c r="E1139" s="6">
        <f>IFERROR(INDEX([1]!tblSchedule[Rnd Sch],MATCH(tblTeamSch[[#This Row],[Game Num]],[1]!tblSchedule[GameNum],0)),"")</f>
        <v>5</v>
      </c>
      <c r="F1139" s="6" t="str">
        <f>IFERROR(INDEX([1]!tblSchedule[DLC],MATCH(tblTeamSch[[#This Row],[Game Num]],[1]!tblSchedule[GameNum],0)),"")</f>
        <v>4G1A</v>
      </c>
      <c r="G1139" s="7" t="str">
        <f>IFERROR(INDEX([1]!tblSchedule[Facility],MATCH(tblTeamSch[[#This Row],[Game Num]],[1]!tblSchedule[GameNum],0)),"")</f>
        <v>St. Athanasius Hornets Nest (gym)</v>
      </c>
      <c r="H1139" s="8">
        <f>IFERROR(INDEX([1]!tblSchedule[Game Date],MATCH(tblTeamSch[[#This Row],[Game Num]],[1]!tblSchedule[GameNum],0)),"")</f>
        <v>46039</v>
      </c>
      <c r="I1139" s="9">
        <f>IFERROR(INDEX([1]!tblSchedule[Game Time],MATCH(tblTeamSch[[#This Row],[Game Num]],[1]!tblSchedule[GameNum],0)),"")</f>
        <v>0.5</v>
      </c>
      <c r="J1139" s="10" t="str">
        <f>IFERROR(INDEX([1]!tblTeams[Organization],MATCH(tblTeamSch[[#This Row],[Team]],[1]!tblTeams[Team],0)),"")</f>
        <v>St. Athanasius</v>
      </c>
      <c r="K1139" s="10" t="str">
        <f>IFERROR(INDEX([1]!tblOrg[Abbr],MATCH(tblTeamSch[[#This Row],[Org]],[1]!tblOrg[Organization],0)),"")</f>
        <v>Ath</v>
      </c>
      <c r="L1139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39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1139" s="6"/>
      <c r="O1139" s="6"/>
      <c r="P1139" s="6"/>
      <c r="Q1139" s="6">
        <f>INDEX([1]!tblSchedule[Home Game],MATCH(tblTeamSch[[#This Row],[Game Num]],[1]!tblSchedule[GameNum],0))</f>
        <v>1</v>
      </c>
      <c r="R1139" s="7" t="e">
        <f>IF(COUNTIFS(tblTeamSch[Team],tblTeamSch[[#This Row],[Team]],#REF!,1)&gt;1,"Y","")</f>
        <v>#REF!</v>
      </c>
      <c r="S1139" s="6">
        <f>INDEX([1]!tblLoc[Score],MATCH(INDEX([1]!tblOrg[Loc],MATCH(tblTeamSch[[#This Row],[Org]],[1]!tblOrg[Organization],0)),[1]!tblLoc[Loc],0))</f>
        <v>7</v>
      </c>
      <c r="T1139" s="6" t="e">
        <f>INDEX([1]!tblLoc[Score],MATCH(INDEX([1]!tblOrg[Loc],MATCH(#REF!,[1]!tblOrg[Abbr],0)),[1]!tblLoc[Loc],0))</f>
        <v>#REF!</v>
      </c>
      <c r="U1139" s="6">
        <f>IFERROR(INDEX([1]!tblLoc[Score],MATCH(INDEX([1]!tblOrg[Loc],MATCH(INDEX(FacList,MATCH(tblTeamSch[[#This Row],[Facility]],INDEX(FacList,,1),0),3),[1]!tblOrg[Org Num],0)),[1]!tblLoc[Loc],0)),"")</f>
        <v>7</v>
      </c>
      <c r="V1139" s="6">
        <f>IF(OR(tblTeamSch[[#This Row],[Court]]="",tblTeamSch[[#This Row],[Home]]&gt;0),0,IF(tblTeamSch[[#This Row],[Court]]&lt;10,0,IF(tblTeamSch[[#This Row],[Home Court]]=10,0,10)))</f>
        <v>0</v>
      </c>
      <c r="W1139" s="6" t="e">
        <f>COUNTIFS(tblTeamSch[Travel Score for Game],10,tblTeamSch[Home],0,#REF!,#REF!)</f>
        <v>#REF!</v>
      </c>
      <c r="X1139" s="6" t="str">
        <f>IFERROR(INDEX(tblTeamSch[Overall Travel Score],MATCH(tblTeamSch[[#This Row],[Opponent]],tblTeamSch[Team],0)),"")</f>
        <v/>
      </c>
      <c r="Y1139" s="6" cm="1">
        <f t="array" ref="Y1139">IF(Y1138="Num",1,IF(Y1138="","",IF(Y1138+1&gt;TotalNumRegGames*2,"",Y1138+1)))</f>
        <v>1138</v>
      </c>
    </row>
    <row r="1140" spans="1:25" ht="13.35" customHeight="1" x14ac:dyDescent="0.3">
      <c r="A1140" s="6" cm="1">
        <f t="array" ref="A1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1071</v>
      </c>
      <c r="B1140" s="6" cm="1">
        <f t="array" ref="B1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0" s="6">
        <f>IFERROR(INDEX([1]!tblSchedule[Week Game Scheduled],MATCH(tblTeamSch[[#This Row],[Game Num]],[1]!tblSchedule[GameNum],0)),"")</f>
        <v>8</v>
      </c>
      <c r="D1140" s="6">
        <f>IFERROR(INDEX([1]!tblSchedule[Round],MATCH(tblTeamSch[[#This Row],[Game Num]],[1]!tblSchedule[GameNum],0)),"")</f>
        <v>6</v>
      </c>
      <c r="E1140" s="6">
        <f>IFERROR(INDEX([1]!tblSchedule[Rnd Sch],MATCH(tblTeamSch[[#This Row],[Game Num]],[1]!tblSchedule[GameNum],0)),"")</f>
        <v>6</v>
      </c>
      <c r="F1140" s="6" t="str">
        <f>IFERROR(INDEX([1]!tblSchedule[DLC],MATCH(tblTeamSch[[#This Row],[Game Num]],[1]!tblSchedule[GameNum],0)),"")</f>
        <v>4G1A</v>
      </c>
      <c r="G1140" s="7" t="str">
        <f>IFERROR(INDEX([1]!tblSchedule[Facility],MATCH(tblTeamSch[[#This Row],[Game Num]],[1]!tblSchedule[GameNum],0)),"")</f>
        <v>St. Athanasius Hornets Nest (gym)</v>
      </c>
      <c r="H1140" s="8">
        <f>IFERROR(INDEX([1]!tblSchedule[Game Date],MATCH(tblTeamSch[[#This Row],[Game Num]],[1]!tblSchedule[GameNum],0)),"")</f>
        <v>46046</v>
      </c>
      <c r="I1140" s="9">
        <f>IFERROR(INDEX([1]!tblSchedule[Game Time],MATCH(tblTeamSch[[#This Row],[Game Num]],[1]!tblSchedule[GameNum],0)),"")</f>
        <v>0.41666666666666669</v>
      </c>
      <c r="J1140" s="10" t="str">
        <f>IFERROR(INDEX([1]!tblTeams[Organization],MATCH(tblTeamSch[[#This Row],[Team]],[1]!tblTeams[Team],0)),"")</f>
        <v>St. Athanasius</v>
      </c>
      <c r="K1140" s="10" t="str">
        <f>IFERROR(INDEX([1]!tblOrg[Abbr],MATCH(tblTeamSch[[#This Row],[Org]],[1]!tblOrg[Organization],0)),"")</f>
        <v>Ath</v>
      </c>
      <c r="L1140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40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1140" s="6"/>
      <c r="O1140" s="6"/>
      <c r="P1140" s="6"/>
      <c r="Q1140" s="6">
        <f>INDEX([1]!tblSchedule[Home Game],MATCH(tblTeamSch[[#This Row],[Game Num]],[1]!tblSchedule[GameNum],0))</f>
        <v>1</v>
      </c>
      <c r="R1140" s="7" t="e">
        <f>IF(COUNTIFS(tblTeamSch[Team],tblTeamSch[[#This Row],[Team]],#REF!,1)&gt;1,"Y","")</f>
        <v>#REF!</v>
      </c>
      <c r="S1140" s="6">
        <f>INDEX([1]!tblLoc[Score],MATCH(INDEX([1]!tblOrg[Loc],MATCH(tblTeamSch[[#This Row],[Org]],[1]!tblOrg[Organization],0)),[1]!tblLoc[Loc],0))</f>
        <v>7</v>
      </c>
      <c r="T1140" s="6" t="e">
        <f>INDEX([1]!tblLoc[Score],MATCH(INDEX([1]!tblOrg[Loc],MATCH(#REF!,[1]!tblOrg[Abbr],0)),[1]!tblLoc[Loc],0))</f>
        <v>#REF!</v>
      </c>
      <c r="U1140" s="6">
        <f>IFERROR(INDEX([1]!tblLoc[Score],MATCH(INDEX([1]!tblOrg[Loc],MATCH(INDEX(FacList,MATCH(tblTeamSch[[#This Row],[Facility]],INDEX(FacList,,1),0),3),[1]!tblOrg[Org Num],0)),[1]!tblLoc[Loc],0)),"")</f>
        <v>7</v>
      </c>
      <c r="V1140" s="6">
        <f>IF(OR(tblTeamSch[[#This Row],[Court]]="",tblTeamSch[[#This Row],[Home]]&gt;0),0,IF(tblTeamSch[[#This Row],[Court]]&lt;10,0,IF(tblTeamSch[[#This Row],[Home Court]]=10,0,10)))</f>
        <v>0</v>
      </c>
      <c r="W1140" s="6" t="e">
        <f>COUNTIFS(tblTeamSch[Travel Score for Game],10,tblTeamSch[Home],0,#REF!,#REF!)</f>
        <v>#REF!</v>
      </c>
      <c r="X1140" s="6" t="str">
        <f>IFERROR(INDEX(tblTeamSch[Overall Travel Score],MATCH(tblTeamSch[[#This Row],[Opponent]],tblTeamSch[Team],0)),"")</f>
        <v/>
      </c>
      <c r="Y1140" s="6" cm="1">
        <f t="array" ref="Y1140">IF(Y1139="Num",1,IF(Y1139="","",IF(Y1139+1&gt;TotalNumRegGames*2,"",Y1139+1)))</f>
        <v>1139</v>
      </c>
    </row>
    <row r="1141" spans="1:25" ht="13.35" customHeight="1" x14ac:dyDescent="0.3">
      <c r="A1141" s="6" cm="1">
        <f t="array" ref="A1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1076</v>
      </c>
      <c r="B1141" s="6" cm="1">
        <f t="array" ref="B1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1" s="6">
        <f>IFERROR(INDEX([1]!tblSchedule[Week Game Scheduled],MATCH(tblTeamSch[[#This Row],[Game Num]],[1]!tblSchedule[GameNum],0)),"")</f>
        <v>9</v>
      </c>
      <c r="D1141" s="6">
        <f>IFERROR(INDEX([1]!tblSchedule[Round],MATCH(tblTeamSch[[#This Row],[Game Num]],[1]!tblSchedule[GameNum],0)),"")</f>
        <v>7</v>
      </c>
      <c r="E1141" s="6">
        <f>IFERROR(INDEX([1]!tblSchedule[Rnd Sch],MATCH(tblTeamSch[[#This Row],[Game Num]],[1]!tblSchedule[GameNum],0)),"")</f>
        <v>7</v>
      </c>
      <c r="F1141" s="6" t="str">
        <f>IFERROR(INDEX([1]!tblSchedule[DLC],MATCH(tblTeamSch[[#This Row],[Game Num]],[1]!tblSchedule[GameNum],0)),"")</f>
        <v>4G1A</v>
      </c>
      <c r="G1141" s="7" t="str">
        <f>IFERROR(INDEX([1]!tblSchedule[Facility],MATCH(tblTeamSch[[#This Row],[Game Num]],[1]!tblSchedule[GameNum],0)),"")</f>
        <v>St. Rita Gym</v>
      </c>
      <c r="H1141" s="8">
        <f>IFERROR(INDEX([1]!tblSchedule[Game Date],MATCH(tblTeamSch[[#This Row],[Game Num]],[1]!tblSchedule[GameNum],0)),"")</f>
        <v>46053</v>
      </c>
      <c r="I1141" s="9">
        <f>IFERROR(INDEX([1]!tblSchedule[Game Time],MATCH(tblTeamSch[[#This Row],[Game Num]],[1]!tblSchedule[GameNum],0)),"")</f>
        <v>0.5</v>
      </c>
      <c r="J1141" s="10" t="str">
        <f>IFERROR(INDEX([1]!tblTeams[Organization],MATCH(tblTeamSch[[#This Row],[Team]],[1]!tblTeams[Team],0)),"")</f>
        <v>St. Athanasius</v>
      </c>
      <c r="K1141" s="10" t="str">
        <f>IFERROR(INDEX([1]!tblOrg[Abbr],MATCH(tblTeamSch[[#This Row],[Org]],[1]!tblOrg[Organization],0)),"")</f>
        <v>Ath</v>
      </c>
      <c r="L1141" s="10" t="str">
        <f>IFERROR(INDEX(IF(tblTeamSch[[#This Row],[1vs2]]=1,[1]!tblSchedule[Team 1 Name],[1]!tblSchedule[Team 2 Name]),MATCH(tblTeamSch[[#This Row],[Game Num]],[1]!tblSchedule[GameNum],0)),"")</f>
        <v>St. Athanasius BB 4G#1</v>
      </c>
      <c r="M1141" s="10" t="str">
        <f>IFERROR(INDEX(IF(tblTeamSch[[#This Row],[1vs2]]=1,[1]!tblSchedule[Team 2 Name],[1]!tblSchedule[Team 1 Name]),MATCH(tblTeamSch[[#This Row],[Game Num]],[1]!tblSchedule[GameNum],0)),"")</f>
        <v>OLOL 3/4 GB #1</v>
      </c>
      <c r="N1141" s="6"/>
      <c r="O1141" s="6"/>
      <c r="P1141" s="6"/>
      <c r="Q1141" s="6">
        <f>INDEX([1]!tblSchedule[Home Game],MATCH(tblTeamSch[[#This Row],[Game Num]],[1]!tblSchedule[GameNum],0))</f>
        <v>0</v>
      </c>
      <c r="R1141" s="7" t="e">
        <f>IF(COUNTIFS(tblTeamSch[Team],tblTeamSch[[#This Row],[Team]],#REF!,1)&gt;1,"Y","")</f>
        <v>#REF!</v>
      </c>
      <c r="S1141" s="6">
        <f>INDEX([1]!tblLoc[Score],MATCH(INDEX([1]!tblOrg[Loc],MATCH(tblTeamSch[[#This Row],[Org]],[1]!tblOrg[Organization],0)),[1]!tblLoc[Loc],0))</f>
        <v>7</v>
      </c>
      <c r="T1141" s="6" t="e">
        <f>INDEX([1]!tblLoc[Score],MATCH(INDEX([1]!tblOrg[Loc],MATCH(#REF!,[1]!tblOrg[Abbr],0)),[1]!tblLoc[Loc],0))</f>
        <v>#REF!</v>
      </c>
      <c r="U1141" s="6">
        <f>IFERROR(INDEX([1]!tblLoc[Score],MATCH(INDEX([1]!tblOrg[Loc],MATCH(INDEX(FacList,MATCH(tblTeamSch[[#This Row],[Facility]],INDEX(FacList,,1),0),3),[1]!tblOrg[Org Num],0)),[1]!tblLoc[Loc],0)),"")</f>
        <v>7</v>
      </c>
      <c r="V1141" s="6">
        <f>IF(OR(tblTeamSch[[#This Row],[Court]]="",tblTeamSch[[#This Row],[Home]]&gt;0),0,IF(tblTeamSch[[#This Row],[Court]]&lt;10,0,IF(tblTeamSch[[#This Row],[Home Court]]=10,0,10)))</f>
        <v>0</v>
      </c>
      <c r="W1141" s="6" t="e">
        <f>COUNTIFS(tblTeamSch[Travel Score for Game],10,tblTeamSch[Home],0,#REF!,#REF!)</f>
        <v>#REF!</v>
      </c>
      <c r="X1141" s="6" t="str">
        <f>IFERROR(INDEX(tblTeamSch[Overall Travel Score],MATCH(tblTeamSch[[#This Row],[Opponent]],tblTeamSch[Team],0)),"")</f>
        <v/>
      </c>
      <c r="Y1141" s="6" cm="1">
        <f t="array" ref="Y1141">IF(Y1140="Num",1,IF(Y1140="","",IF(Y1140+1&gt;TotalNumRegGames*2,"",Y1140+1)))</f>
        <v>1140</v>
      </c>
    </row>
    <row r="1142" spans="1:25" ht="13.35" customHeight="1" x14ac:dyDescent="0.3">
      <c r="A1142" s="6" cm="1">
        <f t="array" ref="A1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</v>
      </c>
      <c r="B1142" s="6" cm="1">
        <f t="array" ref="B1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42" s="6">
        <f>IFERROR(INDEX([1]!tblSchedule[Week Game Scheduled],MATCH(tblTeamSch[[#This Row],[Game Num]],[1]!tblSchedule[GameNum],0)),"")</f>
        <v>50</v>
      </c>
      <c r="D1142" s="6">
        <f>IFERROR(INDEX([1]!tblSchedule[Round],MATCH(tblTeamSch[[#This Row],[Game Num]],[1]!tblSchedule[GameNum],0)),"")</f>
        <v>1</v>
      </c>
      <c r="E1142" s="6">
        <f>IFERROR(INDEX([1]!tblSchedule[Rnd Sch],MATCH(tblTeamSch[[#This Row],[Game Num]],[1]!tblSchedule[GameNum],0)),"")</f>
        <v>1</v>
      </c>
      <c r="F1142" s="6" t="str">
        <f>IFERROR(INDEX([1]!tblSchedule[DLC],MATCH(tblTeamSch[[#This Row],[Game Num]],[1]!tblSchedule[GameNum],0)),"")</f>
        <v>8B1A</v>
      </c>
      <c r="G1142" s="7" t="str">
        <f>IFERROR(INDEX([1]!tblSchedule[Facility],MATCH(tblTeamSch[[#This Row],[Game Num]],[1]!tblSchedule[GameNum],0)),"")</f>
        <v>Saint Andrew Academy Gym</v>
      </c>
      <c r="H1142" s="8">
        <f>IFERROR(INDEX([1]!tblSchedule[Game Date],MATCH(tblTeamSch[[#This Row],[Game Num]],[1]!tblSchedule[GameNum],0)),"")</f>
        <v>45998</v>
      </c>
      <c r="I1142" s="9">
        <f>IFERROR(INDEX([1]!tblSchedule[Game Time],MATCH(tblTeamSch[[#This Row],[Game Num]],[1]!tblSchedule[GameNum],0)),"")</f>
        <v>0.54166666666666663</v>
      </c>
      <c r="J1142" s="10" t="str">
        <f>IFERROR(INDEX([1]!tblTeams[Organization],MATCH(tblTeamSch[[#This Row],[Team]],[1]!tblTeams[Team],0)),"")</f>
        <v>St. Athanasius</v>
      </c>
      <c r="K1142" s="10" t="str">
        <f>IFERROR(INDEX([1]!tblOrg[Abbr],MATCH(tblTeamSch[[#This Row],[Org]],[1]!tblOrg[Organization],0)),"")</f>
        <v>Ath</v>
      </c>
      <c r="L1142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2" s="10" t="str">
        <f>IFERROR(INDEX(IF(tblTeamSch[[#This Row],[1vs2]]=1,[1]!tblSchedule[Team 2 Name],[1]!tblSchedule[Team 1 Name]),MATCH(tblTeamSch[[#This Row],[Game Num]],[1]!tblSchedule[GameNum],0)),"")</f>
        <v>St. Andrew BB 8B</v>
      </c>
      <c r="N1142" s="6"/>
      <c r="O1142" s="6"/>
      <c r="P1142" s="6"/>
      <c r="Q1142" s="6">
        <f>INDEX([1]!tblSchedule[Home Game],MATCH(tblTeamSch[[#This Row],[Game Num]],[1]!tblSchedule[GameNum],0))</f>
        <v>1</v>
      </c>
      <c r="R1142" s="7" t="e">
        <f>IF(COUNTIFS(tblTeamSch[Team],tblTeamSch[[#This Row],[Team]],#REF!,1)&gt;1,"Y","")</f>
        <v>#REF!</v>
      </c>
      <c r="S1142" s="6">
        <f>INDEX([1]!tblLoc[Score],MATCH(INDEX([1]!tblOrg[Loc],MATCH(tblTeamSch[[#This Row],[Org]],[1]!tblOrg[Organization],0)),[1]!tblLoc[Loc],0))</f>
        <v>7</v>
      </c>
      <c r="T1142" s="6" t="e">
        <f>INDEX([1]!tblLoc[Score],MATCH(INDEX([1]!tblOrg[Loc],MATCH(#REF!,[1]!tblOrg[Abbr],0)),[1]!tblLoc[Loc],0))</f>
        <v>#REF!</v>
      </c>
      <c r="U1142" s="6">
        <f>IFERROR(INDEX([1]!tblLoc[Score],MATCH(INDEX([1]!tblOrg[Loc],MATCH(INDEX(FacList,MATCH(tblTeamSch[[#This Row],[Facility]],INDEX(FacList,,1),0),3),[1]!tblOrg[Org Num],0)),[1]!tblLoc[Loc],0)),"")</f>
        <v>10</v>
      </c>
      <c r="V1142" s="6">
        <f>IF(OR(tblTeamSch[[#This Row],[Court]]="",tblTeamSch[[#This Row],[Home]]&gt;0),0,IF(tblTeamSch[[#This Row],[Court]]&lt;10,0,IF(tblTeamSch[[#This Row],[Home Court]]=10,0,10)))</f>
        <v>0</v>
      </c>
      <c r="W1142" s="6" t="e">
        <f>COUNTIFS(tblTeamSch[Travel Score for Game],10,tblTeamSch[Home],0,#REF!,#REF!)</f>
        <v>#REF!</v>
      </c>
      <c r="X1142" s="6" t="str">
        <f>IFERROR(INDEX(tblTeamSch[Overall Travel Score],MATCH(tblTeamSch[[#This Row],[Opponent]],tblTeamSch[Team],0)),"")</f>
        <v/>
      </c>
      <c r="Y1142" s="6" cm="1">
        <f t="array" ref="Y1142">IF(Y1141="Num",1,IF(Y1141="","",IF(Y1141+1&gt;TotalNumRegGames*2,"",Y1141+1)))</f>
        <v>1141</v>
      </c>
    </row>
    <row r="1143" spans="1:25" ht="13.35" customHeight="1" x14ac:dyDescent="0.3">
      <c r="A1143" s="6" cm="1">
        <f t="array" ref="A1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</v>
      </c>
      <c r="B1143" s="6" cm="1">
        <f t="array" ref="B1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43" s="6">
        <f>IFERROR(INDEX([1]!tblSchedule[Week Game Scheduled],MATCH(tblTeamSch[[#This Row],[Game Num]],[1]!tblSchedule[GameNum],0)),"")</f>
        <v>51</v>
      </c>
      <c r="D1143" s="6">
        <f>IFERROR(INDEX([1]!tblSchedule[Round],MATCH(tblTeamSch[[#This Row],[Game Num]],[1]!tblSchedule[GameNum],0)),"")</f>
        <v>2</v>
      </c>
      <c r="E1143" s="6">
        <f>IFERROR(INDEX([1]!tblSchedule[Rnd Sch],MATCH(tblTeamSch[[#This Row],[Game Num]],[1]!tblSchedule[GameNum],0)),"")</f>
        <v>2</v>
      </c>
      <c r="F1143" s="6" t="str">
        <f>IFERROR(INDEX([1]!tblSchedule[DLC],MATCH(tblTeamSch[[#This Row],[Game Num]],[1]!tblSchedule[GameNum],0)),"")</f>
        <v>8B1A</v>
      </c>
      <c r="G1143" s="7" t="str">
        <f>IFERROR(INDEX([1]!tblSchedule[Facility],MATCH(tblTeamSch[[#This Row],[Game Num]],[1]!tblSchedule[GameNum],0)),"")</f>
        <v>Trinity High School's Steinhauser Gym</v>
      </c>
      <c r="H1143" s="8">
        <f>IFERROR(INDEX([1]!tblSchedule[Game Date],MATCH(tblTeamSch[[#This Row],[Game Num]],[1]!tblSchedule[GameNum],0)),"")</f>
        <v>46005</v>
      </c>
      <c r="I1143" s="9">
        <f>IFERROR(INDEX([1]!tblSchedule[Game Time],MATCH(tblTeamSch[[#This Row],[Game Num]],[1]!tblSchedule[GameNum],0)),"")</f>
        <v>0.625</v>
      </c>
      <c r="J1143" s="10" t="str">
        <f>IFERROR(INDEX([1]!tblTeams[Organization],MATCH(tblTeamSch[[#This Row],[Team]],[1]!tblTeams[Team],0)),"")</f>
        <v>St. Athanasius</v>
      </c>
      <c r="K1143" s="10" t="str">
        <f>IFERROR(INDEX([1]!tblOrg[Abbr],MATCH(tblTeamSch[[#This Row],[Org]],[1]!tblOrg[Organization],0)),"")</f>
        <v>Ath</v>
      </c>
      <c r="L1143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3" s="10" t="str">
        <f>IFERROR(INDEX(IF(tblTeamSch[[#This Row],[1vs2]]=1,[1]!tblSchedule[Team 2 Name],[1]!tblSchedule[Team 1 Name]),MATCH(tblTeamSch[[#This Row],[Game Num]],[1]!tblSchedule[GameNum],0)),"")</f>
        <v>OLOL 7/8 Boys #1</v>
      </c>
      <c r="N1143" s="6"/>
      <c r="O1143" s="6"/>
      <c r="P1143" s="6"/>
      <c r="Q1143" s="6">
        <f>INDEX([1]!tblSchedule[Home Game],MATCH(tblTeamSch[[#This Row],[Game Num]],[1]!tblSchedule[GameNum],0))</f>
        <v>0</v>
      </c>
      <c r="R1143" s="7" t="e">
        <f>IF(COUNTIFS(tblTeamSch[Team],tblTeamSch[[#This Row],[Team]],#REF!,1)&gt;1,"Y","")</f>
        <v>#REF!</v>
      </c>
      <c r="S1143" s="6">
        <f>INDEX([1]!tblLoc[Score],MATCH(INDEX([1]!tblOrg[Loc],MATCH(tblTeamSch[[#This Row],[Org]],[1]!tblOrg[Organization],0)),[1]!tblLoc[Loc],0))</f>
        <v>7</v>
      </c>
      <c r="T1143" s="6" t="e">
        <f>INDEX([1]!tblLoc[Score],MATCH(INDEX([1]!tblOrg[Loc],MATCH(#REF!,[1]!tblOrg[Abbr],0)),[1]!tblLoc[Loc],0))</f>
        <v>#REF!</v>
      </c>
      <c r="U1143" s="6" t="str">
        <f>IFERROR(INDEX([1]!tblLoc[Score],MATCH(INDEX([1]!tblOrg[Loc],MATCH(INDEX(FacList,MATCH(tblTeamSch[[#This Row],[Facility]],INDEX(FacList,,1),0),3),[1]!tblOrg[Org Num],0)),[1]!tblLoc[Loc],0)),"")</f>
        <v/>
      </c>
      <c r="V1143" s="6">
        <f>IF(OR(tblTeamSch[[#This Row],[Court]]="",tblTeamSch[[#This Row],[Home]]&gt;0),0,IF(tblTeamSch[[#This Row],[Court]]&lt;10,0,IF(tblTeamSch[[#This Row],[Home Court]]=10,0,10)))</f>
        <v>0</v>
      </c>
      <c r="W1143" s="6" t="e">
        <f>COUNTIFS(tblTeamSch[Travel Score for Game],10,tblTeamSch[Home],0,#REF!,#REF!)</f>
        <v>#REF!</v>
      </c>
      <c r="X1143" s="6" t="str">
        <f>IFERROR(INDEX(tblTeamSch[Overall Travel Score],MATCH(tblTeamSch[[#This Row],[Opponent]],tblTeamSch[Team],0)),"")</f>
        <v/>
      </c>
      <c r="Y1143" s="6" cm="1">
        <f t="array" ref="Y1143">IF(Y1142="Num",1,IF(Y1142="","",IF(Y1142+1&gt;TotalNumRegGames*2,"",Y1142+1)))</f>
        <v>1142</v>
      </c>
    </row>
    <row r="1144" spans="1:25" ht="13.35" customHeight="1" x14ac:dyDescent="0.3">
      <c r="A1144" s="6" cm="1">
        <f t="array" ref="A1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</v>
      </c>
      <c r="B1144" s="6" cm="1">
        <f t="array" ref="B1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44" s="6">
        <f>IFERROR(INDEX([1]!tblSchedule[Week Game Scheduled],MATCH(tblTeamSch[[#This Row],[Game Num]],[1]!tblSchedule[GameNum],0)),"")</f>
        <v>6</v>
      </c>
      <c r="D1144" s="6">
        <f>IFERROR(INDEX([1]!tblSchedule[Round],MATCH(tblTeamSch[[#This Row],[Game Num]],[1]!tblSchedule[GameNum],0)),"")</f>
        <v>3</v>
      </c>
      <c r="E1144" s="6">
        <f>IFERROR(INDEX([1]!tblSchedule[Rnd Sch],MATCH(tblTeamSch[[#This Row],[Game Num]],[1]!tblSchedule[GameNum],0)),"")</f>
        <v>3</v>
      </c>
      <c r="F1144" s="6" t="str">
        <f>IFERROR(INDEX([1]!tblSchedule[DLC],MATCH(tblTeamSch[[#This Row],[Game Num]],[1]!tblSchedule[GameNum],0)),"")</f>
        <v>8B1A</v>
      </c>
      <c r="G1144" s="7" t="str">
        <f>IFERROR(INDEX([1]!tblSchedule[Facility],MATCH(tblTeamSch[[#This Row],[Game Num]],[1]!tblSchedule[GameNum],0)),"")</f>
        <v>Ascension Gym</v>
      </c>
      <c r="H1144" s="8">
        <f>IFERROR(INDEX([1]!tblSchedule[Game Date],MATCH(tblTeamSch[[#This Row],[Game Num]],[1]!tblSchedule[GameNum],0)),"")</f>
        <v>46026</v>
      </c>
      <c r="I1144" s="9">
        <f>IFERROR(INDEX([1]!tblSchedule[Game Time],MATCH(tblTeamSch[[#This Row],[Game Num]],[1]!tblSchedule[GameNum],0)),"")</f>
        <v>0.54166666666666663</v>
      </c>
      <c r="J1144" s="10" t="str">
        <f>IFERROR(INDEX([1]!tblTeams[Organization],MATCH(tblTeamSch[[#This Row],[Team]],[1]!tblTeams[Team],0)),"")</f>
        <v>St. Athanasius</v>
      </c>
      <c r="K1144" s="10" t="str">
        <f>IFERROR(INDEX([1]!tblOrg[Abbr],MATCH(tblTeamSch[[#This Row],[Org]],[1]!tblOrg[Organization],0)),"")</f>
        <v>Ath</v>
      </c>
      <c r="L1144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4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1144" s="6"/>
      <c r="O1144" s="6"/>
      <c r="P1144" s="6"/>
      <c r="Q1144" s="6">
        <f>INDEX([1]!tblSchedule[Home Game],MATCH(tblTeamSch[[#This Row],[Game Num]],[1]!tblSchedule[GameNum],0))</f>
        <v>0</v>
      </c>
      <c r="R1144" s="7" t="e">
        <f>IF(COUNTIFS(tblTeamSch[Team],tblTeamSch[[#This Row],[Team]],#REF!,1)&gt;1,"Y","")</f>
        <v>#REF!</v>
      </c>
      <c r="S1144" s="6">
        <f>INDEX([1]!tblLoc[Score],MATCH(INDEX([1]!tblOrg[Loc],MATCH(tblTeamSch[[#This Row],[Org]],[1]!tblOrg[Organization],0)),[1]!tblLoc[Loc],0))</f>
        <v>7</v>
      </c>
      <c r="T1144" s="6" t="e">
        <f>INDEX([1]!tblLoc[Score],MATCH(INDEX([1]!tblOrg[Loc],MATCH(#REF!,[1]!tblOrg[Abbr],0)),[1]!tblLoc[Loc],0))</f>
        <v>#REF!</v>
      </c>
      <c r="U1144" s="6">
        <f>IFERROR(INDEX([1]!tblLoc[Score],MATCH(INDEX([1]!tblOrg[Loc],MATCH(INDEX(FacList,MATCH(tblTeamSch[[#This Row],[Facility]],INDEX(FacList,,1),0),3),[1]!tblOrg[Org Num],0)),[1]!tblLoc[Loc],0)),"")</f>
        <v>0</v>
      </c>
      <c r="V1144" s="6">
        <f>IF(OR(tblTeamSch[[#This Row],[Court]]="",tblTeamSch[[#This Row],[Home]]&gt;0),0,IF(tblTeamSch[[#This Row],[Court]]&lt;10,0,IF(tblTeamSch[[#This Row],[Home Court]]=10,0,10)))</f>
        <v>0</v>
      </c>
      <c r="W1144" s="6" t="e">
        <f>COUNTIFS(tblTeamSch[Travel Score for Game],10,tblTeamSch[Home],0,#REF!,#REF!)</f>
        <v>#REF!</v>
      </c>
      <c r="X1144" s="6" t="str">
        <f>IFERROR(INDEX(tblTeamSch[Overall Travel Score],MATCH(tblTeamSch[[#This Row],[Opponent]],tblTeamSch[Team],0)),"")</f>
        <v/>
      </c>
      <c r="Y1144" s="6" cm="1">
        <f t="array" ref="Y1144">IF(Y1143="Num",1,IF(Y1143="","",IF(Y1143+1&gt;TotalNumRegGames*2,"",Y1143+1)))</f>
        <v>1143</v>
      </c>
    </row>
    <row r="1145" spans="1:25" ht="13.35" customHeight="1" x14ac:dyDescent="0.3">
      <c r="A1145" s="6" cm="1">
        <f t="array" ref="A1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</v>
      </c>
      <c r="B1145" s="6" cm="1">
        <f t="array" ref="B1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5" s="6">
        <f>IFERROR(INDEX([1]!tblSchedule[Week Game Scheduled],MATCH(tblTeamSch[[#This Row],[Game Num]],[1]!tblSchedule[GameNum],0)),"")</f>
        <v>7</v>
      </c>
      <c r="D1145" s="6">
        <f>IFERROR(INDEX([1]!tblSchedule[Round],MATCH(tblTeamSch[[#This Row],[Game Num]],[1]!tblSchedule[GameNum],0)),"")</f>
        <v>4</v>
      </c>
      <c r="E1145" s="6">
        <f>IFERROR(INDEX([1]!tblSchedule[Rnd Sch],MATCH(tblTeamSch[[#This Row],[Game Num]],[1]!tblSchedule[GameNum],0)),"")</f>
        <v>4</v>
      </c>
      <c r="F1145" s="6" t="str">
        <f>IFERROR(INDEX([1]!tblSchedule[DLC],MATCH(tblTeamSch[[#This Row],[Game Num]],[1]!tblSchedule[GameNum],0)),"")</f>
        <v>8B1A</v>
      </c>
      <c r="G1145" s="7" t="str">
        <f>IFERROR(INDEX([1]!tblSchedule[Facility],MATCH(tblTeamSch[[#This Row],[Game Num]],[1]!tblSchedule[GameNum],0)),"")</f>
        <v>St. Athanasius Hornets Nest (gym)</v>
      </c>
      <c r="H1145" s="8">
        <f>IFERROR(INDEX([1]!tblSchedule[Game Date],MATCH(tblTeamSch[[#This Row],[Game Num]],[1]!tblSchedule[GameNum],0)),"")</f>
        <v>46033</v>
      </c>
      <c r="I1145" s="9">
        <f>IFERROR(INDEX([1]!tblSchedule[Game Time],MATCH(tblTeamSch[[#This Row],[Game Num]],[1]!tblSchedule[GameNum],0)),"")</f>
        <v>0.58333333333333337</v>
      </c>
      <c r="J1145" s="10" t="str">
        <f>IFERROR(INDEX([1]!tblTeams[Organization],MATCH(tblTeamSch[[#This Row],[Team]],[1]!tblTeams[Team],0)),"")</f>
        <v>St. Athanasius</v>
      </c>
      <c r="K1145" s="10" t="str">
        <f>IFERROR(INDEX([1]!tblOrg[Abbr],MATCH(tblTeamSch[[#This Row],[Org]],[1]!tblOrg[Organization],0)),"")</f>
        <v>Ath</v>
      </c>
      <c r="L1145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5" s="10" t="str">
        <f>IFERROR(INDEX(IF(tblTeamSch[[#This Row],[1vs2]]=1,[1]!tblSchedule[Team 2 Name],[1]!tblSchedule[Team 1 Name]),MATCH(tblTeamSch[[#This Row],[Game Num]],[1]!tblSchedule[GameNum],0)),"")</f>
        <v>St Paul BB 8B#1</v>
      </c>
      <c r="N1145" s="6"/>
      <c r="O1145" s="6"/>
      <c r="P1145" s="6"/>
      <c r="Q1145" s="6">
        <f>INDEX([1]!tblSchedule[Home Game],MATCH(tblTeamSch[[#This Row],[Game Num]],[1]!tblSchedule[GameNum],0))</f>
        <v>1</v>
      </c>
      <c r="R1145" s="7" t="e">
        <f>IF(COUNTIFS(tblTeamSch[Team],tblTeamSch[[#This Row],[Team]],#REF!,1)&gt;1,"Y","")</f>
        <v>#REF!</v>
      </c>
      <c r="S1145" s="6">
        <f>INDEX([1]!tblLoc[Score],MATCH(INDEX([1]!tblOrg[Loc],MATCH(tblTeamSch[[#This Row],[Org]],[1]!tblOrg[Organization],0)),[1]!tblLoc[Loc],0))</f>
        <v>7</v>
      </c>
      <c r="T1145" s="6" t="e">
        <f>INDEX([1]!tblLoc[Score],MATCH(INDEX([1]!tblOrg[Loc],MATCH(#REF!,[1]!tblOrg[Abbr],0)),[1]!tblLoc[Loc],0))</f>
        <v>#REF!</v>
      </c>
      <c r="U1145" s="6">
        <f>IFERROR(INDEX([1]!tblLoc[Score],MATCH(INDEX([1]!tblOrg[Loc],MATCH(INDEX(FacList,MATCH(tblTeamSch[[#This Row],[Facility]],INDEX(FacList,,1),0),3),[1]!tblOrg[Org Num],0)),[1]!tblLoc[Loc],0)),"")</f>
        <v>7</v>
      </c>
      <c r="V1145" s="6">
        <f>IF(OR(tblTeamSch[[#This Row],[Court]]="",tblTeamSch[[#This Row],[Home]]&gt;0),0,IF(tblTeamSch[[#This Row],[Court]]&lt;10,0,IF(tblTeamSch[[#This Row],[Home Court]]=10,0,10)))</f>
        <v>0</v>
      </c>
      <c r="W1145" s="6" t="e">
        <f>COUNTIFS(tblTeamSch[Travel Score for Game],10,tblTeamSch[Home],0,#REF!,#REF!)</f>
        <v>#REF!</v>
      </c>
      <c r="X1145" s="6" t="str">
        <f>IFERROR(INDEX(tblTeamSch[Overall Travel Score],MATCH(tblTeamSch[[#This Row],[Opponent]],tblTeamSch[Team],0)),"")</f>
        <v/>
      </c>
      <c r="Y1145" s="6" cm="1">
        <f t="array" ref="Y1145">IF(Y1144="Num",1,IF(Y1144="","",IF(Y1144+1&gt;TotalNumRegGames*2,"",Y1144+1)))</f>
        <v>1144</v>
      </c>
    </row>
    <row r="1146" spans="1:25" ht="13.35" customHeight="1" x14ac:dyDescent="0.3">
      <c r="A1146" s="6" cm="1">
        <f t="array" ref="A1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</v>
      </c>
      <c r="B1146" s="6" cm="1">
        <f t="array" ref="B1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6" s="6">
        <f>IFERROR(INDEX([1]!tblSchedule[Week Game Scheduled],MATCH(tblTeamSch[[#This Row],[Game Num]],[1]!tblSchedule[GameNum],0)),"")</f>
        <v>8</v>
      </c>
      <c r="D1146" s="6">
        <f>IFERROR(INDEX([1]!tblSchedule[Round],MATCH(tblTeamSch[[#This Row],[Game Num]],[1]!tblSchedule[GameNum],0)),"")</f>
        <v>5</v>
      </c>
      <c r="E1146" s="6">
        <f>IFERROR(INDEX([1]!tblSchedule[Rnd Sch],MATCH(tblTeamSch[[#This Row],[Game Num]],[1]!tblSchedule[GameNum],0)),"")</f>
        <v>5</v>
      </c>
      <c r="F1146" s="6" t="str">
        <f>IFERROR(INDEX([1]!tblSchedule[DLC],MATCH(tblTeamSch[[#This Row],[Game Num]],[1]!tblSchedule[GameNum],0)),"")</f>
        <v>8B1A</v>
      </c>
      <c r="G1146" s="7" t="str">
        <f>IFERROR(INDEX([1]!tblSchedule[Facility],MATCH(tblTeamSch[[#This Row],[Game Num]],[1]!tblSchedule[GameNum],0)),"")</f>
        <v>St. Athanasius Hornets Nest (gym)</v>
      </c>
      <c r="H1146" s="8">
        <f>IFERROR(INDEX([1]!tblSchedule[Game Date],MATCH(tblTeamSch[[#This Row],[Game Num]],[1]!tblSchedule[GameNum],0)),"")</f>
        <v>46040</v>
      </c>
      <c r="I1146" s="9">
        <f>IFERROR(INDEX([1]!tblSchedule[Game Time],MATCH(tblTeamSch[[#This Row],[Game Num]],[1]!tblSchedule[GameNum],0)),"")</f>
        <v>0.54166666666666663</v>
      </c>
      <c r="J1146" s="10" t="str">
        <f>IFERROR(INDEX([1]!tblTeams[Organization],MATCH(tblTeamSch[[#This Row],[Team]],[1]!tblTeams[Team],0)),"")</f>
        <v>St. Athanasius</v>
      </c>
      <c r="K1146" s="10" t="str">
        <f>IFERROR(INDEX([1]!tblOrg[Abbr],MATCH(tblTeamSch[[#This Row],[Org]],[1]!tblOrg[Organization],0)),"")</f>
        <v>Ath</v>
      </c>
      <c r="L1146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6" s="10" t="str">
        <f>IFERROR(INDEX(IF(tblTeamSch[[#This Row],[1vs2]]=1,[1]!tblSchedule[Team 2 Name],[1]!tblSchedule[Team 1 Name]),MATCH(tblTeamSch[[#This Row],[Game Num]],[1]!tblSchedule[GameNum],0)),"")</f>
        <v>Nativity BB 8B #1</v>
      </c>
      <c r="N1146" s="6"/>
      <c r="O1146" s="6"/>
      <c r="P1146" s="6"/>
      <c r="Q1146" s="6">
        <f>INDEX([1]!tblSchedule[Home Game],MATCH(tblTeamSch[[#This Row],[Game Num]],[1]!tblSchedule[GameNum],0))</f>
        <v>1</v>
      </c>
      <c r="R1146" s="7" t="e">
        <f>IF(COUNTIFS(tblTeamSch[Team],tblTeamSch[[#This Row],[Team]],#REF!,1)&gt;1,"Y","")</f>
        <v>#REF!</v>
      </c>
      <c r="S1146" s="6">
        <f>INDEX([1]!tblLoc[Score],MATCH(INDEX([1]!tblOrg[Loc],MATCH(tblTeamSch[[#This Row],[Org]],[1]!tblOrg[Organization],0)),[1]!tblLoc[Loc],0))</f>
        <v>7</v>
      </c>
      <c r="T1146" s="6" t="e">
        <f>INDEX([1]!tblLoc[Score],MATCH(INDEX([1]!tblOrg[Loc],MATCH(#REF!,[1]!tblOrg[Abbr],0)),[1]!tblLoc[Loc],0))</f>
        <v>#REF!</v>
      </c>
      <c r="U1146" s="6">
        <f>IFERROR(INDEX([1]!tblLoc[Score],MATCH(INDEX([1]!tblOrg[Loc],MATCH(INDEX(FacList,MATCH(tblTeamSch[[#This Row],[Facility]],INDEX(FacList,,1),0),3),[1]!tblOrg[Org Num],0)),[1]!tblLoc[Loc],0)),"")</f>
        <v>7</v>
      </c>
      <c r="V1146" s="6">
        <f>IF(OR(tblTeamSch[[#This Row],[Court]]="",tblTeamSch[[#This Row],[Home]]&gt;0),0,IF(tblTeamSch[[#This Row],[Court]]&lt;10,0,IF(tblTeamSch[[#This Row],[Home Court]]=10,0,10)))</f>
        <v>0</v>
      </c>
      <c r="W1146" s="6" t="e">
        <f>COUNTIFS(tblTeamSch[Travel Score for Game],10,tblTeamSch[Home],0,#REF!,#REF!)</f>
        <v>#REF!</v>
      </c>
      <c r="X1146" s="6" t="str">
        <f>IFERROR(INDEX(tblTeamSch[Overall Travel Score],MATCH(tblTeamSch[[#This Row],[Opponent]],tblTeamSch[Team],0)),"")</f>
        <v/>
      </c>
      <c r="Y1146" s="6" cm="1">
        <f t="array" ref="Y1146">IF(Y1145="Num",1,IF(Y1145="","",IF(Y1145+1&gt;TotalNumRegGames*2,"",Y1145+1)))</f>
        <v>1145</v>
      </c>
    </row>
    <row r="1147" spans="1:25" ht="13.35" customHeight="1" x14ac:dyDescent="0.3">
      <c r="A1147" s="6" cm="1">
        <f t="array" ref="A1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</v>
      </c>
      <c r="B1147" s="6" cm="1">
        <f t="array" ref="B1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7" s="6">
        <f>IFERROR(INDEX([1]!tblSchedule[Week Game Scheduled],MATCH(tblTeamSch[[#This Row],[Game Num]],[1]!tblSchedule[GameNum],0)),"")</f>
        <v>9</v>
      </c>
      <c r="D1147" s="6">
        <f>IFERROR(INDEX([1]!tblSchedule[Round],MATCH(tblTeamSch[[#This Row],[Game Num]],[1]!tblSchedule[GameNum],0)),"")</f>
        <v>6</v>
      </c>
      <c r="E1147" s="6">
        <f>IFERROR(INDEX([1]!tblSchedule[Rnd Sch],MATCH(tblTeamSch[[#This Row],[Game Num]],[1]!tblSchedule[GameNum],0)),"")</f>
        <v>6</v>
      </c>
      <c r="F1147" s="6" t="str">
        <f>IFERROR(INDEX([1]!tblSchedule[DLC],MATCH(tblTeamSch[[#This Row],[Game Num]],[1]!tblSchedule[GameNum],0)),"")</f>
        <v>8B1A</v>
      </c>
      <c r="G1147" s="7" t="str">
        <f>IFERROR(INDEX([1]!tblSchedule[Facility],MATCH(tblTeamSch[[#This Row],[Game Num]],[1]!tblSchedule[GameNum],0)),"")</f>
        <v>Saint Bernard Parish Hall</v>
      </c>
      <c r="H1147" s="8">
        <f>IFERROR(INDEX([1]!tblSchedule[Game Date],MATCH(tblTeamSch[[#This Row],[Game Num]],[1]!tblSchedule[GameNum],0)),"")</f>
        <v>46047</v>
      </c>
      <c r="I1147" s="9">
        <f>IFERROR(INDEX([1]!tblSchedule[Game Time],MATCH(tblTeamSch[[#This Row],[Game Num]],[1]!tblSchedule[GameNum],0)),"")</f>
        <v>0.54166666666666663</v>
      </c>
      <c r="J1147" s="10" t="str">
        <f>IFERROR(INDEX([1]!tblTeams[Organization],MATCH(tblTeamSch[[#This Row],[Team]],[1]!tblTeams[Team],0)),"")</f>
        <v>St. Athanasius</v>
      </c>
      <c r="K1147" s="10" t="str">
        <f>IFERROR(INDEX([1]!tblOrg[Abbr],MATCH(tblTeamSch[[#This Row],[Org]],[1]!tblOrg[Organization],0)),"")</f>
        <v>Ath</v>
      </c>
      <c r="L1147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7" s="10" t="str">
        <f>IFERROR(INDEX(IF(tblTeamSch[[#This Row],[1vs2]]=1,[1]!tblSchedule[Team 2 Name],[1]!tblSchedule[Team 1 Name]),MATCH(tblTeamSch[[#This Row],[Game Num]],[1]!tblSchedule[GameNum],0)),"")</f>
        <v>St Bernard BB 8B#1</v>
      </c>
      <c r="N1147" s="6"/>
      <c r="O1147" s="6"/>
      <c r="P1147" s="6"/>
      <c r="Q1147" s="6">
        <f>INDEX([1]!tblSchedule[Home Game],MATCH(tblTeamSch[[#This Row],[Game Num]],[1]!tblSchedule[GameNum],0))</f>
        <v>1</v>
      </c>
      <c r="R1147" s="7" t="e">
        <f>IF(COUNTIFS(tblTeamSch[Team],tblTeamSch[[#This Row],[Team]],#REF!,1)&gt;1,"Y","")</f>
        <v>#REF!</v>
      </c>
      <c r="S1147" s="6">
        <f>INDEX([1]!tblLoc[Score],MATCH(INDEX([1]!tblOrg[Loc],MATCH(tblTeamSch[[#This Row],[Org]],[1]!tblOrg[Organization],0)),[1]!tblLoc[Loc],0))</f>
        <v>7</v>
      </c>
      <c r="T1147" s="6" t="e">
        <f>INDEX([1]!tblLoc[Score],MATCH(INDEX([1]!tblOrg[Loc],MATCH(#REF!,[1]!tblOrg[Abbr],0)),[1]!tblLoc[Loc],0))</f>
        <v>#REF!</v>
      </c>
      <c r="U1147" s="6">
        <f>IFERROR(INDEX([1]!tblLoc[Score],MATCH(INDEX([1]!tblOrg[Loc],MATCH(INDEX(FacList,MATCH(tblTeamSch[[#This Row],[Facility]],INDEX(FacList,,1),0),3),[1]!tblOrg[Org Num],0)),[1]!tblLoc[Loc],0)),"")</f>
        <v>7</v>
      </c>
      <c r="V1147" s="6">
        <f>IF(OR(tblTeamSch[[#This Row],[Court]]="",tblTeamSch[[#This Row],[Home]]&gt;0),0,IF(tblTeamSch[[#This Row],[Court]]&lt;10,0,IF(tblTeamSch[[#This Row],[Home Court]]=10,0,10)))</f>
        <v>0</v>
      </c>
      <c r="W1147" s="6" t="e">
        <f>COUNTIFS(tblTeamSch[Travel Score for Game],10,tblTeamSch[Home],0,#REF!,#REF!)</f>
        <v>#REF!</v>
      </c>
      <c r="X1147" s="6" t="str">
        <f>IFERROR(INDEX(tblTeamSch[Overall Travel Score],MATCH(tblTeamSch[[#This Row],[Opponent]],tblTeamSch[Team],0)),"")</f>
        <v/>
      </c>
      <c r="Y1147" s="6" cm="1">
        <f t="array" ref="Y1147">IF(Y1146="Num",1,IF(Y1146="","",IF(Y1146+1&gt;TotalNumRegGames*2,"",Y1146+1)))</f>
        <v>1146</v>
      </c>
    </row>
    <row r="1148" spans="1:25" ht="13.35" customHeight="1" x14ac:dyDescent="0.3">
      <c r="A1148" s="6" cm="1">
        <f t="array" ref="A1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</v>
      </c>
      <c r="B1148" s="6" cm="1">
        <f t="array" ref="B1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8" s="6">
        <f>IFERROR(INDEX([1]!tblSchedule[Week Game Scheduled],MATCH(tblTeamSch[[#This Row],[Game Num]],[1]!tblSchedule[GameNum],0)),"")</f>
        <v>10</v>
      </c>
      <c r="D1148" s="6">
        <f>IFERROR(INDEX([1]!tblSchedule[Round],MATCH(tblTeamSch[[#This Row],[Game Num]],[1]!tblSchedule[GameNum],0)),"")</f>
        <v>7</v>
      </c>
      <c r="E1148" s="6">
        <f>IFERROR(INDEX([1]!tblSchedule[Rnd Sch],MATCH(tblTeamSch[[#This Row],[Game Num]],[1]!tblSchedule[GameNum],0)),"")</f>
        <v>7</v>
      </c>
      <c r="F1148" s="6" t="str">
        <f>IFERROR(INDEX([1]!tblSchedule[DLC],MATCH(tblTeamSch[[#This Row],[Game Num]],[1]!tblSchedule[GameNum],0)),"")</f>
        <v>8B1A</v>
      </c>
      <c r="G1148" s="7" t="str">
        <f>IFERROR(INDEX([1]!tblSchedule[Facility],MATCH(tblTeamSch[[#This Row],[Game Num]],[1]!tblSchedule[GameNum],0)),"")</f>
        <v>Trinity High School's Steinhauser Gym</v>
      </c>
      <c r="H1148" s="8">
        <f>IFERROR(INDEX([1]!tblSchedule[Game Date],MATCH(tblTeamSch[[#This Row],[Game Num]],[1]!tblSchedule[GameNum],0)),"")</f>
        <v>46054</v>
      </c>
      <c r="I1148" s="9">
        <f>IFERROR(INDEX([1]!tblSchedule[Game Time],MATCH(tblTeamSch[[#This Row],[Game Num]],[1]!tblSchedule[GameNum],0)),"")</f>
        <v>0.625</v>
      </c>
      <c r="J1148" s="10" t="str">
        <f>IFERROR(INDEX([1]!tblTeams[Organization],MATCH(tblTeamSch[[#This Row],[Team]],[1]!tblTeams[Team],0)),"")</f>
        <v>St. Athanasius</v>
      </c>
      <c r="K1148" s="10" t="str">
        <f>IFERROR(INDEX([1]!tblOrg[Abbr],MATCH(tblTeamSch[[#This Row],[Org]],[1]!tblOrg[Organization],0)),"")</f>
        <v>Ath</v>
      </c>
      <c r="L1148" s="10" t="str">
        <f>IFERROR(INDEX(IF(tblTeamSch[[#This Row],[1vs2]]=1,[1]!tblSchedule[Team 1 Name],[1]!tblSchedule[Team 2 Name]),MATCH(tblTeamSch[[#This Row],[Game Num]],[1]!tblSchedule[GameNum],0)),"")</f>
        <v>St. Athanasius BB 8B#1</v>
      </c>
      <c r="M1148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1148" s="6"/>
      <c r="O1148" s="6"/>
      <c r="P1148" s="6"/>
      <c r="Q1148" s="6">
        <f>INDEX([1]!tblSchedule[Home Game],MATCH(tblTeamSch[[#This Row],[Game Num]],[1]!tblSchedule[GameNum],0))</f>
        <v>0</v>
      </c>
      <c r="R1148" s="7" t="e">
        <f>IF(COUNTIFS(tblTeamSch[Team],tblTeamSch[[#This Row],[Team]],#REF!,1)&gt;1,"Y","")</f>
        <v>#REF!</v>
      </c>
      <c r="S1148" s="6">
        <f>INDEX([1]!tblLoc[Score],MATCH(INDEX([1]!tblOrg[Loc],MATCH(tblTeamSch[[#This Row],[Org]],[1]!tblOrg[Organization],0)),[1]!tblLoc[Loc],0))</f>
        <v>7</v>
      </c>
      <c r="T1148" s="6" t="e">
        <f>INDEX([1]!tblLoc[Score],MATCH(INDEX([1]!tblOrg[Loc],MATCH(#REF!,[1]!tblOrg[Abbr],0)),[1]!tblLoc[Loc],0))</f>
        <v>#REF!</v>
      </c>
      <c r="U1148" s="6" t="str">
        <f>IFERROR(INDEX([1]!tblLoc[Score],MATCH(INDEX([1]!tblOrg[Loc],MATCH(INDEX(FacList,MATCH(tblTeamSch[[#This Row],[Facility]],INDEX(FacList,,1),0),3),[1]!tblOrg[Org Num],0)),[1]!tblLoc[Loc],0)),"")</f>
        <v/>
      </c>
      <c r="V1148" s="6">
        <f>IF(OR(tblTeamSch[[#This Row],[Court]]="",tblTeamSch[[#This Row],[Home]]&gt;0),0,IF(tblTeamSch[[#This Row],[Court]]&lt;10,0,IF(tblTeamSch[[#This Row],[Home Court]]=10,0,10)))</f>
        <v>0</v>
      </c>
      <c r="W1148" s="6" t="e">
        <f>COUNTIFS(tblTeamSch[Travel Score for Game],10,tblTeamSch[Home],0,#REF!,#REF!)</f>
        <v>#REF!</v>
      </c>
      <c r="X1148" s="6" t="str">
        <f>IFERROR(INDEX(tblTeamSch[Overall Travel Score],MATCH(tblTeamSch[[#This Row],[Opponent]],tblTeamSch[Team],0)),"")</f>
        <v/>
      </c>
      <c r="Y1148" s="6" cm="1">
        <f t="array" ref="Y1148">IF(Y1147="Num",1,IF(Y1147="","",IF(Y1147+1&gt;TotalNumRegGames*2,"",Y1147+1)))</f>
        <v>1147</v>
      </c>
    </row>
    <row r="1149" spans="1:25" ht="13.35" customHeight="1" x14ac:dyDescent="0.3">
      <c r="A1149" s="6" cm="1">
        <f t="array" ref="A1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124</v>
      </c>
      <c r="B1149" s="6" cm="1">
        <f t="array" ref="B1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49" s="6">
        <f>IFERROR(INDEX([1]!tblSchedule[Week Game Scheduled],MATCH(tblTeamSch[[#This Row],[Game Num]],[1]!tblSchedule[GameNum],0)),"")</f>
        <v>49</v>
      </c>
      <c r="D1149" s="6">
        <f>IFERROR(INDEX([1]!tblSchedule[Round],MATCH(tblTeamSch[[#This Row],[Game Num]],[1]!tblSchedule[GameNum],0)),"")</f>
        <v>1</v>
      </c>
      <c r="E1149" s="6">
        <f>IFERROR(INDEX([1]!tblSchedule[Rnd Sch],MATCH(tblTeamSch[[#This Row],[Game Num]],[1]!tblSchedule[GameNum],0)),"")</f>
        <v>1</v>
      </c>
      <c r="F1149" s="6" t="str">
        <f>IFERROR(INDEX([1]!tblSchedule[DLC],MATCH(tblTeamSch[[#This Row],[Game Num]],[1]!tblSchedule[GameNum],0)),"")</f>
        <v>8B2A</v>
      </c>
      <c r="G1149" s="7" t="str">
        <f>IFERROR(INDEX([1]!tblSchedule[Facility],MATCH(tblTeamSch[[#This Row],[Game Num]],[1]!tblSchedule[GameNum],0)),"")</f>
        <v>St. Athanasius Hornets Nest (gym)</v>
      </c>
      <c r="H1149" s="8">
        <f>IFERROR(INDEX([1]!tblSchedule[Game Date],MATCH(tblTeamSch[[#This Row],[Game Num]],[1]!tblSchedule[GameNum],0)),"")</f>
        <v>45997</v>
      </c>
      <c r="I1149" s="9">
        <f>IFERROR(INDEX([1]!tblSchedule[Game Time],MATCH(tblTeamSch[[#This Row],[Game Num]],[1]!tblSchedule[GameNum],0)),"")</f>
        <v>0.375</v>
      </c>
      <c r="J1149" s="10" t="str">
        <f>IFERROR(INDEX([1]!tblTeams[Organization],MATCH(tblTeamSch[[#This Row],[Team]],[1]!tblTeams[Team],0)),"")</f>
        <v>St. Athanasius</v>
      </c>
      <c r="K1149" s="10" t="str">
        <f>IFERROR(INDEX([1]!tblOrg[Abbr],MATCH(tblTeamSch[[#This Row],[Org]],[1]!tblOrg[Organization],0)),"")</f>
        <v>Ath</v>
      </c>
      <c r="L1149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49" s="10" t="str">
        <f>IFERROR(INDEX(IF(tblTeamSch[[#This Row],[1vs2]]=1,[1]!tblSchedule[Team 2 Name],[1]!tblSchedule[Team 1 Name]),MATCH(tblTeamSch[[#This Row],[Game Num]],[1]!tblSchedule[GameNum],0)),"")</f>
        <v>St. Nicholas BB 8B #2</v>
      </c>
      <c r="N1149" s="6"/>
      <c r="O1149" s="6"/>
      <c r="P1149" s="6"/>
      <c r="Q1149" s="6">
        <f>INDEX([1]!tblSchedule[Home Game],MATCH(tblTeamSch[[#This Row],[Game Num]],[1]!tblSchedule[GameNum],0))</f>
        <v>1</v>
      </c>
      <c r="R1149" s="7" t="e">
        <f>IF(COUNTIFS(tblTeamSch[Team],tblTeamSch[[#This Row],[Team]],#REF!,1)&gt;1,"Y","")</f>
        <v>#REF!</v>
      </c>
      <c r="S1149" s="6">
        <f>INDEX([1]!tblLoc[Score],MATCH(INDEX([1]!tblOrg[Loc],MATCH(tblTeamSch[[#This Row],[Org]],[1]!tblOrg[Organization],0)),[1]!tblLoc[Loc],0))</f>
        <v>7</v>
      </c>
      <c r="T1149" s="6" t="e">
        <f>INDEX([1]!tblLoc[Score],MATCH(INDEX([1]!tblOrg[Loc],MATCH(#REF!,[1]!tblOrg[Abbr],0)),[1]!tblLoc[Loc],0))</f>
        <v>#REF!</v>
      </c>
      <c r="U1149" s="6">
        <f>IFERROR(INDEX([1]!tblLoc[Score],MATCH(INDEX([1]!tblOrg[Loc],MATCH(INDEX(FacList,MATCH(tblTeamSch[[#This Row],[Facility]],INDEX(FacList,,1),0),3),[1]!tblOrg[Org Num],0)),[1]!tblLoc[Loc],0)),"")</f>
        <v>7</v>
      </c>
      <c r="V1149" s="6">
        <f>IF(OR(tblTeamSch[[#This Row],[Court]]="",tblTeamSch[[#This Row],[Home]]&gt;0),0,IF(tblTeamSch[[#This Row],[Court]]&lt;10,0,IF(tblTeamSch[[#This Row],[Home Court]]=10,0,10)))</f>
        <v>0</v>
      </c>
      <c r="W1149" s="6" t="e">
        <f>COUNTIFS(tblTeamSch[Travel Score for Game],10,tblTeamSch[Home],0,#REF!,#REF!)</f>
        <v>#REF!</v>
      </c>
      <c r="X1149" s="6" t="str">
        <f>IFERROR(INDEX(tblTeamSch[Overall Travel Score],MATCH(tblTeamSch[[#This Row],[Opponent]],tblTeamSch[Team],0)),"")</f>
        <v/>
      </c>
      <c r="Y1149" s="6" cm="1">
        <f t="array" ref="Y1149">IF(Y1148="Num",1,IF(Y1148="","",IF(Y1148+1&gt;TotalNumRegGames*2,"",Y1148+1)))</f>
        <v>1148</v>
      </c>
    </row>
    <row r="1150" spans="1:25" ht="13.35" customHeight="1" x14ac:dyDescent="0.3">
      <c r="A1150" s="6" cm="1">
        <f t="array" ref="A1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152</v>
      </c>
      <c r="B1150" s="6" cm="1">
        <f t="array" ref="B1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0" s="6">
        <f>IFERROR(INDEX([1]!tblSchedule[Week Game Scheduled],MATCH(tblTeamSch[[#This Row],[Game Num]],[1]!tblSchedule[GameNum],0)),"")</f>
        <v>50</v>
      </c>
      <c r="D1150" s="6">
        <f>IFERROR(INDEX([1]!tblSchedule[Round],MATCH(tblTeamSch[[#This Row],[Game Num]],[1]!tblSchedule[GameNum],0)),"")</f>
        <v>8</v>
      </c>
      <c r="E1150" s="6">
        <f>IFERROR(INDEX([1]!tblSchedule[Rnd Sch],MATCH(tblTeamSch[[#This Row],[Game Num]],[1]!tblSchedule[GameNum],0)),"")</f>
        <v>1</v>
      </c>
      <c r="F1150" s="6" t="str">
        <f>IFERROR(INDEX([1]!tblSchedule[DLC],MATCH(tblTeamSch[[#This Row],[Game Num]],[1]!tblSchedule[GameNum],0)),"")</f>
        <v>8B2A</v>
      </c>
      <c r="G1150" s="7" t="str">
        <f>IFERROR(INDEX([1]!tblSchedule[Facility],MATCH(tblTeamSch[[#This Row],[Game Num]],[1]!tblSchedule[GameNum],0)),"")</f>
        <v>St. Athanasius Hornets Nest (gym)</v>
      </c>
      <c r="H1150" s="8">
        <f>IFERROR(INDEX([1]!tblSchedule[Game Date],MATCH(tblTeamSch[[#This Row],[Game Num]],[1]!tblSchedule[GameNum],0)),"")</f>
        <v>45998</v>
      </c>
      <c r="I1150" s="9">
        <f>IFERROR(INDEX([1]!tblSchedule[Game Time],MATCH(tblTeamSch[[#This Row],[Game Num]],[1]!tblSchedule[GameNum],0)),"")</f>
        <v>0.54166666666666663</v>
      </c>
      <c r="J1150" s="10" t="str">
        <f>IFERROR(INDEX([1]!tblTeams[Organization],MATCH(tblTeamSch[[#This Row],[Team]],[1]!tblTeams[Team],0)),"")</f>
        <v>St. Athanasius</v>
      </c>
      <c r="K1150" s="10" t="str">
        <f>IFERROR(INDEX([1]!tblOrg[Abbr],MATCH(tblTeamSch[[#This Row],[Org]],[1]!tblOrg[Organization],0)),"")</f>
        <v>Ath</v>
      </c>
      <c r="L1150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0" s="10" t="str">
        <f>IFERROR(INDEX(IF(tblTeamSch[[#This Row],[1vs2]]=1,[1]!tblSchedule[Team 2 Name],[1]!tblSchedule[Team 1 Name]),MATCH(tblTeamSch[[#This Row],[Game Num]],[1]!tblSchedule[GameNum],0)),"")</f>
        <v>OLOL 7/8 BB #2</v>
      </c>
      <c r="N1150" s="6"/>
      <c r="O1150" s="6"/>
      <c r="P1150" s="6"/>
      <c r="Q1150" s="6">
        <f>INDEX([1]!tblSchedule[Home Game],MATCH(tblTeamSch[[#This Row],[Game Num]],[1]!tblSchedule[GameNum],0))</f>
        <v>1</v>
      </c>
      <c r="R1150" s="7" t="e">
        <f>IF(COUNTIFS(tblTeamSch[Team],tblTeamSch[[#This Row],[Team]],#REF!,1)&gt;1,"Y","")</f>
        <v>#REF!</v>
      </c>
      <c r="S1150" s="6">
        <f>INDEX([1]!tblLoc[Score],MATCH(INDEX([1]!tblOrg[Loc],MATCH(tblTeamSch[[#This Row],[Org]],[1]!tblOrg[Organization],0)),[1]!tblLoc[Loc],0))</f>
        <v>7</v>
      </c>
      <c r="T1150" s="6" t="e">
        <f>INDEX([1]!tblLoc[Score],MATCH(INDEX([1]!tblOrg[Loc],MATCH(#REF!,[1]!tblOrg[Abbr],0)),[1]!tblLoc[Loc],0))</f>
        <v>#REF!</v>
      </c>
      <c r="U1150" s="6">
        <f>IFERROR(INDEX([1]!tblLoc[Score],MATCH(INDEX([1]!tblOrg[Loc],MATCH(INDEX(FacList,MATCH(tblTeamSch[[#This Row],[Facility]],INDEX(FacList,,1),0),3),[1]!tblOrg[Org Num],0)),[1]!tblLoc[Loc],0)),"")</f>
        <v>7</v>
      </c>
      <c r="V1150" s="6">
        <f>IF(OR(tblTeamSch[[#This Row],[Court]]="",tblTeamSch[[#This Row],[Home]]&gt;0),0,IF(tblTeamSch[[#This Row],[Court]]&lt;10,0,IF(tblTeamSch[[#This Row],[Home Court]]=10,0,10)))</f>
        <v>0</v>
      </c>
      <c r="W1150" s="6" t="e">
        <f>COUNTIFS(tblTeamSch[Travel Score for Game],10,tblTeamSch[Home],0,#REF!,#REF!)</f>
        <v>#REF!</v>
      </c>
      <c r="X1150" s="6" t="str">
        <f>IFERROR(INDEX(tblTeamSch[Overall Travel Score],MATCH(tblTeamSch[[#This Row],[Opponent]],tblTeamSch[Team],0)),"")</f>
        <v/>
      </c>
      <c r="Y1150" s="6" cm="1">
        <f t="array" ref="Y1150">IF(Y1149="Num",1,IF(Y1149="","",IF(Y1149+1&gt;TotalNumRegGames*2,"",Y1149+1)))</f>
        <v>1149</v>
      </c>
    </row>
    <row r="1151" spans="1:25" ht="13.35" customHeight="1" x14ac:dyDescent="0.3">
      <c r="A1151" s="6" cm="1">
        <f t="array" ref="A1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128</v>
      </c>
      <c r="B1151" s="6" cm="1">
        <f t="array" ref="B1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1" s="6">
        <f>IFERROR(INDEX([1]!tblSchedule[Week Game Scheduled],MATCH(tblTeamSch[[#This Row],[Game Num]],[1]!tblSchedule[GameNum],0)),"")</f>
        <v>51</v>
      </c>
      <c r="D1151" s="6">
        <f>IFERROR(INDEX([1]!tblSchedule[Round],MATCH(tblTeamSch[[#This Row],[Game Num]],[1]!tblSchedule[GameNum],0)),"")</f>
        <v>2</v>
      </c>
      <c r="E1151" s="6">
        <f>IFERROR(INDEX([1]!tblSchedule[Rnd Sch],MATCH(tblTeamSch[[#This Row],[Game Num]],[1]!tblSchedule[GameNum],0)),"")</f>
        <v>2</v>
      </c>
      <c r="F1151" s="6" t="str">
        <f>IFERROR(INDEX([1]!tblSchedule[DLC],MATCH(tblTeamSch[[#This Row],[Game Num]],[1]!tblSchedule[GameNum],0)),"")</f>
        <v>8B2A</v>
      </c>
      <c r="G1151" s="7" t="str">
        <f>IFERROR(INDEX([1]!tblSchedule[Facility],MATCH(tblTeamSch[[#This Row],[Game Num]],[1]!tblSchedule[GameNum],0)),"")</f>
        <v>St. John Paul II Community Center (Gym)</v>
      </c>
      <c r="H1151" s="8">
        <f>IFERROR(INDEX([1]!tblSchedule[Game Date],MATCH(tblTeamSch[[#This Row],[Game Num]],[1]!tblSchedule[GameNum],0)),"")</f>
        <v>46005</v>
      </c>
      <c r="I1151" s="9">
        <f>IFERROR(INDEX([1]!tblSchedule[Game Time],MATCH(tblTeamSch[[#This Row],[Game Num]],[1]!tblSchedule[GameNum],0)),"")</f>
        <v>0.54166666666666663</v>
      </c>
      <c r="J1151" s="10" t="str">
        <f>IFERROR(INDEX([1]!tblTeams[Organization],MATCH(tblTeamSch[[#This Row],[Team]],[1]!tblTeams[Team],0)),"")</f>
        <v>St. Athanasius</v>
      </c>
      <c r="K1151" s="10" t="str">
        <f>IFERROR(INDEX([1]!tblOrg[Abbr],MATCH(tblTeamSch[[#This Row],[Org]],[1]!tblOrg[Organization],0)),"")</f>
        <v>Ath</v>
      </c>
      <c r="L1151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1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151" s="6"/>
      <c r="O1151" s="6"/>
      <c r="P1151" s="6"/>
      <c r="Q1151" s="6">
        <f>INDEX([1]!tblSchedule[Home Game],MATCH(tblTeamSch[[#This Row],[Game Num]],[1]!tblSchedule[GameNum],0))</f>
        <v>0</v>
      </c>
      <c r="R1151" s="7" t="e">
        <f>IF(COUNTIFS(tblTeamSch[Team],tblTeamSch[[#This Row],[Team]],#REF!,1)&gt;1,"Y","")</f>
        <v>#REF!</v>
      </c>
      <c r="S1151" s="6">
        <f>INDEX([1]!tblLoc[Score],MATCH(INDEX([1]!tblOrg[Loc],MATCH(tblTeamSch[[#This Row],[Org]],[1]!tblOrg[Organization],0)),[1]!tblLoc[Loc],0))</f>
        <v>7</v>
      </c>
      <c r="T1151" s="6" t="e">
        <f>INDEX([1]!tblLoc[Score],MATCH(INDEX([1]!tblOrg[Loc],MATCH(#REF!,[1]!tblOrg[Abbr],0)),[1]!tblLoc[Loc],0))</f>
        <v>#REF!</v>
      </c>
      <c r="U1151" s="6">
        <f>IFERROR(INDEX([1]!tblLoc[Score],MATCH(INDEX([1]!tblOrg[Loc],MATCH(INDEX(FacList,MATCH(tblTeamSch[[#This Row],[Facility]],INDEX(FacList,,1),0),3),[1]!tblOrg[Org Num],0)),[1]!tblLoc[Loc],0)),"")</f>
        <v>0</v>
      </c>
      <c r="V1151" s="6">
        <f>IF(OR(tblTeamSch[[#This Row],[Court]]="",tblTeamSch[[#This Row],[Home]]&gt;0),0,IF(tblTeamSch[[#This Row],[Court]]&lt;10,0,IF(tblTeamSch[[#This Row],[Home Court]]=10,0,10)))</f>
        <v>0</v>
      </c>
      <c r="W1151" s="6" t="e">
        <f>COUNTIFS(tblTeamSch[Travel Score for Game],10,tblTeamSch[Home],0,#REF!,#REF!)</f>
        <v>#REF!</v>
      </c>
      <c r="X1151" s="6" t="str">
        <f>IFERROR(INDEX(tblTeamSch[Overall Travel Score],MATCH(tblTeamSch[[#This Row],[Opponent]],tblTeamSch[Team],0)),"")</f>
        <v/>
      </c>
      <c r="Y1151" s="6" cm="1">
        <f t="array" ref="Y1151">IF(Y1150="Num",1,IF(Y1150="","",IF(Y1150+1&gt;TotalNumRegGames*2,"",Y1150+1)))</f>
        <v>1150</v>
      </c>
    </row>
    <row r="1152" spans="1:25" ht="13.35" customHeight="1" x14ac:dyDescent="0.3">
      <c r="A1152" s="6" cm="1">
        <f t="array" ref="A1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132</v>
      </c>
      <c r="B1152" s="6" cm="1">
        <f t="array" ref="B1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2" s="6">
        <f>IFERROR(INDEX([1]!tblSchedule[Week Game Scheduled],MATCH(tblTeamSch[[#This Row],[Game Num]],[1]!tblSchedule[GameNum],0)),"")</f>
        <v>6</v>
      </c>
      <c r="D1152" s="6">
        <f>IFERROR(INDEX([1]!tblSchedule[Round],MATCH(tblTeamSch[[#This Row],[Game Num]],[1]!tblSchedule[GameNum],0)),"")</f>
        <v>3</v>
      </c>
      <c r="E1152" s="6">
        <f>IFERROR(INDEX([1]!tblSchedule[Rnd Sch],MATCH(tblTeamSch[[#This Row],[Game Num]],[1]!tblSchedule[GameNum],0)),"")</f>
        <v>3</v>
      </c>
      <c r="F1152" s="6" t="str">
        <f>IFERROR(INDEX([1]!tblSchedule[DLC],MATCH(tblTeamSch[[#This Row],[Game Num]],[1]!tblSchedule[GameNum],0)),"")</f>
        <v>8B2A</v>
      </c>
      <c r="G1152" s="7" t="str">
        <f>IFERROR(INDEX([1]!tblSchedule[Facility],MATCH(tblTeamSch[[#This Row],[Game Num]],[1]!tblSchedule[GameNum],0)),"")</f>
        <v>Ascension Gym</v>
      </c>
      <c r="H1152" s="8">
        <f>IFERROR(INDEX([1]!tblSchedule[Game Date],MATCH(tblTeamSch[[#This Row],[Game Num]],[1]!tblSchedule[GameNum],0)),"")</f>
        <v>46026</v>
      </c>
      <c r="I1152" s="9">
        <f>IFERROR(INDEX([1]!tblSchedule[Game Time],MATCH(tblTeamSch[[#This Row],[Game Num]],[1]!tblSchedule[GameNum],0)),"")</f>
        <v>0.58333333333333337</v>
      </c>
      <c r="J1152" s="10" t="str">
        <f>IFERROR(INDEX([1]!tblTeams[Organization],MATCH(tblTeamSch[[#This Row],[Team]],[1]!tblTeams[Team],0)),"")</f>
        <v>St. Athanasius</v>
      </c>
      <c r="K1152" s="10" t="str">
        <f>IFERROR(INDEX([1]!tblOrg[Abbr],MATCH(tblTeamSch[[#This Row],[Org]],[1]!tblOrg[Organization],0)),"")</f>
        <v>Ath</v>
      </c>
      <c r="L1152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2" s="10" t="str">
        <f>IFERROR(INDEX(IF(tblTeamSch[[#This Row],[1vs2]]=1,[1]!tblSchedule[Team 2 Name],[1]!tblSchedule[Team 1 Name]),MATCH(tblTeamSch[[#This Row],[Game Num]],[1]!tblSchedule[GameNum],0)),"")</f>
        <v>St Paul BB 8B#2</v>
      </c>
      <c r="N1152" s="6"/>
      <c r="O1152" s="6"/>
      <c r="P1152" s="6"/>
      <c r="Q1152" s="6">
        <f>INDEX([1]!tblSchedule[Home Game],MATCH(tblTeamSch[[#This Row],[Game Num]],[1]!tblSchedule[GameNum],0))</f>
        <v>0</v>
      </c>
      <c r="R1152" s="7" t="e">
        <f>IF(COUNTIFS(tblTeamSch[Team],tblTeamSch[[#This Row],[Team]],#REF!,1)&gt;1,"Y","")</f>
        <v>#REF!</v>
      </c>
      <c r="S1152" s="6">
        <f>INDEX([1]!tblLoc[Score],MATCH(INDEX([1]!tblOrg[Loc],MATCH(tblTeamSch[[#This Row],[Org]],[1]!tblOrg[Organization],0)),[1]!tblLoc[Loc],0))</f>
        <v>7</v>
      </c>
      <c r="T1152" s="6" t="e">
        <f>INDEX([1]!tblLoc[Score],MATCH(INDEX([1]!tblOrg[Loc],MATCH(#REF!,[1]!tblOrg[Abbr],0)),[1]!tblLoc[Loc],0))</f>
        <v>#REF!</v>
      </c>
      <c r="U1152" s="6">
        <f>IFERROR(INDEX([1]!tblLoc[Score],MATCH(INDEX([1]!tblOrg[Loc],MATCH(INDEX(FacList,MATCH(tblTeamSch[[#This Row],[Facility]],INDEX(FacList,,1),0),3),[1]!tblOrg[Org Num],0)),[1]!tblLoc[Loc],0)),"")</f>
        <v>0</v>
      </c>
      <c r="V1152" s="6">
        <f>IF(OR(tblTeamSch[[#This Row],[Court]]="",tblTeamSch[[#This Row],[Home]]&gt;0),0,IF(tblTeamSch[[#This Row],[Court]]&lt;10,0,IF(tblTeamSch[[#This Row],[Home Court]]=10,0,10)))</f>
        <v>0</v>
      </c>
      <c r="W1152" s="6" t="e">
        <f>COUNTIFS(tblTeamSch[Travel Score for Game],10,tblTeamSch[Home],0,#REF!,#REF!)</f>
        <v>#REF!</v>
      </c>
      <c r="X1152" s="6" t="str">
        <f>IFERROR(INDEX(tblTeamSch[Overall Travel Score],MATCH(tblTeamSch[[#This Row],[Opponent]],tblTeamSch[Team],0)),"")</f>
        <v/>
      </c>
      <c r="Y1152" s="6" cm="1">
        <f t="array" ref="Y1152">IF(Y1151="Num",1,IF(Y1151="","",IF(Y1151+1&gt;TotalNumRegGames*2,"",Y1151+1)))</f>
        <v>1151</v>
      </c>
    </row>
    <row r="1153" spans="1:25" ht="13.35" customHeight="1" x14ac:dyDescent="0.3">
      <c r="A1153" s="6" cm="1">
        <f t="array" ref="A1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136</v>
      </c>
      <c r="B1153" s="6" cm="1">
        <f t="array" ref="B1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3" s="6">
        <f>IFERROR(INDEX([1]!tblSchedule[Week Game Scheduled],MATCH(tblTeamSch[[#This Row],[Game Num]],[1]!tblSchedule[GameNum],0)),"")</f>
        <v>7</v>
      </c>
      <c r="D1153" s="6">
        <f>IFERROR(INDEX([1]!tblSchedule[Round],MATCH(tblTeamSch[[#This Row],[Game Num]],[1]!tblSchedule[GameNum],0)),"")</f>
        <v>4</v>
      </c>
      <c r="E1153" s="6">
        <f>IFERROR(INDEX([1]!tblSchedule[Rnd Sch],MATCH(tblTeamSch[[#This Row],[Game Num]],[1]!tblSchedule[GameNum],0)),"")</f>
        <v>4</v>
      </c>
      <c r="F1153" s="6" t="str">
        <f>IFERROR(INDEX([1]!tblSchedule[DLC],MATCH(tblTeamSch[[#This Row],[Game Num]],[1]!tblSchedule[GameNum],0)),"")</f>
        <v>8B2A</v>
      </c>
      <c r="G1153" s="7" t="str">
        <f>IFERROR(INDEX([1]!tblSchedule[Facility],MATCH(tblTeamSch[[#This Row],[Game Num]],[1]!tblSchedule[GameNum],0)),"")</f>
        <v>St. Athanasius Hornets Nest (gym)</v>
      </c>
      <c r="H1153" s="8">
        <f>IFERROR(INDEX([1]!tblSchedule[Game Date],MATCH(tblTeamSch[[#This Row],[Game Num]],[1]!tblSchedule[GameNum],0)),"")</f>
        <v>46033</v>
      </c>
      <c r="I1153" s="9">
        <f>IFERROR(INDEX([1]!tblSchedule[Game Time],MATCH(tblTeamSch[[#This Row],[Game Num]],[1]!tblSchedule[GameNum],0)),"")</f>
        <v>0.54166666666666663</v>
      </c>
      <c r="J1153" s="10" t="str">
        <f>IFERROR(INDEX([1]!tblTeams[Organization],MATCH(tblTeamSch[[#This Row],[Team]],[1]!tblTeams[Team],0)),"")</f>
        <v>St. Athanasius</v>
      </c>
      <c r="K1153" s="10" t="str">
        <f>IFERROR(INDEX([1]!tblOrg[Abbr],MATCH(tblTeamSch[[#This Row],[Org]],[1]!tblOrg[Organization],0)),"")</f>
        <v>Ath</v>
      </c>
      <c r="L1153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3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1153" s="6"/>
      <c r="O1153" s="6"/>
      <c r="P1153" s="6"/>
      <c r="Q1153" s="6">
        <f>INDEX([1]!tblSchedule[Home Game],MATCH(tblTeamSch[[#This Row],[Game Num]],[1]!tblSchedule[GameNum],0))</f>
        <v>1</v>
      </c>
      <c r="R1153" s="7" t="e">
        <f>IF(COUNTIFS(tblTeamSch[Team],tblTeamSch[[#This Row],[Team]],#REF!,1)&gt;1,"Y","")</f>
        <v>#REF!</v>
      </c>
      <c r="S1153" s="6">
        <f>INDEX([1]!tblLoc[Score],MATCH(INDEX([1]!tblOrg[Loc],MATCH(tblTeamSch[[#This Row],[Org]],[1]!tblOrg[Organization],0)),[1]!tblLoc[Loc],0))</f>
        <v>7</v>
      </c>
      <c r="T1153" s="6" t="e">
        <f>INDEX([1]!tblLoc[Score],MATCH(INDEX([1]!tblOrg[Loc],MATCH(#REF!,[1]!tblOrg[Abbr],0)),[1]!tblLoc[Loc],0))</f>
        <v>#REF!</v>
      </c>
      <c r="U1153" s="6">
        <f>IFERROR(INDEX([1]!tblLoc[Score],MATCH(INDEX([1]!tblOrg[Loc],MATCH(INDEX(FacList,MATCH(tblTeamSch[[#This Row],[Facility]],INDEX(FacList,,1),0),3),[1]!tblOrg[Org Num],0)),[1]!tblLoc[Loc],0)),"")</f>
        <v>7</v>
      </c>
      <c r="V1153" s="6">
        <f>IF(OR(tblTeamSch[[#This Row],[Court]]="",tblTeamSch[[#This Row],[Home]]&gt;0),0,IF(tblTeamSch[[#This Row],[Court]]&lt;10,0,IF(tblTeamSch[[#This Row],[Home Court]]=10,0,10)))</f>
        <v>0</v>
      </c>
      <c r="W1153" s="6" t="e">
        <f>COUNTIFS(tblTeamSch[Travel Score for Game],10,tblTeamSch[Home],0,#REF!,#REF!)</f>
        <v>#REF!</v>
      </c>
      <c r="X1153" s="6" t="str">
        <f>IFERROR(INDEX(tblTeamSch[Overall Travel Score],MATCH(tblTeamSch[[#This Row],[Opponent]],tblTeamSch[Team],0)),"")</f>
        <v/>
      </c>
      <c r="Y1153" s="6" cm="1">
        <f t="array" ref="Y1153">IF(Y1152="Num",1,IF(Y1152="","",IF(Y1152+1&gt;TotalNumRegGames*2,"",Y1152+1)))</f>
        <v>1152</v>
      </c>
    </row>
    <row r="1154" spans="1:25" ht="13.35" customHeight="1" x14ac:dyDescent="0.3">
      <c r="A1154" s="6" cm="1">
        <f t="array" ref="A1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140</v>
      </c>
      <c r="B1154" s="6" cm="1">
        <f t="array" ref="B1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4" s="6">
        <f>IFERROR(INDEX([1]!tblSchedule[Week Game Scheduled],MATCH(tblTeamSch[[#This Row],[Game Num]],[1]!tblSchedule[GameNum],0)),"")</f>
        <v>8</v>
      </c>
      <c r="D1154" s="6">
        <f>IFERROR(INDEX([1]!tblSchedule[Round],MATCH(tblTeamSch[[#This Row],[Game Num]],[1]!tblSchedule[GameNum],0)),"")</f>
        <v>5</v>
      </c>
      <c r="E1154" s="6">
        <f>IFERROR(INDEX([1]!tblSchedule[Rnd Sch],MATCH(tblTeamSch[[#This Row],[Game Num]],[1]!tblSchedule[GameNum],0)),"")</f>
        <v>5</v>
      </c>
      <c r="F1154" s="6" t="str">
        <f>IFERROR(INDEX([1]!tblSchedule[DLC],MATCH(tblTeamSch[[#This Row],[Game Num]],[1]!tblSchedule[GameNum],0)),"")</f>
        <v>8B2A</v>
      </c>
      <c r="G1154" s="7" t="str">
        <f>IFERROR(INDEX([1]!tblSchedule[Facility],MATCH(tblTeamSch[[#This Row],[Game Num]],[1]!tblSchedule[GameNum],0)),"")</f>
        <v>St. Athanasius Hornets Nest (gym)</v>
      </c>
      <c r="H1154" s="8">
        <f>IFERROR(INDEX([1]!tblSchedule[Game Date],MATCH(tblTeamSch[[#This Row],[Game Num]],[1]!tblSchedule[GameNum],0)),"")</f>
        <v>46040</v>
      </c>
      <c r="I1154" s="9">
        <f>IFERROR(INDEX([1]!tblSchedule[Game Time],MATCH(tblTeamSch[[#This Row],[Game Num]],[1]!tblSchedule[GameNum],0)),"")</f>
        <v>0.58333333333333337</v>
      </c>
      <c r="J1154" s="10" t="str">
        <f>IFERROR(INDEX([1]!tblTeams[Organization],MATCH(tblTeamSch[[#This Row],[Team]],[1]!tblTeams[Team],0)),"")</f>
        <v>St. Athanasius</v>
      </c>
      <c r="K1154" s="10" t="str">
        <f>IFERROR(INDEX([1]!tblOrg[Abbr],MATCH(tblTeamSch[[#This Row],[Org]],[1]!tblOrg[Organization],0)),"")</f>
        <v>Ath</v>
      </c>
      <c r="L1154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4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1154" s="6"/>
      <c r="O1154" s="6"/>
      <c r="P1154" s="6"/>
      <c r="Q1154" s="6">
        <f>INDEX([1]!tblSchedule[Home Game],MATCH(tblTeamSch[[#This Row],[Game Num]],[1]!tblSchedule[GameNum],0))</f>
        <v>1</v>
      </c>
      <c r="R1154" s="7" t="e">
        <f>IF(COUNTIFS(tblTeamSch[Team],tblTeamSch[[#This Row],[Team]],#REF!,1)&gt;1,"Y","")</f>
        <v>#REF!</v>
      </c>
      <c r="S1154" s="6">
        <f>INDEX([1]!tblLoc[Score],MATCH(INDEX([1]!tblOrg[Loc],MATCH(tblTeamSch[[#This Row],[Org]],[1]!tblOrg[Organization],0)),[1]!tblLoc[Loc],0))</f>
        <v>7</v>
      </c>
      <c r="T1154" s="6" t="e">
        <f>INDEX([1]!tblLoc[Score],MATCH(INDEX([1]!tblOrg[Loc],MATCH(#REF!,[1]!tblOrg[Abbr],0)),[1]!tblLoc[Loc],0))</f>
        <v>#REF!</v>
      </c>
      <c r="U1154" s="6">
        <f>IFERROR(INDEX([1]!tblLoc[Score],MATCH(INDEX([1]!tblOrg[Loc],MATCH(INDEX(FacList,MATCH(tblTeamSch[[#This Row],[Facility]],INDEX(FacList,,1),0),3),[1]!tblOrg[Org Num],0)),[1]!tblLoc[Loc],0)),"")</f>
        <v>7</v>
      </c>
      <c r="V1154" s="6">
        <f>IF(OR(tblTeamSch[[#This Row],[Court]]="",tblTeamSch[[#This Row],[Home]]&gt;0),0,IF(tblTeamSch[[#This Row],[Court]]&lt;10,0,IF(tblTeamSch[[#This Row],[Home Court]]=10,0,10)))</f>
        <v>0</v>
      </c>
      <c r="W1154" s="6" t="e">
        <f>COUNTIFS(tblTeamSch[Travel Score for Game],10,tblTeamSch[Home],0,#REF!,#REF!)</f>
        <v>#REF!</v>
      </c>
      <c r="X1154" s="6" t="str">
        <f>IFERROR(INDEX(tblTeamSch[Overall Travel Score],MATCH(tblTeamSch[[#This Row],[Opponent]],tblTeamSch[Team],0)),"")</f>
        <v/>
      </c>
      <c r="Y1154" s="6" cm="1">
        <f t="array" ref="Y1154">IF(Y1153="Num",1,IF(Y1153="","",IF(Y1153+1&gt;TotalNumRegGames*2,"",Y1153+1)))</f>
        <v>1153</v>
      </c>
    </row>
    <row r="1155" spans="1:25" ht="13.35" customHeight="1" x14ac:dyDescent="0.3">
      <c r="A1155" s="6" cm="1">
        <f t="array" ref="A1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144</v>
      </c>
      <c r="B1155" s="6" cm="1">
        <f t="array" ref="B1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5" s="6">
        <f>IFERROR(INDEX([1]!tblSchedule[Week Game Scheduled],MATCH(tblTeamSch[[#This Row],[Game Num]],[1]!tblSchedule[GameNum],0)),"")</f>
        <v>9</v>
      </c>
      <c r="D1155" s="6">
        <f>IFERROR(INDEX([1]!tblSchedule[Round],MATCH(tblTeamSch[[#This Row],[Game Num]],[1]!tblSchedule[GameNum],0)),"")</f>
        <v>6</v>
      </c>
      <c r="E1155" s="6">
        <f>IFERROR(INDEX([1]!tblSchedule[Rnd Sch],MATCH(tblTeamSch[[#This Row],[Game Num]],[1]!tblSchedule[GameNum],0)),"")</f>
        <v>6</v>
      </c>
      <c r="F1155" s="6" t="str">
        <f>IFERROR(INDEX([1]!tblSchedule[DLC],MATCH(tblTeamSch[[#This Row],[Game Num]],[1]!tblSchedule[GameNum],0)),"")</f>
        <v>8B2A</v>
      </c>
      <c r="G1155" s="7" t="str">
        <f>IFERROR(INDEX([1]!tblSchedule[Facility],MATCH(tblTeamSch[[#This Row],[Game Num]],[1]!tblSchedule[GameNum],0)),"")</f>
        <v>St. John Paul II Community Center (Gym)</v>
      </c>
      <c r="H1155" s="8">
        <f>IFERROR(INDEX([1]!tblSchedule[Game Date],MATCH(tblTeamSch[[#This Row],[Game Num]],[1]!tblSchedule[GameNum],0)),"")</f>
        <v>46047</v>
      </c>
      <c r="I1155" s="9">
        <f>IFERROR(INDEX([1]!tblSchedule[Game Time],MATCH(tblTeamSch[[#This Row],[Game Num]],[1]!tblSchedule[GameNum],0)),"")</f>
        <v>0.54166666666666663</v>
      </c>
      <c r="J1155" s="10" t="str">
        <f>IFERROR(INDEX([1]!tblTeams[Organization],MATCH(tblTeamSch[[#This Row],[Team]],[1]!tblTeams[Team],0)),"")</f>
        <v>St. Athanasius</v>
      </c>
      <c r="K1155" s="10" t="str">
        <f>IFERROR(INDEX([1]!tblOrg[Abbr],MATCH(tblTeamSch[[#This Row],[Org]],[1]!tblOrg[Organization],0)),"")</f>
        <v>Ath</v>
      </c>
      <c r="L1155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5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1155" s="6"/>
      <c r="O1155" s="6"/>
      <c r="P1155" s="6"/>
      <c r="Q1155" s="6">
        <f>INDEX([1]!tblSchedule[Home Game],MATCH(tblTeamSch[[#This Row],[Game Num]],[1]!tblSchedule[GameNum],0))</f>
        <v>0</v>
      </c>
      <c r="R1155" s="7" t="e">
        <f>IF(COUNTIFS(tblTeamSch[Team],tblTeamSch[[#This Row],[Team]],#REF!,1)&gt;1,"Y","")</f>
        <v>#REF!</v>
      </c>
      <c r="S1155" s="6">
        <f>INDEX([1]!tblLoc[Score],MATCH(INDEX([1]!tblOrg[Loc],MATCH(tblTeamSch[[#This Row],[Org]],[1]!tblOrg[Organization],0)),[1]!tblLoc[Loc],0))</f>
        <v>7</v>
      </c>
      <c r="T1155" s="6" t="e">
        <f>INDEX([1]!tblLoc[Score],MATCH(INDEX([1]!tblOrg[Loc],MATCH(#REF!,[1]!tblOrg[Abbr],0)),[1]!tblLoc[Loc],0))</f>
        <v>#REF!</v>
      </c>
      <c r="U1155" s="6">
        <f>IFERROR(INDEX([1]!tblLoc[Score],MATCH(INDEX([1]!tblOrg[Loc],MATCH(INDEX(FacList,MATCH(tblTeamSch[[#This Row],[Facility]],INDEX(FacList,,1),0),3),[1]!tblOrg[Org Num],0)),[1]!tblLoc[Loc],0)),"")</f>
        <v>0</v>
      </c>
      <c r="V1155" s="6">
        <f>IF(OR(tblTeamSch[[#This Row],[Court]]="",tblTeamSch[[#This Row],[Home]]&gt;0),0,IF(tblTeamSch[[#This Row],[Court]]&lt;10,0,IF(tblTeamSch[[#This Row],[Home Court]]=10,0,10)))</f>
        <v>0</v>
      </c>
      <c r="W1155" s="6" t="e">
        <f>COUNTIFS(tblTeamSch[Travel Score for Game],10,tblTeamSch[Home],0,#REF!,#REF!)</f>
        <v>#REF!</v>
      </c>
      <c r="X1155" s="6" t="str">
        <f>IFERROR(INDEX(tblTeamSch[Overall Travel Score],MATCH(tblTeamSch[[#This Row],[Opponent]],tblTeamSch[Team],0)),"")</f>
        <v/>
      </c>
      <c r="Y1155" s="6" cm="1">
        <f t="array" ref="Y1155">IF(Y1154="Num",1,IF(Y1154="","",IF(Y1154+1&gt;TotalNumRegGames*2,"",Y1154+1)))</f>
        <v>1154</v>
      </c>
    </row>
    <row r="1156" spans="1:25" ht="13.35" customHeight="1" x14ac:dyDescent="0.3">
      <c r="A1156" s="6" cm="1">
        <f t="array" ref="A1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148</v>
      </c>
      <c r="B1156" s="6" cm="1">
        <f t="array" ref="B1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6" s="6">
        <f>IFERROR(INDEX([1]!tblSchedule[Week Game Scheduled],MATCH(tblTeamSch[[#This Row],[Game Num]],[1]!tblSchedule[GameNum],0)),"")</f>
        <v>10</v>
      </c>
      <c r="D1156" s="6">
        <f>IFERROR(INDEX([1]!tblSchedule[Round],MATCH(tblTeamSch[[#This Row],[Game Num]],[1]!tblSchedule[GameNum],0)),"")</f>
        <v>7</v>
      </c>
      <c r="E1156" s="6">
        <f>IFERROR(INDEX([1]!tblSchedule[Rnd Sch],MATCH(tblTeamSch[[#This Row],[Game Num]],[1]!tblSchedule[GameNum],0)),"")</f>
        <v>7</v>
      </c>
      <c r="F1156" s="6" t="str">
        <f>IFERROR(INDEX([1]!tblSchedule[DLC],MATCH(tblTeamSch[[#This Row],[Game Num]],[1]!tblSchedule[GameNum],0)),"")</f>
        <v>8B2A</v>
      </c>
      <c r="G1156" s="7" t="str">
        <f>IFERROR(INDEX([1]!tblSchedule[Facility],MATCH(tblTeamSch[[#This Row],[Game Num]],[1]!tblSchedule[GameNum],0)),"")</f>
        <v>Saint Bernard Parish Hall</v>
      </c>
      <c r="H1156" s="8">
        <f>IFERROR(INDEX([1]!tblSchedule[Game Date],MATCH(tblTeamSch[[#This Row],[Game Num]],[1]!tblSchedule[GameNum],0)),"")</f>
        <v>46054</v>
      </c>
      <c r="I1156" s="9">
        <f>IFERROR(INDEX([1]!tblSchedule[Game Time],MATCH(tblTeamSch[[#This Row],[Game Num]],[1]!tblSchedule[GameNum],0)),"")</f>
        <v>0.58333333333333337</v>
      </c>
      <c r="J1156" s="10" t="str">
        <f>IFERROR(INDEX([1]!tblTeams[Organization],MATCH(tblTeamSch[[#This Row],[Team]],[1]!tblTeams[Team],0)),"")</f>
        <v>St. Athanasius</v>
      </c>
      <c r="K1156" s="10" t="str">
        <f>IFERROR(INDEX([1]!tblOrg[Abbr],MATCH(tblTeamSch[[#This Row],[Org]],[1]!tblOrg[Organization],0)),"")</f>
        <v>Ath</v>
      </c>
      <c r="L1156" s="10" t="str">
        <f>IFERROR(INDEX(IF(tblTeamSch[[#This Row],[1vs2]]=1,[1]!tblSchedule[Team 1 Name],[1]!tblSchedule[Team 2 Name]),MATCH(tblTeamSch[[#This Row],[Game Num]],[1]!tblSchedule[GameNum],0)),"")</f>
        <v>St. Athanasius BB 8B#2</v>
      </c>
      <c r="M1156" s="10" t="str">
        <f>IFERROR(INDEX(IF(tblTeamSch[[#This Row],[1vs2]]=1,[1]!tblSchedule[Team 2 Name],[1]!tblSchedule[Team 1 Name]),MATCH(tblTeamSch[[#This Row],[Game Num]],[1]!tblSchedule[GameNum],0)),"")</f>
        <v>St Bernard BB 8B#2</v>
      </c>
      <c r="N1156" s="6"/>
      <c r="O1156" s="6"/>
      <c r="P1156" s="6"/>
      <c r="Q1156" s="6">
        <f>INDEX([1]!tblSchedule[Home Game],MATCH(tblTeamSch[[#This Row],[Game Num]],[1]!tblSchedule[GameNum],0))</f>
        <v>1</v>
      </c>
      <c r="R1156" s="7" t="e">
        <f>IF(COUNTIFS(tblTeamSch[Team],tblTeamSch[[#This Row],[Team]],#REF!,1)&gt;1,"Y","")</f>
        <v>#REF!</v>
      </c>
      <c r="S1156" s="6">
        <f>INDEX([1]!tblLoc[Score],MATCH(INDEX([1]!tblOrg[Loc],MATCH(tblTeamSch[[#This Row],[Org]],[1]!tblOrg[Organization],0)),[1]!tblLoc[Loc],0))</f>
        <v>7</v>
      </c>
      <c r="T1156" s="6" t="e">
        <f>INDEX([1]!tblLoc[Score],MATCH(INDEX([1]!tblOrg[Loc],MATCH(#REF!,[1]!tblOrg[Abbr],0)),[1]!tblLoc[Loc],0))</f>
        <v>#REF!</v>
      </c>
      <c r="U1156" s="6">
        <f>IFERROR(INDEX([1]!tblLoc[Score],MATCH(INDEX([1]!tblOrg[Loc],MATCH(INDEX(FacList,MATCH(tblTeamSch[[#This Row],[Facility]],INDEX(FacList,,1),0),3),[1]!tblOrg[Org Num],0)),[1]!tblLoc[Loc],0)),"")</f>
        <v>7</v>
      </c>
      <c r="V1156" s="6">
        <f>IF(OR(tblTeamSch[[#This Row],[Court]]="",tblTeamSch[[#This Row],[Home]]&gt;0),0,IF(tblTeamSch[[#This Row],[Court]]&lt;10,0,IF(tblTeamSch[[#This Row],[Home Court]]=10,0,10)))</f>
        <v>0</v>
      </c>
      <c r="W1156" s="6" t="e">
        <f>COUNTIFS(tblTeamSch[Travel Score for Game],10,tblTeamSch[Home],0,#REF!,#REF!)</f>
        <v>#REF!</v>
      </c>
      <c r="X1156" s="6" t="str">
        <f>IFERROR(INDEX(tblTeamSch[Overall Travel Score],MATCH(tblTeamSch[[#This Row],[Opponent]],tblTeamSch[Team],0)),"")</f>
        <v/>
      </c>
      <c r="Y1156" s="6" cm="1">
        <f t="array" ref="Y1156">IF(Y1155="Num",1,IF(Y1155="","",IF(Y1155+1&gt;TotalNumRegGames*2,"",Y1155+1)))</f>
        <v>1155</v>
      </c>
    </row>
    <row r="1157" spans="1:25" ht="13.35" customHeight="1" x14ac:dyDescent="0.3">
      <c r="A1157" s="6" cm="1">
        <f t="array" ref="A1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500</v>
      </c>
      <c r="B1157" s="6" cm="1">
        <f t="array" ref="B1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7" s="6">
        <f>IFERROR(INDEX([1]!tblSchedule[Week Game Scheduled],MATCH(tblTeamSch[[#This Row],[Game Num]],[1]!tblSchedule[GameNum],0)),"")</f>
        <v>49</v>
      </c>
      <c r="D1157" s="6">
        <f>IFERROR(INDEX([1]!tblSchedule[Round],MATCH(tblTeamSch[[#This Row],[Game Num]],[1]!tblSchedule[GameNum],0)),"")</f>
        <v>1</v>
      </c>
      <c r="E1157" s="6">
        <f>IFERROR(INDEX([1]!tblSchedule[Rnd Sch],MATCH(tblTeamSch[[#This Row],[Game Num]],[1]!tblSchedule[GameNum],0)),"")</f>
        <v>1</v>
      </c>
      <c r="F1157" s="6" t="str">
        <f>IFERROR(INDEX([1]!tblSchedule[DLC],MATCH(tblTeamSch[[#This Row],[Game Num]],[1]!tblSchedule[GameNum],0)),"")</f>
        <v>4B1A</v>
      </c>
      <c r="G1157" s="7" t="str">
        <f>IFERROR(INDEX([1]!tblSchedule[Facility],MATCH(tblTeamSch[[#This Row],[Game Num]],[1]!tblSchedule[GameNum],0)),"")</f>
        <v>Saint Bernard Parish Hall</v>
      </c>
      <c r="H1157" s="8">
        <f>IFERROR(INDEX([1]!tblSchedule[Game Date],MATCH(tblTeamSch[[#This Row],[Game Num]],[1]!tblSchedule[GameNum],0)),"")</f>
        <v>45997</v>
      </c>
      <c r="I1157" s="9">
        <f>IFERROR(INDEX([1]!tblSchedule[Game Time],MATCH(tblTeamSch[[#This Row],[Game Num]],[1]!tblSchedule[GameNum],0)),"")</f>
        <v>0.5</v>
      </c>
      <c r="J1157" s="10" t="str">
        <f>IFERROR(INDEX([1]!tblTeams[Organization],MATCH(tblTeamSch[[#This Row],[Team]],[1]!tblTeams[Team],0)),"")</f>
        <v>St. Bernard</v>
      </c>
      <c r="K1157" s="10" t="str">
        <f>IFERROR(INDEX([1]!tblOrg[Abbr],MATCH(tblTeamSch[[#This Row],[Org]],[1]!tblOrg[Organization],0)),"")</f>
        <v>Ber</v>
      </c>
      <c r="L1157" s="10" t="str">
        <f>IFERROR(INDEX(IF(tblTeamSch[[#This Row],[1vs2]]=1,[1]!tblSchedule[Team 1 Name],[1]!tblSchedule[Team 2 Name]),MATCH(tblTeamSch[[#This Row],[Game Num]],[1]!tblSchedule[GameNum],0)),"")</f>
        <v>St Bernard BB 4B#1</v>
      </c>
      <c r="M1157" s="10" t="str">
        <f>IFERROR(INDEX(IF(tblTeamSch[[#This Row],[1vs2]]=1,[1]!tblSchedule[Team 2 Name],[1]!tblSchedule[Team 1 Name]),MATCH(tblTeamSch[[#This Row],[Game Num]],[1]!tblSchedule[GameNum],0)),"")</f>
        <v>OLOL 3/4 BB #1</v>
      </c>
      <c r="N1157" s="6"/>
      <c r="O1157" s="6"/>
      <c r="P1157" s="6"/>
      <c r="Q1157" s="6">
        <f>INDEX([1]!tblSchedule[Home Game],MATCH(tblTeamSch[[#This Row],[Game Num]],[1]!tblSchedule[GameNum],0))</f>
        <v>1</v>
      </c>
      <c r="R1157" s="7" t="e">
        <f>IF(COUNTIFS(tblTeamSch[Team],tblTeamSch[[#This Row],[Team]],#REF!,1)&gt;1,"Y","")</f>
        <v>#REF!</v>
      </c>
      <c r="S1157" s="6">
        <f>INDEX([1]!tblLoc[Score],MATCH(INDEX([1]!tblOrg[Loc],MATCH(tblTeamSch[[#This Row],[Org]],[1]!tblOrg[Organization],0)),[1]!tblLoc[Loc],0))</f>
        <v>7</v>
      </c>
      <c r="T1157" s="6" t="e">
        <f>INDEX([1]!tblLoc[Score],MATCH(INDEX([1]!tblOrg[Loc],MATCH(#REF!,[1]!tblOrg[Abbr],0)),[1]!tblLoc[Loc],0))</f>
        <v>#REF!</v>
      </c>
      <c r="U1157" s="6">
        <f>IFERROR(INDEX([1]!tblLoc[Score],MATCH(INDEX([1]!tblOrg[Loc],MATCH(INDEX(FacList,MATCH(tblTeamSch[[#This Row],[Facility]],INDEX(FacList,,1),0),3),[1]!tblOrg[Org Num],0)),[1]!tblLoc[Loc],0)),"")</f>
        <v>7</v>
      </c>
      <c r="V1157" s="6">
        <f>IF(OR(tblTeamSch[[#This Row],[Court]]="",tblTeamSch[[#This Row],[Home]]&gt;0),0,IF(tblTeamSch[[#This Row],[Court]]&lt;10,0,IF(tblTeamSch[[#This Row],[Home Court]]=10,0,10)))</f>
        <v>0</v>
      </c>
      <c r="W1157" s="6" t="e">
        <f>COUNTIFS(tblTeamSch[Travel Score for Game],10,tblTeamSch[Home],0,#REF!,#REF!)</f>
        <v>#REF!</v>
      </c>
      <c r="X1157" s="6" t="str">
        <f>IFERROR(INDEX(tblTeamSch[Overall Travel Score],MATCH(tblTeamSch[[#This Row],[Opponent]],tblTeamSch[Team],0)),"")</f>
        <v/>
      </c>
      <c r="Y1157" s="6" cm="1">
        <f t="array" ref="Y1157">IF(Y1156="Num",1,IF(Y1156="","",IF(Y1156+1&gt;TotalNumRegGames*2,"",Y1156+1)))</f>
        <v>1156</v>
      </c>
    </row>
    <row r="1158" spans="1:25" ht="13.35" customHeight="1" x14ac:dyDescent="0.3">
      <c r="A1158" s="6" cm="1">
        <f t="array" ref="A1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506</v>
      </c>
      <c r="B1158" s="6" cm="1">
        <f t="array" ref="B1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58" s="6">
        <f>IFERROR(INDEX([1]!tblSchedule[Week Game Scheduled],MATCH(tblTeamSch[[#This Row],[Game Num]],[1]!tblSchedule[GameNum],0)),"")</f>
        <v>50</v>
      </c>
      <c r="D1158" s="6">
        <f>IFERROR(INDEX([1]!tblSchedule[Round],MATCH(tblTeamSch[[#This Row],[Game Num]],[1]!tblSchedule[GameNum],0)),"")</f>
        <v>2</v>
      </c>
      <c r="E1158" s="6">
        <f>IFERROR(INDEX([1]!tblSchedule[Rnd Sch],MATCH(tblTeamSch[[#This Row],[Game Num]],[1]!tblSchedule[GameNum],0)),"")</f>
        <v>2</v>
      </c>
      <c r="F1158" s="6" t="str">
        <f>IFERROR(INDEX([1]!tblSchedule[DLC],MATCH(tblTeamSch[[#This Row],[Game Num]],[1]!tblSchedule[GameNum],0)),"")</f>
        <v>4B1A</v>
      </c>
      <c r="G1158" s="7" t="str">
        <f>IFERROR(INDEX([1]!tblSchedule[Facility],MATCH(tblTeamSch[[#This Row],[Game Num]],[1]!tblSchedule[GameNum],0)),"")</f>
        <v>St Edward Gym</v>
      </c>
      <c r="H1158" s="8">
        <f>IFERROR(INDEX([1]!tblSchedule[Game Date],MATCH(tblTeamSch[[#This Row],[Game Num]],[1]!tblSchedule[GameNum],0)),"")</f>
        <v>46004</v>
      </c>
      <c r="I1158" s="9">
        <f>IFERROR(INDEX([1]!tblSchedule[Game Time],MATCH(tblTeamSch[[#This Row],[Game Num]],[1]!tblSchedule[GameNum],0)),"")</f>
        <v>0.41666666666666669</v>
      </c>
      <c r="J1158" s="10" t="str">
        <f>IFERROR(INDEX([1]!tblTeams[Organization],MATCH(tblTeamSch[[#This Row],[Team]],[1]!tblTeams[Team],0)),"")</f>
        <v>St. Bernard</v>
      </c>
      <c r="K1158" s="10" t="str">
        <f>IFERROR(INDEX([1]!tblOrg[Abbr],MATCH(tblTeamSch[[#This Row],[Org]],[1]!tblOrg[Organization],0)),"")</f>
        <v>Ber</v>
      </c>
      <c r="L1158" s="10" t="str">
        <f>IFERROR(INDEX(IF(tblTeamSch[[#This Row],[1vs2]]=1,[1]!tblSchedule[Team 1 Name],[1]!tblSchedule[Team 2 Name]),MATCH(tblTeamSch[[#This Row],[Game Num]],[1]!tblSchedule[GameNum],0)),"")</f>
        <v>St Bernard BB 4B#1</v>
      </c>
      <c r="M1158" s="10" t="str">
        <f>IFERROR(INDEX(IF(tblTeamSch[[#This Row],[1vs2]]=1,[1]!tblSchedule[Team 2 Name],[1]!tblSchedule[Team 1 Name]),MATCH(tblTeamSch[[#This Row],[Game Num]],[1]!tblSchedule[GameNum],0)),"")</f>
        <v>St Edward Bball 4B1</v>
      </c>
      <c r="N1158" s="6"/>
      <c r="O1158" s="6"/>
      <c r="P1158" s="6"/>
      <c r="Q1158" s="6">
        <f>INDEX([1]!tblSchedule[Home Game],MATCH(tblTeamSch[[#This Row],[Game Num]],[1]!tblSchedule[GameNum],0))</f>
        <v>1</v>
      </c>
      <c r="R1158" s="7" t="e">
        <f>IF(COUNTIFS(tblTeamSch[Team],tblTeamSch[[#This Row],[Team]],#REF!,1)&gt;1,"Y","")</f>
        <v>#REF!</v>
      </c>
      <c r="S1158" s="6">
        <f>INDEX([1]!tblLoc[Score],MATCH(INDEX([1]!tblOrg[Loc],MATCH(tblTeamSch[[#This Row],[Org]],[1]!tblOrg[Organization],0)),[1]!tblLoc[Loc],0))</f>
        <v>7</v>
      </c>
      <c r="T1158" s="6" t="e">
        <f>INDEX([1]!tblLoc[Score],MATCH(INDEX([1]!tblOrg[Loc],MATCH(#REF!,[1]!tblOrg[Abbr],0)),[1]!tblLoc[Loc],0))</f>
        <v>#REF!</v>
      </c>
      <c r="U1158" s="6">
        <f>IFERROR(INDEX([1]!tblLoc[Score],MATCH(INDEX([1]!tblOrg[Loc],MATCH(INDEX(FacList,MATCH(tblTeamSch[[#This Row],[Facility]],INDEX(FacList,,1),0),3),[1]!tblOrg[Org Num],0)),[1]!tblLoc[Loc],0)),"")</f>
        <v>7</v>
      </c>
      <c r="V1158" s="6">
        <f>IF(OR(tblTeamSch[[#This Row],[Court]]="",tblTeamSch[[#This Row],[Home]]&gt;0),0,IF(tblTeamSch[[#This Row],[Court]]&lt;10,0,IF(tblTeamSch[[#This Row],[Home Court]]=10,0,10)))</f>
        <v>0</v>
      </c>
      <c r="W1158" s="6" t="e">
        <f>COUNTIFS(tblTeamSch[Travel Score for Game],10,tblTeamSch[Home],0,#REF!,#REF!)</f>
        <v>#REF!</v>
      </c>
      <c r="X1158" s="6" t="str">
        <f>IFERROR(INDEX(tblTeamSch[Overall Travel Score],MATCH(tblTeamSch[[#This Row],[Opponent]],tblTeamSch[Team],0)),"")</f>
        <v/>
      </c>
      <c r="Y1158" s="6" cm="1">
        <f t="array" ref="Y1158">IF(Y1157="Num",1,IF(Y1157="","",IF(Y1157+1&gt;TotalNumRegGames*2,"",Y1157+1)))</f>
        <v>1157</v>
      </c>
    </row>
    <row r="1159" spans="1:25" ht="13.35" customHeight="1" x14ac:dyDescent="0.3">
      <c r="A1159" s="6" cm="1">
        <f t="array" ref="A1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513</v>
      </c>
      <c r="B1159" s="6" cm="1">
        <f t="array" ref="B1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59" s="6">
        <f>IFERROR(INDEX([1]!tblSchedule[Week Game Scheduled],MATCH(tblTeamSch[[#This Row],[Game Num]],[1]!tblSchedule[GameNum],0)),"")</f>
        <v>5</v>
      </c>
      <c r="D1159" s="6">
        <f>IFERROR(INDEX([1]!tblSchedule[Round],MATCH(tblTeamSch[[#This Row],[Game Num]],[1]!tblSchedule[GameNum],0)),"")</f>
        <v>3</v>
      </c>
      <c r="E1159" s="6">
        <f>IFERROR(INDEX([1]!tblSchedule[Rnd Sch],MATCH(tblTeamSch[[#This Row],[Game Num]],[1]!tblSchedule[GameNum],0)),"")</f>
        <v>3</v>
      </c>
      <c r="F1159" s="6" t="str">
        <f>IFERROR(INDEX([1]!tblSchedule[DLC],MATCH(tblTeamSch[[#This Row],[Game Num]],[1]!tblSchedule[GameNum],0)),"")</f>
        <v>4B1A</v>
      </c>
      <c r="G1159" s="7" t="str">
        <f>IFERROR(INDEX([1]!tblSchedule[Facility],MATCH(tblTeamSch[[#This Row],[Game Num]],[1]!tblSchedule[GameNum],0)),"")</f>
        <v>Saint Bernard Parish Hall</v>
      </c>
      <c r="H1159" s="8">
        <f>IFERROR(INDEX([1]!tblSchedule[Game Date],MATCH(tblTeamSch[[#This Row],[Game Num]],[1]!tblSchedule[GameNum],0)),"")</f>
        <v>46025</v>
      </c>
      <c r="I1159" s="9">
        <f>IFERROR(INDEX([1]!tblSchedule[Game Time],MATCH(tblTeamSch[[#This Row],[Game Num]],[1]!tblSchedule[GameNum],0)),"")</f>
        <v>0.54166666666666663</v>
      </c>
      <c r="J1159" s="10" t="str">
        <f>IFERROR(INDEX([1]!tblTeams[Organization],MATCH(tblTeamSch[[#This Row],[Team]],[1]!tblTeams[Team],0)),"")</f>
        <v>St. Bernard</v>
      </c>
      <c r="K1159" s="10" t="str">
        <f>IFERROR(INDEX([1]!tblOrg[Abbr],MATCH(tblTeamSch[[#This Row],[Org]],[1]!tblOrg[Organization],0)),"")</f>
        <v>Ber</v>
      </c>
      <c r="L1159" s="10" t="str">
        <f>IFERROR(INDEX(IF(tblTeamSch[[#This Row],[1vs2]]=1,[1]!tblSchedule[Team 1 Name],[1]!tblSchedule[Team 2 Name]),MATCH(tblTeamSch[[#This Row],[Game Num]],[1]!tblSchedule[GameNum],0)),"")</f>
        <v>St Bernard BB 4B#1</v>
      </c>
      <c r="M1159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1159" s="6"/>
      <c r="O1159" s="6"/>
      <c r="P1159" s="6"/>
      <c r="Q1159" s="6">
        <f>INDEX([1]!tblSchedule[Home Game],MATCH(tblTeamSch[[#This Row],[Game Num]],[1]!tblSchedule[GameNum],0))</f>
        <v>1</v>
      </c>
      <c r="R1159" s="7" t="e">
        <f>IF(COUNTIFS(tblTeamSch[Team],tblTeamSch[[#This Row],[Team]],#REF!,1)&gt;1,"Y","")</f>
        <v>#REF!</v>
      </c>
      <c r="S1159" s="6">
        <f>INDEX([1]!tblLoc[Score],MATCH(INDEX([1]!tblOrg[Loc],MATCH(tblTeamSch[[#This Row],[Org]],[1]!tblOrg[Organization],0)),[1]!tblLoc[Loc],0))</f>
        <v>7</v>
      </c>
      <c r="T1159" s="6" t="e">
        <f>INDEX([1]!tblLoc[Score],MATCH(INDEX([1]!tblOrg[Loc],MATCH(#REF!,[1]!tblOrg[Abbr],0)),[1]!tblLoc[Loc],0))</f>
        <v>#REF!</v>
      </c>
      <c r="U1159" s="6">
        <f>IFERROR(INDEX([1]!tblLoc[Score],MATCH(INDEX([1]!tblOrg[Loc],MATCH(INDEX(FacList,MATCH(tblTeamSch[[#This Row],[Facility]],INDEX(FacList,,1),0),3),[1]!tblOrg[Org Num],0)),[1]!tblLoc[Loc],0)),"")</f>
        <v>7</v>
      </c>
      <c r="V1159" s="6">
        <f>IF(OR(tblTeamSch[[#This Row],[Court]]="",tblTeamSch[[#This Row],[Home]]&gt;0),0,IF(tblTeamSch[[#This Row],[Court]]&lt;10,0,IF(tblTeamSch[[#This Row],[Home Court]]=10,0,10)))</f>
        <v>0</v>
      </c>
      <c r="W1159" s="6" t="e">
        <f>COUNTIFS(tblTeamSch[Travel Score for Game],10,tblTeamSch[Home],0,#REF!,#REF!)</f>
        <v>#REF!</v>
      </c>
      <c r="X1159" s="6" t="str">
        <f>IFERROR(INDEX(tblTeamSch[Overall Travel Score],MATCH(tblTeamSch[[#This Row],[Opponent]],tblTeamSch[Team],0)),"")</f>
        <v/>
      </c>
      <c r="Y1159" s="6" cm="1">
        <f t="array" ref="Y1159">IF(Y1158="Num",1,IF(Y1158="","",IF(Y1158+1&gt;TotalNumRegGames*2,"",Y1158+1)))</f>
        <v>1158</v>
      </c>
    </row>
    <row r="1160" spans="1:25" ht="13.35" customHeight="1" x14ac:dyDescent="0.3">
      <c r="A1160" s="6" cm="1">
        <f t="array" ref="A1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517</v>
      </c>
      <c r="B1160" s="6" cm="1">
        <f t="array" ref="B1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0" s="6">
        <f>IFERROR(INDEX([1]!tblSchedule[Week Game Scheduled],MATCH(tblTeamSch[[#This Row],[Game Num]],[1]!tblSchedule[GameNum],0)),"")</f>
        <v>6</v>
      </c>
      <c r="D1160" s="6">
        <f>IFERROR(INDEX([1]!tblSchedule[Round],MATCH(tblTeamSch[[#This Row],[Game Num]],[1]!tblSchedule[GameNum],0)),"")</f>
        <v>4</v>
      </c>
      <c r="E1160" s="6">
        <f>IFERROR(INDEX([1]!tblSchedule[Rnd Sch],MATCH(tblTeamSch[[#This Row],[Game Num]],[1]!tblSchedule[GameNum],0)),"")</f>
        <v>4</v>
      </c>
      <c r="F1160" s="6" t="str">
        <f>IFERROR(INDEX([1]!tblSchedule[DLC],MATCH(tblTeamSch[[#This Row],[Game Num]],[1]!tblSchedule[GameNum],0)),"")</f>
        <v>4B1A</v>
      </c>
      <c r="G1160" s="7" t="str">
        <f>IFERROR(INDEX([1]!tblSchedule[Facility],MATCH(tblTeamSch[[#This Row],[Game Num]],[1]!tblSchedule[GameNum],0)),"")</f>
        <v>Saint Bernard Parish Hall</v>
      </c>
      <c r="H1160" s="8">
        <f>IFERROR(INDEX([1]!tblSchedule[Game Date],MATCH(tblTeamSch[[#This Row],[Game Num]],[1]!tblSchedule[GameNum],0)),"")</f>
        <v>46032</v>
      </c>
      <c r="I1160" s="9">
        <f>IFERROR(INDEX([1]!tblSchedule[Game Time],MATCH(tblTeamSch[[#This Row],[Game Num]],[1]!tblSchedule[GameNum],0)),"")</f>
        <v>0.45833333333333331</v>
      </c>
      <c r="J1160" s="10" t="str">
        <f>IFERROR(INDEX([1]!tblTeams[Organization],MATCH(tblTeamSch[[#This Row],[Team]],[1]!tblTeams[Team],0)),"")</f>
        <v>St. Bernard</v>
      </c>
      <c r="K1160" s="10" t="str">
        <f>IFERROR(INDEX([1]!tblOrg[Abbr],MATCH(tblTeamSch[[#This Row],[Org]],[1]!tblOrg[Organization],0)),"")</f>
        <v>Ber</v>
      </c>
      <c r="L1160" s="10" t="str">
        <f>IFERROR(INDEX(IF(tblTeamSch[[#This Row],[1vs2]]=1,[1]!tblSchedule[Team 1 Name],[1]!tblSchedule[Team 2 Name]),MATCH(tblTeamSch[[#This Row],[Game Num]],[1]!tblSchedule[GameNum],0)),"")</f>
        <v>St Bernard BB 4B#1</v>
      </c>
      <c r="M1160" s="10" t="str">
        <f>IFERROR(INDEX(IF(tblTeamSch[[#This Row],[1vs2]]=1,[1]!tblSchedule[Team 2 Name],[1]!tblSchedule[Team 1 Name]),MATCH(tblTeamSch[[#This Row],[Game Num]],[1]!tblSchedule[GameNum],0)),"")</f>
        <v>St. Paul BB 4B#1</v>
      </c>
      <c r="N1160" s="6"/>
      <c r="O1160" s="6"/>
      <c r="P1160" s="6"/>
      <c r="Q1160" s="6">
        <f>INDEX([1]!tblSchedule[Home Game],MATCH(tblTeamSch[[#This Row],[Game Num]],[1]!tblSchedule[GameNum],0))</f>
        <v>1</v>
      </c>
      <c r="R1160" s="7" t="e">
        <f>IF(COUNTIFS(tblTeamSch[Team],tblTeamSch[[#This Row],[Team]],#REF!,1)&gt;1,"Y","")</f>
        <v>#REF!</v>
      </c>
      <c r="S1160" s="6">
        <f>INDEX([1]!tblLoc[Score],MATCH(INDEX([1]!tblOrg[Loc],MATCH(tblTeamSch[[#This Row],[Org]],[1]!tblOrg[Organization],0)),[1]!tblLoc[Loc],0))</f>
        <v>7</v>
      </c>
      <c r="T1160" s="6" t="e">
        <f>INDEX([1]!tblLoc[Score],MATCH(INDEX([1]!tblOrg[Loc],MATCH(#REF!,[1]!tblOrg[Abbr],0)),[1]!tblLoc[Loc],0))</f>
        <v>#REF!</v>
      </c>
      <c r="U1160" s="6">
        <f>IFERROR(INDEX([1]!tblLoc[Score],MATCH(INDEX([1]!tblOrg[Loc],MATCH(INDEX(FacList,MATCH(tblTeamSch[[#This Row],[Facility]],INDEX(FacList,,1),0),3),[1]!tblOrg[Org Num],0)),[1]!tblLoc[Loc],0)),"")</f>
        <v>7</v>
      </c>
      <c r="V1160" s="6">
        <f>IF(OR(tblTeamSch[[#This Row],[Court]]="",tblTeamSch[[#This Row],[Home]]&gt;0),0,IF(tblTeamSch[[#This Row],[Court]]&lt;10,0,IF(tblTeamSch[[#This Row],[Home Court]]=10,0,10)))</f>
        <v>0</v>
      </c>
      <c r="W1160" s="6" t="e">
        <f>COUNTIFS(tblTeamSch[Travel Score for Game],10,tblTeamSch[Home],0,#REF!,#REF!)</f>
        <v>#REF!</v>
      </c>
      <c r="X1160" s="6" t="str">
        <f>IFERROR(INDEX(tblTeamSch[Overall Travel Score],MATCH(tblTeamSch[[#This Row],[Opponent]],tblTeamSch[Team],0)),"")</f>
        <v/>
      </c>
      <c r="Y1160" s="6" cm="1">
        <f t="array" ref="Y1160">IF(Y1159="Num",1,IF(Y1159="","",IF(Y1159+1&gt;TotalNumRegGames*2,"",Y1159+1)))</f>
        <v>1159</v>
      </c>
    </row>
    <row r="1161" spans="1:25" ht="13.35" customHeight="1" x14ac:dyDescent="0.3">
      <c r="A1161" s="6" cm="1">
        <f t="array" ref="A1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523</v>
      </c>
      <c r="B1161" s="6" cm="1">
        <f t="array" ref="B1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1" s="6">
        <f>IFERROR(INDEX([1]!tblSchedule[Week Game Scheduled],MATCH(tblTeamSch[[#This Row],[Game Num]],[1]!tblSchedule[GameNum],0)),"")</f>
        <v>7</v>
      </c>
      <c r="D1161" s="6">
        <f>IFERROR(INDEX([1]!tblSchedule[Round],MATCH(tblTeamSch[[#This Row],[Game Num]],[1]!tblSchedule[GameNum],0)),"")</f>
        <v>5</v>
      </c>
      <c r="E1161" s="6">
        <f>IFERROR(INDEX([1]!tblSchedule[Rnd Sch],MATCH(tblTeamSch[[#This Row],[Game Num]],[1]!tblSchedule[GameNum],0)),"")</f>
        <v>5</v>
      </c>
      <c r="F1161" s="6" t="str">
        <f>IFERROR(INDEX([1]!tblSchedule[DLC],MATCH(tblTeamSch[[#This Row],[Game Num]],[1]!tblSchedule[GameNum],0)),"")</f>
        <v>4B1A</v>
      </c>
      <c r="G1161" s="7" t="str">
        <f>IFERROR(INDEX([1]!tblSchedule[Facility],MATCH(tblTeamSch[[#This Row],[Game Num]],[1]!tblSchedule[GameNum],0)),"")</f>
        <v>Saint Bernard Parish Hall</v>
      </c>
      <c r="H1161" s="8">
        <f>IFERROR(INDEX([1]!tblSchedule[Game Date],MATCH(tblTeamSch[[#This Row],[Game Num]],[1]!tblSchedule[GameNum],0)),"")</f>
        <v>46039</v>
      </c>
      <c r="I1161" s="9">
        <f>IFERROR(INDEX([1]!tblSchedule[Game Time],MATCH(tblTeamSch[[#This Row],[Game Num]],[1]!tblSchedule[GameNum],0)),"")</f>
        <v>0.45833333333333331</v>
      </c>
      <c r="J1161" s="10" t="str">
        <f>IFERROR(INDEX([1]!tblTeams[Organization],MATCH(tblTeamSch[[#This Row],[Team]],[1]!tblTeams[Team],0)),"")</f>
        <v>St. Bernard</v>
      </c>
      <c r="K1161" s="10" t="str">
        <f>IFERROR(INDEX([1]!tblOrg[Abbr],MATCH(tblTeamSch[[#This Row],[Org]],[1]!tblOrg[Organization],0)),"")</f>
        <v>Ber</v>
      </c>
      <c r="L1161" s="10" t="str">
        <f>IFERROR(INDEX(IF(tblTeamSch[[#This Row],[1vs2]]=1,[1]!tblSchedule[Team 1 Name],[1]!tblSchedule[Team 2 Name]),MATCH(tblTeamSch[[#This Row],[Game Num]],[1]!tblSchedule[GameNum],0)),"")</f>
        <v>St Bernard BB 4B#1</v>
      </c>
      <c r="M1161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1161" s="6"/>
      <c r="O1161" s="6"/>
      <c r="P1161" s="6"/>
      <c r="Q1161" s="6">
        <f>INDEX([1]!tblSchedule[Home Game],MATCH(tblTeamSch[[#This Row],[Game Num]],[1]!tblSchedule[GameNum],0))</f>
        <v>1</v>
      </c>
      <c r="R1161" s="7" t="e">
        <f>IF(COUNTIFS(tblTeamSch[Team],tblTeamSch[[#This Row],[Team]],#REF!,1)&gt;1,"Y","")</f>
        <v>#REF!</v>
      </c>
      <c r="S1161" s="6">
        <f>INDEX([1]!tblLoc[Score],MATCH(INDEX([1]!tblOrg[Loc],MATCH(tblTeamSch[[#This Row],[Org]],[1]!tblOrg[Organization],0)),[1]!tblLoc[Loc],0))</f>
        <v>7</v>
      </c>
      <c r="T1161" s="6" t="e">
        <f>INDEX([1]!tblLoc[Score],MATCH(INDEX([1]!tblOrg[Loc],MATCH(#REF!,[1]!tblOrg[Abbr],0)),[1]!tblLoc[Loc],0))</f>
        <v>#REF!</v>
      </c>
      <c r="U1161" s="6">
        <f>IFERROR(INDEX([1]!tblLoc[Score],MATCH(INDEX([1]!tblOrg[Loc],MATCH(INDEX(FacList,MATCH(tblTeamSch[[#This Row],[Facility]],INDEX(FacList,,1),0),3),[1]!tblOrg[Org Num],0)),[1]!tblLoc[Loc],0)),"")</f>
        <v>7</v>
      </c>
      <c r="V1161" s="6">
        <f>IF(OR(tblTeamSch[[#This Row],[Court]]="",tblTeamSch[[#This Row],[Home]]&gt;0),0,IF(tblTeamSch[[#This Row],[Court]]&lt;10,0,IF(tblTeamSch[[#This Row],[Home Court]]=10,0,10)))</f>
        <v>0</v>
      </c>
      <c r="W1161" s="6" t="e">
        <f>COUNTIFS(tblTeamSch[Travel Score for Game],10,tblTeamSch[Home],0,#REF!,#REF!)</f>
        <v>#REF!</v>
      </c>
      <c r="X1161" s="6" t="str">
        <f>IFERROR(INDEX(tblTeamSch[Overall Travel Score],MATCH(tblTeamSch[[#This Row],[Opponent]],tblTeamSch[Team],0)),"")</f>
        <v/>
      </c>
      <c r="Y1161" s="6" cm="1">
        <f t="array" ref="Y1161">IF(Y1160="Num",1,IF(Y1160="","",IF(Y1160+1&gt;TotalNumRegGames*2,"",Y1160+1)))</f>
        <v>1160</v>
      </c>
    </row>
    <row r="1162" spans="1:25" ht="13.35" customHeight="1" x14ac:dyDescent="0.3">
      <c r="A1162" s="6" cm="1">
        <f t="array" ref="A1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528</v>
      </c>
      <c r="B1162" s="6" cm="1">
        <f t="array" ref="B1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2" s="6">
        <f>IFERROR(INDEX([1]!tblSchedule[Week Game Scheduled],MATCH(tblTeamSch[[#This Row],[Game Num]],[1]!tblSchedule[GameNum],0)),"")</f>
        <v>8</v>
      </c>
      <c r="D1162" s="6">
        <f>IFERROR(INDEX([1]!tblSchedule[Round],MATCH(tblTeamSch[[#This Row],[Game Num]],[1]!tblSchedule[GameNum],0)),"")</f>
        <v>6</v>
      </c>
      <c r="E1162" s="6">
        <f>IFERROR(INDEX([1]!tblSchedule[Rnd Sch],MATCH(tblTeamSch[[#This Row],[Game Num]],[1]!tblSchedule[GameNum],0)),"")</f>
        <v>6</v>
      </c>
      <c r="F1162" s="6" t="str">
        <f>IFERROR(INDEX([1]!tblSchedule[DLC],MATCH(tblTeamSch[[#This Row],[Game Num]],[1]!tblSchedule[GameNum],0)),"")</f>
        <v>4B1A</v>
      </c>
      <c r="G1162" s="7" t="str">
        <f>IFERROR(INDEX([1]!tblSchedule[Facility],MATCH(tblTeamSch[[#This Row],[Game Num]],[1]!tblSchedule[GameNum],0)),"")</f>
        <v>St. Rita Gym</v>
      </c>
      <c r="H1162" s="8">
        <f>IFERROR(INDEX([1]!tblSchedule[Game Date],MATCH(tblTeamSch[[#This Row],[Game Num]],[1]!tblSchedule[GameNum],0)),"")</f>
        <v>46046</v>
      </c>
      <c r="I1162" s="9">
        <f>IFERROR(INDEX([1]!tblSchedule[Game Time],MATCH(tblTeamSch[[#This Row],[Game Num]],[1]!tblSchedule[GameNum],0)),"")</f>
        <v>0.45833333333333331</v>
      </c>
      <c r="J1162" s="10" t="str">
        <f>IFERROR(INDEX([1]!tblTeams[Organization],MATCH(tblTeamSch[[#This Row],[Team]],[1]!tblTeams[Team],0)),"")</f>
        <v>St. Bernard</v>
      </c>
      <c r="K1162" s="10" t="str">
        <f>IFERROR(INDEX([1]!tblOrg[Abbr],MATCH(tblTeamSch[[#This Row],[Org]],[1]!tblOrg[Organization],0)),"")</f>
        <v>Ber</v>
      </c>
      <c r="L1162" s="10" t="str">
        <f>IFERROR(INDEX(IF(tblTeamSch[[#This Row],[1vs2]]=1,[1]!tblSchedule[Team 1 Name],[1]!tblSchedule[Team 2 Name]),MATCH(tblTeamSch[[#This Row],[Game Num]],[1]!tblSchedule[GameNum],0)),"")</f>
        <v>St Bernard BB 4B#1</v>
      </c>
      <c r="M1162" s="10" t="str">
        <f>IFERROR(INDEX(IF(tblTeamSch[[#This Row],[1vs2]]=1,[1]!tblSchedule[Team 2 Name],[1]!tblSchedule[Team 1 Name]),MATCH(tblTeamSch[[#This Row],[Game Num]],[1]!tblSchedule[GameNum],0)),"")</f>
        <v>St. Rita 3/4#1</v>
      </c>
      <c r="N1162" s="6"/>
      <c r="O1162" s="6"/>
      <c r="P1162" s="6"/>
      <c r="Q1162" s="6">
        <f>INDEX([1]!tblSchedule[Home Game],MATCH(tblTeamSch[[#This Row],[Game Num]],[1]!tblSchedule[GameNum],0))</f>
        <v>1</v>
      </c>
      <c r="R1162" s="7" t="e">
        <f>IF(COUNTIFS(tblTeamSch[Team],tblTeamSch[[#This Row],[Team]],#REF!,1)&gt;1,"Y","")</f>
        <v>#REF!</v>
      </c>
      <c r="S1162" s="6">
        <f>INDEX([1]!tblLoc[Score],MATCH(INDEX([1]!tblOrg[Loc],MATCH(tblTeamSch[[#This Row],[Org]],[1]!tblOrg[Organization],0)),[1]!tblLoc[Loc],0))</f>
        <v>7</v>
      </c>
      <c r="T1162" s="6" t="e">
        <f>INDEX([1]!tblLoc[Score],MATCH(INDEX([1]!tblOrg[Loc],MATCH(#REF!,[1]!tblOrg[Abbr],0)),[1]!tblLoc[Loc],0))</f>
        <v>#REF!</v>
      </c>
      <c r="U1162" s="6">
        <f>IFERROR(INDEX([1]!tblLoc[Score],MATCH(INDEX([1]!tblOrg[Loc],MATCH(INDEX(FacList,MATCH(tblTeamSch[[#This Row],[Facility]],INDEX(FacList,,1),0),3),[1]!tblOrg[Org Num],0)),[1]!tblLoc[Loc],0)),"")</f>
        <v>7</v>
      </c>
      <c r="V1162" s="6">
        <f>IF(OR(tblTeamSch[[#This Row],[Court]]="",tblTeamSch[[#This Row],[Home]]&gt;0),0,IF(tblTeamSch[[#This Row],[Court]]&lt;10,0,IF(tblTeamSch[[#This Row],[Home Court]]=10,0,10)))</f>
        <v>0</v>
      </c>
      <c r="W1162" s="6" t="e">
        <f>COUNTIFS(tblTeamSch[Travel Score for Game],10,tblTeamSch[Home],0,#REF!,#REF!)</f>
        <v>#REF!</v>
      </c>
      <c r="X1162" s="6" t="str">
        <f>IFERROR(INDEX(tblTeamSch[Overall Travel Score],MATCH(tblTeamSch[[#This Row],[Opponent]],tblTeamSch[Team],0)),"")</f>
        <v/>
      </c>
      <c r="Y1162" s="6" cm="1">
        <f t="array" ref="Y1162">IF(Y1161="Num",1,IF(Y1161="","",IF(Y1161+1&gt;TotalNumRegGames*2,"",Y1161+1)))</f>
        <v>1161</v>
      </c>
    </row>
    <row r="1163" spans="1:25" ht="13.35" customHeight="1" x14ac:dyDescent="0.3">
      <c r="A1163" s="6" cm="1">
        <f t="array" ref="A1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533</v>
      </c>
      <c r="B1163" s="6" cm="1">
        <f t="array" ref="B1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3" s="6">
        <f>IFERROR(INDEX([1]!tblSchedule[Week Game Scheduled],MATCH(tblTeamSch[[#This Row],[Game Num]],[1]!tblSchedule[GameNum],0)),"")</f>
        <v>9</v>
      </c>
      <c r="D1163" s="6">
        <f>IFERROR(INDEX([1]!tblSchedule[Round],MATCH(tblTeamSch[[#This Row],[Game Num]],[1]!tblSchedule[GameNum],0)),"")</f>
        <v>7</v>
      </c>
      <c r="E1163" s="6">
        <f>IFERROR(INDEX([1]!tblSchedule[Rnd Sch],MATCH(tblTeamSch[[#This Row],[Game Num]],[1]!tblSchedule[GameNum],0)),"")</f>
        <v>7</v>
      </c>
      <c r="F1163" s="6" t="str">
        <f>IFERROR(INDEX([1]!tblSchedule[DLC],MATCH(tblTeamSch[[#This Row],[Game Num]],[1]!tblSchedule[GameNum],0)),"")</f>
        <v>4B1A</v>
      </c>
      <c r="G1163" s="7" t="str">
        <f>IFERROR(INDEX([1]!tblSchedule[Facility],MATCH(tblTeamSch[[#This Row],[Game Num]],[1]!tblSchedule[GameNum],0)),"")</f>
        <v>Saint Bernard Parish Hall</v>
      </c>
      <c r="H1163" s="8">
        <f>IFERROR(INDEX([1]!tblSchedule[Game Date],MATCH(tblTeamSch[[#This Row],[Game Num]],[1]!tblSchedule[GameNum],0)),"")</f>
        <v>46053</v>
      </c>
      <c r="I1163" s="9">
        <f>IFERROR(INDEX([1]!tblSchedule[Game Time],MATCH(tblTeamSch[[#This Row],[Game Num]],[1]!tblSchedule[GameNum],0)),"")</f>
        <v>0.5</v>
      </c>
      <c r="J1163" s="10" t="str">
        <f>IFERROR(INDEX([1]!tblTeams[Organization],MATCH(tblTeamSch[[#This Row],[Team]],[1]!tblTeams[Team],0)),"")</f>
        <v>St. Bernard</v>
      </c>
      <c r="K1163" s="10" t="str">
        <f>IFERROR(INDEX([1]!tblOrg[Abbr],MATCH(tblTeamSch[[#This Row],[Org]],[1]!tblOrg[Organization],0)),"")</f>
        <v>Ber</v>
      </c>
      <c r="L1163" s="10" t="str">
        <f>IFERROR(INDEX(IF(tblTeamSch[[#This Row],[1vs2]]=1,[1]!tblSchedule[Team 1 Name],[1]!tblSchedule[Team 2 Name]),MATCH(tblTeamSch[[#This Row],[Game Num]],[1]!tblSchedule[GameNum],0)),"")</f>
        <v>St Bernard BB 4B#1</v>
      </c>
      <c r="M1163" s="10" t="str">
        <f>IFERROR(INDEX(IF(tblTeamSch[[#This Row],[1vs2]]=1,[1]!tblSchedule[Team 2 Name],[1]!tblSchedule[Team 1 Name]),MATCH(tblTeamSch[[#This Row],[Game Num]],[1]!tblSchedule[GameNum],0)),"")</f>
        <v>St. Athanasius BB 4B#1</v>
      </c>
      <c r="N1163" s="6"/>
      <c r="O1163" s="6"/>
      <c r="P1163" s="6"/>
      <c r="Q1163" s="6">
        <f>INDEX([1]!tblSchedule[Home Game],MATCH(tblTeamSch[[#This Row],[Game Num]],[1]!tblSchedule[GameNum],0))</f>
        <v>1</v>
      </c>
      <c r="R1163" s="7" t="e">
        <f>IF(COUNTIFS(tblTeamSch[Team],tblTeamSch[[#This Row],[Team]],#REF!,1)&gt;1,"Y","")</f>
        <v>#REF!</v>
      </c>
      <c r="S1163" s="6">
        <f>INDEX([1]!tblLoc[Score],MATCH(INDEX([1]!tblOrg[Loc],MATCH(tblTeamSch[[#This Row],[Org]],[1]!tblOrg[Organization],0)),[1]!tblLoc[Loc],0))</f>
        <v>7</v>
      </c>
      <c r="T1163" s="6" t="e">
        <f>INDEX([1]!tblLoc[Score],MATCH(INDEX([1]!tblOrg[Loc],MATCH(#REF!,[1]!tblOrg[Abbr],0)),[1]!tblLoc[Loc],0))</f>
        <v>#REF!</v>
      </c>
      <c r="U1163" s="6">
        <f>IFERROR(INDEX([1]!tblLoc[Score],MATCH(INDEX([1]!tblOrg[Loc],MATCH(INDEX(FacList,MATCH(tblTeamSch[[#This Row],[Facility]],INDEX(FacList,,1),0),3),[1]!tblOrg[Org Num],0)),[1]!tblLoc[Loc],0)),"")</f>
        <v>7</v>
      </c>
      <c r="V1163" s="6">
        <f>IF(OR(tblTeamSch[[#This Row],[Court]]="",tblTeamSch[[#This Row],[Home]]&gt;0),0,IF(tblTeamSch[[#This Row],[Court]]&lt;10,0,IF(tblTeamSch[[#This Row],[Home Court]]=10,0,10)))</f>
        <v>0</v>
      </c>
      <c r="W1163" s="6" t="e">
        <f>COUNTIFS(tblTeamSch[Travel Score for Game],10,tblTeamSch[Home],0,#REF!,#REF!)</f>
        <v>#REF!</v>
      </c>
      <c r="X1163" s="6" t="str">
        <f>IFERROR(INDEX(tblTeamSch[Overall Travel Score],MATCH(tblTeamSch[[#This Row],[Opponent]],tblTeamSch[Team],0)),"")</f>
        <v/>
      </c>
      <c r="Y1163" s="6" cm="1">
        <f t="array" ref="Y1163">IF(Y1162="Num",1,IF(Y1162="","",IF(Y1162+1&gt;TotalNumRegGames*2,"",Y1162+1)))</f>
        <v>1162</v>
      </c>
    </row>
    <row r="1164" spans="1:25" ht="13.35" customHeight="1" x14ac:dyDescent="0.3">
      <c r="A1164" s="6" cm="1">
        <f t="array" ref="A1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591</v>
      </c>
      <c r="B1164" s="6" cm="1">
        <f t="array" ref="B1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4" s="6">
        <f>IFERROR(INDEX([1]!tblSchedule[Week Game Scheduled],MATCH(tblTeamSch[[#This Row],[Game Num]],[1]!tblSchedule[GameNum],0)),"")</f>
        <v>50</v>
      </c>
      <c r="D1164" s="6">
        <f>IFERROR(INDEX([1]!tblSchedule[Round],MATCH(tblTeamSch[[#This Row],[Game Num]],[1]!tblSchedule[GameNum],0)),"")</f>
        <v>1</v>
      </c>
      <c r="E1164" s="6">
        <f>IFERROR(INDEX([1]!tblSchedule[Rnd Sch],MATCH(tblTeamSch[[#This Row],[Game Num]],[1]!tblSchedule[GameNum],0)),"")</f>
        <v>1</v>
      </c>
      <c r="F1164" s="6" t="str">
        <f>IFERROR(INDEX([1]!tblSchedule[DLC],MATCH(tblTeamSch[[#This Row],[Game Num]],[1]!tblSchedule[GameNum],0)),"")</f>
        <v>4B2A</v>
      </c>
      <c r="G1164" s="7" t="str">
        <f>IFERROR(INDEX([1]!tblSchedule[Facility],MATCH(tblTeamSch[[#This Row],[Game Num]],[1]!tblSchedule[GameNum],0)),"")</f>
        <v>Saint Bernard Parish Hall</v>
      </c>
      <c r="H1164" s="8">
        <f>IFERROR(INDEX([1]!tblSchedule[Game Date],MATCH(tblTeamSch[[#This Row],[Game Num]],[1]!tblSchedule[GameNum],0)),"")</f>
        <v>45998</v>
      </c>
      <c r="I1164" s="9">
        <f>IFERROR(INDEX([1]!tblSchedule[Game Time],MATCH(tblTeamSch[[#This Row],[Game Num]],[1]!tblSchedule[GameNum],0)),"")</f>
        <v>0.66666666666666663</v>
      </c>
      <c r="J1164" s="10" t="str">
        <f>IFERROR(INDEX([1]!tblTeams[Organization],MATCH(tblTeamSch[[#This Row],[Team]],[1]!tblTeams[Team],0)),"")</f>
        <v>St. Bernard</v>
      </c>
      <c r="K1164" s="10" t="str">
        <f>IFERROR(INDEX([1]!tblOrg[Abbr],MATCH(tblTeamSch[[#This Row],[Org]],[1]!tblOrg[Organization],0)),"")</f>
        <v>Ber</v>
      </c>
      <c r="L1164" s="10" t="str">
        <f>IFERROR(INDEX(IF(tblTeamSch[[#This Row],[1vs2]]=1,[1]!tblSchedule[Team 1 Name],[1]!tblSchedule[Team 2 Name]),MATCH(tblTeamSch[[#This Row],[Game Num]],[1]!tblSchedule[GameNum],0)),"")</f>
        <v>St Bernard BB 4B#2</v>
      </c>
      <c r="M1164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1164" s="6"/>
      <c r="O1164" s="6"/>
      <c r="P1164" s="6"/>
      <c r="Q1164" s="6">
        <f>INDEX([1]!tblSchedule[Home Game],MATCH(tblTeamSch[[#This Row],[Game Num]],[1]!tblSchedule[GameNum],0))</f>
        <v>1</v>
      </c>
      <c r="R1164" s="7" t="e">
        <f>IF(COUNTIFS(tblTeamSch[Team],tblTeamSch[[#This Row],[Team]],#REF!,1)&gt;1,"Y","")</f>
        <v>#REF!</v>
      </c>
      <c r="S1164" s="6">
        <f>INDEX([1]!tblLoc[Score],MATCH(INDEX([1]!tblOrg[Loc],MATCH(tblTeamSch[[#This Row],[Org]],[1]!tblOrg[Organization],0)),[1]!tblLoc[Loc],0))</f>
        <v>7</v>
      </c>
      <c r="T1164" s="6" t="e">
        <f>INDEX([1]!tblLoc[Score],MATCH(INDEX([1]!tblOrg[Loc],MATCH(#REF!,[1]!tblOrg[Abbr],0)),[1]!tblLoc[Loc],0))</f>
        <v>#REF!</v>
      </c>
      <c r="U1164" s="6">
        <f>IFERROR(INDEX([1]!tblLoc[Score],MATCH(INDEX([1]!tblOrg[Loc],MATCH(INDEX(FacList,MATCH(tblTeamSch[[#This Row],[Facility]],INDEX(FacList,,1),0),3),[1]!tblOrg[Org Num],0)),[1]!tblLoc[Loc],0)),"")</f>
        <v>7</v>
      </c>
      <c r="V1164" s="6">
        <f>IF(OR(tblTeamSch[[#This Row],[Court]]="",tblTeamSch[[#This Row],[Home]]&gt;0),0,IF(tblTeamSch[[#This Row],[Court]]&lt;10,0,IF(tblTeamSch[[#This Row],[Home Court]]=10,0,10)))</f>
        <v>0</v>
      </c>
      <c r="W1164" s="6" t="e">
        <f>COUNTIFS(tblTeamSch[Travel Score for Game],10,tblTeamSch[Home],0,#REF!,#REF!)</f>
        <v>#REF!</v>
      </c>
      <c r="X1164" s="6" t="str">
        <f>IFERROR(INDEX(tblTeamSch[Overall Travel Score],MATCH(tblTeamSch[[#This Row],[Opponent]],tblTeamSch[Team],0)),"")</f>
        <v/>
      </c>
      <c r="Y1164" s="6" cm="1">
        <f t="array" ref="Y1164">IF(Y1163="Num",1,IF(Y1163="","",IF(Y1163+1&gt;TotalNumRegGames*2,"",Y1163+1)))</f>
        <v>1163</v>
      </c>
    </row>
    <row r="1165" spans="1:25" ht="13.35" customHeight="1" x14ac:dyDescent="0.3">
      <c r="A1165" s="6" cm="1">
        <f t="array" ref="A1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601</v>
      </c>
      <c r="B1165" s="6" cm="1">
        <f t="array" ref="B1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5" s="6">
        <f>IFERROR(INDEX([1]!tblSchedule[Week Game Scheduled],MATCH(tblTeamSch[[#This Row],[Game Num]],[1]!tblSchedule[GameNum],0)),"")</f>
        <v>51</v>
      </c>
      <c r="D1165" s="6">
        <f>IFERROR(INDEX([1]!tblSchedule[Round],MATCH(tblTeamSch[[#This Row],[Game Num]],[1]!tblSchedule[GameNum],0)),"")</f>
        <v>2</v>
      </c>
      <c r="E1165" s="6">
        <f>IFERROR(INDEX([1]!tblSchedule[Rnd Sch],MATCH(tblTeamSch[[#This Row],[Game Num]],[1]!tblSchedule[GameNum],0)),"")</f>
        <v>2</v>
      </c>
      <c r="F1165" s="6" t="str">
        <f>IFERROR(INDEX([1]!tblSchedule[DLC],MATCH(tblTeamSch[[#This Row],[Game Num]],[1]!tblSchedule[GameNum],0)),"")</f>
        <v>4B2A</v>
      </c>
      <c r="G1165" s="7" t="str">
        <f>IFERROR(INDEX([1]!tblSchedule[Facility],MATCH(tblTeamSch[[#This Row],[Game Num]],[1]!tblSchedule[GameNum],0)),"")</f>
        <v>St. Paul Gym</v>
      </c>
      <c r="H1165" s="8">
        <f>IFERROR(INDEX([1]!tblSchedule[Game Date],MATCH(tblTeamSch[[#This Row],[Game Num]],[1]!tblSchedule[GameNum],0)),"")</f>
        <v>46005</v>
      </c>
      <c r="I1165" s="9">
        <f>IFERROR(INDEX([1]!tblSchedule[Game Time],MATCH(tblTeamSch[[#This Row],[Game Num]],[1]!tblSchedule[GameNum],0)),"")</f>
        <v>0.66666666666666663</v>
      </c>
      <c r="J1165" s="10" t="str">
        <f>IFERROR(INDEX([1]!tblTeams[Organization],MATCH(tblTeamSch[[#This Row],[Team]],[1]!tblTeams[Team],0)),"")</f>
        <v>St. Bernard</v>
      </c>
      <c r="K1165" s="10" t="str">
        <f>IFERROR(INDEX([1]!tblOrg[Abbr],MATCH(tblTeamSch[[#This Row],[Org]],[1]!tblOrg[Organization],0)),"")</f>
        <v>Ber</v>
      </c>
      <c r="L1165" s="10" t="str">
        <f>IFERROR(INDEX(IF(tblTeamSch[[#This Row],[1vs2]]=1,[1]!tblSchedule[Team 1 Name],[1]!tblSchedule[Team 2 Name]),MATCH(tblTeamSch[[#This Row],[Game Num]],[1]!tblSchedule[GameNum],0)),"")</f>
        <v>St Bernard BB 4B#2</v>
      </c>
      <c r="M1165" s="10" t="str">
        <f>IFERROR(INDEX(IF(tblTeamSch[[#This Row],[1vs2]]=1,[1]!tblSchedule[Team 2 Name],[1]!tblSchedule[Team 1 Name]),MATCH(tblTeamSch[[#This Row],[Game Num]],[1]!tblSchedule[GameNum],0)),"")</f>
        <v>St. Paul BB 4B#2 Red</v>
      </c>
      <c r="N1165" s="6"/>
      <c r="O1165" s="6"/>
      <c r="P1165" s="6"/>
      <c r="Q1165" s="6">
        <f>INDEX([1]!tblSchedule[Home Game],MATCH(tblTeamSch[[#This Row],[Game Num]],[1]!tblSchedule[GameNum],0))</f>
        <v>1</v>
      </c>
      <c r="R1165" s="7" t="e">
        <f>IF(COUNTIFS(tblTeamSch[Team],tblTeamSch[[#This Row],[Team]],#REF!,1)&gt;1,"Y","")</f>
        <v>#REF!</v>
      </c>
      <c r="S1165" s="6">
        <f>INDEX([1]!tblLoc[Score],MATCH(INDEX([1]!tblOrg[Loc],MATCH(tblTeamSch[[#This Row],[Org]],[1]!tblOrg[Organization],0)),[1]!tblLoc[Loc],0))</f>
        <v>7</v>
      </c>
      <c r="T1165" s="6" t="e">
        <f>INDEX([1]!tblLoc[Score],MATCH(INDEX([1]!tblOrg[Loc],MATCH(#REF!,[1]!tblOrg[Abbr],0)),[1]!tblLoc[Loc],0))</f>
        <v>#REF!</v>
      </c>
      <c r="U1165" s="6">
        <f>IFERROR(INDEX([1]!tblLoc[Score],MATCH(INDEX([1]!tblOrg[Loc],MATCH(INDEX(FacList,MATCH(tblTeamSch[[#This Row],[Facility]],INDEX(FacList,,1),0),3),[1]!tblOrg[Org Num],0)),[1]!tblLoc[Loc],0)),"")</f>
        <v>10</v>
      </c>
      <c r="V1165" s="6">
        <f>IF(OR(tblTeamSch[[#This Row],[Court]]="",tblTeamSch[[#This Row],[Home]]&gt;0),0,IF(tblTeamSch[[#This Row],[Court]]&lt;10,0,IF(tblTeamSch[[#This Row],[Home Court]]=10,0,10)))</f>
        <v>0</v>
      </c>
      <c r="W1165" s="6" t="e">
        <f>COUNTIFS(tblTeamSch[Travel Score for Game],10,tblTeamSch[Home],0,#REF!,#REF!)</f>
        <v>#REF!</v>
      </c>
      <c r="X1165" s="6" t="str">
        <f>IFERROR(INDEX(tblTeamSch[Overall Travel Score],MATCH(tblTeamSch[[#This Row],[Opponent]],tblTeamSch[Team],0)),"")</f>
        <v/>
      </c>
      <c r="Y1165" s="6" cm="1">
        <f t="array" ref="Y1165">IF(Y1164="Num",1,IF(Y1164="","",IF(Y1164+1&gt;TotalNumRegGames*2,"",Y1164+1)))</f>
        <v>1164</v>
      </c>
    </row>
    <row r="1166" spans="1:25" ht="13.35" customHeight="1" x14ac:dyDescent="0.3">
      <c r="A1166" s="6" cm="1">
        <f t="array" ref="A1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608</v>
      </c>
      <c r="B1166" s="6" cm="1">
        <f t="array" ref="B1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6" s="6">
        <f>IFERROR(INDEX([1]!tblSchedule[Week Game Scheduled],MATCH(tblTeamSch[[#This Row],[Game Num]],[1]!tblSchedule[GameNum],0)),"")</f>
        <v>6</v>
      </c>
      <c r="D1166" s="6">
        <f>IFERROR(INDEX([1]!tblSchedule[Round],MATCH(tblTeamSch[[#This Row],[Game Num]],[1]!tblSchedule[GameNum],0)),"")</f>
        <v>3</v>
      </c>
      <c r="E1166" s="6">
        <f>IFERROR(INDEX([1]!tblSchedule[Rnd Sch],MATCH(tblTeamSch[[#This Row],[Game Num]],[1]!tblSchedule[GameNum],0)),"")</f>
        <v>3</v>
      </c>
      <c r="F1166" s="6" t="str">
        <f>IFERROR(INDEX([1]!tblSchedule[DLC],MATCH(tblTeamSch[[#This Row],[Game Num]],[1]!tblSchedule[GameNum],0)),"")</f>
        <v>4B2A</v>
      </c>
      <c r="G1166" s="7" t="str">
        <f>IFERROR(INDEX([1]!tblSchedule[Facility],MATCH(tblTeamSch[[#This Row],[Game Num]],[1]!tblSchedule[GameNum],0)),"")</f>
        <v>Saint Bernard Parish Hall</v>
      </c>
      <c r="H1166" s="8">
        <f>IFERROR(INDEX([1]!tblSchedule[Game Date],MATCH(tblTeamSch[[#This Row],[Game Num]],[1]!tblSchedule[GameNum],0)),"")</f>
        <v>46026</v>
      </c>
      <c r="I1166" s="9">
        <f>IFERROR(INDEX([1]!tblSchedule[Game Time],MATCH(tblTeamSch[[#This Row],[Game Num]],[1]!tblSchedule[GameNum],0)),"")</f>
        <v>0.66666666666666663</v>
      </c>
      <c r="J1166" s="10" t="str">
        <f>IFERROR(INDEX([1]!tblTeams[Organization],MATCH(tblTeamSch[[#This Row],[Team]],[1]!tblTeams[Team],0)),"")</f>
        <v>St. Bernard</v>
      </c>
      <c r="K1166" s="10" t="str">
        <f>IFERROR(INDEX([1]!tblOrg[Abbr],MATCH(tblTeamSch[[#This Row],[Org]],[1]!tblOrg[Organization],0)),"")</f>
        <v>Ber</v>
      </c>
      <c r="L1166" s="10" t="str">
        <f>IFERROR(INDEX(IF(tblTeamSch[[#This Row],[1vs2]]=1,[1]!tblSchedule[Team 1 Name],[1]!tblSchedule[Team 2 Name]),MATCH(tblTeamSch[[#This Row],[Game Num]],[1]!tblSchedule[GameNum],0)),"")</f>
        <v>St Bernard BB 4B#2</v>
      </c>
      <c r="M1166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1166" s="6"/>
      <c r="O1166" s="6"/>
      <c r="P1166" s="6"/>
      <c r="Q1166" s="6">
        <f>INDEX([1]!tblSchedule[Home Game],MATCH(tblTeamSch[[#This Row],[Game Num]],[1]!tblSchedule[GameNum],0))</f>
        <v>1</v>
      </c>
      <c r="R1166" s="7" t="e">
        <f>IF(COUNTIFS(tblTeamSch[Team],tblTeamSch[[#This Row],[Team]],#REF!,1)&gt;1,"Y","")</f>
        <v>#REF!</v>
      </c>
      <c r="S1166" s="6">
        <f>INDEX([1]!tblLoc[Score],MATCH(INDEX([1]!tblOrg[Loc],MATCH(tblTeamSch[[#This Row],[Org]],[1]!tblOrg[Organization],0)),[1]!tblLoc[Loc],0))</f>
        <v>7</v>
      </c>
      <c r="T1166" s="6" t="e">
        <f>INDEX([1]!tblLoc[Score],MATCH(INDEX([1]!tblOrg[Loc],MATCH(#REF!,[1]!tblOrg[Abbr],0)),[1]!tblLoc[Loc],0))</f>
        <v>#REF!</v>
      </c>
      <c r="U1166" s="6">
        <f>IFERROR(INDEX([1]!tblLoc[Score],MATCH(INDEX([1]!tblOrg[Loc],MATCH(INDEX(FacList,MATCH(tblTeamSch[[#This Row],[Facility]],INDEX(FacList,,1),0),3),[1]!tblOrg[Org Num],0)),[1]!tblLoc[Loc],0)),"")</f>
        <v>7</v>
      </c>
      <c r="V1166" s="6">
        <f>IF(OR(tblTeamSch[[#This Row],[Court]]="",tblTeamSch[[#This Row],[Home]]&gt;0),0,IF(tblTeamSch[[#This Row],[Court]]&lt;10,0,IF(tblTeamSch[[#This Row],[Home Court]]=10,0,10)))</f>
        <v>0</v>
      </c>
      <c r="W1166" s="6" t="e">
        <f>COUNTIFS(tblTeamSch[Travel Score for Game],10,tblTeamSch[Home],0,#REF!,#REF!)</f>
        <v>#REF!</v>
      </c>
      <c r="X1166" s="6" t="str">
        <f>IFERROR(INDEX(tblTeamSch[Overall Travel Score],MATCH(tblTeamSch[[#This Row],[Opponent]],tblTeamSch[Team],0)),"")</f>
        <v/>
      </c>
      <c r="Y1166" s="6" cm="1">
        <f t="array" ref="Y1166">IF(Y1165="Num",1,IF(Y1165="","",IF(Y1165+1&gt;TotalNumRegGames*2,"",Y1165+1)))</f>
        <v>1165</v>
      </c>
    </row>
    <row r="1167" spans="1:25" ht="13.35" customHeight="1" x14ac:dyDescent="0.3">
      <c r="A1167" s="6" cm="1">
        <f t="array" ref="A1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611</v>
      </c>
      <c r="B1167" s="6" cm="1">
        <f t="array" ref="B1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7" s="6">
        <f>IFERROR(INDEX([1]!tblSchedule[Week Game Scheduled],MATCH(tblTeamSch[[#This Row],[Game Num]],[1]!tblSchedule[GameNum],0)),"")</f>
        <v>7</v>
      </c>
      <c r="D1167" s="6">
        <f>IFERROR(INDEX([1]!tblSchedule[Round],MATCH(tblTeamSch[[#This Row],[Game Num]],[1]!tblSchedule[GameNum],0)),"")</f>
        <v>4</v>
      </c>
      <c r="E1167" s="6">
        <f>IFERROR(INDEX([1]!tblSchedule[Rnd Sch],MATCH(tblTeamSch[[#This Row],[Game Num]],[1]!tblSchedule[GameNum],0)),"")</f>
        <v>4</v>
      </c>
      <c r="F1167" s="6" t="str">
        <f>IFERROR(INDEX([1]!tblSchedule[DLC],MATCH(tblTeamSch[[#This Row],[Game Num]],[1]!tblSchedule[GameNum],0)),"")</f>
        <v>4B2A</v>
      </c>
      <c r="G1167" s="7" t="str">
        <f>IFERROR(INDEX([1]!tblSchedule[Facility],MATCH(tblTeamSch[[#This Row],[Game Num]],[1]!tblSchedule[GameNum],0)),"")</f>
        <v>Saint Bernard Parish Hall</v>
      </c>
      <c r="H1167" s="8">
        <f>IFERROR(INDEX([1]!tblSchedule[Game Date],MATCH(tblTeamSch[[#This Row],[Game Num]],[1]!tblSchedule[GameNum],0)),"")</f>
        <v>46033</v>
      </c>
      <c r="I1167" s="9">
        <f>IFERROR(INDEX([1]!tblSchedule[Game Time],MATCH(tblTeamSch[[#This Row],[Game Num]],[1]!tblSchedule[GameNum],0)),"")</f>
        <v>0.625</v>
      </c>
      <c r="J1167" s="10" t="str">
        <f>IFERROR(INDEX([1]!tblTeams[Organization],MATCH(tblTeamSch[[#This Row],[Team]],[1]!tblTeams[Team],0)),"")</f>
        <v>St. Bernard</v>
      </c>
      <c r="K1167" s="10" t="str">
        <f>IFERROR(INDEX([1]!tblOrg[Abbr],MATCH(tblTeamSch[[#This Row],[Org]],[1]!tblOrg[Organization],0)),"")</f>
        <v>Ber</v>
      </c>
      <c r="L1167" s="10" t="str">
        <f>IFERROR(INDEX(IF(tblTeamSch[[#This Row],[1vs2]]=1,[1]!tblSchedule[Team 1 Name],[1]!tblSchedule[Team 2 Name]),MATCH(tblTeamSch[[#This Row],[Game Num]],[1]!tblSchedule[GameNum],0)),"")</f>
        <v>St Bernard BB 4B#2</v>
      </c>
      <c r="M1167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1167" s="6"/>
      <c r="O1167" s="6"/>
      <c r="P1167" s="6"/>
      <c r="Q1167" s="6">
        <f>INDEX([1]!tblSchedule[Home Game],MATCH(tblTeamSch[[#This Row],[Game Num]],[1]!tblSchedule[GameNum],0))</f>
        <v>1</v>
      </c>
      <c r="R1167" s="7" t="e">
        <f>IF(COUNTIFS(tblTeamSch[Team],tblTeamSch[[#This Row],[Team]],#REF!,1)&gt;1,"Y","")</f>
        <v>#REF!</v>
      </c>
      <c r="S1167" s="6">
        <f>INDEX([1]!tblLoc[Score],MATCH(INDEX([1]!tblOrg[Loc],MATCH(tblTeamSch[[#This Row],[Org]],[1]!tblOrg[Organization],0)),[1]!tblLoc[Loc],0))</f>
        <v>7</v>
      </c>
      <c r="T1167" s="6" t="e">
        <f>INDEX([1]!tblLoc[Score],MATCH(INDEX([1]!tblOrg[Loc],MATCH(#REF!,[1]!tblOrg[Abbr],0)),[1]!tblLoc[Loc],0))</f>
        <v>#REF!</v>
      </c>
      <c r="U1167" s="6">
        <f>IFERROR(INDEX([1]!tblLoc[Score],MATCH(INDEX([1]!tblOrg[Loc],MATCH(INDEX(FacList,MATCH(tblTeamSch[[#This Row],[Facility]],INDEX(FacList,,1),0),3),[1]!tblOrg[Org Num],0)),[1]!tblLoc[Loc],0)),"")</f>
        <v>7</v>
      </c>
      <c r="V1167" s="6">
        <f>IF(OR(tblTeamSch[[#This Row],[Court]]="",tblTeamSch[[#This Row],[Home]]&gt;0),0,IF(tblTeamSch[[#This Row],[Court]]&lt;10,0,IF(tblTeamSch[[#This Row],[Home Court]]=10,0,10)))</f>
        <v>0</v>
      </c>
      <c r="W1167" s="6" t="e">
        <f>COUNTIFS(tblTeamSch[Travel Score for Game],10,tblTeamSch[Home],0,#REF!,#REF!)</f>
        <v>#REF!</v>
      </c>
      <c r="X1167" s="6" t="str">
        <f>IFERROR(INDEX(tblTeamSch[Overall Travel Score],MATCH(tblTeamSch[[#This Row],[Opponent]],tblTeamSch[Team],0)),"")</f>
        <v/>
      </c>
      <c r="Y1167" s="6" cm="1">
        <f t="array" ref="Y1167">IF(Y1166="Num",1,IF(Y1166="","",IF(Y1166+1&gt;TotalNumRegGames*2,"",Y1166+1)))</f>
        <v>1166</v>
      </c>
    </row>
    <row r="1168" spans="1:25" ht="13.35" customHeight="1" x14ac:dyDescent="0.3">
      <c r="A1168" s="6" cm="1">
        <f t="array" ref="A1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622</v>
      </c>
      <c r="B1168" s="6" cm="1">
        <f t="array" ref="B1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8" s="6">
        <f>IFERROR(INDEX([1]!tblSchedule[Week Game Scheduled],MATCH(tblTeamSch[[#This Row],[Game Num]],[1]!tblSchedule[GameNum],0)),"")</f>
        <v>8</v>
      </c>
      <c r="D1168" s="6">
        <f>IFERROR(INDEX([1]!tblSchedule[Round],MATCH(tblTeamSch[[#This Row],[Game Num]],[1]!tblSchedule[GameNum],0)),"")</f>
        <v>5</v>
      </c>
      <c r="E1168" s="6">
        <f>IFERROR(INDEX([1]!tblSchedule[Rnd Sch],MATCH(tblTeamSch[[#This Row],[Game Num]],[1]!tblSchedule[GameNum],0)),"")</f>
        <v>5</v>
      </c>
      <c r="F1168" s="6" t="str">
        <f>IFERROR(INDEX([1]!tblSchedule[DLC],MATCH(tblTeamSch[[#This Row],[Game Num]],[1]!tblSchedule[GameNum],0)),"")</f>
        <v>4B2A</v>
      </c>
      <c r="G1168" s="7" t="str">
        <f>IFERROR(INDEX([1]!tblSchedule[Facility],MATCH(tblTeamSch[[#This Row],[Game Num]],[1]!tblSchedule[GameNum],0)),"")</f>
        <v>St Edward Gym</v>
      </c>
      <c r="H1168" s="8">
        <f>IFERROR(INDEX([1]!tblSchedule[Game Date],MATCH(tblTeamSch[[#This Row],[Game Num]],[1]!tblSchedule[GameNum],0)),"")</f>
        <v>46040</v>
      </c>
      <c r="I1168" s="9">
        <f>IFERROR(INDEX([1]!tblSchedule[Game Time],MATCH(tblTeamSch[[#This Row],[Game Num]],[1]!tblSchedule[GameNum],0)),"")</f>
        <v>0.625</v>
      </c>
      <c r="J1168" s="10" t="str">
        <f>IFERROR(INDEX([1]!tblTeams[Organization],MATCH(tblTeamSch[[#This Row],[Team]],[1]!tblTeams[Team],0)),"")</f>
        <v>St. Bernard</v>
      </c>
      <c r="K1168" s="10" t="str">
        <f>IFERROR(INDEX([1]!tblOrg[Abbr],MATCH(tblTeamSch[[#This Row],[Org]],[1]!tblOrg[Organization],0)),"")</f>
        <v>Ber</v>
      </c>
      <c r="L1168" s="10" t="str">
        <f>IFERROR(INDEX(IF(tblTeamSch[[#This Row],[1vs2]]=1,[1]!tblSchedule[Team 1 Name],[1]!tblSchedule[Team 2 Name]),MATCH(tblTeamSch[[#This Row],[Game Num]],[1]!tblSchedule[GameNum],0)),"")</f>
        <v>St Bernard BB 4B#2</v>
      </c>
      <c r="M1168" s="10" t="str">
        <f>IFERROR(INDEX(IF(tblTeamSch[[#This Row],[1vs2]]=1,[1]!tblSchedule[Team 2 Name],[1]!tblSchedule[Team 1 Name]),MATCH(tblTeamSch[[#This Row],[Game Num]],[1]!tblSchedule[GameNum],0)),"")</f>
        <v>St Edward Bball 4B2</v>
      </c>
      <c r="N1168" s="6"/>
      <c r="O1168" s="6"/>
      <c r="P1168" s="6"/>
      <c r="Q1168" s="6">
        <f>INDEX([1]!tblSchedule[Home Game],MATCH(tblTeamSch[[#This Row],[Game Num]],[1]!tblSchedule[GameNum],0))</f>
        <v>1</v>
      </c>
      <c r="R1168" s="7" t="e">
        <f>IF(COUNTIFS(tblTeamSch[Team],tblTeamSch[[#This Row],[Team]],#REF!,1)&gt;1,"Y","")</f>
        <v>#REF!</v>
      </c>
      <c r="S1168" s="6">
        <f>INDEX([1]!tblLoc[Score],MATCH(INDEX([1]!tblOrg[Loc],MATCH(tblTeamSch[[#This Row],[Org]],[1]!tblOrg[Organization],0)),[1]!tblLoc[Loc],0))</f>
        <v>7</v>
      </c>
      <c r="T1168" s="6" t="e">
        <f>INDEX([1]!tblLoc[Score],MATCH(INDEX([1]!tblOrg[Loc],MATCH(#REF!,[1]!tblOrg[Abbr],0)),[1]!tblLoc[Loc],0))</f>
        <v>#REF!</v>
      </c>
      <c r="U1168" s="6">
        <f>IFERROR(INDEX([1]!tblLoc[Score],MATCH(INDEX([1]!tblOrg[Loc],MATCH(INDEX(FacList,MATCH(tblTeamSch[[#This Row],[Facility]],INDEX(FacList,,1),0),3),[1]!tblOrg[Org Num],0)),[1]!tblLoc[Loc],0)),"")</f>
        <v>7</v>
      </c>
      <c r="V1168" s="6">
        <f>IF(OR(tblTeamSch[[#This Row],[Court]]="",tblTeamSch[[#This Row],[Home]]&gt;0),0,IF(tblTeamSch[[#This Row],[Court]]&lt;10,0,IF(tblTeamSch[[#This Row],[Home Court]]=10,0,10)))</f>
        <v>0</v>
      </c>
      <c r="W1168" s="6" t="e">
        <f>COUNTIFS(tblTeamSch[Travel Score for Game],10,tblTeamSch[Home],0,#REF!,#REF!)</f>
        <v>#REF!</v>
      </c>
      <c r="X1168" s="6" t="str">
        <f>IFERROR(INDEX(tblTeamSch[Overall Travel Score],MATCH(tblTeamSch[[#This Row],[Opponent]],tblTeamSch[Team],0)),"")</f>
        <v/>
      </c>
      <c r="Y1168" s="6" cm="1">
        <f t="array" ref="Y1168">IF(Y1167="Num",1,IF(Y1167="","",IF(Y1167+1&gt;TotalNumRegGames*2,"",Y1167+1)))</f>
        <v>1167</v>
      </c>
    </row>
    <row r="1169" spans="1:25" ht="13.35" customHeight="1" x14ac:dyDescent="0.3">
      <c r="A1169" s="6" cm="1">
        <f t="array" ref="A1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627</v>
      </c>
      <c r="B1169" s="6" cm="1">
        <f t="array" ref="B1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69" s="6">
        <f>IFERROR(INDEX([1]!tblSchedule[Week Game Scheduled],MATCH(tblTeamSch[[#This Row],[Game Num]],[1]!tblSchedule[GameNum],0)),"")</f>
        <v>9</v>
      </c>
      <c r="D1169" s="6">
        <f>IFERROR(INDEX([1]!tblSchedule[Round],MATCH(tblTeamSch[[#This Row],[Game Num]],[1]!tblSchedule[GameNum],0)),"")</f>
        <v>6</v>
      </c>
      <c r="E1169" s="6">
        <f>IFERROR(INDEX([1]!tblSchedule[Rnd Sch],MATCH(tblTeamSch[[#This Row],[Game Num]],[1]!tblSchedule[GameNum],0)),"")</f>
        <v>6</v>
      </c>
      <c r="F1169" s="6" t="str">
        <f>IFERROR(INDEX([1]!tblSchedule[DLC],MATCH(tblTeamSch[[#This Row],[Game Num]],[1]!tblSchedule[GameNum],0)),"")</f>
        <v>4B2A</v>
      </c>
      <c r="G1169" s="7" t="str">
        <f>IFERROR(INDEX([1]!tblSchedule[Facility],MATCH(tblTeamSch[[#This Row],[Game Num]],[1]!tblSchedule[GameNum],0)),"")</f>
        <v>Saint Bernard Parish Hall</v>
      </c>
      <c r="H1169" s="8">
        <f>IFERROR(INDEX([1]!tblSchedule[Game Date],MATCH(tblTeamSch[[#This Row],[Game Num]],[1]!tblSchedule[GameNum],0)),"")</f>
        <v>46047</v>
      </c>
      <c r="I1169" s="9">
        <f>IFERROR(INDEX([1]!tblSchedule[Game Time],MATCH(tblTeamSch[[#This Row],[Game Num]],[1]!tblSchedule[GameNum],0)),"")</f>
        <v>0.66666666666666663</v>
      </c>
      <c r="J1169" s="10" t="str">
        <f>IFERROR(INDEX([1]!tblTeams[Organization],MATCH(tblTeamSch[[#This Row],[Team]],[1]!tblTeams[Team],0)),"")</f>
        <v>St. Bernard</v>
      </c>
      <c r="K1169" s="10" t="str">
        <f>IFERROR(INDEX([1]!tblOrg[Abbr],MATCH(tblTeamSch[[#This Row],[Org]],[1]!tblOrg[Organization],0)),"")</f>
        <v>Ber</v>
      </c>
      <c r="L1169" s="10" t="str">
        <f>IFERROR(INDEX(IF(tblTeamSch[[#This Row],[1vs2]]=1,[1]!tblSchedule[Team 1 Name],[1]!tblSchedule[Team 2 Name]),MATCH(tblTeamSch[[#This Row],[Game Num]],[1]!tblSchedule[GameNum],0)),"")</f>
        <v>St Bernard BB 4B#2</v>
      </c>
      <c r="M1169" s="10" t="str">
        <f>IFERROR(INDEX(IF(tblTeamSch[[#This Row],[1vs2]]=1,[1]!tblSchedule[Team 2 Name],[1]!tblSchedule[Team 1 Name]),MATCH(tblTeamSch[[#This Row],[Game Num]],[1]!tblSchedule[GameNum],0)),"")</f>
        <v>OLOL 3/4 BB #2 White</v>
      </c>
      <c r="N1169" s="6"/>
      <c r="O1169" s="6"/>
      <c r="P1169" s="6"/>
      <c r="Q1169" s="6">
        <f>INDEX([1]!tblSchedule[Home Game],MATCH(tblTeamSch[[#This Row],[Game Num]],[1]!tblSchedule[GameNum],0))</f>
        <v>1</v>
      </c>
      <c r="R1169" s="7" t="e">
        <f>IF(COUNTIFS(tblTeamSch[Team],tblTeamSch[[#This Row],[Team]],#REF!,1)&gt;1,"Y","")</f>
        <v>#REF!</v>
      </c>
      <c r="S1169" s="6">
        <f>INDEX([1]!tblLoc[Score],MATCH(INDEX([1]!tblOrg[Loc],MATCH(tblTeamSch[[#This Row],[Org]],[1]!tblOrg[Organization],0)),[1]!tblLoc[Loc],0))</f>
        <v>7</v>
      </c>
      <c r="T1169" s="6" t="e">
        <f>INDEX([1]!tblLoc[Score],MATCH(INDEX([1]!tblOrg[Loc],MATCH(#REF!,[1]!tblOrg[Abbr],0)),[1]!tblLoc[Loc],0))</f>
        <v>#REF!</v>
      </c>
      <c r="U1169" s="6">
        <f>IFERROR(INDEX([1]!tblLoc[Score],MATCH(INDEX([1]!tblOrg[Loc],MATCH(INDEX(FacList,MATCH(tblTeamSch[[#This Row],[Facility]],INDEX(FacList,,1),0),3),[1]!tblOrg[Org Num],0)),[1]!tblLoc[Loc],0)),"")</f>
        <v>7</v>
      </c>
      <c r="V1169" s="6">
        <f>IF(OR(tblTeamSch[[#This Row],[Court]]="",tblTeamSch[[#This Row],[Home]]&gt;0),0,IF(tblTeamSch[[#This Row],[Court]]&lt;10,0,IF(tblTeamSch[[#This Row],[Home Court]]=10,0,10)))</f>
        <v>0</v>
      </c>
      <c r="W1169" s="6" t="e">
        <f>COUNTIFS(tblTeamSch[Travel Score for Game],10,tblTeamSch[Home],0,#REF!,#REF!)</f>
        <v>#REF!</v>
      </c>
      <c r="X1169" s="6" t="str">
        <f>IFERROR(INDEX(tblTeamSch[Overall Travel Score],MATCH(tblTeamSch[[#This Row],[Opponent]],tblTeamSch[Team],0)),"")</f>
        <v/>
      </c>
      <c r="Y1169" s="6" cm="1">
        <f t="array" ref="Y1169">IF(Y1168="Num",1,IF(Y1168="","",IF(Y1168+1&gt;TotalNumRegGames*2,"",Y1168+1)))</f>
        <v>1168</v>
      </c>
    </row>
    <row r="1170" spans="1:25" ht="13.35" customHeight="1" x14ac:dyDescent="0.3">
      <c r="A1170" s="6" cm="1">
        <f t="array" ref="A1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634</v>
      </c>
      <c r="B1170" s="6" cm="1">
        <f t="array" ref="B1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70" s="6">
        <f>IFERROR(INDEX([1]!tblSchedule[Week Game Scheduled],MATCH(tblTeamSch[[#This Row],[Game Num]],[1]!tblSchedule[GameNum],0)),"")</f>
        <v>10</v>
      </c>
      <c r="D1170" s="6">
        <f>IFERROR(INDEX([1]!tblSchedule[Round],MATCH(tblTeamSch[[#This Row],[Game Num]],[1]!tblSchedule[GameNum],0)),"")</f>
        <v>7</v>
      </c>
      <c r="E1170" s="6">
        <f>IFERROR(INDEX([1]!tblSchedule[Rnd Sch],MATCH(tblTeamSch[[#This Row],[Game Num]],[1]!tblSchedule[GameNum],0)),"")</f>
        <v>7</v>
      </c>
      <c r="F1170" s="6" t="str">
        <f>IFERROR(INDEX([1]!tblSchedule[DLC],MATCH(tblTeamSch[[#This Row],[Game Num]],[1]!tblSchedule[GameNum],0)),"")</f>
        <v>4B2A</v>
      </c>
      <c r="G1170" s="7" t="str">
        <f>IFERROR(INDEX([1]!tblSchedule[Facility],MATCH(tblTeamSch[[#This Row],[Game Num]],[1]!tblSchedule[GameNum],0)),"")</f>
        <v>Saint Bernard Parish Hall</v>
      </c>
      <c r="H1170" s="8">
        <f>IFERROR(INDEX([1]!tblSchedule[Game Date],MATCH(tblTeamSch[[#This Row],[Game Num]],[1]!tblSchedule[GameNum],0)),"")</f>
        <v>46054</v>
      </c>
      <c r="I1170" s="9">
        <f>IFERROR(INDEX([1]!tblSchedule[Game Time],MATCH(tblTeamSch[[#This Row],[Game Num]],[1]!tblSchedule[GameNum],0)),"")</f>
        <v>0.66666666666666663</v>
      </c>
      <c r="J1170" s="10" t="str">
        <f>IFERROR(INDEX([1]!tblTeams[Organization],MATCH(tblTeamSch[[#This Row],[Team]],[1]!tblTeams[Team],0)),"")</f>
        <v>St. Bernard</v>
      </c>
      <c r="K1170" s="10" t="str">
        <f>IFERROR(INDEX([1]!tblOrg[Abbr],MATCH(tblTeamSch[[#This Row],[Org]],[1]!tblOrg[Organization],0)),"")</f>
        <v>Ber</v>
      </c>
      <c r="L1170" s="10" t="str">
        <f>IFERROR(INDEX(IF(tblTeamSch[[#This Row],[1vs2]]=1,[1]!tblSchedule[Team 1 Name],[1]!tblSchedule[Team 2 Name]),MATCH(tblTeamSch[[#This Row],[Game Num]],[1]!tblSchedule[GameNum],0)),"")</f>
        <v>St Bernard BB 4B#2</v>
      </c>
      <c r="M1170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1170" s="6"/>
      <c r="O1170" s="6"/>
      <c r="P1170" s="6"/>
      <c r="Q1170" s="6">
        <f>INDEX([1]!tblSchedule[Home Game],MATCH(tblTeamSch[[#This Row],[Game Num]],[1]!tblSchedule[GameNum],0))</f>
        <v>1</v>
      </c>
      <c r="R1170" s="7" t="e">
        <f>IF(COUNTIFS(tblTeamSch[Team],tblTeamSch[[#This Row],[Team]],#REF!,1)&gt;1,"Y","")</f>
        <v>#REF!</v>
      </c>
      <c r="S1170" s="6">
        <f>INDEX([1]!tblLoc[Score],MATCH(INDEX([1]!tblOrg[Loc],MATCH(tblTeamSch[[#This Row],[Org]],[1]!tblOrg[Organization],0)),[1]!tblLoc[Loc],0))</f>
        <v>7</v>
      </c>
      <c r="T1170" s="6" t="e">
        <f>INDEX([1]!tblLoc[Score],MATCH(INDEX([1]!tblOrg[Loc],MATCH(#REF!,[1]!tblOrg[Abbr],0)),[1]!tblLoc[Loc],0))</f>
        <v>#REF!</v>
      </c>
      <c r="U1170" s="6">
        <f>IFERROR(INDEX([1]!tblLoc[Score],MATCH(INDEX([1]!tblOrg[Loc],MATCH(INDEX(FacList,MATCH(tblTeamSch[[#This Row],[Facility]],INDEX(FacList,,1),0),3),[1]!tblOrg[Org Num],0)),[1]!tblLoc[Loc],0)),"")</f>
        <v>7</v>
      </c>
      <c r="V1170" s="6">
        <f>IF(OR(tblTeamSch[[#This Row],[Court]]="",tblTeamSch[[#This Row],[Home]]&gt;0),0,IF(tblTeamSch[[#This Row],[Court]]&lt;10,0,IF(tblTeamSch[[#This Row],[Home Court]]=10,0,10)))</f>
        <v>0</v>
      </c>
      <c r="W1170" s="6" t="e">
        <f>COUNTIFS(tblTeamSch[Travel Score for Game],10,tblTeamSch[Home],0,#REF!,#REF!)</f>
        <v>#REF!</v>
      </c>
      <c r="X1170" s="6" t="str">
        <f>IFERROR(INDEX(tblTeamSch[Overall Travel Score],MATCH(tblTeamSch[[#This Row],[Opponent]],tblTeamSch[Team],0)),"")</f>
        <v/>
      </c>
      <c r="Y1170" s="6" cm="1">
        <f t="array" ref="Y1170">IF(Y1169="Num",1,IF(Y1169="","",IF(Y1169+1&gt;TotalNumRegGames*2,"",Y1169+1)))</f>
        <v>1169</v>
      </c>
    </row>
    <row r="1171" spans="1:25" ht="13.35" customHeight="1" x14ac:dyDescent="0.3">
      <c r="A1171" s="6" cm="1">
        <f t="array" ref="A1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642</v>
      </c>
      <c r="B1171" s="6" cm="1">
        <f t="array" ref="B1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1" s="6">
        <f>IFERROR(INDEX([1]!tblSchedule[Week Game Scheduled],MATCH(tblTeamSch[[#This Row],[Game Num]],[1]!tblSchedule[GameNum],0)),"")</f>
        <v>49</v>
      </c>
      <c r="D1171" s="6">
        <f>IFERROR(INDEX([1]!tblSchedule[Round],MATCH(tblTeamSch[[#This Row],[Game Num]],[1]!tblSchedule[GameNum],0)),"")</f>
        <v>1</v>
      </c>
      <c r="E1171" s="6">
        <f>IFERROR(INDEX([1]!tblSchedule[Rnd Sch],MATCH(tblTeamSch[[#This Row],[Game Num]],[1]!tblSchedule[GameNum],0)),"")</f>
        <v>1</v>
      </c>
      <c r="F1171" s="6" t="str">
        <f>IFERROR(INDEX([1]!tblSchedule[DLC],MATCH(tblTeamSch[[#This Row],[Game Num]],[1]!tblSchedule[GameNum],0)),"")</f>
        <v>4B3</v>
      </c>
      <c r="G1171" s="7" t="str">
        <f>IFERROR(INDEX([1]!tblSchedule[Facility],MATCH(tblTeamSch[[#This Row],[Game Num]],[1]!tblSchedule[GameNum],0)),"")</f>
        <v>St. Patrick's Celtic Center</v>
      </c>
      <c r="H1171" s="8">
        <f>IFERROR(INDEX([1]!tblSchedule[Game Date],MATCH(tblTeamSch[[#This Row],[Game Num]],[1]!tblSchedule[GameNum],0)),"")</f>
        <v>45997</v>
      </c>
      <c r="I1171" s="9">
        <f>IFERROR(INDEX([1]!tblSchedule[Game Time],MATCH(tblTeamSch[[#This Row],[Game Num]],[1]!tblSchedule[GameNum],0)),"")</f>
        <v>0.58333333333333337</v>
      </c>
      <c r="J1171" s="10" t="str">
        <f>IFERROR(INDEX([1]!tblTeams[Organization],MATCH(tblTeamSch[[#This Row],[Team]],[1]!tblTeams[Team],0)),"")</f>
        <v>St. Bernard</v>
      </c>
      <c r="K1171" s="10" t="str">
        <f>IFERROR(INDEX([1]!tblOrg[Abbr],MATCH(tblTeamSch[[#This Row],[Org]],[1]!tblOrg[Organization],0)),"")</f>
        <v>Ber</v>
      </c>
      <c r="L1171" s="10" t="str">
        <f>IFERROR(INDEX(IF(tblTeamSch[[#This Row],[1vs2]]=1,[1]!tblSchedule[Team 1 Name],[1]!tblSchedule[Team 2 Name]),MATCH(tblTeamSch[[#This Row],[Game Num]],[1]!tblSchedule[GameNum],0)),"")</f>
        <v>St Bernard BB 4B#3</v>
      </c>
      <c r="M1171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1171" s="6"/>
      <c r="O1171" s="6"/>
      <c r="P1171" s="6"/>
      <c r="Q1171" s="6">
        <f>INDEX([1]!tblSchedule[Home Game],MATCH(tblTeamSch[[#This Row],[Game Num]],[1]!tblSchedule[GameNum],0))</f>
        <v>1</v>
      </c>
      <c r="R1171" s="7" t="e">
        <f>IF(COUNTIFS(tblTeamSch[Team],tblTeamSch[[#This Row],[Team]],#REF!,1)&gt;1,"Y","")</f>
        <v>#REF!</v>
      </c>
      <c r="S1171" s="6">
        <f>INDEX([1]!tblLoc[Score],MATCH(INDEX([1]!tblOrg[Loc],MATCH(tblTeamSch[[#This Row],[Org]],[1]!tblOrg[Organization],0)),[1]!tblLoc[Loc],0))</f>
        <v>7</v>
      </c>
      <c r="T1171" s="6" t="e">
        <f>INDEX([1]!tblLoc[Score],MATCH(INDEX([1]!tblOrg[Loc],MATCH(#REF!,[1]!tblOrg[Abbr],0)),[1]!tblLoc[Loc],0))</f>
        <v>#REF!</v>
      </c>
      <c r="U1171" s="6">
        <f>IFERROR(INDEX([1]!tblLoc[Score],MATCH(INDEX([1]!tblOrg[Loc],MATCH(INDEX(FacList,MATCH(tblTeamSch[[#This Row],[Facility]],INDEX(FacList,,1),0),3),[1]!tblOrg[Org Num],0)),[1]!tblLoc[Loc],0)),"")</f>
        <v>4</v>
      </c>
      <c r="V1171" s="6">
        <f>IF(OR(tblTeamSch[[#This Row],[Court]]="",tblTeamSch[[#This Row],[Home]]&gt;0),0,IF(tblTeamSch[[#This Row],[Court]]&lt;10,0,IF(tblTeamSch[[#This Row],[Home Court]]=10,0,10)))</f>
        <v>0</v>
      </c>
      <c r="W1171" s="6" t="e">
        <f>COUNTIFS(tblTeamSch[Travel Score for Game],10,tblTeamSch[Home],0,#REF!,#REF!)</f>
        <v>#REF!</v>
      </c>
      <c r="X1171" s="6" t="str">
        <f>IFERROR(INDEX(tblTeamSch[Overall Travel Score],MATCH(tblTeamSch[[#This Row],[Opponent]],tblTeamSch[Team],0)),"")</f>
        <v/>
      </c>
      <c r="Y1171" s="6" cm="1">
        <f t="array" ref="Y1171">IF(Y1170="Num",1,IF(Y1170="","",IF(Y1170+1&gt;TotalNumRegGames*2,"",Y1170+1)))</f>
        <v>1170</v>
      </c>
    </row>
    <row r="1172" spans="1:25" ht="13.35" customHeight="1" x14ac:dyDescent="0.3">
      <c r="A1172" s="6" cm="1">
        <f t="array" ref="A1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656</v>
      </c>
      <c r="B1172" s="6" cm="1">
        <f t="array" ref="B1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72" s="6">
        <f>IFERROR(INDEX([1]!tblSchedule[Week Game Scheduled],MATCH(tblTeamSch[[#This Row],[Game Num]],[1]!tblSchedule[GameNum],0)),"")</f>
        <v>50</v>
      </c>
      <c r="D1172" s="6">
        <f>IFERROR(INDEX([1]!tblSchedule[Round],MATCH(tblTeamSch[[#This Row],[Game Num]],[1]!tblSchedule[GameNum],0)),"")</f>
        <v>2</v>
      </c>
      <c r="E1172" s="6">
        <f>IFERROR(INDEX([1]!tblSchedule[Rnd Sch],MATCH(tblTeamSch[[#This Row],[Game Num]],[1]!tblSchedule[GameNum],0)),"")</f>
        <v>2</v>
      </c>
      <c r="F1172" s="6" t="str">
        <f>IFERROR(INDEX([1]!tblSchedule[DLC],MATCH(tblTeamSch[[#This Row],[Game Num]],[1]!tblSchedule[GameNum],0)),"")</f>
        <v>4B3</v>
      </c>
      <c r="G1172" s="7" t="str">
        <f>IFERROR(INDEX([1]!tblSchedule[Facility],MATCH(tblTeamSch[[#This Row],[Game Num]],[1]!tblSchedule[GameNum],0)),"")</f>
        <v>Sacred Heart Model School Gym</v>
      </c>
      <c r="H1172" s="8">
        <f>IFERROR(INDEX([1]!tblSchedule[Game Date],MATCH(tblTeamSch[[#This Row],[Game Num]],[1]!tblSchedule[GameNum],0)),"")</f>
        <v>46004</v>
      </c>
      <c r="I1172" s="9">
        <f>IFERROR(INDEX([1]!tblSchedule[Game Time],MATCH(tblTeamSch[[#This Row],[Game Num]],[1]!tblSchedule[GameNum],0)),"")</f>
        <v>0.5</v>
      </c>
      <c r="J1172" s="10" t="str">
        <f>IFERROR(INDEX([1]!tblTeams[Organization],MATCH(tblTeamSch[[#This Row],[Team]],[1]!tblTeams[Team],0)),"")</f>
        <v>St. Bernard</v>
      </c>
      <c r="K1172" s="10" t="str">
        <f>IFERROR(INDEX([1]!tblOrg[Abbr],MATCH(tblTeamSch[[#This Row],[Org]],[1]!tblOrg[Organization],0)),"")</f>
        <v>Ber</v>
      </c>
      <c r="L1172" s="10" t="str">
        <f>IFERROR(INDEX(IF(tblTeamSch[[#This Row],[1vs2]]=1,[1]!tblSchedule[Team 1 Name],[1]!tblSchedule[Team 2 Name]),MATCH(tblTeamSch[[#This Row],[Game Num]],[1]!tblSchedule[GameNum],0)),"")</f>
        <v>St Bernard BB 4B#3</v>
      </c>
      <c r="M1172" s="10" t="str">
        <f>IFERROR(INDEX(IF(tblTeamSch[[#This Row],[1vs2]]=1,[1]!tblSchedule[Team 2 Name],[1]!tblSchedule[Team 1 Name]),MATCH(tblTeamSch[[#This Row],[Game Num]],[1]!tblSchedule[GameNum],0)),"")</f>
        <v>SHMS BB 4B#3</v>
      </c>
      <c r="N1172" s="6"/>
      <c r="O1172" s="6"/>
      <c r="P1172" s="6"/>
      <c r="Q1172" s="6">
        <f>INDEX([1]!tblSchedule[Home Game],MATCH(tblTeamSch[[#This Row],[Game Num]],[1]!tblSchedule[GameNum],0))</f>
        <v>1</v>
      </c>
      <c r="R1172" s="7" t="e">
        <f>IF(COUNTIFS(tblTeamSch[Team],tblTeamSch[[#This Row],[Team]],#REF!,1)&gt;1,"Y","")</f>
        <v>#REF!</v>
      </c>
      <c r="S1172" s="6">
        <f>INDEX([1]!tblLoc[Score],MATCH(INDEX([1]!tblOrg[Loc],MATCH(tblTeamSch[[#This Row],[Org]],[1]!tblOrg[Organization],0)),[1]!tblLoc[Loc],0))</f>
        <v>7</v>
      </c>
      <c r="T1172" s="6" t="e">
        <f>INDEX([1]!tblLoc[Score],MATCH(INDEX([1]!tblOrg[Loc],MATCH(#REF!,[1]!tblOrg[Abbr],0)),[1]!tblLoc[Loc],0))</f>
        <v>#REF!</v>
      </c>
      <c r="U1172" s="6">
        <f>IFERROR(INDEX([1]!tblLoc[Score],MATCH(INDEX([1]!tblOrg[Loc],MATCH(INDEX(FacList,MATCH(tblTeamSch[[#This Row],[Facility]],INDEX(FacList,,1),0),3),[1]!tblOrg[Org Num],0)),[1]!tblLoc[Loc],0)),"")</f>
        <v>0</v>
      </c>
      <c r="V1172" s="6">
        <f>IF(OR(tblTeamSch[[#This Row],[Court]]="",tblTeamSch[[#This Row],[Home]]&gt;0),0,IF(tblTeamSch[[#This Row],[Court]]&lt;10,0,IF(tblTeamSch[[#This Row],[Home Court]]=10,0,10)))</f>
        <v>0</v>
      </c>
      <c r="W1172" s="6" t="e">
        <f>COUNTIFS(tblTeamSch[Travel Score for Game],10,tblTeamSch[Home],0,#REF!,#REF!)</f>
        <v>#REF!</v>
      </c>
      <c r="X1172" s="6" t="str">
        <f>IFERROR(INDEX(tblTeamSch[Overall Travel Score],MATCH(tblTeamSch[[#This Row],[Opponent]],tblTeamSch[Team],0)),"")</f>
        <v/>
      </c>
      <c r="Y1172" s="6" cm="1">
        <f t="array" ref="Y1172">IF(Y1171="Num",1,IF(Y1171="","",IF(Y1171+1&gt;TotalNumRegGames*2,"",Y1171+1)))</f>
        <v>1171</v>
      </c>
    </row>
    <row r="1173" spans="1:25" ht="13.35" customHeight="1" x14ac:dyDescent="0.3">
      <c r="A1173" s="6" cm="1">
        <f t="array" ref="A1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669</v>
      </c>
      <c r="B1173" s="6" cm="1">
        <f t="array" ref="B1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73" s="6">
        <f>IFERROR(INDEX([1]!tblSchedule[Week Game Scheduled],MATCH(tblTeamSch[[#This Row],[Game Num]],[1]!tblSchedule[GameNum],0)),"")</f>
        <v>5</v>
      </c>
      <c r="D1173" s="6">
        <f>IFERROR(INDEX([1]!tblSchedule[Round],MATCH(tblTeamSch[[#This Row],[Game Num]],[1]!tblSchedule[GameNum],0)),"")</f>
        <v>3</v>
      </c>
      <c r="E1173" s="6">
        <f>IFERROR(INDEX([1]!tblSchedule[Rnd Sch],MATCH(tblTeamSch[[#This Row],[Game Num]],[1]!tblSchedule[GameNum],0)),"")</f>
        <v>3</v>
      </c>
      <c r="F1173" s="6" t="str">
        <f>IFERROR(INDEX([1]!tblSchedule[DLC],MATCH(tblTeamSch[[#This Row],[Game Num]],[1]!tblSchedule[GameNum],0)),"")</f>
        <v>4B3</v>
      </c>
      <c r="G1173" s="7" t="str">
        <f>IFERROR(INDEX([1]!tblSchedule[Facility],MATCH(tblTeamSch[[#This Row],[Game Num]],[1]!tblSchedule[GameNum],0)),"")</f>
        <v>Saint Bernard Parish Hall</v>
      </c>
      <c r="H1173" s="8">
        <f>IFERROR(INDEX([1]!tblSchedule[Game Date],MATCH(tblTeamSch[[#This Row],[Game Num]],[1]!tblSchedule[GameNum],0)),"")</f>
        <v>46025</v>
      </c>
      <c r="I1173" s="9">
        <f>IFERROR(INDEX([1]!tblSchedule[Game Time],MATCH(tblTeamSch[[#This Row],[Game Num]],[1]!tblSchedule[GameNum],0)),"")</f>
        <v>0.58333333333333337</v>
      </c>
      <c r="J1173" s="10" t="str">
        <f>IFERROR(INDEX([1]!tblTeams[Organization],MATCH(tblTeamSch[[#This Row],[Team]],[1]!tblTeams[Team],0)),"")</f>
        <v>St. Bernard</v>
      </c>
      <c r="K1173" s="10" t="str">
        <f>IFERROR(INDEX([1]!tblOrg[Abbr],MATCH(tblTeamSch[[#This Row],[Org]],[1]!tblOrg[Organization],0)),"")</f>
        <v>Ber</v>
      </c>
      <c r="L1173" s="10" t="str">
        <f>IFERROR(INDEX(IF(tblTeamSch[[#This Row],[1vs2]]=1,[1]!tblSchedule[Team 1 Name],[1]!tblSchedule[Team 2 Name]),MATCH(tblTeamSch[[#This Row],[Game Num]],[1]!tblSchedule[GameNum],0)),"")</f>
        <v>St Bernard BB 4B#3</v>
      </c>
      <c r="M1173" s="10" t="str">
        <f>IFERROR(INDEX(IF(tblTeamSch[[#This Row],[1vs2]]=1,[1]!tblSchedule[Team 2 Name],[1]!tblSchedule[Team 1 Name]),MATCH(tblTeamSch[[#This Row],[Game Num]],[1]!tblSchedule[GameNum],0)),"")</f>
        <v>St Edward Bball 4B3</v>
      </c>
      <c r="N1173" s="6"/>
      <c r="O1173" s="6"/>
      <c r="P1173" s="6"/>
      <c r="Q1173" s="6">
        <f>INDEX([1]!tblSchedule[Home Game],MATCH(tblTeamSch[[#This Row],[Game Num]],[1]!tblSchedule[GameNum],0))</f>
        <v>1</v>
      </c>
      <c r="R1173" s="7" t="e">
        <f>IF(COUNTIFS(tblTeamSch[Team],tblTeamSch[[#This Row],[Team]],#REF!,1)&gt;1,"Y","")</f>
        <v>#REF!</v>
      </c>
      <c r="S1173" s="6">
        <f>INDEX([1]!tblLoc[Score],MATCH(INDEX([1]!tblOrg[Loc],MATCH(tblTeamSch[[#This Row],[Org]],[1]!tblOrg[Organization],0)),[1]!tblLoc[Loc],0))</f>
        <v>7</v>
      </c>
      <c r="T1173" s="6" t="e">
        <f>INDEX([1]!tblLoc[Score],MATCH(INDEX([1]!tblOrg[Loc],MATCH(#REF!,[1]!tblOrg[Abbr],0)),[1]!tblLoc[Loc],0))</f>
        <v>#REF!</v>
      </c>
      <c r="U1173" s="6">
        <f>IFERROR(INDEX([1]!tblLoc[Score],MATCH(INDEX([1]!tblOrg[Loc],MATCH(INDEX(FacList,MATCH(tblTeamSch[[#This Row],[Facility]],INDEX(FacList,,1),0),3),[1]!tblOrg[Org Num],0)),[1]!tblLoc[Loc],0)),"")</f>
        <v>7</v>
      </c>
      <c r="V1173" s="6">
        <f>IF(OR(tblTeamSch[[#This Row],[Court]]="",tblTeamSch[[#This Row],[Home]]&gt;0),0,IF(tblTeamSch[[#This Row],[Court]]&lt;10,0,IF(tblTeamSch[[#This Row],[Home Court]]=10,0,10)))</f>
        <v>0</v>
      </c>
      <c r="W1173" s="6" t="e">
        <f>COUNTIFS(tblTeamSch[Travel Score for Game],10,tblTeamSch[Home],0,#REF!,#REF!)</f>
        <v>#REF!</v>
      </c>
      <c r="X1173" s="6" t="str">
        <f>IFERROR(INDEX(tblTeamSch[Overall Travel Score],MATCH(tblTeamSch[[#This Row],[Opponent]],tblTeamSch[Team],0)),"")</f>
        <v/>
      </c>
      <c r="Y1173" s="6" cm="1">
        <f t="array" ref="Y1173">IF(Y1172="Num",1,IF(Y1172="","",IF(Y1172+1&gt;TotalNumRegGames*2,"",Y1172+1)))</f>
        <v>1172</v>
      </c>
    </row>
    <row r="1174" spans="1:25" ht="13.35" customHeight="1" x14ac:dyDescent="0.3">
      <c r="A1174" s="6" cm="1">
        <f t="array" ref="A1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685</v>
      </c>
      <c r="B1174" s="6" cm="1">
        <f t="array" ref="B1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4" s="6">
        <f>IFERROR(INDEX([1]!tblSchedule[Week Game Scheduled],MATCH(tblTeamSch[[#This Row],[Game Num]],[1]!tblSchedule[GameNum],0)),"")</f>
        <v>6</v>
      </c>
      <c r="D1174" s="6">
        <f>IFERROR(INDEX([1]!tblSchedule[Round],MATCH(tblTeamSch[[#This Row],[Game Num]],[1]!tblSchedule[GameNum],0)),"")</f>
        <v>4</v>
      </c>
      <c r="E1174" s="6">
        <f>IFERROR(INDEX([1]!tblSchedule[Rnd Sch],MATCH(tblTeamSch[[#This Row],[Game Num]],[1]!tblSchedule[GameNum],0)),"")</f>
        <v>4</v>
      </c>
      <c r="F1174" s="6" t="str">
        <f>IFERROR(INDEX([1]!tblSchedule[DLC],MATCH(tblTeamSch[[#This Row],[Game Num]],[1]!tblSchedule[GameNum],0)),"")</f>
        <v>4B3</v>
      </c>
      <c r="G1174" s="7" t="str">
        <f>IFERROR(INDEX([1]!tblSchedule[Facility],MATCH(tblTeamSch[[#This Row],[Game Num]],[1]!tblSchedule[GameNum],0)),"")</f>
        <v>Saint Bernard Parish Hall</v>
      </c>
      <c r="H1174" s="8">
        <f>IFERROR(INDEX([1]!tblSchedule[Game Date],MATCH(tblTeamSch[[#This Row],[Game Num]],[1]!tblSchedule[GameNum],0)),"")</f>
        <v>46032</v>
      </c>
      <c r="I1174" s="9">
        <f>IFERROR(INDEX([1]!tblSchedule[Game Time],MATCH(tblTeamSch[[#This Row],[Game Num]],[1]!tblSchedule[GameNum],0)),"")</f>
        <v>0.5</v>
      </c>
      <c r="J1174" s="10" t="str">
        <f>IFERROR(INDEX([1]!tblTeams[Organization],MATCH(tblTeamSch[[#This Row],[Team]],[1]!tblTeams[Team],0)),"")</f>
        <v>St. Bernard</v>
      </c>
      <c r="K1174" s="10" t="str">
        <f>IFERROR(INDEX([1]!tblOrg[Abbr],MATCH(tblTeamSch[[#This Row],[Org]],[1]!tblOrg[Organization],0)),"")</f>
        <v>Ber</v>
      </c>
      <c r="L1174" s="10" t="str">
        <f>IFERROR(INDEX(IF(tblTeamSch[[#This Row],[1vs2]]=1,[1]!tblSchedule[Team 1 Name],[1]!tblSchedule[Team 2 Name]),MATCH(tblTeamSch[[#This Row],[Game Num]],[1]!tblSchedule[GameNum],0)),"")</f>
        <v>St Bernard BB 4B#3</v>
      </c>
      <c r="M1174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1174" s="6"/>
      <c r="O1174" s="6"/>
      <c r="P1174" s="6"/>
      <c r="Q1174" s="6">
        <f>INDEX([1]!tblSchedule[Home Game],MATCH(tblTeamSch[[#This Row],[Game Num]],[1]!tblSchedule[GameNum],0))</f>
        <v>1</v>
      </c>
      <c r="R1174" s="7" t="e">
        <f>IF(COUNTIFS(tblTeamSch[Team],tblTeamSch[[#This Row],[Team]],#REF!,1)&gt;1,"Y","")</f>
        <v>#REF!</v>
      </c>
      <c r="S1174" s="6">
        <f>INDEX([1]!tblLoc[Score],MATCH(INDEX([1]!tblOrg[Loc],MATCH(tblTeamSch[[#This Row],[Org]],[1]!tblOrg[Organization],0)),[1]!tblLoc[Loc],0))</f>
        <v>7</v>
      </c>
      <c r="T1174" s="6" t="e">
        <f>INDEX([1]!tblLoc[Score],MATCH(INDEX([1]!tblOrg[Loc],MATCH(#REF!,[1]!tblOrg[Abbr],0)),[1]!tblLoc[Loc],0))</f>
        <v>#REF!</v>
      </c>
      <c r="U1174" s="6">
        <f>IFERROR(INDEX([1]!tblLoc[Score],MATCH(INDEX([1]!tblOrg[Loc],MATCH(INDEX(FacList,MATCH(tblTeamSch[[#This Row],[Facility]],INDEX(FacList,,1),0),3),[1]!tblOrg[Org Num],0)),[1]!tblLoc[Loc],0)),"")</f>
        <v>7</v>
      </c>
      <c r="V1174" s="6">
        <f>IF(OR(tblTeamSch[[#This Row],[Court]]="",tblTeamSch[[#This Row],[Home]]&gt;0),0,IF(tblTeamSch[[#This Row],[Court]]&lt;10,0,IF(tblTeamSch[[#This Row],[Home Court]]=10,0,10)))</f>
        <v>0</v>
      </c>
      <c r="W1174" s="6" t="e">
        <f>COUNTIFS(tblTeamSch[Travel Score for Game],10,tblTeamSch[Home],0,#REF!,#REF!)</f>
        <v>#REF!</v>
      </c>
      <c r="X1174" s="6" t="str">
        <f>IFERROR(INDEX(tblTeamSch[Overall Travel Score],MATCH(tblTeamSch[[#This Row],[Opponent]],tblTeamSch[Team],0)),"")</f>
        <v/>
      </c>
      <c r="Y1174" s="6" cm="1">
        <f t="array" ref="Y1174">IF(Y1173="Num",1,IF(Y1173="","",IF(Y1173+1&gt;TotalNumRegGames*2,"",Y1173+1)))</f>
        <v>1173</v>
      </c>
    </row>
    <row r="1175" spans="1:25" ht="13.35" customHeight="1" x14ac:dyDescent="0.3">
      <c r="A1175" s="6" cm="1">
        <f t="array" ref="A1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699</v>
      </c>
      <c r="B1175" s="6" cm="1">
        <f t="array" ref="B1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5" s="6">
        <f>IFERROR(INDEX([1]!tblSchedule[Week Game Scheduled],MATCH(tblTeamSch[[#This Row],[Game Num]],[1]!tblSchedule[GameNum],0)),"")</f>
        <v>7</v>
      </c>
      <c r="D1175" s="6">
        <f>IFERROR(INDEX([1]!tblSchedule[Round],MATCH(tblTeamSch[[#This Row],[Game Num]],[1]!tblSchedule[GameNum],0)),"")</f>
        <v>5</v>
      </c>
      <c r="E1175" s="6">
        <f>IFERROR(INDEX([1]!tblSchedule[Rnd Sch],MATCH(tblTeamSch[[#This Row],[Game Num]],[1]!tblSchedule[GameNum],0)),"")</f>
        <v>5</v>
      </c>
      <c r="F1175" s="6" t="str">
        <f>IFERROR(INDEX([1]!tblSchedule[DLC],MATCH(tblTeamSch[[#This Row],[Game Num]],[1]!tblSchedule[GameNum],0)),"")</f>
        <v>4B3</v>
      </c>
      <c r="G1175" s="7" t="str">
        <f>IFERROR(INDEX([1]!tblSchedule[Facility],MATCH(tblTeamSch[[#This Row],[Game Num]],[1]!tblSchedule[GameNum],0)),"")</f>
        <v>St. Margaret Mary PAC (smaller gym)</v>
      </c>
      <c r="H1175" s="8">
        <f>IFERROR(INDEX([1]!tblSchedule[Game Date],MATCH(tblTeamSch[[#This Row],[Game Num]],[1]!tblSchedule[GameNum],0)),"")</f>
        <v>46039</v>
      </c>
      <c r="I1175" s="9">
        <f>IFERROR(INDEX([1]!tblSchedule[Game Time],MATCH(tblTeamSch[[#This Row],[Game Num]],[1]!tblSchedule[GameNum],0)),"")</f>
        <v>0.4375</v>
      </c>
      <c r="J1175" s="10" t="str">
        <f>IFERROR(INDEX([1]!tblTeams[Organization],MATCH(tblTeamSch[[#This Row],[Team]],[1]!tblTeams[Team],0)),"")</f>
        <v>St. Bernard</v>
      </c>
      <c r="K1175" s="10" t="str">
        <f>IFERROR(INDEX([1]!tblOrg[Abbr],MATCH(tblTeamSch[[#This Row],[Org]],[1]!tblOrg[Organization],0)),"")</f>
        <v>Ber</v>
      </c>
      <c r="L1175" s="10" t="str">
        <f>IFERROR(INDEX(IF(tblTeamSch[[#This Row],[1vs2]]=1,[1]!tblSchedule[Team 1 Name],[1]!tblSchedule[Team 2 Name]),MATCH(tblTeamSch[[#This Row],[Game Num]],[1]!tblSchedule[GameNum],0)),"")</f>
        <v>St Bernard BB 4B#3</v>
      </c>
      <c r="M1175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1175" s="6"/>
      <c r="O1175" s="6"/>
      <c r="P1175" s="6"/>
      <c r="Q1175" s="6">
        <f>INDEX([1]!tblSchedule[Home Game],MATCH(tblTeamSch[[#This Row],[Game Num]],[1]!tblSchedule[GameNum],0))</f>
        <v>1</v>
      </c>
      <c r="R1175" s="7" t="e">
        <f>IF(COUNTIFS(tblTeamSch[Team],tblTeamSch[[#This Row],[Team]],#REF!,1)&gt;1,"Y","")</f>
        <v>#REF!</v>
      </c>
      <c r="S1175" s="6">
        <f>INDEX([1]!tblLoc[Score],MATCH(INDEX([1]!tblOrg[Loc],MATCH(tblTeamSch[[#This Row],[Org]],[1]!tblOrg[Organization],0)),[1]!tblLoc[Loc],0))</f>
        <v>7</v>
      </c>
      <c r="T1175" s="6" t="e">
        <f>INDEX([1]!tblLoc[Score],MATCH(INDEX([1]!tblOrg[Loc],MATCH(#REF!,[1]!tblOrg[Abbr],0)),[1]!tblLoc[Loc],0))</f>
        <v>#REF!</v>
      </c>
      <c r="U1175" s="6">
        <f>IFERROR(INDEX([1]!tblLoc[Score],MATCH(INDEX([1]!tblOrg[Loc],MATCH(INDEX(FacList,MATCH(tblTeamSch[[#This Row],[Facility]],INDEX(FacList,,1),0),3),[1]!tblOrg[Org Num],0)),[1]!tblLoc[Loc],0)),"")</f>
        <v>0</v>
      </c>
      <c r="V1175" s="6">
        <f>IF(OR(tblTeamSch[[#This Row],[Court]]="",tblTeamSch[[#This Row],[Home]]&gt;0),0,IF(tblTeamSch[[#This Row],[Court]]&lt;10,0,IF(tblTeamSch[[#This Row],[Home Court]]=10,0,10)))</f>
        <v>0</v>
      </c>
      <c r="W1175" s="6" t="e">
        <f>COUNTIFS(tblTeamSch[Travel Score for Game],10,tblTeamSch[Home],0,#REF!,#REF!)</f>
        <v>#REF!</v>
      </c>
      <c r="X1175" s="6" t="str">
        <f>IFERROR(INDEX(tblTeamSch[Overall Travel Score],MATCH(tblTeamSch[[#This Row],[Opponent]],tblTeamSch[Team],0)),"")</f>
        <v/>
      </c>
      <c r="Y1175" s="6" cm="1">
        <f t="array" ref="Y1175">IF(Y1174="Num",1,IF(Y1174="","",IF(Y1174+1&gt;TotalNumRegGames*2,"",Y1174+1)))</f>
        <v>1174</v>
      </c>
    </row>
    <row r="1176" spans="1:25" ht="13.35" customHeight="1" x14ac:dyDescent="0.3">
      <c r="A1176" s="6" cm="1">
        <f t="array" ref="A1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713</v>
      </c>
      <c r="B1176" s="6" cm="1">
        <f t="array" ref="B1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6" s="6">
        <f>IFERROR(INDEX([1]!tblSchedule[Week Game Scheduled],MATCH(tblTeamSch[[#This Row],[Game Num]],[1]!tblSchedule[GameNum],0)),"")</f>
        <v>8</v>
      </c>
      <c r="D1176" s="6">
        <f>IFERROR(INDEX([1]!tblSchedule[Round],MATCH(tblTeamSch[[#This Row],[Game Num]],[1]!tblSchedule[GameNum],0)),"")</f>
        <v>6</v>
      </c>
      <c r="E1176" s="6">
        <f>IFERROR(INDEX([1]!tblSchedule[Rnd Sch],MATCH(tblTeamSch[[#This Row],[Game Num]],[1]!tblSchedule[GameNum],0)),"")</f>
        <v>6</v>
      </c>
      <c r="F1176" s="6" t="str">
        <f>IFERROR(INDEX([1]!tblSchedule[DLC],MATCH(tblTeamSch[[#This Row],[Game Num]],[1]!tblSchedule[GameNum],0)),"")</f>
        <v>4B3</v>
      </c>
      <c r="G1176" s="7" t="str">
        <f>IFERROR(INDEX([1]!tblSchedule[Facility],MATCH(tblTeamSch[[#This Row],[Game Num]],[1]!tblSchedule[GameNum],0)),"")</f>
        <v>St. Albert the Great Gym</v>
      </c>
      <c r="H1176" s="8">
        <f>IFERROR(INDEX([1]!tblSchedule[Game Date],MATCH(tblTeamSch[[#This Row],[Game Num]],[1]!tblSchedule[GameNum],0)),"")</f>
        <v>46046</v>
      </c>
      <c r="I1176" s="9">
        <f>IFERROR(INDEX([1]!tblSchedule[Game Time],MATCH(tblTeamSch[[#This Row],[Game Num]],[1]!tblSchedule[GameNum],0)),"")</f>
        <v>0.54166666666666663</v>
      </c>
      <c r="J1176" s="10" t="str">
        <f>IFERROR(INDEX([1]!tblTeams[Organization],MATCH(tblTeamSch[[#This Row],[Team]],[1]!tblTeams[Team],0)),"")</f>
        <v>St. Bernard</v>
      </c>
      <c r="K1176" s="10" t="str">
        <f>IFERROR(INDEX([1]!tblOrg[Abbr],MATCH(tblTeamSch[[#This Row],[Org]],[1]!tblOrg[Organization],0)),"")</f>
        <v>Ber</v>
      </c>
      <c r="L1176" s="10" t="str">
        <f>IFERROR(INDEX(IF(tblTeamSch[[#This Row],[1vs2]]=1,[1]!tblSchedule[Team 1 Name],[1]!tblSchedule[Team 2 Name]),MATCH(tblTeamSch[[#This Row],[Game Num]],[1]!tblSchedule[GameNum],0)),"")</f>
        <v>St Bernard BB 4B#3</v>
      </c>
      <c r="M1176" s="10" t="str">
        <f>IFERROR(INDEX(IF(tblTeamSch[[#This Row],[1vs2]]=1,[1]!tblSchedule[Team 2 Name],[1]!tblSchedule[Team 1 Name]),MATCH(tblTeamSch[[#This Row],[Game Num]],[1]!tblSchedule[GameNum],0)),"")</f>
        <v>St. Albert BB 4B#3 Gold</v>
      </c>
      <c r="N1176" s="6" t="str" cm="1">
        <f t="array" ref="N11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7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76" s="6" t="str">
        <f>IFERROR(INDEX(#REF!,MATCH(tblTeamSch[[#This Row],[Team]],[1]!tblTeams[Team],0)),"")</f>
        <v/>
      </c>
      <c r="Q1176" s="6">
        <f>INDEX([1]!tblSchedule[Home Game],MATCH(tblTeamSch[[#This Row],[Game Num]],[1]!tblSchedule[GameNum],0))</f>
        <v>1</v>
      </c>
      <c r="R1176" s="7" t="e">
        <f>IF(COUNTIFS(tblTeamSch[Team],tblTeamSch[[#This Row],[Team]],#REF!,1)&gt;1,"Y","")</f>
        <v>#REF!</v>
      </c>
      <c r="S1176" s="6">
        <f>INDEX([1]!tblLoc[Score],MATCH(INDEX([1]!tblOrg[Loc],MATCH(tblTeamSch[[#This Row],[Org]],[1]!tblOrg[Organization],0)),[1]!tblLoc[Loc],0))</f>
        <v>7</v>
      </c>
      <c r="T1176" s="6" t="e">
        <f>INDEX([1]!tblLoc[Score],MATCH(INDEX([1]!tblOrg[Loc],MATCH(#REF!,[1]!tblOrg[Abbr],0)),[1]!tblLoc[Loc],0))</f>
        <v>#REF!</v>
      </c>
      <c r="U1176" s="6">
        <f>IFERROR(INDEX([1]!tblLoc[Score],MATCH(INDEX([1]!tblOrg[Loc],MATCH(INDEX(FacList,MATCH(tblTeamSch[[#This Row],[Facility]],INDEX(FacList,,1),0),3),[1]!tblOrg[Org Num],0)),[1]!tblLoc[Loc],0)),"")</f>
        <v>0</v>
      </c>
      <c r="V1176" s="6">
        <f>IF(OR(tblTeamSch[[#This Row],[Court]]="",tblTeamSch[[#This Row],[Home]]&gt;0),0,IF(tblTeamSch[[#This Row],[Court]]&lt;10,0,IF(tblTeamSch[[#This Row],[Home Court]]=10,0,10)))</f>
        <v>0</v>
      </c>
      <c r="W1176" s="6" t="e">
        <f>COUNTIFS(tblTeamSch[Travel Score for Game],10,tblTeamSch[Home],0,#REF!,#REF!)</f>
        <v>#REF!</v>
      </c>
      <c r="X1176" s="6" t="str">
        <f>IFERROR(INDEX(tblTeamSch[Overall Travel Score],MATCH(tblTeamSch[[#This Row],[Opponent]],tblTeamSch[Team],0)),"")</f>
        <v/>
      </c>
      <c r="Y1176" s="6" cm="1">
        <f t="array" ref="Y1176">IF(Y1175="Num",1,IF(Y1175="","",IF(Y1175+1&gt;TotalNumRegGames*2,"",Y1175+1)))</f>
        <v>1175</v>
      </c>
    </row>
    <row r="1177" spans="1:25" ht="13.35" customHeight="1" x14ac:dyDescent="0.3">
      <c r="A1177" s="6" cm="1">
        <f t="array" ref="A1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727</v>
      </c>
      <c r="B1177" s="6" cm="1">
        <f t="array" ref="B1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7" s="6">
        <f>IFERROR(INDEX([1]!tblSchedule[Week Game Scheduled],MATCH(tblTeamSch[[#This Row],[Game Num]],[1]!tblSchedule[GameNum],0)),"")</f>
        <v>9</v>
      </c>
      <c r="D1177" s="6">
        <f>IFERROR(INDEX([1]!tblSchedule[Round],MATCH(tblTeamSch[[#This Row],[Game Num]],[1]!tblSchedule[GameNum],0)),"")</f>
        <v>7</v>
      </c>
      <c r="E1177" s="6">
        <f>IFERROR(INDEX([1]!tblSchedule[Rnd Sch],MATCH(tblTeamSch[[#This Row],[Game Num]],[1]!tblSchedule[GameNum],0)),"")</f>
        <v>7</v>
      </c>
      <c r="F1177" s="6" t="str">
        <f>IFERROR(INDEX([1]!tblSchedule[DLC],MATCH(tblTeamSch[[#This Row],[Game Num]],[1]!tblSchedule[GameNum],0)),"")</f>
        <v>4B3</v>
      </c>
      <c r="G1177" s="7" t="str">
        <f>IFERROR(INDEX([1]!tblSchedule[Facility],MATCH(tblTeamSch[[#This Row],[Game Num]],[1]!tblSchedule[GameNum],0)),"")</f>
        <v>Holy Trinity Parish School</v>
      </c>
      <c r="H1177" s="8">
        <f>IFERROR(INDEX([1]!tblSchedule[Game Date],MATCH(tblTeamSch[[#This Row],[Game Num]],[1]!tblSchedule[GameNum],0)),"")</f>
        <v>46053</v>
      </c>
      <c r="I1177" s="9">
        <f>IFERROR(INDEX([1]!tblSchedule[Game Time],MATCH(tblTeamSch[[#This Row],[Game Num]],[1]!tblSchedule[GameNum],0)),"")</f>
        <v>0.5</v>
      </c>
      <c r="J1177" s="10" t="str">
        <f>IFERROR(INDEX([1]!tblTeams[Organization],MATCH(tblTeamSch[[#This Row],[Team]],[1]!tblTeams[Team],0)),"")</f>
        <v>St. Bernard</v>
      </c>
      <c r="K1177" s="10" t="str">
        <f>IFERROR(INDEX([1]!tblOrg[Abbr],MATCH(tblTeamSch[[#This Row],[Org]],[1]!tblOrg[Organization],0)),"")</f>
        <v>Ber</v>
      </c>
      <c r="L1177" s="10" t="str">
        <f>IFERROR(INDEX(IF(tblTeamSch[[#This Row],[1vs2]]=1,[1]!tblSchedule[Team 1 Name],[1]!tblSchedule[Team 2 Name]),MATCH(tblTeamSch[[#This Row],[Game Num]],[1]!tblSchedule[GameNum],0)),"")</f>
        <v>St Bernard BB 4B#3</v>
      </c>
      <c r="M1177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1177" s="6" t="str" cm="1">
        <f t="array" ref="N11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7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177" s="6" t="str">
        <f>IFERROR(INDEX(#REF!,MATCH(tblTeamSch[[#This Row],[Team]],[1]!tblTeams[Team],0)),"")</f>
        <v/>
      </c>
      <c r="Q1177" s="6">
        <f>INDEX([1]!tblSchedule[Home Game],MATCH(tblTeamSch[[#This Row],[Game Num]],[1]!tblSchedule[GameNum],0))</f>
        <v>1</v>
      </c>
      <c r="R1177" s="7" t="e">
        <f>IF(COUNTIFS(tblTeamSch[Team],tblTeamSch[[#This Row],[Team]],#REF!,1)&gt;1,"Y","")</f>
        <v>#REF!</v>
      </c>
      <c r="S1177" s="6">
        <f>INDEX([1]!tblLoc[Score],MATCH(INDEX([1]!tblOrg[Loc],MATCH(tblTeamSch[[#This Row],[Org]],[1]!tblOrg[Organization],0)),[1]!tblLoc[Loc],0))</f>
        <v>7</v>
      </c>
      <c r="T1177" s="6" t="e">
        <f>INDEX([1]!tblLoc[Score],MATCH(INDEX([1]!tblOrg[Loc],MATCH(#REF!,[1]!tblOrg[Abbr],0)),[1]!tblLoc[Loc],0))</f>
        <v>#REF!</v>
      </c>
      <c r="U1177" s="6">
        <f>IFERROR(INDEX([1]!tblLoc[Score],MATCH(INDEX([1]!tblOrg[Loc],MATCH(INDEX(FacList,MATCH(tblTeamSch[[#This Row],[Facility]],INDEX(FacList,,1),0),3),[1]!tblOrg[Org Num],0)),[1]!tblLoc[Loc],0)),"")</f>
        <v>0</v>
      </c>
      <c r="V1177" s="6">
        <f>IF(OR(tblTeamSch[[#This Row],[Court]]="",tblTeamSch[[#This Row],[Home]]&gt;0),0,IF(tblTeamSch[[#This Row],[Court]]&lt;10,0,IF(tblTeamSch[[#This Row],[Home Court]]=10,0,10)))</f>
        <v>0</v>
      </c>
      <c r="W1177" s="6" t="e">
        <f>COUNTIFS(tblTeamSch[Travel Score for Game],10,tblTeamSch[Home],0,#REF!,#REF!)</f>
        <v>#REF!</v>
      </c>
      <c r="X1177" s="6" t="str">
        <f>IFERROR(INDEX(tblTeamSch[Overall Travel Score],MATCH(tblTeamSch[[#This Row],[Opponent]],tblTeamSch[Team],0)),"")</f>
        <v/>
      </c>
      <c r="Y1177" s="6" cm="1">
        <f t="array" ref="Y1177">IF(Y1176="Num",1,IF(Y1176="","",IF(Y1176+1&gt;TotalNumRegGames*2,"",Y1176+1)))</f>
        <v>1176</v>
      </c>
    </row>
    <row r="1178" spans="1:25" ht="13.35" customHeight="1" x14ac:dyDescent="0.3">
      <c r="A1178" s="6" cm="1">
        <f t="array" ref="A1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1049</v>
      </c>
      <c r="B1178" s="6" cm="1">
        <f t="array" ref="B1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78" s="6">
        <f>IFERROR(INDEX([1]!tblSchedule[Week Game Scheduled],MATCH(tblTeamSch[[#This Row],[Game Num]],[1]!tblSchedule[GameNum],0)),"")</f>
        <v>49</v>
      </c>
      <c r="D1178" s="6">
        <f>IFERROR(INDEX([1]!tblSchedule[Round],MATCH(tblTeamSch[[#This Row],[Game Num]],[1]!tblSchedule[GameNum],0)),"")</f>
        <v>1</v>
      </c>
      <c r="E1178" s="6">
        <f>IFERROR(INDEX([1]!tblSchedule[Rnd Sch],MATCH(tblTeamSch[[#This Row],[Game Num]],[1]!tblSchedule[GameNum],0)),"")</f>
        <v>1</v>
      </c>
      <c r="F1178" s="6" t="str">
        <f>IFERROR(INDEX([1]!tblSchedule[DLC],MATCH(tblTeamSch[[#This Row],[Game Num]],[1]!tblSchedule[GameNum],0)),"")</f>
        <v>4G1A</v>
      </c>
      <c r="G1178" s="7" t="str">
        <f>IFERROR(INDEX([1]!tblSchedule[Facility],MATCH(tblTeamSch[[#This Row],[Game Num]],[1]!tblSchedule[GameNum],0)),"")</f>
        <v>Saint Bernard Parish Hall</v>
      </c>
      <c r="H1178" s="8">
        <f>IFERROR(INDEX([1]!tblSchedule[Game Date],MATCH(tblTeamSch[[#This Row],[Game Num]],[1]!tblSchedule[GameNum],0)),"")</f>
        <v>45997</v>
      </c>
      <c r="I1178" s="9">
        <f>IFERROR(INDEX([1]!tblSchedule[Game Time],MATCH(tblTeamSch[[#This Row],[Game Num]],[1]!tblSchedule[GameNum],0)),"")</f>
        <v>0.54166666666666663</v>
      </c>
      <c r="J1178" s="10" t="str">
        <f>IFERROR(INDEX([1]!tblTeams[Organization],MATCH(tblTeamSch[[#This Row],[Team]],[1]!tblTeams[Team],0)),"")</f>
        <v>St. Bernard</v>
      </c>
      <c r="K1178" s="10" t="str">
        <f>IFERROR(INDEX([1]!tblOrg[Abbr],MATCH(tblTeamSch[[#This Row],[Org]],[1]!tblOrg[Organization],0)),"")</f>
        <v>Ber</v>
      </c>
      <c r="L1178" s="10" t="str">
        <f>IFERROR(INDEX(IF(tblTeamSch[[#This Row],[1vs2]]=1,[1]!tblSchedule[Team 1 Name],[1]!tblSchedule[Team 2 Name]),MATCH(tblTeamSch[[#This Row],[Game Num]],[1]!tblSchedule[GameNum],0)),"")</f>
        <v>St Bernard BB 4G#1</v>
      </c>
      <c r="M1178" s="10" t="str">
        <f>IFERROR(INDEX(IF(tblTeamSch[[#This Row],[1vs2]]=1,[1]!tblSchedule[Team 2 Name],[1]!tblSchedule[Team 1 Name]),MATCH(tblTeamSch[[#This Row],[Game Num]],[1]!tblSchedule[GameNum],0)),"")</f>
        <v>OLOL 3/4 GB #1</v>
      </c>
      <c r="N1178" s="6" t="str" cm="1">
        <f t="array" ref="N11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7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178" s="6" t="str">
        <f>IFERROR(INDEX(#REF!,MATCH(tblTeamSch[[#This Row],[Team]],[1]!tblTeams[Team],0)),"")</f>
        <v/>
      </c>
      <c r="Q1178" s="6">
        <f>INDEX([1]!tblSchedule[Home Game],MATCH(tblTeamSch[[#This Row],[Game Num]],[1]!tblSchedule[GameNum],0))</f>
        <v>1</v>
      </c>
      <c r="R1178" s="7" t="e">
        <f>IF(COUNTIFS(tblTeamSch[Team],tblTeamSch[[#This Row],[Team]],#REF!,1)&gt;1,"Y","")</f>
        <v>#REF!</v>
      </c>
      <c r="S1178" s="6">
        <f>INDEX([1]!tblLoc[Score],MATCH(INDEX([1]!tblOrg[Loc],MATCH(tblTeamSch[[#This Row],[Org]],[1]!tblOrg[Organization],0)),[1]!tblLoc[Loc],0))</f>
        <v>7</v>
      </c>
      <c r="T1178" s="6" t="e">
        <f>INDEX([1]!tblLoc[Score],MATCH(INDEX([1]!tblOrg[Loc],MATCH(#REF!,[1]!tblOrg[Abbr],0)),[1]!tblLoc[Loc],0))</f>
        <v>#REF!</v>
      </c>
      <c r="U1178" s="6">
        <f>IFERROR(INDEX([1]!tblLoc[Score],MATCH(INDEX([1]!tblOrg[Loc],MATCH(INDEX(FacList,MATCH(tblTeamSch[[#This Row],[Facility]],INDEX(FacList,,1),0),3),[1]!tblOrg[Org Num],0)),[1]!tblLoc[Loc],0)),"")</f>
        <v>7</v>
      </c>
      <c r="V1178" s="6">
        <f>IF(OR(tblTeamSch[[#This Row],[Court]]="",tblTeamSch[[#This Row],[Home]]&gt;0),0,IF(tblTeamSch[[#This Row],[Court]]&lt;10,0,IF(tblTeamSch[[#This Row],[Home Court]]=10,0,10)))</f>
        <v>0</v>
      </c>
      <c r="W1178" s="6" t="e">
        <f>COUNTIFS(tblTeamSch[Travel Score for Game],10,tblTeamSch[Home],0,#REF!,#REF!)</f>
        <v>#REF!</v>
      </c>
      <c r="X1178" s="6" t="str">
        <f>IFERROR(INDEX(tblTeamSch[Overall Travel Score],MATCH(tblTeamSch[[#This Row],[Opponent]],tblTeamSch[Team],0)),"")</f>
        <v/>
      </c>
      <c r="Y1178" s="6" cm="1">
        <f t="array" ref="Y1178">IF(Y1177="Num",1,IF(Y1177="","",IF(Y1177+1&gt;TotalNumRegGames*2,"",Y1177+1)))</f>
        <v>1177</v>
      </c>
    </row>
    <row r="1179" spans="1:25" ht="13.35" customHeight="1" x14ac:dyDescent="0.3">
      <c r="A1179" s="6" cm="1">
        <f t="array" ref="A1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1054</v>
      </c>
      <c r="B1179" s="6" cm="1">
        <f t="array" ref="B1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79" s="6">
        <f>IFERROR(INDEX([1]!tblSchedule[Week Game Scheduled],MATCH(tblTeamSch[[#This Row],[Game Num]],[1]!tblSchedule[GameNum],0)),"")</f>
        <v>50</v>
      </c>
      <c r="D1179" s="6">
        <f>IFERROR(INDEX([1]!tblSchedule[Round],MATCH(tblTeamSch[[#This Row],[Game Num]],[1]!tblSchedule[GameNum],0)),"")</f>
        <v>2</v>
      </c>
      <c r="E1179" s="6">
        <f>IFERROR(INDEX([1]!tblSchedule[Rnd Sch],MATCH(tblTeamSch[[#This Row],[Game Num]],[1]!tblSchedule[GameNum],0)),"")</f>
        <v>2</v>
      </c>
      <c r="F1179" s="6" t="str">
        <f>IFERROR(INDEX([1]!tblSchedule[DLC],MATCH(tblTeamSch[[#This Row],[Game Num]],[1]!tblSchedule[GameNum],0)),"")</f>
        <v>4G1A</v>
      </c>
      <c r="G1179" s="7" t="str">
        <f>IFERROR(INDEX([1]!tblSchedule[Facility],MATCH(tblTeamSch[[#This Row],[Game Num]],[1]!tblSchedule[GameNum],0)),"")</f>
        <v>St. Stephen Martyr Gym</v>
      </c>
      <c r="H1179" s="8">
        <f>IFERROR(INDEX([1]!tblSchedule[Game Date],MATCH(tblTeamSch[[#This Row],[Game Num]],[1]!tblSchedule[GameNum],0)),"")</f>
        <v>46004</v>
      </c>
      <c r="I1179" s="9">
        <f>IFERROR(INDEX([1]!tblSchedule[Game Time],MATCH(tblTeamSch[[#This Row],[Game Num]],[1]!tblSchedule[GameNum],0)),"")</f>
        <v>0.54166666666666663</v>
      </c>
      <c r="J1179" s="10" t="str">
        <f>IFERROR(INDEX([1]!tblTeams[Organization],MATCH(tblTeamSch[[#This Row],[Team]],[1]!tblTeams[Team],0)),"")</f>
        <v>St. Bernard</v>
      </c>
      <c r="K1179" s="10" t="str">
        <f>IFERROR(INDEX([1]!tblOrg[Abbr],MATCH(tblTeamSch[[#This Row],[Org]],[1]!tblOrg[Organization],0)),"")</f>
        <v>Ber</v>
      </c>
      <c r="L1179" s="10" t="str">
        <f>IFERROR(INDEX(IF(tblTeamSch[[#This Row],[1vs2]]=1,[1]!tblSchedule[Team 1 Name],[1]!tblSchedule[Team 2 Name]),MATCH(tblTeamSch[[#This Row],[Game Num]],[1]!tblSchedule[GameNum],0)),"")</f>
        <v>St Bernard BB 4G#1</v>
      </c>
      <c r="M1179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1179" s="6" t="str" cm="1">
        <f t="array" ref="N11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17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179" s="6" t="str">
        <f>IFERROR(INDEX(#REF!,MATCH(tblTeamSch[[#This Row],[Team]],[1]!tblTeams[Team],0)),"")</f>
        <v/>
      </c>
      <c r="Q1179" s="6">
        <f>INDEX([1]!tblSchedule[Home Game],MATCH(tblTeamSch[[#This Row],[Game Num]],[1]!tblSchedule[GameNum],0))</f>
        <v>0</v>
      </c>
      <c r="R1179" s="7" t="e">
        <f>IF(COUNTIFS(tblTeamSch[Team],tblTeamSch[[#This Row],[Team]],#REF!,1)&gt;1,"Y","")</f>
        <v>#REF!</v>
      </c>
      <c r="S1179" s="6">
        <f>INDEX([1]!tblLoc[Score],MATCH(INDEX([1]!tblOrg[Loc],MATCH(tblTeamSch[[#This Row],[Org]],[1]!tblOrg[Organization],0)),[1]!tblLoc[Loc],0))</f>
        <v>7</v>
      </c>
      <c r="T1179" s="6" t="e">
        <f>INDEX([1]!tblLoc[Score],MATCH(INDEX([1]!tblOrg[Loc],MATCH(#REF!,[1]!tblOrg[Abbr],0)),[1]!tblLoc[Loc],0))</f>
        <v>#REF!</v>
      </c>
      <c r="U1179" s="6">
        <f>IFERROR(INDEX([1]!tblLoc[Score],MATCH(INDEX([1]!tblOrg[Loc],MATCH(INDEX(FacList,MATCH(tblTeamSch[[#This Row],[Facility]],INDEX(FacList,,1),0),3),[1]!tblOrg[Org Num],0)),[1]!tblLoc[Loc],0)),"")</f>
        <v>0</v>
      </c>
      <c r="V1179" s="6">
        <f>IF(OR(tblTeamSch[[#This Row],[Court]]="",tblTeamSch[[#This Row],[Home]]&gt;0),0,IF(tblTeamSch[[#This Row],[Court]]&lt;10,0,IF(tblTeamSch[[#This Row],[Home Court]]=10,0,10)))</f>
        <v>0</v>
      </c>
      <c r="W1179" s="6" t="e">
        <f>COUNTIFS(tblTeamSch[Travel Score for Game],10,tblTeamSch[Home],0,#REF!,#REF!)</f>
        <v>#REF!</v>
      </c>
      <c r="X1179" s="6" t="str">
        <f>IFERROR(INDEX(tblTeamSch[Overall Travel Score],MATCH(tblTeamSch[[#This Row],[Opponent]],tblTeamSch[Team],0)),"")</f>
        <v/>
      </c>
      <c r="Y1179" s="6" cm="1">
        <f t="array" ref="Y1179">IF(Y1178="Num",1,IF(Y1178="","",IF(Y1178+1&gt;TotalNumRegGames*2,"",Y1178+1)))</f>
        <v>1178</v>
      </c>
    </row>
    <row r="1180" spans="1:25" ht="13.35" customHeight="1" x14ac:dyDescent="0.3">
      <c r="A1180" s="6" cm="1">
        <f t="array" ref="A1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1057</v>
      </c>
      <c r="B1180" s="6" cm="1">
        <f t="array" ref="B1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0" s="6">
        <f>IFERROR(INDEX([1]!tblSchedule[Week Game Scheduled],MATCH(tblTeamSch[[#This Row],[Game Num]],[1]!tblSchedule[GameNum],0)),"")</f>
        <v>5</v>
      </c>
      <c r="D1180" s="6">
        <f>IFERROR(INDEX([1]!tblSchedule[Round],MATCH(tblTeamSch[[#This Row],[Game Num]],[1]!tblSchedule[GameNum],0)),"")</f>
        <v>3</v>
      </c>
      <c r="E1180" s="6">
        <f>IFERROR(INDEX([1]!tblSchedule[Rnd Sch],MATCH(tblTeamSch[[#This Row],[Game Num]],[1]!tblSchedule[GameNum],0)),"")</f>
        <v>3</v>
      </c>
      <c r="F1180" s="6" t="str">
        <f>IFERROR(INDEX([1]!tblSchedule[DLC],MATCH(tblTeamSch[[#This Row],[Game Num]],[1]!tblSchedule[GameNum],0)),"")</f>
        <v>4G1A</v>
      </c>
      <c r="G1180" s="7" t="str">
        <f>IFERROR(INDEX([1]!tblSchedule[Facility],MATCH(tblTeamSch[[#This Row],[Game Num]],[1]!tblSchedule[GameNum],0)),"")</f>
        <v>St. Aloysius</v>
      </c>
      <c r="H1180" s="8">
        <f>IFERROR(INDEX([1]!tblSchedule[Game Date],MATCH(tblTeamSch[[#This Row],[Game Num]],[1]!tblSchedule[GameNum],0)),"")</f>
        <v>46025</v>
      </c>
      <c r="I1180" s="9">
        <f>IFERROR(INDEX([1]!tblSchedule[Game Time],MATCH(tblTeamSch[[#This Row],[Game Num]],[1]!tblSchedule[GameNum],0)),"")</f>
        <v>0.41666666666666669</v>
      </c>
      <c r="J1180" s="10" t="str">
        <f>IFERROR(INDEX([1]!tblTeams[Organization],MATCH(tblTeamSch[[#This Row],[Team]],[1]!tblTeams[Team],0)),"")</f>
        <v>St. Bernard</v>
      </c>
      <c r="K1180" s="10" t="str">
        <f>IFERROR(INDEX([1]!tblOrg[Abbr],MATCH(tblTeamSch[[#This Row],[Org]],[1]!tblOrg[Organization],0)),"")</f>
        <v>Ber</v>
      </c>
      <c r="L1180" s="10" t="str">
        <f>IFERROR(INDEX(IF(tblTeamSch[[#This Row],[1vs2]]=1,[1]!tblSchedule[Team 1 Name],[1]!tblSchedule[Team 2 Name]),MATCH(tblTeamSch[[#This Row],[Game Num]],[1]!tblSchedule[GameNum],0)),"")</f>
        <v>St Bernard BB 4G#1</v>
      </c>
      <c r="M1180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1180" s="6" t="str" cm="1">
        <f t="array" ref="N11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180" s="6" t="str">
        <f>IFERROR(INDEX(#REF!,MATCH(tblTeamSch[[#This Row],[Team]],[1]!tblTeams[Team],0)),"")</f>
        <v/>
      </c>
      <c r="Q1180" s="6">
        <f>INDEX([1]!tblSchedule[Home Game],MATCH(tblTeamSch[[#This Row],[Game Num]],[1]!tblSchedule[GameNum],0))</f>
        <v>1</v>
      </c>
      <c r="R1180" s="7" t="e">
        <f>IF(COUNTIFS(tblTeamSch[Team],tblTeamSch[[#This Row],[Team]],#REF!,1)&gt;1,"Y","")</f>
        <v>#REF!</v>
      </c>
      <c r="S1180" s="6">
        <f>INDEX([1]!tblLoc[Score],MATCH(INDEX([1]!tblOrg[Loc],MATCH(tblTeamSch[[#This Row],[Org]],[1]!tblOrg[Organization],0)),[1]!tblLoc[Loc],0))</f>
        <v>7</v>
      </c>
      <c r="T1180" s="6" t="e">
        <f>INDEX([1]!tblLoc[Score],MATCH(INDEX([1]!tblOrg[Loc],MATCH(#REF!,[1]!tblOrg[Abbr],0)),[1]!tblLoc[Loc],0))</f>
        <v>#REF!</v>
      </c>
      <c r="U1180" s="6">
        <f>IFERROR(INDEX([1]!tblLoc[Score],MATCH(INDEX([1]!tblOrg[Loc],MATCH(INDEX(FacList,MATCH(tblTeamSch[[#This Row],[Facility]],INDEX(FacList,,1),0),3),[1]!tblOrg[Org Num],0)),[1]!tblLoc[Loc],0)),"")</f>
        <v>4</v>
      </c>
      <c r="V1180" s="6">
        <f>IF(OR(tblTeamSch[[#This Row],[Court]]="",tblTeamSch[[#This Row],[Home]]&gt;0),0,IF(tblTeamSch[[#This Row],[Court]]&lt;10,0,IF(tblTeamSch[[#This Row],[Home Court]]=10,0,10)))</f>
        <v>0</v>
      </c>
      <c r="W1180" s="6" t="e">
        <f>COUNTIFS(tblTeamSch[Travel Score for Game],10,tblTeamSch[Home],0,#REF!,#REF!)</f>
        <v>#REF!</v>
      </c>
      <c r="X1180" s="6" t="str">
        <f>IFERROR(INDEX(tblTeamSch[Overall Travel Score],MATCH(tblTeamSch[[#This Row],[Opponent]],tblTeamSch[Team],0)),"")</f>
        <v/>
      </c>
      <c r="Y1180" s="6" cm="1">
        <f t="array" ref="Y1180">IF(Y1179="Num",1,IF(Y1179="","",IF(Y1179+1&gt;TotalNumRegGames*2,"",Y1179+1)))</f>
        <v>1179</v>
      </c>
    </row>
    <row r="1181" spans="1:25" ht="13.35" customHeight="1" x14ac:dyDescent="0.3">
      <c r="A1181" s="6" cm="1">
        <f t="array" ref="A1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1063</v>
      </c>
      <c r="B1181" s="6" cm="1">
        <f t="array" ref="B1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1" s="6">
        <f>IFERROR(INDEX([1]!tblSchedule[Week Game Scheduled],MATCH(tblTeamSch[[#This Row],[Game Num]],[1]!tblSchedule[GameNum],0)),"")</f>
        <v>7</v>
      </c>
      <c r="D1181" s="6">
        <f>IFERROR(INDEX([1]!tblSchedule[Round],MATCH(tblTeamSch[[#This Row],[Game Num]],[1]!tblSchedule[GameNum],0)),"")</f>
        <v>4</v>
      </c>
      <c r="E1181" s="6">
        <f>IFERROR(INDEX([1]!tblSchedule[Rnd Sch],MATCH(tblTeamSch[[#This Row],[Game Num]],[1]!tblSchedule[GameNum],0)),"")</f>
        <v>4</v>
      </c>
      <c r="F1181" s="6" t="str">
        <f>IFERROR(INDEX([1]!tblSchedule[DLC],MATCH(tblTeamSch[[#This Row],[Game Num]],[1]!tblSchedule[GameNum],0)),"")</f>
        <v>4G1A</v>
      </c>
      <c r="G1181" s="7" t="str">
        <f>IFERROR(INDEX([1]!tblSchedule[Facility],MATCH(tblTeamSch[[#This Row],[Game Num]],[1]!tblSchedule[GameNum],0)),"")</f>
        <v>Saint Bernard Parish Hall</v>
      </c>
      <c r="H1181" s="8">
        <f>IFERROR(INDEX([1]!tblSchedule[Game Date],MATCH(tblTeamSch[[#This Row],[Game Num]],[1]!tblSchedule[GameNum],0)),"")</f>
        <v>46033</v>
      </c>
      <c r="I1181" s="9">
        <f>IFERROR(INDEX([1]!tblSchedule[Game Time],MATCH(tblTeamSch[[#This Row],[Game Num]],[1]!tblSchedule[GameNum],0)),"")</f>
        <v>0.66666666666666663</v>
      </c>
      <c r="J1181" s="10" t="str">
        <f>IFERROR(INDEX([1]!tblTeams[Organization],MATCH(tblTeamSch[[#This Row],[Team]],[1]!tblTeams[Team],0)),"")</f>
        <v>St. Bernard</v>
      </c>
      <c r="K1181" s="10" t="str">
        <f>IFERROR(INDEX([1]!tblOrg[Abbr],MATCH(tblTeamSch[[#This Row],[Org]],[1]!tblOrg[Organization],0)),"")</f>
        <v>Ber</v>
      </c>
      <c r="L1181" s="10" t="str">
        <f>IFERROR(INDEX(IF(tblTeamSch[[#This Row],[1vs2]]=1,[1]!tblSchedule[Team 1 Name],[1]!tblSchedule[Team 2 Name]),MATCH(tblTeamSch[[#This Row],[Game Num]],[1]!tblSchedule[GameNum],0)),"")</f>
        <v>St Bernard BB 4G#1</v>
      </c>
      <c r="M1181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1181" s="6" t="str" cm="1">
        <f t="array" ref="N11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81" s="6" t="str">
        <f>IFERROR(INDEX(#REF!,MATCH(tblTeamSch[[#This Row],[Team]],[1]!tblTeams[Team],0)),"")</f>
        <v/>
      </c>
      <c r="Q1181" s="6">
        <f>INDEX([1]!tblSchedule[Home Game],MATCH(tblTeamSch[[#This Row],[Game Num]],[1]!tblSchedule[GameNum],0))</f>
        <v>1</v>
      </c>
      <c r="R1181" s="7" t="e">
        <f>IF(COUNTIFS(tblTeamSch[Team],tblTeamSch[[#This Row],[Team]],#REF!,1)&gt;1,"Y","")</f>
        <v>#REF!</v>
      </c>
      <c r="S1181" s="6">
        <f>INDEX([1]!tblLoc[Score],MATCH(INDEX([1]!tblOrg[Loc],MATCH(tblTeamSch[[#This Row],[Org]],[1]!tblOrg[Organization],0)),[1]!tblLoc[Loc],0))</f>
        <v>7</v>
      </c>
      <c r="T1181" s="6" t="e">
        <f>INDEX([1]!tblLoc[Score],MATCH(INDEX([1]!tblOrg[Loc],MATCH(#REF!,[1]!tblOrg[Abbr],0)),[1]!tblLoc[Loc],0))</f>
        <v>#REF!</v>
      </c>
      <c r="U1181" s="6">
        <f>IFERROR(INDEX([1]!tblLoc[Score],MATCH(INDEX([1]!tblOrg[Loc],MATCH(INDEX(FacList,MATCH(tblTeamSch[[#This Row],[Facility]],INDEX(FacList,,1),0),3),[1]!tblOrg[Org Num],0)),[1]!tblLoc[Loc],0)),"")</f>
        <v>7</v>
      </c>
      <c r="V1181" s="6">
        <f>IF(OR(tblTeamSch[[#This Row],[Court]]="",tblTeamSch[[#This Row],[Home]]&gt;0),0,IF(tblTeamSch[[#This Row],[Court]]&lt;10,0,IF(tblTeamSch[[#This Row],[Home Court]]=10,0,10)))</f>
        <v>0</v>
      </c>
      <c r="W1181" s="6" t="e">
        <f>COUNTIFS(tblTeamSch[Travel Score for Game],10,tblTeamSch[Home],0,#REF!,#REF!)</f>
        <v>#REF!</v>
      </c>
      <c r="X1181" s="6" t="str">
        <f>IFERROR(INDEX(tblTeamSch[Overall Travel Score],MATCH(tblTeamSch[[#This Row],[Opponent]],tblTeamSch[Team],0)),"")</f>
        <v/>
      </c>
      <c r="Y1181" s="6" cm="1">
        <f t="array" ref="Y1181">IF(Y1180="Num",1,IF(Y1180="","",IF(Y1180+1&gt;TotalNumRegGames*2,"",Y1180+1)))</f>
        <v>1180</v>
      </c>
    </row>
    <row r="1182" spans="1:25" ht="13.35" customHeight="1" x14ac:dyDescent="0.3">
      <c r="A1182" s="6" cm="1">
        <f t="array" ref="A1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1067</v>
      </c>
      <c r="B1182" s="6" cm="1">
        <f t="array" ref="B1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2" s="6">
        <f>IFERROR(INDEX([1]!tblSchedule[Week Game Scheduled],MATCH(tblTeamSch[[#This Row],[Game Num]],[1]!tblSchedule[GameNum],0)),"")</f>
        <v>7</v>
      </c>
      <c r="D1182" s="6">
        <f>IFERROR(INDEX([1]!tblSchedule[Round],MATCH(tblTeamSch[[#This Row],[Game Num]],[1]!tblSchedule[GameNum],0)),"")</f>
        <v>5</v>
      </c>
      <c r="E1182" s="6">
        <f>IFERROR(INDEX([1]!tblSchedule[Rnd Sch],MATCH(tblTeamSch[[#This Row],[Game Num]],[1]!tblSchedule[GameNum],0)),"")</f>
        <v>5</v>
      </c>
      <c r="F1182" s="6" t="str">
        <f>IFERROR(INDEX([1]!tblSchedule[DLC],MATCH(tblTeamSch[[#This Row],[Game Num]],[1]!tblSchedule[GameNum],0)),"")</f>
        <v>4G1A</v>
      </c>
      <c r="G1182" s="7" t="str">
        <f>IFERROR(INDEX([1]!tblSchedule[Facility],MATCH(tblTeamSch[[#This Row],[Game Num]],[1]!tblSchedule[GameNum],0)),"")</f>
        <v>Saint Bernard Parish Hall</v>
      </c>
      <c r="H1182" s="8">
        <f>IFERROR(INDEX([1]!tblSchedule[Game Date],MATCH(tblTeamSch[[#This Row],[Game Num]],[1]!tblSchedule[GameNum],0)),"")</f>
        <v>46039</v>
      </c>
      <c r="I1182" s="9">
        <f>IFERROR(INDEX([1]!tblSchedule[Game Time],MATCH(tblTeamSch[[#This Row],[Game Num]],[1]!tblSchedule[GameNum],0)),"")</f>
        <v>0.5</v>
      </c>
      <c r="J1182" s="10" t="str">
        <f>IFERROR(INDEX([1]!tblTeams[Organization],MATCH(tblTeamSch[[#This Row],[Team]],[1]!tblTeams[Team],0)),"")</f>
        <v>St. Bernard</v>
      </c>
      <c r="K1182" s="10" t="str">
        <f>IFERROR(INDEX([1]!tblOrg[Abbr],MATCH(tblTeamSch[[#This Row],[Org]],[1]!tblOrg[Organization],0)),"")</f>
        <v>Ber</v>
      </c>
      <c r="L1182" s="10" t="str">
        <f>IFERROR(INDEX(IF(tblTeamSch[[#This Row],[1vs2]]=1,[1]!tblSchedule[Team 1 Name],[1]!tblSchedule[Team 2 Name]),MATCH(tblTeamSch[[#This Row],[Game Num]],[1]!tblSchedule[GameNum],0)),"")</f>
        <v>St Bernard BB 4G#1</v>
      </c>
      <c r="M1182" s="10" t="str">
        <f>IFERROR(INDEX(IF(tblTeamSch[[#This Row],[1vs2]]=1,[1]!tblSchedule[Team 2 Name],[1]!tblSchedule[Team 1 Name]),MATCH(tblTeamSch[[#This Row],[Game Num]],[1]!tblSchedule[GameNum],0)),"")</f>
        <v>St Edward Bball 4G1</v>
      </c>
      <c r="N1182" s="6" t="str" cm="1">
        <f t="array" ref="N11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2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182" s="6" t="str">
        <f>IFERROR(INDEX(#REF!,MATCH(tblTeamSch[[#This Row],[Team]],[1]!tblTeams[Team],0)),"")</f>
        <v/>
      </c>
      <c r="Q1182" s="6">
        <f>INDEX([1]!tblSchedule[Home Game],MATCH(tblTeamSch[[#This Row],[Game Num]],[1]!tblSchedule[GameNum],0))</f>
        <v>1</v>
      </c>
      <c r="R1182" s="7" t="e">
        <f>IF(COUNTIFS(tblTeamSch[Team],tblTeamSch[[#This Row],[Team]],#REF!,1)&gt;1,"Y","")</f>
        <v>#REF!</v>
      </c>
      <c r="S1182" s="6">
        <f>INDEX([1]!tblLoc[Score],MATCH(INDEX([1]!tblOrg[Loc],MATCH(tblTeamSch[[#This Row],[Org]],[1]!tblOrg[Organization],0)),[1]!tblLoc[Loc],0))</f>
        <v>7</v>
      </c>
      <c r="T1182" s="6" t="e">
        <f>INDEX([1]!tblLoc[Score],MATCH(INDEX([1]!tblOrg[Loc],MATCH(#REF!,[1]!tblOrg[Abbr],0)),[1]!tblLoc[Loc],0))</f>
        <v>#REF!</v>
      </c>
      <c r="U1182" s="6">
        <f>IFERROR(INDEX([1]!tblLoc[Score],MATCH(INDEX([1]!tblOrg[Loc],MATCH(INDEX(FacList,MATCH(tblTeamSch[[#This Row],[Facility]],INDEX(FacList,,1),0),3),[1]!tblOrg[Org Num],0)),[1]!tblLoc[Loc],0)),"")</f>
        <v>7</v>
      </c>
      <c r="V1182" s="6">
        <f>IF(OR(tblTeamSch[[#This Row],[Court]]="",tblTeamSch[[#This Row],[Home]]&gt;0),0,IF(tblTeamSch[[#This Row],[Court]]&lt;10,0,IF(tblTeamSch[[#This Row],[Home Court]]=10,0,10)))</f>
        <v>0</v>
      </c>
      <c r="W1182" s="6" t="e">
        <f>COUNTIFS(tblTeamSch[Travel Score for Game],10,tblTeamSch[Home],0,#REF!,#REF!)</f>
        <v>#REF!</v>
      </c>
      <c r="X1182" s="6" t="str">
        <f>IFERROR(INDEX(tblTeamSch[Overall Travel Score],MATCH(tblTeamSch[[#This Row],[Opponent]],tblTeamSch[Team],0)),"")</f>
        <v/>
      </c>
      <c r="Y1182" s="6" cm="1">
        <f t="array" ref="Y1182">IF(Y1181="Num",1,IF(Y1181="","",IF(Y1181+1&gt;TotalNumRegGames*2,"",Y1181+1)))</f>
        <v>1181</v>
      </c>
    </row>
    <row r="1183" spans="1:25" ht="13.35" customHeight="1" x14ac:dyDescent="0.3">
      <c r="A1183" s="6" cm="1">
        <f t="array" ref="A1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1074</v>
      </c>
      <c r="B1183" s="6" cm="1">
        <f t="array" ref="B1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3" s="6">
        <f>IFERROR(INDEX([1]!tblSchedule[Week Game Scheduled],MATCH(tblTeamSch[[#This Row],[Game Num]],[1]!tblSchedule[GameNum],0)),"")</f>
        <v>8</v>
      </c>
      <c r="D1183" s="6">
        <f>IFERROR(INDEX([1]!tblSchedule[Round],MATCH(tblTeamSch[[#This Row],[Game Num]],[1]!tblSchedule[GameNum],0)),"")</f>
        <v>6</v>
      </c>
      <c r="E1183" s="6">
        <f>IFERROR(INDEX([1]!tblSchedule[Rnd Sch],MATCH(tblTeamSch[[#This Row],[Game Num]],[1]!tblSchedule[GameNum],0)),"")</f>
        <v>6</v>
      </c>
      <c r="F1183" s="6" t="str">
        <f>IFERROR(INDEX([1]!tblSchedule[DLC],MATCH(tblTeamSch[[#This Row],[Game Num]],[1]!tblSchedule[GameNum],0)),"")</f>
        <v>4G1A</v>
      </c>
      <c r="G1183" s="7" t="str">
        <f>IFERROR(INDEX([1]!tblSchedule[Facility],MATCH(tblTeamSch[[#This Row],[Game Num]],[1]!tblSchedule[GameNum],0)),"")</f>
        <v>Saint Bernard Parish Hall</v>
      </c>
      <c r="H1183" s="8">
        <f>IFERROR(INDEX([1]!tblSchedule[Game Date],MATCH(tblTeamSch[[#This Row],[Game Num]],[1]!tblSchedule[GameNum],0)),"")</f>
        <v>46046</v>
      </c>
      <c r="I1183" s="9">
        <f>IFERROR(INDEX([1]!tblSchedule[Game Time],MATCH(tblTeamSch[[#This Row],[Game Num]],[1]!tblSchedule[GameNum],0)),"")</f>
        <v>0.45833333333333331</v>
      </c>
      <c r="J1183" s="10" t="str">
        <f>IFERROR(INDEX([1]!tblTeams[Organization],MATCH(tblTeamSch[[#This Row],[Team]],[1]!tblTeams[Team],0)),"")</f>
        <v>St. Bernard</v>
      </c>
      <c r="K1183" s="10" t="str">
        <f>IFERROR(INDEX([1]!tblOrg[Abbr],MATCH(tblTeamSch[[#This Row],[Org]],[1]!tblOrg[Organization],0)),"")</f>
        <v>Ber</v>
      </c>
      <c r="L1183" s="10" t="str">
        <f>IFERROR(INDEX(IF(tblTeamSch[[#This Row],[1vs2]]=1,[1]!tblSchedule[Team 1 Name],[1]!tblSchedule[Team 2 Name]),MATCH(tblTeamSch[[#This Row],[Game Num]],[1]!tblSchedule[GameNum],0)),"")</f>
        <v>St Bernard BB 4G#1</v>
      </c>
      <c r="M1183" s="10" t="str">
        <f>IFERROR(INDEX(IF(tblTeamSch[[#This Row],[1vs2]]=1,[1]!tblSchedule[Team 2 Name],[1]!tblSchedule[Team 1 Name]),MATCH(tblTeamSch[[#This Row],[Game Num]],[1]!tblSchedule[GameNum],0)),"")</f>
        <v>Ascension BB 4G#1</v>
      </c>
      <c r="N1183" s="6" t="str" cm="1">
        <f t="array" ref="N11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83" s="6" t="str">
        <f>IFERROR(INDEX(#REF!,MATCH(tblTeamSch[[#This Row],[Team]],[1]!tblTeams[Team],0)),"")</f>
        <v/>
      </c>
      <c r="Q1183" s="6">
        <f>INDEX([1]!tblSchedule[Home Game],MATCH(tblTeamSch[[#This Row],[Game Num]],[1]!tblSchedule[GameNum],0))</f>
        <v>1</v>
      </c>
      <c r="R1183" s="7" t="e">
        <f>IF(COUNTIFS(tblTeamSch[Team],tblTeamSch[[#This Row],[Team]],#REF!,1)&gt;1,"Y","")</f>
        <v>#REF!</v>
      </c>
      <c r="S1183" s="6">
        <f>INDEX([1]!tblLoc[Score],MATCH(INDEX([1]!tblOrg[Loc],MATCH(tblTeamSch[[#This Row],[Org]],[1]!tblOrg[Organization],0)),[1]!tblLoc[Loc],0))</f>
        <v>7</v>
      </c>
      <c r="T1183" s="6" t="e">
        <f>INDEX([1]!tblLoc[Score],MATCH(INDEX([1]!tblOrg[Loc],MATCH(#REF!,[1]!tblOrg[Abbr],0)),[1]!tblLoc[Loc],0))</f>
        <v>#REF!</v>
      </c>
      <c r="U1183" s="6">
        <f>IFERROR(INDEX([1]!tblLoc[Score],MATCH(INDEX([1]!tblOrg[Loc],MATCH(INDEX(FacList,MATCH(tblTeamSch[[#This Row],[Facility]],INDEX(FacList,,1),0),3),[1]!tblOrg[Org Num],0)),[1]!tblLoc[Loc],0)),"")</f>
        <v>7</v>
      </c>
      <c r="V1183" s="6">
        <f>IF(OR(tblTeamSch[[#This Row],[Court]]="",tblTeamSch[[#This Row],[Home]]&gt;0),0,IF(tblTeamSch[[#This Row],[Court]]&lt;10,0,IF(tblTeamSch[[#This Row],[Home Court]]=10,0,10)))</f>
        <v>0</v>
      </c>
      <c r="W1183" s="6" t="e">
        <f>COUNTIFS(tblTeamSch[Travel Score for Game],10,tblTeamSch[Home],0,#REF!,#REF!)</f>
        <v>#REF!</v>
      </c>
      <c r="X1183" s="6" t="str">
        <f>IFERROR(INDEX(tblTeamSch[Overall Travel Score],MATCH(tblTeamSch[[#This Row],[Opponent]],tblTeamSch[Team],0)),"")</f>
        <v/>
      </c>
      <c r="Y1183" s="6" cm="1">
        <f t="array" ref="Y1183">IF(Y1182="Num",1,IF(Y1182="","",IF(Y1182+1&gt;TotalNumRegGames*2,"",Y1182+1)))</f>
        <v>1182</v>
      </c>
    </row>
    <row r="1184" spans="1:25" ht="13.35" customHeight="1" x14ac:dyDescent="0.3">
      <c r="A1184" s="6" cm="1">
        <f t="array" ref="A1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1079</v>
      </c>
      <c r="B1184" s="6" cm="1">
        <f t="array" ref="B1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4" s="6">
        <f>IFERROR(INDEX([1]!tblSchedule[Week Game Scheduled],MATCH(tblTeamSch[[#This Row],[Game Num]],[1]!tblSchedule[GameNum],0)),"")</f>
        <v>9</v>
      </c>
      <c r="D1184" s="6">
        <f>IFERROR(INDEX([1]!tblSchedule[Round],MATCH(tblTeamSch[[#This Row],[Game Num]],[1]!tblSchedule[GameNum],0)),"")</f>
        <v>7</v>
      </c>
      <c r="E1184" s="6">
        <f>IFERROR(INDEX([1]!tblSchedule[Rnd Sch],MATCH(tblTeamSch[[#This Row],[Game Num]],[1]!tblSchedule[GameNum],0)),"")</f>
        <v>7</v>
      </c>
      <c r="F1184" s="6" t="str">
        <f>IFERROR(INDEX([1]!tblSchedule[DLC],MATCH(tblTeamSch[[#This Row],[Game Num]],[1]!tblSchedule[GameNum],0)),"")</f>
        <v>4G1A</v>
      </c>
      <c r="G1184" s="7" t="str">
        <f>IFERROR(INDEX([1]!tblSchedule[Facility],MATCH(tblTeamSch[[#This Row],[Game Num]],[1]!tblSchedule[GameNum],0)),"")</f>
        <v>Saint Bernard Parish Hall</v>
      </c>
      <c r="H1184" s="8">
        <f>IFERROR(INDEX([1]!tblSchedule[Game Date],MATCH(tblTeamSch[[#This Row],[Game Num]],[1]!tblSchedule[GameNum],0)),"")</f>
        <v>46053</v>
      </c>
      <c r="I1184" s="9">
        <f>IFERROR(INDEX([1]!tblSchedule[Game Time],MATCH(tblTeamSch[[#This Row],[Game Num]],[1]!tblSchedule[GameNum],0)),"")</f>
        <v>0.54166666666666663</v>
      </c>
      <c r="J1184" s="10" t="str">
        <f>IFERROR(INDEX([1]!tblTeams[Organization],MATCH(tblTeamSch[[#This Row],[Team]],[1]!tblTeams[Team],0)),"")</f>
        <v>St. Bernard</v>
      </c>
      <c r="K1184" s="10" t="str">
        <f>IFERROR(INDEX([1]!tblOrg[Abbr],MATCH(tblTeamSch[[#This Row],[Org]],[1]!tblOrg[Organization],0)),"")</f>
        <v>Ber</v>
      </c>
      <c r="L1184" s="10" t="str">
        <f>IFERROR(INDEX(IF(tblTeamSch[[#This Row],[1vs2]]=1,[1]!tblSchedule[Team 1 Name],[1]!tblSchedule[Team 2 Name]),MATCH(tblTeamSch[[#This Row],[Game Num]],[1]!tblSchedule[GameNum],0)),"")</f>
        <v>St Bernard BB 4G#1</v>
      </c>
      <c r="M1184" s="10" t="str">
        <f>IFERROR(INDEX(IF(tblTeamSch[[#This Row],[1vs2]]=1,[1]!tblSchedule[Team 2 Name],[1]!tblSchedule[Team 1 Name]),MATCH(tblTeamSch[[#This Row],[Game Num]],[1]!tblSchedule[GameNum],0)),"")</f>
        <v>St Paul BB 4G#1</v>
      </c>
      <c r="N1184" s="6" t="str" cm="1">
        <f t="array" ref="N11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4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184" s="6" t="str">
        <f>IFERROR(INDEX(#REF!,MATCH(tblTeamSch[[#This Row],[Team]],[1]!tblTeams[Team],0)),"")</f>
        <v/>
      </c>
      <c r="Q1184" s="6">
        <f>INDEX([1]!tblSchedule[Home Game],MATCH(tblTeamSch[[#This Row],[Game Num]],[1]!tblSchedule[GameNum],0))</f>
        <v>1</v>
      </c>
      <c r="R1184" s="7" t="e">
        <f>IF(COUNTIFS(tblTeamSch[Team],tblTeamSch[[#This Row],[Team]],#REF!,1)&gt;1,"Y","")</f>
        <v>#REF!</v>
      </c>
      <c r="S1184" s="6">
        <f>INDEX([1]!tblLoc[Score],MATCH(INDEX([1]!tblOrg[Loc],MATCH(tblTeamSch[[#This Row],[Org]],[1]!tblOrg[Organization],0)),[1]!tblLoc[Loc],0))</f>
        <v>7</v>
      </c>
      <c r="T1184" s="6" t="e">
        <f>INDEX([1]!tblLoc[Score],MATCH(INDEX([1]!tblOrg[Loc],MATCH(#REF!,[1]!tblOrg[Abbr],0)),[1]!tblLoc[Loc],0))</f>
        <v>#REF!</v>
      </c>
      <c r="U1184" s="6">
        <f>IFERROR(INDEX([1]!tblLoc[Score],MATCH(INDEX([1]!tblOrg[Loc],MATCH(INDEX(FacList,MATCH(tblTeamSch[[#This Row],[Facility]],INDEX(FacList,,1),0),3),[1]!tblOrg[Org Num],0)),[1]!tblLoc[Loc],0)),"")</f>
        <v>7</v>
      </c>
      <c r="V1184" s="6">
        <f>IF(OR(tblTeamSch[[#This Row],[Court]]="",tblTeamSch[[#This Row],[Home]]&gt;0),0,IF(tblTeamSch[[#This Row],[Court]]&lt;10,0,IF(tblTeamSch[[#This Row],[Home Court]]=10,0,10)))</f>
        <v>0</v>
      </c>
      <c r="W1184" s="6" t="e">
        <f>COUNTIFS(tblTeamSch[Travel Score for Game],10,tblTeamSch[Home],0,#REF!,#REF!)</f>
        <v>#REF!</v>
      </c>
      <c r="X1184" s="6" t="str">
        <f>IFERROR(INDEX(tblTeamSch[Overall Travel Score],MATCH(tblTeamSch[[#This Row],[Opponent]],tblTeamSch[Team],0)),"")</f>
        <v/>
      </c>
      <c r="Y1184" s="6" cm="1">
        <f t="array" ref="Y1184">IF(Y1183="Num",1,IF(Y1183="","",IF(Y1183+1&gt;TotalNumRegGames*2,"",Y1183+1)))</f>
        <v>1183</v>
      </c>
    </row>
    <row r="1185" spans="1:25" ht="13.35" customHeight="1" x14ac:dyDescent="0.3">
      <c r="A1185" s="6" cm="1">
        <f t="array" ref="A1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1124</v>
      </c>
      <c r="B1185" s="6" cm="1">
        <f t="array" ref="B1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5" s="6">
        <f>IFERROR(INDEX([1]!tblSchedule[Week Game Scheduled],MATCH(tblTeamSch[[#This Row],[Game Num]],[1]!tblSchedule[GameNum],0)),"")</f>
        <v>49</v>
      </c>
      <c r="D1185" s="6">
        <f>IFERROR(INDEX([1]!tblSchedule[Round],MATCH(tblTeamSch[[#This Row],[Game Num]],[1]!tblSchedule[GameNum],0)),"")</f>
        <v>1</v>
      </c>
      <c r="E1185" s="6">
        <f>IFERROR(INDEX([1]!tblSchedule[Rnd Sch],MATCH(tblTeamSch[[#This Row],[Game Num]],[1]!tblSchedule[GameNum],0)),"")</f>
        <v>1</v>
      </c>
      <c r="F1185" s="6" t="str">
        <f>IFERROR(INDEX([1]!tblSchedule[DLC],MATCH(tblTeamSch[[#This Row],[Game Num]],[1]!tblSchedule[GameNum],0)),"")</f>
        <v>4G2A</v>
      </c>
      <c r="G1185" s="7" t="str">
        <f>IFERROR(INDEX([1]!tblSchedule[Facility],MATCH(tblTeamSch[[#This Row],[Game Num]],[1]!tblSchedule[GameNum],0)),"")</f>
        <v>Saint Bernard Parish Hall</v>
      </c>
      <c r="H1185" s="8">
        <f>IFERROR(INDEX([1]!tblSchedule[Game Date],MATCH(tblTeamSch[[#This Row],[Game Num]],[1]!tblSchedule[GameNum],0)),"")</f>
        <v>45997</v>
      </c>
      <c r="I1185" s="9">
        <f>IFERROR(INDEX([1]!tblSchedule[Game Time],MATCH(tblTeamSch[[#This Row],[Game Num]],[1]!tblSchedule[GameNum],0)),"")</f>
        <v>0.58333333333333337</v>
      </c>
      <c r="J1185" s="10" t="str">
        <f>IFERROR(INDEX([1]!tblTeams[Organization],MATCH(tblTeamSch[[#This Row],[Team]],[1]!tblTeams[Team],0)),"")</f>
        <v>St. Bernard</v>
      </c>
      <c r="K1185" s="10" t="str">
        <f>IFERROR(INDEX([1]!tblOrg[Abbr],MATCH(tblTeamSch[[#This Row],[Org]],[1]!tblOrg[Organization],0)),"")</f>
        <v>Ber</v>
      </c>
      <c r="L1185" s="10" t="str">
        <f>IFERROR(INDEX(IF(tblTeamSch[[#This Row],[1vs2]]=1,[1]!tblSchedule[Team 1 Name],[1]!tblSchedule[Team 2 Name]),MATCH(tblTeamSch[[#This Row],[Game Num]],[1]!tblSchedule[GameNum],0)),"")</f>
        <v>St Bernard BB 4G#2</v>
      </c>
      <c r="M1185" s="10" t="str">
        <f>IFERROR(INDEX(IF(tblTeamSch[[#This Row],[1vs2]]=1,[1]!tblSchedule[Team 2 Name],[1]!tblSchedule[Team 1 Name]),MATCH(tblTeamSch[[#This Row],[Game Num]],[1]!tblSchedule[GameNum],0)),"")</f>
        <v>St. Paul BB 4G#2</v>
      </c>
      <c r="N1185" s="6" t="str" cm="1">
        <f t="array" ref="N11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185" s="6" t="str">
        <f>IFERROR(INDEX(#REF!,MATCH(tblTeamSch[[#This Row],[Team]],[1]!tblTeams[Team],0)),"")</f>
        <v/>
      </c>
      <c r="Q1185" s="6">
        <f>INDEX([1]!tblSchedule[Home Game],MATCH(tblTeamSch[[#This Row],[Game Num]],[1]!tblSchedule[GameNum],0))</f>
        <v>1</v>
      </c>
      <c r="R1185" s="7" t="e">
        <f>IF(COUNTIFS(tblTeamSch[Team],tblTeamSch[[#This Row],[Team]],#REF!,1)&gt;1,"Y","")</f>
        <v>#REF!</v>
      </c>
      <c r="S1185" s="6">
        <f>INDEX([1]!tblLoc[Score],MATCH(INDEX([1]!tblOrg[Loc],MATCH(tblTeamSch[[#This Row],[Org]],[1]!tblOrg[Organization],0)),[1]!tblLoc[Loc],0))</f>
        <v>7</v>
      </c>
      <c r="T1185" s="6" t="e">
        <f>INDEX([1]!tblLoc[Score],MATCH(INDEX([1]!tblOrg[Loc],MATCH(#REF!,[1]!tblOrg[Abbr],0)),[1]!tblLoc[Loc],0))</f>
        <v>#REF!</v>
      </c>
      <c r="U1185" s="6">
        <f>IFERROR(INDEX([1]!tblLoc[Score],MATCH(INDEX([1]!tblOrg[Loc],MATCH(INDEX(FacList,MATCH(tblTeamSch[[#This Row],[Facility]],INDEX(FacList,,1),0),3),[1]!tblOrg[Org Num],0)),[1]!tblLoc[Loc],0)),"")</f>
        <v>7</v>
      </c>
      <c r="V1185" s="6">
        <f>IF(OR(tblTeamSch[[#This Row],[Court]]="",tblTeamSch[[#This Row],[Home]]&gt;0),0,IF(tblTeamSch[[#This Row],[Court]]&lt;10,0,IF(tblTeamSch[[#This Row],[Home Court]]=10,0,10)))</f>
        <v>0</v>
      </c>
      <c r="W1185" s="6" t="e">
        <f>COUNTIFS(tblTeamSch[Travel Score for Game],10,tblTeamSch[Home],0,#REF!,#REF!)</f>
        <v>#REF!</v>
      </c>
      <c r="X1185" s="6" t="str">
        <f>IFERROR(INDEX(tblTeamSch[Overall Travel Score],MATCH(tblTeamSch[[#This Row],[Opponent]],tblTeamSch[Team],0)),"")</f>
        <v/>
      </c>
      <c r="Y1185" s="6" cm="1">
        <f t="array" ref="Y1185">IF(Y1184="Num",1,IF(Y1184="","",IF(Y1184+1&gt;TotalNumRegGames*2,"",Y1184+1)))</f>
        <v>1184</v>
      </c>
    </row>
    <row r="1186" spans="1:25" ht="13.35" customHeight="1" x14ac:dyDescent="0.3">
      <c r="A1186" s="6" cm="1">
        <f t="array" ref="A1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1127</v>
      </c>
      <c r="B1186" s="6" cm="1">
        <f t="array" ref="B1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86" s="6">
        <f>IFERROR(INDEX([1]!tblSchedule[Week Game Scheduled],MATCH(tblTeamSch[[#This Row],[Game Num]],[1]!tblSchedule[GameNum],0)),"")</f>
        <v>50</v>
      </c>
      <c r="D1186" s="6">
        <f>IFERROR(INDEX([1]!tblSchedule[Round],MATCH(tblTeamSch[[#This Row],[Game Num]],[1]!tblSchedule[GameNum],0)),"")</f>
        <v>2</v>
      </c>
      <c r="E1186" s="6">
        <f>IFERROR(INDEX([1]!tblSchedule[Rnd Sch],MATCH(tblTeamSch[[#This Row],[Game Num]],[1]!tblSchedule[GameNum],0)),"")</f>
        <v>2</v>
      </c>
      <c r="F1186" s="6" t="str">
        <f>IFERROR(INDEX([1]!tblSchedule[DLC],MATCH(tblTeamSch[[#This Row],[Game Num]],[1]!tblSchedule[GameNum],0)),"")</f>
        <v>4G2A</v>
      </c>
      <c r="G1186" s="7" t="str">
        <f>IFERROR(INDEX([1]!tblSchedule[Facility],MATCH(tblTeamSch[[#This Row],[Game Num]],[1]!tblSchedule[GameNum],0)),"")</f>
        <v>St. Stephen Martyr Gym</v>
      </c>
      <c r="H1186" s="8">
        <f>IFERROR(INDEX([1]!tblSchedule[Game Date],MATCH(tblTeamSch[[#This Row],[Game Num]],[1]!tblSchedule[GameNum],0)),"")</f>
        <v>46004</v>
      </c>
      <c r="I1186" s="9">
        <f>IFERROR(INDEX([1]!tblSchedule[Game Time],MATCH(tblTeamSch[[#This Row],[Game Num]],[1]!tblSchedule[GameNum],0)),"")</f>
        <v>0.58333333333333337</v>
      </c>
      <c r="J1186" s="10" t="str">
        <f>IFERROR(INDEX([1]!tblTeams[Organization],MATCH(tblTeamSch[[#This Row],[Team]],[1]!tblTeams[Team],0)),"")</f>
        <v>St. Bernard</v>
      </c>
      <c r="K1186" s="10" t="str">
        <f>IFERROR(INDEX([1]!tblOrg[Abbr],MATCH(tblTeamSch[[#This Row],[Org]],[1]!tblOrg[Organization],0)),"")</f>
        <v>Ber</v>
      </c>
      <c r="L1186" s="10" t="str">
        <f>IFERROR(INDEX(IF(tblTeamSch[[#This Row],[1vs2]]=1,[1]!tblSchedule[Team 1 Name],[1]!tblSchedule[Team 2 Name]),MATCH(tblTeamSch[[#This Row],[Game Num]],[1]!tblSchedule[GameNum],0)),"")</f>
        <v>St Bernard BB 4G#2</v>
      </c>
      <c r="M1186" s="10" t="str">
        <f>IFERROR(INDEX(IF(tblTeamSch[[#This Row],[1vs2]]=1,[1]!tblSchedule[Team 2 Name],[1]!tblSchedule[Team 1 Name]),MATCH(tblTeamSch[[#This Row],[Game Num]],[1]!tblSchedule[GameNum],0)),"")</f>
        <v>OLOL 3/4 GB #2 Blue</v>
      </c>
      <c r="N1186" s="6" t="str" cm="1">
        <f t="array" ref="N11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18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186" s="6" t="str">
        <f>IFERROR(INDEX(#REF!,MATCH(tblTeamSch[[#This Row],[Team]],[1]!tblTeams[Team],0)),"")</f>
        <v/>
      </c>
      <c r="Q1186" s="6">
        <f>INDEX([1]!tblSchedule[Home Game],MATCH(tblTeamSch[[#This Row],[Game Num]],[1]!tblSchedule[GameNum],0))</f>
        <v>0</v>
      </c>
      <c r="R1186" s="7" t="e">
        <f>IF(COUNTIFS(tblTeamSch[Team],tblTeamSch[[#This Row],[Team]],#REF!,1)&gt;1,"Y","")</f>
        <v>#REF!</v>
      </c>
      <c r="S1186" s="6">
        <f>INDEX([1]!tblLoc[Score],MATCH(INDEX([1]!tblOrg[Loc],MATCH(tblTeamSch[[#This Row],[Org]],[1]!tblOrg[Organization],0)),[1]!tblLoc[Loc],0))</f>
        <v>7</v>
      </c>
      <c r="T1186" s="6" t="e">
        <f>INDEX([1]!tblLoc[Score],MATCH(INDEX([1]!tblOrg[Loc],MATCH(#REF!,[1]!tblOrg[Abbr],0)),[1]!tblLoc[Loc],0))</f>
        <v>#REF!</v>
      </c>
      <c r="U1186" s="6">
        <f>IFERROR(INDEX([1]!tblLoc[Score],MATCH(INDEX([1]!tblOrg[Loc],MATCH(INDEX(FacList,MATCH(tblTeamSch[[#This Row],[Facility]],INDEX(FacList,,1),0),3),[1]!tblOrg[Org Num],0)),[1]!tblLoc[Loc],0)),"")</f>
        <v>0</v>
      </c>
      <c r="V1186" s="6">
        <f>IF(OR(tblTeamSch[[#This Row],[Court]]="",tblTeamSch[[#This Row],[Home]]&gt;0),0,IF(tblTeamSch[[#This Row],[Court]]&lt;10,0,IF(tblTeamSch[[#This Row],[Home Court]]=10,0,10)))</f>
        <v>0</v>
      </c>
      <c r="W1186" s="6" t="e">
        <f>COUNTIFS(tblTeamSch[Travel Score for Game],10,tblTeamSch[Home],0,#REF!,#REF!)</f>
        <v>#REF!</v>
      </c>
      <c r="X1186" s="6" t="str">
        <f>IFERROR(INDEX(tblTeamSch[Overall Travel Score],MATCH(tblTeamSch[[#This Row],[Opponent]],tblTeamSch[Team],0)),"")</f>
        <v/>
      </c>
      <c r="Y1186" s="6" cm="1">
        <f t="array" ref="Y1186">IF(Y1185="Num",1,IF(Y1185="","",IF(Y1185+1&gt;TotalNumRegGames*2,"",Y1185+1)))</f>
        <v>1185</v>
      </c>
    </row>
    <row r="1187" spans="1:25" ht="13.35" customHeight="1" x14ac:dyDescent="0.3">
      <c r="A1187" s="6" cm="1">
        <f t="array" ref="A1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1132</v>
      </c>
      <c r="B1187" s="6" cm="1">
        <f t="array" ref="B1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7" s="6">
        <f>IFERROR(INDEX([1]!tblSchedule[Week Game Scheduled],MATCH(tblTeamSch[[#This Row],[Game Num]],[1]!tblSchedule[GameNum],0)),"")</f>
        <v>6</v>
      </c>
      <c r="D1187" s="6">
        <f>IFERROR(INDEX([1]!tblSchedule[Round],MATCH(tblTeamSch[[#This Row],[Game Num]],[1]!tblSchedule[GameNum],0)),"")</f>
        <v>4</v>
      </c>
      <c r="E1187" s="6">
        <f>IFERROR(INDEX([1]!tblSchedule[Rnd Sch],MATCH(tblTeamSch[[#This Row],[Game Num]],[1]!tblSchedule[GameNum],0)),"")</f>
        <v>4</v>
      </c>
      <c r="F1187" s="6" t="str">
        <f>IFERROR(INDEX([1]!tblSchedule[DLC],MATCH(tblTeamSch[[#This Row],[Game Num]],[1]!tblSchedule[GameNum],0)),"")</f>
        <v>4G2A</v>
      </c>
      <c r="G1187" s="7" t="str">
        <f>IFERROR(INDEX([1]!tblSchedule[Facility],MATCH(tblTeamSch[[#This Row],[Game Num]],[1]!tblSchedule[GameNum],0)),"")</f>
        <v>Saint Bernard Parish Hall</v>
      </c>
      <c r="H1187" s="8">
        <f>IFERROR(INDEX([1]!tblSchedule[Game Date],MATCH(tblTeamSch[[#This Row],[Game Num]],[1]!tblSchedule[GameNum],0)),"")</f>
        <v>46032</v>
      </c>
      <c r="I1187" s="9">
        <f>IFERROR(INDEX([1]!tblSchedule[Game Time],MATCH(tblTeamSch[[#This Row],[Game Num]],[1]!tblSchedule[GameNum],0)),"")</f>
        <v>0.54166666666666663</v>
      </c>
      <c r="J1187" s="10" t="str">
        <f>IFERROR(INDEX([1]!tblTeams[Organization],MATCH(tblTeamSch[[#This Row],[Team]],[1]!tblTeams[Team],0)),"")</f>
        <v>St. Bernard</v>
      </c>
      <c r="K1187" s="10" t="str">
        <f>IFERROR(INDEX([1]!tblOrg[Abbr],MATCH(tblTeamSch[[#This Row],[Org]],[1]!tblOrg[Organization],0)),"")</f>
        <v>Ber</v>
      </c>
      <c r="L1187" s="10" t="str">
        <f>IFERROR(INDEX(IF(tblTeamSch[[#This Row],[1vs2]]=1,[1]!tblSchedule[Team 1 Name],[1]!tblSchedule[Team 2 Name]),MATCH(tblTeamSch[[#This Row],[Game Num]],[1]!tblSchedule[GameNum],0)),"")</f>
        <v>St Bernard BB 4G#2</v>
      </c>
      <c r="M1187" s="10" t="str">
        <f>IFERROR(INDEX(IF(tblTeamSch[[#This Row],[1vs2]]=1,[1]!tblSchedule[Team 2 Name],[1]!tblSchedule[Team 1 Name]),MATCH(tblTeamSch[[#This Row],[Game Num]],[1]!tblSchedule[GameNum],0)),"")</f>
        <v>OLOL 3/4 GB #2 White</v>
      </c>
      <c r="N1187" s="6" t="str" cm="1">
        <f t="array" ref="N11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7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187" s="6" t="str">
        <f>IFERROR(INDEX(#REF!,MATCH(tblTeamSch[[#This Row],[Team]],[1]!tblTeams[Team],0)),"")</f>
        <v/>
      </c>
      <c r="Q1187" s="6">
        <f>INDEX([1]!tblSchedule[Home Game],MATCH(tblTeamSch[[#This Row],[Game Num]],[1]!tblSchedule[GameNum],0))</f>
        <v>1</v>
      </c>
      <c r="R1187" s="7" t="e">
        <f>IF(COUNTIFS(tblTeamSch[Team],tblTeamSch[[#This Row],[Team]],#REF!,1)&gt;1,"Y","")</f>
        <v>#REF!</v>
      </c>
      <c r="S1187" s="6">
        <f>INDEX([1]!tblLoc[Score],MATCH(INDEX([1]!tblOrg[Loc],MATCH(tblTeamSch[[#This Row],[Org]],[1]!tblOrg[Organization],0)),[1]!tblLoc[Loc],0))</f>
        <v>7</v>
      </c>
      <c r="T1187" s="6" t="e">
        <f>INDEX([1]!tblLoc[Score],MATCH(INDEX([1]!tblOrg[Loc],MATCH(#REF!,[1]!tblOrg[Abbr],0)),[1]!tblLoc[Loc],0))</f>
        <v>#REF!</v>
      </c>
      <c r="U1187" s="6">
        <f>IFERROR(INDEX([1]!tblLoc[Score],MATCH(INDEX([1]!tblOrg[Loc],MATCH(INDEX(FacList,MATCH(tblTeamSch[[#This Row],[Facility]],INDEX(FacList,,1),0),3),[1]!tblOrg[Org Num],0)),[1]!tblLoc[Loc],0)),"")</f>
        <v>7</v>
      </c>
      <c r="V1187" s="6">
        <f>IF(OR(tblTeamSch[[#This Row],[Court]]="",tblTeamSch[[#This Row],[Home]]&gt;0),0,IF(tblTeamSch[[#This Row],[Court]]&lt;10,0,IF(tblTeamSch[[#This Row],[Home Court]]=10,0,10)))</f>
        <v>0</v>
      </c>
      <c r="W1187" s="6" t="e">
        <f>COUNTIFS(tblTeamSch[Travel Score for Game],10,tblTeamSch[Home],0,#REF!,#REF!)</f>
        <v>#REF!</v>
      </c>
      <c r="X1187" s="6" t="str">
        <f>IFERROR(INDEX(tblTeamSch[Overall Travel Score],MATCH(tblTeamSch[[#This Row],[Opponent]],tblTeamSch[Team],0)),"")</f>
        <v/>
      </c>
      <c r="Y1187" s="6" cm="1">
        <f t="array" ref="Y1187">IF(Y1186="Num",1,IF(Y1186="","",IF(Y1186+1&gt;TotalNumRegGames*2,"",Y1186+1)))</f>
        <v>1186</v>
      </c>
    </row>
    <row r="1188" spans="1:25" ht="13.35" customHeight="1" x14ac:dyDescent="0.3">
      <c r="A1188" s="6" cm="1">
        <f t="array" ref="A1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1145</v>
      </c>
      <c r="B1188" s="6" cm="1">
        <f t="array" ref="B1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8" s="6">
        <f>IFERROR(INDEX([1]!tblSchedule[Week Game Scheduled],MATCH(tblTeamSch[[#This Row],[Game Num]],[1]!tblSchedule[GameNum],0)),"")</f>
        <v>7</v>
      </c>
      <c r="D1188" s="6">
        <f>IFERROR(INDEX([1]!tblSchedule[Round],MATCH(tblTeamSch[[#This Row],[Game Num]],[1]!tblSchedule[GameNum],0)),"")</f>
        <v>8</v>
      </c>
      <c r="E1188" s="6">
        <f>IFERROR(INDEX([1]!tblSchedule[Rnd Sch],MATCH(tblTeamSch[[#This Row],[Game Num]],[1]!tblSchedule[GameNum],0)),"")</f>
        <v>4</v>
      </c>
      <c r="F1188" s="6" t="str">
        <f>IFERROR(INDEX([1]!tblSchedule[DLC],MATCH(tblTeamSch[[#This Row],[Game Num]],[1]!tblSchedule[GameNum],0)),"")</f>
        <v>4G2A</v>
      </c>
      <c r="G1188" s="7" t="str">
        <f>IFERROR(INDEX([1]!tblSchedule[Facility],MATCH(tblTeamSch[[#This Row],[Game Num]],[1]!tblSchedule[GameNum],0)),"")</f>
        <v>Saint Andrew Academy Gym</v>
      </c>
      <c r="H1188" s="8">
        <f>IFERROR(INDEX([1]!tblSchedule[Game Date],MATCH(tblTeamSch[[#This Row],[Game Num]],[1]!tblSchedule[GameNum],0)),"")</f>
        <v>46033</v>
      </c>
      <c r="I1188" s="9">
        <f>IFERROR(INDEX([1]!tblSchedule[Game Time],MATCH(tblTeamSch[[#This Row],[Game Num]],[1]!tblSchedule[GameNum],0)),"")</f>
        <v>0.66666666666666663</v>
      </c>
      <c r="J1188" s="10" t="str">
        <f>IFERROR(INDEX([1]!tblTeams[Organization],MATCH(tblTeamSch[[#This Row],[Team]],[1]!tblTeams[Team],0)),"")</f>
        <v>St. Bernard</v>
      </c>
      <c r="K1188" s="10" t="str">
        <f>IFERROR(INDEX([1]!tblOrg[Abbr],MATCH(tblTeamSch[[#This Row],[Org]],[1]!tblOrg[Organization],0)),"")</f>
        <v>Ber</v>
      </c>
      <c r="L1188" s="10" t="str">
        <f>IFERROR(INDEX(IF(tblTeamSch[[#This Row],[1vs2]]=1,[1]!tblSchedule[Team 1 Name],[1]!tblSchedule[Team 2 Name]),MATCH(tblTeamSch[[#This Row],[Game Num]],[1]!tblSchedule[GameNum],0)),"")</f>
        <v>St Bernard BB 4G#2</v>
      </c>
      <c r="M1188" s="10" t="str">
        <f>IFERROR(INDEX(IF(tblTeamSch[[#This Row],[1vs2]]=1,[1]!tblSchedule[Team 2 Name],[1]!tblSchedule[Team 1 Name]),MATCH(tblTeamSch[[#This Row],[Game Num]],[1]!tblSchedule[GameNum],0)),"")</f>
        <v>St. Paul BB 4G#2</v>
      </c>
      <c r="N1188" s="6" t="str" cm="1">
        <f t="array" ref="N11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18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188" s="6" t="str">
        <f>IFERROR(INDEX(#REF!,MATCH(tblTeamSch[[#This Row],[Team]],[1]!tblTeams[Team],0)),"")</f>
        <v/>
      </c>
      <c r="Q1188" s="6">
        <f>INDEX([1]!tblSchedule[Home Game],MATCH(tblTeamSch[[#This Row],[Game Num]],[1]!tblSchedule[GameNum],0))</f>
        <v>0</v>
      </c>
      <c r="R1188" s="7" t="e">
        <f>IF(COUNTIFS(tblTeamSch[Team],tblTeamSch[[#This Row],[Team]],#REF!,1)&gt;1,"Y","")</f>
        <v>#REF!</v>
      </c>
      <c r="S1188" s="6">
        <f>INDEX([1]!tblLoc[Score],MATCH(INDEX([1]!tblOrg[Loc],MATCH(tblTeamSch[[#This Row],[Org]],[1]!tblOrg[Organization],0)),[1]!tblLoc[Loc],0))</f>
        <v>7</v>
      </c>
      <c r="T1188" s="6" t="e">
        <f>INDEX([1]!tblLoc[Score],MATCH(INDEX([1]!tblOrg[Loc],MATCH(#REF!,[1]!tblOrg[Abbr],0)),[1]!tblLoc[Loc],0))</f>
        <v>#REF!</v>
      </c>
      <c r="U1188" s="6">
        <f>IFERROR(INDEX([1]!tblLoc[Score],MATCH(INDEX([1]!tblOrg[Loc],MATCH(INDEX(FacList,MATCH(tblTeamSch[[#This Row],[Facility]],INDEX(FacList,,1),0),3),[1]!tblOrg[Org Num],0)),[1]!tblLoc[Loc],0)),"")</f>
        <v>10</v>
      </c>
      <c r="V1188" s="6">
        <f>IF(OR(tblTeamSch[[#This Row],[Court]]="",tblTeamSch[[#This Row],[Home]]&gt;0),0,IF(tblTeamSch[[#This Row],[Court]]&lt;10,0,IF(tblTeamSch[[#This Row],[Home Court]]=10,0,10)))</f>
        <v>10</v>
      </c>
      <c r="W1188" s="6" t="e">
        <f>COUNTIFS(tblTeamSch[Travel Score for Game],10,tblTeamSch[Home],0,#REF!,#REF!)</f>
        <v>#REF!</v>
      </c>
      <c r="X1188" s="6" t="str">
        <f>IFERROR(INDEX(tblTeamSch[Overall Travel Score],MATCH(tblTeamSch[[#This Row],[Opponent]],tblTeamSch[Team],0)),"")</f>
        <v/>
      </c>
      <c r="Y1188" s="6" cm="1">
        <f t="array" ref="Y1188">IF(Y1187="Num",1,IF(Y1187="","",IF(Y1187+1&gt;TotalNumRegGames*2,"",Y1187+1)))</f>
        <v>1187</v>
      </c>
    </row>
    <row r="1189" spans="1:25" ht="13.35" customHeight="1" x14ac:dyDescent="0.3">
      <c r="A1189" s="6" cm="1">
        <f t="array" ref="A1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1134</v>
      </c>
      <c r="B1189" s="6" cm="1">
        <f t="array" ref="B1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89" s="6">
        <f>IFERROR(INDEX([1]!tblSchedule[Week Game Scheduled],MATCH(tblTeamSch[[#This Row],[Game Num]],[1]!tblSchedule[GameNum],0)),"")</f>
        <v>7</v>
      </c>
      <c r="D1189" s="6">
        <f>IFERROR(INDEX([1]!tblSchedule[Round],MATCH(tblTeamSch[[#This Row],[Game Num]],[1]!tblSchedule[GameNum],0)),"")</f>
        <v>5</v>
      </c>
      <c r="E1189" s="6">
        <f>IFERROR(INDEX([1]!tblSchedule[Rnd Sch],MATCH(tblTeamSch[[#This Row],[Game Num]],[1]!tblSchedule[GameNum],0)),"")</f>
        <v>5</v>
      </c>
      <c r="F1189" s="6" t="str">
        <f>IFERROR(INDEX([1]!tblSchedule[DLC],MATCH(tblTeamSch[[#This Row],[Game Num]],[1]!tblSchedule[GameNum],0)),"")</f>
        <v>4G2A</v>
      </c>
      <c r="G1189" s="7" t="str">
        <f>IFERROR(INDEX([1]!tblSchedule[Facility],MATCH(tblTeamSch[[#This Row],[Game Num]],[1]!tblSchedule[GameNum],0)),"")</f>
        <v>Saint Bernard Parish Hall</v>
      </c>
      <c r="H1189" s="8">
        <f>IFERROR(INDEX([1]!tblSchedule[Game Date],MATCH(tblTeamSch[[#This Row],[Game Num]],[1]!tblSchedule[GameNum],0)),"")</f>
        <v>46039</v>
      </c>
      <c r="I1189" s="9">
        <f>IFERROR(INDEX([1]!tblSchedule[Game Time],MATCH(tblTeamSch[[#This Row],[Game Num]],[1]!tblSchedule[GameNum],0)),"")</f>
        <v>0.54166666666666663</v>
      </c>
      <c r="J1189" s="10" t="str">
        <f>IFERROR(INDEX([1]!tblTeams[Organization],MATCH(tblTeamSch[[#This Row],[Team]],[1]!tblTeams[Team],0)),"")</f>
        <v>St. Bernard</v>
      </c>
      <c r="K1189" s="10" t="str">
        <f>IFERROR(INDEX([1]!tblOrg[Abbr],MATCH(tblTeamSch[[#This Row],[Org]],[1]!tblOrg[Organization],0)),"")</f>
        <v>Ber</v>
      </c>
      <c r="L1189" s="10" t="str">
        <f>IFERROR(INDEX(IF(tblTeamSch[[#This Row],[1vs2]]=1,[1]!tblSchedule[Team 1 Name],[1]!tblSchedule[Team 2 Name]),MATCH(tblTeamSch[[#This Row],[Game Num]],[1]!tblSchedule[GameNum],0)),"")</f>
        <v>St Bernard BB 4G#2</v>
      </c>
      <c r="M1189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1189" s="6" t="str" cm="1">
        <f t="array" ref="N11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189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189" s="6" t="str">
        <f>IFERROR(INDEX(#REF!,MATCH(tblTeamSch[[#This Row],[Team]],[1]!tblTeams[Team],0)),"")</f>
        <v/>
      </c>
      <c r="Q1189" s="6">
        <f>INDEX([1]!tblSchedule[Home Game],MATCH(tblTeamSch[[#This Row],[Game Num]],[1]!tblSchedule[GameNum],0))</f>
        <v>1</v>
      </c>
      <c r="R1189" s="7" t="e">
        <f>IF(COUNTIFS(tblTeamSch[Team],tblTeamSch[[#This Row],[Team]],#REF!,1)&gt;1,"Y","")</f>
        <v>#REF!</v>
      </c>
      <c r="S1189" s="6">
        <f>INDEX([1]!tblLoc[Score],MATCH(INDEX([1]!tblOrg[Loc],MATCH(tblTeamSch[[#This Row],[Org]],[1]!tblOrg[Organization],0)),[1]!tblLoc[Loc],0))</f>
        <v>7</v>
      </c>
      <c r="T1189" s="6" t="e">
        <f>INDEX([1]!tblLoc[Score],MATCH(INDEX([1]!tblOrg[Loc],MATCH(#REF!,[1]!tblOrg[Abbr],0)),[1]!tblLoc[Loc],0))</f>
        <v>#REF!</v>
      </c>
      <c r="U1189" s="6">
        <f>IFERROR(INDEX([1]!tblLoc[Score],MATCH(INDEX([1]!tblOrg[Loc],MATCH(INDEX(FacList,MATCH(tblTeamSch[[#This Row],[Facility]],INDEX(FacList,,1),0),3),[1]!tblOrg[Org Num],0)),[1]!tblLoc[Loc],0)),"")</f>
        <v>7</v>
      </c>
      <c r="V1189" s="6">
        <f>IF(OR(tblTeamSch[[#This Row],[Court]]="",tblTeamSch[[#This Row],[Home]]&gt;0),0,IF(tblTeamSch[[#This Row],[Court]]&lt;10,0,IF(tblTeamSch[[#This Row],[Home Court]]=10,0,10)))</f>
        <v>0</v>
      </c>
      <c r="W1189" s="6" t="e">
        <f>COUNTIFS(tblTeamSch[Travel Score for Game],10,tblTeamSch[Home],0,#REF!,#REF!)</f>
        <v>#REF!</v>
      </c>
      <c r="X1189" s="6" t="str">
        <f>IFERROR(INDEX(tblTeamSch[Overall Travel Score],MATCH(tblTeamSch[[#This Row],[Opponent]],tblTeamSch[Team],0)),"")</f>
        <v/>
      </c>
      <c r="Y1189" s="6" cm="1">
        <f t="array" ref="Y1189">IF(Y1188="Num",1,IF(Y1188="","",IF(Y1188+1&gt;TotalNumRegGames*2,"",Y1188+1)))</f>
        <v>1188</v>
      </c>
    </row>
    <row r="1190" spans="1:25" ht="13.35" customHeight="1" x14ac:dyDescent="0.3">
      <c r="A1190" s="6" cm="1">
        <f t="array" ref="A1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1139</v>
      </c>
      <c r="B1190" s="6" cm="1">
        <f t="array" ref="B1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0" s="6">
        <f>IFERROR(INDEX([1]!tblSchedule[Week Game Scheduled],MATCH(tblTeamSch[[#This Row],[Game Num]],[1]!tblSchedule[GameNum],0)),"")</f>
        <v>8</v>
      </c>
      <c r="D1190" s="6">
        <f>IFERROR(INDEX([1]!tblSchedule[Round],MATCH(tblTeamSch[[#This Row],[Game Num]],[1]!tblSchedule[GameNum],0)),"")</f>
        <v>6</v>
      </c>
      <c r="E1190" s="6">
        <f>IFERROR(INDEX([1]!tblSchedule[Rnd Sch],MATCH(tblTeamSch[[#This Row],[Game Num]],[1]!tblSchedule[GameNum],0)),"")</f>
        <v>6</v>
      </c>
      <c r="F1190" s="6" t="str">
        <f>IFERROR(INDEX([1]!tblSchedule[DLC],MATCH(tblTeamSch[[#This Row],[Game Num]],[1]!tblSchedule[GameNum],0)),"")</f>
        <v>4G2A</v>
      </c>
      <c r="G1190" s="7" t="str">
        <f>IFERROR(INDEX([1]!tblSchedule[Facility],MATCH(tblTeamSch[[#This Row],[Game Num]],[1]!tblSchedule[GameNum],0)),"")</f>
        <v>Saint Bernard Parish Hall</v>
      </c>
      <c r="H1190" s="8">
        <f>IFERROR(INDEX([1]!tblSchedule[Game Date],MATCH(tblTeamSch[[#This Row],[Game Num]],[1]!tblSchedule[GameNum],0)),"")</f>
        <v>46046</v>
      </c>
      <c r="I1190" s="9">
        <f>IFERROR(INDEX([1]!tblSchedule[Game Time],MATCH(tblTeamSch[[#This Row],[Game Num]],[1]!tblSchedule[GameNum],0)),"")</f>
        <v>0.5</v>
      </c>
      <c r="J1190" s="10" t="str">
        <f>IFERROR(INDEX([1]!tblTeams[Organization],MATCH(tblTeamSch[[#This Row],[Team]],[1]!tblTeams[Team],0)),"")</f>
        <v>St. Bernard</v>
      </c>
      <c r="K1190" s="10" t="str">
        <f>IFERROR(INDEX([1]!tblOrg[Abbr],MATCH(tblTeamSch[[#This Row],[Org]],[1]!tblOrg[Organization],0)),"")</f>
        <v>Ber</v>
      </c>
      <c r="L1190" s="10" t="str">
        <f>IFERROR(INDEX(IF(tblTeamSch[[#This Row],[1vs2]]=1,[1]!tblSchedule[Team 1 Name],[1]!tblSchedule[Team 2 Name]),MATCH(tblTeamSch[[#This Row],[Game Num]],[1]!tblSchedule[GameNum],0)),"")</f>
        <v>St Bernard BB 4G#2</v>
      </c>
      <c r="M1190" s="10" t="str">
        <f>IFERROR(INDEX(IF(tblTeamSch[[#This Row],[1vs2]]=1,[1]!tblSchedule[Team 2 Name],[1]!tblSchedule[Team 1 Name]),MATCH(tblTeamSch[[#This Row],[Game Num]],[1]!tblSchedule[GameNum],0)),"")</f>
        <v>Ascension BB 4G#2</v>
      </c>
      <c r="N1190" s="6"/>
      <c r="O1190" s="6"/>
      <c r="P1190" s="6"/>
      <c r="Q1190" s="6">
        <f>INDEX([1]!tblSchedule[Home Game],MATCH(tblTeamSch[[#This Row],[Game Num]],[1]!tblSchedule[GameNum],0))</f>
        <v>1</v>
      </c>
      <c r="R1190" s="7" t="e">
        <f>IF(COUNTIFS(tblTeamSch[Team],tblTeamSch[[#This Row],[Team]],#REF!,1)&gt;1,"Y","")</f>
        <v>#REF!</v>
      </c>
      <c r="S1190" s="6">
        <f>INDEX([1]!tblLoc[Score],MATCH(INDEX([1]!tblOrg[Loc],MATCH(tblTeamSch[[#This Row],[Org]],[1]!tblOrg[Organization],0)),[1]!tblLoc[Loc],0))</f>
        <v>7</v>
      </c>
      <c r="T1190" s="6" t="e">
        <f>INDEX([1]!tblLoc[Score],MATCH(INDEX([1]!tblOrg[Loc],MATCH(#REF!,[1]!tblOrg[Abbr],0)),[1]!tblLoc[Loc],0))</f>
        <v>#REF!</v>
      </c>
      <c r="U1190" s="6">
        <f>IFERROR(INDEX([1]!tblLoc[Score],MATCH(INDEX([1]!tblOrg[Loc],MATCH(INDEX(FacList,MATCH(tblTeamSch[[#This Row],[Facility]],INDEX(FacList,,1),0),3),[1]!tblOrg[Org Num],0)),[1]!tblLoc[Loc],0)),"")</f>
        <v>7</v>
      </c>
      <c r="V1190" s="6">
        <f>IF(OR(tblTeamSch[[#This Row],[Court]]="",tblTeamSch[[#This Row],[Home]]&gt;0),0,IF(tblTeamSch[[#This Row],[Court]]&lt;10,0,IF(tblTeamSch[[#This Row],[Home Court]]=10,0,10)))</f>
        <v>0</v>
      </c>
      <c r="W1190" s="6" t="e">
        <f>COUNTIFS(tblTeamSch[Travel Score for Game],10,tblTeamSch[Home],0,#REF!,#REF!)</f>
        <v>#REF!</v>
      </c>
      <c r="X1190" s="6" t="str">
        <f>IFERROR(INDEX(tblTeamSch[Overall Travel Score],MATCH(tblTeamSch[[#This Row],[Opponent]],tblTeamSch[Team],0)),"")</f>
        <v/>
      </c>
      <c r="Y1190" s="6" cm="1">
        <f t="array" ref="Y1190">IF(Y1189="Num",1,IF(Y1189="","",IF(Y1189+1&gt;TotalNumRegGames*2,"",Y1189+1)))</f>
        <v>1189</v>
      </c>
    </row>
    <row r="1191" spans="1:25" ht="13.35" customHeight="1" x14ac:dyDescent="0.3">
      <c r="A1191" s="6" cm="1">
        <f t="array" ref="A1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1141</v>
      </c>
      <c r="B1191" s="6" cm="1">
        <f t="array" ref="B1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1" s="6">
        <f>IFERROR(INDEX([1]!tblSchedule[Week Game Scheduled],MATCH(tblTeamSch[[#This Row],[Game Num]],[1]!tblSchedule[GameNum],0)),"")</f>
        <v>10</v>
      </c>
      <c r="D1191" s="6">
        <f>IFERROR(INDEX([1]!tblSchedule[Round],MATCH(tblTeamSch[[#This Row],[Game Num]],[1]!tblSchedule[GameNum],0)),"")</f>
        <v>7</v>
      </c>
      <c r="E1191" s="6">
        <f>IFERROR(INDEX([1]!tblSchedule[Rnd Sch],MATCH(tblTeamSch[[#This Row],[Game Num]],[1]!tblSchedule[GameNum],0)),"")</f>
        <v>7</v>
      </c>
      <c r="F1191" s="6" t="str">
        <f>IFERROR(INDEX([1]!tblSchedule[DLC],MATCH(tblTeamSch[[#This Row],[Game Num]],[1]!tblSchedule[GameNum],0)),"")</f>
        <v>4G2A</v>
      </c>
      <c r="G1191" s="7" t="str">
        <f>IFERROR(INDEX([1]!tblSchedule[Facility],MATCH(tblTeamSch[[#This Row],[Game Num]],[1]!tblSchedule[GameNum],0)),"")</f>
        <v>St Francis of Assisi</v>
      </c>
      <c r="H1191" s="8">
        <f>IFERROR(INDEX([1]!tblSchedule[Game Date],MATCH(tblTeamSch[[#This Row],[Game Num]],[1]!tblSchedule[GameNum],0)),"")</f>
        <v>46054</v>
      </c>
      <c r="I1191" s="9">
        <f>IFERROR(INDEX([1]!tblSchedule[Game Time],MATCH(tblTeamSch[[#This Row],[Game Num]],[1]!tblSchedule[GameNum],0)),"")</f>
        <v>0.66666666666666663</v>
      </c>
      <c r="J1191" s="10" t="str">
        <f>IFERROR(INDEX([1]!tblTeams[Organization],MATCH(tblTeamSch[[#This Row],[Team]],[1]!tblTeams[Team],0)),"")</f>
        <v>St. Bernard</v>
      </c>
      <c r="K1191" s="10" t="str">
        <f>IFERROR(INDEX([1]!tblOrg[Abbr],MATCH(tblTeamSch[[#This Row],[Org]],[1]!tblOrg[Organization],0)),"")</f>
        <v>Ber</v>
      </c>
      <c r="L1191" s="10" t="str">
        <f>IFERROR(INDEX(IF(tblTeamSch[[#This Row],[1vs2]]=1,[1]!tblSchedule[Team 1 Name],[1]!tblSchedule[Team 2 Name]),MATCH(tblTeamSch[[#This Row],[Game Num]],[1]!tblSchedule[GameNum],0)),"")</f>
        <v>St Bernard BB 4G#2</v>
      </c>
      <c r="M1191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1191" s="6"/>
      <c r="O1191" s="6"/>
      <c r="P1191" s="6"/>
      <c r="Q1191" s="6">
        <f>INDEX([1]!tblSchedule[Home Game],MATCH(tblTeamSch[[#This Row],[Game Num]],[1]!tblSchedule[GameNum],0))</f>
        <v>1</v>
      </c>
      <c r="R1191" s="7" t="e">
        <f>IF(COUNTIFS(tblTeamSch[Team],tblTeamSch[[#This Row],[Team]],#REF!,1)&gt;1,"Y","")</f>
        <v>#REF!</v>
      </c>
      <c r="S1191" s="6">
        <f>INDEX([1]!tblLoc[Score],MATCH(INDEX([1]!tblOrg[Loc],MATCH(tblTeamSch[[#This Row],[Org]],[1]!tblOrg[Organization],0)),[1]!tblLoc[Loc],0))</f>
        <v>7</v>
      </c>
      <c r="T1191" s="6" t="e">
        <f>INDEX([1]!tblLoc[Score],MATCH(INDEX([1]!tblOrg[Loc],MATCH(#REF!,[1]!tblOrg[Abbr],0)),[1]!tblLoc[Loc],0))</f>
        <v>#REF!</v>
      </c>
      <c r="U1191" s="6">
        <f>IFERROR(INDEX([1]!tblLoc[Score],MATCH(INDEX([1]!tblOrg[Loc],MATCH(INDEX(FacList,MATCH(tblTeamSch[[#This Row],[Facility]],INDEX(FacList,,1),0),3),[1]!tblOrg[Org Num],0)),[1]!tblLoc[Loc],0)),"")</f>
        <v>0</v>
      </c>
      <c r="V1191" s="6">
        <f>IF(OR(tblTeamSch[[#This Row],[Court]]="",tblTeamSch[[#This Row],[Home]]&gt;0),0,IF(tblTeamSch[[#This Row],[Court]]&lt;10,0,IF(tblTeamSch[[#This Row],[Home Court]]=10,0,10)))</f>
        <v>0</v>
      </c>
      <c r="W1191" s="6" t="e">
        <f>COUNTIFS(tblTeamSch[Travel Score for Game],10,tblTeamSch[Home],0,#REF!,#REF!)</f>
        <v>#REF!</v>
      </c>
      <c r="X1191" s="6" t="str">
        <f>IFERROR(INDEX(tblTeamSch[Overall Travel Score],MATCH(tblTeamSch[[#This Row],[Opponent]],tblTeamSch[Team],0)),"")</f>
        <v/>
      </c>
      <c r="Y1191" s="6" cm="1">
        <f t="array" ref="Y1191">IF(Y1190="Num",1,IF(Y1190="","",IF(Y1190+1&gt;TotalNumRegGames*2,"",Y1190+1)))</f>
        <v>1190</v>
      </c>
    </row>
    <row r="1192" spans="1:25" ht="13.35" customHeight="1" x14ac:dyDescent="0.3">
      <c r="A1192" s="6" cm="1">
        <f t="array" ref="A1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266</v>
      </c>
      <c r="B1192" s="6" cm="1">
        <f t="array" ref="B1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92" s="6">
        <f>IFERROR(INDEX([1]!tblSchedule[Week Game Scheduled],MATCH(tblTeamSch[[#This Row],[Game Num]],[1]!tblSchedule[GameNum],0)),"")</f>
        <v>50</v>
      </c>
      <c r="D1192" s="6">
        <f>IFERROR(INDEX([1]!tblSchedule[Round],MATCH(tblTeamSch[[#This Row],[Game Num]],[1]!tblSchedule[GameNum],0)),"")</f>
        <v>1</v>
      </c>
      <c r="E1192" s="6">
        <f>IFERROR(INDEX([1]!tblSchedule[Rnd Sch],MATCH(tblTeamSch[[#This Row],[Game Num]],[1]!tblSchedule[GameNum],0)),"")</f>
        <v>1</v>
      </c>
      <c r="F1192" s="6" t="str">
        <f>IFERROR(INDEX([1]!tblSchedule[DLC],MATCH(tblTeamSch[[#This Row],[Game Num]],[1]!tblSchedule[GameNum],0)),"")</f>
        <v>6B1A</v>
      </c>
      <c r="G1192" s="7" t="str">
        <f>IFERROR(INDEX([1]!tblSchedule[Facility],MATCH(tblTeamSch[[#This Row],[Game Num]],[1]!tblSchedule[GameNum],0)),"")</f>
        <v>Saint Bernard Parish Hall</v>
      </c>
      <c r="H1192" s="8">
        <f>IFERROR(INDEX([1]!tblSchedule[Game Date],MATCH(tblTeamSch[[#This Row],[Game Num]],[1]!tblSchedule[GameNum],0)),"")</f>
        <v>45998</v>
      </c>
      <c r="I1192" s="9">
        <f>IFERROR(INDEX([1]!tblSchedule[Game Time],MATCH(tblTeamSch[[#This Row],[Game Num]],[1]!tblSchedule[GameNum],0)),"")</f>
        <v>0.58333333333333337</v>
      </c>
      <c r="J1192" s="10" t="str">
        <f>IFERROR(INDEX([1]!tblTeams[Organization],MATCH(tblTeamSch[[#This Row],[Team]],[1]!tblTeams[Team],0)),"")</f>
        <v>St. Bernard</v>
      </c>
      <c r="K1192" s="10" t="str">
        <f>IFERROR(INDEX([1]!tblOrg[Abbr],MATCH(tblTeamSch[[#This Row],[Org]],[1]!tblOrg[Organization],0)),"")</f>
        <v>Ber</v>
      </c>
      <c r="L1192" s="10" t="str">
        <f>IFERROR(INDEX(IF(tblTeamSch[[#This Row],[1vs2]]=1,[1]!tblSchedule[Team 1 Name],[1]!tblSchedule[Team 2 Name]),MATCH(tblTeamSch[[#This Row],[Game Num]],[1]!tblSchedule[GameNum],0)),"")</f>
        <v>St Bernard BB 6B#1</v>
      </c>
      <c r="M1192" s="10" t="str">
        <f>IFERROR(INDEX(IF(tblTeamSch[[#This Row],[1vs2]]=1,[1]!tblSchedule[Team 2 Name],[1]!tblSchedule[Team 1 Name]),MATCH(tblTeamSch[[#This Row],[Game Num]],[1]!tblSchedule[GameNum],0)),"")</f>
        <v>OLOL 5/6 BB #1</v>
      </c>
      <c r="N1192" s="6"/>
      <c r="O1192" s="6"/>
      <c r="P1192" s="6"/>
      <c r="Q1192" s="6">
        <f>INDEX([1]!tblSchedule[Home Game],MATCH(tblTeamSch[[#This Row],[Game Num]],[1]!tblSchedule[GameNum],0))</f>
        <v>1</v>
      </c>
      <c r="R1192" s="7" t="e">
        <f>IF(COUNTIFS(tblTeamSch[Team],tblTeamSch[[#This Row],[Team]],#REF!,1)&gt;1,"Y","")</f>
        <v>#REF!</v>
      </c>
      <c r="S1192" s="6">
        <f>INDEX([1]!tblLoc[Score],MATCH(INDEX([1]!tblOrg[Loc],MATCH(tblTeamSch[[#This Row],[Org]],[1]!tblOrg[Organization],0)),[1]!tblLoc[Loc],0))</f>
        <v>7</v>
      </c>
      <c r="T1192" s="6" t="e">
        <f>INDEX([1]!tblLoc[Score],MATCH(INDEX([1]!tblOrg[Loc],MATCH(#REF!,[1]!tblOrg[Abbr],0)),[1]!tblLoc[Loc],0))</f>
        <v>#REF!</v>
      </c>
      <c r="U1192" s="6">
        <f>IFERROR(INDEX([1]!tblLoc[Score],MATCH(INDEX([1]!tblOrg[Loc],MATCH(INDEX(FacList,MATCH(tblTeamSch[[#This Row],[Facility]],INDEX(FacList,,1),0),3),[1]!tblOrg[Org Num],0)),[1]!tblLoc[Loc],0)),"")</f>
        <v>7</v>
      </c>
      <c r="V1192" s="6">
        <f>IF(OR(tblTeamSch[[#This Row],[Court]]="",tblTeamSch[[#This Row],[Home]]&gt;0),0,IF(tblTeamSch[[#This Row],[Court]]&lt;10,0,IF(tblTeamSch[[#This Row],[Home Court]]=10,0,10)))</f>
        <v>0</v>
      </c>
      <c r="W1192" s="6" t="e">
        <f>COUNTIFS(tblTeamSch[Travel Score for Game],10,tblTeamSch[Home],0,#REF!,#REF!)</f>
        <v>#REF!</v>
      </c>
      <c r="X1192" s="6" t="str">
        <f>IFERROR(INDEX(tblTeamSch[Overall Travel Score],MATCH(tblTeamSch[[#This Row],[Opponent]],tblTeamSch[Team],0)),"")</f>
        <v/>
      </c>
      <c r="Y1192" s="6" cm="1">
        <f t="array" ref="Y1192">IF(Y1191="Num",1,IF(Y1191="","",IF(Y1191+1&gt;TotalNumRegGames*2,"",Y1191+1)))</f>
        <v>1191</v>
      </c>
    </row>
    <row r="1193" spans="1:25" ht="13.35" customHeight="1" x14ac:dyDescent="0.3">
      <c r="A1193" s="6" cm="1">
        <f t="array" ref="A1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272</v>
      </c>
      <c r="B1193" s="6" cm="1">
        <f t="array" ref="B1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3" s="6">
        <f>IFERROR(INDEX([1]!tblSchedule[Week Game Scheduled],MATCH(tblTeamSch[[#This Row],[Game Num]],[1]!tblSchedule[GameNum],0)),"")</f>
        <v>50</v>
      </c>
      <c r="D1193" s="6">
        <f>IFERROR(INDEX([1]!tblSchedule[Round],MATCH(tblTeamSch[[#This Row],[Game Num]],[1]!tblSchedule[GameNum],0)),"")</f>
        <v>2</v>
      </c>
      <c r="E1193" s="6">
        <f>IFERROR(INDEX([1]!tblSchedule[Rnd Sch],MATCH(tblTeamSch[[#This Row],[Game Num]],[1]!tblSchedule[GameNum],0)),"")</f>
        <v>2</v>
      </c>
      <c r="F1193" s="6" t="str">
        <f>IFERROR(INDEX([1]!tblSchedule[DLC],MATCH(tblTeamSch[[#This Row],[Game Num]],[1]!tblSchedule[GameNum],0)),"")</f>
        <v>6B1A</v>
      </c>
      <c r="G1193" s="7" t="str">
        <f>IFERROR(INDEX([1]!tblSchedule[Facility],MATCH(tblTeamSch[[#This Row],[Game Num]],[1]!tblSchedule[GameNum],0)),"")</f>
        <v>St. Stephen Martyr Gym</v>
      </c>
      <c r="H1193" s="8">
        <f>IFERROR(INDEX([1]!tblSchedule[Game Date],MATCH(tblTeamSch[[#This Row],[Game Num]],[1]!tblSchedule[GameNum],0)),"")</f>
        <v>46004</v>
      </c>
      <c r="I1193" s="9">
        <f>IFERROR(INDEX([1]!tblSchedule[Game Time],MATCH(tblTeamSch[[#This Row],[Game Num]],[1]!tblSchedule[GameNum],0)),"")</f>
        <v>0.41666666666666669</v>
      </c>
      <c r="J1193" s="10" t="str">
        <f>IFERROR(INDEX([1]!tblTeams[Organization],MATCH(tblTeamSch[[#This Row],[Team]],[1]!tblTeams[Team],0)),"")</f>
        <v>St. Bernard</v>
      </c>
      <c r="K1193" s="10" t="str">
        <f>IFERROR(INDEX([1]!tblOrg[Abbr],MATCH(tblTeamSch[[#This Row],[Org]],[1]!tblOrg[Organization],0)),"")</f>
        <v>Ber</v>
      </c>
      <c r="L1193" s="10" t="str">
        <f>IFERROR(INDEX(IF(tblTeamSch[[#This Row],[1vs2]]=1,[1]!tblSchedule[Team 1 Name],[1]!tblSchedule[Team 2 Name]),MATCH(tblTeamSch[[#This Row],[Game Num]],[1]!tblSchedule[GameNum],0)),"")</f>
        <v>St Bernard BB 6B#1</v>
      </c>
      <c r="M1193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1193" s="6"/>
      <c r="O1193" s="6"/>
      <c r="P1193" s="6"/>
      <c r="Q1193" s="6">
        <f>INDEX([1]!tblSchedule[Home Game],MATCH(tblTeamSch[[#This Row],[Game Num]],[1]!tblSchedule[GameNum],0))</f>
        <v>0</v>
      </c>
      <c r="R1193" s="7" t="e">
        <f>IF(COUNTIFS(tblTeamSch[Team],tblTeamSch[[#This Row],[Team]],#REF!,1)&gt;1,"Y","")</f>
        <v>#REF!</v>
      </c>
      <c r="S1193" s="6">
        <f>INDEX([1]!tblLoc[Score],MATCH(INDEX([1]!tblOrg[Loc],MATCH(tblTeamSch[[#This Row],[Org]],[1]!tblOrg[Organization],0)),[1]!tblLoc[Loc],0))</f>
        <v>7</v>
      </c>
      <c r="T1193" s="6" t="e">
        <f>INDEX([1]!tblLoc[Score],MATCH(INDEX([1]!tblOrg[Loc],MATCH(#REF!,[1]!tblOrg[Abbr],0)),[1]!tblLoc[Loc],0))</f>
        <v>#REF!</v>
      </c>
      <c r="U1193" s="6">
        <f>IFERROR(INDEX([1]!tblLoc[Score],MATCH(INDEX([1]!tblOrg[Loc],MATCH(INDEX(FacList,MATCH(tblTeamSch[[#This Row],[Facility]],INDEX(FacList,,1),0),3),[1]!tblOrg[Org Num],0)),[1]!tblLoc[Loc],0)),"")</f>
        <v>0</v>
      </c>
      <c r="V1193" s="6">
        <f>IF(OR(tblTeamSch[[#This Row],[Court]]="",tblTeamSch[[#This Row],[Home]]&gt;0),0,IF(tblTeamSch[[#This Row],[Court]]&lt;10,0,IF(tblTeamSch[[#This Row],[Home Court]]=10,0,10)))</f>
        <v>0</v>
      </c>
      <c r="W1193" s="6" t="e">
        <f>COUNTIFS(tblTeamSch[Travel Score for Game],10,tblTeamSch[Home],0,#REF!,#REF!)</f>
        <v>#REF!</v>
      </c>
      <c r="X1193" s="6" t="str">
        <f>IFERROR(INDEX(tblTeamSch[Overall Travel Score],MATCH(tblTeamSch[[#This Row],[Opponent]],tblTeamSch[Team],0)),"")</f>
        <v/>
      </c>
      <c r="Y1193" s="6" cm="1">
        <f t="array" ref="Y1193">IF(Y1192="Num",1,IF(Y1192="","",IF(Y1192+1&gt;TotalNumRegGames*2,"",Y1192+1)))</f>
        <v>1192</v>
      </c>
    </row>
    <row r="1194" spans="1:25" ht="13.35" customHeight="1" x14ac:dyDescent="0.3">
      <c r="A1194" s="6" cm="1">
        <f t="array" ref="A1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278</v>
      </c>
      <c r="B1194" s="6" cm="1">
        <f t="array" ref="B1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94" s="6">
        <f>IFERROR(INDEX([1]!tblSchedule[Week Game Scheduled],MATCH(tblTeamSch[[#This Row],[Game Num]],[1]!tblSchedule[GameNum],0)),"")</f>
        <v>6</v>
      </c>
      <c r="D1194" s="6">
        <f>IFERROR(INDEX([1]!tblSchedule[Round],MATCH(tblTeamSch[[#This Row],[Game Num]],[1]!tblSchedule[GameNum],0)),"")</f>
        <v>3</v>
      </c>
      <c r="E1194" s="6">
        <f>IFERROR(INDEX([1]!tblSchedule[Rnd Sch],MATCH(tblTeamSch[[#This Row],[Game Num]],[1]!tblSchedule[GameNum],0)),"")</f>
        <v>3</v>
      </c>
      <c r="F1194" s="6" t="str">
        <f>IFERROR(INDEX([1]!tblSchedule[DLC],MATCH(tblTeamSch[[#This Row],[Game Num]],[1]!tblSchedule[GameNum],0)),"")</f>
        <v>6B1A</v>
      </c>
      <c r="G1194" s="7" t="str">
        <f>IFERROR(INDEX([1]!tblSchedule[Facility],MATCH(tblTeamSch[[#This Row],[Game Num]],[1]!tblSchedule[GameNum],0)),"")</f>
        <v>Saint Bernard Parish Hall</v>
      </c>
      <c r="H1194" s="8">
        <f>IFERROR(INDEX([1]!tblSchedule[Game Date],MATCH(tblTeamSch[[#This Row],[Game Num]],[1]!tblSchedule[GameNum],0)),"")</f>
        <v>46026</v>
      </c>
      <c r="I1194" s="9">
        <f>IFERROR(INDEX([1]!tblSchedule[Game Time],MATCH(tblTeamSch[[#This Row],[Game Num]],[1]!tblSchedule[GameNum],0)),"")</f>
        <v>0.58333333333333337</v>
      </c>
      <c r="J1194" s="10" t="str">
        <f>IFERROR(INDEX([1]!tblTeams[Organization],MATCH(tblTeamSch[[#This Row],[Team]],[1]!tblTeams[Team],0)),"")</f>
        <v>St. Bernard</v>
      </c>
      <c r="K1194" s="10" t="str">
        <f>IFERROR(INDEX([1]!tblOrg[Abbr],MATCH(tblTeamSch[[#This Row],[Org]],[1]!tblOrg[Organization],0)),"")</f>
        <v>Ber</v>
      </c>
      <c r="L1194" s="10" t="str">
        <f>IFERROR(INDEX(IF(tblTeamSch[[#This Row],[1vs2]]=1,[1]!tblSchedule[Team 1 Name],[1]!tblSchedule[Team 2 Name]),MATCH(tblTeamSch[[#This Row],[Game Num]],[1]!tblSchedule[GameNum],0)),"")</f>
        <v>St Bernard BB 6B#1</v>
      </c>
      <c r="M1194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1194" s="6"/>
      <c r="O1194" s="6"/>
      <c r="P1194" s="6"/>
      <c r="Q1194" s="6">
        <f>INDEX([1]!tblSchedule[Home Game],MATCH(tblTeamSch[[#This Row],[Game Num]],[1]!tblSchedule[GameNum],0))</f>
        <v>1</v>
      </c>
      <c r="R1194" s="7" t="e">
        <f>IF(COUNTIFS(tblTeamSch[Team],tblTeamSch[[#This Row],[Team]],#REF!,1)&gt;1,"Y","")</f>
        <v>#REF!</v>
      </c>
      <c r="S1194" s="6">
        <f>INDEX([1]!tblLoc[Score],MATCH(INDEX([1]!tblOrg[Loc],MATCH(tblTeamSch[[#This Row],[Org]],[1]!tblOrg[Organization],0)),[1]!tblLoc[Loc],0))</f>
        <v>7</v>
      </c>
      <c r="T1194" s="6" t="e">
        <f>INDEX([1]!tblLoc[Score],MATCH(INDEX([1]!tblOrg[Loc],MATCH(#REF!,[1]!tblOrg[Abbr],0)),[1]!tblLoc[Loc],0))</f>
        <v>#REF!</v>
      </c>
      <c r="U1194" s="6">
        <f>IFERROR(INDEX([1]!tblLoc[Score],MATCH(INDEX([1]!tblOrg[Loc],MATCH(INDEX(FacList,MATCH(tblTeamSch[[#This Row],[Facility]],INDEX(FacList,,1),0),3),[1]!tblOrg[Org Num],0)),[1]!tblLoc[Loc],0)),"")</f>
        <v>7</v>
      </c>
      <c r="V1194" s="6">
        <f>IF(OR(tblTeamSch[[#This Row],[Court]]="",tblTeamSch[[#This Row],[Home]]&gt;0),0,IF(tblTeamSch[[#This Row],[Court]]&lt;10,0,IF(tblTeamSch[[#This Row],[Home Court]]=10,0,10)))</f>
        <v>0</v>
      </c>
      <c r="W1194" s="6" t="e">
        <f>COUNTIFS(tblTeamSch[Travel Score for Game],10,tblTeamSch[Home],0,#REF!,#REF!)</f>
        <v>#REF!</v>
      </c>
      <c r="X1194" s="6" t="str">
        <f>IFERROR(INDEX(tblTeamSch[Overall Travel Score],MATCH(tblTeamSch[[#This Row],[Opponent]],tblTeamSch[Team],0)),"")</f>
        <v/>
      </c>
      <c r="Y1194" s="6" cm="1">
        <f t="array" ref="Y1194">IF(Y1193="Num",1,IF(Y1193="","",IF(Y1193+1&gt;TotalNumRegGames*2,"",Y1193+1)))</f>
        <v>1193</v>
      </c>
    </row>
    <row r="1195" spans="1:25" ht="13.35" customHeight="1" x14ac:dyDescent="0.3">
      <c r="A1195" s="6" cm="1">
        <f t="array" ref="A1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284</v>
      </c>
      <c r="B1195" s="6" cm="1">
        <f t="array" ref="B1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5" s="6">
        <f>IFERROR(INDEX([1]!tblSchedule[Week Game Scheduled],MATCH(tblTeamSch[[#This Row],[Game Num]],[1]!tblSchedule[GameNum],0)),"")</f>
        <v>7</v>
      </c>
      <c r="D1195" s="6">
        <f>IFERROR(INDEX([1]!tblSchedule[Round],MATCH(tblTeamSch[[#This Row],[Game Num]],[1]!tblSchedule[GameNum],0)),"")</f>
        <v>4</v>
      </c>
      <c r="E1195" s="6">
        <f>IFERROR(INDEX([1]!tblSchedule[Rnd Sch],MATCH(tblTeamSch[[#This Row],[Game Num]],[1]!tblSchedule[GameNum],0)),"")</f>
        <v>4</v>
      </c>
      <c r="F1195" s="6" t="str">
        <f>IFERROR(INDEX([1]!tblSchedule[DLC],MATCH(tblTeamSch[[#This Row],[Game Num]],[1]!tblSchedule[GameNum],0)),"")</f>
        <v>6B1A</v>
      </c>
      <c r="G1195" s="7" t="str">
        <f>IFERROR(INDEX([1]!tblSchedule[Facility],MATCH(tblTeamSch[[#This Row],[Game Num]],[1]!tblSchedule[GameNum],0)),"")</f>
        <v>Ascension Gym</v>
      </c>
      <c r="H1195" s="8">
        <f>IFERROR(INDEX([1]!tblSchedule[Game Date],MATCH(tblTeamSch[[#This Row],[Game Num]],[1]!tblSchedule[GameNum],0)),"")</f>
        <v>46033</v>
      </c>
      <c r="I1195" s="9">
        <f>IFERROR(INDEX([1]!tblSchedule[Game Time],MATCH(tblTeamSch[[#This Row],[Game Num]],[1]!tblSchedule[GameNum],0)),"")</f>
        <v>0.58333333333333337</v>
      </c>
      <c r="J1195" s="10" t="str">
        <f>IFERROR(INDEX([1]!tblTeams[Organization],MATCH(tblTeamSch[[#This Row],[Team]],[1]!tblTeams[Team],0)),"")</f>
        <v>St. Bernard</v>
      </c>
      <c r="K1195" s="10" t="str">
        <f>IFERROR(INDEX([1]!tblOrg[Abbr],MATCH(tblTeamSch[[#This Row],[Org]],[1]!tblOrg[Organization],0)),"")</f>
        <v>Ber</v>
      </c>
      <c r="L1195" s="10" t="str">
        <f>IFERROR(INDEX(IF(tblTeamSch[[#This Row],[1vs2]]=1,[1]!tblSchedule[Team 1 Name],[1]!tblSchedule[Team 2 Name]),MATCH(tblTeamSch[[#This Row],[Game Num]],[1]!tblSchedule[GameNum],0)),"")</f>
        <v>St Bernard BB 6B#1</v>
      </c>
      <c r="M1195" s="10" t="str">
        <f>IFERROR(INDEX(IF(tblTeamSch[[#This Row],[1vs2]]=1,[1]!tblSchedule[Team 2 Name],[1]!tblSchedule[Team 1 Name]),MATCH(tblTeamSch[[#This Row],[Game Num]],[1]!tblSchedule[GameNum],0)),"")</f>
        <v>Ascension BB 6B#1</v>
      </c>
      <c r="N1195" s="6"/>
      <c r="O1195" s="6"/>
      <c r="P1195" s="6"/>
      <c r="Q1195" s="6">
        <f>INDEX([1]!tblSchedule[Home Game],MATCH(tblTeamSch[[#This Row],[Game Num]],[1]!tblSchedule[GameNum],0))</f>
        <v>1</v>
      </c>
      <c r="R1195" s="7" t="e">
        <f>IF(COUNTIFS(tblTeamSch[Team],tblTeamSch[[#This Row],[Team]],#REF!,1)&gt;1,"Y","")</f>
        <v>#REF!</v>
      </c>
      <c r="S1195" s="6">
        <f>INDEX([1]!tblLoc[Score],MATCH(INDEX([1]!tblOrg[Loc],MATCH(tblTeamSch[[#This Row],[Org]],[1]!tblOrg[Organization],0)),[1]!tblLoc[Loc],0))</f>
        <v>7</v>
      </c>
      <c r="T1195" s="6" t="e">
        <f>INDEX([1]!tblLoc[Score],MATCH(INDEX([1]!tblOrg[Loc],MATCH(#REF!,[1]!tblOrg[Abbr],0)),[1]!tblLoc[Loc],0))</f>
        <v>#REF!</v>
      </c>
      <c r="U1195" s="6">
        <f>IFERROR(INDEX([1]!tblLoc[Score],MATCH(INDEX([1]!tblOrg[Loc],MATCH(INDEX(FacList,MATCH(tblTeamSch[[#This Row],[Facility]],INDEX(FacList,,1),0),3),[1]!tblOrg[Org Num],0)),[1]!tblLoc[Loc],0)),"")</f>
        <v>0</v>
      </c>
      <c r="V1195" s="6">
        <f>IF(OR(tblTeamSch[[#This Row],[Court]]="",tblTeamSch[[#This Row],[Home]]&gt;0),0,IF(tblTeamSch[[#This Row],[Court]]&lt;10,0,IF(tblTeamSch[[#This Row],[Home Court]]=10,0,10)))</f>
        <v>0</v>
      </c>
      <c r="W1195" s="6" t="e">
        <f>COUNTIFS(tblTeamSch[Travel Score for Game],10,tblTeamSch[Home],0,#REF!,#REF!)</f>
        <v>#REF!</v>
      </c>
      <c r="X1195" s="6" t="str">
        <f>IFERROR(INDEX(tblTeamSch[Overall Travel Score],MATCH(tblTeamSch[[#This Row],[Opponent]],tblTeamSch[Team],0)),"")</f>
        <v/>
      </c>
      <c r="Y1195" s="6" cm="1">
        <f t="array" ref="Y1195">IF(Y1194="Num",1,IF(Y1194="","",IF(Y1194+1&gt;TotalNumRegGames*2,"",Y1194+1)))</f>
        <v>1194</v>
      </c>
    </row>
    <row r="1196" spans="1:25" ht="13.35" customHeight="1" x14ac:dyDescent="0.3">
      <c r="A1196" s="6" cm="1">
        <f t="array" ref="A1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289</v>
      </c>
      <c r="B1196" s="6" cm="1">
        <f t="array" ref="B1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6" s="6">
        <f>IFERROR(INDEX([1]!tblSchedule[Week Game Scheduled],MATCH(tblTeamSch[[#This Row],[Game Num]],[1]!tblSchedule[GameNum],0)),"")</f>
        <v>8</v>
      </c>
      <c r="D1196" s="6">
        <f>IFERROR(INDEX([1]!tblSchedule[Round],MATCH(tblTeamSch[[#This Row],[Game Num]],[1]!tblSchedule[GameNum],0)),"")</f>
        <v>5</v>
      </c>
      <c r="E1196" s="6">
        <f>IFERROR(INDEX([1]!tblSchedule[Rnd Sch],MATCH(tblTeamSch[[#This Row],[Game Num]],[1]!tblSchedule[GameNum],0)),"")</f>
        <v>5</v>
      </c>
      <c r="F1196" s="6" t="str">
        <f>IFERROR(INDEX([1]!tblSchedule[DLC],MATCH(tblTeamSch[[#This Row],[Game Num]],[1]!tblSchedule[GameNum],0)),"")</f>
        <v>6B1A</v>
      </c>
      <c r="G1196" s="7" t="str">
        <f>IFERROR(INDEX([1]!tblSchedule[Facility],MATCH(tblTeamSch[[#This Row],[Game Num]],[1]!tblSchedule[GameNum],0)),"")</f>
        <v>St. Nicholas Academy Gym</v>
      </c>
      <c r="H1196" s="8">
        <f>IFERROR(INDEX([1]!tblSchedule[Game Date],MATCH(tblTeamSch[[#This Row],[Game Num]],[1]!tblSchedule[GameNum],0)),"")</f>
        <v>46040</v>
      </c>
      <c r="I1196" s="9">
        <f>IFERROR(INDEX([1]!tblSchedule[Game Time],MATCH(tblTeamSch[[#This Row],[Game Num]],[1]!tblSchedule[GameNum],0)),"")</f>
        <v>0.625</v>
      </c>
      <c r="J1196" s="10" t="str">
        <f>IFERROR(INDEX([1]!tblTeams[Organization],MATCH(tblTeamSch[[#This Row],[Team]],[1]!tblTeams[Team],0)),"")</f>
        <v>St. Bernard</v>
      </c>
      <c r="K1196" s="10" t="str">
        <f>IFERROR(INDEX([1]!tblOrg[Abbr],MATCH(tblTeamSch[[#This Row],[Org]],[1]!tblOrg[Organization],0)),"")</f>
        <v>Ber</v>
      </c>
      <c r="L1196" s="10" t="str">
        <f>IFERROR(INDEX(IF(tblTeamSch[[#This Row],[1vs2]]=1,[1]!tblSchedule[Team 1 Name],[1]!tblSchedule[Team 2 Name]),MATCH(tblTeamSch[[#This Row],[Game Num]],[1]!tblSchedule[GameNum],0)),"")</f>
        <v>St Bernard BB 6B#1</v>
      </c>
      <c r="M1196" s="10" t="str">
        <f>IFERROR(INDEX(IF(tblTeamSch[[#This Row],[1vs2]]=1,[1]!tblSchedule[Team 2 Name],[1]!tblSchedule[Team 1 Name]),MATCH(tblTeamSch[[#This Row],[Game Num]],[1]!tblSchedule[GameNum],0)),"")</f>
        <v>St. Nicholas BB 6B #1</v>
      </c>
      <c r="N1196" s="6"/>
      <c r="O1196" s="6"/>
      <c r="P1196" s="6"/>
      <c r="Q1196" s="6">
        <f>INDEX([1]!tblSchedule[Home Game],MATCH(tblTeamSch[[#This Row],[Game Num]],[1]!tblSchedule[GameNum],0))</f>
        <v>1</v>
      </c>
      <c r="R1196" s="7" t="e">
        <f>IF(COUNTIFS(tblTeamSch[Team],tblTeamSch[[#This Row],[Team]],#REF!,1)&gt;1,"Y","")</f>
        <v>#REF!</v>
      </c>
      <c r="S1196" s="6">
        <f>INDEX([1]!tblLoc[Score],MATCH(INDEX([1]!tblOrg[Loc],MATCH(tblTeamSch[[#This Row],[Org]],[1]!tblOrg[Organization],0)),[1]!tblLoc[Loc],0))</f>
        <v>7</v>
      </c>
      <c r="T1196" s="6" t="e">
        <f>INDEX([1]!tblLoc[Score],MATCH(INDEX([1]!tblOrg[Loc],MATCH(#REF!,[1]!tblOrg[Abbr],0)),[1]!tblLoc[Loc],0))</f>
        <v>#REF!</v>
      </c>
      <c r="U1196" s="6">
        <f>IFERROR(INDEX([1]!tblLoc[Score],MATCH(INDEX([1]!tblOrg[Loc],MATCH(INDEX(FacList,MATCH(tblTeamSch[[#This Row],[Facility]],INDEX(FacList,,1),0),3),[1]!tblOrg[Org Num],0)),[1]!tblLoc[Loc],0)),"")</f>
        <v>10</v>
      </c>
      <c r="V1196" s="6">
        <f>IF(OR(tblTeamSch[[#This Row],[Court]]="",tblTeamSch[[#This Row],[Home]]&gt;0),0,IF(tblTeamSch[[#This Row],[Court]]&lt;10,0,IF(tblTeamSch[[#This Row],[Home Court]]=10,0,10)))</f>
        <v>0</v>
      </c>
      <c r="W1196" s="6" t="e">
        <f>COUNTIFS(tblTeamSch[Travel Score for Game],10,tblTeamSch[Home],0,#REF!,#REF!)</f>
        <v>#REF!</v>
      </c>
      <c r="X1196" s="6" t="str">
        <f>IFERROR(INDEX(tblTeamSch[Overall Travel Score],MATCH(tblTeamSch[[#This Row],[Opponent]],tblTeamSch[Team],0)),"")</f>
        <v/>
      </c>
      <c r="Y1196" s="6" cm="1">
        <f t="array" ref="Y1196">IF(Y1195="Num",1,IF(Y1195="","",IF(Y1195+1&gt;TotalNumRegGames*2,"",Y1195+1)))</f>
        <v>1195</v>
      </c>
    </row>
    <row r="1197" spans="1:25" ht="13.35" customHeight="1" x14ac:dyDescent="0.3">
      <c r="A1197" s="6" cm="1">
        <f t="array" ref="A1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294</v>
      </c>
      <c r="B1197" s="6" cm="1">
        <f t="array" ref="B1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7" s="6">
        <f>IFERROR(INDEX([1]!tblSchedule[Week Game Scheduled],MATCH(tblTeamSch[[#This Row],[Game Num]],[1]!tblSchedule[GameNum],0)),"")</f>
        <v>9</v>
      </c>
      <c r="D1197" s="6">
        <f>IFERROR(INDEX([1]!tblSchedule[Round],MATCH(tblTeamSch[[#This Row],[Game Num]],[1]!tblSchedule[GameNum],0)),"")</f>
        <v>6</v>
      </c>
      <c r="E1197" s="6">
        <f>IFERROR(INDEX([1]!tblSchedule[Rnd Sch],MATCH(tblTeamSch[[#This Row],[Game Num]],[1]!tblSchedule[GameNum],0)),"")</f>
        <v>6</v>
      </c>
      <c r="F1197" s="6" t="str">
        <f>IFERROR(INDEX([1]!tblSchedule[DLC],MATCH(tblTeamSch[[#This Row],[Game Num]],[1]!tblSchedule[GameNum],0)),"")</f>
        <v>6B1A</v>
      </c>
      <c r="G1197" s="7" t="str">
        <f>IFERROR(INDEX([1]!tblSchedule[Facility],MATCH(tblTeamSch[[#This Row],[Game Num]],[1]!tblSchedule[GameNum],0)),"")</f>
        <v>Saint Bernard Parish Hall</v>
      </c>
      <c r="H1197" s="8">
        <f>IFERROR(INDEX([1]!tblSchedule[Game Date],MATCH(tblTeamSch[[#This Row],[Game Num]],[1]!tblSchedule[GameNum],0)),"")</f>
        <v>46047</v>
      </c>
      <c r="I1197" s="9">
        <f>IFERROR(INDEX([1]!tblSchedule[Game Time],MATCH(tblTeamSch[[#This Row],[Game Num]],[1]!tblSchedule[GameNum],0)),"")</f>
        <v>0.58333333333333337</v>
      </c>
      <c r="J1197" s="10" t="str">
        <f>IFERROR(INDEX([1]!tblTeams[Organization],MATCH(tblTeamSch[[#This Row],[Team]],[1]!tblTeams[Team],0)),"")</f>
        <v>St. Bernard</v>
      </c>
      <c r="K1197" s="10" t="str">
        <f>IFERROR(INDEX([1]!tblOrg[Abbr],MATCH(tblTeamSch[[#This Row],[Org]],[1]!tblOrg[Organization],0)),"")</f>
        <v>Ber</v>
      </c>
      <c r="L1197" s="10" t="str">
        <f>IFERROR(INDEX(IF(tblTeamSch[[#This Row],[1vs2]]=1,[1]!tblSchedule[Team 1 Name],[1]!tblSchedule[Team 2 Name]),MATCH(tblTeamSch[[#This Row],[Game Num]],[1]!tblSchedule[GameNum],0)),"")</f>
        <v>St Bernard BB 6B#1</v>
      </c>
      <c r="M1197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1197" s="6"/>
      <c r="O1197" s="6"/>
      <c r="P1197" s="6"/>
      <c r="Q1197" s="6">
        <f>INDEX([1]!tblSchedule[Home Game],MATCH(tblTeamSch[[#This Row],[Game Num]],[1]!tblSchedule[GameNum],0))</f>
        <v>1</v>
      </c>
      <c r="R1197" s="7" t="e">
        <f>IF(COUNTIFS(tblTeamSch[Team],tblTeamSch[[#This Row],[Team]],#REF!,1)&gt;1,"Y","")</f>
        <v>#REF!</v>
      </c>
      <c r="S1197" s="6">
        <f>INDEX([1]!tblLoc[Score],MATCH(INDEX([1]!tblOrg[Loc],MATCH(tblTeamSch[[#This Row],[Org]],[1]!tblOrg[Organization],0)),[1]!tblLoc[Loc],0))</f>
        <v>7</v>
      </c>
      <c r="T1197" s="6" t="e">
        <f>INDEX([1]!tblLoc[Score],MATCH(INDEX([1]!tblOrg[Loc],MATCH(#REF!,[1]!tblOrg[Abbr],0)),[1]!tblLoc[Loc],0))</f>
        <v>#REF!</v>
      </c>
      <c r="U1197" s="6">
        <f>IFERROR(INDEX([1]!tblLoc[Score],MATCH(INDEX([1]!tblOrg[Loc],MATCH(INDEX(FacList,MATCH(tblTeamSch[[#This Row],[Facility]],INDEX(FacList,,1),0),3),[1]!tblOrg[Org Num],0)),[1]!tblLoc[Loc],0)),"")</f>
        <v>7</v>
      </c>
      <c r="V1197" s="6">
        <f>IF(OR(tblTeamSch[[#This Row],[Court]]="",tblTeamSch[[#This Row],[Home]]&gt;0),0,IF(tblTeamSch[[#This Row],[Court]]&lt;10,0,IF(tblTeamSch[[#This Row],[Home Court]]=10,0,10)))</f>
        <v>0</v>
      </c>
      <c r="W1197" s="6" t="e">
        <f>COUNTIFS(tblTeamSch[Travel Score for Game],10,tblTeamSch[Home],0,#REF!,#REF!)</f>
        <v>#REF!</v>
      </c>
      <c r="X1197" s="6" t="str">
        <f>IFERROR(INDEX(tblTeamSch[Overall Travel Score],MATCH(tblTeamSch[[#This Row],[Opponent]],tblTeamSch[Team],0)),"")</f>
        <v/>
      </c>
      <c r="Y1197" s="6" cm="1">
        <f t="array" ref="Y1197">IF(Y1196="Num",1,IF(Y1196="","",IF(Y1196+1&gt;TotalNumRegGames*2,"",Y1196+1)))</f>
        <v>1196</v>
      </c>
    </row>
    <row r="1198" spans="1:25" ht="13.35" customHeight="1" x14ac:dyDescent="0.3">
      <c r="A1198" s="6" cm="1">
        <f t="array" ref="A1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302</v>
      </c>
      <c r="B1198" s="6" cm="1">
        <f t="array" ref="B1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198" s="6">
        <f>IFERROR(INDEX([1]!tblSchedule[Week Game Scheduled],MATCH(tblTeamSch[[#This Row],[Game Num]],[1]!tblSchedule[GameNum],0)),"")</f>
        <v>10</v>
      </c>
      <c r="D1198" s="6">
        <f>IFERROR(INDEX([1]!tblSchedule[Round],MATCH(tblTeamSch[[#This Row],[Game Num]],[1]!tblSchedule[GameNum],0)),"")</f>
        <v>7</v>
      </c>
      <c r="E1198" s="6">
        <f>IFERROR(INDEX([1]!tblSchedule[Rnd Sch],MATCH(tblTeamSch[[#This Row],[Game Num]],[1]!tblSchedule[GameNum],0)),"")</f>
        <v>7</v>
      </c>
      <c r="F1198" s="6" t="str">
        <f>IFERROR(INDEX([1]!tblSchedule[DLC],MATCH(tblTeamSch[[#This Row],[Game Num]],[1]!tblSchedule[GameNum],0)),"")</f>
        <v>6B1A</v>
      </c>
      <c r="G1198" s="7" t="str">
        <f>IFERROR(INDEX([1]!tblSchedule[Facility],MATCH(tblTeamSch[[#This Row],[Game Num]],[1]!tblSchedule[GameNum],0)),"")</f>
        <v>St. Stephen Martyr Gym</v>
      </c>
      <c r="H1198" s="8">
        <f>IFERROR(INDEX([1]!tblSchedule[Game Date],MATCH(tblTeamSch[[#This Row],[Game Num]],[1]!tblSchedule[GameNum],0)),"")</f>
        <v>46054</v>
      </c>
      <c r="I1198" s="9">
        <f>IFERROR(INDEX([1]!tblSchedule[Game Time],MATCH(tblTeamSch[[#This Row],[Game Num]],[1]!tblSchedule[GameNum],0)),"")</f>
        <v>0.66666666666666663</v>
      </c>
      <c r="J1198" s="10" t="str">
        <f>IFERROR(INDEX([1]!tblTeams[Organization],MATCH(tblTeamSch[[#This Row],[Team]],[1]!tblTeams[Team],0)),"")</f>
        <v>St. Bernard</v>
      </c>
      <c r="K1198" s="10" t="str">
        <f>IFERROR(INDEX([1]!tblOrg[Abbr],MATCH(tblTeamSch[[#This Row],[Org]],[1]!tblOrg[Organization],0)),"")</f>
        <v>Ber</v>
      </c>
      <c r="L1198" s="10" t="str">
        <f>IFERROR(INDEX(IF(tblTeamSch[[#This Row],[1vs2]]=1,[1]!tblSchedule[Team 1 Name],[1]!tblSchedule[Team 2 Name]),MATCH(tblTeamSch[[#This Row],[Game Num]],[1]!tblSchedule[GameNum],0)),"")</f>
        <v>St Bernard BB 6B#1</v>
      </c>
      <c r="M1198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1198" s="6"/>
      <c r="O1198" s="6"/>
      <c r="P1198" s="6"/>
      <c r="Q1198" s="6">
        <f>INDEX([1]!tblSchedule[Home Game],MATCH(tblTeamSch[[#This Row],[Game Num]],[1]!tblSchedule[GameNum],0))</f>
        <v>1</v>
      </c>
      <c r="R1198" s="7" t="e">
        <f>IF(COUNTIFS(tblTeamSch[Team],tblTeamSch[[#This Row],[Team]],#REF!,1)&gt;1,"Y","")</f>
        <v>#REF!</v>
      </c>
      <c r="S1198" s="6">
        <f>INDEX([1]!tblLoc[Score],MATCH(INDEX([1]!tblOrg[Loc],MATCH(tblTeamSch[[#This Row],[Org]],[1]!tblOrg[Organization],0)),[1]!tblLoc[Loc],0))</f>
        <v>7</v>
      </c>
      <c r="T1198" s="6" t="e">
        <f>INDEX([1]!tblLoc[Score],MATCH(INDEX([1]!tblOrg[Loc],MATCH(#REF!,[1]!tblOrg[Abbr],0)),[1]!tblLoc[Loc],0))</f>
        <v>#REF!</v>
      </c>
      <c r="U1198" s="6">
        <f>IFERROR(INDEX([1]!tblLoc[Score],MATCH(INDEX([1]!tblOrg[Loc],MATCH(INDEX(FacList,MATCH(tblTeamSch[[#This Row],[Facility]],INDEX(FacList,,1),0),3),[1]!tblOrg[Org Num],0)),[1]!tblLoc[Loc],0)),"")</f>
        <v>0</v>
      </c>
      <c r="V1198" s="6">
        <f>IF(OR(tblTeamSch[[#This Row],[Court]]="",tblTeamSch[[#This Row],[Home]]&gt;0),0,IF(tblTeamSch[[#This Row],[Court]]&lt;10,0,IF(tblTeamSch[[#This Row],[Home Court]]=10,0,10)))</f>
        <v>0</v>
      </c>
      <c r="W1198" s="6" t="e">
        <f>COUNTIFS(tblTeamSch[Travel Score for Game],10,tblTeamSch[Home],0,#REF!,#REF!)</f>
        <v>#REF!</v>
      </c>
      <c r="X1198" s="6" t="str">
        <f>IFERROR(INDEX(tblTeamSch[Overall Travel Score],MATCH(tblTeamSch[[#This Row],[Opponent]],tblTeamSch[Team],0)),"")</f>
        <v/>
      </c>
      <c r="Y1198" s="6" cm="1">
        <f t="array" ref="Y1198">IF(Y1197="Num",1,IF(Y1197="","",IF(Y1197+1&gt;TotalNumRegGames*2,"",Y1197+1)))</f>
        <v>1197</v>
      </c>
    </row>
    <row r="1199" spans="1:25" ht="13.35" customHeight="1" x14ac:dyDescent="0.3">
      <c r="A1199" s="6" cm="1">
        <f t="array" ref="A1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345</v>
      </c>
      <c r="B1199" s="6" cm="1">
        <f t="array" ref="B1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199" s="6">
        <f>IFERROR(INDEX([1]!tblSchedule[Week Game Scheduled],MATCH(tblTeamSch[[#This Row],[Game Num]],[1]!tblSchedule[GameNum],0)),"")</f>
        <v>49</v>
      </c>
      <c r="D1199" s="6">
        <f>IFERROR(INDEX([1]!tblSchedule[Round],MATCH(tblTeamSch[[#This Row],[Game Num]],[1]!tblSchedule[GameNum],0)),"")</f>
        <v>1</v>
      </c>
      <c r="E1199" s="6">
        <f>IFERROR(INDEX([1]!tblSchedule[Rnd Sch],MATCH(tblTeamSch[[#This Row],[Game Num]],[1]!tblSchedule[GameNum],0)),"")</f>
        <v>1</v>
      </c>
      <c r="F1199" s="6" t="str">
        <f>IFERROR(INDEX([1]!tblSchedule[DLC],MATCH(tblTeamSch[[#This Row],[Game Num]],[1]!tblSchedule[GameNum],0)),"")</f>
        <v>6B2A</v>
      </c>
      <c r="G1199" s="7" t="str">
        <f>IFERROR(INDEX([1]!tblSchedule[Facility],MATCH(tblTeamSch[[#This Row],[Game Num]],[1]!tblSchedule[GameNum],0)),"")</f>
        <v>Saint Bernard Parish Hall</v>
      </c>
      <c r="H1199" s="8">
        <f>IFERROR(INDEX([1]!tblSchedule[Game Date],MATCH(tblTeamSch[[#This Row],[Game Num]],[1]!tblSchedule[GameNum],0)),"")</f>
        <v>45997</v>
      </c>
      <c r="I1199" s="9">
        <f>IFERROR(INDEX([1]!tblSchedule[Game Time],MATCH(tblTeamSch[[#This Row],[Game Num]],[1]!tblSchedule[GameNum],0)),"")</f>
        <v>0.41666666666666669</v>
      </c>
      <c r="J1199" s="10" t="str">
        <f>IFERROR(INDEX([1]!tblTeams[Organization],MATCH(tblTeamSch[[#This Row],[Team]],[1]!tblTeams[Team],0)),"")</f>
        <v>St. Bernard</v>
      </c>
      <c r="K1199" s="10" t="str">
        <f>IFERROR(INDEX([1]!tblOrg[Abbr],MATCH(tblTeamSch[[#This Row],[Org]],[1]!tblOrg[Organization],0)),"")</f>
        <v>Ber</v>
      </c>
      <c r="L1199" s="10" t="str">
        <f>IFERROR(INDEX(IF(tblTeamSch[[#This Row],[1vs2]]=1,[1]!tblSchedule[Team 1 Name],[1]!tblSchedule[Team 2 Name]),MATCH(tblTeamSch[[#This Row],[Game Num]],[1]!tblSchedule[GameNum],0)),"")</f>
        <v>St Bernard BB 6B#2</v>
      </c>
      <c r="M1199" s="10" t="str">
        <f>IFERROR(INDEX(IF(tblTeamSch[[#This Row],[1vs2]]=1,[1]!tblSchedule[Team 2 Name],[1]!tblSchedule[Team 1 Name]),MATCH(tblTeamSch[[#This Row],[Game Num]],[1]!tblSchedule[GameNum],0)),"")</f>
        <v>OLOL 5/6 BB White</v>
      </c>
      <c r="N1199" s="6"/>
      <c r="O1199" s="6"/>
      <c r="P1199" s="6"/>
      <c r="Q1199" s="6">
        <f>INDEX([1]!tblSchedule[Home Game],MATCH(tblTeamSch[[#This Row],[Game Num]],[1]!tblSchedule[GameNum],0))</f>
        <v>1</v>
      </c>
      <c r="R1199" s="7" t="e">
        <f>IF(COUNTIFS(tblTeamSch[Team],tblTeamSch[[#This Row],[Team]],#REF!,1)&gt;1,"Y","")</f>
        <v>#REF!</v>
      </c>
      <c r="S1199" s="6">
        <f>INDEX([1]!tblLoc[Score],MATCH(INDEX([1]!tblOrg[Loc],MATCH(tblTeamSch[[#This Row],[Org]],[1]!tblOrg[Organization],0)),[1]!tblLoc[Loc],0))</f>
        <v>7</v>
      </c>
      <c r="T1199" s="6" t="e">
        <f>INDEX([1]!tblLoc[Score],MATCH(INDEX([1]!tblOrg[Loc],MATCH(#REF!,[1]!tblOrg[Abbr],0)),[1]!tblLoc[Loc],0))</f>
        <v>#REF!</v>
      </c>
      <c r="U1199" s="6">
        <f>IFERROR(INDEX([1]!tblLoc[Score],MATCH(INDEX([1]!tblOrg[Loc],MATCH(INDEX(FacList,MATCH(tblTeamSch[[#This Row],[Facility]],INDEX(FacList,,1),0),3),[1]!tblOrg[Org Num],0)),[1]!tblLoc[Loc],0)),"")</f>
        <v>7</v>
      </c>
      <c r="V1199" s="6">
        <f>IF(OR(tblTeamSch[[#This Row],[Court]]="",tblTeamSch[[#This Row],[Home]]&gt;0),0,IF(tblTeamSch[[#This Row],[Court]]&lt;10,0,IF(tblTeamSch[[#This Row],[Home Court]]=10,0,10)))</f>
        <v>0</v>
      </c>
      <c r="W1199" s="6" t="e">
        <f>COUNTIFS(tblTeamSch[Travel Score for Game],10,tblTeamSch[Home],0,#REF!,#REF!)</f>
        <v>#REF!</v>
      </c>
      <c r="X1199" s="6" t="str">
        <f>IFERROR(INDEX(tblTeamSch[Overall Travel Score],MATCH(tblTeamSch[[#This Row],[Opponent]],tblTeamSch[Team],0)),"")</f>
        <v/>
      </c>
      <c r="Y1199" s="6" cm="1">
        <f t="array" ref="Y1199">IF(Y1198="Num",1,IF(Y1198="","",IF(Y1198+1&gt;TotalNumRegGames*2,"",Y1198+1)))</f>
        <v>1198</v>
      </c>
    </row>
    <row r="1200" spans="1:25" ht="13.35" customHeight="1" x14ac:dyDescent="0.3">
      <c r="A1200" s="6" cm="1">
        <f t="array" ref="A1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349</v>
      </c>
      <c r="B1200" s="6" cm="1">
        <f t="array" ref="B1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0" s="6">
        <f>IFERROR(INDEX([1]!tblSchedule[Week Game Scheduled],MATCH(tblTeamSch[[#This Row],[Game Num]],[1]!tblSchedule[GameNum],0)),"")</f>
        <v>50</v>
      </c>
      <c r="D1200" s="6">
        <f>IFERROR(INDEX([1]!tblSchedule[Round],MATCH(tblTeamSch[[#This Row],[Game Num]],[1]!tblSchedule[GameNum],0)),"")</f>
        <v>2</v>
      </c>
      <c r="E1200" s="6">
        <f>IFERROR(INDEX([1]!tblSchedule[Rnd Sch],MATCH(tblTeamSch[[#This Row],[Game Num]],[1]!tblSchedule[GameNum],0)),"")</f>
        <v>2</v>
      </c>
      <c r="F1200" s="6" t="str">
        <f>IFERROR(INDEX([1]!tblSchedule[DLC],MATCH(tblTeamSch[[#This Row],[Game Num]],[1]!tblSchedule[GameNum],0)),"")</f>
        <v>6B2A</v>
      </c>
      <c r="G1200" s="7" t="str">
        <f>IFERROR(INDEX([1]!tblSchedule[Facility],MATCH(tblTeamSch[[#This Row],[Game Num]],[1]!tblSchedule[GameNum],0)),"")</f>
        <v>St. Stephen Martyr Gym</v>
      </c>
      <c r="H1200" s="8">
        <f>IFERROR(INDEX([1]!tblSchedule[Game Date],MATCH(tblTeamSch[[#This Row],[Game Num]],[1]!tblSchedule[GameNum],0)),"")</f>
        <v>46004</v>
      </c>
      <c r="I1200" s="9">
        <f>IFERROR(INDEX([1]!tblSchedule[Game Time],MATCH(tblTeamSch[[#This Row],[Game Num]],[1]!tblSchedule[GameNum],0)),"")</f>
        <v>0.45833333333333331</v>
      </c>
      <c r="J1200" s="10" t="str">
        <f>IFERROR(INDEX([1]!tblTeams[Organization],MATCH(tblTeamSch[[#This Row],[Team]],[1]!tblTeams[Team],0)),"")</f>
        <v>St. Bernard</v>
      </c>
      <c r="K1200" s="10" t="str">
        <f>IFERROR(INDEX([1]!tblOrg[Abbr],MATCH(tblTeamSch[[#This Row],[Org]],[1]!tblOrg[Organization],0)),"")</f>
        <v>Ber</v>
      </c>
      <c r="L1200" s="10" t="str">
        <f>IFERROR(INDEX(IF(tblTeamSch[[#This Row],[1vs2]]=1,[1]!tblSchedule[Team 1 Name],[1]!tblSchedule[Team 2 Name]),MATCH(tblTeamSch[[#This Row],[Game Num]],[1]!tblSchedule[GameNum],0)),"")</f>
        <v>St Bernard BB 6B#2</v>
      </c>
      <c r="M1200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1200" s="6"/>
      <c r="O1200" s="6"/>
      <c r="P1200" s="6"/>
      <c r="Q1200" s="6">
        <f>INDEX([1]!tblSchedule[Home Game],MATCH(tblTeamSch[[#This Row],[Game Num]],[1]!tblSchedule[GameNum],0))</f>
        <v>0</v>
      </c>
      <c r="R1200" s="7" t="e">
        <f>IF(COUNTIFS(tblTeamSch[Team],tblTeamSch[[#This Row],[Team]],#REF!,1)&gt;1,"Y","")</f>
        <v>#REF!</v>
      </c>
      <c r="S1200" s="6">
        <f>INDEX([1]!tblLoc[Score],MATCH(INDEX([1]!tblOrg[Loc],MATCH(tblTeamSch[[#This Row],[Org]],[1]!tblOrg[Organization],0)),[1]!tblLoc[Loc],0))</f>
        <v>7</v>
      </c>
      <c r="T1200" s="6" t="e">
        <f>INDEX([1]!tblLoc[Score],MATCH(INDEX([1]!tblOrg[Loc],MATCH(#REF!,[1]!tblOrg[Abbr],0)),[1]!tblLoc[Loc],0))</f>
        <v>#REF!</v>
      </c>
      <c r="U1200" s="6">
        <f>IFERROR(INDEX([1]!tblLoc[Score],MATCH(INDEX([1]!tblOrg[Loc],MATCH(INDEX(FacList,MATCH(tblTeamSch[[#This Row],[Facility]],INDEX(FacList,,1),0),3),[1]!tblOrg[Org Num],0)),[1]!tblLoc[Loc],0)),"")</f>
        <v>0</v>
      </c>
      <c r="V1200" s="6">
        <f>IF(OR(tblTeamSch[[#This Row],[Court]]="",tblTeamSch[[#This Row],[Home]]&gt;0),0,IF(tblTeamSch[[#This Row],[Court]]&lt;10,0,IF(tblTeamSch[[#This Row],[Home Court]]=10,0,10)))</f>
        <v>0</v>
      </c>
      <c r="W1200" s="6" t="e">
        <f>COUNTIFS(tblTeamSch[Travel Score for Game],10,tblTeamSch[Home],0,#REF!,#REF!)</f>
        <v>#REF!</v>
      </c>
      <c r="X1200" s="6" t="str">
        <f>IFERROR(INDEX(tblTeamSch[Overall Travel Score],MATCH(tblTeamSch[[#This Row],[Opponent]],tblTeamSch[Team],0)),"")</f>
        <v/>
      </c>
      <c r="Y1200" s="6" cm="1">
        <f t="array" ref="Y1200">IF(Y1199="Num",1,IF(Y1199="","",IF(Y1199+1&gt;TotalNumRegGames*2,"",Y1199+1)))</f>
        <v>1199</v>
      </c>
    </row>
    <row r="1201" spans="1:25" ht="13.35" customHeight="1" x14ac:dyDescent="0.3">
      <c r="A1201" s="6" cm="1">
        <f t="array" ref="A1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352</v>
      </c>
      <c r="B1201" s="6" cm="1">
        <f t="array" ref="B1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1" s="6">
        <f>IFERROR(INDEX([1]!tblSchedule[Week Game Scheduled],MATCH(tblTeamSch[[#This Row],[Game Num]],[1]!tblSchedule[GameNum],0)),"")</f>
        <v>5</v>
      </c>
      <c r="D1201" s="6">
        <f>IFERROR(INDEX([1]!tblSchedule[Round],MATCH(tblTeamSch[[#This Row],[Game Num]],[1]!tblSchedule[GameNum],0)),"")</f>
        <v>3</v>
      </c>
      <c r="E1201" s="6">
        <f>IFERROR(INDEX([1]!tblSchedule[Rnd Sch],MATCH(tblTeamSch[[#This Row],[Game Num]],[1]!tblSchedule[GameNum],0)),"")</f>
        <v>3</v>
      </c>
      <c r="F1201" s="6" t="str">
        <f>IFERROR(INDEX([1]!tblSchedule[DLC],MATCH(tblTeamSch[[#This Row],[Game Num]],[1]!tblSchedule[GameNum],0)),"")</f>
        <v>6B2A</v>
      </c>
      <c r="G1201" s="7" t="str">
        <f>IFERROR(INDEX([1]!tblSchedule[Facility],MATCH(tblTeamSch[[#This Row],[Game Num]],[1]!tblSchedule[GameNum],0)),"")</f>
        <v>Saint Bernard Parish Hall</v>
      </c>
      <c r="H1201" s="8">
        <f>IFERROR(INDEX([1]!tblSchedule[Game Date],MATCH(tblTeamSch[[#This Row],[Game Num]],[1]!tblSchedule[GameNum],0)),"")</f>
        <v>46025</v>
      </c>
      <c r="I1201" s="9">
        <f>IFERROR(INDEX([1]!tblSchedule[Game Time],MATCH(tblTeamSch[[#This Row],[Game Num]],[1]!tblSchedule[GameNum],0)),"")</f>
        <v>0.41666666666666669</v>
      </c>
      <c r="J1201" s="10" t="str">
        <f>IFERROR(INDEX([1]!tblTeams[Organization],MATCH(tblTeamSch[[#This Row],[Team]],[1]!tblTeams[Team],0)),"")</f>
        <v>St. Bernard</v>
      </c>
      <c r="K1201" s="10" t="str">
        <f>IFERROR(INDEX([1]!tblOrg[Abbr],MATCH(tblTeamSch[[#This Row],[Org]],[1]!tblOrg[Organization],0)),"")</f>
        <v>Ber</v>
      </c>
      <c r="L1201" s="10" t="str">
        <f>IFERROR(INDEX(IF(tblTeamSch[[#This Row],[1vs2]]=1,[1]!tblSchedule[Team 1 Name],[1]!tblSchedule[Team 2 Name]),MATCH(tblTeamSch[[#This Row],[Game Num]],[1]!tblSchedule[GameNum],0)),"")</f>
        <v>St Bernard BB 6B#2</v>
      </c>
      <c r="M1201" s="10" t="str">
        <f>IFERROR(INDEX(IF(tblTeamSch[[#This Row],[1vs2]]=1,[1]!tblSchedule[Team 2 Name],[1]!tblSchedule[Team 1 Name]),MATCH(tblTeamSch[[#This Row],[Game Num]],[1]!tblSchedule[GameNum],0)),"")</f>
        <v>St. Paul BB 6B#2</v>
      </c>
      <c r="N1201" s="6"/>
      <c r="O1201" s="6"/>
      <c r="P1201" s="6"/>
      <c r="Q1201" s="6">
        <f>INDEX([1]!tblSchedule[Home Game],MATCH(tblTeamSch[[#This Row],[Game Num]],[1]!tblSchedule[GameNum],0))</f>
        <v>1</v>
      </c>
      <c r="R1201" s="7" t="e">
        <f>IF(COUNTIFS(tblTeamSch[Team],tblTeamSch[[#This Row],[Team]],#REF!,1)&gt;1,"Y","")</f>
        <v>#REF!</v>
      </c>
      <c r="S1201" s="6">
        <f>INDEX([1]!tblLoc[Score],MATCH(INDEX([1]!tblOrg[Loc],MATCH(tblTeamSch[[#This Row],[Org]],[1]!tblOrg[Organization],0)),[1]!tblLoc[Loc],0))</f>
        <v>7</v>
      </c>
      <c r="T1201" s="6" t="e">
        <f>INDEX([1]!tblLoc[Score],MATCH(INDEX([1]!tblOrg[Loc],MATCH(#REF!,[1]!tblOrg[Abbr],0)),[1]!tblLoc[Loc],0))</f>
        <v>#REF!</v>
      </c>
      <c r="U1201" s="6">
        <f>IFERROR(INDEX([1]!tblLoc[Score],MATCH(INDEX([1]!tblOrg[Loc],MATCH(INDEX(FacList,MATCH(tblTeamSch[[#This Row],[Facility]],INDEX(FacList,,1),0),3),[1]!tblOrg[Org Num],0)),[1]!tblLoc[Loc],0)),"")</f>
        <v>7</v>
      </c>
      <c r="V1201" s="6">
        <f>IF(OR(tblTeamSch[[#This Row],[Court]]="",tblTeamSch[[#This Row],[Home]]&gt;0),0,IF(tblTeamSch[[#This Row],[Court]]&lt;10,0,IF(tblTeamSch[[#This Row],[Home Court]]=10,0,10)))</f>
        <v>0</v>
      </c>
      <c r="W1201" s="6" t="e">
        <f>COUNTIFS(tblTeamSch[Travel Score for Game],10,tblTeamSch[Home],0,#REF!,#REF!)</f>
        <v>#REF!</v>
      </c>
      <c r="X1201" s="6" t="str">
        <f>IFERROR(INDEX(tblTeamSch[Overall Travel Score],MATCH(tblTeamSch[[#This Row],[Opponent]],tblTeamSch[Team],0)),"")</f>
        <v/>
      </c>
      <c r="Y1201" s="6" cm="1">
        <f t="array" ref="Y1201">IF(Y1200="Num",1,IF(Y1200="","",IF(Y1200+1&gt;TotalNumRegGames*2,"",Y1200+1)))</f>
        <v>1200</v>
      </c>
    </row>
    <row r="1202" spans="1:25" ht="13.35" customHeight="1" x14ac:dyDescent="0.3">
      <c r="A1202" s="6" cm="1">
        <f t="array" ref="A1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356</v>
      </c>
      <c r="B1202" s="6" cm="1">
        <f t="array" ref="B1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2" s="6">
        <f>IFERROR(INDEX([1]!tblSchedule[Week Game Scheduled],MATCH(tblTeamSch[[#This Row],[Game Num]],[1]!tblSchedule[GameNum],0)),"")</f>
        <v>6</v>
      </c>
      <c r="D1202" s="6">
        <f>IFERROR(INDEX([1]!tblSchedule[Round],MATCH(tblTeamSch[[#This Row],[Game Num]],[1]!tblSchedule[GameNum],0)),"")</f>
        <v>4</v>
      </c>
      <c r="E1202" s="6">
        <f>IFERROR(INDEX([1]!tblSchedule[Rnd Sch],MATCH(tblTeamSch[[#This Row],[Game Num]],[1]!tblSchedule[GameNum],0)),"")</f>
        <v>4</v>
      </c>
      <c r="F1202" s="6" t="str">
        <f>IFERROR(INDEX([1]!tblSchedule[DLC],MATCH(tblTeamSch[[#This Row],[Game Num]],[1]!tblSchedule[GameNum],0)),"")</f>
        <v>6B2A</v>
      </c>
      <c r="G1202" s="7" t="str">
        <f>IFERROR(INDEX([1]!tblSchedule[Facility],MATCH(tblTeamSch[[#This Row],[Game Num]],[1]!tblSchedule[GameNum],0)),"")</f>
        <v>St. Aloysius</v>
      </c>
      <c r="H1202" s="8">
        <f>IFERROR(INDEX([1]!tblSchedule[Game Date],MATCH(tblTeamSch[[#This Row],[Game Num]],[1]!tblSchedule[GameNum],0)),"")</f>
        <v>46032</v>
      </c>
      <c r="I1202" s="9">
        <f>IFERROR(INDEX([1]!tblSchedule[Game Time],MATCH(tblTeamSch[[#This Row],[Game Num]],[1]!tblSchedule[GameNum],0)),"")</f>
        <v>0.375</v>
      </c>
      <c r="J1202" s="10" t="str">
        <f>IFERROR(INDEX([1]!tblTeams[Organization],MATCH(tblTeamSch[[#This Row],[Team]],[1]!tblTeams[Team],0)),"")</f>
        <v>St. Bernard</v>
      </c>
      <c r="K1202" s="10" t="str">
        <f>IFERROR(INDEX([1]!tblOrg[Abbr],MATCH(tblTeamSch[[#This Row],[Org]],[1]!tblOrg[Organization],0)),"")</f>
        <v>Ber</v>
      </c>
      <c r="L1202" s="10" t="str">
        <f>IFERROR(INDEX(IF(tblTeamSch[[#This Row],[1vs2]]=1,[1]!tblSchedule[Team 1 Name],[1]!tblSchedule[Team 2 Name]),MATCH(tblTeamSch[[#This Row],[Game Num]],[1]!tblSchedule[GameNum],0)),"")</f>
        <v>St Bernard BB 6B#2</v>
      </c>
      <c r="M1202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1202" s="6"/>
      <c r="O1202" s="6"/>
      <c r="P1202" s="6"/>
      <c r="Q1202" s="6">
        <f>INDEX([1]!tblSchedule[Home Game],MATCH(tblTeamSch[[#This Row],[Game Num]],[1]!tblSchedule[GameNum],0))</f>
        <v>1</v>
      </c>
      <c r="R1202" s="7" t="e">
        <f>IF(COUNTIFS(tblTeamSch[Team],tblTeamSch[[#This Row],[Team]],#REF!,1)&gt;1,"Y","")</f>
        <v>#REF!</v>
      </c>
      <c r="S1202" s="6">
        <f>INDEX([1]!tblLoc[Score],MATCH(INDEX([1]!tblOrg[Loc],MATCH(tblTeamSch[[#This Row],[Org]],[1]!tblOrg[Organization],0)),[1]!tblLoc[Loc],0))</f>
        <v>7</v>
      </c>
      <c r="T1202" s="6" t="e">
        <f>INDEX([1]!tblLoc[Score],MATCH(INDEX([1]!tblOrg[Loc],MATCH(#REF!,[1]!tblOrg[Abbr],0)),[1]!tblLoc[Loc],0))</f>
        <v>#REF!</v>
      </c>
      <c r="U1202" s="6">
        <f>IFERROR(INDEX([1]!tblLoc[Score],MATCH(INDEX([1]!tblOrg[Loc],MATCH(INDEX(FacList,MATCH(tblTeamSch[[#This Row],[Facility]],INDEX(FacList,,1),0),3),[1]!tblOrg[Org Num],0)),[1]!tblLoc[Loc],0)),"")</f>
        <v>4</v>
      </c>
      <c r="V1202" s="6">
        <f>IF(OR(tblTeamSch[[#This Row],[Court]]="",tblTeamSch[[#This Row],[Home]]&gt;0),0,IF(tblTeamSch[[#This Row],[Court]]&lt;10,0,IF(tblTeamSch[[#This Row],[Home Court]]=10,0,10)))</f>
        <v>0</v>
      </c>
      <c r="W1202" s="6" t="e">
        <f>COUNTIFS(tblTeamSch[Travel Score for Game],10,tblTeamSch[Home],0,#REF!,#REF!)</f>
        <v>#REF!</v>
      </c>
      <c r="X1202" s="6" t="str">
        <f>IFERROR(INDEX(tblTeamSch[Overall Travel Score],MATCH(tblTeamSch[[#This Row],[Opponent]],tblTeamSch[Team],0)),"")</f>
        <v/>
      </c>
      <c r="Y1202" s="6" cm="1">
        <f t="array" ref="Y1202">IF(Y1201="Num",1,IF(Y1201="","",IF(Y1201+1&gt;TotalNumRegGames*2,"",Y1201+1)))</f>
        <v>1201</v>
      </c>
    </row>
    <row r="1203" spans="1:25" ht="13.35" customHeight="1" x14ac:dyDescent="0.3">
      <c r="A1203" s="6" cm="1">
        <f t="array" ref="A1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361</v>
      </c>
      <c r="B1203" s="6" cm="1">
        <f t="array" ref="B1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3" s="6">
        <f>IFERROR(INDEX([1]!tblSchedule[Week Game Scheduled],MATCH(tblTeamSch[[#This Row],[Game Num]],[1]!tblSchedule[GameNum],0)),"")</f>
        <v>7</v>
      </c>
      <c r="D1203" s="6">
        <f>IFERROR(INDEX([1]!tblSchedule[Round],MATCH(tblTeamSch[[#This Row],[Game Num]],[1]!tblSchedule[GameNum],0)),"")</f>
        <v>5</v>
      </c>
      <c r="E1203" s="6">
        <f>IFERROR(INDEX([1]!tblSchedule[Rnd Sch],MATCH(tblTeamSch[[#This Row],[Game Num]],[1]!tblSchedule[GameNum],0)),"")</f>
        <v>5</v>
      </c>
      <c r="F1203" s="6" t="str">
        <f>IFERROR(INDEX([1]!tblSchedule[DLC],MATCH(tblTeamSch[[#This Row],[Game Num]],[1]!tblSchedule[GameNum],0)),"")</f>
        <v>6B2A</v>
      </c>
      <c r="G1203" s="7" t="str">
        <f>IFERROR(INDEX([1]!tblSchedule[Facility],MATCH(tblTeamSch[[#This Row],[Game Num]],[1]!tblSchedule[GameNum],0)),"")</f>
        <v>Saint Bernard Parish Hall</v>
      </c>
      <c r="H1203" s="8">
        <f>IFERROR(INDEX([1]!tblSchedule[Game Date],MATCH(tblTeamSch[[#This Row],[Game Num]],[1]!tblSchedule[GameNum],0)),"")</f>
        <v>46039</v>
      </c>
      <c r="I1203" s="9">
        <f>IFERROR(INDEX([1]!tblSchedule[Game Time],MATCH(tblTeamSch[[#This Row],[Game Num]],[1]!tblSchedule[GameNum],0)),"")</f>
        <v>0.375</v>
      </c>
      <c r="J1203" s="10" t="str">
        <f>IFERROR(INDEX([1]!tblTeams[Organization],MATCH(tblTeamSch[[#This Row],[Team]],[1]!tblTeams[Team],0)),"")</f>
        <v>St. Bernard</v>
      </c>
      <c r="K1203" s="10" t="str">
        <f>IFERROR(INDEX([1]!tblOrg[Abbr],MATCH(tblTeamSch[[#This Row],[Org]],[1]!tblOrg[Organization],0)),"")</f>
        <v>Ber</v>
      </c>
      <c r="L1203" s="10" t="str">
        <f>IFERROR(INDEX(IF(tblTeamSch[[#This Row],[1vs2]]=1,[1]!tblSchedule[Team 1 Name],[1]!tblSchedule[Team 2 Name]),MATCH(tblTeamSch[[#This Row],[Game Num]],[1]!tblSchedule[GameNum],0)),"")</f>
        <v>St Bernard BB 6B#2</v>
      </c>
      <c r="M1203" s="10" t="str">
        <f>IFERROR(INDEX(IF(tblTeamSch[[#This Row],[1vs2]]=1,[1]!tblSchedule[Team 2 Name],[1]!tblSchedule[Team 1 Name]),MATCH(tblTeamSch[[#This Row],[Game Num]],[1]!tblSchedule[GameNum],0)),"")</f>
        <v>Ascension BB 6B#2</v>
      </c>
      <c r="N1203" s="6"/>
      <c r="O1203" s="6"/>
      <c r="P1203" s="6"/>
      <c r="Q1203" s="6">
        <f>INDEX([1]!tblSchedule[Home Game],MATCH(tblTeamSch[[#This Row],[Game Num]],[1]!tblSchedule[GameNum],0))</f>
        <v>1</v>
      </c>
      <c r="R1203" s="7" t="e">
        <f>IF(COUNTIFS(tblTeamSch[Team],tblTeamSch[[#This Row],[Team]],#REF!,1)&gt;1,"Y","")</f>
        <v>#REF!</v>
      </c>
      <c r="S1203" s="6">
        <f>INDEX([1]!tblLoc[Score],MATCH(INDEX([1]!tblOrg[Loc],MATCH(tblTeamSch[[#This Row],[Org]],[1]!tblOrg[Organization],0)),[1]!tblLoc[Loc],0))</f>
        <v>7</v>
      </c>
      <c r="T1203" s="6" t="e">
        <f>INDEX([1]!tblLoc[Score],MATCH(INDEX([1]!tblOrg[Loc],MATCH(#REF!,[1]!tblOrg[Abbr],0)),[1]!tblLoc[Loc],0))</f>
        <v>#REF!</v>
      </c>
      <c r="U1203" s="6">
        <f>IFERROR(INDEX([1]!tblLoc[Score],MATCH(INDEX([1]!tblOrg[Loc],MATCH(INDEX(FacList,MATCH(tblTeamSch[[#This Row],[Facility]],INDEX(FacList,,1),0),3),[1]!tblOrg[Org Num],0)),[1]!tblLoc[Loc],0)),"")</f>
        <v>7</v>
      </c>
      <c r="V1203" s="6">
        <f>IF(OR(tblTeamSch[[#This Row],[Court]]="",tblTeamSch[[#This Row],[Home]]&gt;0),0,IF(tblTeamSch[[#This Row],[Court]]&lt;10,0,IF(tblTeamSch[[#This Row],[Home Court]]=10,0,10)))</f>
        <v>0</v>
      </c>
      <c r="W1203" s="6" t="e">
        <f>COUNTIFS(tblTeamSch[Travel Score for Game],10,tblTeamSch[Home],0,#REF!,#REF!)</f>
        <v>#REF!</v>
      </c>
      <c r="X1203" s="6" t="str">
        <f>IFERROR(INDEX(tblTeamSch[Overall Travel Score],MATCH(tblTeamSch[[#This Row],[Opponent]],tblTeamSch[Team],0)),"")</f>
        <v/>
      </c>
      <c r="Y1203" s="6" cm="1">
        <f t="array" ref="Y1203">IF(Y1202="Num",1,IF(Y1202="","",IF(Y1202+1&gt;TotalNumRegGames*2,"",Y1202+1)))</f>
        <v>1202</v>
      </c>
    </row>
    <row r="1204" spans="1:25" ht="13.35" customHeight="1" x14ac:dyDescent="0.3">
      <c r="A1204" s="6" cm="1">
        <f t="array" ref="A1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362</v>
      </c>
      <c r="B1204" s="6" cm="1">
        <f t="array" ref="B1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4" s="6">
        <f>IFERROR(INDEX([1]!tblSchedule[Week Game Scheduled],MATCH(tblTeamSch[[#This Row],[Game Num]],[1]!tblSchedule[GameNum],0)),"")</f>
        <v>8</v>
      </c>
      <c r="D1204" s="6">
        <f>IFERROR(INDEX([1]!tblSchedule[Round],MATCH(tblTeamSch[[#This Row],[Game Num]],[1]!tblSchedule[GameNum],0)),"")</f>
        <v>6</v>
      </c>
      <c r="E1204" s="6">
        <f>IFERROR(INDEX([1]!tblSchedule[Rnd Sch],MATCH(tblTeamSch[[#This Row],[Game Num]],[1]!tblSchedule[GameNum],0)),"")</f>
        <v>6</v>
      </c>
      <c r="F1204" s="6" t="str">
        <f>IFERROR(INDEX([1]!tblSchedule[DLC],MATCH(tblTeamSch[[#This Row],[Game Num]],[1]!tblSchedule[GameNum],0)),"")</f>
        <v>6B2A</v>
      </c>
      <c r="G1204" s="7" t="str">
        <f>IFERROR(INDEX([1]!tblSchedule[Facility],MATCH(tblTeamSch[[#This Row],[Game Num]],[1]!tblSchedule[GameNum],0)),"")</f>
        <v>Saint Bernard Parish Hall</v>
      </c>
      <c r="H1204" s="8">
        <f>IFERROR(INDEX([1]!tblSchedule[Game Date],MATCH(tblTeamSch[[#This Row],[Game Num]],[1]!tblSchedule[GameNum],0)),"")</f>
        <v>46046</v>
      </c>
      <c r="I1204" s="9">
        <f>IFERROR(INDEX([1]!tblSchedule[Game Time],MATCH(tblTeamSch[[#This Row],[Game Num]],[1]!tblSchedule[GameNum],0)),"")</f>
        <v>0.375</v>
      </c>
      <c r="J1204" s="10" t="str">
        <f>IFERROR(INDEX([1]!tblTeams[Organization],MATCH(tblTeamSch[[#This Row],[Team]],[1]!tblTeams[Team],0)),"")</f>
        <v>St. Bernard</v>
      </c>
      <c r="K1204" s="10" t="str">
        <f>IFERROR(INDEX([1]!tblOrg[Abbr],MATCH(tblTeamSch[[#This Row],[Org]],[1]!tblOrg[Organization],0)),"")</f>
        <v>Ber</v>
      </c>
      <c r="L1204" s="10" t="str">
        <f>IFERROR(INDEX(IF(tblTeamSch[[#This Row],[1vs2]]=1,[1]!tblSchedule[Team 1 Name],[1]!tblSchedule[Team 2 Name]),MATCH(tblTeamSch[[#This Row],[Game Num]],[1]!tblSchedule[GameNum],0)),"")</f>
        <v>St Bernard BB 6B#2</v>
      </c>
      <c r="M1204" s="10" t="str">
        <f>IFERROR(INDEX(IF(tblTeamSch[[#This Row],[1vs2]]=1,[1]!tblSchedule[Team 2 Name],[1]!tblSchedule[Team 1 Name]),MATCH(tblTeamSch[[#This Row],[Game Num]],[1]!tblSchedule[GameNum],0)),"")</f>
        <v>OLOL 5/6 BB Blue</v>
      </c>
      <c r="N1204" s="6"/>
      <c r="O1204" s="6"/>
      <c r="P1204" s="6"/>
      <c r="Q1204" s="6">
        <f>INDEX([1]!tblSchedule[Home Game],MATCH(tblTeamSch[[#This Row],[Game Num]],[1]!tblSchedule[GameNum],0))</f>
        <v>1</v>
      </c>
      <c r="R1204" s="7" t="e">
        <f>IF(COUNTIFS(tblTeamSch[Team],tblTeamSch[[#This Row],[Team]],#REF!,1)&gt;1,"Y","")</f>
        <v>#REF!</v>
      </c>
      <c r="S1204" s="6">
        <f>INDEX([1]!tblLoc[Score],MATCH(INDEX([1]!tblOrg[Loc],MATCH(tblTeamSch[[#This Row],[Org]],[1]!tblOrg[Organization],0)),[1]!tblLoc[Loc],0))</f>
        <v>7</v>
      </c>
      <c r="T1204" s="6" t="e">
        <f>INDEX([1]!tblLoc[Score],MATCH(INDEX([1]!tblOrg[Loc],MATCH(#REF!,[1]!tblOrg[Abbr],0)),[1]!tblLoc[Loc],0))</f>
        <v>#REF!</v>
      </c>
      <c r="U1204" s="6">
        <f>IFERROR(INDEX([1]!tblLoc[Score],MATCH(INDEX([1]!tblOrg[Loc],MATCH(INDEX(FacList,MATCH(tblTeamSch[[#This Row],[Facility]],INDEX(FacList,,1),0),3),[1]!tblOrg[Org Num],0)),[1]!tblLoc[Loc],0)),"")</f>
        <v>7</v>
      </c>
      <c r="V1204" s="6">
        <f>IF(OR(tblTeamSch[[#This Row],[Court]]="",tblTeamSch[[#This Row],[Home]]&gt;0),0,IF(tblTeamSch[[#This Row],[Court]]&lt;10,0,IF(tblTeamSch[[#This Row],[Home Court]]=10,0,10)))</f>
        <v>0</v>
      </c>
      <c r="W1204" s="6" t="e">
        <f>COUNTIFS(tblTeamSch[Travel Score for Game],10,tblTeamSch[Home],0,#REF!,#REF!)</f>
        <v>#REF!</v>
      </c>
      <c r="X1204" s="6" t="str">
        <f>IFERROR(INDEX(tblTeamSch[Overall Travel Score],MATCH(tblTeamSch[[#This Row],[Opponent]],tblTeamSch[Team],0)),"")</f>
        <v/>
      </c>
      <c r="Y1204" s="6" cm="1">
        <f t="array" ref="Y1204">IF(Y1203="Num",1,IF(Y1203="","",IF(Y1203+1&gt;TotalNumRegGames*2,"",Y1203+1)))</f>
        <v>1203</v>
      </c>
    </row>
    <row r="1205" spans="1:25" ht="13.35" customHeight="1" x14ac:dyDescent="0.3">
      <c r="A1205" s="6" cm="1">
        <f t="array" ref="A1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367</v>
      </c>
      <c r="B1205" s="6" cm="1">
        <f t="array" ref="B1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5" s="6">
        <f>IFERROR(INDEX([1]!tblSchedule[Week Game Scheduled],MATCH(tblTeamSch[[#This Row],[Game Num]],[1]!tblSchedule[GameNum],0)),"")</f>
        <v>10</v>
      </c>
      <c r="D1205" s="6">
        <f>IFERROR(INDEX([1]!tblSchedule[Round],MATCH(tblTeamSch[[#This Row],[Game Num]],[1]!tblSchedule[GameNum],0)),"")</f>
        <v>7</v>
      </c>
      <c r="E1205" s="6">
        <f>IFERROR(INDEX([1]!tblSchedule[Rnd Sch],MATCH(tblTeamSch[[#This Row],[Game Num]],[1]!tblSchedule[GameNum],0)),"")</f>
        <v>7</v>
      </c>
      <c r="F1205" s="6" t="str">
        <f>IFERROR(INDEX([1]!tblSchedule[DLC],MATCH(tblTeamSch[[#This Row],[Game Num]],[1]!tblSchedule[GameNum],0)),"")</f>
        <v>6B2A</v>
      </c>
      <c r="G1205" s="7" t="str">
        <f>IFERROR(INDEX([1]!tblSchedule[Facility],MATCH(tblTeamSch[[#This Row],[Game Num]],[1]!tblSchedule[GameNum],0)),"")</f>
        <v>Saint Bernard Parish Hall</v>
      </c>
      <c r="H1205" s="8">
        <f>IFERROR(INDEX([1]!tblSchedule[Game Date],MATCH(tblTeamSch[[#This Row],[Game Num]],[1]!tblSchedule[GameNum],0)),"")</f>
        <v>46054</v>
      </c>
      <c r="I1205" s="9">
        <f>IFERROR(INDEX([1]!tblSchedule[Game Time],MATCH(tblTeamSch[[#This Row],[Game Num]],[1]!tblSchedule[GameNum],0)),"")</f>
        <v>0.625</v>
      </c>
      <c r="J1205" s="10" t="str">
        <f>IFERROR(INDEX([1]!tblTeams[Organization],MATCH(tblTeamSch[[#This Row],[Team]],[1]!tblTeams[Team],0)),"")</f>
        <v>St. Bernard</v>
      </c>
      <c r="K1205" s="10" t="str">
        <f>IFERROR(INDEX([1]!tblOrg[Abbr],MATCH(tblTeamSch[[#This Row],[Org]],[1]!tblOrg[Organization],0)),"")</f>
        <v>Ber</v>
      </c>
      <c r="L1205" s="10" t="str">
        <f>IFERROR(INDEX(IF(tblTeamSch[[#This Row],[1vs2]]=1,[1]!tblSchedule[Team 1 Name],[1]!tblSchedule[Team 2 Name]),MATCH(tblTeamSch[[#This Row],[Game Num]],[1]!tblSchedule[GameNum],0)),"")</f>
        <v>St Bernard BB 6B#2</v>
      </c>
      <c r="M1205" s="10" t="str">
        <f>IFERROR(INDEX(IF(tblTeamSch[[#This Row],[1vs2]]=1,[1]!tblSchedule[Team 2 Name],[1]!tblSchedule[Team 1 Name]),MATCH(tblTeamSch[[#This Row],[Game Num]],[1]!tblSchedule[GameNum],0)),"")</f>
        <v>St. Nicholas BB 6B #2</v>
      </c>
      <c r="N1205" s="6"/>
      <c r="O1205" s="6"/>
      <c r="P1205" s="6"/>
      <c r="Q1205" s="6">
        <f>INDEX([1]!tblSchedule[Home Game],MATCH(tblTeamSch[[#This Row],[Game Num]],[1]!tblSchedule[GameNum],0))</f>
        <v>1</v>
      </c>
      <c r="R1205" s="7" t="e">
        <f>IF(COUNTIFS(tblTeamSch[Team],tblTeamSch[[#This Row],[Team]],#REF!,1)&gt;1,"Y","")</f>
        <v>#REF!</v>
      </c>
      <c r="S1205" s="6">
        <f>INDEX([1]!tblLoc[Score],MATCH(INDEX([1]!tblOrg[Loc],MATCH(tblTeamSch[[#This Row],[Org]],[1]!tblOrg[Organization],0)),[1]!tblLoc[Loc],0))</f>
        <v>7</v>
      </c>
      <c r="T1205" s="6" t="e">
        <f>INDEX([1]!tblLoc[Score],MATCH(INDEX([1]!tblOrg[Loc],MATCH(#REF!,[1]!tblOrg[Abbr],0)),[1]!tblLoc[Loc],0))</f>
        <v>#REF!</v>
      </c>
      <c r="U1205" s="6">
        <f>IFERROR(INDEX([1]!tblLoc[Score],MATCH(INDEX([1]!tblOrg[Loc],MATCH(INDEX(FacList,MATCH(tblTeamSch[[#This Row],[Facility]],INDEX(FacList,,1),0),3),[1]!tblOrg[Org Num],0)),[1]!tblLoc[Loc],0)),"")</f>
        <v>7</v>
      </c>
      <c r="V1205" s="6">
        <f>IF(OR(tblTeamSch[[#This Row],[Court]]="",tblTeamSch[[#This Row],[Home]]&gt;0),0,IF(tblTeamSch[[#This Row],[Court]]&lt;10,0,IF(tblTeamSch[[#This Row],[Home Court]]=10,0,10)))</f>
        <v>0</v>
      </c>
      <c r="W1205" s="6" t="e">
        <f>COUNTIFS(tblTeamSch[Travel Score for Game],10,tblTeamSch[Home],0,#REF!,#REF!)</f>
        <v>#REF!</v>
      </c>
      <c r="X1205" s="6" t="str">
        <f>IFERROR(INDEX(tblTeamSch[Overall Travel Score],MATCH(tblTeamSch[[#This Row],[Opponent]],tblTeamSch[Team],0)),"")</f>
        <v/>
      </c>
      <c r="Y1205" s="6" cm="1">
        <f t="array" ref="Y1205">IF(Y1204="Num",1,IF(Y1204="","",IF(Y1204+1&gt;TotalNumRegGames*2,"",Y1204+1)))</f>
        <v>1204</v>
      </c>
    </row>
    <row r="1206" spans="1:25" ht="13.35" customHeight="1" x14ac:dyDescent="0.3">
      <c r="A1206" s="6" cm="1">
        <f t="array" ref="A1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372</v>
      </c>
      <c r="B1206" s="6" cm="1">
        <f t="array" ref="B1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6" s="6">
        <f>IFERROR(INDEX([1]!tblSchedule[Week Game Scheduled],MATCH(tblTeamSch[[#This Row],[Game Num]],[1]!tblSchedule[GameNum],0)),"")</f>
        <v>50</v>
      </c>
      <c r="D1206" s="6">
        <f>IFERROR(INDEX([1]!tblSchedule[Round],MATCH(tblTeamSch[[#This Row],[Game Num]],[1]!tblSchedule[GameNum],0)),"")</f>
        <v>1</v>
      </c>
      <c r="E1206" s="6">
        <f>IFERROR(INDEX([1]!tblSchedule[Rnd Sch],MATCH(tblTeamSch[[#This Row],[Game Num]],[1]!tblSchedule[GameNum],0)),"")</f>
        <v>1</v>
      </c>
      <c r="F1206" s="6" t="str">
        <f>IFERROR(INDEX([1]!tblSchedule[DLC],MATCH(tblTeamSch[[#This Row],[Game Num]],[1]!tblSchedule[GameNum],0)),"")</f>
        <v>6B3</v>
      </c>
      <c r="G1206" s="7" t="str">
        <f>IFERROR(INDEX([1]!tblSchedule[Facility],MATCH(tblTeamSch[[#This Row],[Game Num]],[1]!tblSchedule[GameNum],0)),"")</f>
        <v>Saint Bernard Parish Hall</v>
      </c>
      <c r="H1206" s="8">
        <f>IFERROR(INDEX([1]!tblSchedule[Game Date],MATCH(tblTeamSch[[#This Row],[Game Num]],[1]!tblSchedule[GameNum],0)),"")</f>
        <v>45998</v>
      </c>
      <c r="I1206" s="9">
        <f>IFERROR(INDEX([1]!tblSchedule[Game Time],MATCH(tblTeamSch[[#This Row],[Game Num]],[1]!tblSchedule[GameNum],0)),"")</f>
        <v>0.625</v>
      </c>
      <c r="J1206" s="10" t="str">
        <f>IFERROR(INDEX([1]!tblTeams[Organization],MATCH(tblTeamSch[[#This Row],[Team]],[1]!tblTeams[Team],0)),"")</f>
        <v>St. Bernard</v>
      </c>
      <c r="K1206" s="10" t="str">
        <f>IFERROR(INDEX([1]!tblOrg[Abbr],MATCH(tblTeamSch[[#This Row],[Org]],[1]!tblOrg[Organization],0)),"")</f>
        <v>Ber</v>
      </c>
      <c r="L1206" s="10" t="str">
        <f>IFERROR(INDEX(IF(tblTeamSch[[#This Row],[1vs2]]=1,[1]!tblSchedule[Team 1 Name],[1]!tblSchedule[Team 2 Name]),MATCH(tblTeamSch[[#This Row],[Game Num]],[1]!tblSchedule[GameNum],0)),"")</f>
        <v>St Bernard BB 6B#3</v>
      </c>
      <c r="M1206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1206" s="6"/>
      <c r="O1206" s="6"/>
      <c r="P1206" s="6"/>
      <c r="Q1206" s="6">
        <f>INDEX([1]!tblSchedule[Home Game],MATCH(tblTeamSch[[#This Row],[Game Num]],[1]!tblSchedule[GameNum],0))</f>
        <v>1</v>
      </c>
      <c r="R1206" s="7" t="e">
        <f>IF(COUNTIFS(tblTeamSch[Team],tblTeamSch[[#This Row],[Team]],#REF!,1)&gt;1,"Y","")</f>
        <v>#REF!</v>
      </c>
      <c r="S1206" s="6">
        <f>INDEX([1]!tblLoc[Score],MATCH(INDEX([1]!tblOrg[Loc],MATCH(tblTeamSch[[#This Row],[Org]],[1]!tblOrg[Organization],0)),[1]!tblLoc[Loc],0))</f>
        <v>7</v>
      </c>
      <c r="T1206" s="6" t="e">
        <f>INDEX([1]!tblLoc[Score],MATCH(INDEX([1]!tblOrg[Loc],MATCH(#REF!,[1]!tblOrg[Abbr],0)),[1]!tblLoc[Loc],0))</f>
        <v>#REF!</v>
      </c>
      <c r="U1206" s="6">
        <f>IFERROR(INDEX([1]!tblLoc[Score],MATCH(INDEX([1]!tblOrg[Loc],MATCH(INDEX(FacList,MATCH(tblTeamSch[[#This Row],[Facility]],INDEX(FacList,,1),0),3),[1]!tblOrg[Org Num],0)),[1]!tblLoc[Loc],0)),"")</f>
        <v>7</v>
      </c>
      <c r="V1206" s="6">
        <f>IF(OR(tblTeamSch[[#This Row],[Court]]="",tblTeamSch[[#This Row],[Home]]&gt;0),0,IF(tblTeamSch[[#This Row],[Court]]&lt;10,0,IF(tblTeamSch[[#This Row],[Home Court]]=10,0,10)))</f>
        <v>0</v>
      </c>
      <c r="W1206" s="6" t="e">
        <f>COUNTIFS(tblTeamSch[Travel Score for Game],10,tblTeamSch[Home],0,#REF!,#REF!)</f>
        <v>#REF!</v>
      </c>
      <c r="X1206" s="6" t="str">
        <f>IFERROR(INDEX(tblTeamSch[Overall Travel Score],MATCH(tblTeamSch[[#This Row],[Opponent]],tblTeamSch[Team],0)),"")</f>
        <v/>
      </c>
      <c r="Y1206" s="6" cm="1">
        <f t="array" ref="Y1206">IF(Y1205="Num",1,IF(Y1205="","",IF(Y1205+1&gt;TotalNumRegGames*2,"",Y1205+1)))</f>
        <v>1205</v>
      </c>
    </row>
    <row r="1207" spans="1:25" ht="13.35" customHeight="1" x14ac:dyDescent="0.3">
      <c r="A1207" s="6" cm="1">
        <f t="array" ref="A1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385</v>
      </c>
      <c r="B1207" s="6" cm="1">
        <f t="array" ref="B1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7" s="6">
        <f>IFERROR(INDEX([1]!tblSchedule[Week Game Scheduled],MATCH(tblTeamSch[[#This Row],[Game Num]],[1]!tblSchedule[GameNum],0)),"")</f>
        <v>50</v>
      </c>
      <c r="D1207" s="6">
        <f>IFERROR(INDEX([1]!tblSchedule[Round],MATCH(tblTeamSch[[#This Row],[Game Num]],[1]!tblSchedule[GameNum],0)),"")</f>
        <v>2</v>
      </c>
      <c r="E1207" s="6">
        <f>IFERROR(INDEX([1]!tblSchedule[Rnd Sch],MATCH(tblTeamSch[[#This Row],[Game Num]],[1]!tblSchedule[GameNum],0)),"")</f>
        <v>2</v>
      </c>
      <c r="F1207" s="6" t="str">
        <f>IFERROR(INDEX([1]!tblSchedule[DLC],MATCH(tblTeamSch[[#This Row],[Game Num]],[1]!tblSchedule[GameNum],0)),"")</f>
        <v>6B3</v>
      </c>
      <c r="G1207" s="7" t="str">
        <f>IFERROR(INDEX([1]!tblSchedule[Facility],MATCH(tblTeamSch[[#This Row],[Game Num]],[1]!tblSchedule[GameNum],0)),"")</f>
        <v>St Mary Academy Gym</v>
      </c>
      <c r="H1207" s="8">
        <f>IFERROR(INDEX([1]!tblSchedule[Game Date],MATCH(tblTeamSch[[#This Row],[Game Num]],[1]!tblSchedule[GameNum],0)),"")</f>
        <v>46004</v>
      </c>
      <c r="I1207" s="9">
        <f>IFERROR(INDEX([1]!tblSchedule[Game Time],MATCH(tblTeamSch[[#This Row],[Game Num]],[1]!tblSchedule[GameNum],0)),"")</f>
        <v>0.41666666666666669</v>
      </c>
      <c r="J1207" s="10" t="str">
        <f>IFERROR(INDEX([1]!tblTeams[Organization],MATCH(tblTeamSch[[#This Row],[Team]],[1]!tblTeams[Team],0)),"")</f>
        <v>St. Bernard</v>
      </c>
      <c r="K1207" s="10" t="str">
        <f>IFERROR(INDEX([1]!tblOrg[Abbr],MATCH(tblTeamSch[[#This Row],[Org]],[1]!tblOrg[Organization],0)),"")</f>
        <v>Ber</v>
      </c>
      <c r="L1207" s="10" t="str">
        <f>IFERROR(INDEX(IF(tblTeamSch[[#This Row],[1vs2]]=1,[1]!tblSchedule[Team 1 Name],[1]!tblSchedule[Team 2 Name]),MATCH(tblTeamSch[[#This Row],[Game Num]],[1]!tblSchedule[GameNum],0)),"")</f>
        <v>St Bernard BB 6B#3</v>
      </c>
      <c r="M1207" s="10" t="str">
        <f>IFERROR(INDEX(IF(tblTeamSch[[#This Row],[1vs2]]=1,[1]!tblSchedule[Team 2 Name],[1]!tblSchedule[Team 1 Name]),MATCH(tblTeamSch[[#This Row],[Game Num]],[1]!tblSchedule[GameNum],0)),"")</f>
        <v>St. Mary BB 6B - White</v>
      </c>
      <c r="N1207" s="6"/>
      <c r="O1207" s="6"/>
      <c r="P1207" s="6"/>
      <c r="Q1207" s="6">
        <f>INDEX([1]!tblSchedule[Home Game],MATCH(tblTeamSch[[#This Row],[Game Num]],[1]!tblSchedule[GameNum],0))</f>
        <v>1</v>
      </c>
      <c r="R1207" s="7" t="e">
        <f>IF(COUNTIFS(tblTeamSch[Team],tblTeamSch[[#This Row],[Team]],#REF!,1)&gt;1,"Y","")</f>
        <v>#REF!</v>
      </c>
      <c r="S1207" s="6">
        <f>INDEX([1]!tblLoc[Score],MATCH(INDEX([1]!tblOrg[Loc],MATCH(tblTeamSch[[#This Row],[Org]],[1]!tblOrg[Organization],0)),[1]!tblLoc[Loc],0))</f>
        <v>7</v>
      </c>
      <c r="T1207" s="6" t="e">
        <f>INDEX([1]!tblLoc[Score],MATCH(INDEX([1]!tblOrg[Loc],MATCH(#REF!,[1]!tblOrg[Abbr],0)),[1]!tblLoc[Loc],0))</f>
        <v>#REF!</v>
      </c>
      <c r="U1207" s="6">
        <f>IFERROR(INDEX([1]!tblLoc[Score],MATCH(INDEX([1]!tblOrg[Loc],MATCH(INDEX(FacList,MATCH(tblTeamSch[[#This Row],[Facility]],INDEX(FacList,,1),0),3),[1]!tblOrg[Org Num],0)),[1]!tblLoc[Loc],0)),"")</f>
        <v>4</v>
      </c>
      <c r="V1207" s="6">
        <f>IF(OR(tblTeamSch[[#This Row],[Court]]="",tblTeamSch[[#This Row],[Home]]&gt;0),0,IF(tblTeamSch[[#This Row],[Court]]&lt;10,0,IF(tblTeamSch[[#This Row],[Home Court]]=10,0,10)))</f>
        <v>0</v>
      </c>
      <c r="W1207" s="6" t="e">
        <f>COUNTIFS(tblTeamSch[Travel Score for Game],10,tblTeamSch[Home],0,#REF!,#REF!)</f>
        <v>#REF!</v>
      </c>
      <c r="X1207" s="6" t="str">
        <f>IFERROR(INDEX(tblTeamSch[Overall Travel Score],MATCH(tblTeamSch[[#This Row],[Opponent]],tblTeamSch[Team],0)),"")</f>
        <v/>
      </c>
      <c r="Y1207" s="6" cm="1">
        <f t="array" ref="Y1207">IF(Y1206="Num",1,IF(Y1206="","",IF(Y1206+1&gt;TotalNumRegGames*2,"",Y1206+1)))</f>
        <v>1206</v>
      </c>
    </row>
    <row r="1208" spans="1:25" ht="13.35" customHeight="1" x14ac:dyDescent="0.3">
      <c r="A1208" s="6" cm="1">
        <f t="array" ref="A1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397</v>
      </c>
      <c r="B1208" s="6" cm="1">
        <f t="array" ref="B1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8" s="6">
        <f>IFERROR(INDEX([1]!tblSchedule[Week Game Scheduled],MATCH(tblTeamSch[[#This Row],[Game Num]],[1]!tblSchedule[GameNum],0)),"")</f>
        <v>6</v>
      </c>
      <c r="D1208" s="6">
        <f>IFERROR(INDEX([1]!tblSchedule[Round],MATCH(tblTeamSch[[#This Row],[Game Num]],[1]!tblSchedule[GameNum],0)),"")</f>
        <v>3</v>
      </c>
      <c r="E1208" s="6">
        <f>IFERROR(INDEX([1]!tblSchedule[Rnd Sch],MATCH(tblTeamSch[[#This Row],[Game Num]],[1]!tblSchedule[GameNum],0)),"")</f>
        <v>3</v>
      </c>
      <c r="F1208" s="6" t="str">
        <f>IFERROR(INDEX([1]!tblSchedule[DLC],MATCH(tblTeamSch[[#This Row],[Game Num]],[1]!tblSchedule[GameNum],0)),"")</f>
        <v>6B3</v>
      </c>
      <c r="G1208" s="7" t="str">
        <f>IFERROR(INDEX([1]!tblSchedule[Facility],MATCH(tblTeamSch[[#This Row],[Game Num]],[1]!tblSchedule[GameNum],0)),"")</f>
        <v>Saint Bernard Parish Hall</v>
      </c>
      <c r="H1208" s="8">
        <f>IFERROR(INDEX([1]!tblSchedule[Game Date],MATCH(tblTeamSch[[#This Row],[Game Num]],[1]!tblSchedule[GameNum],0)),"")</f>
        <v>46026</v>
      </c>
      <c r="I1208" s="9">
        <f>IFERROR(INDEX([1]!tblSchedule[Game Time],MATCH(tblTeamSch[[#This Row],[Game Num]],[1]!tblSchedule[GameNum],0)),"")</f>
        <v>0.625</v>
      </c>
      <c r="J1208" s="10" t="str">
        <f>IFERROR(INDEX([1]!tblTeams[Organization],MATCH(tblTeamSch[[#This Row],[Team]],[1]!tblTeams[Team],0)),"")</f>
        <v>St. Bernard</v>
      </c>
      <c r="K1208" s="10" t="str">
        <f>IFERROR(INDEX([1]!tblOrg[Abbr],MATCH(tblTeamSch[[#This Row],[Org]],[1]!tblOrg[Organization],0)),"")</f>
        <v>Ber</v>
      </c>
      <c r="L1208" s="10" t="str">
        <f>IFERROR(INDEX(IF(tblTeamSch[[#This Row],[1vs2]]=1,[1]!tblSchedule[Team 1 Name],[1]!tblSchedule[Team 2 Name]),MATCH(tblTeamSch[[#This Row],[Game Num]],[1]!tblSchedule[GameNum],0)),"")</f>
        <v>St Bernard BB 6B#3</v>
      </c>
      <c r="M1208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1208" s="6"/>
      <c r="O1208" s="6"/>
      <c r="P1208" s="6"/>
      <c r="Q1208" s="6">
        <f>INDEX([1]!tblSchedule[Home Game],MATCH(tblTeamSch[[#This Row],[Game Num]],[1]!tblSchedule[GameNum],0))</f>
        <v>1</v>
      </c>
      <c r="R1208" s="7" t="e">
        <f>IF(COUNTIFS(tblTeamSch[Team],tblTeamSch[[#This Row],[Team]],#REF!,1)&gt;1,"Y","")</f>
        <v>#REF!</v>
      </c>
      <c r="S1208" s="6">
        <f>INDEX([1]!tblLoc[Score],MATCH(INDEX([1]!tblOrg[Loc],MATCH(tblTeamSch[[#This Row],[Org]],[1]!tblOrg[Organization],0)),[1]!tblLoc[Loc],0))</f>
        <v>7</v>
      </c>
      <c r="T1208" s="6" t="e">
        <f>INDEX([1]!tblLoc[Score],MATCH(INDEX([1]!tblOrg[Loc],MATCH(#REF!,[1]!tblOrg[Abbr],0)),[1]!tblLoc[Loc],0))</f>
        <v>#REF!</v>
      </c>
      <c r="U1208" s="6">
        <f>IFERROR(INDEX([1]!tblLoc[Score],MATCH(INDEX([1]!tblOrg[Loc],MATCH(INDEX(FacList,MATCH(tblTeamSch[[#This Row],[Facility]],INDEX(FacList,,1),0),3),[1]!tblOrg[Org Num],0)),[1]!tblLoc[Loc],0)),"")</f>
        <v>7</v>
      </c>
      <c r="V1208" s="6">
        <f>IF(OR(tblTeamSch[[#This Row],[Court]]="",tblTeamSch[[#This Row],[Home]]&gt;0),0,IF(tblTeamSch[[#This Row],[Court]]&lt;10,0,IF(tblTeamSch[[#This Row],[Home Court]]=10,0,10)))</f>
        <v>0</v>
      </c>
      <c r="W1208" s="6" t="e">
        <f>COUNTIFS(tblTeamSch[Travel Score for Game],10,tblTeamSch[Home],0,#REF!,#REF!)</f>
        <v>#REF!</v>
      </c>
      <c r="X1208" s="6" t="str">
        <f>IFERROR(INDEX(tblTeamSch[Overall Travel Score],MATCH(tblTeamSch[[#This Row],[Opponent]],tblTeamSch[Team],0)),"")</f>
        <v/>
      </c>
      <c r="Y1208" s="6" cm="1">
        <f t="array" ref="Y1208">IF(Y1207="Num",1,IF(Y1207="","",IF(Y1207+1&gt;TotalNumRegGames*2,"",Y1207+1)))</f>
        <v>1207</v>
      </c>
    </row>
    <row r="1209" spans="1:25" ht="13.35" customHeight="1" x14ac:dyDescent="0.3">
      <c r="A1209" s="6" cm="1">
        <f t="array" ref="A1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409</v>
      </c>
      <c r="B1209" s="6" cm="1">
        <f t="array" ref="B1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09" s="6">
        <f>IFERROR(INDEX([1]!tblSchedule[Week Game Scheduled],MATCH(tblTeamSch[[#This Row],[Game Num]],[1]!tblSchedule[GameNum],0)),"")</f>
        <v>7</v>
      </c>
      <c r="D1209" s="6">
        <f>IFERROR(INDEX([1]!tblSchedule[Round],MATCH(tblTeamSch[[#This Row],[Game Num]],[1]!tblSchedule[GameNum],0)),"")</f>
        <v>4</v>
      </c>
      <c r="E1209" s="6">
        <f>IFERROR(INDEX([1]!tblSchedule[Rnd Sch],MATCH(tblTeamSch[[#This Row],[Game Num]],[1]!tblSchedule[GameNum],0)),"")</f>
        <v>4</v>
      </c>
      <c r="F1209" s="6" t="str">
        <f>IFERROR(INDEX([1]!tblSchedule[DLC],MATCH(tblTeamSch[[#This Row],[Game Num]],[1]!tblSchedule[GameNum],0)),"")</f>
        <v>6B3</v>
      </c>
      <c r="G1209" s="7" t="str">
        <f>IFERROR(INDEX([1]!tblSchedule[Facility],MATCH(tblTeamSch[[#This Row],[Game Num]],[1]!tblSchedule[GameNum],0)),"")</f>
        <v>Saint Bernard Parish Hall</v>
      </c>
      <c r="H1209" s="8">
        <f>IFERROR(INDEX([1]!tblSchedule[Game Date],MATCH(tblTeamSch[[#This Row],[Game Num]],[1]!tblSchedule[GameNum],0)),"")</f>
        <v>46033</v>
      </c>
      <c r="I1209" s="9">
        <f>IFERROR(INDEX([1]!tblSchedule[Game Time],MATCH(tblTeamSch[[#This Row],[Game Num]],[1]!tblSchedule[GameNum],0)),"")</f>
        <v>0.58333333333333337</v>
      </c>
      <c r="J1209" s="10" t="str">
        <f>IFERROR(INDEX([1]!tblTeams[Organization],MATCH(tblTeamSch[[#This Row],[Team]],[1]!tblTeams[Team],0)),"")</f>
        <v>St. Bernard</v>
      </c>
      <c r="K1209" s="10" t="str">
        <f>IFERROR(INDEX([1]!tblOrg[Abbr],MATCH(tblTeamSch[[#This Row],[Org]],[1]!tblOrg[Organization],0)),"")</f>
        <v>Ber</v>
      </c>
      <c r="L1209" s="10" t="str">
        <f>IFERROR(INDEX(IF(tblTeamSch[[#This Row],[1vs2]]=1,[1]!tblSchedule[Team 1 Name],[1]!tblSchedule[Team 2 Name]),MATCH(tblTeamSch[[#This Row],[Game Num]],[1]!tblSchedule[GameNum],0)),"")</f>
        <v>St Bernard BB 6B#3</v>
      </c>
      <c r="M1209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1209" s="6"/>
      <c r="O1209" s="6"/>
      <c r="P1209" s="6"/>
      <c r="Q1209" s="6">
        <f>INDEX([1]!tblSchedule[Home Game],MATCH(tblTeamSch[[#This Row],[Game Num]],[1]!tblSchedule[GameNum],0))</f>
        <v>1</v>
      </c>
      <c r="R1209" s="7" t="e">
        <f>IF(COUNTIFS(tblTeamSch[Team],tblTeamSch[[#This Row],[Team]],#REF!,1)&gt;1,"Y","")</f>
        <v>#REF!</v>
      </c>
      <c r="S1209" s="6">
        <f>INDEX([1]!tblLoc[Score],MATCH(INDEX([1]!tblOrg[Loc],MATCH(tblTeamSch[[#This Row],[Org]],[1]!tblOrg[Organization],0)),[1]!tblLoc[Loc],0))</f>
        <v>7</v>
      </c>
      <c r="T1209" s="6" t="e">
        <f>INDEX([1]!tblLoc[Score],MATCH(INDEX([1]!tblOrg[Loc],MATCH(#REF!,[1]!tblOrg[Abbr],0)),[1]!tblLoc[Loc],0))</f>
        <v>#REF!</v>
      </c>
      <c r="U1209" s="6">
        <f>IFERROR(INDEX([1]!tblLoc[Score],MATCH(INDEX([1]!tblOrg[Loc],MATCH(INDEX(FacList,MATCH(tblTeamSch[[#This Row],[Facility]],INDEX(FacList,,1),0),3),[1]!tblOrg[Org Num],0)),[1]!tblLoc[Loc],0)),"")</f>
        <v>7</v>
      </c>
      <c r="V1209" s="6">
        <f>IF(OR(tblTeamSch[[#This Row],[Court]]="",tblTeamSch[[#This Row],[Home]]&gt;0),0,IF(tblTeamSch[[#This Row],[Court]]&lt;10,0,IF(tblTeamSch[[#This Row],[Home Court]]=10,0,10)))</f>
        <v>0</v>
      </c>
      <c r="W1209" s="6" t="e">
        <f>COUNTIFS(tblTeamSch[Travel Score for Game],10,tblTeamSch[Home],0,#REF!,#REF!)</f>
        <v>#REF!</v>
      </c>
      <c r="X1209" s="6" t="str">
        <f>IFERROR(INDEX(tblTeamSch[Overall Travel Score],MATCH(tblTeamSch[[#This Row],[Opponent]],tblTeamSch[Team],0)),"")</f>
        <v/>
      </c>
      <c r="Y1209" s="6" cm="1">
        <f t="array" ref="Y1209">IF(Y1208="Num",1,IF(Y1208="","",IF(Y1208+1&gt;TotalNumRegGames*2,"",Y1208+1)))</f>
        <v>1208</v>
      </c>
    </row>
    <row r="1210" spans="1:25" ht="13.35" customHeight="1" x14ac:dyDescent="0.3">
      <c r="A1210" s="6" cm="1">
        <f t="array" ref="A1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420</v>
      </c>
      <c r="B1210" s="6" cm="1">
        <f t="array" ref="B1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0" s="6">
        <f>IFERROR(INDEX([1]!tblSchedule[Week Game Scheduled],MATCH(tblTeamSch[[#This Row],[Game Num]],[1]!tblSchedule[GameNum],0)),"")</f>
        <v>8</v>
      </c>
      <c r="D1210" s="6">
        <f>IFERROR(INDEX([1]!tblSchedule[Round],MATCH(tblTeamSch[[#This Row],[Game Num]],[1]!tblSchedule[GameNum],0)),"")</f>
        <v>5</v>
      </c>
      <c r="E1210" s="6">
        <f>IFERROR(INDEX([1]!tblSchedule[Rnd Sch],MATCH(tblTeamSch[[#This Row],[Game Num]],[1]!tblSchedule[GameNum],0)),"")</f>
        <v>5</v>
      </c>
      <c r="F1210" s="6" t="str">
        <f>IFERROR(INDEX([1]!tblSchedule[DLC],MATCH(tblTeamSch[[#This Row],[Game Num]],[1]!tblSchedule[GameNum],0)),"")</f>
        <v>6B3</v>
      </c>
      <c r="G1210" s="7" t="str">
        <f>IFERROR(INDEX([1]!tblSchedule[Facility],MATCH(tblTeamSch[[#This Row],[Game Num]],[1]!tblSchedule[GameNum],0)),"")</f>
        <v>Saint Bernard Parish Hall</v>
      </c>
      <c r="H1210" s="8">
        <f>IFERROR(INDEX([1]!tblSchedule[Game Date],MATCH(tblTeamSch[[#This Row],[Game Num]],[1]!tblSchedule[GameNum],0)),"")</f>
        <v>46040</v>
      </c>
      <c r="I1210" s="9">
        <f>IFERROR(INDEX([1]!tblSchedule[Game Time],MATCH(tblTeamSch[[#This Row],[Game Num]],[1]!tblSchedule[GameNum],0)),"")</f>
        <v>0.58333333333333337</v>
      </c>
      <c r="J1210" s="10" t="str">
        <f>IFERROR(INDEX([1]!tblTeams[Organization],MATCH(tblTeamSch[[#This Row],[Team]],[1]!tblTeams[Team],0)),"")</f>
        <v>St. Bernard</v>
      </c>
      <c r="K1210" s="10" t="str">
        <f>IFERROR(INDEX([1]!tblOrg[Abbr],MATCH(tblTeamSch[[#This Row],[Org]],[1]!tblOrg[Organization],0)),"")</f>
        <v>Ber</v>
      </c>
      <c r="L1210" s="10" t="str">
        <f>IFERROR(INDEX(IF(tblTeamSch[[#This Row],[1vs2]]=1,[1]!tblSchedule[Team 1 Name],[1]!tblSchedule[Team 2 Name]),MATCH(tblTeamSch[[#This Row],[Game Num]],[1]!tblSchedule[GameNum],0)),"")</f>
        <v>St Bernard BB 6B#3</v>
      </c>
      <c r="M1210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1210" s="6"/>
      <c r="O1210" s="6"/>
      <c r="P1210" s="6"/>
      <c r="Q1210" s="6">
        <f>INDEX([1]!tblSchedule[Home Game],MATCH(tblTeamSch[[#This Row],[Game Num]],[1]!tblSchedule[GameNum],0))</f>
        <v>1</v>
      </c>
      <c r="R1210" s="7" t="e">
        <f>IF(COUNTIFS(tblTeamSch[Team],tblTeamSch[[#This Row],[Team]],#REF!,1)&gt;1,"Y","")</f>
        <v>#REF!</v>
      </c>
      <c r="S1210" s="6">
        <f>INDEX([1]!tblLoc[Score],MATCH(INDEX([1]!tblOrg[Loc],MATCH(tblTeamSch[[#This Row],[Org]],[1]!tblOrg[Organization],0)),[1]!tblLoc[Loc],0))</f>
        <v>7</v>
      </c>
      <c r="T1210" s="6" t="e">
        <f>INDEX([1]!tblLoc[Score],MATCH(INDEX([1]!tblOrg[Loc],MATCH(#REF!,[1]!tblOrg[Abbr],0)),[1]!tblLoc[Loc],0))</f>
        <v>#REF!</v>
      </c>
      <c r="U1210" s="6">
        <f>IFERROR(INDEX([1]!tblLoc[Score],MATCH(INDEX([1]!tblOrg[Loc],MATCH(INDEX(FacList,MATCH(tblTeamSch[[#This Row],[Facility]],INDEX(FacList,,1),0),3),[1]!tblOrg[Org Num],0)),[1]!tblLoc[Loc],0)),"")</f>
        <v>7</v>
      </c>
      <c r="V1210" s="6">
        <f>IF(OR(tblTeamSch[[#This Row],[Court]]="",tblTeamSch[[#This Row],[Home]]&gt;0),0,IF(tblTeamSch[[#This Row],[Court]]&lt;10,0,IF(tblTeamSch[[#This Row],[Home Court]]=10,0,10)))</f>
        <v>0</v>
      </c>
      <c r="W1210" s="6" t="e">
        <f>COUNTIFS(tblTeamSch[Travel Score for Game],10,tblTeamSch[Home],0,#REF!,#REF!)</f>
        <v>#REF!</v>
      </c>
      <c r="X1210" s="6" t="str">
        <f>IFERROR(INDEX(tblTeamSch[Overall Travel Score],MATCH(tblTeamSch[[#This Row],[Opponent]],tblTeamSch[Team],0)),"")</f>
        <v/>
      </c>
      <c r="Y1210" s="6" cm="1">
        <f t="array" ref="Y1210">IF(Y1209="Num",1,IF(Y1209="","",IF(Y1209+1&gt;TotalNumRegGames*2,"",Y1209+1)))</f>
        <v>1209</v>
      </c>
    </row>
    <row r="1211" spans="1:25" ht="13.35" customHeight="1" x14ac:dyDescent="0.3">
      <c r="A1211" s="6" cm="1">
        <f t="array" ref="A1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431</v>
      </c>
      <c r="B1211" s="6" cm="1">
        <f t="array" ref="B1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1" s="6">
        <f>IFERROR(INDEX([1]!tblSchedule[Week Game Scheduled],MATCH(tblTeamSch[[#This Row],[Game Num]],[1]!tblSchedule[GameNum],0)),"")</f>
        <v>9</v>
      </c>
      <c r="D1211" s="6">
        <f>IFERROR(INDEX([1]!tblSchedule[Round],MATCH(tblTeamSch[[#This Row],[Game Num]],[1]!tblSchedule[GameNum],0)),"")</f>
        <v>6</v>
      </c>
      <c r="E1211" s="6">
        <f>IFERROR(INDEX([1]!tblSchedule[Rnd Sch],MATCH(tblTeamSch[[#This Row],[Game Num]],[1]!tblSchedule[GameNum],0)),"")</f>
        <v>6</v>
      </c>
      <c r="F1211" s="6" t="str">
        <f>IFERROR(INDEX([1]!tblSchedule[DLC],MATCH(tblTeamSch[[#This Row],[Game Num]],[1]!tblSchedule[GameNum],0)),"")</f>
        <v>6B3</v>
      </c>
      <c r="G1211" s="7" t="str">
        <f>IFERROR(INDEX([1]!tblSchedule[Facility],MATCH(tblTeamSch[[#This Row],[Game Num]],[1]!tblSchedule[GameNum],0)),"")</f>
        <v>Saint Bernard Parish Hall</v>
      </c>
      <c r="H1211" s="8">
        <f>IFERROR(INDEX([1]!tblSchedule[Game Date],MATCH(tblTeamSch[[#This Row],[Game Num]],[1]!tblSchedule[GameNum],0)),"")</f>
        <v>46047</v>
      </c>
      <c r="I1211" s="9">
        <f>IFERROR(INDEX([1]!tblSchedule[Game Time],MATCH(tblTeamSch[[#This Row],[Game Num]],[1]!tblSchedule[GameNum],0)),"")</f>
        <v>0.625</v>
      </c>
      <c r="J1211" s="10" t="str">
        <f>IFERROR(INDEX([1]!tblTeams[Organization],MATCH(tblTeamSch[[#This Row],[Team]],[1]!tblTeams[Team],0)),"")</f>
        <v>St. Bernard</v>
      </c>
      <c r="K1211" s="10" t="str">
        <f>IFERROR(INDEX([1]!tblOrg[Abbr],MATCH(tblTeamSch[[#This Row],[Org]],[1]!tblOrg[Organization],0)),"")</f>
        <v>Ber</v>
      </c>
      <c r="L1211" s="10" t="str">
        <f>IFERROR(INDEX(IF(tblTeamSch[[#This Row],[1vs2]]=1,[1]!tblSchedule[Team 1 Name],[1]!tblSchedule[Team 2 Name]),MATCH(tblTeamSch[[#This Row],[Game Num]],[1]!tblSchedule[GameNum],0)),"")</f>
        <v>St Bernard BB 6B#3</v>
      </c>
      <c r="M1211" s="10" t="str">
        <f>IFERROR(INDEX(IF(tblTeamSch[[#This Row],[1vs2]]=1,[1]!tblSchedule[Team 2 Name],[1]!tblSchedule[Team 1 Name]),MATCH(tblTeamSch[[#This Row],[Game Num]],[1]!tblSchedule[GameNum],0)),"")</f>
        <v>St Agnes BB 6B#3</v>
      </c>
      <c r="N1211" s="6"/>
      <c r="O1211" s="6"/>
      <c r="P1211" s="6"/>
      <c r="Q1211" s="6">
        <f>INDEX([1]!tblSchedule[Home Game],MATCH(tblTeamSch[[#This Row],[Game Num]],[1]!tblSchedule[GameNum],0))</f>
        <v>1</v>
      </c>
      <c r="R1211" s="7" t="e">
        <f>IF(COUNTIFS(tblTeamSch[Team],tblTeamSch[[#This Row],[Team]],#REF!,1)&gt;1,"Y","")</f>
        <v>#REF!</v>
      </c>
      <c r="S1211" s="6">
        <f>INDEX([1]!tblLoc[Score],MATCH(INDEX([1]!tblOrg[Loc],MATCH(tblTeamSch[[#This Row],[Org]],[1]!tblOrg[Organization],0)),[1]!tblLoc[Loc],0))</f>
        <v>7</v>
      </c>
      <c r="T1211" s="6" t="e">
        <f>INDEX([1]!tblLoc[Score],MATCH(INDEX([1]!tblOrg[Loc],MATCH(#REF!,[1]!tblOrg[Abbr],0)),[1]!tblLoc[Loc],0))</f>
        <v>#REF!</v>
      </c>
      <c r="U1211" s="6">
        <f>IFERROR(INDEX([1]!tblLoc[Score],MATCH(INDEX([1]!tblOrg[Loc],MATCH(INDEX(FacList,MATCH(tblTeamSch[[#This Row],[Facility]],INDEX(FacList,,1),0),3),[1]!tblOrg[Org Num],0)),[1]!tblLoc[Loc],0)),"")</f>
        <v>7</v>
      </c>
      <c r="V1211" s="6">
        <f>IF(OR(tblTeamSch[[#This Row],[Court]]="",tblTeamSch[[#This Row],[Home]]&gt;0),0,IF(tblTeamSch[[#This Row],[Court]]&lt;10,0,IF(tblTeamSch[[#This Row],[Home Court]]=10,0,10)))</f>
        <v>0</v>
      </c>
      <c r="W1211" s="6" t="e">
        <f>COUNTIFS(tblTeamSch[Travel Score for Game],10,tblTeamSch[Home],0,#REF!,#REF!)</f>
        <v>#REF!</v>
      </c>
      <c r="X1211" s="6" t="str">
        <f>IFERROR(INDEX(tblTeamSch[Overall Travel Score],MATCH(tblTeamSch[[#This Row],[Opponent]],tblTeamSch[Team],0)),"")</f>
        <v/>
      </c>
      <c r="Y1211" s="6" cm="1">
        <f t="array" ref="Y1211">IF(Y1210="Num",1,IF(Y1210="","",IF(Y1210+1&gt;TotalNumRegGames*2,"",Y1210+1)))</f>
        <v>1210</v>
      </c>
    </row>
    <row r="1212" spans="1:25" ht="13.35" customHeight="1" x14ac:dyDescent="0.3">
      <c r="A1212" s="6" cm="1">
        <f t="array" ref="A1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442</v>
      </c>
      <c r="B1212" s="6" cm="1">
        <f t="array" ref="B1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2" s="6">
        <f>IFERROR(INDEX([1]!tblSchedule[Week Game Scheduled],MATCH(tblTeamSch[[#This Row],[Game Num]],[1]!tblSchedule[GameNum],0)),"")</f>
        <v>10</v>
      </c>
      <c r="D1212" s="6">
        <f>IFERROR(INDEX([1]!tblSchedule[Round],MATCH(tblTeamSch[[#This Row],[Game Num]],[1]!tblSchedule[GameNum],0)),"")</f>
        <v>7</v>
      </c>
      <c r="E1212" s="6">
        <f>IFERROR(INDEX([1]!tblSchedule[Rnd Sch],MATCH(tblTeamSch[[#This Row],[Game Num]],[1]!tblSchedule[GameNum],0)),"")</f>
        <v>7</v>
      </c>
      <c r="F1212" s="6" t="str">
        <f>IFERROR(INDEX([1]!tblSchedule[DLC],MATCH(tblTeamSch[[#This Row],[Game Num]],[1]!tblSchedule[GameNum],0)),"")</f>
        <v>6B3</v>
      </c>
      <c r="G1212" s="7" t="str">
        <f>IFERROR(INDEX([1]!tblSchedule[Facility],MATCH(tblTeamSch[[#This Row],[Game Num]],[1]!tblSchedule[GameNum],0)),"")</f>
        <v>Mary Queen of Peace</v>
      </c>
      <c r="H1212" s="8">
        <f>IFERROR(INDEX([1]!tblSchedule[Game Date],MATCH(tblTeamSch[[#This Row],[Game Num]],[1]!tblSchedule[GameNum],0)),"")</f>
        <v>46054</v>
      </c>
      <c r="I1212" s="9">
        <f>IFERROR(INDEX([1]!tblSchedule[Game Time],MATCH(tblTeamSch[[#This Row],[Game Num]],[1]!tblSchedule[GameNum],0)),"")</f>
        <v>0.625</v>
      </c>
      <c r="J1212" s="10" t="str">
        <f>IFERROR(INDEX([1]!tblTeams[Organization],MATCH(tblTeamSch[[#This Row],[Team]],[1]!tblTeams[Team],0)),"")</f>
        <v>St. Bernard</v>
      </c>
      <c r="K1212" s="10" t="str">
        <f>IFERROR(INDEX([1]!tblOrg[Abbr],MATCH(tblTeamSch[[#This Row],[Org]],[1]!tblOrg[Organization],0)),"")</f>
        <v>Ber</v>
      </c>
      <c r="L1212" s="10" t="str">
        <f>IFERROR(INDEX(IF(tblTeamSch[[#This Row],[1vs2]]=1,[1]!tblSchedule[Team 1 Name],[1]!tblSchedule[Team 2 Name]),MATCH(tblTeamSch[[#This Row],[Game Num]],[1]!tblSchedule[GameNum],0)),"")</f>
        <v>St Bernard BB 6B#3</v>
      </c>
      <c r="M1212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1212" s="6"/>
      <c r="O1212" s="6"/>
      <c r="P1212" s="6"/>
      <c r="Q1212" s="6">
        <f>INDEX([1]!tblSchedule[Home Game],MATCH(tblTeamSch[[#This Row],[Game Num]],[1]!tblSchedule[GameNum],0))</f>
        <v>0</v>
      </c>
      <c r="R1212" s="7" t="e">
        <f>IF(COUNTIFS(tblTeamSch[Team],tblTeamSch[[#This Row],[Team]],#REF!,1)&gt;1,"Y","")</f>
        <v>#REF!</v>
      </c>
      <c r="S1212" s="6">
        <f>INDEX([1]!tblLoc[Score],MATCH(INDEX([1]!tblOrg[Loc],MATCH(tblTeamSch[[#This Row],[Org]],[1]!tblOrg[Organization],0)),[1]!tblLoc[Loc],0))</f>
        <v>7</v>
      </c>
      <c r="T1212" s="6" t="e">
        <f>INDEX([1]!tblLoc[Score],MATCH(INDEX([1]!tblOrg[Loc],MATCH(#REF!,[1]!tblOrg[Abbr],0)),[1]!tblLoc[Loc],0))</f>
        <v>#REF!</v>
      </c>
      <c r="U1212" s="6">
        <f>IFERROR(INDEX([1]!tblLoc[Score],MATCH(INDEX([1]!tblOrg[Loc],MATCH(INDEX(FacList,MATCH(tblTeamSch[[#This Row],[Facility]],INDEX(FacList,,1),0),3),[1]!tblOrg[Org Num],0)),[1]!tblLoc[Loc],0)),"")</f>
        <v>10</v>
      </c>
      <c r="V1212" s="6">
        <f>IF(OR(tblTeamSch[[#This Row],[Court]]="",tblTeamSch[[#This Row],[Home]]&gt;0),0,IF(tblTeamSch[[#This Row],[Court]]&lt;10,0,IF(tblTeamSch[[#This Row],[Home Court]]=10,0,10)))</f>
        <v>10</v>
      </c>
      <c r="W1212" s="6" t="e">
        <f>COUNTIFS(tblTeamSch[Travel Score for Game],10,tblTeamSch[Home],0,#REF!,#REF!)</f>
        <v>#REF!</v>
      </c>
      <c r="X1212" s="6" t="str">
        <f>IFERROR(INDEX(tblTeamSch[Overall Travel Score],MATCH(tblTeamSch[[#This Row],[Opponent]],tblTeamSch[Team],0)),"")</f>
        <v/>
      </c>
      <c r="Y1212" s="6" cm="1">
        <f t="array" ref="Y1212">IF(Y1211="Num",1,IF(Y1211="","",IF(Y1211+1&gt;TotalNumRegGames*2,"",Y1211+1)))</f>
        <v>1211</v>
      </c>
    </row>
    <row r="1213" spans="1:25" ht="13.35" customHeight="1" x14ac:dyDescent="0.3">
      <c r="A1213" s="6" cm="1">
        <f t="array" ref="A1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903</v>
      </c>
      <c r="B1213" s="6" cm="1">
        <f t="array" ref="B1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3" s="6">
        <f>IFERROR(INDEX([1]!tblSchedule[Week Game Scheduled],MATCH(tblTeamSch[[#This Row],[Game Num]],[1]!tblSchedule[GameNum],0)),"")</f>
        <v>49</v>
      </c>
      <c r="D1213" s="6">
        <f>IFERROR(INDEX([1]!tblSchedule[Round],MATCH(tblTeamSch[[#This Row],[Game Num]],[1]!tblSchedule[GameNum],0)),"")</f>
        <v>1</v>
      </c>
      <c r="E1213" s="6">
        <f>IFERROR(INDEX([1]!tblSchedule[Rnd Sch],MATCH(tblTeamSch[[#This Row],[Game Num]],[1]!tblSchedule[GameNum],0)),"")</f>
        <v>1</v>
      </c>
      <c r="F1213" s="6" t="str">
        <f>IFERROR(INDEX([1]!tblSchedule[DLC],MATCH(tblTeamSch[[#This Row],[Game Num]],[1]!tblSchedule[GameNum],0)),"")</f>
        <v>6G1A</v>
      </c>
      <c r="G1213" s="7" t="str">
        <f>IFERROR(INDEX([1]!tblSchedule[Facility],MATCH(tblTeamSch[[#This Row],[Game Num]],[1]!tblSchedule[GameNum],0)),"")</f>
        <v>St. Athanasius Hornets Nest (gym)</v>
      </c>
      <c r="H1213" s="8">
        <f>IFERROR(INDEX([1]!tblSchedule[Game Date],MATCH(tblTeamSch[[#This Row],[Game Num]],[1]!tblSchedule[GameNum],0)),"")</f>
        <v>45997</v>
      </c>
      <c r="I1213" s="9">
        <f>IFERROR(INDEX([1]!tblSchedule[Game Time],MATCH(tblTeamSch[[#This Row],[Game Num]],[1]!tblSchedule[GameNum],0)),"")</f>
        <v>0.45833333333333331</v>
      </c>
      <c r="J1213" s="10" t="str">
        <f>IFERROR(INDEX([1]!tblTeams[Organization],MATCH(tblTeamSch[[#This Row],[Team]],[1]!tblTeams[Team],0)),"")</f>
        <v>St. Bernard</v>
      </c>
      <c r="K1213" s="10" t="str">
        <f>IFERROR(INDEX([1]!tblOrg[Abbr],MATCH(tblTeamSch[[#This Row],[Org]],[1]!tblOrg[Organization],0)),"")</f>
        <v>Ber</v>
      </c>
      <c r="L1213" s="10" t="str">
        <f>IFERROR(INDEX(IF(tblTeamSch[[#This Row],[1vs2]]=1,[1]!tblSchedule[Team 1 Name],[1]!tblSchedule[Team 2 Name]),MATCH(tblTeamSch[[#This Row],[Game Num]],[1]!tblSchedule[GameNum],0)),"")</f>
        <v>St Bernard BB 6G#1</v>
      </c>
      <c r="M1213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1213" s="6"/>
      <c r="O1213" s="6"/>
      <c r="P1213" s="6"/>
      <c r="Q1213" s="6">
        <f>INDEX([1]!tblSchedule[Home Game],MATCH(tblTeamSch[[#This Row],[Game Num]],[1]!tblSchedule[GameNum],0))</f>
        <v>0</v>
      </c>
      <c r="R1213" s="7" t="e">
        <f>IF(COUNTIFS(tblTeamSch[Team],tblTeamSch[[#This Row],[Team]],#REF!,1)&gt;1,"Y","")</f>
        <v>#REF!</v>
      </c>
      <c r="S1213" s="6">
        <f>INDEX([1]!tblLoc[Score],MATCH(INDEX([1]!tblOrg[Loc],MATCH(tblTeamSch[[#This Row],[Org]],[1]!tblOrg[Organization],0)),[1]!tblLoc[Loc],0))</f>
        <v>7</v>
      </c>
      <c r="T1213" s="6" t="e">
        <f>INDEX([1]!tblLoc[Score],MATCH(INDEX([1]!tblOrg[Loc],MATCH(#REF!,[1]!tblOrg[Abbr],0)),[1]!tblLoc[Loc],0))</f>
        <v>#REF!</v>
      </c>
      <c r="U1213" s="6">
        <f>IFERROR(INDEX([1]!tblLoc[Score],MATCH(INDEX([1]!tblOrg[Loc],MATCH(INDEX(FacList,MATCH(tblTeamSch[[#This Row],[Facility]],INDEX(FacList,,1),0),3),[1]!tblOrg[Org Num],0)),[1]!tblLoc[Loc],0)),"")</f>
        <v>7</v>
      </c>
      <c r="V1213" s="6">
        <f>IF(OR(tblTeamSch[[#This Row],[Court]]="",tblTeamSch[[#This Row],[Home]]&gt;0),0,IF(tblTeamSch[[#This Row],[Court]]&lt;10,0,IF(tblTeamSch[[#This Row],[Home Court]]=10,0,10)))</f>
        <v>0</v>
      </c>
      <c r="W1213" s="6" t="e">
        <f>COUNTIFS(tblTeamSch[Travel Score for Game],10,tblTeamSch[Home],0,#REF!,#REF!)</f>
        <v>#REF!</v>
      </c>
      <c r="X1213" s="6" t="str">
        <f>IFERROR(INDEX(tblTeamSch[Overall Travel Score],MATCH(tblTeamSch[[#This Row],[Opponent]],tblTeamSch[Team],0)),"")</f>
        <v/>
      </c>
      <c r="Y1213" s="6" cm="1">
        <f t="array" ref="Y1213">IF(Y1212="Num",1,IF(Y1212="","",IF(Y1212+1&gt;TotalNumRegGames*2,"",Y1212+1)))</f>
        <v>1212</v>
      </c>
    </row>
    <row r="1214" spans="1:25" ht="13.35" customHeight="1" x14ac:dyDescent="0.3">
      <c r="A1214" s="6" cm="1">
        <f t="array" ref="A1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911</v>
      </c>
      <c r="B1214" s="6" cm="1">
        <f t="array" ref="B1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14" s="6">
        <f>IFERROR(INDEX([1]!tblSchedule[Week Game Scheduled],MATCH(tblTeamSch[[#This Row],[Game Num]],[1]!tblSchedule[GameNum],0)),"")</f>
        <v>5</v>
      </c>
      <c r="D1214" s="6">
        <f>IFERROR(INDEX([1]!tblSchedule[Round],MATCH(tblTeamSch[[#This Row],[Game Num]],[1]!tblSchedule[GameNum],0)),"")</f>
        <v>3</v>
      </c>
      <c r="E1214" s="6">
        <f>IFERROR(INDEX([1]!tblSchedule[Rnd Sch],MATCH(tblTeamSch[[#This Row],[Game Num]],[1]!tblSchedule[GameNum],0)),"")</f>
        <v>3</v>
      </c>
      <c r="F1214" s="6" t="str">
        <f>IFERROR(INDEX([1]!tblSchedule[DLC],MATCH(tblTeamSch[[#This Row],[Game Num]],[1]!tblSchedule[GameNum],0)),"")</f>
        <v>6G1A</v>
      </c>
      <c r="G1214" s="7" t="str">
        <f>IFERROR(INDEX([1]!tblSchedule[Facility],MATCH(tblTeamSch[[#This Row],[Game Num]],[1]!tblSchedule[GameNum],0)),"")</f>
        <v>Saint Bernard Parish Hall</v>
      </c>
      <c r="H1214" s="8">
        <f>IFERROR(INDEX([1]!tblSchedule[Game Date],MATCH(tblTeamSch[[#This Row],[Game Num]],[1]!tblSchedule[GameNum],0)),"")</f>
        <v>46025</v>
      </c>
      <c r="I1214" s="9">
        <f>IFERROR(INDEX([1]!tblSchedule[Game Time],MATCH(tblTeamSch[[#This Row],[Game Num]],[1]!tblSchedule[GameNum],0)),"")</f>
        <v>0.45833333333333331</v>
      </c>
      <c r="J1214" s="10" t="str">
        <f>IFERROR(INDEX([1]!tblTeams[Organization],MATCH(tblTeamSch[[#This Row],[Team]],[1]!tblTeams[Team],0)),"")</f>
        <v>St. Bernard</v>
      </c>
      <c r="K1214" s="10" t="str">
        <f>IFERROR(INDEX([1]!tblOrg[Abbr],MATCH(tblTeamSch[[#This Row],[Org]],[1]!tblOrg[Organization],0)),"")</f>
        <v>Ber</v>
      </c>
      <c r="L1214" s="10" t="str">
        <f>IFERROR(INDEX(IF(tblTeamSch[[#This Row],[1vs2]]=1,[1]!tblSchedule[Team 1 Name],[1]!tblSchedule[Team 2 Name]),MATCH(tblTeamSch[[#This Row],[Game Num]],[1]!tblSchedule[GameNum],0)),"")</f>
        <v>St Bernard BB 6G#1</v>
      </c>
      <c r="M1214" s="10" t="str">
        <f>IFERROR(INDEX(IF(tblTeamSch[[#This Row],[1vs2]]=1,[1]!tblSchedule[Team 2 Name],[1]!tblSchedule[Team 1 Name]),MATCH(tblTeamSch[[#This Row],[Game Num]],[1]!tblSchedule[GameNum],0)),"")</f>
        <v>OLOL 5/6 GB #1</v>
      </c>
      <c r="N1214" s="6"/>
      <c r="O1214" s="6"/>
      <c r="P1214" s="6"/>
      <c r="Q1214" s="6">
        <f>INDEX([1]!tblSchedule[Home Game],MATCH(tblTeamSch[[#This Row],[Game Num]],[1]!tblSchedule[GameNum],0))</f>
        <v>1</v>
      </c>
      <c r="R1214" s="7" t="e">
        <f>IF(COUNTIFS(tblTeamSch[Team],tblTeamSch[[#This Row],[Team]],#REF!,1)&gt;1,"Y","")</f>
        <v>#REF!</v>
      </c>
      <c r="S1214" s="6">
        <f>INDEX([1]!tblLoc[Score],MATCH(INDEX([1]!tblOrg[Loc],MATCH(tblTeamSch[[#This Row],[Org]],[1]!tblOrg[Organization],0)),[1]!tblLoc[Loc],0))</f>
        <v>7</v>
      </c>
      <c r="T1214" s="6" t="e">
        <f>INDEX([1]!tblLoc[Score],MATCH(INDEX([1]!tblOrg[Loc],MATCH(#REF!,[1]!tblOrg[Abbr],0)),[1]!tblLoc[Loc],0))</f>
        <v>#REF!</v>
      </c>
      <c r="U1214" s="6">
        <f>IFERROR(INDEX([1]!tblLoc[Score],MATCH(INDEX([1]!tblOrg[Loc],MATCH(INDEX(FacList,MATCH(tblTeamSch[[#This Row],[Facility]],INDEX(FacList,,1),0),3),[1]!tblOrg[Org Num],0)),[1]!tblLoc[Loc],0)),"")</f>
        <v>7</v>
      </c>
      <c r="V1214" s="6">
        <f>IF(OR(tblTeamSch[[#This Row],[Court]]="",tblTeamSch[[#This Row],[Home]]&gt;0),0,IF(tblTeamSch[[#This Row],[Court]]&lt;10,0,IF(tblTeamSch[[#This Row],[Home Court]]=10,0,10)))</f>
        <v>0</v>
      </c>
      <c r="W1214" s="6" t="e">
        <f>COUNTIFS(tblTeamSch[Travel Score for Game],10,tblTeamSch[Home],0,#REF!,#REF!)</f>
        <v>#REF!</v>
      </c>
      <c r="X1214" s="6" t="str">
        <f>IFERROR(INDEX(tblTeamSch[Overall Travel Score],MATCH(tblTeamSch[[#This Row],[Opponent]],tblTeamSch[Team],0)),"")</f>
        <v/>
      </c>
      <c r="Y1214" s="6" cm="1">
        <f t="array" ref="Y1214">IF(Y1213="Num",1,IF(Y1213="","",IF(Y1213+1&gt;TotalNumRegGames*2,"",Y1213+1)))</f>
        <v>1213</v>
      </c>
    </row>
    <row r="1215" spans="1:25" ht="13.35" customHeight="1" x14ac:dyDescent="0.3">
      <c r="A1215" s="6" cm="1">
        <f t="array" ref="A1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914</v>
      </c>
      <c r="B1215" s="6" cm="1">
        <f t="array" ref="B1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5" s="6">
        <f>IFERROR(INDEX([1]!tblSchedule[Week Game Scheduled],MATCH(tblTeamSch[[#This Row],[Game Num]],[1]!tblSchedule[GameNum],0)),"")</f>
        <v>6</v>
      </c>
      <c r="D1215" s="6">
        <f>IFERROR(INDEX([1]!tblSchedule[Round],MATCH(tblTeamSch[[#This Row],[Game Num]],[1]!tblSchedule[GameNum],0)),"")</f>
        <v>4</v>
      </c>
      <c r="E1215" s="6">
        <f>IFERROR(INDEX([1]!tblSchedule[Rnd Sch],MATCH(tblTeamSch[[#This Row],[Game Num]],[1]!tblSchedule[GameNum],0)),"")</f>
        <v>4</v>
      </c>
      <c r="F1215" s="6" t="str">
        <f>IFERROR(INDEX([1]!tblSchedule[DLC],MATCH(tblTeamSch[[#This Row],[Game Num]],[1]!tblSchedule[GameNum],0)),"")</f>
        <v>6G1A</v>
      </c>
      <c r="G1215" s="7" t="str">
        <f>IFERROR(INDEX([1]!tblSchedule[Facility],MATCH(tblTeamSch[[#This Row],[Game Num]],[1]!tblSchedule[GameNum],0)),"")</f>
        <v>Saint Bernard Parish Hall</v>
      </c>
      <c r="H1215" s="8">
        <f>IFERROR(INDEX([1]!tblSchedule[Game Date],MATCH(tblTeamSch[[#This Row],[Game Num]],[1]!tblSchedule[GameNum],0)),"")</f>
        <v>46032</v>
      </c>
      <c r="I1215" s="9">
        <f>IFERROR(INDEX([1]!tblSchedule[Game Time],MATCH(tblTeamSch[[#This Row],[Game Num]],[1]!tblSchedule[GameNum],0)),"")</f>
        <v>0.375</v>
      </c>
      <c r="J1215" s="10" t="str">
        <f>IFERROR(INDEX([1]!tblTeams[Organization],MATCH(tblTeamSch[[#This Row],[Team]],[1]!tblTeams[Team],0)),"")</f>
        <v>St. Bernard</v>
      </c>
      <c r="K1215" s="10" t="str">
        <f>IFERROR(INDEX([1]!tblOrg[Abbr],MATCH(tblTeamSch[[#This Row],[Org]],[1]!tblOrg[Organization],0)),"")</f>
        <v>Ber</v>
      </c>
      <c r="L1215" s="10" t="str">
        <f>IFERROR(INDEX(IF(tblTeamSch[[#This Row],[1vs2]]=1,[1]!tblSchedule[Team 1 Name],[1]!tblSchedule[Team 2 Name]),MATCH(tblTeamSch[[#This Row],[Game Num]],[1]!tblSchedule[GameNum],0)),"")</f>
        <v>St Bernard BB 6G#1</v>
      </c>
      <c r="M1215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1215" s="6"/>
      <c r="O1215" s="6"/>
      <c r="P1215" s="6"/>
      <c r="Q1215" s="6">
        <f>INDEX([1]!tblSchedule[Home Game],MATCH(tblTeamSch[[#This Row],[Game Num]],[1]!tblSchedule[GameNum],0))</f>
        <v>1</v>
      </c>
      <c r="R1215" s="7" t="e">
        <f>IF(COUNTIFS(tblTeamSch[Team],tblTeamSch[[#This Row],[Team]],#REF!,1)&gt;1,"Y","")</f>
        <v>#REF!</v>
      </c>
      <c r="S1215" s="6">
        <f>INDEX([1]!tblLoc[Score],MATCH(INDEX([1]!tblOrg[Loc],MATCH(tblTeamSch[[#This Row],[Org]],[1]!tblOrg[Organization],0)),[1]!tblLoc[Loc],0))</f>
        <v>7</v>
      </c>
      <c r="T1215" s="6" t="e">
        <f>INDEX([1]!tblLoc[Score],MATCH(INDEX([1]!tblOrg[Loc],MATCH(#REF!,[1]!tblOrg[Abbr],0)),[1]!tblLoc[Loc],0))</f>
        <v>#REF!</v>
      </c>
      <c r="U1215" s="6">
        <f>IFERROR(INDEX([1]!tblLoc[Score],MATCH(INDEX([1]!tblOrg[Loc],MATCH(INDEX(FacList,MATCH(tblTeamSch[[#This Row],[Facility]],INDEX(FacList,,1),0),3),[1]!tblOrg[Org Num],0)),[1]!tblLoc[Loc],0)),"")</f>
        <v>7</v>
      </c>
      <c r="V1215" s="6">
        <f>IF(OR(tblTeamSch[[#This Row],[Court]]="",tblTeamSch[[#This Row],[Home]]&gt;0),0,IF(tblTeamSch[[#This Row],[Court]]&lt;10,0,IF(tblTeamSch[[#This Row],[Home Court]]=10,0,10)))</f>
        <v>0</v>
      </c>
      <c r="W1215" s="6" t="e">
        <f>COUNTIFS(tblTeamSch[Travel Score for Game],10,tblTeamSch[Home],0,#REF!,#REF!)</f>
        <v>#REF!</v>
      </c>
      <c r="X1215" s="6" t="str">
        <f>IFERROR(INDEX(tblTeamSch[Overall Travel Score],MATCH(tblTeamSch[[#This Row],[Opponent]],tblTeamSch[Team],0)),"")</f>
        <v/>
      </c>
      <c r="Y1215" s="6" cm="1">
        <f t="array" ref="Y1215">IF(Y1214="Num",1,IF(Y1214="","",IF(Y1214+1&gt;TotalNumRegGames*2,"",Y1214+1)))</f>
        <v>1214</v>
      </c>
    </row>
    <row r="1216" spans="1:25" ht="13.35" customHeight="1" x14ac:dyDescent="0.3">
      <c r="A1216" s="6" cm="1">
        <f t="array" ref="A1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930</v>
      </c>
      <c r="B1216" s="6" cm="1">
        <f t="array" ref="B1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6" s="6">
        <f>IFERROR(INDEX([1]!tblSchedule[Week Game Scheduled],MATCH(tblTeamSch[[#This Row],[Game Num]],[1]!tblSchedule[GameNum],0)),"")</f>
        <v>7</v>
      </c>
      <c r="D1216" s="6">
        <f>IFERROR(INDEX([1]!tblSchedule[Round],MATCH(tblTeamSch[[#This Row],[Game Num]],[1]!tblSchedule[GameNum],0)),"")</f>
        <v>8</v>
      </c>
      <c r="E1216" s="6">
        <f>IFERROR(INDEX([1]!tblSchedule[Rnd Sch],MATCH(tblTeamSch[[#This Row],[Game Num]],[1]!tblSchedule[GameNum],0)),"")</f>
        <v>4</v>
      </c>
      <c r="F1216" s="6" t="str">
        <f>IFERROR(INDEX([1]!tblSchedule[DLC],MATCH(tblTeamSch[[#This Row],[Game Num]],[1]!tblSchedule[GameNum],0)),"")</f>
        <v>6G1A</v>
      </c>
      <c r="G1216" s="7" t="str">
        <f>IFERROR(INDEX([1]!tblSchedule[Facility],MATCH(tblTeamSch[[#This Row],[Game Num]],[1]!tblSchedule[GameNum],0)),"")</f>
        <v>St. Nicholas Academy Gym</v>
      </c>
      <c r="H1216" s="8">
        <f>IFERROR(INDEX([1]!tblSchedule[Game Date],MATCH(tblTeamSch[[#This Row],[Game Num]],[1]!tblSchedule[GameNum],0)),"")</f>
        <v>46033</v>
      </c>
      <c r="I1216" s="9">
        <f>IFERROR(INDEX([1]!tblSchedule[Game Time],MATCH(tblTeamSch[[#This Row],[Game Num]],[1]!tblSchedule[GameNum],0)),"")</f>
        <v>0.66666666666666663</v>
      </c>
      <c r="J1216" s="10" t="str">
        <f>IFERROR(INDEX([1]!tblTeams[Organization],MATCH(tblTeamSch[[#This Row],[Team]],[1]!tblTeams[Team],0)),"")</f>
        <v>St. Bernard</v>
      </c>
      <c r="K1216" s="10" t="str">
        <f>IFERROR(INDEX([1]!tblOrg[Abbr],MATCH(tblTeamSch[[#This Row],[Org]],[1]!tblOrg[Organization],0)),"")</f>
        <v>Ber</v>
      </c>
      <c r="L1216" s="10" t="str">
        <f>IFERROR(INDEX(IF(tblTeamSch[[#This Row],[1vs2]]=1,[1]!tblSchedule[Team 1 Name],[1]!tblSchedule[Team 2 Name]),MATCH(tblTeamSch[[#This Row],[Game Num]],[1]!tblSchedule[GameNum],0)),"")</f>
        <v>St Bernard BB 6G#1</v>
      </c>
      <c r="M1216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1216" s="6"/>
      <c r="O1216" s="6"/>
      <c r="P1216" s="6"/>
      <c r="Q1216" s="6">
        <f>INDEX([1]!tblSchedule[Home Game],MATCH(tblTeamSch[[#This Row],[Game Num]],[1]!tblSchedule[GameNum],0))</f>
        <v>0</v>
      </c>
      <c r="R1216" s="7" t="e">
        <f>IF(COUNTIFS(tblTeamSch[Team],tblTeamSch[[#This Row],[Team]],#REF!,1)&gt;1,"Y","")</f>
        <v>#REF!</v>
      </c>
      <c r="S1216" s="6">
        <f>INDEX([1]!tblLoc[Score],MATCH(INDEX([1]!tblOrg[Loc],MATCH(tblTeamSch[[#This Row],[Org]],[1]!tblOrg[Organization],0)),[1]!tblLoc[Loc],0))</f>
        <v>7</v>
      </c>
      <c r="T1216" s="6" t="e">
        <f>INDEX([1]!tblLoc[Score],MATCH(INDEX([1]!tblOrg[Loc],MATCH(#REF!,[1]!tblOrg[Abbr],0)),[1]!tblLoc[Loc],0))</f>
        <v>#REF!</v>
      </c>
      <c r="U1216" s="6">
        <f>IFERROR(INDEX([1]!tblLoc[Score],MATCH(INDEX([1]!tblOrg[Loc],MATCH(INDEX(FacList,MATCH(tblTeamSch[[#This Row],[Facility]],INDEX(FacList,,1),0),3),[1]!tblOrg[Org Num],0)),[1]!tblLoc[Loc],0)),"")</f>
        <v>10</v>
      </c>
      <c r="V1216" s="6">
        <f>IF(OR(tblTeamSch[[#This Row],[Court]]="",tblTeamSch[[#This Row],[Home]]&gt;0),0,IF(tblTeamSch[[#This Row],[Court]]&lt;10,0,IF(tblTeamSch[[#This Row],[Home Court]]=10,0,10)))</f>
        <v>10</v>
      </c>
      <c r="W1216" s="6" t="e">
        <f>COUNTIFS(tblTeamSch[Travel Score for Game],10,tblTeamSch[Home],0,#REF!,#REF!)</f>
        <v>#REF!</v>
      </c>
      <c r="X1216" s="6" t="str">
        <f>IFERROR(INDEX(tblTeamSch[Overall Travel Score],MATCH(tblTeamSch[[#This Row],[Opponent]],tblTeamSch[Team],0)),"")</f>
        <v/>
      </c>
      <c r="Y1216" s="6" cm="1">
        <f t="array" ref="Y1216">IF(Y1215="Num",1,IF(Y1215="","",IF(Y1215+1&gt;TotalNumRegGames*2,"",Y1215+1)))</f>
        <v>1215</v>
      </c>
    </row>
    <row r="1217" spans="1:25" ht="13.35" customHeight="1" x14ac:dyDescent="0.3">
      <c r="A1217" s="6" cm="1">
        <f t="array" ref="A1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917</v>
      </c>
      <c r="B1217" s="6" cm="1">
        <f t="array" ref="B1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7" s="6">
        <f>IFERROR(INDEX([1]!tblSchedule[Week Game Scheduled],MATCH(tblTeamSch[[#This Row],[Game Num]],[1]!tblSchedule[GameNum],0)),"")</f>
        <v>7</v>
      </c>
      <c r="D1217" s="6">
        <f>IFERROR(INDEX([1]!tblSchedule[Round],MATCH(tblTeamSch[[#This Row],[Game Num]],[1]!tblSchedule[GameNum],0)),"")</f>
        <v>5</v>
      </c>
      <c r="E1217" s="6">
        <f>IFERROR(INDEX([1]!tblSchedule[Rnd Sch],MATCH(tblTeamSch[[#This Row],[Game Num]],[1]!tblSchedule[GameNum],0)),"")</f>
        <v>5</v>
      </c>
      <c r="F1217" s="6" t="str">
        <f>IFERROR(INDEX([1]!tblSchedule[DLC],MATCH(tblTeamSch[[#This Row],[Game Num]],[1]!tblSchedule[GameNum],0)),"")</f>
        <v>6G1A</v>
      </c>
      <c r="G1217" s="7" t="str">
        <f>IFERROR(INDEX([1]!tblSchedule[Facility],MATCH(tblTeamSch[[#This Row],[Game Num]],[1]!tblSchedule[GameNum],0)),"")</f>
        <v>St. Nicholas Academy Gym</v>
      </c>
      <c r="H1217" s="8">
        <f>IFERROR(INDEX([1]!tblSchedule[Game Date],MATCH(tblTeamSch[[#This Row],[Game Num]],[1]!tblSchedule[GameNum],0)),"")</f>
        <v>46039</v>
      </c>
      <c r="I1217" s="9">
        <f>IFERROR(INDEX([1]!tblSchedule[Game Time],MATCH(tblTeamSch[[#This Row],[Game Num]],[1]!tblSchedule[GameNum],0)),"")</f>
        <v>0.45833333333333331</v>
      </c>
      <c r="J1217" s="10" t="str">
        <f>IFERROR(INDEX([1]!tblTeams[Organization],MATCH(tblTeamSch[[#This Row],[Team]],[1]!tblTeams[Team],0)),"")</f>
        <v>St. Bernard</v>
      </c>
      <c r="K1217" s="10" t="str">
        <f>IFERROR(INDEX([1]!tblOrg[Abbr],MATCH(tblTeamSch[[#This Row],[Org]],[1]!tblOrg[Organization],0)),"")</f>
        <v>Ber</v>
      </c>
      <c r="L1217" s="10" t="str">
        <f>IFERROR(INDEX(IF(tblTeamSch[[#This Row],[1vs2]]=1,[1]!tblSchedule[Team 1 Name],[1]!tblSchedule[Team 2 Name]),MATCH(tblTeamSch[[#This Row],[Game Num]],[1]!tblSchedule[GameNum],0)),"")</f>
        <v>St Bernard BB 6G#1</v>
      </c>
      <c r="M1217" s="10" t="str">
        <f>IFERROR(INDEX(IF(tblTeamSch[[#This Row],[1vs2]]=1,[1]!tblSchedule[Team 2 Name],[1]!tblSchedule[Team 1 Name]),MATCH(tblTeamSch[[#This Row],[Game Num]],[1]!tblSchedule[GameNum],0)),"")</f>
        <v>St. Nicholas BB 6G #1</v>
      </c>
      <c r="N1217" s="6"/>
      <c r="O1217" s="6"/>
      <c r="P1217" s="6"/>
      <c r="Q1217" s="6">
        <f>INDEX([1]!tblSchedule[Home Game],MATCH(tblTeamSch[[#This Row],[Game Num]],[1]!tblSchedule[GameNum],0))</f>
        <v>1</v>
      </c>
      <c r="R1217" s="7" t="e">
        <f>IF(COUNTIFS(tblTeamSch[Team],tblTeamSch[[#This Row],[Team]],#REF!,1)&gt;1,"Y","")</f>
        <v>#REF!</v>
      </c>
      <c r="S1217" s="6">
        <f>INDEX([1]!tblLoc[Score],MATCH(INDEX([1]!tblOrg[Loc],MATCH(tblTeamSch[[#This Row],[Org]],[1]!tblOrg[Organization],0)),[1]!tblLoc[Loc],0))</f>
        <v>7</v>
      </c>
      <c r="T1217" s="6" t="e">
        <f>INDEX([1]!tblLoc[Score],MATCH(INDEX([1]!tblOrg[Loc],MATCH(#REF!,[1]!tblOrg[Abbr],0)),[1]!tblLoc[Loc],0))</f>
        <v>#REF!</v>
      </c>
      <c r="U1217" s="6">
        <f>IFERROR(INDEX([1]!tblLoc[Score],MATCH(INDEX([1]!tblOrg[Loc],MATCH(INDEX(FacList,MATCH(tblTeamSch[[#This Row],[Facility]],INDEX(FacList,,1),0),3),[1]!tblOrg[Org Num],0)),[1]!tblLoc[Loc],0)),"")</f>
        <v>10</v>
      </c>
      <c r="V1217" s="6">
        <f>IF(OR(tblTeamSch[[#This Row],[Court]]="",tblTeamSch[[#This Row],[Home]]&gt;0),0,IF(tblTeamSch[[#This Row],[Court]]&lt;10,0,IF(tblTeamSch[[#This Row],[Home Court]]=10,0,10)))</f>
        <v>0</v>
      </c>
      <c r="W1217" s="6" t="e">
        <f>COUNTIFS(tblTeamSch[Travel Score for Game],10,tblTeamSch[Home],0,#REF!,#REF!)</f>
        <v>#REF!</v>
      </c>
      <c r="X1217" s="6" t="str">
        <f>IFERROR(INDEX(tblTeamSch[Overall Travel Score],MATCH(tblTeamSch[[#This Row],[Opponent]],tblTeamSch[Team],0)),"")</f>
        <v/>
      </c>
      <c r="Y1217" s="6" cm="1">
        <f t="array" ref="Y1217">IF(Y1216="Num",1,IF(Y1216="","",IF(Y1216+1&gt;TotalNumRegGames*2,"",Y1216+1)))</f>
        <v>1216</v>
      </c>
    </row>
    <row r="1218" spans="1:25" ht="13.35" customHeight="1" x14ac:dyDescent="0.3">
      <c r="A1218" s="6" cm="1">
        <f t="array" ref="A1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923</v>
      </c>
      <c r="B1218" s="6" cm="1">
        <f t="array" ref="B1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8" s="6">
        <f>IFERROR(INDEX([1]!tblSchedule[Week Game Scheduled],MATCH(tblTeamSch[[#This Row],[Game Num]],[1]!tblSchedule[GameNum],0)),"")</f>
        <v>8</v>
      </c>
      <c r="D1218" s="6">
        <f>IFERROR(INDEX([1]!tblSchedule[Round],MATCH(tblTeamSch[[#This Row],[Game Num]],[1]!tblSchedule[GameNum],0)),"")</f>
        <v>6</v>
      </c>
      <c r="E1218" s="6">
        <f>IFERROR(INDEX([1]!tblSchedule[Rnd Sch],MATCH(tblTeamSch[[#This Row],[Game Num]],[1]!tblSchedule[GameNum],0)),"")</f>
        <v>6</v>
      </c>
      <c r="F1218" s="6" t="str">
        <f>IFERROR(INDEX([1]!tblSchedule[DLC],MATCH(tblTeamSch[[#This Row],[Game Num]],[1]!tblSchedule[GameNum],0)),"")</f>
        <v>6G1A</v>
      </c>
      <c r="G1218" s="7" t="str">
        <f>IFERROR(INDEX([1]!tblSchedule[Facility],MATCH(tblTeamSch[[#This Row],[Game Num]],[1]!tblSchedule[GameNum],0)),"")</f>
        <v>St. Paul Gym</v>
      </c>
      <c r="H1218" s="8">
        <f>IFERROR(INDEX([1]!tblSchedule[Game Date],MATCH(tblTeamSch[[#This Row],[Game Num]],[1]!tblSchedule[GameNum],0)),"")</f>
        <v>46046</v>
      </c>
      <c r="I1218" s="9">
        <f>IFERROR(INDEX([1]!tblSchedule[Game Time],MATCH(tblTeamSch[[#This Row],[Game Num]],[1]!tblSchedule[GameNum],0)),"")</f>
        <v>0.45833333333333331</v>
      </c>
      <c r="J1218" s="10" t="str">
        <f>IFERROR(INDEX([1]!tblTeams[Organization],MATCH(tblTeamSch[[#This Row],[Team]],[1]!tblTeams[Team],0)),"")</f>
        <v>St. Bernard</v>
      </c>
      <c r="K1218" s="10" t="str">
        <f>IFERROR(INDEX([1]!tblOrg[Abbr],MATCH(tblTeamSch[[#This Row],[Org]],[1]!tblOrg[Organization],0)),"")</f>
        <v>Ber</v>
      </c>
      <c r="L1218" s="10" t="str">
        <f>IFERROR(INDEX(IF(tblTeamSch[[#This Row],[1vs2]]=1,[1]!tblSchedule[Team 1 Name],[1]!tblSchedule[Team 2 Name]),MATCH(tblTeamSch[[#This Row],[Game Num]],[1]!tblSchedule[GameNum],0)),"")</f>
        <v>St Bernard BB 6G#1</v>
      </c>
      <c r="M1218" s="10" t="str">
        <f>IFERROR(INDEX(IF(tblTeamSch[[#This Row],[1vs2]]=1,[1]!tblSchedule[Team 2 Name],[1]!tblSchedule[Team 1 Name]),MATCH(tblTeamSch[[#This Row],[Game Num]],[1]!tblSchedule[GameNum],0)),"")</f>
        <v>St Paul BB 6G#1</v>
      </c>
      <c r="N1218" s="6"/>
      <c r="O1218" s="6"/>
      <c r="P1218" s="6"/>
      <c r="Q1218" s="6">
        <f>INDEX([1]!tblSchedule[Home Game],MATCH(tblTeamSch[[#This Row],[Game Num]],[1]!tblSchedule[GameNum],0))</f>
        <v>1</v>
      </c>
      <c r="R1218" s="7" t="e">
        <f>IF(COUNTIFS(tblTeamSch[Team],tblTeamSch[[#This Row],[Team]],#REF!,1)&gt;1,"Y","")</f>
        <v>#REF!</v>
      </c>
      <c r="S1218" s="6">
        <f>INDEX([1]!tblLoc[Score],MATCH(INDEX([1]!tblOrg[Loc],MATCH(tblTeamSch[[#This Row],[Org]],[1]!tblOrg[Organization],0)),[1]!tblLoc[Loc],0))</f>
        <v>7</v>
      </c>
      <c r="T1218" s="6" t="e">
        <f>INDEX([1]!tblLoc[Score],MATCH(INDEX([1]!tblOrg[Loc],MATCH(#REF!,[1]!tblOrg[Abbr],0)),[1]!tblLoc[Loc],0))</f>
        <v>#REF!</v>
      </c>
      <c r="U1218" s="6">
        <f>IFERROR(INDEX([1]!tblLoc[Score],MATCH(INDEX([1]!tblOrg[Loc],MATCH(INDEX(FacList,MATCH(tblTeamSch[[#This Row],[Facility]],INDEX(FacList,,1),0),3),[1]!tblOrg[Org Num],0)),[1]!tblLoc[Loc],0)),"")</f>
        <v>10</v>
      </c>
      <c r="V1218" s="6">
        <f>IF(OR(tblTeamSch[[#This Row],[Court]]="",tblTeamSch[[#This Row],[Home]]&gt;0),0,IF(tblTeamSch[[#This Row],[Court]]&lt;10,0,IF(tblTeamSch[[#This Row],[Home Court]]=10,0,10)))</f>
        <v>0</v>
      </c>
      <c r="W1218" s="6" t="e">
        <f>COUNTIFS(tblTeamSch[Travel Score for Game],10,tblTeamSch[Home],0,#REF!,#REF!)</f>
        <v>#REF!</v>
      </c>
      <c r="X1218" s="6" t="str">
        <f>IFERROR(INDEX(tblTeamSch[Overall Travel Score],MATCH(tblTeamSch[[#This Row],[Opponent]],tblTeamSch[Team],0)),"")</f>
        <v/>
      </c>
      <c r="Y1218" s="6" cm="1">
        <f t="array" ref="Y1218">IF(Y1217="Num",1,IF(Y1217="","",IF(Y1217+1&gt;TotalNumRegGames*2,"",Y1217+1)))</f>
        <v>1217</v>
      </c>
    </row>
    <row r="1219" spans="1:25" ht="13.35" customHeight="1" x14ac:dyDescent="0.3">
      <c r="A1219" s="6" cm="1">
        <f t="array" ref="A1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924</v>
      </c>
      <c r="B1219" s="6" cm="1">
        <f t="array" ref="B1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19" s="6">
        <f>IFERROR(INDEX([1]!tblSchedule[Week Game Scheduled],MATCH(tblTeamSch[[#This Row],[Game Num]],[1]!tblSchedule[GameNum],0)),"")</f>
        <v>9</v>
      </c>
      <c r="D1219" s="6">
        <f>IFERROR(INDEX([1]!tblSchedule[Round],MATCH(tblTeamSch[[#This Row],[Game Num]],[1]!tblSchedule[GameNum],0)),"")</f>
        <v>7</v>
      </c>
      <c r="E1219" s="6">
        <f>IFERROR(INDEX([1]!tblSchedule[Rnd Sch],MATCH(tblTeamSch[[#This Row],[Game Num]],[1]!tblSchedule[GameNum],0)),"")</f>
        <v>7</v>
      </c>
      <c r="F1219" s="6" t="str">
        <f>IFERROR(INDEX([1]!tblSchedule[DLC],MATCH(tblTeamSch[[#This Row],[Game Num]],[1]!tblSchedule[GameNum],0)),"")</f>
        <v>6G1A</v>
      </c>
      <c r="G1219" s="7" t="str">
        <f>IFERROR(INDEX([1]!tblSchedule[Facility],MATCH(tblTeamSch[[#This Row],[Game Num]],[1]!tblSchedule[GameNum],0)),"")</f>
        <v>St Edward Gym</v>
      </c>
      <c r="H1219" s="8">
        <f>IFERROR(INDEX([1]!tblSchedule[Game Date],MATCH(tblTeamSch[[#This Row],[Game Num]],[1]!tblSchedule[GameNum],0)),"")</f>
        <v>46053</v>
      </c>
      <c r="I1219" s="9">
        <f>IFERROR(INDEX([1]!tblSchedule[Game Time],MATCH(tblTeamSch[[#This Row],[Game Num]],[1]!tblSchedule[GameNum],0)),"")</f>
        <v>0.41666666666666669</v>
      </c>
      <c r="J1219" s="10" t="str">
        <f>IFERROR(INDEX([1]!tblTeams[Organization],MATCH(tblTeamSch[[#This Row],[Team]],[1]!tblTeams[Team],0)),"")</f>
        <v>St. Bernard</v>
      </c>
      <c r="K1219" s="10" t="str">
        <f>IFERROR(INDEX([1]!tblOrg[Abbr],MATCH(tblTeamSch[[#This Row],[Org]],[1]!tblOrg[Organization],0)),"")</f>
        <v>Ber</v>
      </c>
      <c r="L1219" s="10" t="str">
        <f>IFERROR(INDEX(IF(tblTeamSch[[#This Row],[1vs2]]=1,[1]!tblSchedule[Team 1 Name],[1]!tblSchedule[Team 2 Name]),MATCH(tblTeamSch[[#This Row],[Game Num]],[1]!tblSchedule[GameNum],0)),"")</f>
        <v>St Bernard BB 6G#1</v>
      </c>
      <c r="M1219" s="10" t="str">
        <f>IFERROR(INDEX(IF(tblTeamSch[[#This Row],[1vs2]]=1,[1]!tblSchedule[Team 2 Name],[1]!tblSchedule[Team 1 Name]),MATCH(tblTeamSch[[#This Row],[Game Num]],[1]!tblSchedule[GameNum],0)),"")</f>
        <v>St Edward Bball 6G1</v>
      </c>
      <c r="N1219" s="6"/>
      <c r="O1219" s="6"/>
      <c r="P1219" s="6"/>
      <c r="Q1219" s="6">
        <f>INDEX([1]!tblSchedule[Home Game],MATCH(tblTeamSch[[#This Row],[Game Num]],[1]!tblSchedule[GameNum],0))</f>
        <v>1</v>
      </c>
      <c r="R1219" s="7" t="e">
        <f>IF(COUNTIFS(tblTeamSch[Team],tblTeamSch[[#This Row],[Team]],#REF!,1)&gt;1,"Y","")</f>
        <v>#REF!</v>
      </c>
      <c r="S1219" s="6">
        <f>INDEX([1]!tblLoc[Score],MATCH(INDEX([1]!tblOrg[Loc],MATCH(tblTeamSch[[#This Row],[Org]],[1]!tblOrg[Organization],0)),[1]!tblLoc[Loc],0))</f>
        <v>7</v>
      </c>
      <c r="T1219" s="6" t="e">
        <f>INDEX([1]!tblLoc[Score],MATCH(INDEX([1]!tblOrg[Loc],MATCH(#REF!,[1]!tblOrg[Abbr],0)),[1]!tblLoc[Loc],0))</f>
        <v>#REF!</v>
      </c>
      <c r="U1219" s="6">
        <f>IFERROR(INDEX([1]!tblLoc[Score],MATCH(INDEX([1]!tblOrg[Loc],MATCH(INDEX(FacList,MATCH(tblTeamSch[[#This Row],[Facility]],INDEX(FacList,,1),0),3),[1]!tblOrg[Org Num],0)),[1]!tblLoc[Loc],0)),"")</f>
        <v>7</v>
      </c>
      <c r="V1219" s="6">
        <f>IF(OR(tblTeamSch[[#This Row],[Court]]="",tblTeamSch[[#This Row],[Home]]&gt;0),0,IF(tblTeamSch[[#This Row],[Court]]&lt;10,0,IF(tblTeamSch[[#This Row],[Home Court]]=10,0,10)))</f>
        <v>0</v>
      </c>
      <c r="W1219" s="6" t="e">
        <f>COUNTIFS(tblTeamSch[Travel Score for Game],10,tblTeamSch[Home],0,#REF!,#REF!)</f>
        <v>#REF!</v>
      </c>
      <c r="X1219" s="6" t="str">
        <f>IFERROR(INDEX(tblTeamSch[Overall Travel Score],MATCH(tblTeamSch[[#This Row],[Opponent]],tblTeamSch[Team],0)),"")</f>
        <v/>
      </c>
      <c r="Y1219" s="6" cm="1">
        <f t="array" ref="Y1219">IF(Y1218="Num",1,IF(Y1218="","",IF(Y1218+1&gt;TotalNumRegGames*2,"",Y1218+1)))</f>
        <v>1218</v>
      </c>
    </row>
    <row r="1220" spans="1:25" ht="13.35" customHeight="1" x14ac:dyDescent="0.3">
      <c r="A1220" s="6" cm="1">
        <f t="array" ref="A1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966</v>
      </c>
      <c r="B1220" s="6" cm="1">
        <f t="array" ref="B1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0" s="6">
        <f>IFERROR(INDEX([1]!tblSchedule[Week Game Scheduled],MATCH(tblTeamSch[[#This Row],[Game Num]],[1]!tblSchedule[GameNum],0)),"")</f>
        <v>49</v>
      </c>
      <c r="D1220" s="6">
        <f>IFERROR(INDEX([1]!tblSchedule[Round],MATCH(tblTeamSch[[#This Row],[Game Num]],[1]!tblSchedule[GameNum],0)),"")</f>
        <v>1</v>
      </c>
      <c r="E1220" s="6">
        <f>IFERROR(INDEX([1]!tblSchedule[Rnd Sch],MATCH(tblTeamSch[[#This Row],[Game Num]],[1]!tblSchedule[GameNum],0)),"")</f>
        <v>1</v>
      </c>
      <c r="F1220" s="6" t="str">
        <f>IFERROR(INDEX([1]!tblSchedule[DLC],MATCH(tblTeamSch[[#This Row],[Game Num]],[1]!tblSchedule[GameNum],0)),"")</f>
        <v>6G3</v>
      </c>
      <c r="G1220" s="7" t="str">
        <f>IFERROR(INDEX([1]!tblSchedule[Facility],MATCH(tblTeamSch[[#This Row],[Game Num]],[1]!tblSchedule[GameNum],0)),"")</f>
        <v>Saint Bernard Parish Hall</v>
      </c>
      <c r="H1220" s="8">
        <f>IFERROR(INDEX([1]!tblSchedule[Game Date],MATCH(tblTeamSch[[#This Row],[Game Num]],[1]!tblSchedule[GameNum],0)),"")</f>
        <v>45997</v>
      </c>
      <c r="I1220" s="9">
        <f>IFERROR(INDEX([1]!tblSchedule[Game Time],MATCH(tblTeamSch[[#This Row],[Game Num]],[1]!tblSchedule[GameNum],0)),"")</f>
        <v>0.45833333333333331</v>
      </c>
      <c r="J1220" s="10" t="str">
        <f>IFERROR(INDEX([1]!tblTeams[Organization],MATCH(tblTeamSch[[#This Row],[Team]],[1]!tblTeams[Team],0)),"")</f>
        <v>St. Bernard</v>
      </c>
      <c r="K1220" s="10" t="str">
        <f>IFERROR(INDEX([1]!tblOrg[Abbr],MATCH(tblTeamSch[[#This Row],[Org]],[1]!tblOrg[Organization],0)),"")</f>
        <v>Ber</v>
      </c>
      <c r="L1220" s="10" t="str">
        <f>IFERROR(INDEX(IF(tblTeamSch[[#This Row],[1vs2]]=1,[1]!tblSchedule[Team 1 Name],[1]!tblSchedule[Team 2 Name]),MATCH(tblTeamSch[[#This Row],[Game Num]],[1]!tblSchedule[GameNum],0)),"")</f>
        <v>St Bernard BB 6G#2</v>
      </c>
      <c r="M1220" s="10" t="str">
        <f>IFERROR(INDEX(IF(tblTeamSch[[#This Row],[1vs2]]=1,[1]!tblSchedule[Team 2 Name],[1]!tblSchedule[Team 1 Name]),MATCH(tblTeamSch[[#This Row],[Game Num]],[1]!tblSchedule[GameNum],0)),"")</f>
        <v>OLOL 5/6 GB #2</v>
      </c>
      <c r="N1220" s="6"/>
      <c r="O1220" s="6"/>
      <c r="P1220" s="6"/>
      <c r="Q1220" s="6">
        <f>INDEX([1]!tblSchedule[Home Game],MATCH(tblTeamSch[[#This Row],[Game Num]],[1]!tblSchedule[GameNum],0))</f>
        <v>1</v>
      </c>
      <c r="R1220" s="7" t="e">
        <f>IF(COUNTIFS(tblTeamSch[Team],tblTeamSch[[#This Row],[Team]],#REF!,1)&gt;1,"Y","")</f>
        <v>#REF!</v>
      </c>
      <c r="S1220" s="6">
        <f>INDEX([1]!tblLoc[Score],MATCH(INDEX([1]!tblOrg[Loc],MATCH(tblTeamSch[[#This Row],[Org]],[1]!tblOrg[Organization],0)),[1]!tblLoc[Loc],0))</f>
        <v>7</v>
      </c>
      <c r="T1220" s="6" t="e">
        <f>INDEX([1]!tblLoc[Score],MATCH(INDEX([1]!tblOrg[Loc],MATCH(#REF!,[1]!tblOrg[Abbr],0)),[1]!tblLoc[Loc],0))</f>
        <v>#REF!</v>
      </c>
      <c r="U1220" s="6">
        <f>IFERROR(INDEX([1]!tblLoc[Score],MATCH(INDEX([1]!tblOrg[Loc],MATCH(INDEX(FacList,MATCH(tblTeamSch[[#This Row],[Facility]],INDEX(FacList,,1),0),3),[1]!tblOrg[Org Num],0)),[1]!tblLoc[Loc],0)),"")</f>
        <v>7</v>
      </c>
      <c r="V1220" s="6">
        <f>IF(OR(tblTeamSch[[#This Row],[Court]]="",tblTeamSch[[#This Row],[Home]]&gt;0),0,IF(tblTeamSch[[#This Row],[Court]]&lt;10,0,IF(tblTeamSch[[#This Row],[Home Court]]=10,0,10)))</f>
        <v>0</v>
      </c>
      <c r="W1220" s="6" t="e">
        <f>COUNTIFS(tblTeamSch[Travel Score for Game],10,tblTeamSch[Home],0,#REF!,#REF!)</f>
        <v>#REF!</v>
      </c>
      <c r="X1220" s="6" t="str">
        <f>IFERROR(INDEX(tblTeamSch[Overall Travel Score],MATCH(tblTeamSch[[#This Row],[Opponent]],tblTeamSch[Team],0)),"")</f>
        <v/>
      </c>
      <c r="Y1220" s="6" cm="1">
        <f t="array" ref="Y1220">IF(Y1219="Num",1,IF(Y1219="","",IF(Y1219+1&gt;TotalNumRegGames*2,"",Y1219+1)))</f>
        <v>1219</v>
      </c>
    </row>
    <row r="1221" spans="1:25" ht="13.35" customHeight="1" x14ac:dyDescent="0.3">
      <c r="A1221" s="6" cm="1">
        <f t="array" ref="A1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971</v>
      </c>
      <c r="B1221" s="6" cm="1">
        <f t="array" ref="B1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1" s="6">
        <f>IFERROR(INDEX([1]!tblSchedule[Week Game Scheduled],MATCH(tblTeamSch[[#This Row],[Game Num]],[1]!tblSchedule[GameNum],0)),"")</f>
        <v>50</v>
      </c>
      <c r="D1221" s="6">
        <f>IFERROR(INDEX([1]!tblSchedule[Round],MATCH(tblTeamSch[[#This Row],[Game Num]],[1]!tblSchedule[GameNum],0)),"")</f>
        <v>2</v>
      </c>
      <c r="E1221" s="6">
        <f>IFERROR(INDEX([1]!tblSchedule[Rnd Sch],MATCH(tblTeamSch[[#This Row],[Game Num]],[1]!tblSchedule[GameNum],0)),"")</f>
        <v>2</v>
      </c>
      <c r="F1221" s="6" t="str">
        <f>IFERROR(INDEX([1]!tblSchedule[DLC],MATCH(tblTeamSch[[#This Row],[Game Num]],[1]!tblSchedule[GameNum],0)),"")</f>
        <v>6G3</v>
      </c>
      <c r="G1221" s="7" t="str">
        <f>IFERROR(INDEX([1]!tblSchedule[Facility],MATCH(tblTeamSch[[#This Row],[Game Num]],[1]!tblSchedule[GameNum],0)),"")</f>
        <v>St. Michael Community Center</v>
      </c>
      <c r="H1221" s="8">
        <f>IFERROR(INDEX([1]!tblSchedule[Game Date],MATCH(tblTeamSch[[#This Row],[Game Num]],[1]!tblSchedule[GameNum],0)),"")</f>
        <v>46004</v>
      </c>
      <c r="I1221" s="9">
        <f>IFERROR(INDEX([1]!tblSchedule[Game Time],MATCH(tblTeamSch[[#This Row],[Game Num]],[1]!tblSchedule[GameNum],0)),"")</f>
        <v>0.41666666666666669</v>
      </c>
      <c r="J1221" s="10" t="str">
        <f>IFERROR(INDEX([1]!tblTeams[Organization],MATCH(tblTeamSch[[#This Row],[Team]],[1]!tblTeams[Team],0)),"")</f>
        <v>St. Bernard</v>
      </c>
      <c r="K1221" s="10" t="str">
        <f>IFERROR(INDEX([1]!tblOrg[Abbr],MATCH(tblTeamSch[[#This Row],[Org]],[1]!tblOrg[Organization],0)),"")</f>
        <v>Ber</v>
      </c>
      <c r="L1221" s="10" t="str">
        <f>IFERROR(INDEX(IF(tblTeamSch[[#This Row],[1vs2]]=1,[1]!tblSchedule[Team 1 Name],[1]!tblSchedule[Team 2 Name]),MATCH(tblTeamSch[[#This Row],[Game Num]],[1]!tblSchedule[GameNum],0)),"")</f>
        <v>St Bernard BB 6G#2</v>
      </c>
      <c r="M1221" s="10" t="str">
        <f>IFERROR(INDEX(IF(tblTeamSch[[#This Row],[1vs2]]=1,[1]!tblSchedule[Team 2 Name],[1]!tblSchedule[Team 1 Name]),MATCH(tblTeamSch[[#This Row],[Game Num]],[1]!tblSchedule[GameNum],0)),"")</f>
        <v>St Michael BB 6G#3</v>
      </c>
      <c r="N1221" s="6"/>
      <c r="O1221" s="6"/>
      <c r="P1221" s="6"/>
      <c r="Q1221" s="6">
        <f>INDEX([1]!tblSchedule[Home Game],MATCH(tblTeamSch[[#This Row],[Game Num]],[1]!tblSchedule[GameNum],0))</f>
        <v>1</v>
      </c>
      <c r="R1221" s="7" t="e">
        <f>IF(COUNTIFS(tblTeamSch[Team],tblTeamSch[[#This Row],[Team]],#REF!,1)&gt;1,"Y","")</f>
        <v>#REF!</v>
      </c>
      <c r="S1221" s="6">
        <f>INDEX([1]!tblLoc[Score],MATCH(INDEX([1]!tblOrg[Loc],MATCH(tblTeamSch[[#This Row],[Org]],[1]!tblOrg[Organization],0)),[1]!tblLoc[Loc],0))</f>
        <v>7</v>
      </c>
      <c r="T1221" s="6" t="e">
        <f>INDEX([1]!tblLoc[Score],MATCH(INDEX([1]!tblOrg[Loc],MATCH(#REF!,[1]!tblOrg[Abbr],0)),[1]!tblLoc[Loc],0))</f>
        <v>#REF!</v>
      </c>
      <c r="U1221" s="6">
        <f>IFERROR(INDEX([1]!tblLoc[Score],MATCH(INDEX([1]!tblOrg[Loc],MATCH(INDEX(FacList,MATCH(tblTeamSch[[#This Row],[Facility]],INDEX(FacList,,1),0),3),[1]!tblOrg[Org Num],0)),[1]!tblLoc[Loc],0)),"")</f>
        <v>7</v>
      </c>
      <c r="V1221" s="6">
        <f>IF(OR(tblTeamSch[[#This Row],[Court]]="",tblTeamSch[[#This Row],[Home]]&gt;0),0,IF(tblTeamSch[[#This Row],[Court]]&lt;10,0,IF(tblTeamSch[[#This Row],[Home Court]]=10,0,10)))</f>
        <v>0</v>
      </c>
      <c r="W1221" s="6" t="e">
        <f>COUNTIFS(tblTeamSch[Travel Score for Game],10,tblTeamSch[Home],0,#REF!,#REF!)</f>
        <v>#REF!</v>
      </c>
      <c r="X1221" s="6" t="str">
        <f>IFERROR(INDEX(tblTeamSch[Overall Travel Score],MATCH(tblTeamSch[[#This Row],[Opponent]],tblTeamSch[Team],0)),"")</f>
        <v/>
      </c>
      <c r="Y1221" s="6" cm="1">
        <f t="array" ref="Y1221">IF(Y1220="Num",1,IF(Y1220="","",IF(Y1220+1&gt;TotalNumRegGames*2,"",Y1220+1)))</f>
        <v>1220</v>
      </c>
    </row>
    <row r="1222" spans="1:25" ht="13.35" customHeight="1" x14ac:dyDescent="0.3">
      <c r="A1222" s="6" cm="1">
        <f t="array" ref="A1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976</v>
      </c>
      <c r="B1222" s="6" cm="1">
        <f t="array" ref="B1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2" s="6">
        <f>IFERROR(INDEX([1]!tblSchedule[Week Game Scheduled],MATCH(tblTeamSch[[#This Row],[Game Num]],[1]!tblSchedule[GameNum],0)),"")</f>
        <v>5</v>
      </c>
      <c r="D1222" s="6">
        <f>IFERROR(INDEX([1]!tblSchedule[Round],MATCH(tblTeamSch[[#This Row],[Game Num]],[1]!tblSchedule[GameNum],0)),"")</f>
        <v>3</v>
      </c>
      <c r="E1222" s="6">
        <f>IFERROR(INDEX([1]!tblSchedule[Rnd Sch],MATCH(tblTeamSch[[#This Row],[Game Num]],[1]!tblSchedule[GameNum],0)),"")</f>
        <v>3</v>
      </c>
      <c r="F1222" s="6" t="str">
        <f>IFERROR(INDEX([1]!tblSchedule[DLC],MATCH(tblTeamSch[[#This Row],[Game Num]],[1]!tblSchedule[GameNum],0)),"")</f>
        <v>6G3</v>
      </c>
      <c r="G1222" s="7" t="str">
        <f>IFERROR(INDEX([1]!tblSchedule[Facility],MATCH(tblTeamSch[[#This Row],[Game Num]],[1]!tblSchedule[GameNum],0)),"")</f>
        <v>Saint Bernard Parish Hall</v>
      </c>
      <c r="H1222" s="8">
        <f>IFERROR(INDEX([1]!tblSchedule[Game Date],MATCH(tblTeamSch[[#This Row],[Game Num]],[1]!tblSchedule[GameNum],0)),"")</f>
        <v>46025</v>
      </c>
      <c r="I1222" s="9">
        <f>IFERROR(INDEX([1]!tblSchedule[Game Time],MATCH(tblTeamSch[[#This Row],[Game Num]],[1]!tblSchedule[GameNum],0)),"")</f>
        <v>0.5</v>
      </c>
      <c r="J1222" s="10" t="str">
        <f>IFERROR(INDEX([1]!tblTeams[Organization],MATCH(tblTeamSch[[#This Row],[Team]],[1]!tblTeams[Team],0)),"")</f>
        <v>St. Bernard</v>
      </c>
      <c r="K1222" s="10" t="str">
        <f>IFERROR(INDEX([1]!tblOrg[Abbr],MATCH(tblTeamSch[[#This Row],[Org]],[1]!tblOrg[Organization],0)),"")</f>
        <v>Ber</v>
      </c>
      <c r="L1222" s="10" t="str">
        <f>IFERROR(INDEX(IF(tblTeamSch[[#This Row],[1vs2]]=1,[1]!tblSchedule[Team 1 Name],[1]!tblSchedule[Team 2 Name]),MATCH(tblTeamSch[[#This Row],[Game Num]],[1]!tblSchedule[GameNum],0)),"")</f>
        <v>St Bernard BB 6G#2</v>
      </c>
      <c r="M1222" s="10" t="str">
        <f>IFERROR(INDEX(IF(tblTeamSch[[#This Row],[1vs2]]=1,[1]!tblSchedule[Team 2 Name],[1]!tblSchedule[Team 1 Name]),MATCH(tblTeamSch[[#This Row],[Game Num]],[1]!tblSchedule[GameNum],0)),"")</f>
        <v>St. Albert BB 6G#3</v>
      </c>
      <c r="N1222" s="6"/>
      <c r="O1222" s="6"/>
      <c r="P1222" s="6"/>
      <c r="Q1222" s="6">
        <f>INDEX([1]!tblSchedule[Home Game],MATCH(tblTeamSch[[#This Row],[Game Num]],[1]!tblSchedule[GameNum],0))</f>
        <v>1</v>
      </c>
      <c r="R1222" s="7" t="e">
        <f>IF(COUNTIFS(tblTeamSch[Team],tblTeamSch[[#This Row],[Team]],#REF!,1)&gt;1,"Y","")</f>
        <v>#REF!</v>
      </c>
      <c r="S1222" s="6">
        <f>INDEX([1]!tblLoc[Score],MATCH(INDEX([1]!tblOrg[Loc],MATCH(tblTeamSch[[#This Row],[Org]],[1]!tblOrg[Organization],0)),[1]!tblLoc[Loc],0))</f>
        <v>7</v>
      </c>
      <c r="T1222" s="6" t="e">
        <f>INDEX([1]!tblLoc[Score],MATCH(INDEX([1]!tblOrg[Loc],MATCH(#REF!,[1]!tblOrg[Abbr],0)),[1]!tblLoc[Loc],0))</f>
        <v>#REF!</v>
      </c>
      <c r="U1222" s="6">
        <f>IFERROR(INDEX([1]!tblLoc[Score],MATCH(INDEX([1]!tblOrg[Loc],MATCH(INDEX(FacList,MATCH(tblTeamSch[[#This Row],[Facility]],INDEX(FacList,,1),0),3),[1]!tblOrg[Org Num],0)),[1]!tblLoc[Loc],0)),"")</f>
        <v>7</v>
      </c>
      <c r="V1222" s="6">
        <f>IF(OR(tblTeamSch[[#This Row],[Court]]="",tblTeamSch[[#This Row],[Home]]&gt;0),0,IF(tblTeamSch[[#This Row],[Court]]&lt;10,0,IF(tblTeamSch[[#This Row],[Home Court]]=10,0,10)))</f>
        <v>0</v>
      </c>
      <c r="W1222" s="6" t="e">
        <f>COUNTIFS(tblTeamSch[Travel Score for Game],10,tblTeamSch[Home],0,#REF!,#REF!)</f>
        <v>#REF!</v>
      </c>
      <c r="X1222" s="6" t="str">
        <f>IFERROR(INDEX(tblTeamSch[Overall Travel Score],MATCH(tblTeamSch[[#This Row],[Opponent]],tblTeamSch[Team],0)),"")</f>
        <v/>
      </c>
      <c r="Y1222" s="6" cm="1">
        <f t="array" ref="Y1222">IF(Y1221="Num",1,IF(Y1221="","",IF(Y1221+1&gt;TotalNumRegGames*2,"",Y1221+1)))</f>
        <v>1221</v>
      </c>
    </row>
    <row r="1223" spans="1:25" ht="13.35" customHeight="1" x14ac:dyDescent="0.3">
      <c r="A1223" s="6" cm="1">
        <f t="array" ref="A1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979</v>
      </c>
      <c r="B1223" s="6" cm="1">
        <f t="array" ref="B1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23" s="6">
        <f>IFERROR(INDEX([1]!tblSchedule[Week Game Scheduled],MATCH(tblTeamSch[[#This Row],[Game Num]],[1]!tblSchedule[GameNum],0)),"")</f>
        <v>6</v>
      </c>
      <c r="D1223" s="6">
        <f>IFERROR(INDEX([1]!tblSchedule[Round],MATCH(tblTeamSch[[#This Row],[Game Num]],[1]!tblSchedule[GameNum],0)),"")</f>
        <v>4</v>
      </c>
      <c r="E1223" s="6">
        <f>IFERROR(INDEX([1]!tblSchedule[Rnd Sch],MATCH(tblTeamSch[[#This Row],[Game Num]],[1]!tblSchedule[GameNum],0)),"")</f>
        <v>4</v>
      </c>
      <c r="F1223" s="6" t="str">
        <f>IFERROR(INDEX([1]!tblSchedule[DLC],MATCH(tblTeamSch[[#This Row],[Game Num]],[1]!tblSchedule[GameNum],0)),"")</f>
        <v>6G3</v>
      </c>
      <c r="G1223" s="7" t="str">
        <f>IFERROR(INDEX([1]!tblSchedule[Facility],MATCH(tblTeamSch[[#This Row],[Game Num]],[1]!tblSchedule[GameNum],0)),"")</f>
        <v>Saint Bernard Parish Hall</v>
      </c>
      <c r="H1223" s="8">
        <f>IFERROR(INDEX([1]!tblSchedule[Game Date],MATCH(tblTeamSch[[#This Row],[Game Num]],[1]!tblSchedule[GameNum],0)),"")</f>
        <v>46032</v>
      </c>
      <c r="I1223" s="9">
        <f>IFERROR(INDEX([1]!tblSchedule[Game Time],MATCH(tblTeamSch[[#This Row],[Game Num]],[1]!tblSchedule[GameNum],0)),"")</f>
        <v>0.41666666666666669</v>
      </c>
      <c r="J1223" s="10" t="str">
        <f>IFERROR(INDEX([1]!tblTeams[Organization],MATCH(tblTeamSch[[#This Row],[Team]],[1]!tblTeams[Team],0)),"")</f>
        <v>St. Bernard</v>
      </c>
      <c r="K1223" s="10" t="str">
        <f>IFERROR(INDEX([1]!tblOrg[Abbr],MATCH(tblTeamSch[[#This Row],[Org]],[1]!tblOrg[Organization],0)),"")</f>
        <v>Ber</v>
      </c>
      <c r="L1223" s="10" t="str">
        <f>IFERROR(INDEX(IF(tblTeamSch[[#This Row],[1vs2]]=1,[1]!tblSchedule[Team 1 Name],[1]!tblSchedule[Team 2 Name]),MATCH(tblTeamSch[[#This Row],[Game Num]],[1]!tblSchedule[GameNum],0)),"")</f>
        <v>St Bernard BB 6G#2</v>
      </c>
      <c r="M1223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223" s="6"/>
      <c r="O1223" s="6"/>
      <c r="P1223" s="6"/>
      <c r="Q1223" s="6">
        <f>INDEX([1]!tblSchedule[Home Game],MATCH(tblTeamSch[[#This Row],[Game Num]],[1]!tblSchedule[GameNum],0))</f>
        <v>1</v>
      </c>
      <c r="R1223" s="7" t="e">
        <f>IF(COUNTIFS(tblTeamSch[Team],tblTeamSch[[#This Row],[Team]],#REF!,1)&gt;1,"Y","")</f>
        <v>#REF!</v>
      </c>
      <c r="S1223" s="6">
        <f>INDEX([1]!tblLoc[Score],MATCH(INDEX([1]!tblOrg[Loc],MATCH(tblTeamSch[[#This Row],[Org]],[1]!tblOrg[Organization],0)),[1]!tblLoc[Loc],0))</f>
        <v>7</v>
      </c>
      <c r="T1223" s="6" t="e">
        <f>INDEX([1]!tblLoc[Score],MATCH(INDEX([1]!tblOrg[Loc],MATCH(#REF!,[1]!tblOrg[Abbr],0)),[1]!tblLoc[Loc],0))</f>
        <v>#REF!</v>
      </c>
      <c r="U1223" s="6">
        <f>IFERROR(INDEX([1]!tblLoc[Score],MATCH(INDEX([1]!tblOrg[Loc],MATCH(INDEX(FacList,MATCH(tblTeamSch[[#This Row],[Facility]],INDEX(FacList,,1),0),3),[1]!tblOrg[Org Num],0)),[1]!tblLoc[Loc],0)),"")</f>
        <v>7</v>
      </c>
      <c r="V1223" s="6">
        <f>IF(OR(tblTeamSch[[#This Row],[Court]]="",tblTeamSch[[#This Row],[Home]]&gt;0),0,IF(tblTeamSch[[#This Row],[Court]]&lt;10,0,IF(tblTeamSch[[#This Row],[Home Court]]=10,0,10)))</f>
        <v>0</v>
      </c>
      <c r="W1223" s="6" t="e">
        <f>COUNTIFS(tblTeamSch[Travel Score for Game],10,tblTeamSch[Home],0,#REF!,#REF!)</f>
        <v>#REF!</v>
      </c>
      <c r="X1223" s="6" t="str">
        <f>IFERROR(INDEX(tblTeamSch[Overall Travel Score],MATCH(tblTeamSch[[#This Row],[Opponent]],tblTeamSch[Team],0)),"")</f>
        <v/>
      </c>
      <c r="Y1223" s="6" cm="1">
        <f t="array" ref="Y1223">IF(Y1222="Num",1,IF(Y1222="","",IF(Y1222+1&gt;TotalNumRegGames*2,"",Y1222+1)))</f>
        <v>1222</v>
      </c>
    </row>
    <row r="1224" spans="1:25" ht="13.35" customHeight="1" x14ac:dyDescent="0.3">
      <c r="A1224" s="6" cm="1">
        <f t="array" ref="A1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1002</v>
      </c>
      <c r="B1224" s="6" cm="1">
        <f t="array" ref="B1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24" s="6">
        <f>IFERROR(INDEX([1]!tblSchedule[Week Game Scheduled],MATCH(tblTeamSch[[#This Row],[Game Num]],[1]!tblSchedule[GameNum],0)),"")</f>
        <v>7</v>
      </c>
      <c r="D1224" s="6">
        <f>IFERROR(INDEX([1]!tblSchedule[Round],MATCH(tblTeamSch[[#This Row],[Game Num]],[1]!tblSchedule[GameNum],0)),"")</f>
        <v>8</v>
      </c>
      <c r="E1224" s="6">
        <f>IFERROR(INDEX([1]!tblSchedule[Rnd Sch],MATCH(tblTeamSch[[#This Row],[Game Num]],[1]!tblSchedule[GameNum],0)),"")</f>
        <v>4</v>
      </c>
      <c r="F1224" s="6" t="str">
        <f>IFERROR(INDEX([1]!tblSchedule[DLC],MATCH(tblTeamSch[[#This Row],[Game Num]],[1]!tblSchedule[GameNum],0)),"")</f>
        <v>6G3</v>
      </c>
      <c r="G1224" s="7" t="str">
        <f>IFERROR(INDEX([1]!tblSchedule[Facility],MATCH(tblTeamSch[[#This Row],[Game Num]],[1]!tblSchedule[GameNum],0)),"")</f>
        <v>St. Rita Gym</v>
      </c>
      <c r="H1224" s="8">
        <f>IFERROR(INDEX([1]!tblSchedule[Game Date],MATCH(tblTeamSch[[#This Row],[Game Num]],[1]!tblSchedule[GameNum],0)),"")</f>
        <v>46033</v>
      </c>
      <c r="I1224" s="9">
        <f>IFERROR(INDEX([1]!tblSchedule[Game Time],MATCH(tblTeamSch[[#This Row],[Game Num]],[1]!tblSchedule[GameNum],0)),"")</f>
        <v>0.60416666666666663</v>
      </c>
      <c r="J1224" s="10" t="str">
        <f>IFERROR(INDEX([1]!tblTeams[Organization],MATCH(tblTeamSch[[#This Row],[Team]],[1]!tblTeams[Team],0)),"")</f>
        <v>St. Bernard</v>
      </c>
      <c r="K1224" s="10" t="str">
        <f>IFERROR(INDEX([1]!tblOrg[Abbr],MATCH(tblTeamSch[[#This Row],[Org]],[1]!tblOrg[Organization],0)),"")</f>
        <v>Ber</v>
      </c>
      <c r="L1224" s="10" t="str">
        <f>IFERROR(INDEX(IF(tblTeamSch[[#This Row],[1vs2]]=1,[1]!tblSchedule[Team 1 Name],[1]!tblSchedule[Team 2 Name]),MATCH(tblTeamSch[[#This Row],[Game Num]],[1]!tblSchedule[GameNum],0)),"")</f>
        <v>St Bernard BB 6G#2</v>
      </c>
      <c r="M1224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1224" s="6"/>
      <c r="O1224" s="6"/>
      <c r="P1224" s="6"/>
      <c r="Q1224" s="6">
        <f>INDEX([1]!tblSchedule[Home Game],MATCH(tblTeamSch[[#This Row],[Game Num]],[1]!tblSchedule[GameNum],0))</f>
        <v>0</v>
      </c>
      <c r="R1224" s="7" t="e">
        <f>IF(COUNTIFS(tblTeamSch[Team],tblTeamSch[[#This Row],[Team]],#REF!,1)&gt;1,"Y","")</f>
        <v>#REF!</v>
      </c>
      <c r="S1224" s="6">
        <f>INDEX([1]!tblLoc[Score],MATCH(INDEX([1]!tblOrg[Loc],MATCH(tblTeamSch[[#This Row],[Org]],[1]!tblOrg[Organization],0)),[1]!tblLoc[Loc],0))</f>
        <v>7</v>
      </c>
      <c r="T1224" s="6" t="e">
        <f>INDEX([1]!tblLoc[Score],MATCH(INDEX([1]!tblOrg[Loc],MATCH(#REF!,[1]!tblOrg[Abbr],0)),[1]!tblLoc[Loc],0))</f>
        <v>#REF!</v>
      </c>
      <c r="U1224" s="6">
        <f>IFERROR(INDEX([1]!tblLoc[Score],MATCH(INDEX([1]!tblOrg[Loc],MATCH(INDEX(FacList,MATCH(tblTeamSch[[#This Row],[Facility]],INDEX(FacList,,1),0),3),[1]!tblOrg[Org Num],0)),[1]!tblLoc[Loc],0)),"")</f>
        <v>7</v>
      </c>
      <c r="V1224" s="6">
        <f>IF(OR(tblTeamSch[[#This Row],[Court]]="",tblTeamSch[[#This Row],[Home]]&gt;0),0,IF(tblTeamSch[[#This Row],[Court]]&lt;10,0,IF(tblTeamSch[[#This Row],[Home Court]]=10,0,10)))</f>
        <v>0</v>
      </c>
      <c r="W1224" s="6" t="e">
        <f>COUNTIFS(tblTeamSch[Travel Score for Game],10,tblTeamSch[Home],0,#REF!,#REF!)</f>
        <v>#REF!</v>
      </c>
      <c r="X1224" s="6" t="str">
        <f>IFERROR(INDEX(tblTeamSch[Overall Travel Score],MATCH(tblTeamSch[[#This Row],[Opponent]],tblTeamSch[Team],0)),"")</f>
        <v/>
      </c>
      <c r="Y1224" s="6" cm="1">
        <f t="array" ref="Y1224">IF(Y1223="Num",1,IF(Y1223="","",IF(Y1223+1&gt;TotalNumRegGames*2,"",Y1223+1)))</f>
        <v>1223</v>
      </c>
    </row>
    <row r="1225" spans="1:25" ht="13.35" customHeight="1" x14ac:dyDescent="0.3">
      <c r="A1225" s="6" cm="1">
        <f t="array" ref="A1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988</v>
      </c>
      <c r="B1225" s="6" cm="1">
        <f t="array" ref="B1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5" s="6">
        <f>IFERROR(INDEX([1]!tblSchedule[Week Game Scheduled],MATCH(tblTeamSch[[#This Row],[Game Num]],[1]!tblSchedule[GameNum],0)),"")</f>
        <v>7</v>
      </c>
      <c r="D1225" s="6">
        <f>IFERROR(INDEX([1]!tblSchedule[Round],MATCH(tblTeamSch[[#This Row],[Game Num]],[1]!tblSchedule[GameNum],0)),"")</f>
        <v>5</v>
      </c>
      <c r="E1225" s="6">
        <f>IFERROR(INDEX([1]!tblSchedule[Rnd Sch],MATCH(tblTeamSch[[#This Row],[Game Num]],[1]!tblSchedule[GameNum],0)),"")</f>
        <v>5</v>
      </c>
      <c r="F1225" s="6" t="str">
        <f>IFERROR(INDEX([1]!tblSchedule[DLC],MATCH(tblTeamSch[[#This Row],[Game Num]],[1]!tblSchedule[GameNum],0)),"")</f>
        <v>6G3</v>
      </c>
      <c r="G1225" s="7" t="str">
        <f>IFERROR(INDEX([1]!tblSchedule[Facility],MATCH(tblTeamSch[[#This Row],[Game Num]],[1]!tblSchedule[GameNum],0)),"")</f>
        <v>Saint Bernard Parish Hall</v>
      </c>
      <c r="H1225" s="8">
        <f>IFERROR(INDEX([1]!tblSchedule[Game Date],MATCH(tblTeamSch[[#This Row],[Game Num]],[1]!tblSchedule[GameNum],0)),"")</f>
        <v>46039</v>
      </c>
      <c r="I1225" s="9">
        <f>IFERROR(INDEX([1]!tblSchedule[Game Time],MATCH(tblTeamSch[[#This Row],[Game Num]],[1]!tblSchedule[GameNum],0)),"")</f>
        <v>0.41666666666666669</v>
      </c>
      <c r="J1225" s="10" t="str">
        <f>IFERROR(INDEX([1]!tblTeams[Organization],MATCH(tblTeamSch[[#This Row],[Team]],[1]!tblTeams[Team],0)),"")</f>
        <v>St. Bernard</v>
      </c>
      <c r="K1225" s="10" t="str">
        <f>IFERROR(INDEX([1]!tblOrg[Abbr],MATCH(tblTeamSch[[#This Row],[Org]],[1]!tblOrg[Organization],0)),"")</f>
        <v>Ber</v>
      </c>
      <c r="L1225" s="10" t="str">
        <f>IFERROR(INDEX(IF(tblTeamSch[[#This Row],[1vs2]]=1,[1]!tblSchedule[Team 1 Name],[1]!tblSchedule[Team 2 Name]),MATCH(tblTeamSch[[#This Row],[Game Num]],[1]!tblSchedule[GameNum],0)),"")</f>
        <v>St Bernard BB 6G#2</v>
      </c>
      <c r="M1225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1225" s="6"/>
      <c r="O1225" s="6"/>
      <c r="P1225" s="6"/>
      <c r="Q1225" s="6">
        <f>INDEX([1]!tblSchedule[Home Game],MATCH(tblTeamSch[[#This Row],[Game Num]],[1]!tblSchedule[GameNum],0))</f>
        <v>1</v>
      </c>
      <c r="R1225" s="7" t="e">
        <f>IF(COUNTIFS(tblTeamSch[Team],tblTeamSch[[#This Row],[Team]],#REF!,1)&gt;1,"Y","")</f>
        <v>#REF!</v>
      </c>
      <c r="S1225" s="6">
        <f>INDEX([1]!tblLoc[Score],MATCH(INDEX([1]!tblOrg[Loc],MATCH(tblTeamSch[[#This Row],[Org]],[1]!tblOrg[Organization],0)),[1]!tblLoc[Loc],0))</f>
        <v>7</v>
      </c>
      <c r="T1225" s="6" t="e">
        <f>INDEX([1]!tblLoc[Score],MATCH(INDEX([1]!tblOrg[Loc],MATCH(#REF!,[1]!tblOrg[Abbr],0)),[1]!tblLoc[Loc],0))</f>
        <v>#REF!</v>
      </c>
      <c r="U1225" s="6">
        <f>IFERROR(INDEX([1]!tblLoc[Score],MATCH(INDEX([1]!tblOrg[Loc],MATCH(INDEX(FacList,MATCH(tblTeamSch[[#This Row],[Facility]],INDEX(FacList,,1),0),3),[1]!tblOrg[Org Num],0)),[1]!tblLoc[Loc],0)),"")</f>
        <v>7</v>
      </c>
      <c r="V1225" s="6">
        <f>IF(OR(tblTeamSch[[#This Row],[Court]]="",tblTeamSch[[#This Row],[Home]]&gt;0),0,IF(tblTeamSch[[#This Row],[Court]]&lt;10,0,IF(tblTeamSch[[#This Row],[Home Court]]=10,0,10)))</f>
        <v>0</v>
      </c>
      <c r="W1225" s="6" t="e">
        <f>COUNTIFS(tblTeamSch[Travel Score for Game],10,tblTeamSch[Home],0,#REF!,#REF!)</f>
        <v>#REF!</v>
      </c>
      <c r="X1225" s="6" t="str">
        <f>IFERROR(INDEX(tblTeamSch[Overall Travel Score],MATCH(tblTeamSch[[#This Row],[Opponent]],tblTeamSch[Team],0)),"")</f>
        <v/>
      </c>
      <c r="Y1225" s="6" cm="1">
        <f t="array" ref="Y1225">IF(Y1224="Num",1,IF(Y1224="","",IF(Y1224+1&gt;TotalNumRegGames*2,"",Y1224+1)))</f>
        <v>1224</v>
      </c>
    </row>
    <row r="1226" spans="1:25" ht="13.35" customHeight="1" x14ac:dyDescent="0.3">
      <c r="A1226" s="6" cm="1">
        <f t="array" ref="A1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997</v>
      </c>
      <c r="B1226" s="6" cm="1">
        <f t="array" ref="B1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6" s="6">
        <f>IFERROR(INDEX([1]!tblSchedule[Week Game Scheduled],MATCH(tblTeamSch[[#This Row],[Game Num]],[1]!tblSchedule[GameNum],0)),"")</f>
        <v>9</v>
      </c>
      <c r="D1226" s="6">
        <f>IFERROR(INDEX([1]!tblSchedule[Round],MATCH(tblTeamSch[[#This Row],[Game Num]],[1]!tblSchedule[GameNum],0)),"")</f>
        <v>7</v>
      </c>
      <c r="E1226" s="6">
        <f>IFERROR(INDEX([1]!tblSchedule[Rnd Sch],MATCH(tblTeamSch[[#This Row],[Game Num]],[1]!tblSchedule[GameNum],0)),"")</f>
        <v>7</v>
      </c>
      <c r="F1226" s="6" t="str">
        <f>IFERROR(INDEX([1]!tblSchedule[DLC],MATCH(tblTeamSch[[#This Row],[Game Num]],[1]!tblSchedule[GameNum],0)),"")</f>
        <v>6G3</v>
      </c>
      <c r="G1226" s="7" t="str">
        <f>IFERROR(INDEX([1]!tblSchedule[Facility],MATCH(tblTeamSch[[#This Row],[Game Num]],[1]!tblSchedule[GameNum],0)),"")</f>
        <v>Saint Bernard Parish Hall</v>
      </c>
      <c r="H1226" s="8">
        <f>IFERROR(INDEX([1]!tblSchedule[Game Date],MATCH(tblTeamSch[[#This Row],[Game Num]],[1]!tblSchedule[GameNum],0)),"")</f>
        <v>46053</v>
      </c>
      <c r="I1226" s="9">
        <f>IFERROR(INDEX([1]!tblSchedule[Game Time],MATCH(tblTeamSch[[#This Row],[Game Num]],[1]!tblSchedule[GameNum],0)),"")</f>
        <v>0.45833333333333331</v>
      </c>
      <c r="J1226" s="10" t="str">
        <f>IFERROR(INDEX([1]!tblTeams[Organization],MATCH(tblTeamSch[[#This Row],[Team]],[1]!tblTeams[Team],0)),"")</f>
        <v>St. Bernard</v>
      </c>
      <c r="K1226" s="10" t="str">
        <f>IFERROR(INDEX([1]!tblOrg[Abbr],MATCH(tblTeamSch[[#This Row],[Org]],[1]!tblOrg[Organization],0)),"")</f>
        <v>Ber</v>
      </c>
      <c r="L1226" s="10" t="str">
        <f>IFERROR(INDEX(IF(tblTeamSch[[#This Row],[1vs2]]=1,[1]!tblSchedule[Team 1 Name],[1]!tblSchedule[Team 2 Name]),MATCH(tblTeamSch[[#This Row],[Game Num]],[1]!tblSchedule[GameNum],0)),"")</f>
        <v>St Bernard BB 6G#2</v>
      </c>
      <c r="M1226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1226" s="6"/>
      <c r="O1226" s="6"/>
      <c r="P1226" s="6"/>
      <c r="Q1226" s="6">
        <f>INDEX([1]!tblSchedule[Home Game],MATCH(tblTeamSch[[#This Row],[Game Num]],[1]!tblSchedule[GameNum],0))</f>
        <v>1</v>
      </c>
      <c r="R1226" s="7" t="e">
        <f>IF(COUNTIFS(tblTeamSch[Team],tblTeamSch[[#This Row],[Team]],#REF!,1)&gt;1,"Y","")</f>
        <v>#REF!</v>
      </c>
      <c r="S1226" s="6">
        <f>INDEX([1]!tblLoc[Score],MATCH(INDEX([1]!tblOrg[Loc],MATCH(tblTeamSch[[#This Row],[Org]],[1]!tblOrg[Organization],0)),[1]!tblLoc[Loc],0))</f>
        <v>7</v>
      </c>
      <c r="T1226" s="6" t="e">
        <f>INDEX([1]!tblLoc[Score],MATCH(INDEX([1]!tblOrg[Loc],MATCH(#REF!,[1]!tblOrg[Abbr],0)),[1]!tblLoc[Loc],0))</f>
        <v>#REF!</v>
      </c>
      <c r="U1226" s="6">
        <f>IFERROR(INDEX([1]!tblLoc[Score],MATCH(INDEX([1]!tblOrg[Loc],MATCH(INDEX(FacList,MATCH(tblTeamSch[[#This Row],[Facility]],INDEX(FacList,,1),0),3),[1]!tblOrg[Org Num],0)),[1]!tblLoc[Loc],0)),"")</f>
        <v>7</v>
      </c>
      <c r="V1226" s="6">
        <f>IF(OR(tblTeamSch[[#This Row],[Court]]="",tblTeamSch[[#This Row],[Home]]&gt;0),0,IF(tblTeamSch[[#This Row],[Court]]&lt;10,0,IF(tblTeamSch[[#This Row],[Home Court]]=10,0,10)))</f>
        <v>0</v>
      </c>
      <c r="W1226" s="6" t="e">
        <f>COUNTIFS(tblTeamSch[Travel Score for Game],10,tblTeamSch[Home],0,#REF!,#REF!)</f>
        <v>#REF!</v>
      </c>
      <c r="X1226" s="6" t="str">
        <f>IFERROR(INDEX(tblTeamSch[Overall Travel Score],MATCH(tblTeamSch[[#This Row],[Opponent]],tblTeamSch[Team],0)),"")</f>
        <v/>
      </c>
      <c r="Y1226" s="6" cm="1">
        <f t="array" ref="Y1226">IF(Y1225="Num",1,IF(Y1225="","",IF(Y1225+1&gt;TotalNumRegGames*2,"",Y1225+1)))</f>
        <v>1225</v>
      </c>
    </row>
    <row r="1227" spans="1:25" ht="13.35" customHeight="1" x14ac:dyDescent="0.3">
      <c r="A1227" s="6" cm="1">
        <f t="array" ref="A1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</v>
      </c>
      <c r="B1227" s="6" cm="1">
        <f t="array" ref="B1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27" s="6">
        <f>IFERROR(INDEX([1]!tblSchedule[Week Game Scheduled],MATCH(tblTeamSch[[#This Row],[Game Num]],[1]!tblSchedule[GameNum],0)),"")</f>
        <v>50</v>
      </c>
      <c r="D1227" s="6">
        <f>IFERROR(INDEX([1]!tblSchedule[Round],MATCH(tblTeamSch[[#This Row],[Game Num]],[1]!tblSchedule[GameNum],0)),"")</f>
        <v>1</v>
      </c>
      <c r="E1227" s="6">
        <f>IFERROR(INDEX([1]!tblSchedule[Rnd Sch],MATCH(tblTeamSch[[#This Row],[Game Num]],[1]!tblSchedule[GameNum],0)),"")</f>
        <v>1</v>
      </c>
      <c r="F1227" s="6" t="str">
        <f>IFERROR(INDEX([1]!tblSchedule[DLC],MATCH(tblTeamSch[[#This Row],[Game Num]],[1]!tblSchedule[GameNum],0)),"")</f>
        <v>8B1A</v>
      </c>
      <c r="G1227" s="7" t="str">
        <f>IFERROR(INDEX([1]!tblSchedule[Facility],MATCH(tblTeamSch[[#This Row],[Game Num]],[1]!tblSchedule[GameNum],0)),"")</f>
        <v>Saint Bernard Parish Hall</v>
      </c>
      <c r="H1227" s="8">
        <f>IFERROR(INDEX([1]!tblSchedule[Game Date],MATCH(tblTeamSch[[#This Row],[Game Num]],[1]!tblSchedule[GameNum],0)),"")</f>
        <v>45998</v>
      </c>
      <c r="I1227" s="9">
        <f>IFERROR(INDEX([1]!tblSchedule[Game Time],MATCH(tblTeamSch[[#This Row],[Game Num]],[1]!tblSchedule[GameNum],0)),"")</f>
        <v>0.54166666666666663</v>
      </c>
      <c r="J1227" s="10" t="str">
        <f>IFERROR(INDEX([1]!tblTeams[Organization],MATCH(tblTeamSch[[#This Row],[Team]],[1]!tblTeams[Team],0)),"")</f>
        <v>St. Bernard</v>
      </c>
      <c r="K1227" s="10" t="str">
        <f>IFERROR(INDEX([1]!tblOrg[Abbr],MATCH(tblTeamSch[[#This Row],[Org]],[1]!tblOrg[Organization],0)),"")</f>
        <v>Ber</v>
      </c>
      <c r="L1227" s="10" t="str">
        <f>IFERROR(INDEX(IF(tblTeamSch[[#This Row],[1vs2]]=1,[1]!tblSchedule[Team 1 Name],[1]!tblSchedule[Team 2 Name]),MATCH(tblTeamSch[[#This Row],[Game Num]],[1]!tblSchedule[GameNum],0)),"")</f>
        <v>St Bernard BB 8B#1</v>
      </c>
      <c r="M1227" s="10" t="str">
        <f>IFERROR(INDEX(IF(tblTeamSch[[#This Row],[1vs2]]=1,[1]!tblSchedule[Team 2 Name],[1]!tblSchedule[Team 1 Name]),MATCH(tblTeamSch[[#This Row],[Game Num]],[1]!tblSchedule[GameNum],0)),"")</f>
        <v>Nativity BB 8B #1</v>
      </c>
      <c r="N1227" s="6"/>
      <c r="O1227" s="6"/>
      <c r="P1227" s="6"/>
      <c r="Q1227" s="6">
        <f>INDEX([1]!tblSchedule[Home Game],MATCH(tblTeamSch[[#This Row],[Game Num]],[1]!tblSchedule[GameNum],0))</f>
        <v>1</v>
      </c>
      <c r="R1227" s="7" t="e">
        <f>IF(COUNTIFS(tblTeamSch[Team],tblTeamSch[[#This Row],[Team]],#REF!,1)&gt;1,"Y","")</f>
        <v>#REF!</v>
      </c>
      <c r="S1227" s="6">
        <f>INDEX([1]!tblLoc[Score],MATCH(INDEX([1]!tblOrg[Loc],MATCH(tblTeamSch[[#This Row],[Org]],[1]!tblOrg[Organization],0)),[1]!tblLoc[Loc],0))</f>
        <v>7</v>
      </c>
      <c r="T1227" s="6" t="e">
        <f>INDEX([1]!tblLoc[Score],MATCH(INDEX([1]!tblOrg[Loc],MATCH(#REF!,[1]!tblOrg[Abbr],0)),[1]!tblLoc[Loc],0))</f>
        <v>#REF!</v>
      </c>
      <c r="U1227" s="6">
        <f>IFERROR(INDEX([1]!tblLoc[Score],MATCH(INDEX([1]!tblOrg[Loc],MATCH(INDEX(FacList,MATCH(tblTeamSch[[#This Row],[Facility]],INDEX(FacList,,1),0),3),[1]!tblOrg[Org Num],0)),[1]!tblLoc[Loc],0)),"")</f>
        <v>7</v>
      </c>
      <c r="V1227" s="6">
        <f>IF(OR(tblTeamSch[[#This Row],[Court]]="",tblTeamSch[[#This Row],[Home]]&gt;0),0,IF(tblTeamSch[[#This Row],[Court]]&lt;10,0,IF(tblTeamSch[[#This Row],[Home Court]]=10,0,10)))</f>
        <v>0</v>
      </c>
      <c r="W1227" s="6" t="e">
        <f>COUNTIFS(tblTeamSch[Travel Score for Game],10,tblTeamSch[Home],0,#REF!,#REF!)</f>
        <v>#REF!</v>
      </c>
      <c r="X1227" s="6" t="str">
        <f>IFERROR(INDEX(tblTeamSch[Overall Travel Score],MATCH(tblTeamSch[[#This Row],[Opponent]],tblTeamSch[Team],0)),"")</f>
        <v/>
      </c>
      <c r="Y1227" s="6" cm="1">
        <f t="array" ref="Y1227">IF(Y1226="Num",1,IF(Y1226="","",IF(Y1226+1&gt;TotalNumRegGames*2,"",Y1226+1)))</f>
        <v>1226</v>
      </c>
    </row>
    <row r="1228" spans="1:25" ht="13.35" customHeight="1" x14ac:dyDescent="0.3">
      <c r="A1228" s="6" cm="1">
        <f t="array" ref="A1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</v>
      </c>
      <c r="B1228" s="6" cm="1">
        <f t="array" ref="B1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8" s="6">
        <f>IFERROR(INDEX([1]!tblSchedule[Week Game Scheduled],MATCH(tblTeamSch[[#This Row],[Game Num]],[1]!tblSchedule[GameNum],0)),"")</f>
        <v>51</v>
      </c>
      <c r="D1228" s="6">
        <f>IFERROR(INDEX([1]!tblSchedule[Round],MATCH(tblTeamSch[[#This Row],[Game Num]],[1]!tblSchedule[GameNum],0)),"")</f>
        <v>2</v>
      </c>
      <c r="E1228" s="6">
        <f>IFERROR(INDEX([1]!tblSchedule[Rnd Sch],MATCH(tblTeamSch[[#This Row],[Game Num]],[1]!tblSchedule[GameNum],0)),"")</f>
        <v>2</v>
      </c>
      <c r="F1228" s="6" t="str">
        <f>IFERROR(INDEX([1]!tblSchedule[DLC],MATCH(tblTeamSch[[#This Row],[Game Num]],[1]!tblSchedule[GameNum],0)),"")</f>
        <v>8B1A</v>
      </c>
      <c r="G1228" s="7" t="str">
        <f>IFERROR(INDEX([1]!tblSchedule[Facility],MATCH(tblTeamSch[[#This Row],[Game Num]],[1]!tblSchedule[GameNum],0)),"")</f>
        <v>Saint Bernard Parish Hall</v>
      </c>
      <c r="H1228" s="8">
        <f>IFERROR(INDEX([1]!tblSchedule[Game Date],MATCH(tblTeamSch[[#This Row],[Game Num]],[1]!tblSchedule[GameNum],0)),"")</f>
        <v>46005</v>
      </c>
      <c r="I1228" s="9">
        <f>IFERROR(INDEX([1]!tblSchedule[Game Time],MATCH(tblTeamSch[[#This Row],[Game Num]],[1]!tblSchedule[GameNum],0)),"")</f>
        <v>0.54166666666666663</v>
      </c>
      <c r="J1228" s="10" t="str">
        <f>IFERROR(INDEX([1]!tblTeams[Organization],MATCH(tblTeamSch[[#This Row],[Team]],[1]!tblTeams[Team],0)),"")</f>
        <v>St. Bernard</v>
      </c>
      <c r="K1228" s="10" t="str">
        <f>IFERROR(INDEX([1]!tblOrg[Abbr],MATCH(tblTeamSch[[#This Row],[Org]],[1]!tblOrg[Organization],0)),"")</f>
        <v>Ber</v>
      </c>
      <c r="L1228" s="10" t="str">
        <f>IFERROR(INDEX(IF(tblTeamSch[[#This Row],[1vs2]]=1,[1]!tblSchedule[Team 1 Name],[1]!tblSchedule[Team 2 Name]),MATCH(tblTeamSch[[#This Row],[Game Num]],[1]!tblSchedule[GameNum],0)),"")</f>
        <v>St Bernard BB 8B#1</v>
      </c>
      <c r="M1228" s="10" t="str">
        <f>IFERROR(INDEX(IF(tblTeamSch[[#This Row],[1vs2]]=1,[1]!tblSchedule[Team 2 Name],[1]!tblSchedule[Team 1 Name]),MATCH(tblTeamSch[[#This Row],[Game Num]],[1]!tblSchedule[GameNum],0)),"")</f>
        <v>St Paul BB 8B#1</v>
      </c>
      <c r="N1228" s="6"/>
      <c r="O1228" s="6"/>
      <c r="P1228" s="6"/>
      <c r="Q1228" s="6">
        <f>INDEX([1]!tblSchedule[Home Game],MATCH(tblTeamSch[[#This Row],[Game Num]],[1]!tblSchedule[GameNum],0))</f>
        <v>1</v>
      </c>
      <c r="R1228" s="7" t="e">
        <f>IF(COUNTIFS(tblTeamSch[Team],tblTeamSch[[#This Row],[Team]],#REF!,1)&gt;1,"Y","")</f>
        <v>#REF!</v>
      </c>
      <c r="S1228" s="6">
        <f>INDEX([1]!tblLoc[Score],MATCH(INDEX([1]!tblOrg[Loc],MATCH(tblTeamSch[[#This Row],[Org]],[1]!tblOrg[Organization],0)),[1]!tblLoc[Loc],0))</f>
        <v>7</v>
      </c>
      <c r="T1228" s="6" t="e">
        <f>INDEX([1]!tblLoc[Score],MATCH(INDEX([1]!tblOrg[Loc],MATCH(#REF!,[1]!tblOrg[Abbr],0)),[1]!tblLoc[Loc],0))</f>
        <v>#REF!</v>
      </c>
      <c r="U1228" s="6">
        <f>IFERROR(INDEX([1]!tblLoc[Score],MATCH(INDEX([1]!tblOrg[Loc],MATCH(INDEX(FacList,MATCH(tblTeamSch[[#This Row],[Facility]],INDEX(FacList,,1),0),3),[1]!tblOrg[Org Num],0)),[1]!tblLoc[Loc],0)),"")</f>
        <v>7</v>
      </c>
      <c r="V1228" s="6">
        <f>IF(OR(tblTeamSch[[#This Row],[Court]]="",tblTeamSch[[#This Row],[Home]]&gt;0),0,IF(tblTeamSch[[#This Row],[Court]]&lt;10,0,IF(tblTeamSch[[#This Row],[Home Court]]=10,0,10)))</f>
        <v>0</v>
      </c>
      <c r="W1228" s="6" t="e">
        <f>COUNTIFS(tblTeamSch[Travel Score for Game],10,tblTeamSch[Home],0,#REF!,#REF!)</f>
        <v>#REF!</v>
      </c>
      <c r="X1228" s="6" t="str">
        <f>IFERROR(INDEX(tblTeamSch[Overall Travel Score],MATCH(tblTeamSch[[#This Row],[Opponent]],tblTeamSch[Team],0)),"")</f>
        <v/>
      </c>
      <c r="Y1228" s="6" cm="1">
        <f t="array" ref="Y1228">IF(Y1227="Num",1,IF(Y1227="","",IF(Y1227+1&gt;TotalNumRegGames*2,"",Y1227+1)))</f>
        <v>1227</v>
      </c>
    </row>
    <row r="1229" spans="1:25" ht="13.35" customHeight="1" x14ac:dyDescent="0.3">
      <c r="A1229" s="6" cm="1">
        <f t="array" ref="A1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</v>
      </c>
      <c r="B1229" s="6" cm="1">
        <f t="array" ref="B1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29" s="6">
        <f>IFERROR(INDEX([1]!tblSchedule[Week Game Scheduled],MATCH(tblTeamSch[[#This Row],[Game Num]],[1]!tblSchedule[GameNum],0)),"")</f>
        <v>6</v>
      </c>
      <c r="D1229" s="6">
        <f>IFERROR(INDEX([1]!tblSchedule[Round],MATCH(tblTeamSch[[#This Row],[Game Num]],[1]!tblSchedule[GameNum],0)),"")</f>
        <v>8</v>
      </c>
      <c r="E1229" s="6">
        <f>IFERROR(INDEX([1]!tblSchedule[Rnd Sch],MATCH(tblTeamSch[[#This Row],[Game Num]],[1]!tblSchedule[GameNum],0)),"")</f>
        <v>4</v>
      </c>
      <c r="F1229" s="6" t="str">
        <f>IFERROR(INDEX([1]!tblSchedule[DLC],MATCH(tblTeamSch[[#This Row],[Game Num]],[1]!tblSchedule[GameNum],0)),"")</f>
        <v>8B1A</v>
      </c>
      <c r="G1229" s="7" t="str">
        <f>IFERROR(INDEX([1]!tblSchedule[Facility],MATCH(tblTeamSch[[#This Row],[Game Num]],[1]!tblSchedule[GameNum],0)),"")</f>
        <v>St. Paul Gym</v>
      </c>
      <c r="H1229" s="8">
        <f>IFERROR(INDEX([1]!tblSchedule[Game Date],MATCH(tblTeamSch[[#This Row],[Game Num]],[1]!tblSchedule[GameNum],0)),"")</f>
        <v>46032</v>
      </c>
      <c r="I1229" s="9">
        <f>IFERROR(INDEX([1]!tblSchedule[Game Time],MATCH(tblTeamSch[[#This Row],[Game Num]],[1]!tblSchedule[GameNum],0)),"")</f>
        <v>0.375</v>
      </c>
      <c r="J1229" s="10" t="str">
        <f>IFERROR(INDEX([1]!tblTeams[Organization],MATCH(tblTeamSch[[#This Row],[Team]],[1]!tblTeams[Team],0)),"")</f>
        <v>St. Bernard</v>
      </c>
      <c r="K1229" s="10" t="str">
        <f>IFERROR(INDEX([1]!tblOrg[Abbr],MATCH(tblTeamSch[[#This Row],[Org]],[1]!tblOrg[Organization],0)),"")</f>
        <v>Ber</v>
      </c>
      <c r="L1229" s="10" t="str">
        <f>IFERROR(INDEX(IF(tblTeamSch[[#This Row],[1vs2]]=1,[1]!tblSchedule[Team 1 Name],[1]!tblSchedule[Team 2 Name]),MATCH(tblTeamSch[[#This Row],[Game Num]],[1]!tblSchedule[GameNum],0)),"")</f>
        <v>St Bernard BB 8B#1</v>
      </c>
      <c r="M1229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1229" s="6"/>
      <c r="O1229" s="6"/>
      <c r="P1229" s="6"/>
      <c r="Q1229" s="6">
        <f>INDEX([1]!tblSchedule[Home Game],MATCH(tblTeamSch[[#This Row],[Game Num]],[1]!tblSchedule[GameNum],0))</f>
        <v>0</v>
      </c>
      <c r="R1229" s="7" t="e">
        <f>IF(COUNTIFS(tblTeamSch[Team],tblTeamSch[[#This Row],[Team]],#REF!,1)&gt;1,"Y","")</f>
        <v>#REF!</v>
      </c>
      <c r="S1229" s="6">
        <f>INDEX([1]!tblLoc[Score],MATCH(INDEX([1]!tblOrg[Loc],MATCH(tblTeamSch[[#This Row],[Org]],[1]!tblOrg[Organization],0)),[1]!tblLoc[Loc],0))</f>
        <v>7</v>
      </c>
      <c r="T1229" s="6" t="e">
        <f>INDEX([1]!tblLoc[Score],MATCH(INDEX([1]!tblOrg[Loc],MATCH(#REF!,[1]!tblOrg[Abbr],0)),[1]!tblLoc[Loc],0))</f>
        <v>#REF!</v>
      </c>
      <c r="U1229" s="6">
        <f>IFERROR(INDEX([1]!tblLoc[Score],MATCH(INDEX([1]!tblOrg[Loc],MATCH(INDEX(FacList,MATCH(tblTeamSch[[#This Row],[Facility]],INDEX(FacList,,1),0),3),[1]!tblOrg[Org Num],0)),[1]!tblLoc[Loc],0)),"")</f>
        <v>10</v>
      </c>
      <c r="V1229" s="6">
        <f>IF(OR(tblTeamSch[[#This Row],[Court]]="",tblTeamSch[[#This Row],[Home]]&gt;0),0,IF(tblTeamSch[[#This Row],[Court]]&lt;10,0,IF(tblTeamSch[[#This Row],[Home Court]]=10,0,10)))</f>
        <v>10</v>
      </c>
      <c r="W1229" s="6" t="e">
        <f>COUNTIFS(tblTeamSch[Travel Score for Game],10,tblTeamSch[Home],0,#REF!,#REF!)</f>
        <v>#REF!</v>
      </c>
      <c r="X1229" s="6" t="str">
        <f>IFERROR(INDEX(tblTeamSch[Overall Travel Score],MATCH(tblTeamSch[[#This Row],[Opponent]],tblTeamSch[Team],0)),"")</f>
        <v/>
      </c>
      <c r="Y1229" s="6" cm="1">
        <f t="array" ref="Y1229">IF(Y1228="Num",1,IF(Y1228="","",IF(Y1228+1&gt;TotalNumRegGames*2,"",Y1228+1)))</f>
        <v>1228</v>
      </c>
    </row>
    <row r="1230" spans="1:25" ht="13.35" customHeight="1" x14ac:dyDescent="0.3">
      <c r="A1230" s="6" cm="1">
        <f t="array" ref="A1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</v>
      </c>
      <c r="B1230" s="6" cm="1">
        <f t="array" ref="B1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0" s="6">
        <f>IFERROR(INDEX([1]!tblSchedule[Week Game Scheduled],MATCH(tblTeamSch[[#This Row],[Game Num]],[1]!tblSchedule[GameNum],0)),"")</f>
        <v>7</v>
      </c>
      <c r="D1230" s="6">
        <f>IFERROR(INDEX([1]!tblSchedule[Round],MATCH(tblTeamSch[[#This Row],[Game Num]],[1]!tblSchedule[GameNum],0)),"")</f>
        <v>4</v>
      </c>
      <c r="E1230" s="6">
        <f>IFERROR(INDEX([1]!tblSchedule[Rnd Sch],MATCH(tblTeamSch[[#This Row],[Game Num]],[1]!tblSchedule[GameNum],0)),"")</f>
        <v>4</v>
      </c>
      <c r="F1230" s="6" t="str">
        <f>IFERROR(INDEX([1]!tblSchedule[DLC],MATCH(tblTeamSch[[#This Row],[Game Num]],[1]!tblSchedule[GameNum],0)),"")</f>
        <v>8B1A</v>
      </c>
      <c r="G1230" s="7" t="str">
        <f>IFERROR(INDEX([1]!tblSchedule[Facility],MATCH(tblTeamSch[[#This Row],[Game Num]],[1]!tblSchedule[GameNum],0)),"")</f>
        <v>Trinity High School's Steinhauser Gym</v>
      </c>
      <c r="H1230" s="8">
        <f>IFERROR(INDEX([1]!tblSchedule[Game Date],MATCH(tblTeamSch[[#This Row],[Game Num]],[1]!tblSchedule[GameNum],0)),"")</f>
        <v>46033</v>
      </c>
      <c r="I1230" s="9">
        <f>IFERROR(INDEX([1]!tblSchedule[Game Time],MATCH(tblTeamSch[[#This Row],[Game Num]],[1]!tblSchedule[GameNum],0)),"")</f>
        <v>0.625</v>
      </c>
      <c r="J1230" s="10" t="str">
        <f>IFERROR(INDEX([1]!tblTeams[Organization],MATCH(tblTeamSch[[#This Row],[Team]],[1]!tblTeams[Team],0)),"")</f>
        <v>St. Bernard</v>
      </c>
      <c r="K1230" s="10" t="str">
        <f>IFERROR(INDEX([1]!tblOrg[Abbr],MATCH(tblTeamSch[[#This Row],[Org]],[1]!tblOrg[Organization],0)),"")</f>
        <v>Ber</v>
      </c>
      <c r="L1230" s="10" t="str">
        <f>IFERROR(INDEX(IF(tblTeamSch[[#This Row],[1vs2]]=1,[1]!tblSchedule[Team 1 Name],[1]!tblSchedule[Team 2 Name]),MATCH(tblTeamSch[[#This Row],[Game Num]],[1]!tblSchedule[GameNum],0)),"")</f>
        <v>St Bernard BB 8B#1</v>
      </c>
      <c r="M1230" s="10" t="str">
        <f>IFERROR(INDEX(IF(tblTeamSch[[#This Row],[1vs2]]=1,[1]!tblSchedule[Team 2 Name],[1]!tblSchedule[Team 1 Name]),MATCH(tblTeamSch[[#This Row],[Game Num]],[1]!tblSchedule[GameNum],0)),"")</f>
        <v>St. Andrew BB 8B</v>
      </c>
      <c r="N1230" s="6"/>
      <c r="O1230" s="6"/>
      <c r="P1230" s="6"/>
      <c r="Q1230" s="6">
        <f>INDEX([1]!tblSchedule[Home Game],MATCH(tblTeamSch[[#This Row],[Game Num]],[1]!tblSchedule[GameNum],0))</f>
        <v>0</v>
      </c>
      <c r="R1230" s="7" t="e">
        <f>IF(COUNTIFS(tblTeamSch[Team],tblTeamSch[[#This Row],[Team]],#REF!,1)&gt;1,"Y","")</f>
        <v>#REF!</v>
      </c>
      <c r="S1230" s="6">
        <f>INDEX([1]!tblLoc[Score],MATCH(INDEX([1]!tblOrg[Loc],MATCH(tblTeamSch[[#This Row],[Org]],[1]!tblOrg[Organization],0)),[1]!tblLoc[Loc],0))</f>
        <v>7</v>
      </c>
      <c r="T1230" s="6" t="e">
        <f>INDEX([1]!tblLoc[Score],MATCH(INDEX([1]!tblOrg[Loc],MATCH(#REF!,[1]!tblOrg[Abbr],0)),[1]!tblLoc[Loc],0))</f>
        <v>#REF!</v>
      </c>
      <c r="U1230" s="6" t="str">
        <f>IFERROR(INDEX([1]!tblLoc[Score],MATCH(INDEX([1]!tblOrg[Loc],MATCH(INDEX(FacList,MATCH(tblTeamSch[[#This Row],[Facility]],INDEX(FacList,,1),0),3),[1]!tblOrg[Org Num],0)),[1]!tblLoc[Loc],0)),"")</f>
        <v/>
      </c>
      <c r="V1230" s="6">
        <f>IF(OR(tblTeamSch[[#This Row],[Court]]="",tblTeamSch[[#This Row],[Home]]&gt;0),0,IF(tblTeamSch[[#This Row],[Court]]&lt;10,0,IF(tblTeamSch[[#This Row],[Home Court]]=10,0,10)))</f>
        <v>0</v>
      </c>
      <c r="W1230" s="6" t="e">
        <f>COUNTIFS(tblTeamSch[Travel Score for Game],10,tblTeamSch[Home],0,#REF!,#REF!)</f>
        <v>#REF!</v>
      </c>
      <c r="X1230" s="6" t="str">
        <f>IFERROR(INDEX(tblTeamSch[Overall Travel Score],MATCH(tblTeamSch[[#This Row],[Opponent]],tblTeamSch[Team],0)),"")</f>
        <v/>
      </c>
      <c r="Y1230" s="6" cm="1">
        <f t="array" ref="Y1230">IF(Y1229="Num",1,IF(Y1229="","",IF(Y1229+1&gt;TotalNumRegGames*2,"",Y1229+1)))</f>
        <v>1229</v>
      </c>
    </row>
    <row r="1231" spans="1:25" ht="13.35" customHeight="1" x14ac:dyDescent="0.3">
      <c r="A1231" s="6" cm="1">
        <f t="array" ref="A1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</v>
      </c>
      <c r="B1231" s="6" cm="1">
        <f t="array" ref="B1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1" s="6">
        <f>IFERROR(INDEX([1]!tblSchedule[Week Game Scheduled],MATCH(tblTeamSch[[#This Row],[Game Num]],[1]!tblSchedule[GameNum],0)),"")</f>
        <v>8</v>
      </c>
      <c r="D1231" s="6">
        <f>IFERROR(INDEX([1]!tblSchedule[Round],MATCH(tblTeamSch[[#This Row],[Game Num]],[1]!tblSchedule[GameNum],0)),"")</f>
        <v>5</v>
      </c>
      <c r="E1231" s="6">
        <f>IFERROR(INDEX([1]!tblSchedule[Rnd Sch],MATCH(tblTeamSch[[#This Row],[Game Num]],[1]!tblSchedule[GameNum],0)),"")</f>
        <v>5</v>
      </c>
      <c r="F1231" s="6" t="str">
        <f>IFERROR(INDEX([1]!tblSchedule[DLC],MATCH(tblTeamSch[[#This Row],[Game Num]],[1]!tblSchedule[GameNum],0)),"")</f>
        <v>8B1A</v>
      </c>
      <c r="G1231" s="7" t="str">
        <f>IFERROR(INDEX([1]!tblSchedule[Facility],MATCH(tblTeamSch[[#This Row],[Game Num]],[1]!tblSchedule[GameNum],0)),"")</f>
        <v>Trinity High School's Steinhauser Gym</v>
      </c>
      <c r="H1231" s="8">
        <f>IFERROR(INDEX([1]!tblSchedule[Game Date],MATCH(tblTeamSch[[#This Row],[Game Num]],[1]!tblSchedule[GameNum],0)),"")</f>
        <v>46040</v>
      </c>
      <c r="I1231" s="9">
        <f>IFERROR(INDEX([1]!tblSchedule[Game Time],MATCH(tblTeamSch[[#This Row],[Game Num]],[1]!tblSchedule[GameNum],0)),"")</f>
        <v>0.66666666666666663</v>
      </c>
      <c r="J1231" s="10" t="str">
        <f>IFERROR(INDEX([1]!tblTeams[Organization],MATCH(tblTeamSch[[#This Row],[Team]],[1]!tblTeams[Team],0)),"")</f>
        <v>St. Bernard</v>
      </c>
      <c r="K1231" s="10" t="str">
        <f>IFERROR(INDEX([1]!tblOrg[Abbr],MATCH(tblTeamSch[[#This Row],[Org]],[1]!tblOrg[Organization],0)),"")</f>
        <v>Ber</v>
      </c>
      <c r="L1231" s="10" t="str">
        <f>IFERROR(INDEX(IF(tblTeamSch[[#This Row],[1vs2]]=1,[1]!tblSchedule[Team 1 Name],[1]!tblSchedule[Team 2 Name]),MATCH(tblTeamSch[[#This Row],[Game Num]],[1]!tblSchedule[GameNum],0)),"")</f>
        <v>St Bernard BB 8B#1</v>
      </c>
      <c r="M1231" s="10" t="str">
        <f>IFERROR(INDEX(IF(tblTeamSch[[#This Row],[1vs2]]=1,[1]!tblSchedule[Team 2 Name],[1]!tblSchedule[Team 1 Name]),MATCH(tblTeamSch[[#This Row],[Game Num]],[1]!tblSchedule[GameNum],0)),"")</f>
        <v>St. Nicholas BB 8B #1</v>
      </c>
      <c r="N1231" s="6"/>
      <c r="O1231" s="6"/>
      <c r="P1231" s="6"/>
      <c r="Q1231" s="6">
        <f>INDEX([1]!tblSchedule[Home Game],MATCH(tblTeamSch[[#This Row],[Game Num]],[1]!tblSchedule[GameNum],0))</f>
        <v>0</v>
      </c>
      <c r="R1231" s="7" t="e">
        <f>IF(COUNTIFS(tblTeamSch[Team],tblTeamSch[[#This Row],[Team]],#REF!,1)&gt;1,"Y","")</f>
        <v>#REF!</v>
      </c>
      <c r="S1231" s="6">
        <f>INDEX([1]!tblLoc[Score],MATCH(INDEX([1]!tblOrg[Loc],MATCH(tblTeamSch[[#This Row],[Org]],[1]!tblOrg[Organization],0)),[1]!tblLoc[Loc],0))</f>
        <v>7</v>
      </c>
      <c r="T1231" s="6" t="e">
        <f>INDEX([1]!tblLoc[Score],MATCH(INDEX([1]!tblOrg[Loc],MATCH(#REF!,[1]!tblOrg[Abbr],0)),[1]!tblLoc[Loc],0))</f>
        <v>#REF!</v>
      </c>
      <c r="U1231" s="6" t="str">
        <f>IFERROR(INDEX([1]!tblLoc[Score],MATCH(INDEX([1]!tblOrg[Loc],MATCH(INDEX(FacList,MATCH(tblTeamSch[[#This Row],[Facility]],INDEX(FacList,,1),0),3),[1]!tblOrg[Org Num],0)),[1]!tblLoc[Loc],0)),"")</f>
        <v/>
      </c>
      <c r="V1231" s="6">
        <f>IF(OR(tblTeamSch[[#This Row],[Court]]="",tblTeamSch[[#This Row],[Home]]&gt;0),0,IF(tblTeamSch[[#This Row],[Court]]&lt;10,0,IF(tblTeamSch[[#This Row],[Home Court]]=10,0,10)))</f>
        <v>0</v>
      </c>
      <c r="W1231" s="6" t="e">
        <f>COUNTIFS(tblTeamSch[Travel Score for Game],10,tblTeamSch[Home],0,#REF!,#REF!)</f>
        <v>#REF!</v>
      </c>
      <c r="X1231" s="6" t="str">
        <f>IFERROR(INDEX(tblTeamSch[Overall Travel Score],MATCH(tblTeamSch[[#This Row],[Opponent]],tblTeamSch[Team],0)),"")</f>
        <v/>
      </c>
      <c r="Y1231" s="6" cm="1">
        <f t="array" ref="Y1231">IF(Y1230="Num",1,IF(Y1230="","",IF(Y1230+1&gt;TotalNumRegGames*2,"",Y1230+1)))</f>
        <v>1230</v>
      </c>
    </row>
    <row r="1232" spans="1:25" ht="13.35" customHeight="1" x14ac:dyDescent="0.3">
      <c r="A1232" s="6" cm="1">
        <f t="array" ref="A1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</v>
      </c>
      <c r="B1232" s="6" cm="1">
        <f t="array" ref="B1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2" s="6">
        <f>IFERROR(INDEX([1]!tblSchedule[Week Game Scheduled],MATCH(tblTeamSch[[#This Row],[Game Num]],[1]!tblSchedule[GameNum],0)),"")</f>
        <v>9</v>
      </c>
      <c r="D1232" s="6">
        <f>IFERROR(INDEX([1]!tblSchedule[Round],MATCH(tblTeamSch[[#This Row],[Game Num]],[1]!tblSchedule[GameNum],0)),"")</f>
        <v>6</v>
      </c>
      <c r="E1232" s="6">
        <f>IFERROR(INDEX([1]!tblSchedule[Rnd Sch],MATCH(tblTeamSch[[#This Row],[Game Num]],[1]!tblSchedule[GameNum],0)),"")</f>
        <v>6</v>
      </c>
      <c r="F1232" s="6" t="str">
        <f>IFERROR(INDEX([1]!tblSchedule[DLC],MATCH(tblTeamSch[[#This Row],[Game Num]],[1]!tblSchedule[GameNum],0)),"")</f>
        <v>8B1A</v>
      </c>
      <c r="G1232" s="7" t="str">
        <f>IFERROR(INDEX([1]!tblSchedule[Facility],MATCH(tblTeamSch[[#This Row],[Game Num]],[1]!tblSchedule[GameNum],0)),"")</f>
        <v>Saint Bernard Parish Hall</v>
      </c>
      <c r="H1232" s="8">
        <f>IFERROR(INDEX([1]!tblSchedule[Game Date],MATCH(tblTeamSch[[#This Row],[Game Num]],[1]!tblSchedule[GameNum],0)),"")</f>
        <v>46047</v>
      </c>
      <c r="I1232" s="9">
        <f>IFERROR(INDEX([1]!tblSchedule[Game Time],MATCH(tblTeamSch[[#This Row],[Game Num]],[1]!tblSchedule[GameNum],0)),"")</f>
        <v>0.54166666666666663</v>
      </c>
      <c r="J1232" s="10" t="str">
        <f>IFERROR(INDEX([1]!tblTeams[Organization],MATCH(tblTeamSch[[#This Row],[Team]],[1]!tblTeams[Team],0)),"")</f>
        <v>St. Bernard</v>
      </c>
      <c r="K1232" s="10" t="str">
        <f>IFERROR(INDEX([1]!tblOrg[Abbr],MATCH(tblTeamSch[[#This Row],[Org]],[1]!tblOrg[Organization],0)),"")</f>
        <v>Ber</v>
      </c>
      <c r="L1232" s="10" t="str">
        <f>IFERROR(INDEX(IF(tblTeamSch[[#This Row],[1vs2]]=1,[1]!tblSchedule[Team 1 Name],[1]!tblSchedule[Team 2 Name]),MATCH(tblTeamSch[[#This Row],[Game Num]],[1]!tblSchedule[GameNum],0)),"")</f>
        <v>St Bernard BB 8B#1</v>
      </c>
      <c r="M1232" s="10" t="str">
        <f>IFERROR(INDEX(IF(tblTeamSch[[#This Row],[1vs2]]=1,[1]!tblSchedule[Team 2 Name],[1]!tblSchedule[Team 1 Name]),MATCH(tblTeamSch[[#This Row],[Game Num]],[1]!tblSchedule[GameNum],0)),"")</f>
        <v>St. Athanasius BB 8B#1</v>
      </c>
      <c r="N1232" s="6"/>
      <c r="O1232" s="6"/>
      <c r="P1232" s="6"/>
      <c r="Q1232" s="6">
        <f>INDEX([1]!tblSchedule[Home Game],MATCH(tblTeamSch[[#This Row],[Game Num]],[1]!tblSchedule[GameNum],0))</f>
        <v>1</v>
      </c>
      <c r="R1232" s="7" t="e">
        <f>IF(COUNTIFS(tblTeamSch[Team],tblTeamSch[[#This Row],[Team]],#REF!,1)&gt;1,"Y","")</f>
        <v>#REF!</v>
      </c>
      <c r="S1232" s="6">
        <f>INDEX([1]!tblLoc[Score],MATCH(INDEX([1]!tblOrg[Loc],MATCH(tblTeamSch[[#This Row],[Org]],[1]!tblOrg[Organization],0)),[1]!tblLoc[Loc],0))</f>
        <v>7</v>
      </c>
      <c r="T1232" s="6" t="e">
        <f>INDEX([1]!tblLoc[Score],MATCH(INDEX([1]!tblOrg[Loc],MATCH(#REF!,[1]!tblOrg[Abbr],0)),[1]!tblLoc[Loc],0))</f>
        <v>#REF!</v>
      </c>
      <c r="U1232" s="6">
        <f>IFERROR(INDEX([1]!tblLoc[Score],MATCH(INDEX([1]!tblOrg[Loc],MATCH(INDEX(FacList,MATCH(tblTeamSch[[#This Row],[Facility]],INDEX(FacList,,1),0),3),[1]!tblOrg[Org Num],0)),[1]!tblLoc[Loc],0)),"")</f>
        <v>7</v>
      </c>
      <c r="V1232" s="6">
        <f>IF(OR(tblTeamSch[[#This Row],[Court]]="",tblTeamSch[[#This Row],[Home]]&gt;0),0,IF(tblTeamSch[[#This Row],[Court]]&lt;10,0,IF(tblTeamSch[[#This Row],[Home Court]]=10,0,10)))</f>
        <v>0</v>
      </c>
      <c r="W1232" s="6" t="e">
        <f>COUNTIFS(tblTeamSch[Travel Score for Game],10,tblTeamSch[Home],0,#REF!,#REF!)</f>
        <v>#REF!</v>
      </c>
      <c r="X1232" s="6" t="str">
        <f>IFERROR(INDEX(tblTeamSch[Overall Travel Score],MATCH(tblTeamSch[[#This Row],[Opponent]],tblTeamSch[Team],0)),"")</f>
        <v/>
      </c>
      <c r="Y1232" s="6" cm="1">
        <f t="array" ref="Y1232">IF(Y1231="Num",1,IF(Y1231="","",IF(Y1231+1&gt;TotalNumRegGames*2,"",Y1231+1)))</f>
        <v>1231</v>
      </c>
    </row>
    <row r="1233" spans="1:25" ht="13.35" customHeight="1" x14ac:dyDescent="0.3">
      <c r="A1233" s="6" cm="1">
        <f t="array" ref="A1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</v>
      </c>
      <c r="B1233" s="6" cm="1">
        <f t="array" ref="B1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3" s="6">
        <f>IFERROR(INDEX([1]!tblSchedule[Week Game Scheduled],MATCH(tblTeamSch[[#This Row],[Game Num]],[1]!tblSchedule[GameNum],0)),"")</f>
        <v>10</v>
      </c>
      <c r="D1233" s="6">
        <f>IFERROR(INDEX([1]!tblSchedule[Round],MATCH(tblTeamSch[[#This Row],[Game Num]],[1]!tblSchedule[GameNum],0)),"")</f>
        <v>7</v>
      </c>
      <c r="E1233" s="6">
        <f>IFERROR(INDEX([1]!tblSchedule[Rnd Sch],MATCH(tblTeamSch[[#This Row],[Game Num]],[1]!tblSchedule[GameNum],0)),"")</f>
        <v>7</v>
      </c>
      <c r="F1233" s="6" t="str">
        <f>IFERROR(INDEX([1]!tblSchedule[DLC],MATCH(tblTeamSch[[#This Row],[Game Num]],[1]!tblSchedule[GameNum],0)),"")</f>
        <v>8B1A</v>
      </c>
      <c r="G1233" s="7" t="str">
        <f>IFERROR(INDEX([1]!tblSchedule[Facility],MATCH(tblTeamSch[[#This Row],[Game Num]],[1]!tblSchedule[GameNum],0)),"")</f>
        <v>Saint Bernard Parish Hall</v>
      </c>
      <c r="H1233" s="8">
        <f>IFERROR(INDEX([1]!tblSchedule[Game Date],MATCH(tblTeamSch[[#This Row],[Game Num]],[1]!tblSchedule[GameNum],0)),"")</f>
        <v>46054</v>
      </c>
      <c r="I1233" s="9">
        <f>IFERROR(INDEX([1]!tblSchedule[Game Time],MATCH(tblTeamSch[[#This Row],[Game Num]],[1]!tblSchedule[GameNum],0)),"")</f>
        <v>0.54166666666666663</v>
      </c>
      <c r="J1233" s="10" t="str">
        <f>IFERROR(INDEX([1]!tblTeams[Organization],MATCH(tblTeamSch[[#This Row],[Team]],[1]!tblTeams[Team],0)),"")</f>
        <v>St. Bernard</v>
      </c>
      <c r="K1233" s="10" t="str">
        <f>IFERROR(INDEX([1]!tblOrg[Abbr],MATCH(tblTeamSch[[#This Row],[Org]],[1]!tblOrg[Organization],0)),"")</f>
        <v>Ber</v>
      </c>
      <c r="L1233" s="10" t="str">
        <f>IFERROR(INDEX(IF(tblTeamSch[[#This Row],[1vs2]]=1,[1]!tblSchedule[Team 1 Name],[1]!tblSchedule[Team 2 Name]),MATCH(tblTeamSch[[#This Row],[Game Num]],[1]!tblSchedule[GameNum],0)),"")</f>
        <v>St Bernard BB 8B#1</v>
      </c>
      <c r="M1233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1233" s="6"/>
      <c r="O1233" s="6"/>
      <c r="P1233" s="6"/>
      <c r="Q1233" s="6">
        <f>INDEX([1]!tblSchedule[Home Game],MATCH(tblTeamSch[[#This Row],[Game Num]],[1]!tblSchedule[GameNum],0))</f>
        <v>1</v>
      </c>
      <c r="R1233" s="7" t="e">
        <f>IF(COUNTIFS(tblTeamSch[Team],tblTeamSch[[#This Row],[Team]],#REF!,1)&gt;1,"Y","")</f>
        <v>#REF!</v>
      </c>
      <c r="S1233" s="6">
        <f>INDEX([1]!tblLoc[Score],MATCH(INDEX([1]!tblOrg[Loc],MATCH(tblTeamSch[[#This Row],[Org]],[1]!tblOrg[Organization],0)),[1]!tblLoc[Loc],0))</f>
        <v>7</v>
      </c>
      <c r="T1233" s="6" t="e">
        <f>INDEX([1]!tblLoc[Score],MATCH(INDEX([1]!tblOrg[Loc],MATCH(#REF!,[1]!tblOrg[Abbr],0)),[1]!tblLoc[Loc],0))</f>
        <v>#REF!</v>
      </c>
      <c r="U1233" s="6">
        <f>IFERROR(INDEX([1]!tblLoc[Score],MATCH(INDEX([1]!tblOrg[Loc],MATCH(INDEX(FacList,MATCH(tblTeamSch[[#This Row],[Facility]],INDEX(FacList,,1),0),3),[1]!tblOrg[Org Num],0)),[1]!tblLoc[Loc],0)),"")</f>
        <v>7</v>
      </c>
      <c r="V1233" s="6">
        <f>IF(OR(tblTeamSch[[#This Row],[Court]]="",tblTeamSch[[#This Row],[Home]]&gt;0),0,IF(tblTeamSch[[#This Row],[Court]]&lt;10,0,IF(tblTeamSch[[#This Row],[Home Court]]=10,0,10)))</f>
        <v>0</v>
      </c>
      <c r="W1233" s="6" t="e">
        <f>COUNTIFS(tblTeamSch[Travel Score for Game],10,tblTeamSch[Home],0,#REF!,#REF!)</f>
        <v>#REF!</v>
      </c>
      <c r="X1233" s="6" t="str">
        <f>IFERROR(INDEX(tblTeamSch[Overall Travel Score],MATCH(tblTeamSch[[#This Row],[Opponent]],tblTeamSch[Team],0)),"")</f>
        <v/>
      </c>
      <c r="Y1233" s="6" cm="1">
        <f t="array" ref="Y1233">IF(Y1232="Num",1,IF(Y1232="","",IF(Y1232+1&gt;TotalNumRegGames*2,"",Y1232+1)))</f>
        <v>1232</v>
      </c>
    </row>
    <row r="1234" spans="1:25" ht="13.35" customHeight="1" x14ac:dyDescent="0.3">
      <c r="A1234" s="6" cm="1">
        <f t="array" ref="A1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127</v>
      </c>
      <c r="B1234" s="6" cm="1">
        <f t="array" ref="B1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4" s="6">
        <f>IFERROR(INDEX([1]!tblSchedule[Week Game Scheduled],MATCH(tblTeamSch[[#This Row],[Game Num]],[1]!tblSchedule[GameNum],0)),"")</f>
        <v>49</v>
      </c>
      <c r="D1234" s="6">
        <f>IFERROR(INDEX([1]!tblSchedule[Round],MATCH(tblTeamSch[[#This Row],[Game Num]],[1]!tblSchedule[GameNum],0)),"")</f>
        <v>1</v>
      </c>
      <c r="E1234" s="6">
        <f>IFERROR(INDEX([1]!tblSchedule[Rnd Sch],MATCH(tblTeamSch[[#This Row],[Game Num]],[1]!tblSchedule[GameNum],0)),"")</f>
        <v>1</v>
      </c>
      <c r="F1234" s="6" t="str">
        <f>IFERROR(INDEX([1]!tblSchedule[DLC],MATCH(tblTeamSch[[#This Row],[Game Num]],[1]!tblSchedule[GameNum],0)),"")</f>
        <v>8B2A</v>
      </c>
      <c r="G1234" s="7" t="str">
        <f>IFERROR(INDEX([1]!tblSchedule[Facility],MATCH(tblTeamSch[[#This Row],[Game Num]],[1]!tblSchedule[GameNum],0)),"")</f>
        <v>St. Martha Gym (Bethany Center)</v>
      </c>
      <c r="H1234" s="8">
        <f>IFERROR(INDEX([1]!tblSchedule[Game Date],MATCH(tblTeamSch[[#This Row],[Game Num]],[1]!tblSchedule[GameNum],0)),"")</f>
        <v>45997</v>
      </c>
      <c r="I1234" s="9">
        <f>IFERROR(INDEX([1]!tblSchedule[Game Time],MATCH(tblTeamSch[[#This Row],[Game Num]],[1]!tblSchedule[GameNum],0)),"")</f>
        <v>0.41666666666666669</v>
      </c>
      <c r="J1234" s="10" t="str">
        <f>IFERROR(INDEX([1]!tblTeams[Organization],MATCH(tblTeamSch[[#This Row],[Team]],[1]!tblTeams[Team],0)),"")</f>
        <v>St. Bernard</v>
      </c>
      <c r="K1234" s="10" t="str">
        <f>IFERROR(INDEX([1]!tblOrg[Abbr],MATCH(tblTeamSch[[#This Row],[Org]],[1]!tblOrg[Organization],0)),"")</f>
        <v>Ber</v>
      </c>
      <c r="L1234" s="10" t="str">
        <f>IFERROR(INDEX(IF(tblTeamSch[[#This Row],[1vs2]]=1,[1]!tblSchedule[Team 1 Name],[1]!tblSchedule[Team 2 Name]),MATCH(tblTeamSch[[#This Row],[Game Num]],[1]!tblSchedule[GameNum],0)),"")</f>
        <v>St Bernard BB 8B#2</v>
      </c>
      <c r="M1234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1234" s="6"/>
      <c r="O1234" s="6"/>
      <c r="P1234" s="6"/>
      <c r="Q1234" s="6">
        <f>INDEX([1]!tblSchedule[Home Game],MATCH(tblTeamSch[[#This Row],[Game Num]],[1]!tblSchedule[GameNum],0))</f>
        <v>1</v>
      </c>
      <c r="R1234" s="7" t="e">
        <f>IF(COUNTIFS(tblTeamSch[Team],tblTeamSch[[#This Row],[Team]],#REF!,1)&gt;1,"Y","")</f>
        <v>#REF!</v>
      </c>
      <c r="S1234" s="6">
        <f>INDEX([1]!tblLoc[Score],MATCH(INDEX([1]!tblOrg[Loc],MATCH(tblTeamSch[[#This Row],[Org]],[1]!tblOrg[Organization],0)),[1]!tblLoc[Loc],0))</f>
        <v>7</v>
      </c>
      <c r="T1234" s="6" t="e">
        <f>INDEX([1]!tblLoc[Score],MATCH(INDEX([1]!tblOrg[Loc],MATCH(#REF!,[1]!tblOrg[Abbr],0)),[1]!tblLoc[Loc],0))</f>
        <v>#REF!</v>
      </c>
      <c r="U1234" s="6">
        <f>IFERROR(INDEX([1]!tblLoc[Score],MATCH(INDEX([1]!tblOrg[Loc],MATCH(INDEX(FacList,MATCH(tblTeamSch[[#This Row],[Facility]],INDEX(FacList,,1),0),3),[1]!tblOrg[Org Num],0)),[1]!tblLoc[Loc],0)),"")</f>
        <v>0</v>
      </c>
      <c r="V1234" s="6">
        <f>IF(OR(tblTeamSch[[#This Row],[Court]]="",tblTeamSch[[#This Row],[Home]]&gt;0),0,IF(tblTeamSch[[#This Row],[Court]]&lt;10,0,IF(tblTeamSch[[#This Row],[Home Court]]=10,0,10)))</f>
        <v>0</v>
      </c>
      <c r="W1234" s="6" t="e">
        <f>COUNTIFS(tblTeamSch[Travel Score for Game],10,tblTeamSch[Home],0,#REF!,#REF!)</f>
        <v>#REF!</v>
      </c>
      <c r="X1234" s="6" t="str">
        <f>IFERROR(INDEX(tblTeamSch[Overall Travel Score],MATCH(tblTeamSch[[#This Row],[Opponent]],tblTeamSch[Team],0)),"")</f>
        <v/>
      </c>
      <c r="Y1234" s="6" cm="1">
        <f t="array" ref="Y1234">IF(Y1233="Num",1,IF(Y1233="","",IF(Y1233+1&gt;TotalNumRegGames*2,"",Y1233+1)))</f>
        <v>1233</v>
      </c>
    </row>
    <row r="1235" spans="1:25" ht="13.35" customHeight="1" x14ac:dyDescent="0.3">
      <c r="A1235" s="6" cm="1">
        <f t="array" ref="A1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135</v>
      </c>
      <c r="B1235" s="6" cm="1">
        <f t="array" ref="B1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35" s="6">
        <f>IFERROR(INDEX([1]!tblSchedule[Week Game Scheduled],MATCH(tblTeamSch[[#This Row],[Game Num]],[1]!tblSchedule[GameNum],0)),"")</f>
        <v>6</v>
      </c>
      <c r="D1235" s="6">
        <f>IFERROR(INDEX([1]!tblSchedule[Round],MATCH(tblTeamSch[[#This Row],[Game Num]],[1]!tblSchedule[GameNum],0)),"")</f>
        <v>3</v>
      </c>
      <c r="E1235" s="6">
        <f>IFERROR(INDEX([1]!tblSchedule[Rnd Sch],MATCH(tblTeamSch[[#This Row],[Game Num]],[1]!tblSchedule[GameNum],0)),"")</f>
        <v>3</v>
      </c>
      <c r="F1235" s="6" t="str">
        <f>IFERROR(INDEX([1]!tblSchedule[DLC],MATCH(tblTeamSch[[#This Row],[Game Num]],[1]!tblSchedule[GameNum],0)),"")</f>
        <v>8B2A</v>
      </c>
      <c r="G1235" s="7" t="str">
        <f>IFERROR(INDEX([1]!tblSchedule[Facility],MATCH(tblTeamSch[[#This Row],[Game Num]],[1]!tblSchedule[GameNum],0)),"")</f>
        <v>Saint Bernard Parish Hall</v>
      </c>
      <c r="H1235" s="8">
        <f>IFERROR(INDEX([1]!tblSchedule[Game Date],MATCH(tblTeamSch[[#This Row],[Game Num]],[1]!tblSchedule[GameNum],0)),"")</f>
        <v>46026</v>
      </c>
      <c r="I1235" s="9">
        <f>IFERROR(INDEX([1]!tblSchedule[Game Time],MATCH(tblTeamSch[[#This Row],[Game Num]],[1]!tblSchedule[GameNum],0)),"")</f>
        <v>0.54166666666666663</v>
      </c>
      <c r="J1235" s="10" t="str">
        <f>IFERROR(INDEX([1]!tblTeams[Organization],MATCH(tblTeamSch[[#This Row],[Team]],[1]!tblTeams[Team],0)),"")</f>
        <v>St. Bernard</v>
      </c>
      <c r="K1235" s="10" t="str">
        <f>IFERROR(INDEX([1]!tblOrg[Abbr],MATCH(tblTeamSch[[#This Row],[Org]],[1]!tblOrg[Organization],0)),"")</f>
        <v>Ber</v>
      </c>
      <c r="L1235" s="10" t="str">
        <f>IFERROR(INDEX(IF(tblTeamSch[[#This Row],[1vs2]]=1,[1]!tblSchedule[Team 1 Name],[1]!tblSchedule[Team 2 Name]),MATCH(tblTeamSch[[#This Row],[Game Num]],[1]!tblSchedule[GameNum],0)),"")</f>
        <v>St Bernard BB 8B#2</v>
      </c>
      <c r="M1235" s="10" t="str">
        <f>IFERROR(INDEX(IF(tblTeamSch[[#This Row],[1vs2]]=1,[1]!tblSchedule[Team 2 Name],[1]!tblSchedule[Team 1 Name]),MATCH(tblTeamSch[[#This Row],[Game Num]],[1]!tblSchedule[GameNum],0)),"")</f>
        <v>OLOL 7/8 BB #2</v>
      </c>
      <c r="N1235" s="6"/>
      <c r="O1235" s="6"/>
      <c r="P1235" s="6"/>
      <c r="Q1235" s="6">
        <f>INDEX([1]!tblSchedule[Home Game],MATCH(tblTeamSch[[#This Row],[Game Num]],[1]!tblSchedule[GameNum],0))</f>
        <v>1</v>
      </c>
      <c r="R1235" s="7" t="e">
        <f>IF(COUNTIFS(tblTeamSch[Team],tblTeamSch[[#This Row],[Team]],#REF!,1)&gt;1,"Y","")</f>
        <v>#REF!</v>
      </c>
      <c r="S1235" s="6">
        <f>INDEX([1]!tblLoc[Score],MATCH(INDEX([1]!tblOrg[Loc],MATCH(tblTeamSch[[#This Row],[Org]],[1]!tblOrg[Organization],0)),[1]!tblLoc[Loc],0))</f>
        <v>7</v>
      </c>
      <c r="T1235" s="6" t="e">
        <f>INDEX([1]!tblLoc[Score],MATCH(INDEX([1]!tblOrg[Loc],MATCH(#REF!,[1]!tblOrg[Abbr],0)),[1]!tblLoc[Loc],0))</f>
        <v>#REF!</v>
      </c>
      <c r="U1235" s="6">
        <f>IFERROR(INDEX([1]!tblLoc[Score],MATCH(INDEX([1]!tblOrg[Loc],MATCH(INDEX(FacList,MATCH(tblTeamSch[[#This Row],[Facility]],INDEX(FacList,,1),0),3),[1]!tblOrg[Org Num],0)),[1]!tblLoc[Loc],0)),"")</f>
        <v>7</v>
      </c>
      <c r="V1235" s="6">
        <f>IF(OR(tblTeamSch[[#This Row],[Court]]="",tblTeamSch[[#This Row],[Home]]&gt;0),0,IF(tblTeamSch[[#This Row],[Court]]&lt;10,0,IF(tblTeamSch[[#This Row],[Home Court]]=10,0,10)))</f>
        <v>0</v>
      </c>
      <c r="W1235" s="6" t="e">
        <f>COUNTIFS(tblTeamSch[Travel Score for Game],10,tblTeamSch[Home],0,#REF!,#REF!)</f>
        <v>#REF!</v>
      </c>
      <c r="X1235" s="6" t="str">
        <f>IFERROR(INDEX(tblTeamSch[Overall Travel Score],MATCH(tblTeamSch[[#This Row],[Opponent]],tblTeamSch[Team],0)),"")</f>
        <v/>
      </c>
      <c r="Y1235" s="6" cm="1">
        <f t="array" ref="Y1235">IF(Y1234="Num",1,IF(Y1234="","",IF(Y1234+1&gt;TotalNumRegGames*2,"",Y1234+1)))</f>
        <v>1234</v>
      </c>
    </row>
    <row r="1236" spans="1:25" ht="13.35" customHeight="1" x14ac:dyDescent="0.3">
      <c r="A1236" s="6" cm="1">
        <f t="array" ref="A1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154</v>
      </c>
      <c r="B1236" s="6" cm="1">
        <f t="array" ref="B1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6" s="6">
        <f>IFERROR(INDEX([1]!tblSchedule[Week Game Scheduled],MATCH(tblTeamSch[[#This Row],[Game Num]],[1]!tblSchedule[GameNum],0)),"")</f>
        <v>6</v>
      </c>
      <c r="D1236" s="6">
        <f>IFERROR(INDEX([1]!tblSchedule[Round],MATCH(tblTeamSch[[#This Row],[Game Num]],[1]!tblSchedule[GameNum],0)),"")</f>
        <v>8</v>
      </c>
      <c r="E1236" s="6">
        <f>IFERROR(INDEX([1]!tblSchedule[Rnd Sch],MATCH(tblTeamSch[[#This Row],[Game Num]],[1]!tblSchedule[GameNum],0)),"")</f>
        <v>4</v>
      </c>
      <c r="F1236" s="6" t="str">
        <f>IFERROR(INDEX([1]!tblSchedule[DLC],MATCH(tblTeamSch[[#This Row],[Game Num]],[1]!tblSchedule[GameNum],0)),"")</f>
        <v>8B2A</v>
      </c>
      <c r="G1236" s="7" t="str">
        <f>IFERROR(INDEX([1]!tblSchedule[Facility],MATCH(tblTeamSch[[#This Row],[Game Num]],[1]!tblSchedule[GameNum],0)),"")</f>
        <v>St. Paul Gym</v>
      </c>
      <c r="H1236" s="8">
        <f>IFERROR(INDEX([1]!tblSchedule[Game Date],MATCH(tblTeamSch[[#This Row],[Game Num]],[1]!tblSchedule[GameNum],0)),"")</f>
        <v>46032</v>
      </c>
      <c r="I1236" s="9">
        <f>IFERROR(INDEX([1]!tblSchedule[Game Time],MATCH(tblTeamSch[[#This Row],[Game Num]],[1]!tblSchedule[GameNum],0)),"")</f>
        <v>0.41666666666666669</v>
      </c>
      <c r="J1236" s="10" t="str">
        <f>IFERROR(INDEX([1]!tblTeams[Organization],MATCH(tblTeamSch[[#This Row],[Team]],[1]!tblTeams[Team],0)),"")</f>
        <v>St. Bernard</v>
      </c>
      <c r="K1236" s="10" t="str">
        <f>IFERROR(INDEX([1]!tblOrg[Abbr],MATCH(tblTeamSch[[#This Row],[Org]],[1]!tblOrg[Organization],0)),"")</f>
        <v>Ber</v>
      </c>
      <c r="L1236" s="10" t="str">
        <f>IFERROR(INDEX(IF(tblTeamSch[[#This Row],[1vs2]]=1,[1]!tblSchedule[Team 1 Name],[1]!tblSchedule[Team 2 Name]),MATCH(tblTeamSch[[#This Row],[Game Num]],[1]!tblSchedule[GameNum],0)),"")</f>
        <v>St Bernard BB 8B#2</v>
      </c>
      <c r="M1236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1236" s="6"/>
      <c r="O1236" s="6"/>
      <c r="P1236" s="6"/>
      <c r="Q1236" s="6">
        <f>INDEX([1]!tblSchedule[Home Game],MATCH(tblTeamSch[[#This Row],[Game Num]],[1]!tblSchedule[GameNum],0))</f>
        <v>0</v>
      </c>
      <c r="R1236" s="7" t="e">
        <f>IF(COUNTIFS(tblTeamSch[Team],tblTeamSch[[#This Row],[Team]],#REF!,1)&gt;1,"Y","")</f>
        <v>#REF!</v>
      </c>
      <c r="S1236" s="6">
        <f>INDEX([1]!tblLoc[Score],MATCH(INDEX([1]!tblOrg[Loc],MATCH(tblTeamSch[[#This Row],[Org]],[1]!tblOrg[Organization],0)),[1]!tblLoc[Loc],0))</f>
        <v>7</v>
      </c>
      <c r="T1236" s="6" t="e">
        <f>INDEX([1]!tblLoc[Score],MATCH(INDEX([1]!tblOrg[Loc],MATCH(#REF!,[1]!tblOrg[Abbr],0)),[1]!tblLoc[Loc],0))</f>
        <v>#REF!</v>
      </c>
      <c r="U1236" s="6">
        <f>IFERROR(INDEX([1]!tblLoc[Score],MATCH(INDEX([1]!tblOrg[Loc],MATCH(INDEX(FacList,MATCH(tblTeamSch[[#This Row],[Facility]],INDEX(FacList,,1),0),3),[1]!tblOrg[Org Num],0)),[1]!tblLoc[Loc],0)),"")</f>
        <v>10</v>
      </c>
      <c r="V1236" s="6">
        <f>IF(OR(tblTeamSch[[#This Row],[Court]]="",tblTeamSch[[#This Row],[Home]]&gt;0),0,IF(tblTeamSch[[#This Row],[Court]]&lt;10,0,IF(tblTeamSch[[#This Row],[Home Court]]=10,0,10)))</f>
        <v>10</v>
      </c>
      <c r="W1236" s="6" t="e">
        <f>COUNTIFS(tblTeamSch[Travel Score for Game],10,tblTeamSch[Home],0,#REF!,#REF!)</f>
        <v>#REF!</v>
      </c>
      <c r="X1236" s="6" t="str">
        <f>IFERROR(INDEX(tblTeamSch[Overall Travel Score],MATCH(tblTeamSch[[#This Row],[Opponent]],tblTeamSch[Team],0)),"")</f>
        <v/>
      </c>
      <c r="Y1236" s="6" cm="1">
        <f t="array" ref="Y1236">IF(Y1235="Num",1,IF(Y1235="","",IF(Y1235+1&gt;TotalNumRegGames*2,"",Y1235+1)))</f>
        <v>1235</v>
      </c>
    </row>
    <row r="1237" spans="1:25" ht="13.35" customHeight="1" x14ac:dyDescent="0.3">
      <c r="A1237" s="6" cm="1">
        <f t="array" ref="A1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138</v>
      </c>
      <c r="B1237" s="6" cm="1">
        <f t="array" ref="B1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7" s="6">
        <f>IFERROR(INDEX([1]!tblSchedule[Week Game Scheduled],MATCH(tblTeamSch[[#This Row],[Game Num]],[1]!tblSchedule[GameNum],0)),"")</f>
        <v>7</v>
      </c>
      <c r="D1237" s="6">
        <f>IFERROR(INDEX([1]!tblSchedule[Round],MATCH(tblTeamSch[[#This Row],[Game Num]],[1]!tblSchedule[GameNum],0)),"")</f>
        <v>4</v>
      </c>
      <c r="E1237" s="6">
        <f>IFERROR(INDEX([1]!tblSchedule[Rnd Sch],MATCH(tblTeamSch[[#This Row],[Game Num]],[1]!tblSchedule[GameNum],0)),"")</f>
        <v>4</v>
      </c>
      <c r="F1237" s="6" t="str">
        <f>IFERROR(INDEX([1]!tblSchedule[DLC],MATCH(tblTeamSch[[#This Row],[Game Num]],[1]!tblSchedule[GameNum],0)),"")</f>
        <v>8B2A</v>
      </c>
      <c r="G1237" s="7" t="str">
        <f>IFERROR(INDEX([1]!tblSchedule[Facility],MATCH(tblTeamSch[[#This Row],[Game Num]],[1]!tblSchedule[GameNum],0)),"")</f>
        <v>Saint Bernard Parish Hall</v>
      </c>
      <c r="H1237" s="8">
        <f>IFERROR(INDEX([1]!tblSchedule[Game Date],MATCH(tblTeamSch[[#This Row],[Game Num]],[1]!tblSchedule[GameNum],0)),"")</f>
        <v>46033</v>
      </c>
      <c r="I1237" s="9">
        <f>IFERROR(INDEX([1]!tblSchedule[Game Time],MATCH(tblTeamSch[[#This Row],[Game Num]],[1]!tblSchedule[GameNum],0)),"")</f>
        <v>0.54166666666666663</v>
      </c>
      <c r="J1237" s="10" t="str">
        <f>IFERROR(INDEX([1]!tblTeams[Organization],MATCH(tblTeamSch[[#This Row],[Team]],[1]!tblTeams[Team],0)),"")</f>
        <v>St. Bernard</v>
      </c>
      <c r="K1237" s="10" t="str">
        <f>IFERROR(INDEX([1]!tblOrg[Abbr],MATCH(tblTeamSch[[#This Row],[Org]],[1]!tblOrg[Organization],0)),"")</f>
        <v>Ber</v>
      </c>
      <c r="L1237" s="10" t="str">
        <f>IFERROR(INDEX(IF(tblTeamSch[[#This Row],[1vs2]]=1,[1]!tblSchedule[Team 1 Name],[1]!tblSchedule[Team 2 Name]),MATCH(tblTeamSch[[#This Row],[Game Num]],[1]!tblSchedule[GameNum],0)),"")</f>
        <v>St Bernard BB 8B#2</v>
      </c>
      <c r="M1237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237" s="6"/>
      <c r="O1237" s="6"/>
      <c r="P1237" s="6"/>
      <c r="Q1237" s="6">
        <f>INDEX([1]!tblSchedule[Home Game],MATCH(tblTeamSch[[#This Row],[Game Num]],[1]!tblSchedule[GameNum],0))</f>
        <v>1</v>
      </c>
      <c r="R1237" s="7" t="e">
        <f>IF(COUNTIFS(tblTeamSch[Team],tblTeamSch[[#This Row],[Team]],#REF!,1)&gt;1,"Y","")</f>
        <v>#REF!</v>
      </c>
      <c r="S1237" s="6">
        <f>INDEX([1]!tblLoc[Score],MATCH(INDEX([1]!tblOrg[Loc],MATCH(tblTeamSch[[#This Row],[Org]],[1]!tblOrg[Organization],0)),[1]!tblLoc[Loc],0))</f>
        <v>7</v>
      </c>
      <c r="T1237" s="6" t="e">
        <f>INDEX([1]!tblLoc[Score],MATCH(INDEX([1]!tblOrg[Loc],MATCH(#REF!,[1]!tblOrg[Abbr],0)),[1]!tblLoc[Loc],0))</f>
        <v>#REF!</v>
      </c>
      <c r="U1237" s="6">
        <f>IFERROR(INDEX([1]!tblLoc[Score],MATCH(INDEX([1]!tblOrg[Loc],MATCH(INDEX(FacList,MATCH(tblTeamSch[[#This Row],[Facility]],INDEX(FacList,,1),0),3),[1]!tblOrg[Org Num],0)),[1]!tblLoc[Loc],0)),"")</f>
        <v>7</v>
      </c>
      <c r="V1237" s="6">
        <f>IF(OR(tblTeamSch[[#This Row],[Court]]="",tblTeamSch[[#This Row],[Home]]&gt;0),0,IF(tblTeamSch[[#This Row],[Court]]&lt;10,0,IF(tblTeamSch[[#This Row],[Home Court]]=10,0,10)))</f>
        <v>0</v>
      </c>
      <c r="W1237" s="6" t="e">
        <f>COUNTIFS(tblTeamSch[Travel Score for Game],10,tblTeamSch[Home],0,#REF!,#REF!)</f>
        <v>#REF!</v>
      </c>
      <c r="X1237" s="6" t="str">
        <f>IFERROR(INDEX(tblTeamSch[Overall Travel Score],MATCH(tblTeamSch[[#This Row],[Opponent]],tblTeamSch[Team],0)),"")</f>
        <v/>
      </c>
      <c r="Y1237" s="6" cm="1">
        <f t="array" ref="Y1237">IF(Y1236="Num",1,IF(Y1236="","",IF(Y1236+1&gt;TotalNumRegGames*2,"",Y1236+1)))</f>
        <v>1236</v>
      </c>
    </row>
    <row r="1238" spans="1:25" ht="13.35" customHeight="1" x14ac:dyDescent="0.3">
      <c r="A1238" s="6" cm="1">
        <f t="array" ref="A1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141</v>
      </c>
      <c r="B1238" s="6" cm="1">
        <f t="array" ref="B1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8" s="6">
        <f>IFERROR(INDEX([1]!tblSchedule[Week Game Scheduled],MATCH(tblTeamSch[[#This Row],[Game Num]],[1]!tblSchedule[GameNum],0)),"")</f>
        <v>8</v>
      </c>
      <c r="D1238" s="6">
        <f>IFERROR(INDEX([1]!tblSchedule[Round],MATCH(tblTeamSch[[#This Row],[Game Num]],[1]!tblSchedule[GameNum],0)),"")</f>
        <v>5</v>
      </c>
      <c r="E1238" s="6">
        <f>IFERROR(INDEX([1]!tblSchedule[Rnd Sch],MATCH(tblTeamSch[[#This Row],[Game Num]],[1]!tblSchedule[GameNum],0)),"")</f>
        <v>5</v>
      </c>
      <c r="F1238" s="6" t="str">
        <f>IFERROR(INDEX([1]!tblSchedule[DLC],MATCH(tblTeamSch[[#This Row],[Game Num]],[1]!tblSchedule[GameNum],0)),"")</f>
        <v>8B2A</v>
      </c>
      <c r="G1238" s="7" t="str">
        <f>IFERROR(INDEX([1]!tblSchedule[Facility],MATCH(tblTeamSch[[#This Row],[Game Num]],[1]!tblSchedule[GameNum],0)),"")</f>
        <v>St. Nicholas Academy Gym</v>
      </c>
      <c r="H1238" s="8">
        <f>IFERROR(INDEX([1]!tblSchedule[Game Date],MATCH(tblTeamSch[[#This Row],[Game Num]],[1]!tblSchedule[GameNum],0)),"")</f>
        <v>46040</v>
      </c>
      <c r="I1238" s="9">
        <f>IFERROR(INDEX([1]!tblSchedule[Game Time],MATCH(tblTeamSch[[#This Row],[Game Num]],[1]!tblSchedule[GameNum],0)),"")</f>
        <v>0.58333333333333337</v>
      </c>
      <c r="J1238" s="10" t="str">
        <f>IFERROR(INDEX([1]!tblTeams[Organization],MATCH(tblTeamSch[[#This Row],[Team]],[1]!tblTeams[Team],0)),"")</f>
        <v>St. Bernard</v>
      </c>
      <c r="K1238" s="10" t="str">
        <f>IFERROR(INDEX([1]!tblOrg[Abbr],MATCH(tblTeamSch[[#This Row],[Org]],[1]!tblOrg[Organization],0)),"")</f>
        <v>Ber</v>
      </c>
      <c r="L1238" s="10" t="str">
        <f>IFERROR(INDEX(IF(tblTeamSch[[#This Row],[1vs2]]=1,[1]!tblSchedule[Team 1 Name],[1]!tblSchedule[Team 2 Name]),MATCH(tblTeamSch[[#This Row],[Game Num]],[1]!tblSchedule[GameNum],0)),"")</f>
        <v>St Bernard BB 8B#2</v>
      </c>
      <c r="M1238" s="10" t="str">
        <f>IFERROR(INDEX(IF(tblTeamSch[[#This Row],[1vs2]]=1,[1]!tblSchedule[Team 2 Name],[1]!tblSchedule[Team 1 Name]),MATCH(tblTeamSch[[#This Row],[Game Num]],[1]!tblSchedule[GameNum],0)),"")</f>
        <v>St. Nicholas BB 8B #2</v>
      </c>
      <c r="N1238" s="6"/>
      <c r="O1238" s="6"/>
      <c r="P1238" s="6"/>
      <c r="Q1238" s="6">
        <f>INDEX([1]!tblSchedule[Home Game],MATCH(tblTeamSch[[#This Row],[Game Num]],[1]!tblSchedule[GameNum],0))</f>
        <v>1</v>
      </c>
      <c r="R1238" s="7" t="e">
        <f>IF(COUNTIFS(tblTeamSch[Team],tblTeamSch[[#This Row],[Team]],#REF!,1)&gt;1,"Y","")</f>
        <v>#REF!</v>
      </c>
      <c r="S1238" s="6">
        <f>INDEX([1]!tblLoc[Score],MATCH(INDEX([1]!tblOrg[Loc],MATCH(tblTeamSch[[#This Row],[Org]],[1]!tblOrg[Organization],0)),[1]!tblLoc[Loc],0))</f>
        <v>7</v>
      </c>
      <c r="T1238" s="6" t="e">
        <f>INDEX([1]!tblLoc[Score],MATCH(INDEX([1]!tblOrg[Loc],MATCH(#REF!,[1]!tblOrg[Abbr],0)),[1]!tblLoc[Loc],0))</f>
        <v>#REF!</v>
      </c>
      <c r="U1238" s="6">
        <f>IFERROR(INDEX([1]!tblLoc[Score],MATCH(INDEX([1]!tblOrg[Loc],MATCH(INDEX(FacList,MATCH(tblTeamSch[[#This Row],[Facility]],INDEX(FacList,,1),0),3),[1]!tblOrg[Org Num],0)),[1]!tblLoc[Loc],0)),"")</f>
        <v>10</v>
      </c>
      <c r="V1238" s="6">
        <f>IF(OR(tblTeamSch[[#This Row],[Court]]="",tblTeamSch[[#This Row],[Home]]&gt;0),0,IF(tblTeamSch[[#This Row],[Court]]&lt;10,0,IF(tblTeamSch[[#This Row],[Home Court]]=10,0,10)))</f>
        <v>0</v>
      </c>
      <c r="W1238" s="6" t="e">
        <f>COUNTIFS(tblTeamSch[Travel Score for Game],10,tblTeamSch[Home],0,#REF!,#REF!)</f>
        <v>#REF!</v>
      </c>
      <c r="X1238" s="6" t="str">
        <f>IFERROR(INDEX(tblTeamSch[Overall Travel Score],MATCH(tblTeamSch[[#This Row],[Opponent]],tblTeamSch[Team],0)),"")</f>
        <v/>
      </c>
      <c r="Y1238" s="6" cm="1">
        <f t="array" ref="Y1238">IF(Y1237="Num",1,IF(Y1237="","",IF(Y1237+1&gt;TotalNumRegGames*2,"",Y1237+1)))</f>
        <v>1237</v>
      </c>
    </row>
    <row r="1239" spans="1:25" ht="13.35" customHeight="1" x14ac:dyDescent="0.3">
      <c r="A1239" s="6" cm="1">
        <f t="array" ref="A1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147</v>
      </c>
      <c r="B1239" s="6" cm="1">
        <f t="array" ref="B1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39" s="6">
        <f>IFERROR(INDEX([1]!tblSchedule[Week Game Scheduled],MATCH(tblTeamSch[[#This Row],[Game Num]],[1]!tblSchedule[GameNum],0)),"")</f>
        <v>9</v>
      </c>
      <c r="D1239" s="6">
        <f>IFERROR(INDEX([1]!tblSchedule[Round],MATCH(tblTeamSch[[#This Row],[Game Num]],[1]!tblSchedule[GameNum],0)),"")</f>
        <v>6</v>
      </c>
      <c r="E1239" s="6">
        <f>IFERROR(INDEX([1]!tblSchedule[Rnd Sch],MATCH(tblTeamSch[[#This Row],[Game Num]],[1]!tblSchedule[GameNum],0)),"")</f>
        <v>6</v>
      </c>
      <c r="F1239" s="6" t="str">
        <f>IFERROR(INDEX([1]!tblSchedule[DLC],MATCH(tblTeamSch[[#This Row],[Game Num]],[1]!tblSchedule[GameNum],0)),"")</f>
        <v>8B2A</v>
      </c>
      <c r="G1239" s="7" t="str">
        <f>IFERROR(INDEX([1]!tblSchedule[Facility],MATCH(tblTeamSch[[#This Row],[Game Num]],[1]!tblSchedule[GameNum],0)),"")</f>
        <v>St. Paul Gym</v>
      </c>
      <c r="H1239" s="8">
        <f>IFERROR(INDEX([1]!tblSchedule[Game Date],MATCH(tblTeamSch[[#This Row],[Game Num]],[1]!tblSchedule[GameNum],0)),"")</f>
        <v>46047</v>
      </c>
      <c r="I1239" s="9">
        <f>IFERROR(INDEX([1]!tblSchedule[Game Time],MATCH(tblTeamSch[[#This Row],[Game Num]],[1]!tblSchedule[GameNum],0)),"")</f>
        <v>0.54166666666666663</v>
      </c>
      <c r="J1239" s="10" t="str">
        <f>IFERROR(INDEX([1]!tblTeams[Organization],MATCH(tblTeamSch[[#This Row],[Team]],[1]!tblTeams[Team],0)),"")</f>
        <v>St. Bernard</v>
      </c>
      <c r="K1239" s="10" t="str">
        <f>IFERROR(INDEX([1]!tblOrg[Abbr],MATCH(tblTeamSch[[#This Row],[Org]],[1]!tblOrg[Organization],0)),"")</f>
        <v>Ber</v>
      </c>
      <c r="L1239" s="10" t="str">
        <f>IFERROR(INDEX(IF(tblTeamSch[[#This Row],[1vs2]]=1,[1]!tblSchedule[Team 1 Name],[1]!tblSchedule[Team 2 Name]),MATCH(tblTeamSch[[#This Row],[Game Num]],[1]!tblSchedule[GameNum],0)),"")</f>
        <v>St Bernard BB 8B#2</v>
      </c>
      <c r="M1239" s="10" t="str">
        <f>IFERROR(INDEX(IF(tblTeamSch[[#This Row],[1vs2]]=1,[1]!tblSchedule[Team 2 Name],[1]!tblSchedule[Team 1 Name]),MATCH(tblTeamSch[[#This Row],[Game Num]],[1]!tblSchedule[GameNum],0)),"")</f>
        <v>St Paul BB 8B#2</v>
      </c>
      <c r="N1239" s="6"/>
      <c r="O1239" s="6"/>
      <c r="P1239" s="6"/>
      <c r="Q1239" s="6">
        <f>INDEX([1]!tblSchedule[Home Game],MATCH(tblTeamSch[[#This Row],[Game Num]],[1]!tblSchedule[GameNum],0))</f>
        <v>1</v>
      </c>
      <c r="R1239" s="7" t="e">
        <f>IF(COUNTIFS(tblTeamSch[Team],tblTeamSch[[#This Row],[Team]],#REF!,1)&gt;1,"Y","")</f>
        <v>#REF!</v>
      </c>
      <c r="S1239" s="6">
        <f>INDEX([1]!tblLoc[Score],MATCH(INDEX([1]!tblOrg[Loc],MATCH(tblTeamSch[[#This Row],[Org]],[1]!tblOrg[Organization],0)),[1]!tblLoc[Loc],0))</f>
        <v>7</v>
      </c>
      <c r="T1239" s="6" t="e">
        <f>INDEX([1]!tblLoc[Score],MATCH(INDEX([1]!tblOrg[Loc],MATCH(#REF!,[1]!tblOrg[Abbr],0)),[1]!tblLoc[Loc],0))</f>
        <v>#REF!</v>
      </c>
      <c r="U1239" s="6">
        <f>IFERROR(INDEX([1]!tblLoc[Score],MATCH(INDEX([1]!tblOrg[Loc],MATCH(INDEX(FacList,MATCH(tblTeamSch[[#This Row],[Facility]],INDEX(FacList,,1),0),3),[1]!tblOrg[Org Num],0)),[1]!tblLoc[Loc],0)),"")</f>
        <v>10</v>
      </c>
      <c r="V1239" s="6">
        <f>IF(OR(tblTeamSch[[#This Row],[Court]]="",tblTeamSch[[#This Row],[Home]]&gt;0),0,IF(tblTeamSch[[#This Row],[Court]]&lt;10,0,IF(tblTeamSch[[#This Row],[Home Court]]=10,0,10)))</f>
        <v>0</v>
      </c>
      <c r="W1239" s="6" t="e">
        <f>COUNTIFS(tblTeamSch[Travel Score for Game],10,tblTeamSch[Home],0,#REF!,#REF!)</f>
        <v>#REF!</v>
      </c>
      <c r="X1239" s="6" t="str">
        <f>IFERROR(INDEX(tblTeamSch[Overall Travel Score],MATCH(tblTeamSch[[#This Row],[Opponent]],tblTeamSch[Team],0)),"")</f>
        <v/>
      </c>
      <c r="Y1239" s="6" cm="1">
        <f t="array" ref="Y1239">IF(Y1238="Num",1,IF(Y1238="","",IF(Y1238+1&gt;TotalNumRegGames*2,"",Y1238+1)))</f>
        <v>1238</v>
      </c>
    </row>
    <row r="1240" spans="1:25" ht="13.35" customHeight="1" x14ac:dyDescent="0.3">
      <c r="A1240" s="6" cm="1">
        <f t="array" ref="A1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148</v>
      </c>
      <c r="B1240" s="6" cm="1">
        <f t="array" ref="B1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0" s="6">
        <f>IFERROR(INDEX([1]!tblSchedule[Week Game Scheduled],MATCH(tblTeamSch[[#This Row],[Game Num]],[1]!tblSchedule[GameNum],0)),"")</f>
        <v>10</v>
      </c>
      <c r="D1240" s="6">
        <f>IFERROR(INDEX([1]!tblSchedule[Round],MATCH(tblTeamSch[[#This Row],[Game Num]],[1]!tblSchedule[GameNum],0)),"")</f>
        <v>7</v>
      </c>
      <c r="E1240" s="6">
        <f>IFERROR(INDEX([1]!tblSchedule[Rnd Sch],MATCH(tblTeamSch[[#This Row],[Game Num]],[1]!tblSchedule[GameNum],0)),"")</f>
        <v>7</v>
      </c>
      <c r="F1240" s="6" t="str">
        <f>IFERROR(INDEX([1]!tblSchedule[DLC],MATCH(tblTeamSch[[#This Row],[Game Num]],[1]!tblSchedule[GameNum],0)),"")</f>
        <v>8B2A</v>
      </c>
      <c r="G1240" s="7" t="str">
        <f>IFERROR(INDEX([1]!tblSchedule[Facility],MATCH(tblTeamSch[[#This Row],[Game Num]],[1]!tblSchedule[GameNum],0)),"")</f>
        <v>Saint Bernard Parish Hall</v>
      </c>
      <c r="H1240" s="8">
        <f>IFERROR(INDEX([1]!tblSchedule[Game Date],MATCH(tblTeamSch[[#This Row],[Game Num]],[1]!tblSchedule[GameNum],0)),"")</f>
        <v>46054</v>
      </c>
      <c r="I1240" s="9">
        <f>IFERROR(INDEX([1]!tblSchedule[Game Time],MATCH(tblTeamSch[[#This Row],[Game Num]],[1]!tblSchedule[GameNum],0)),"")</f>
        <v>0.58333333333333337</v>
      </c>
      <c r="J1240" s="10" t="str">
        <f>IFERROR(INDEX([1]!tblTeams[Organization],MATCH(tblTeamSch[[#This Row],[Team]],[1]!tblTeams[Team],0)),"")</f>
        <v>St. Bernard</v>
      </c>
      <c r="K1240" s="10" t="str">
        <f>IFERROR(INDEX([1]!tblOrg[Abbr],MATCH(tblTeamSch[[#This Row],[Org]],[1]!tblOrg[Organization],0)),"")</f>
        <v>Ber</v>
      </c>
      <c r="L1240" s="10" t="str">
        <f>IFERROR(INDEX(IF(tblTeamSch[[#This Row],[1vs2]]=1,[1]!tblSchedule[Team 1 Name],[1]!tblSchedule[Team 2 Name]),MATCH(tblTeamSch[[#This Row],[Game Num]],[1]!tblSchedule[GameNum],0)),"")</f>
        <v>St Bernard BB 8B#2</v>
      </c>
      <c r="M1240" s="10" t="str">
        <f>IFERROR(INDEX(IF(tblTeamSch[[#This Row],[1vs2]]=1,[1]!tblSchedule[Team 2 Name],[1]!tblSchedule[Team 1 Name]),MATCH(tblTeamSch[[#This Row],[Game Num]],[1]!tblSchedule[GameNum],0)),"")</f>
        <v>St. Athanasius BB 8B#2</v>
      </c>
      <c r="N1240" s="6"/>
      <c r="O1240" s="6"/>
      <c r="P1240" s="6"/>
      <c r="Q1240" s="6">
        <f>INDEX([1]!tblSchedule[Home Game],MATCH(tblTeamSch[[#This Row],[Game Num]],[1]!tblSchedule[GameNum],0))</f>
        <v>1</v>
      </c>
      <c r="R1240" s="7" t="e">
        <f>IF(COUNTIFS(tblTeamSch[Team],tblTeamSch[[#This Row],[Team]],#REF!,1)&gt;1,"Y","")</f>
        <v>#REF!</v>
      </c>
      <c r="S1240" s="6">
        <f>INDEX([1]!tblLoc[Score],MATCH(INDEX([1]!tblOrg[Loc],MATCH(tblTeamSch[[#This Row],[Org]],[1]!tblOrg[Organization],0)),[1]!tblLoc[Loc],0))</f>
        <v>7</v>
      </c>
      <c r="T1240" s="6" t="e">
        <f>INDEX([1]!tblLoc[Score],MATCH(INDEX([1]!tblOrg[Loc],MATCH(#REF!,[1]!tblOrg[Abbr],0)),[1]!tblLoc[Loc],0))</f>
        <v>#REF!</v>
      </c>
      <c r="U1240" s="6">
        <f>IFERROR(INDEX([1]!tblLoc[Score],MATCH(INDEX([1]!tblOrg[Loc],MATCH(INDEX(FacList,MATCH(tblTeamSch[[#This Row],[Facility]],INDEX(FacList,,1),0),3),[1]!tblOrg[Org Num],0)),[1]!tblLoc[Loc],0)),"")</f>
        <v>7</v>
      </c>
      <c r="V1240" s="6">
        <f>IF(OR(tblTeamSch[[#This Row],[Court]]="",tblTeamSch[[#This Row],[Home]]&gt;0),0,IF(tblTeamSch[[#This Row],[Court]]&lt;10,0,IF(tblTeamSch[[#This Row],[Home Court]]=10,0,10)))</f>
        <v>0</v>
      </c>
      <c r="W1240" s="6" t="e">
        <f>COUNTIFS(tblTeamSch[Travel Score for Game],10,tblTeamSch[Home],0,#REF!,#REF!)</f>
        <v>#REF!</v>
      </c>
      <c r="X1240" s="6" t="str">
        <f>IFERROR(INDEX(tblTeamSch[Overall Travel Score],MATCH(tblTeamSch[[#This Row],[Opponent]],tblTeamSch[Team],0)),"")</f>
        <v/>
      </c>
      <c r="Y1240" s="6" cm="1">
        <f t="array" ref="Y1240">IF(Y1239="Num",1,IF(Y1239="","",IF(Y1239+1&gt;TotalNumRegGames*2,"",Y1239+1)))</f>
        <v>1239</v>
      </c>
    </row>
    <row r="1241" spans="1:25" ht="13.35" customHeight="1" x14ac:dyDescent="0.3">
      <c r="A1241" s="6" cm="1">
        <f t="array" ref="A1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784</v>
      </c>
      <c r="B1241" s="6" cm="1">
        <f t="array" ref="B1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41" s="6">
        <f>IFERROR(INDEX([1]!tblSchedule[Week Game Scheduled],MATCH(tblTeamSch[[#This Row],[Game Num]],[1]!tblSchedule[GameNum],0)),"")</f>
        <v>49</v>
      </c>
      <c r="D1241" s="6">
        <f>IFERROR(INDEX([1]!tblSchedule[Round],MATCH(tblTeamSch[[#This Row],[Game Num]],[1]!tblSchedule[GameNum],0)),"")</f>
        <v>1</v>
      </c>
      <c r="E1241" s="6">
        <f>IFERROR(INDEX([1]!tblSchedule[Rnd Sch],MATCH(tblTeamSch[[#This Row],[Game Num]],[1]!tblSchedule[GameNum],0)),"")</f>
        <v>1</v>
      </c>
      <c r="F1241" s="6" t="str">
        <f>IFERROR(INDEX([1]!tblSchedule[DLC],MATCH(tblTeamSch[[#This Row],[Game Num]],[1]!tblSchedule[GameNum],0)),"")</f>
        <v>8G1A</v>
      </c>
      <c r="G1241" s="7" t="str">
        <f>IFERROR(INDEX([1]!tblSchedule[Facility],MATCH(tblTeamSch[[#This Row],[Game Num]],[1]!tblSchedule[GameNum],0)),"")</f>
        <v>Saint Bernard Parish Hall</v>
      </c>
      <c r="H1241" s="8">
        <f>IFERROR(INDEX([1]!tblSchedule[Game Date],MATCH(tblTeamSch[[#This Row],[Game Num]],[1]!tblSchedule[GameNum],0)),"")</f>
        <v>45997</v>
      </c>
      <c r="I1241" s="9">
        <f>IFERROR(INDEX([1]!tblSchedule[Game Time],MATCH(tblTeamSch[[#This Row],[Game Num]],[1]!tblSchedule[GameNum],0)),"")</f>
        <v>0.375</v>
      </c>
      <c r="J1241" s="10" t="str">
        <f>IFERROR(INDEX([1]!tblTeams[Organization],MATCH(tblTeamSch[[#This Row],[Team]],[1]!tblTeams[Team],0)),"")</f>
        <v>St. Bernard</v>
      </c>
      <c r="K1241" s="10" t="str">
        <f>IFERROR(INDEX([1]!tblOrg[Abbr],MATCH(tblTeamSch[[#This Row],[Org]],[1]!tblOrg[Organization],0)),"")</f>
        <v>Ber</v>
      </c>
      <c r="L1241" s="10" t="str">
        <f>IFERROR(INDEX(IF(tblTeamSch[[#This Row],[1vs2]]=1,[1]!tblSchedule[Team 1 Name],[1]!tblSchedule[Team 2 Name]),MATCH(tblTeamSch[[#This Row],[Game Num]],[1]!tblSchedule[GameNum],0)),"")</f>
        <v>St Bernard BB 8G#1</v>
      </c>
      <c r="M1241" s="10" t="str">
        <f>IFERROR(INDEX(IF(tblTeamSch[[#This Row],[1vs2]]=1,[1]!tblSchedule[Team 2 Name],[1]!tblSchedule[Team 1 Name]),MATCH(tblTeamSch[[#This Row],[Game Num]],[1]!tblSchedule[GameNum],0)),"")</f>
        <v>OLOL 7/8 GB #1</v>
      </c>
      <c r="N1241" s="6"/>
      <c r="O1241" s="6"/>
      <c r="P1241" s="6"/>
      <c r="Q1241" s="6">
        <f>INDEX([1]!tblSchedule[Home Game],MATCH(tblTeamSch[[#This Row],[Game Num]],[1]!tblSchedule[GameNum],0))</f>
        <v>1</v>
      </c>
      <c r="R1241" s="7" t="e">
        <f>IF(COUNTIFS(tblTeamSch[Team],tblTeamSch[[#This Row],[Team]],#REF!,1)&gt;1,"Y","")</f>
        <v>#REF!</v>
      </c>
      <c r="S1241" s="6">
        <f>INDEX([1]!tblLoc[Score],MATCH(INDEX([1]!tblOrg[Loc],MATCH(tblTeamSch[[#This Row],[Org]],[1]!tblOrg[Organization],0)),[1]!tblLoc[Loc],0))</f>
        <v>7</v>
      </c>
      <c r="T1241" s="6" t="e">
        <f>INDEX([1]!tblLoc[Score],MATCH(INDEX([1]!tblOrg[Loc],MATCH(#REF!,[1]!tblOrg[Abbr],0)),[1]!tblLoc[Loc],0))</f>
        <v>#REF!</v>
      </c>
      <c r="U1241" s="6">
        <f>IFERROR(INDEX([1]!tblLoc[Score],MATCH(INDEX([1]!tblOrg[Loc],MATCH(INDEX(FacList,MATCH(tblTeamSch[[#This Row],[Facility]],INDEX(FacList,,1),0),3),[1]!tblOrg[Org Num],0)),[1]!tblLoc[Loc],0)),"")</f>
        <v>7</v>
      </c>
      <c r="V1241" s="6">
        <f>IF(OR(tblTeamSch[[#This Row],[Court]]="",tblTeamSch[[#This Row],[Home]]&gt;0),0,IF(tblTeamSch[[#This Row],[Court]]&lt;10,0,IF(tblTeamSch[[#This Row],[Home Court]]=10,0,10)))</f>
        <v>0</v>
      </c>
      <c r="W1241" s="6" t="e">
        <f>COUNTIFS(tblTeamSch[Travel Score for Game],10,tblTeamSch[Home],0,#REF!,#REF!)</f>
        <v>#REF!</v>
      </c>
      <c r="X1241" s="6" t="str">
        <f>IFERROR(INDEX(tblTeamSch[Overall Travel Score],MATCH(tblTeamSch[[#This Row],[Opponent]],tblTeamSch[Team],0)),"")</f>
        <v/>
      </c>
      <c r="Y1241" s="6" cm="1">
        <f t="array" ref="Y1241">IF(Y1240="Num",1,IF(Y1240="","",IF(Y1240+1&gt;TotalNumRegGames*2,"",Y1240+1)))</f>
        <v>1240</v>
      </c>
    </row>
    <row r="1242" spans="1:25" ht="13.35" customHeight="1" x14ac:dyDescent="0.3">
      <c r="A1242" s="6" cm="1">
        <f t="array" ref="A1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788</v>
      </c>
      <c r="B1242" s="6" cm="1">
        <f t="array" ref="B1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2" s="6">
        <f>IFERROR(INDEX([1]!tblSchedule[Week Game Scheduled],MATCH(tblTeamSch[[#This Row],[Game Num]],[1]!tblSchedule[GameNum],0)),"")</f>
        <v>51</v>
      </c>
      <c r="D1242" s="6">
        <f>IFERROR(INDEX([1]!tblSchedule[Round],MATCH(tblTeamSch[[#This Row],[Game Num]],[1]!tblSchedule[GameNum],0)),"")</f>
        <v>2</v>
      </c>
      <c r="E1242" s="6">
        <f>IFERROR(INDEX([1]!tblSchedule[Rnd Sch],MATCH(tblTeamSch[[#This Row],[Game Num]],[1]!tblSchedule[GameNum],0)),"")</f>
        <v>2</v>
      </c>
      <c r="F1242" s="6" t="str">
        <f>IFERROR(INDEX([1]!tblSchedule[DLC],MATCH(tblTeamSch[[#This Row],[Game Num]],[1]!tblSchedule[GameNum],0)),"")</f>
        <v>8G1A</v>
      </c>
      <c r="G1242" s="7" t="str">
        <f>IFERROR(INDEX([1]!tblSchedule[Facility],MATCH(tblTeamSch[[#This Row],[Game Num]],[1]!tblSchedule[GameNum],0)),"")</f>
        <v>Saint Bernard Parish Hall</v>
      </c>
      <c r="H1242" s="8">
        <f>IFERROR(INDEX([1]!tblSchedule[Game Date],MATCH(tblTeamSch[[#This Row],[Game Num]],[1]!tblSchedule[GameNum],0)),"")</f>
        <v>46005</v>
      </c>
      <c r="I1242" s="9">
        <f>IFERROR(INDEX([1]!tblSchedule[Game Time],MATCH(tblTeamSch[[#This Row],[Game Num]],[1]!tblSchedule[GameNum],0)),"")</f>
        <v>0.625</v>
      </c>
      <c r="J1242" s="10" t="str">
        <f>IFERROR(INDEX([1]!tblTeams[Organization],MATCH(tblTeamSch[[#This Row],[Team]],[1]!tblTeams[Team],0)),"")</f>
        <v>St. Bernard</v>
      </c>
      <c r="K1242" s="10" t="str">
        <f>IFERROR(INDEX([1]!tblOrg[Abbr],MATCH(tblTeamSch[[#This Row],[Org]],[1]!tblOrg[Organization],0)),"")</f>
        <v>Ber</v>
      </c>
      <c r="L1242" s="10" t="str">
        <f>IFERROR(INDEX(IF(tblTeamSch[[#This Row],[1vs2]]=1,[1]!tblSchedule[Team 1 Name],[1]!tblSchedule[Team 2 Name]),MATCH(tblTeamSch[[#This Row],[Game Num]],[1]!tblSchedule[GameNum],0)),"")</f>
        <v>St Bernard BB 8G#1</v>
      </c>
      <c r="M1242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1242" s="6"/>
      <c r="O1242" s="6"/>
      <c r="P1242" s="6"/>
      <c r="Q1242" s="6">
        <f>INDEX([1]!tblSchedule[Home Game],MATCH(tblTeamSch[[#This Row],[Game Num]],[1]!tblSchedule[GameNum],0))</f>
        <v>1</v>
      </c>
      <c r="R1242" s="7" t="e">
        <f>IF(COUNTIFS(tblTeamSch[Team],tblTeamSch[[#This Row],[Team]],#REF!,1)&gt;1,"Y","")</f>
        <v>#REF!</v>
      </c>
      <c r="S1242" s="6">
        <f>INDEX([1]!tblLoc[Score],MATCH(INDEX([1]!tblOrg[Loc],MATCH(tblTeamSch[[#This Row],[Org]],[1]!tblOrg[Organization],0)),[1]!tblLoc[Loc],0))</f>
        <v>7</v>
      </c>
      <c r="T1242" s="6" t="e">
        <f>INDEX([1]!tblLoc[Score],MATCH(INDEX([1]!tblOrg[Loc],MATCH(#REF!,[1]!tblOrg[Abbr],0)),[1]!tblLoc[Loc],0))</f>
        <v>#REF!</v>
      </c>
      <c r="U1242" s="6">
        <f>IFERROR(INDEX([1]!tblLoc[Score],MATCH(INDEX([1]!tblOrg[Loc],MATCH(INDEX(FacList,MATCH(tblTeamSch[[#This Row],[Facility]],INDEX(FacList,,1),0),3),[1]!tblOrg[Org Num],0)),[1]!tblLoc[Loc],0)),"")</f>
        <v>7</v>
      </c>
      <c r="V1242" s="6">
        <f>IF(OR(tblTeamSch[[#This Row],[Court]]="",tblTeamSch[[#This Row],[Home]]&gt;0),0,IF(tblTeamSch[[#This Row],[Court]]&lt;10,0,IF(tblTeamSch[[#This Row],[Home Court]]=10,0,10)))</f>
        <v>0</v>
      </c>
      <c r="W1242" s="6" t="e">
        <f>COUNTIFS(tblTeamSch[Travel Score for Game],10,tblTeamSch[Home],0,#REF!,#REF!)</f>
        <v>#REF!</v>
      </c>
      <c r="X1242" s="6" t="str">
        <f>IFERROR(INDEX(tblTeamSch[Overall Travel Score],MATCH(tblTeamSch[[#This Row],[Opponent]],tblTeamSch[Team],0)),"")</f>
        <v/>
      </c>
      <c r="Y1242" s="6" cm="1">
        <f t="array" ref="Y1242">IF(Y1241="Num",1,IF(Y1241="","",IF(Y1241+1&gt;TotalNumRegGames*2,"",Y1241+1)))</f>
        <v>1241</v>
      </c>
    </row>
    <row r="1243" spans="1:25" ht="13.35" customHeight="1" x14ac:dyDescent="0.3">
      <c r="A1243" s="6" cm="1">
        <f t="array" ref="A1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791</v>
      </c>
      <c r="B1243" s="6" cm="1">
        <f t="array" ref="B1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3" s="6">
        <f>IFERROR(INDEX([1]!tblSchedule[Week Game Scheduled],MATCH(tblTeamSch[[#This Row],[Game Num]],[1]!tblSchedule[GameNum],0)),"")</f>
        <v>5</v>
      </c>
      <c r="D1243" s="6">
        <f>IFERROR(INDEX([1]!tblSchedule[Round],MATCH(tblTeamSch[[#This Row],[Game Num]],[1]!tblSchedule[GameNum],0)),"")</f>
        <v>3</v>
      </c>
      <c r="E1243" s="6">
        <f>IFERROR(INDEX([1]!tblSchedule[Rnd Sch],MATCH(tblTeamSch[[#This Row],[Game Num]],[1]!tblSchedule[GameNum],0)),"")</f>
        <v>3</v>
      </c>
      <c r="F1243" s="6" t="str">
        <f>IFERROR(INDEX([1]!tblSchedule[DLC],MATCH(tblTeamSch[[#This Row],[Game Num]],[1]!tblSchedule[GameNum],0)),"")</f>
        <v>8G1A</v>
      </c>
      <c r="G1243" s="7" t="str">
        <f>IFERROR(INDEX([1]!tblSchedule[Facility],MATCH(tblTeamSch[[#This Row],[Game Num]],[1]!tblSchedule[GameNum],0)),"")</f>
        <v>Saint Bernard Parish Hall</v>
      </c>
      <c r="H1243" s="8">
        <f>IFERROR(INDEX([1]!tblSchedule[Game Date],MATCH(tblTeamSch[[#This Row],[Game Num]],[1]!tblSchedule[GameNum],0)),"")</f>
        <v>46025</v>
      </c>
      <c r="I1243" s="9">
        <f>IFERROR(INDEX([1]!tblSchedule[Game Time],MATCH(tblTeamSch[[#This Row],[Game Num]],[1]!tblSchedule[GameNum],0)),"")</f>
        <v>0.375</v>
      </c>
      <c r="J1243" s="10" t="str">
        <f>IFERROR(INDEX([1]!tblTeams[Organization],MATCH(tblTeamSch[[#This Row],[Team]],[1]!tblTeams[Team],0)),"")</f>
        <v>St. Bernard</v>
      </c>
      <c r="K1243" s="10" t="str">
        <f>IFERROR(INDEX([1]!tblOrg[Abbr],MATCH(tblTeamSch[[#This Row],[Org]],[1]!tblOrg[Organization],0)),"")</f>
        <v>Ber</v>
      </c>
      <c r="L1243" s="10" t="str">
        <f>IFERROR(INDEX(IF(tblTeamSch[[#This Row],[1vs2]]=1,[1]!tblSchedule[Team 1 Name],[1]!tblSchedule[Team 2 Name]),MATCH(tblTeamSch[[#This Row],[Game Num]],[1]!tblSchedule[GameNum],0)),"")</f>
        <v>St Bernard BB 8G#1</v>
      </c>
      <c r="M1243" s="10" t="str">
        <f>IFERROR(INDEX(IF(tblTeamSch[[#This Row],[1vs2]]=1,[1]!tblSchedule[Team 2 Name],[1]!tblSchedule[Team 1 Name]),MATCH(tblTeamSch[[#This Row],[Game Num]],[1]!tblSchedule[GameNum],0)),"")</f>
        <v>St Paul BB 8G#1</v>
      </c>
      <c r="N1243" s="6"/>
      <c r="O1243" s="6"/>
      <c r="P1243" s="6"/>
      <c r="Q1243" s="6">
        <f>INDEX([1]!tblSchedule[Home Game],MATCH(tblTeamSch[[#This Row],[Game Num]],[1]!tblSchedule[GameNum],0))</f>
        <v>1</v>
      </c>
      <c r="R1243" s="7" t="e">
        <f>IF(COUNTIFS(tblTeamSch[Team],tblTeamSch[[#This Row],[Team]],#REF!,1)&gt;1,"Y","")</f>
        <v>#REF!</v>
      </c>
      <c r="S1243" s="6">
        <f>INDEX([1]!tblLoc[Score],MATCH(INDEX([1]!tblOrg[Loc],MATCH(tblTeamSch[[#This Row],[Org]],[1]!tblOrg[Organization],0)),[1]!tblLoc[Loc],0))</f>
        <v>7</v>
      </c>
      <c r="T1243" s="6" t="e">
        <f>INDEX([1]!tblLoc[Score],MATCH(INDEX([1]!tblOrg[Loc],MATCH(#REF!,[1]!tblOrg[Abbr],0)),[1]!tblLoc[Loc],0))</f>
        <v>#REF!</v>
      </c>
      <c r="U1243" s="6">
        <f>IFERROR(INDEX([1]!tblLoc[Score],MATCH(INDEX([1]!tblOrg[Loc],MATCH(INDEX(FacList,MATCH(tblTeamSch[[#This Row],[Facility]],INDEX(FacList,,1),0),3),[1]!tblOrg[Org Num],0)),[1]!tblLoc[Loc],0)),"")</f>
        <v>7</v>
      </c>
      <c r="V1243" s="6">
        <f>IF(OR(tblTeamSch[[#This Row],[Court]]="",tblTeamSch[[#This Row],[Home]]&gt;0),0,IF(tblTeamSch[[#This Row],[Court]]&lt;10,0,IF(tblTeamSch[[#This Row],[Home Court]]=10,0,10)))</f>
        <v>0</v>
      </c>
      <c r="W1243" s="6" t="e">
        <f>COUNTIFS(tblTeamSch[Travel Score for Game],10,tblTeamSch[Home],0,#REF!,#REF!)</f>
        <v>#REF!</v>
      </c>
      <c r="X1243" s="6" t="str">
        <f>IFERROR(INDEX(tblTeamSch[Overall Travel Score],MATCH(tblTeamSch[[#This Row],[Opponent]],tblTeamSch[Team],0)),"")</f>
        <v/>
      </c>
      <c r="Y1243" s="6" cm="1">
        <f t="array" ref="Y1243">IF(Y1242="Num",1,IF(Y1242="","",IF(Y1242+1&gt;TotalNumRegGames*2,"",Y1242+1)))</f>
        <v>1242</v>
      </c>
    </row>
    <row r="1244" spans="1:25" ht="13.35" customHeight="1" x14ac:dyDescent="0.3">
      <c r="A1244" s="6" cm="1">
        <f t="array" ref="A1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795</v>
      </c>
      <c r="B1244" s="6" cm="1">
        <f t="array" ref="B1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4" s="6">
        <f>IFERROR(INDEX([1]!tblSchedule[Week Game Scheduled],MATCH(tblTeamSch[[#This Row],[Game Num]],[1]!tblSchedule[GameNum],0)),"")</f>
        <v>6</v>
      </c>
      <c r="D1244" s="6">
        <f>IFERROR(INDEX([1]!tblSchedule[Round],MATCH(tblTeamSch[[#This Row],[Game Num]],[1]!tblSchedule[GameNum],0)),"")</f>
        <v>4</v>
      </c>
      <c r="E1244" s="6">
        <f>IFERROR(INDEX([1]!tblSchedule[Rnd Sch],MATCH(tblTeamSch[[#This Row],[Game Num]],[1]!tblSchedule[GameNum],0)),"")</f>
        <v>4</v>
      </c>
      <c r="F1244" s="6" t="str">
        <f>IFERROR(INDEX([1]!tblSchedule[DLC],MATCH(tblTeamSch[[#This Row],[Game Num]],[1]!tblSchedule[GameNum],0)),"")</f>
        <v>8G1A</v>
      </c>
      <c r="G1244" s="7" t="str">
        <f>IFERROR(INDEX([1]!tblSchedule[Facility],MATCH(tblTeamSch[[#This Row],[Game Num]],[1]!tblSchedule[GameNum],0)),"")</f>
        <v>St. Stephen Martyr Gym</v>
      </c>
      <c r="H1244" s="8">
        <f>IFERROR(INDEX([1]!tblSchedule[Game Date],MATCH(tblTeamSch[[#This Row],[Game Num]],[1]!tblSchedule[GameNum],0)),"")</f>
        <v>46032</v>
      </c>
      <c r="I1244" s="9">
        <f>IFERROR(INDEX([1]!tblSchedule[Game Time],MATCH(tblTeamSch[[#This Row],[Game Num]],[1]!tblSchedule[GameNum],0)),"")</f>
        <v>0.45833333333333331</v>
      </c>
      <c r="J1244" s="10" t="str">
        <f>IFERROR(INDEX([1]!tblTeams[Organization],MATCH(tblTeamSch[[#This Row],[Team]],[1]!tblTeams[Team],0)),"")</f>
        <v>St. Bernard</v>
      </c>
      <c r="K1244" s="10" t="str">
        <f>IFERROR(INDEX([1]!tblOrg[Abbr],MATCH(tblTeamSch[[#This Row],[Org]],[1]!tblOrg[Organization],0)),"")</f>
        <v>Ber</v>
      </c>
      <c r="L1244" s="10" t="str">
        <f>IFERROR(INDEX(IF(tblTeamSch[[#This Row],[1vs2]]=1,[1]!tblSchedule[Team 1 Name],[1]!tblSchedule[Team 2 Name]),MATCH(tblTeamSch[[#This Row],[Game Num]],[1]!tblSchedule[GameNum],0)),"")</f>
        <v>St Bernard BB 8G#1</v>
      </c>
      <c r="M1244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1244" s="6"/>
      <c r="O1244" s="6"/>
      <c r="P1244" s="6"/>
      <c r="Q1244" s="6">
        <f>INDEX([1]!tblSchedule[Home Game],MATCH(tblTeamSch[[#This Row],[Game Num]],[1]!tblSchedule[GameNum],0))</f>
        <v>1</v>
      </c>
      <c r="R1244" s="7" t="e">
        <f>IF(COUNTIFS(tblTeamSch[Team],tblTeamSch[[#This Row],[Team]],#REF!,1)&gt;1,"Y","")</f>
        <v>#REF!</v>
      </c>
      <c r="S1244" s="6">
        <f>INDEX([1]!tblLoc[Score],MATCH(INDEX([1]!tblOrg[Loc],MATCH(tblTeamSch[[#This Row],[Org]],[1]!tblOrg[Organization],0)),[1]!tblLoc[Loc],0))</f>
        <v>7</v>
      </c>
      <c r="T1244" s="6" t="e">
        <f>INDEX([1]!tblLoc[Score],MATCH(INDEX([1]!tblOrg[Loc],MATCH(#REF!,[1]!tblOrg[Abbr],0)),[1]!tblLoc[Loc],0))</f>
        <v>#REF!</v>
      </c>
      <c r="U1244" s="6">
        <f>IFERROR(INDEX([1]!tblLoc[Score],MATCH(INDEX([1]!tblOrg[Loc],MATCH(INDEX(FacList,MATCH(tblTeamSch[[#This Row],[Facility]],INDEX(FacList,,1),0),3),[1]!tblOrg[Org Num],0)),[1]!tblLoc[Loc],0)),"")</f>
        <v>0</v>
      </c>
      <c r="V1244" s="6">
        <f>IF(OR(tblTeamSch[[#This Row],[Court]]="",tblTeamSch[[#This Row],[Home]]&gt;0),0,IF(tblTeamSch[[#This Row],[Court]]&lt;10,0,IF(tblTeamSch[[#This Row],[Home Court]]=10,0,10)))</f>
        <v>0</v>
      </c>
      <c r="W1244" s="6" t="e">
        <f>COUNTIFS(tblTeamSch[Travel Score for Game],10,tblTeamSch[Home],0,#REF!,#REF!)</f>
        <v>#REF!</v>
      </c>
      <c r="X1244" s="6" t="str">
        <f>IFERROR(INDEX(tblTeamSch[Overall Travel Score],MATCH(tblTeamSch[[#This Row],[Opponent]],tblTeamSch[Team],0)),"")</f>
        <v/>
      </c>
      <c r="Y1244" s="6" cm="1">
        <f t="array" ref="Y1244">IF(Y1243="Num",1,IF(Y1243="","",IF(Y1243+1&gt;TotalNumRegGames*2,"",Y1243+1)))</f>
        <v>1243</v>
      </c>
    </row>
    <row r="1245" spans="1:25" ht="13.35" customHeight="1" x14ac:dyDescent="0.3">
      <c r="A1245" s="6" cm="1">
        <f t="array" ref="A1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800</v>
      </c>
      <c r="B1245" s="6" cm="1">
        <f t="array" ref="B1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5" s="6">
        <f>IFERROR(INDEX([1]!tblSchedule[Week Game Scheduled],MATCH(tblTeamSch[[#This Row],[Game Num]],[1]!tblSchedule[GameNum],0)),"")</f>
        <v>7</v>
      </c>
      <c r="D1245" s="6">
        <f>IFERROR(INDEX([1]!tblSchedule[Round],MATCH(tblTeamSch[[#This Row],[Game Num]],[1]!tblSchedule[GameNum],0)),"")</f>
        <v>5</v>
      </c>
      <c r="E1245" s="6">
        <f>IFERROR(INDEX([1]!tblSchedule[Rnd Sch],MATCH(tblTeamSch[[#This Row],[Game Num]],[1]!tblSchedule[GameNum],0)),"")</f>
        <v>5</v>
      </c>
      <c r="F1245" s="6" t="str">
        <f>IFERROR(INDEX([1]!tblSchedule[DLC],MATCH(tblTeamSch[[#This Row],[Game Num]],[1]!tblSchedule[GameNum],0)),"")</f>
        <v>8G1A</v>
      </c>
      <c r="G1245" s="7" t="str">
        <f>IFERROR(INDEX([1]!tblSchedule[Facility],MATCH(tblTeamSch[[#This Row],[Game Num]],[1]!tblSchedule[GameNum],0)),"")</f>
        <v>Ascension Gym</v>
      </c>
      <c r="H1245" s="8">
        <f>IFERROR(INDEX([1]!tblSchedule[Game Date],MATCH(tblTeamSch[[#This Row],[Game Num]],[1]!tblSchedule[GameNum],0)),"")</f>
        <v>46039</v>
      </c>
      <c r="I1245" s="9">
        <f>IFERROR(INDEX([1]!tblSchedule[Game Time],MATCH(tblTeamSch[[#This Row],[Game Num]],[1]!tblSchedule[GameNum],0)),"")</f>
        <v>0.375</v>
      </c>
      <c r="J1245" s="10" t="str">
        <f>IFERROR(INDEX([1]!tblTeams[Organization],MATCH(tblTeamSch[[#This Row],[Team]],[1]!tblTeams[Team],0)),"")</f>
        <v>St. Bernard</v>
      </c>
      <c r="K1245" s="10" t="str">
        <f>IFERROR(INDEX([1]!tblOrg[Abbr],MATCH(tblTeamSch[[#This Row],[Org]],[1]!tblOrg[Organization],0)),"")</f>
        <v>Ber</v>
      </c>
      <c r="L1245" s="10" t="str">
        <f>IFERROR(INDEX(IF(tblTeamSch[[#This Row],[1vs2]]=1,[1]!tblSchedule[Team 1 Name],[1]!tblSchedule[Team 2 Name]),MATCH(tblTeamSch[[#This Row],[Game Num]],[1]!tblSchedule[GameNum],0)),"")</f>
        <v>St Bernard BB 8G#1</v>
      </c>
      <c r="M1245" s="10" t="str">
        <f>IFERROR(INDEX(IF(tblTeamSch[[#This Row],[1vs2]]=1,[1]!tblSchedule[Team 2 Name],[1]!tblSchedule[Team 1 Name]),MATCH(tblTeamSch[[#This Row],[Game Num]],[1]!tblSchedule[GameNum],0)),"")</f>
        <v>Ascension BB 8G#1</v>
      </c>
      <c r="N1245" s="6"/>
      <c r="O1245" s="6"/>
      <c r="P1245" s="6"/>
      <c r="Q1245" s="6">
        <f>INDEX([1]!tblSchedule[Home Game],MATCH(tblTeamSch[[#This Row],[Game Num]],[1]!tblSchedule[GameNum],0))</f>
        <v>1</v>
      </c>
      <c r="R1245" s="7" t="e">
        <f>IF(COUNTIFS(tblTeamSch[Team],tblTeamSch[[#This Row],[Team]],#REF!,1)&gt;1,"Y","")</f>
        <v>#REF!</v>
      </c>
      <c r="S1245" s="6">
        <f>INDEX([1]!tblLoc[Score],MATCH(INDEX([1]!tblOrg[Loc],MATCH(tblTeamSch[[#This Row],[Org]],[1]!tblOrg[Organization],0)),[1]!tblLoc[Loc],0))</f>
        <v>7</v>
      </c>
      <c r="T1245" s="6" t="e">
        <f>INDEX([1]!tblLoc[Score],MATCH(INDEX([1]!tblOrg[Loc],MATCH(#REF!,[1]!tblOrg[Abbr],0)),[1]!tblLoc[Loc],0))</f>
        <v>#REF!</v>
      </c>
      <c r="U1245" s="6">
        <f>IFERROR(INDEX([1]!tblLoc[Score],MATCH(INDEX([1]!tblOrg[Loc],MATCH(INDEX(FacList,MATCH(tblTeamSch[[#This Row],[Facility]],INDEX(FacList,,1),0),3),[1]!tblOrg[Org Num],0)),[1]!tblLoc[Loc],0)),"")</f>
        <v>0</v>
      </c>
      <c r="V1245" s="6">
        <f>IF(OR(tblTeamSch[[#This Row],[Court]]="",tblTeamSch[[#This Row],[Home]]&gt;0),0,IF(tblTeamSch[[#This Row],[Court]]&lt;10,0,IF(tblTeamSch[[#This Row],[Home Court]]=10,0,10)))</f>
        <v>0</v>
      </c>
      <c r="W1245" s="6" t="e">
        <f>COUNTIFS(tblTeamSch[Travel Score for Game],10,tblTeamSch[Home],0,#REF!,#REF!)</f>
        <v>#REF!</v>
      </c>
      <c r="X1245" s="6" t="str">
        <f>IFERROR(INDEX(tblTeamSch[Overall Travel Score],MATCH(tblTeamSch[[#This Row],[Opponent]],tblTeamSch[Team],0)),"")</f>
        <v/>
      </c>
      <c r="Y1245" s="6" cm="1">
        <f t="array" ref="Y1245">IF(Y1244="Num",1,IF(Y1244="","",IF(Y1244+1&gt;TotalNumRegGames*2,"",Y1244+1)))</f>
        <v>1244</v>
      </c>
    </row>
    <row r="1246" spans="1:25" ht="13.35" customHeight="1" x14ac:dyDescent="0.3">
      <c r="A1246" s="6" cm="1">
        <f t="array" ref="A1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801</v>
      </c>
      <c r="B1246" s="6" cm="1">
        <f t="array" ref="B1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6" s="6">
        <f>IFERROR(INDEX([1]!tblSchedule[Week Game Scheduled],MATCH(tblTeamSch[[#This Row],[Game Num]],[1]!tblSchedule[GameNum],0)),"")</f>
        <v>8</v>
      </c>
      <c r="D1246" s="6">
        <f>IFERROR(INDEX([1]!tblSchedule[Round],MATCH(tblTeamSch[[#This Row],[Game Num]],[1]!tblSchedule[GameNum],0)),"")</f>
        <v>6</v>
      </c>
      <c r="E1246" s="6">
        <f>IFERROR(INDEX([1]!tblSchedule[Rnd Sch],MATCH(tblTeamSch[[#This Row],[Game Num]],[1]!tblSchedule[GameNum],0)),"")</f>
        <v>6</v>
      </c>
      <c r="F1246" s="6" t="str">
        <f>IFERROR(INDEX([1]!tblSchedule[DLC],MATCH(tblTeamSch[[#This Row],[Game Num]],[1]!tblSchedule[GameNum],0)),"")</f>
        <v>8G1A</v>
      </c>
      <c r="G1246" s="7" t="str">
        <f>IFERROR(INDEX([1]!tblSchedule[Facility],MATCH(tblTeamSch[[#This Row],[Game Num]],[1]!tblSchedule[GameNum],0)),"")</f>
        <v>St Edward Gym</v>
      </c>
      <c r="H1246" s="8">
        <f>IFERROR(INDEX([1]!tblSchedule[Game Date],MATCH(tblTeamSch[[#This Row],[Game Num]],[1]!tblSchedule[GameNum],0)),"")</f>
        <v>46046</v>
      </c>
      <c r="I1246" s="9">
        <f>IFERROR(INDEX([1]!tblSchedule[Game Time],MATCH(tblTeamSch[[#This Row],[Game Num]],[1]!tblSchedule[GameNum],0)),"")</f>
        <v>0.375</v>
      </c>
      <c r="J1246" s="10" t="str">
        <f>IFERROR(INDEX([1]!tblTeams[Organization],MATCH(tblTeamSch[[#This Row],[Team]],[1]!tblTeams[Team],0)),"")</f>
        <v>St. Bernard</v>
      </c>
      <c r="K1246" s="10" t="str">
        <f>IFERROR(INDEX([1]!tblOrg[Abbr],MATCH(tblTeamSch[[#This Row],[Org]],[1]!tblOrg[Organization],0)),"")</f>
        <v>Ber</v>
      </c>
      <c r="L1246" s="10" t="str">
        <f>IFERROR(INDEX(IF(tblTeamSch[[#This Row],[1vs2]]=1,[1]!tblSchedule[Team 1 Name],[1]!tblSchedule[Team 2 Name]),MATCH(tblTeamSch[[#This Row],[Game Num]],[1]!tblSchedule[GameNum],0)),"")</f>
        <v>St Bernard BB 8G#1</v>
      </c>
      <c r="M1246" s="10" t="str">
        <f>IFERROR(INDEX(IF(tblTeamSch[[#This Row],[1vs2]]=1,[1]!tblSchedule[Team 2 Name],[1]!tblSchedule[Team 1 Name]),MATCH(tblTeamSch[[#This Row],[Game Num]],[1]!tblSchedule[GameNum],0)),"")</f>
        <v>St Edward Bball 8G1</v>
      </c>
      <c r="N1246" s="6"/>
      <c r="O1246" s="6"/>
      <c r="P1246" s="6"/>
      <c r="Q1246" s="6">
        <f>INDEX([1]!tblSchedule[Home Game],MATCH(tblTeamSch[[#This Row],[Game Num]],[1]!tblSchedule[GameNum],0))</f>
        <v>1</v>
      </c>
      <c r="R1246" s="7" t="e">
        <f>IF(COUNTIFS(tblTeamSch[Team],tblTeamSch[[#This Row],[Team]],#REF!,1)&gt;1,"Y","")</f>
        <v>#REF!</v>
      </c>
      <c r="S1246" s="6">
        <f>INDEX([1]!tblLoc[Score],MATCH(INDEX([1]!tblOrg[Loc],MATCH(tblTeamSch[[#This Row],[Org]],[1]!tblOrg[Organization],0)),[1]!tblLoc[Loc],0))</f>
        <v>7</v>
      </c>
      <c r="T1246" s="6" t="e">
        <f>INDEX([1]!tblLoc[Score],MATCH(INDEX([1]!tblOrg[Loc],MATCH(#REF!,[1]!tblOrg[Abbr],0)),[1]!tblLoc[Loc],0))</f>
        <v>#REF!</v>
      </c>
      <c r="U1246" s="6">
        <f>IFERROR(INDEX([1]!tblLoc[Score],MATCH(INDEX([1]!tblOrg[Loc],MATCH(INDEX(FacList,MATCH(tblTeamSch[[#This Row],[Facility]],INDEX(FacList,,1),0),3),[1]!tblOrg[Org Num],0)),[1]!tblLoc[Loc],0)),"")</f>
        <v>7</v>
      </c>
      <c r="V1246" s="6">
        <f>IF(OR(tblTeamSch[[#This Row],[Court]]="",tblTeamSch[[#This Row],[Home]]&gt;0),0,IF(tblTeamSch[[#This Row],[Court]]&lt;10,0,IF(tblTeamSch[[#This Row],[Home Court]]=10,0,10)))</f>
        <v>0</v>
      </c>
      <c r="W1246" s="6" t="e">
        <f>COUNTIFS(tblTeamSch[Travel Score for Game],10,tblTeamSch[Home],0,#REF!,#REF!)</f>
        <v>#REF!</v>
      </c>
      <c r="X1246" s="6" t="str">
        <f>IFERROR(INDEX(tblTeamSch[Overall Travel Score],MATCH(tblTeamSch[[#This Row],[Opponent]],tblTeamSch[Team],0)),"")</f>
        <v/>
      </c>
      <c r="Y1246" s="6" cm="1">
        <f t="array" ref="Y1246">IF(Y1245="Num",1,IF(Y1245="","",IF(Y1245+1&gt;TotalNumRegGames*2,"",Y1245+1)))</f>
        <v>1245</v>
      </c>
    </row>
    <row r="1247" spans="1:25" ht="13.35" customHeight="1" x14ac:dyDescent="0.3">
      <c r="A1247" s="6" cm="1">
        <f t="array" ref="A1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806</v>
      </c>
      <c r="B1247" s="6" cm="1">
        <f t="array" ref="B1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7" s="6">
        <f>IFERROR(INDEX([1]!tblSchedule[Week Game Scheduled],MATCH(tblTeamSch[[#This Row],[Game Num]],[1]!tblSchedule[GameNum],0)),"")</f>
        <v>9</v>
      </c>
      <c r="D1247" s="6">
        <f>IFERROR(INDEX([1]!tblSchedule[Round],MATCH(tblTeamSch[[#This Row],[Game Num]],[1]!tblSchedule[GameNum],0)),"")</f>
        <v>7</v>
      </c>
      <c r="E1247" s="6">
        <f>IFERROR(INDEX([1]!tblSchedule[Rnd Sch],MATCH(tblTeamSch[[#This Row],[Game Num]],[1]!tblSchedule[GameNum],0)),"")</f>
        <v>7</v>
      </c>
      <c r="F1247" s="6" t="str">
        <f>IFERROR(INDEX([1]!tblSchedule[DLC],MATCH(tblTeamSch[[#This Row],[Game Num]],[1]!tblSchedule[GameNum],0)),"")</f>
        <v>8G1A</v>
      </c>
      <c r="G1247" s="7" t="str">
        <f>IFERROR(INDEX([1]!tblSchedule[Facility],MATCH(tblTeamSch[[#This Row],[Game Num]],[1]!tblSchedule[GameNum],0)),"")</f>
        <v>Saint Bernard Parish Hall</v>
      </c>
      <c r="H1247" s="8">
        <f>IFERROR(INDEX([1]!tblSchedule[Game Date],MATCH(tblTeamSch[[#This Row],[Game Num]],[1]!tblSchedule[GameNum],0)),"")</f>
        <v>46053</v>
      </c>
      <c r="I1247" s="9">
        <f>IFERROR(INDEX([1]!tblSchedule[Game Time],MATCH(tblTeamSch[[#This Row],[Game Num]],[1]!tblSchedule[GameNum],0)),"")</f>
        <v>0.41666666666666669</v>
      </c>
      <c r="J1247" s="10" t="str">
        <f>IFERROR(INDEX([1]!tblTeams[Organization],MATCH(tblTeamSch[[#This Row],[Team]],[1]!tblTeams[Team],0)),"")</f>
        <v>St. Bernard</v>
      </c>
      <c r="K1247" s="10" t="str">
        <f>IFERROR(INDEX([1]!tblOrg[Abbr],MATCH(tblTeamSch[[#This Row],[Org]],[1]!tblOrg[Organization],0)),"")</f>
        <v>Ber</v>
      </c>
      <c r="L1247" s="10" t="str">
        <f>IFERROR(INDEX(IF(tblTeamSch[[#This Row],[1vs2]]=1,[1]!tblSchedule[Team 1 Name],[1]!tblSchedule[Team 2 Name]),MATCH(tblTeamSch[[#This Row],[Game Num]],[1]!tblSchedule[GameNum],0)),"")</f>
        <v>St Bernard BB 8G#1</v>
      </c>
      <c r="M1247" s="10" t="str">
        <f>IFERROR(INDEX(IF(tblTeamSch[[#This Row],[1vs2]]=1,[1]!tblSchedule[Team 2 Name],[1]!tblSchedule[Team 1 Name]),MATCH(tblTeamSch[[#This Row],[Game Num]],[1]!tblSchedule[GameNum],0)),"")</f>
        <v>St. Nicholas BB 8G #1</v>
      </c>
      <c r="N1247" s="6"/>
      <c r="O1247" s="6"/>
      <c r="P1247" s="6"/>
      <c r="Q1247" s="6">
        <f>INDEX([1]!tblSchedule[Home Game],MATCH(tblTeamSch[[#This Row],[Game Num]],[1]!tblSchedule[GameNum],0))</f>
        <v>1</v>
      </c>
      <c r="R1247" s="7" t="e">
        <f>IF(COUNTIFS(tblTeamSch[Team],tblTeamSch[[#This Row],[Team]],#REF!,1)&gt;1,"Y","")</f>
        <v>#REF!</v>
      </c>
      <c r="S1247" s="6">
        <f>INDEX([1]!tblLoc[Score],MATCH(INDEX([1]!tblOrg[Loc],MATCH(tblTeamSch[[#This Row],[Org]],[1]!tblOrg[Organization],0)),[1]!tblLoc[Loc],0))</f>
        <v>7</v>
      </c>
      <c r="T1247" s="6" t="e">
        <f>INDEX([1]!tblLoc[Score],MATCH(INDEX([1]!tblOrg[Loc],MATCH(#REF!,[1]!tblOrg[Abbr],0)),[1]!tblLoc[Loc],0))</f>
        <v>#REF!</v>
      </c>
      <c r="U1247" s="6">
        <f>IFERROR(INDEX([1]!tblLoc[Score],MATCH(INDEX([1]!tblOrg[Loc],MATCH(INDEX(FacList,MATCH(tblTeamSch[[#This Row],[Facility]],INDEX(FacList,,1),0),3),[1]!tblOrg[Org Num],0)),[1]!tblLoc[Loc],0)),"")</f>
        <v>7</v>
      </c>
      <c r="V1247" s="6">
        <f>IF(OR(tblTeamSch[[#This Row],[Court]]="",tblTeamSch[[#This Row],[Home]]&gt;0),0,IF(tblTeamSch[[#This Row],[Court]]&lt;10,0,IF(tblTeamSch[[#This Row],[Home Court]]=10,0,10)))</f>
        <v>0</v>
      </c>
      <c r="W1247" s="6" t="e">
        <f>COUNTIFS(tblTeamSch[Travel Score for Game],10,tblTeamSch[Home],0,#REF!,#REF!)</f>
        <v>#REF!</v>
      </c>
      <c r="X1247" s="6" t="str">
        <f>IFERROR(INDEX(tblTeamSch[Overall Travel Score],MATCH(tblTeamSch[[#This Row],[Opponent]],tblTeamSch[Team],0)),"")</f>
        <v/>
      </c>
      <c r="Y1247" s="6" cm="1">
        <f t="array" ref="Y1247">IF(Y1246="Num",1,IF(Y1246="","",IF(Y1246+1&gt;TotalNumRegGames*2,"",Y1246+1)))</f>
        <v>1246</v>
      </c>
    </row>
    <row r="1248" spans="1:25" ht="13.35" customHeight="1" x14ac:dyDescent="0.3">
      <c r="A1248" s="6" cm="1">
        <f t="array" ref="A1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499</v>
      </c>
      <c r="B1248" s="6" cm="1">
        <f t="array" ref="B1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48" s="6">
        <f>IFERROR(INDEX([1]!tblSchedule[Week Game Scheduled],MATCH(tblTeamSch[[#This Row],[Game Num]],[1]!tblSchedule[GameNum],0)),"")</f>
        <v>49</v>
      </c>
      <c r="D1248" s="6">
        <f>IFERROR(INDEX([1]!tblSchedule[Round],MATCH(tblTeamSch[[#This Row],[Game Num]],[1]!tblSchedule[GameNum],0)),"")</f>
        <v>1</v>
      </c>
      <c r="E1248" s="6">
        <f>IFERROR(INDEX([1]!tblSchedule[Rnd Sch],MATCH(tblTeamSch[[#This Row],[Game Num]],[1]!tblSchedule[GameNum],0)),"")</f>
        <v>1</v>
      </c>
      <c r="F1248" s="6" t="str">
        <f>IFERROR(INDEX([1]!tblSchedule[DLC],MATCH(tblTeamSch[[#This Row],[Game Num]],[1]!tblSchedule[GameNum],0)),"")</f>
        <v>4B1A</v>
      </c>
      <c r="G1248" s="7" t="str">
        <f>IFERROR(INDEX([1]!tblSchedule[Facility],MATCH(tblTeamSch[[#This Row],[Game Num]],[1]!tblSchedule[GameNum],0)),"")</f>
        <v>St Edward Gym</v>
      </c>
      <c r="H1248" s="8">
        <f>IFERROR(INDEX([1]!tblSchedule[Game Date],MATCH(tblTeamSch[[#This Row],[Game Num]],[1]!tblSchedule[GameNum],0)),"")</f>
        <v>45997</v>
      </c>
      <c r="I1248" s="9">
        <f>IFERROR(INDEX([1]!tblSchedule[Game Time],MATCH(tblTeamSch[[#This Row],[Game Num]],[1]!tblSchedule[GameNum],0)),"")</f>
        <v>0.54166666666666663</v>
      </c>
      <c r="J1248" s="10" t="str">
        <f>IFERROR(INDEX([1]!tblTeams[Organization],MATCH(tblTeamSch[[#This Row],[Team]],[1]!tblTeams[Team],0)),"")</f>
        <v>St. Edward</v>
      </c>
      <c r="K1248" s="10" t="str">
        <f>IFERROR(INDEX([1]!tblOrg[Abbr],MATCH(tblTeamSch[[#This Row],[Org]],[1]!tblOrg[Organization],0)),"")</f>
        <v>Ed</v>
      </c>
      <c r="L1248" s="10" t="str">
        <f>IFERROR(INDEX(IF(tblTeamSch[[#This Row],[1vs2]]=1,[1]!tblSchedule[Team 1 Name],[1]!tblSchedule[Team 2 Name]),MATCH(tblTeamSch[[#This Row],[Game Num]],[1]!tblSchedule[GameNum],0)),"")</f>
        <v>St Edward Bball 4B1</v>
      </c>
      <c r="M1248" s="10" t="str">
        <f>IFERROR(INDEX(IF(tblTeamSch[[#This Row],[1vs2]]=1,[1]!tblSchedule[Team 2 Name],[1]!tblSchedule[Team 1 Name]),MATCH(tblTeamSch[[#This Row],[Game Num]],[1]!tblSchedule[GameNum],0)),"")</f>
        <v>St. Paul BB 4B#1</v>
      </c>
      <c r="N1248" s="6"/>
      <c r="O1248" s="6"/>
      <c r="P1248" s="6"/>
      <c r="Q1248" s="6">
        <f>INDEX([1]!tblSchedule[Home Game],MATCH(tblTeamSch[[#This Row],[Game Num]],[1]!tblSchedule[GameNum],0))</f>
        <v>1</v>
      </c>
      <c r="R1248" s="7" t="e">
        <f>IF(COUNTIFS(tblTeamSch[Team],tblTeamSch[[#This Row],[Team]],#REF!,1)&gt;1,"Y","")</f>
        <v>#REF!</v>
      </c>
      <c r="S1248" s="6">
        <f>INDEX([1]!tblLoc[Score],MATCH(INDEX([1]!tblOrg[Loc],MATCH(tblTeamSch[[#This Row],[Org]],[1]!tblOrg[Organization],0)),[1]!tblLoc[Loc],0))</f>
        <v>7</v>
      </c>
      <c r="T1248" s="6" t="e">
        <f>INDEX([1]!tblLoc[Score],MATCH(INDEX([1]!tblOrg[Loc],MATCH(#REF!,[1]!tblOrg[Abbr],0)),[1]!tblLoc[Loc],0))</f>
        <v>#REF!</v>
      </c>
      <c r="U1248" s="6">
        <f>IFERROR(INDEX([1]!tblLoc[Score],MATCH(INDEX([1]!tblOrg[Loc],MATCH(INDEX(FacList,MATCH(tblTeamSch[[#This Row],[Facility]],INDEX(FacList,,1),0),3),[1]!tblOrg[Org Num],0)),[1]!tblLoc[Loc],0)),"")</f>
        <v>7</v>
      </c>
      <c r="V1248" s="6">
        <f>IF(OR(tblTeamSch[[#This Row],[Court]]="",tblTeamSch[[#This Row],[Home]]&gt;0),0,IF(tblTeamSch[[#This Row],[Court]]&lt;10,0,IF(tblTeamSch[[#This Row],[Home Court]]=10,0,10)))</f>
        <v>0</v>
      </c>
      <c r="W1248" s="6" t="e">
        <f>COUNTIFS(tblTeamSch[Travel Score for Game],10,tblTeamSch[Home],0,#REF!,#REF!)</f>
        <v>#REF!</v>
      </c>
      <c r="X1248" s="6" t="str">
        <f>IFERROR(INDEX(tblTeamSch[Overall Travel Score],MATCH(tblTeamSch[[#This Row],[Opponent]],tblTeamSch[Team],0)),"")</f>
        <v/>
      </c>
      <c r="Y1248" s="6" cm="1">
        <f t="array" ref="Y1248">IF(Y1247="Num",1,IF(Y1247="","",IF(Y1247+1&gt;TotalNumRegGames*2,"",Y1247+1)))</f>
        <v>1247</v>
      </c>
    </row>
    <row r="1249" spans="1:25" ht="13.35" customHeight="1" x14ac:dyDescent="0.3">
      <c r="A1249" s="6" cm="1">
        <f t="array" ref="A1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506</v>
      </c>
      <c r="B1249" s="6" cm="1">
        <f t="array" ref="B1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49" s="6">
        <f>IFERROR(INDEX([1]!tblSchedule[Week Game Scheduled],MATCH(tblTeamSch[[#This Row],[Game Num]],[1]!tblSchedule[GameNum],0)),"")</f>
        <v>50</v>
      </c>
      <c r="D1249" s="6">
        <f>IFERROR(INDEX([1]!tblSchedule[Round],MATCH(tblTeamSch[[#This Row],[Game Num]],[1]!tblSchedule[GameNum],0)),"")</f>
        <v>2</v>
      </c>
      <c r="E1249" s="6">
        <f>IFERROR(INDEX([1]!tblSchedule[Rnd Sch],MATCH(tblTeamSch[[#This Row],[Game Num]],[1]!tblSchedule[GameNum],0)),"")</f>
        <v>2</v>
      </c>
      <c r="F1249" s="6" t="str">
        <f>IFERROR(INDEX([1]!tblSchedule[DLC],MATCH(tblTeamSch[[#This Row],[Game Num]],[1]!tblSchedule[GameNum],0)),"")</f>
        <v>4B1A</v>
      </c>
      <c r="G1249" s="7" t="str">
        <f>IFERROR(INDEX([1]!tblSchedule[Facility],MATCH(tblTeamSch[[#This Row],[Game Num]],[1]!tblSchedule[GameNum],0)),"")</f>
        <v>St Edward Gym</v>
      </c>
      <c r="H1249" s="8">
        <f>IFERROR(INDEX([1]!tblSchedule[Game Date],MATCH(tblTeamSch[[#This Row],[Game Num]],[1]!tblSchedule[GameNum],0)),"")</f>
        <v>46004</v>
      </c>
      <c r="I1249" s="9">
        <f>IFERROR(INDEX([1]!tblSchedule[Game Time],MATCH(tblTeamSch[[#This Row],[Game Num]],[1]!tblSchedule[GameNum],0)),"")</f>
        <v>0.41666666666666669</v>
      </c>
      <c r="J1249" s="10" t="str">
        <f>IFERROR(INDEX([1]!tblTeams[Organization],MATCH(tblTeamSch[[#This Row],[Team]],[1]!tblTeams[Team],0)),"")</f>
        <v>St. Edward</v>
      </c>
      <c r="K1249" s="10" t="str">
        <f>IFERROR(INDEX([1]!tblOrg[Abbr],MATCH(tblTeamSch[[#This Row],[Org]],[1]!tblOrg[Organization],0)),"")</f>
        <v>Ed</v>
      </c>
      <c r="L1249" s="10" t="str">
        <f>IFERROR(INDEX(IF(tblTeamSch[[#This Row],[1vs2]]=1,[1]!tblSchedule[Team 1 Name],[1]!tblSchedule[Team 2 Name]),MATCH(tblTeamSch[[#This Row],[Game Num]],[1]!tblSchedule[GameNum],0)),"")</f>
        <v>St Edward Bball 4B1</v>
      </c>
      <c r="M1249" s="10" t="str">
        <f>IFERROR(INDEX(IF(tblTeamSch[[#This Row],[1vs2]]=1,[1]!tblSchedule[Team 2 Name],[1]!tblSchedule[Team 1 Name]),MATCH(tblTeamSch[[#This Row],[Game Num]],[1]!tblSchedule[GameNum],0)),"")</f>
        <v>St Bernard BB 4B#1</v>
      </c>
      <c r="N1249" s="6"/>
      <c r="O1249" s="6"/>
      <c r="P1249" s="6"/>
      <c r="Q1249" s="6">
        <f>INDEX([1]!tblSchedule[Home Game],MATCH(tblTeamSch[[#This Row],[Game Num]],[1]!tblSchedule[GameNum],0))</f>
        <v>1</v>
      </c>
      <c r="R1249" s="7" t="e">
        <f>IF(COUNTIFS(tblTeamSch[Team],tblTeamSch[[#This Row],[Team]],#REF!,1)&gt;1,"Y","")</f>
        <v>#REF!</v>
      </c>
      <c r="S1249" s="6">
        <f>INDEX([1]!tblLoc[Score],MATCH(INDEX([1]!tblOrg[Loc],MATCH(tblTeamSch[[#This Row],[Org]],[1]!tblOrg[Organization],0)),[1]!tblLoc[Loc],0))</f>
        <v>7</v>
      </c>
      <c r="T1249" s="6" t="e">
        <f>INDEX([1]!tblLoc[Score],MATCH(INDEX([1]!tblOrg[Loc],MATCH(#REF!,[1]!tblOrg[Abbr],0)),[1]!tblLoc[Loc],0))</f>
        <v>#REF!</v>
      </c>
      <c r="U1249" s="6">
        <f>IFERROR(INDEX([1]!tblLoc[Score],MATCH(INDEX([1]!tblOrg[Loc],MATCH(INDEX(FacList,MATCH(tblTeamSch[[#This Row],[Facility]],INDEX(FacList,,1),0),3),[1]!tblOrg[Org Num],0)),[1]!tblLoc[Loc],0)),"")</f>
        <v>7</v>
      </c>
      <c r="V1249" s="6">
        <f>IF(OR(tblTeamSch[[#This Row],[Court]]="",tblTeamSch[[#This Row],[Home]]&gt;0),0,IF(tblTeamSch[[#This Row],[Court]]&lt;10,0,IF(tblTeamSch[[#This Row],[Home Court]]=10,0,10)))</f>
        <v>0</v>
      </c>
      <c r="W1249" s="6" t="e">
        <f>COUNTIFS(tblTeamSch[Travel Score for Game],10,tblTeamSch[Home],0,#REF!,#REF!)</f>
        <v>#REF!</v>
      </c>
      <c r="X1249" s="6" t="str">
        <f>IFERROR(INDEX(tblTeamSch[Overall Travel Score],MATCH(tblTeamSch[[#This Row],[Opponent]],tblTeamSch[Team],0)),"")</f>
        <v/>
      </c>
      <c r="Y1249" s="6" cm="1">
        <f t="array" ref="Y1249">IF(Y1248="Num",1,IF(Y1248="","",IF(Y1248+1&gt;TotalNumRegGames*2,"",Y1248+1)))</f>
        <v>1248</v>
      </c>
    </row>
    <row r="1250" spans="1:25" ht="13.35" customHeight="1" x14ac:dyDescent="0.3">
      <c r="A1250" s="6" cm="1">
        <f t="array" ref="A1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512</v>
      </c>
      <c r="B1250" s="6" cm="1">
        <f t="array" ref="B1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50" s="6">
        <f>IFERROR(INDEX([1]!tblSchedule[Week Game Scheduled],MATCH(tblTeamSch[[#This Row],[Game Num]],[1]!tblSchedule[GameNum],0)),"")</f>
        <v>5</v>
      </c>
      <c r="D1250" s="6">
        <f>IFERROR(INDEX([1]!tblSchedule[Round],MATCH(tblTeamSch[[#This Row],[Game Num]],[1]!tblSchedule[GameNum],0)),"")</f>
        <v>3</v>
      </c>
      <c r="E1250" s="6">
        <f>IFERROR(INDEX([1]!tblSchedule[Rnd Sch],MATCH(tblTeamSch[[#This Row],[Game Num]],[1]!tblSchedule[GameNum],0)),"")</f>
        <v>3</v>
      </c>
      <c r="F1250" s="6" t="str">
        <f>IFERROR(INDEX([1]!tblSchedule[DLC],MATCH(tblTeamSch[[#This Row],[Game Num]],[1]!tblSchedule[GameNum],0)),"")</f>
        <v>4B1A</v>
      </c>
      <c r="G1250" s="7" t="str">
        <f>IFERROR(INDEX([1]!tblSchedule[Facility],MATCH(tblTeamSch[[#This Row],[Game Num]],[1]!tblSchedule[GameNum],0)),"")</f>
        <v>St. Nicholas Academy Gym</v>
      </c>
      <c r="H1250" s="8">
        <f>IFERROR(INDEX([1]!tblSchedule[Game Date],MATCH(tblTeamSch[[#This Row],[Game Num]],[1]!tblSchedule[GameNum],0)),"")</f>
        <v>46025</v>
      </c>
      <c r="I1250" s="9">
        <f>IFERROR(INDEX([1]!tblSchedule[Game Time],MATCH(tblTeamSch[[#This Row],[Game Num]],[1]!tblSchedule[GameNum],0)),"")</f>
        <v>0.5</v>
      </c>
      <c r="J1250" s="10" t="str">
        <f>IFERROR(INDEX([1]!tblTeams[Organization],MATCH(tblTeamSch[[#This Row],[Team]],[1]!tblTeams[Team],0)),"")</f>
        <v>St. Edward</v>
      </c>
      <c r="K1250" s="10" t="str">
        <f>IFERROR(INDEX([1]!tblOrg[Abbr],MATCH(tblTeamSch[[#This Row],[Org]],[1]!tblOrg[Organization],0)),"")</f>
        <v>Ed</v>
      </c>
      <c r="L1250" s="10" t="str">
        <f>IFERROR(INDEX(IF(tblTeamSch[[#This Row],[1vs2]]=1,[1]!tblSchedule[Team 1 Name],[1]!tblSchedule[Team 2 Name]),MATCH(tblTeamSch[[#This Row],[Game Num]],[1]!tblSchedule[GameNum],0)),"")</f>
        <v>St Edward Bball 4B1</v>
      </c>
      <c r="M1250" s="10" t="str">
        <f>IFERROR(INDEX(IF(tblTeamSch[[#This Row],[1vs2]]=1,[1]!tblSchedule[Team 2 Name],[1]!tblSchedule[Team 1 Name]),MATCH(tblTeamSch[[#This Row],[Game Num]],[1]!tblSchedule[GameNum],0)),"")</f>
        <v>St. Nicholas BB 4B #1</v>
      </c>
      <c r="N1250" s="6"/>
      <c r="O1250" s="6"/>
      <c r="P1250" s="6"/>
      <c r="Q1250" s="6">
        <f>INDEX([1]!tblSchedule[Home Game],MATCH(tblTeamSch[[#This Row],[Game Num]],[1]!tblSchedule[GameNum],0))</f>
        <v>1</v>
      </c>
      <c r="R1250" s="7" t="e">
        <f>IF(COUNTIFS(tblTeamSch[Team],tblTeamSch[[#This Row],[Team]],#REF!,1)&gt;1,"Y","")</f>
        <v>#REF!</v>
      </c>
      <c r="S1250" s="6">
        <f>INDEX([1]!tblLoc[Score],MATCH(INDEX([1]!tblOrg[Loc],MATCH(tblTeamSch[[#This Row],[Org]],[1]!tblOrg[Organization],0)),[1]!tblLoc[Loc],0))</f>
        <v>7</v>
      </c>
      <c r="T1250" s="6" t="e">
        <f>INDEX([1]!tblLoc[Score],MATCH(INDEX([1]!tblOrg[Loc],MATCH(#REF!,[1]!tblOrg[Abbr],0)),[1]!tblLoc[Loc],0))</f>
        <v>#REF!</v>
      </c>
      <c r="U1250" s="6">
        <f>IFERROR(INDEX([1]!tblLoc[Score],MATCH(INDEX([1]!tblOrg[Loc],MATCH(INDEX(FacList,MATCH(tblTeamSch[[#This Row],[Facility]],INDEX(FacList,,1),0),3),[1]!tblOrg[Org Num],0)),[1]!tblLoc[Loc],0)),"")</f>
        <v>10</v>
      </c>
      <c r="V1250" s="6">
        <f>IF(OR(tblTeamSch[[#This Row],[Court]]="",tblTeamSch[[#This Row],[Home]]&gt;0),0,IF(tblTeamSch[[#This Row],[Court]]&lt;10,0,IF(tblTeamSch[[#This Row],[Home Court]]=10,0,10)))</f>
        <v>0</v>
      </c>
      <c r="W1250" s="6" t="e">
        <f>COUNTIFS(tblTeamSch[Travel Score for Game],10,tblTeamSch[Home],0,#REF!,#REF!)</f>
        <v>#REF!</v>
      </c>
      <c r="X1250" s="6" t="str">
        <f>IFERROR(INDEX(tblTeamSch[Overall Travel Score],MATCH(tblTeamSch[[#This Row],[Opponent]],tblTeamSch[Team],0)),"")</f>
        <v/>
      </c>
      <c r="Y1250" s="6" cm="1">
        <f t="array" ref="Y1250">IF(Y1249="Num",1,IF(Y1249="","",IF(Y1249+1&gt;TotalNumRegGames*2,"",Y1249+1)))</f>
        <v>1249</v>
      </c>
    </row>
    <row r="1251" spans="1:25" ht="13.35" customHeight="1" x14ac:dyDescent="0.3">
      <c r="A1251" s="6" cm="1">
        <f t="array" ref="A1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519</v>
      </c>
      <c r="B1251" s="6" cm="1">
        <f t="array" ref="B1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1" s="6">
        <f>IFERROR(INDEX([1]!tblSchedule[Week Game Scheduled],MATCH(tblTeamSch[[#This Row],[Game Num]],[1]!tblSchedule[GameNum],0)),"")</f>
        <v>6</v>
      </c>
      <c r="D1251" s="6">
        <f>IFERROR(INDEX([1]!tblSchedule[Round],MATCH(tblTeamSch[[#This Row],[Game Num]],[1]!tblSchedule[GameNum],0)),"")</f>
        <v>4</v>
      </c>
      <c r="E1251" s="6">
        <f>IFERROR(INDEX([1]!tblSchedule[Rnd Sch],MATCH(tblTeamSch[[#This Row],[Game Num]],[1]!tblSchedule[GameNum],0)),"")</f>
        <v>4</v>
      </c>
      <c r="F1251" s="6" t="str">
        <f>IFERROR(INDEX([1]!tblSchedule[DLC],MATCH(tblTeamSch[[#This Row],[Game Num]],[1]!tblSchedule[GameNum],0)),"")</f>
        <v>4B1A</v>
      </c>
      <c r="G1251" s="7" t="str">
        <f>IFERROR(INDEX([1]!tblSchedule[Facility],MATCH(tblTeamSch[[#This Row],[Game Num]],[1]!tblSchedule[GameNum],0)),"")</f>
        <v>St Edward Gym</v>
      </c>
      <c r="H1251" s="8">
        <f>IFERROR(INDEX([1]!tblSchedule[Game Date],MATCH(tblTeamSch[[#This Row],[Game Num]],[1]!tblSchedule[GameNum],0)),"")</f>
        <v>46032</v>
      </c>
      <c r="I1251" s="9">
        <f>IFERROR(INDEX([1]!tblSchedule[Game Time],MATCH(tblTeamSch[[#This Row],[Game Num]],[1]!tblSchedule[GameNum],0)),"")</f>
        <v>0.375</v>
      </c>
      <c r="J1251" s="10" t="str">
        <f>IFERROR(INDEX([1]!tblTeams[Organization],MATCH(tblTeamSch[[#This Row],[Team]],[1]!tblTeams[Team],0)),"")</f>
        <v>St. Edward</v>
      </c>
      <c r="K1251" s="10" t="str">
        <f>IFERROR(INDEX([1]!tblOrg[Abbr],MATCH(tblTeamSch[[#This Row],[Org]],[1]!tblOrg[Organization],0)),"")</f>
        <v>Ed</v>
      </c>
      <c r="L1251" s="10" t="str">
        <f>IFERROR(INDEX(IF(tblTeamSch[[#This Row],[1vs2]]=1,[1]!tblSchedule[Team 1 Name],[1]!tblSchedule[Team 2 Name]),MATCH(tblTeamSch[[#This Row],[Game Num]],[1]!tblSchedule[GameNum],0)),"")</f>
        <v>St Edward Bball 4B1</v>
      </c>
      <c r="M1251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1251" s="6"/>
      <c r="O1251" s="6"/>
      <c r="P1251" s="6"/>
      <c r="Q1251" s="6">
        <f>INDEX([1]!tblSchedule[Home Game],MATCH(tblTeamSch[[#This Row],[Game Num]],[1]!tblSchedule[GameNum],0))</f>
        <v>1</v>
      </c>
      <c r="R1251" s="7" t="e">
        <f>IF(COUNTIFS(tblTeamSch[Team],tblTeamSch[[#This Row],[Team]],#REF!,1)&gt;1,"Y","")</f>
        <v>#REF!</v>
      </c>
      <c r="S1251" s="6">
        <f>INDEX([1]!tblLoc[Score],MATCH(INDEX([1]!tblOrg[Loc],MATCH(tblTeamSch[[#This Row],[Org]],[1]!tblOrg[Organization],0)),[1]!tblLoc[Loc],0))</f>
        <v>7</v>
      </c>
      <c r="T1251" s="6" t="e">
        <f>INDEX([1]!tblLoc[Score],MATCH(INDEX([1]!tblOrg[Loc],MATCH(#REF!,[1]!tblOrg[Abbr],0)),[1]!tblLoc[Loc],0))</f>
        <v>#REF!</v>
      </c>
      <c r="U1251" s="6">
        <f>IFERROR(INDEX([1]!tblLoc[Score],MATCH(INDEX([1]!tblOrg[Loc],MATCH(INDEX(FacList,MATCH(tblTeamSch[[#This Row],[Facility]],INDEX(FacList,,1),0),3),[1]!tblOrg[Org Num],0)),[1]!tblLoc[Loc],0)),"")</f>
        <v>7</v>
      </c>
      <c r="V1251" s="6">
        <f>IF(OR(tblTeamSch[[#This Row],[Court]]="",tblTeamSch[[#This Row],[Home]]&gt;0),0,IF(tblTeamSch[[#This Row],[Court]]&lt;10,0,IF(tblTeamSch[[#This Row],[Home Court]]=10,0,10)))</f>
        <v>0</v>
      </c>
      <c r="W1251" s="6" t="e">
        <f>COUNTIFS(tblTeamSch[Travel Score for Game],10,tblTeamSch[Home],0,#REF!,#REF!)</f>
        <v>#REF!</v>
      </c>
      <c r="X1251" s="6" t="str">
        <f>IFERROR(INDEX(tblTeamSch[Overall Travel Score],MATCH(tblTeamSch[[#This Row],[Opponent]],tblTeamSch[Team],0)),"")</f>
        <v/>
      </c>
      <c r="Y1251" s="6" cm="1">
        <f t="array" ref="Y1251">IF(Y1250="Num",1,IF(Y1250="","",IF(Y1250+1&gt;TotalNumRegGames*2,"",Y1250+1)))</f>
        <v>1250</v>
      </c>
    </row>
    <row r="1252" spans="1:25" ht="13.35" customHeight="1" x14ac:dyDescent="0.3">
      <c r="A1252" s="6" cm="1">
        <f t="array" ref="A1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520</v>
      </c>
      <c r="B1252" s="6" cm="1">
        <f t="array" ref="B1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2" s="6">
        <f>IFERROR(INDEX([1]!tblSchedule[Week Game Scheduled],MATCH(tblTeamSch[[#This Row],[Game Num]],[1]!tblSchedule[GameNum],0)),"")</f>
        <v>7</v>
      </c>
      <c r="D1252" s="6">
        <f>IFERROR(INDEX([1]!tblSchedule[Round],MATCH(tblTeamSch[[#This Row],[Game Num]],[1]!tblSchedule[GameNum],0)),"")</f>
        <v>5</v>
      </c>
      <c r="E1252" s="6">
        <f>IFERROR(INDEX([1]!tblSchedule[Rnd Sch],MATCH(tblTeamSch[[#This Row],[Game Num]],[1]!tblSchedule[GameNum],0)),"")</f>
        <v>5</v>
      </c>
      <c r="F1252" s="6" t="str">
        <f>IFERROR(INDEX([1]!tblSchedule[DLC],MATCH(tblTeamSch[[#This Row],[Game Num]],[1]!tblSchedule[GameNum],0)),"")</f>
        <v>4B1A</v>
      </c>
      <c r="G1252" s="7" t="str">
        <f>IFERROR(INDEX([1]!tblSchedule[Facility],MATCH(tblTeamSch[[#This Row],[Game Num]],[1]!tblSchedule[GameNum],0)),"")</f>
        <v>St Edward Gym</v>
      </c>
      <c r="H1252" s="8">
        <f>IFERROR(INDEX([1]!tblSchedule[Game Date],MATCH(tblTeamSch[[#This Row],[Game Num]],[1]!tblSchedule[GameNum],0)),"")</f>
        <v>46039</v>
      </c>
      <c r="I1252" s="9">
        <f>IFERROR(INDEX([1]!tblSchedule[Game Time],MATCH(tblTeamSch[[#This Row],[Game Num]],[1]!tblSchedule[GameNum],0)),"")</f>
        <v>0.45833333333333331</v>
      </c>
      <c r="J1252" s="10" t="str">
        <f>IFERROR(INDEX([1]!tblTeams[Organization],MATCH(tblTeamSch[[#This Row],[Team]],[1]!tblTeams[Team],0)),"")</f>
        <v>St. Edward</v>
      </c>
      <c r="K1252" s="10" t="str">
        <f>IFERROR(INDEX([1]!tblOrg[Abbr],MATCH(tblTeamSch[[#This Row],[Org]],[1]!tblOrg[Organization],0)),"")</f>
        <v>Ed</v>
      </c>
      <c r="L1252" s="10" t="str">
        <f>IFERROR(INDEX(IF(tblTeamSch[[#This Row],[1vs2]]=1,[1]!tblSchedule[Team 1 Name],[1]!tblSchedule[Team 2 Name]),MATCH(tblTeamSch[[#This Row],[Game Num]],[1]!tblSchedule[GameNum],0)),"")</f>
        <v>St Edward Bball 4B1</v>
      </c>
      <c r="M1252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1252" s="6"/>
      <c r="O1252" s="6"/>
      <c r="P1252" s="6"/>
      <c r="Q1252" s="6">
        <f>INDEX([1]!tblSchedule[Home Game],MATCH(tblTeamSch[[#This Row],[Game Num]],[1]!tblSchedule[GameNum],0))</f>
        <v>1</v>
      </c>
      <c r="R1252" s="7" t="e">
        <f>IF(COUNTIFS(tblTeamSch[Team],tblTeamSch[[#This Row],[Team]],#REF!,1)&gt;1,"Y","")</f>
        <v>#REF!</v>
      </c>
      <c r="S1252" s="6">
        <f>INDEX([1]!tblLoc[Score],MATCH(INDEX([1]!tblOrg[Loc],MATCH(tblTeamSch[[#This Row],[Org]],[1]!tblOrg[Organization],0)),[1]!tblLoc[Loc],0))</f>
        <v>7</v>
      </c>
      <c r="T1252" s="6" t="e">
        <f>INDEX([1]!tblLoc[Score],MATCH(INDEX([1]!tblOrg[Loc],MATCH(#REF!,[1]!tblOrg[Abbr],0)),[1]!tblLoc[Loc],0))</f>
        <v>#REF!</v>
      </c>
      <c r="U1252" s="6">
        <f>IFERROR(INDEX([1]!tblLoc[Score],MATCH(INDEX([1]!tblOrg[Loc],MATCH(INDEX(FacList,MATCH(tblTeamSch[[#This Row],[Facility]],INDEX(FacList,,1),0),3),[1]!tblOrg[Org Num],0)),[1]!tblLoc[Loc],0)),"")</f>
        <v>7</v>
      </c>
      <c r="V1252" s="6">
        <f>IF(OR(tblTeamSch[[#This Row],[Court]]="",tblTeamSch[[#This Row],[Home]]&gt;0),0,IF(tblTeamSch[[#This Row],[Court]]&lt;10,0,IF(tblTeamSch[[#This Row],[Home Court]]=10,0,10)))</f>
        <v>0</v>
      </c>
      <c r="W1252" s="6" t="e">
        <f>COUNTIFS(tblTeamSch[Travel Score for Game],10,tblTeamSch[Home],0,#REF!,#REF!)</f>
        <v>#REF!</v>
      </c>
      <c r="X1252" s="6" t="str">
        <f>IFERROR(INDEX(tblTeamSch[Overall Travel Score],MATCH(tblTeamSch[[#This Row],[Opponent]],tblTeamSch[Team],0)),"")</f>
        <v/>
      </c>
      <c r="Y1252" s="6" cm="1">
        <f t="array" ref="Y1252">IF(Y1251="Num",1,IF(Y1251="","",IF(Y1251+1&gt;TotalNumRegGames*2,"",Y1251+1)))</f>
        <v>1251</v>
      </c>
    </row>
    <row r="1253" spans="1:25" ht="13.35" customHeight="1" x14ac:dyDescent="0.3">
      <c r="A1253" s="6" cm="1">
        <f t="array" ref="A1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527</v>
      </c>
      <c r="B1253" s="6" cm="1">
        <f t="array" ref="B1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3" s="6">
        <f>IFERROR(INDEX([1]!tblSchedule[Week Game Scheduled],MATCH(tblTeamSch[[#This Row],[Game Num]],[1]!tblSchedule[GameNum],0)),"")</f>
        <v>8</v>
      </c>
      <c r="D1253" s="6">
        <f>IFERROR(INDEX([1]!tblSchedule[Round],MATCH(tblTeamSch[[#This Row],[Game Num]],[1]!tblSchedule[GameNum],0)),"")</f>
        <v>6</v>
      </c>
      <c r="E1253" s="6">
        <f>IFERROR(INDEX([1]!tblSchedule[Rnd Sch],MATCH(tblTeamSch[[#This Row],[Game Num]],[1]!tblSchedule[GameNum],0)),"")</f>
        <v>6</v>
      </c>
      <c r="F1253" s="6" t="str">
        <f>IFERROR(INDEX([1]!tblSchedule[DLC],MATCH(tblTeamSch[[#This Row],[Game Num]],[1]!tblSchedule[GameNum],0)),"")</f>
        <v>4B1A</v>
      </c>
      <c r="G1253" s="7" t="str">
        <f>IFERROR(INDEX([1]!tblSchedule[Facility],MATCH(tblTeamSch[[#This Row],[Game Num]],[1]!tblSchedule[GameNum],0)),"")</f>
        <v>St Edward Gym</v>
      </c>
      <c r="H1253" s="8">
        <f>IFERROR(INDEX([1]!tblSchedule[Game Date],MATCH(tblTeamSch[[#This Row],[Game Num]],[1]!tblSchedule[GameNum],0)),"")</f>
        <v>46046</v>
      </c>
      <c r="I1253" s="9">
        <f>IFERROR(INDEX([1]!tblSchedule[Game Time],MATCH(tblTeamSch[[#This Row],[Game Num]],[1]!tblSchedule[GameNum],0)),"")</f>
        <v>0.45833333333333331</v>
      </c>
      <c r="J1253" s="10" t="str">
        <f>IFERROR(INDEX([1]!tblTeams[Organization],MATCH(tblTeamSch[[#This Row],[Team]],[1]!tblTeams[Team],0)),"")</f>
        <v>St. Edward</v>
      </c>
      <c r="K1253" s="10" t="str">
        <f>IFERROR(INDEX([1]!tblOrg[Abbr],MATCH(tblTeamSch[[#This Row],[Org]],[1]!tblOrg[Organization],0)),"")</f>
        <v>Ed</v>
      </c>
      <c r="L1253" s="10" t="str">
        <f>IFERROR(INDEX(IF(tblTeamSch[[#This Row],[1vs2]]=1,[1]!tblSchedule[Team 1 Name],[1]!tblSchedule[Team 2 Name]),MATCH(tblTeamSch[[#This Row],[Game Num]],[1]!tblSchedule[GameNum],0)),"")</f>
        <v>St Edward Bball 4B1</v>
      </c>
      <c r="M1253" s="10" t="str">
        <f>IFERROR(INDEX(IF(tblTeamSch[[#This Row],[1vs2]]=1,[1]!tblSchedule[Team 2 Name],[1]!tblSchedule[Team 1 Name]),MATCH(tblTeamSch[[#This Row],[Game Num]],[1]!tblSchedule[GameNum],0)),"")</f>
        <v>St. Athanasius BB 4B#1</v>
      </c>
      <c r="N1253" s="6"/>
      <c r="O1253" s="6"/>
      <c r="P1253" s="6"/>
      <c r="Q1253" s="6">
        <f>INDEX([1]!tblSchedule[Home Game],MATCH(tblTeamSch[[#This Row],[Game Num]],[1]!tblSchedule[GameNum],0))</f>
        <v>1</v>
      </c>
      <c r="R1253" s="7" t="e">
        <f>IF(COUNTIFS(tblTeamSch[Team],tblTeamSch[[#This Row],[Team]],#REF!,1)&gt;1,"Y","")</f>
        <v>#REF!</v>
      </c>
      <c r="S1253" s="6">
        <f>INDEX([1]!tblLoc[Score],MATCH(INDEX([1]!tblOrg[Loc],MATCH(tblTeamSch[[#This Row],[Org]],[1]!tblOrg[Organization],0)),[1]!tblLoc[Loc],0))</f>
        <v>7</v>
      </c>
      <c r="T1253" s="6" t="e">
        <f>INDEX([1]!tblLoc[Score],MATCH(INDEX([1]!tblOrg[Loc],MATCH(#REF!,[1]!tblOrg[Abbr],0)),[1]!tblLoc[Loc],0))</f>
        <v>#REF!</v>
      </c>
      <c r="U1253" s="6">
        <f>IFERROR(INDEX([1]!tblLoc[Score],MATCH(INDEX([1]!tblOrg[Loc],MATCH(INDEX(FacList,MATCH(tblTeamSch[[#This Row],[Facility]],INDEX(FacList,,1),0),3),[1]!tblOrg[Org Num],0)),[1]!tblLoc[Loc],0)),"")</f>
        <v>7</v>
      </c>
      <c r="V1253" s="6">
        <f>IF(OR(tblTeamSch[[#This Row],[Court]]="",tblTeamSch[[#This Row],[Home]]&gt;0),0,IF(tblTeamSch[[#This Row],[Court]]&lt;10,0,IF(tblTeamSch[[#This Row],[Home Court]]=10,0,10)))</f>
        <v>0</v>
      </c>
      <c r="W1253" s="6" t="e">
        <f>COUNTIFS(tblTeamSch[Travel Score for Game],10,tblTeamSch[Home],0,#REF!,#REF!)</f>
        <v>#REF!</v>
      </c>
      <c r="X1253" s="6" t="str">
        <f>IFERROR(INDEX(tblTeamSch[Overall Travel Score],MATCH(tblTeamSch[[#This Row],[Opponent]],tblTeamSch[Team],0)),"")</f>
        <v/>
      </c>
      <c r="Y1253" s="6" cm="1">
        <f t="array" ref="Y1253">IF(Y1252="Num",1,IF(Y1252="","",IF(Y1252+1&gt;TotalNumRegGames*2,"",Y1252+1)))</f>
        <v>1252</v>
      </c>
    </row>
    <row r="1254" spans="1:25" ht="13.35" customHeight="1" x14ac:dyDescent="0.3">
      <c r="A1254" s="6" cm="1">
        <f t="array" ref="A1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532</v>
      </c>
      <c r="B1254" s="6" cm="1">
        <f t="array" ref="B1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4" s="6">
        <f>IFERROR(INDEX([1]!tblSchedule[Week Game Scheduled],MATCH(tblTeamSch[[#This Row],[Game Num]],[1]!tblSchedule[GameNum],0)),"")</f>
        <v>9</v>
      </c>
      <c r="D1254" s="6">
        <f>IFERROR(INDEX([1]!tblSchedule[Round],MATCH(tblTeamSch[[#This Row],[Game Num]],[1]!tblSchedule[GameNum],0)),"")</f>
        <v>7</v>
      </c>
      <c r="E1254" s="6">
        <f>IFERROR(INDEX([1]!tblSchedule[Rnd Sch],MATCH(tblTeamSch[[#This Row],[Game Num]],[1]!tblSchedule[GameNum],0)),"")</f>
        <v>7</v>
      </c>
      <c r="F1254" s="6" t="str">
        <f>IFERROR(INDEX([1]!tblSchedule[DLC],MATCH(tblTeamSch[[#This Row],[Game Num]],[1]!tblSchedule[GameNum],0)),"")</f>
        <v>4B1A</v>
      </c>
      <c r="G1254" s="7" t="str">
        <f>IFERROR(INDEX([1]!tblSchedule[Facility],MATCH(tblTeamSch[[#This Row],[Game Num]],[1]!tblSchedule[GameNum],0)),"")</f>
        <v>St Edward Gym</v>
      </c>
      <c r="H1254" s="8">
        <f>IFERROR(INDEX([1]!tblSchedule[Game Date],MATCH(tblTeamSch[[#This Row],[Game Num]],[1]!tblSchedule[GameNum],0)),"")</f>
        <v>46053</v>
      </c>
      <c r="I1254" s="9">
        <f>IFERROR(INDEX([1]!tblSchedule[Game Time],MATCH(tblTeamSch[[#This Row],[Game Num]],[1]!tblSchedule[GameNum],0)),"")</f>
        <v>0.45833333333333331</v>
      </c>
      <c r="J1254" s="10" t="str">
        <f>IFERROR(INDEX([1]!tblTeams[Organization],MATCH(tblTeamSch[[#This Row],[Team]],[1]!tblTeams[Team],0)),"")</f>
        <v>St. Edward</v>
      </c>
      <c r="K1254" s="10" t="str">
        <f>IFERROR(INDEX([1]!tblOrg[Abbr],MATCH(tblTeamSch[[#This Row],[Org]],[1]!tblOrg[Organization],0)),"")</f>
        <v>Ed</v>
      </c>
      <c r="L1254" s="10" t="str">
        <f>IFERROR(INDEX(IF(tblTeamSch[[#This Row],[1vs2]]=1,[1]!tblSchedule[Team 1 Name],[1]!tblSchedule[Team 2 Name]),MATCH(tblTeamSch[[#This Row],[Game Num]],[1]!tblSchedule[GameNum],0)),"")</f>
        <v>St Edward Bball 4B1</v>
      </c>
      <c r="M1254" s="10" t="str">
        <f>IFERROR(INDEX(IF(tblTeamSch[[#This Row],[1vs2]]=1,[1]!tblSchedule[Team 2 Name],[1]!tblSchedule[Team 1 Name]),MATCH(tblTeamSch[[#This Row],[Game Num]],[1]!tblSchedule[GameNum],0)),"")</f>
        <v>St. Andrew BB 4B</v>
      </c>
      <c r="N1254" s="6" t="str" cm="1">
        <f t="array" ref="N125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54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54" s="6" t="str">
        <f>IFERROR(INDEX(#REF!,MATCH(tblTeamSch[[#This Row],[Team]],[1]!tblTeams[Team],0)),"")</f>
        <v/>
      </c>
      <c r="Q1254" s="6">
        <f>INDEX([1]!tblSchedule[Home Game],MATCH(tblTeamSch[[#This Row],[Game Num]],[1]!tblSchedule[GameNum],0))</f>
        <v>1</v>
      </c>
      <c r="R1254" s="7" t="e">
        <f>IF(COUNTIFS(tblTeamSch[Team],tblTeamSch[[#This Row],[Team]],#REF!,1)&gt;1,"Y","")</f>
        <v>#REF!</v>
      </c>
      <c r="S1254" s="6">
        <f>INDEX([1]!tblLoc[Score],MATCH(INDEX([1]!tblOrg[Loc],MATCH(tblTeamSch[[#This Row],[Org]],[1]!tblOrg[Organization],0)),[1]!tblLoc[Loc],0))</f>
        <v>7</v>
      </c>
      <c r="T1254" s="6" t="e">
        <f>INDEX([1]!tblLoc[Score],MATCH(INDEX([1]!tblOrg[Loc],MATCH(#REF!,[1]!tblOrg[Abbr],0)),[1]!tblLoc[Loc],0))</f>
        <v>#REF!</v>
      </c>
      <c r="U1254" s="6">
        <f>IFERROR(INDEX([1]!tblLoc[Score],MATCH(INDEX([1]!tblOrg[Loc],MATCH(INDEX(FacList,MATCH(tblTeamSch[[#This Row],[Facility]],INDEX(FacList,,1),0),3),[1]!tblOrg[Org Num],0)),[1]!tblLoc[Loc],0)),"")</f>
        <v>7</v>
      </c>
      <c r="V1254" s="6">
        <f>IF(OR(tblTeamSch[[#This Row],[Court]]="",tblTeamSch[[#This Row],[Home]]&gt;0),0,IF(tblTeamSch[[#This Row],[Court]]&lt;10,0,IF(tblTeamSch[[#This Row],[Home Court]]=10,0,10)))</f>
        <v>0</v>
      </c>
      <c r="W1254" s="6" t="e">
        <f>COUNTIFS(tblTeamSch[Travel Score for Game],10,tblTeamSch[Home],0,#REF!,#REF!)</f>
        <v>#REF!</v>
      </c>
      <c r="X1254" s="6" t="str">
        <f>IFERROR(INDEX(tblTeamSch[Overall Travel Score],MATCH(tblTeamSch[[#This Row],[Opponent]],tblTeamSch[Team],0)),"")</f>
        <v/>
      </c>
      <c r="Y1254" s="6" cm="1">
        <f t="array" ref="Y1254">IF(Y1253="Num",1,IF(Y1253="","",IF(Y1253+1&gt;TotalNumRegGames*2,"",Y1253+1)))</f>
        <v>1253</v>
      </c>
    </row>
    <row r="1255" spans="1:25" ht="13.35" customHeight="1" x14ac:dyDescent="0.3">
      <c r="A1255" s="6" cm="1">
        <f t="array" ref="A1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593</v>
      </c>
      <c r="B1255" s="6" cm="1">
        <f t="array" ref="B1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5" s="6">
        <f>IFERROR(INDEX([1]!tblSchedule[Week Game Scheduled],MATCH(tblTeamSch[[#This Row],[Game Num]],[1]!tblSchedule[GameNum],0)),"")</f>
        <v>50</v>
      </c>
      <c r="D1255" s="6">
        <f>IFERROR(INDEX([1]!tblSchedule[Round],MATCH(tblTeamSch[[#This Row],[Game Num]],[1]!tblSchedule[GameNum],0)),"")</f>
        <v>1</v>
      </c>
      <c r="E1255" s="6">
        <f>IFERROR(INDEX([1]!tblSchedule[Rnd Sch],MATCH(tblTeamSch[[#This Row],[Game Num]],[1]!tblSchedule[GameNum],0)),"")</f>
        <v>1</v>
      </c>
      <c r="F1255" s="6" t="str">
        <f>IFERROR(INDEX([1]!tblSchedule[DLC],MATCH(tblTeamSch[[#This Row],[Game Num]],[1]!tblSchedule[GameNum],0)),"")</f>
        <v>4B2A</v>
      </c>
      <c r="G1255" s="7" t="str">
        <f>IFERROR(INDEX([1]!tblSchedule[Facility],MATCH(tblTeamSch[[#This Row],[Game Num]],[1]!tblSchedule[GameNum],0)),"")</f>
        <v>St Edward Gym</v>
      </c>
      <c r="H1255" s="8">
        <f>IFERROR(INDEX([1]!tblSchedule[Game Date],MATCH(tblTeamSch[[#This Row],[Game Num]],[1]!tblSchedule[GameNum],0)),"")</f>
        <v>45998</v>
      </c>
      <c r="I1255" s="9">
        <f>IFERROR(INDEX([1]!tblSchedule[Game Time],MATCH(tblTeamSch[[#This Row],[Game Num]],[1]!tblSchedule[GameNum],0)),"")</f>
        <v>0.625</v>
      </c>
      <c r="J1255" s="10" t="str">
        <f>IFERROR(INDEX([1]!tblTeams[Organization],MATCH(tblTeamSch[[#This Row],[Team]],[1]!tblTeams[Team],0)),"")</f>
        <v>St. Edward</v>
      </c>
      <c r="K1255" s="10" t="str">
        <f>IFERROR(INDEX([1]!tblOrg[Abbr],MATCH(tblTeamSch[[#This Row],[Org]],[1]!tblOrg[Organization],0)),"")</f>
        <v>Ed</v>
      </c>
      <c r="L1255" s="10" t="str">
        <f>IFERROR(INDEX(IF(tblTeamSch[[#This Row],[1vs2]]=1,[1]!tblSchedule[Team 1 Name],[1]!tblSchedule[Team 2 Name]),MATCH(tblTeamSch[[#This Row],[Game Num]],[1]!tblSchedule[GameNum],0)),"")</f>
        <v>St Edward Bball 4B2</v>
      </c>
      <c r="M1255" s="10" t="str">
        <f>IFERROR(INDEX(IF(tblTeamSch[[#This Row],[1vs2]]=1,[1]!tblSchedule[Team 2 Name],[1]!tblSchedule[Team 1 Name]),MATCH(tblTeamSch[[#This Row],[Game Num]],[1]!tblSchedule[GameNum],0)),"")</f>
        <v>OLOL 3/4  BB #2 Blue</v>
      </c>
      <c r="N1255" s="6" t="str" cm="1">
        <f t="array" ref="N125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55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55" s="6" t="str">
        <f>IFERROR(INDEX(#REF!,MATCH(tblTeamSch[[#This Row],[Team]],[1]!tblTeams[Team],0)),"")</f>
        <v/>
      </c>
      <c r="Q1255" s="6">
        <f>INDEX([1]!tblSchedule[Home Game],MATCH(tblTeamSch[[#This Row],[Game Num]],[1]!tblSchedule[GameNum],0))</f>
        <v>1</v>
      </c>
      <c r="R1255" s="7" t="e">
        <f>IF(COUNTIFS(tblTeamSch[Team],tblTeamSch[[#This Row],[Team]],#REF!,1)&gt;1,"Y","")</f>
        <v>#REF!</v>
      </c>
      <c r="S1255" s="6">
        <f>INDEX([1]!tblLoc[Score],MATCH(INDEX([1]!tblOrg[Loc],MATCH(tblTeamSch[[#This Row],[Org]],[1]!tblOrg[Organization],0)),[1]!tblLoc[Loc],0))</f>
        <v>7</v>
      </c>
      <c r="T1255" s="6" t="e">
        <f>INDEX([1]!tblLoc[Score],MATCH(INDEX([1]!tblOrg[Loc],MATCH(#REF!,[1]!tblOrg[Abbr],0)),[1]!tblLoc[Loc],0))</f>
        <v>#REF!</v>
      </c>
      <c r="U1255" s="6">
        <f>IFERROR(INDEX([1]!tblLoc[Score],MATCH(INDEX([1]!tblOrg[Loc],MATCH(INDEX(FacList,MATCH(tblTeamSch[[#This Row],[Facility]],INDEX(FacList,,1),0),3),[1]!tblOrg[Org Num],0)),[1]!tblLoc[Loc],0)),"")</f>
        <v>7</v>
      </c>
      <c r="V1255" s="6">
        <f>IF(OR(tblTeamSch[[#This Row],[Court]]="",tblTeamSch[[#This Row],[Home]]&gt;0),0,IF(tblTeamSch[[#This Row],[Court]]&lt;10,0,IF(tblTeamSch[[#This Row],[Home Court]]=10,0,10)))</f>
        <v>0</v>
      </c>
      <c r="W1255" s="6" t="e">
        <f>COUNTIFS(tblTeamSch[Travel Score for Game],10,tblTeamSch[Home],0,#REF!,#REF!)</f>
        <v>#REF!</v>
      </c>
      <c r="X1255" s="6" t="str">
        <f>IFERROR(INDEX(tblTeamSch[Overall Travel Score],MATCH(tblTeamSch[[#This Row],[Opponent]],tblTeamSch[Team],0)),"")</f>
        <v/>
      </c>
      <c r="Y1255" s="6" cm="1">
        <f t="array" ref="Y1255">IF(Y1254="Num",1,IF(Y1254="","",IF(Y1254+1&gt;TotalNumRegGames*2,"",Y1254+1)))</f>
        <v>1254</v>
      </c>
    </row>
    <row r="1256" spans="1:25" ht="13.35" customHeight="1" x14ac:dyDescent="0.3">
      <c r="A1256" s="6" cm="1">
        <f t="array" ref="A1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599</v>
      </c>
      <c r="B1256" s="6" cm="1">
        <f t="array" ref="B1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6" s="6">
        <f>IFERROR(INDEX([1]!tblSchedule[Week Game Scheduled],MATCH(tblTeamSch[[#This Row],[Game Num]],[1]!tblSchedule[GameNum],0)),"")</f>
        <v>50</v>
      </c>
      <c r="D1256" s="6">
        <f>IFERROR(INDEX([1]!tblSchedule[Round],MATCH(tblTeamSch[[#This Row],[Game Num]],[1]!tblSchedule[GameNum],0)),"")</f>
        <v>2</v>
      </c>
      <c r="E1256" s="6">
        <f>IFERROR(INDEX([1]!tblSchedule[Rnd Sch],MATCH(tblTeamSch[[#This Row],[Game Num]],[1]!tblSchedule[GameNum],0)),"")</f>
        <v>2</v>
      </c>
      <c r="F1256" s="6" t="str">
        <f>IFERROR(INDEX([1]!tblSchedule[DLC],MATCH(tblTeamSch[[#This Row],[Game Num]],[1]!tblSchedule[GameNum],0)),"")</f>
        <v>4B2A</v>
      </c>
      <c r="G1256" s="7" t="str">
        <f>IFERROR(INDEX([1]!tblSchedule[Facility],MATCH(tblTeamSch[[#This Row],[Game Num]],[1]!tblSchedule[GameNum],0)),"")</f>
        <v>St Edward Gym</v>
      </c>
      <c r="H1256" s="8">
        <f>IFERROR(INDEX([1]!tblSchedule[Game Date],MATCH(tblTeamSch[[#This Row],[Game Num]],[1]!tblSchedule[GameNum],0)),"")</f>
        <v>46004</v>
      </c>
      <c r="I1256" s="9">
        <f>IFERROR(INDEX([1]!tblSchedule[Game Time],MATCH(tblTeamSch[[#This Row],[Game Num]],[1]!tblSchedule[GameNum],0)),"")</f>
        <v>0.45833333333333331</v>
      </c>
      <c r="J1256" s="10" t="str">
        <f>IFERROR(INDEX([1]!tblTeams[Organization],MATCH(tblTeamSch[[#This Row],[Team]],[1]!tblTeams[Team],0)),"")</f>
        <v>St. Edward</v>
      </c>
      <c r="K1256" s="10" t="str">
        <f>IFERROR(INDEX([1]!tblOrg[Abbr],MATCH(tblTeamSch[[#This Row],[Org]],[1]!tblOrg[Organization],0)),"")</f>
        <v>Ed</v>
      </c>
      <c r="L1256" s="10" t="str">
        <f>IFERROR(INDEX(IF(tblTeamSch[[#This Row],[1vs2]]=1,[1]!tblSchedule[Team 1 Name],[1]!tblSchedule[Team 2 Name]),MATCH(tblTeamSch[[#This Row],[Game Num]],[1]!tblSchedule[GameNum],0)),"")</f>
        <v>St Edward Bball 4B2</v>
      </c>
      <c r="M1256" s="10" t="str">
        <f>IFERROR(INDEX(IF(tblTeamSch[[#This Row],[1vs2]]=1,[1]!tblSchedule[Team 2 Name],[1]!tblSchedule[Team 1 Name]),MATCH(tblTeamSch[[#This Row],[Game Num]],[1]!tblSchedule[GameNum],0)),"")</f>
        <v>OLOL 3/4 BB #2 White</v>
      </c>
      <c r="N1256" s="6" t="str" cm="1">
        <f t="array" ref="N125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5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56" s="6" t="str">
        <f>IFERROR(INDEX(#REF!,MATCH(tblTeamSch[[#This Row],[Team]],[1]!tblTeams[Team],0)),"")</f>
        <v/>
      </c>
      <c r="Q1256" s="6">
        <f>INDEX([1]!tblSchedule[Home Game],MATCH(tblTeamSch[[#This Row],[Game Num]],[1]!tblSchedule[GameNum],0))</f>
        <v>1</v>
      </c>
      <c r="R1256" s="7" t="e">
        <f>IF(COUNTIFS(tblTeamSch[Team],tblTeamSch[[#This Row],[Team]],#REF!,1)&gt;1,"Y","")</f>
        <v>#REF!</v>
      </c>
      <c r="S1256" s="6">
        <f>INDEX([1]!tblLoc[Score],MATCH(INDEX([1]!tblOrg[Loc],MATCH(tblTeamSch[[#This Row],[Org]],[1]!tblOrg[Organization],0)),[1]!tblLoc[Loc],0))</f>
        <v>7</v>
      </c>
      <c r="T1256" s="6" t="e">
        <f>INDEX([1]!tblLoc[Score],MATCH(INDEX([1]!tblOrg[Loc],MATCH(#REF!,[1]!tblOrg[Abbr],0)),[1]!tblLoc[Loc],0))</f>
        <v>#REF!</v>
      </c>
      <c r="U1256" s="6">
        <f>IFERROR(INDEX([1]!tblLoc[Score],MATCH(INDEX([1]!tblOrg[Loc],MATCH(INDEX(FacList,MATCH(tblTeamSch[[#This Row],[Facility]],INDEX(FacList,,1),0),3),[1]!tblOrg[Org Num],0)),[1]!tblLoc[Loc],0)),"")</f>
        <v>7</v>
      </c>
      <c r="V1256" s="6">
        <f>IF(OR(tblTeamSch[[#This Row],[Court]]="",tblTeamSch[[#This Row],[Home]]&gt;0),0,IF(tblTeamSch[[#This Row],[Court]]&lt;10,0,IF(tblTeamSch[[#This Row],[Home Court]]=10,0,10)))</f>
        <v>0</v>
      </c>
      <c r="W1256" s="6" t="e">
        <f>COUNTIFS(tblTeamSch[Travel Score for Game],10,tblTeamSch[Home],0,#REF!,#REF!)</f>
        <v>#REF!</v>
      </c>
      <c r="X1256" s="6" t="str">
        <f>IFERROR(INDEX(tblTeamSch[Overall Travel Score],MATCH(tblTeamSch[[#This Row],[Opponent]],tblTeamSch[Team],0)),"")</f>
        <v/>
      </c>
      <c r="Y1256" s="6" cm="1">
        <f t="array" ref="Y1256">IF(Y1255="Num",1,IF(Y1255="","",IF(Y1255+1&gt;TotalNumRegGames*2,"",Y1255+1)))</f>
        <v>1255</v>
      </c>
    </row>
    <row r="1257" spans="1:25" ht="13.35" customHeight="1" x14ac:dyDescent="0.3">
      <c r="A1257" s="6" cm="1">
        <f t="array" ref="A1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607</v>
      </c>
      <c r="B1257" s="6" cm="1">
        <f t="array" ref="B1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7" s="6">
        <f>IFERROR(INDEX([1]!tblSchedule[Week Game Scheduled],MATCH(tblTeamSch[[#This Row],[Game Num]],[1]!tblSchedule[GameNum],0)),"")</f>
        <v>6</v>
      </c>
      <c r="D1257" s="6">
        <f>IFERROR(INDEX([1]!tblSchedule[Round],MATCH(tblTeamSch[[#This Row],[Game Num]],[1]!tblSchedule[GameNum],0)),"")</f>
        <v>3</v>
      </c>
      <c r="E1257" s="6">
        <f>IFERROR(INDEX([1]!tblSchedule[Rnd Sch],MATCH(tblTeamSch[[#This Row],[Game Num]],[1]!tblSchedule[GameNum],0)),"")</f>
        <v>3</v>
      </c>
      <c r="F1257" s="6" t="str">
        <f>IFERROR(INDEX([1]!tblSchedule[DLC],MATCH(tblTeamSch[[#This Row],[Game Num]],[1]!tblSchedule[GameNum],0)),"")</f>
        <v>4B2A</v>
      </c>
      <c r="G1257" s="7" t="str">
        <f>IFERROR(INDEX([1]!tblSchedule[Facility],MATCH(tblTeamSch[[#This Row],[Game Num]],[1]!tblSchedule[GameNum],0)),"")</f>
        <v>St. Aloysius</v>
      </c>
      <c r="H1257" s="8">
        <f>IFERROR(INDEX([1]!tblSchedule[Game Date],MATCH(tblTeamSch[[#This Row],[Game Num]],[1]!tblSchedule[GameNum],0)),"")</f>
        <v>46026</v>
      </c>
      <c r="I1257" s="9">
        <f>IFERROR(INDEX([1]!tblSchedule[Game Time],MATCH(tblTeamSch[[#This Row],[Game Num]],[1]!tblSchedule[GameNum],0)),"")</f>
        <v>0.58333333333333337</v>
      </c>
      <c r="J1257" s="10" t="str">
        <f>IFERROR(INDEX([1]!tblTeams[Organization],MATCH(tblTeamSch[[#This Row],[Team]],[1]!tblTeams[Team],0)),"")</f>
        <v>St. Edward</v>
      </c>
      <c r="K1257" s="10" t="str">
        <f>IFERROR(INDEX([1]!tblOrg[Abbr],MATCH(tblTeamSch[[#This Row],[Org]],[1]!tblOrg[Organization],0)),"")</f>
        <v>Ed</v>
      </c>
      <c r="L1257" s="10" t="str">
        <f>IFERROR(INDEX(IF(tblTeamSch[[#This Row],[1vs2]]=1,[1]!tblSchedule[Team 1 Name],[1]!tblSchedule[Team 2 Name]),MATCH(tblTeamSch[[#This Row],[Game Num]],[1]!tblSchedule[GameNum],0)),"")</f>
        <v>St Edward Bball 4B2</v>
      </c>
      <c r="M1257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1257" s="6" t="str" cm="1">
        <f t="array" ref="N125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5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57" s="6" t="str">
        <f>IFERROR(INDEX(#REF!,MATCH(tblTeamSch[[#This Row],[Team]],[1]!tblTeams[Team],0)),"")</f>
        <v/>
      </c>
      <c r="Q1257" s="6">
        <f>INDEX([1]!tblSchedule[Home Game],MATCH(tblTeamSch[[#This Row],[Game Num]],[1]!tblSchedule[GameNum],0))</f>
        <v>1</v>
      </c>
      <c r="R1257" s="7" t="e">
        <f>IF(COUNTIFS(tblTeamSch[Team],tblTeamSch[[#This Row],[Team]],#REF!,1)&gt;1,"Y","")</f>
        <v>#REF!</v>
      </c>
      <c r="S1257" s="6">
        <f>INDEX([1]!tblLoc[Score],MATCH(INDEX([1]!tblOrg[Loc],MATCH(tblTeamSch[[#This Row],[Org]],[1]!tblOrg[Organization],0)),[1]!tblLoc[Loc],0))</f>
        <v>7</v>
      </c>
      <c r="T1257" s="6" t="e">
        <f>INDEX([1]!tblLoc[Score],MATCH(INDEX([1]!tblOrg[Loc],MATCH(#REF!,[1]!tblOrg[Abbr],0)),[1]!tblLoc[Loc],0))</f>
        <v>#REF!</v>
      </c>
      <c r="U1257" s="6">
        <f>IFERROR(INDEX([1]!tblLoc[Score],MATCH(INDEX([1]!tblOrg[Loc],MATCH(INDEX(FacList,MATCH(tblTeamSch[[#This Row],[Facility]],INDEX(FacList,,1),0),3),[1]!tblOrg[Org Num],0)),[1]!tblLoc[Loc],0)),"")</f>
        <v>4</v>
      </c>
      <c r="V1257" s="6">
        <f>IF(OR(tblTeamSch[[#This Row],[Court]]="",tblTeamSch[[#This Row],[Home]]&gt;0),0,IF(tblTeamSch[[#This Row],[Court]]&lt;10,0,IF(tblTeamSch[[#This Row],[Home Court]]=10,0,10)))</f>
        <v>0</v>
      </c>
      <c r="W1257" s="6" t="e">
        <f>COUNTIFS(tblTeamSch[Travel Score for Game],10,tblTeamSch[Home],0,#REF!,#REF!)</f>
        <v>#REF!</v>
      </c>
      <c r="X1257" s="6" t="str">
        <f>IFERROR(INDEX(tblTeamSch[Overall Travel Score],MATCH(tblTeamSch[[#This Row],[Opponent]],tblTeamSch[Team],0)),"")</f>
        <v/>
      </c>
      <c r="Y1257" s="6" cm="1">
        <f t="array" ref="Y1257">IF(Y1256="Num",1,IF(Y1256="","",IF(Y1256+1&gt;TotalNumRegGames*2,"",Y1256+1)))</f>
        <v>1256</v>
      </c>
    </row>
    <row r="1258" spans="1:25" ht="13.35" customHeight="1" x14ac:dyDescent="0.3">
      <c r="A1258" s="6" cm="1">
        <f t="array" ref="A1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612</v>
      </c>
      <c r="B1258" s="6" cm="1">
        <f t="array" ref="B1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58" s="6">
        <f>IFERROR(INDEX([1]!tblSchedule[Week Game Scheduled],MATCH(tblTeamSch[[#This Row],[Game Num]],[1]!tblSchedule[GameNum],0)),"")</f>
        <v>7</v>
      </c>
      <c r="D1258" s="6">
        <f>IFERROR(INDEX([1]!tblSchedule[Round],MATCH(tblTeamSch[[#This Row],[Game Num]],[1]!tblSchedule[GameNum],0)),"")</f>
        <v>4</v>
      </c>
      <c r="E1258" s="6">
        <f>IFERROR(INDEX([1]!tblSchedule[Rnd Sch],MATCH(tblTeamSch[[#This Row],[Game Num]],[1]!tblSchedule[GameNum],0)),"")</f>
        <v>4</v>
      </c>
      <c r="F1258" s="6" t="str">
        <f>IFERROR(INDEX([1]!tblSchedule[DLC],MATCH(tblTeamSch[[#This Row],[Game Num]],[1]!tblSchedule[GameNum],0)),"")</f>
        <v>4B2A</v>
      </c>
      <c r="G1258" s="7" t="str">
        <f>IFERROR(INDEX([1]!tblSchedule[Facility],MATCH(tblTeamSch[[#This Row],[Game Num]],[1]!tblSchedule[GameNum],0)),"")</f>
        <v>St Edward Gym</v>
      </c>
      <c r="H1258" s="8">
        <f>IFERROR(INDEX([1]!tblSchedule[Game Date],MATCH(tblTeamSch[[#This Row],[Game Num]],[1]!tblSchedule[GameNum],0)),"")</f>
        <v>46033</v>
      </c>
      <c r="I1258" s="9">
        <f>IFERROR(INDEX([1]!tblSchedule[Game Time],MATCH(tblTeamSch[[#This Row],[Game Num]],[1]!tblSchedule[GameNum],0)),"")</f>
        <v>0.625</v>
      </c>
      <c r="J1258" s="10" t="str">
        <f>IFERROR(INDEX([1]!tblTeams[Organization],MATCH(tblTeamSch[[#This Row],[Team]],[1]!tblTeams[Team],0)),"")</f>
        <v>St. Edward</v>
      </c>
      <c r="K1258" s="10" t="str">
        <f>IFERROR(INDEX([1]!tblOrg[Abbr],MATCH(tblTeamSch[[#This Row],[Org]],[1]!tblOrg[Organization],0)),"")</f>
        <v>Ed</v>
      </c>
      <c r="L1258" s="10" t="str">
        <f>IFERROR(INDEX(IF(tblTeamSch[[#This Row],[1vs2]]=1,[1]!tblSchedule[Team 1 Name],[1]!tblSchedule[Team 2 Name]),MATCH(tblTeamSch[[#This Row],[Game Num]],[1]!tblSchedule[GameNum],0)),"")</f>
        <v>St Edward Bball 4B2</v>
      </c>
      <c r="M1258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1258" s="6" t="str" cm="1">
        <f t="array" ref="N125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58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58" s="6" t="str">
        <f>IFERROR(INDEX(#REF!,MATCH(tblTeamSch[[#This Row],[Team]],[1]!tblTeams[Team],0)),"")</f>
        <v/>
      </c>
      <c r="Q1258" s="6">
        <f>INDEX([1]!tblSchedule[Home Game],MATCH(tblTeamSch[[#This Row],[Game Num]],[1]!tblSchedule[GameNum],0))</f>
        <v>1</v>
      </c>
      <c r="R1258" s="7" t="e">
        <f>IF(COUNTIFS(tblTeamSch[Team],tblTeamSch[[#This Row],[Team]],#REF!,1)&gt;1,"Y","")</f>
        <v>#REF!</v>
      </c>
      <c r="S1258" s="6">
        <f>INDEX([1]!tblLoc[Score],MATCH(INDEX([1]!tblOrg[Loc],MATCH(tblTeamSch[[#This Row],[Org]],[1]!tblOrg[Organization],0)),[1]!tblLoc[Loc],0))</f>
        <v>7</v>
      </c>
      <c r="T1258" s="6" t="e">
        <f>INDEX([1]!tblLoc[Score],MATCH(INDEX([1]!tblOrg[Loc],MATCH(#REF!,[1]!tblOrg[Abbr],0)),[1]!tblLoc[Loc],0))</f>
        <v>#REF!</v>
      </c>
      <c r="U1258" s="6">
        <f>IFERROR(INDEX([1]!tblLoc[Score],MATCH(INDEX([1]!tblOrg[Loc],MATCH(INDEX(FacList,MATCH(tblTeamSch[[#This Row],[Facility]],INDEX(FacList,,1),0),3),[1]!tblOrg[Org Num],0)),[1]!tblLoc[Loc],0)),"")</f>
        <v>7</v>
      </c>
      <c r="V1258" s="6">
        <f>IF(OR(tblTeamSch[[#This Row],[Court]]="",tblTeamSch[[#This Row],[Home]]&gt;0),0,IF(tblTeamSch[[#This Row],[Court]]&lt;10,0,IF(tblTeamSch[[#This Row],[Home Court]]=10,0,10)))</f>
        <v>0</v>
      </c>
      <c r="W1258" s="6" t="e">
        <f>COUNTIFS(tblTeamSch[Travel Score for Game],10,tblTeamSch[Home],0,#REF!,#REF!)</f>
        <v>#REF!</v>
      </c>
      <c r="X1258" s="6" t="str">
        <f>IFERROR(INDEX(tblTeamSch[Overall Travel Score],MATCH(tblTeamSch[[#This Row],[Opponent]],tblTeamSch[Team],0)),"")</f>
        <v/>
      </c>
      <c r="Y1258" s="6" cm="1">
        <f t="array" ref="Y1258">IF(Y1257="Num",1,IF(Y1257="","",IF(Y1257+1&gt;TotalNumRegGames*2,"",Y1257+1)))</f>
        <v>1257</v>
      </c>
    </row>
    <row r="1259" spans="1:25" ht="13.35" customHeight="1" x14ac:dyDescent="0.3">
      <c r="A1259" s="6" cm="1">
        <f t="array" ref="A1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622</v>
      </c>
      <c r="B1259" s="6" cm="1">
        <f t="array" ref="B1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59" s="6">
        <f>IFERROR(INDEX([1]!tblSchedule[Week Game Scheduled],MATCH(tblTeamSch[[#This Row],[Game Num]],[1]!tblSchedule[GameNum],0)),"")</f>
        <v>8</v>
      </c>
      <c r="D1259" s="6">
        <f>IFERROR(INDEX([1]!tblSchedule[Round],MATCH(tblTeamSch[[#This Row],[Game Num]],[1]!tblSchedule[GameNum],0)),"")</f>
        <v>5</v>
      </c>
      <c r="E1259" s="6">
        <f>IFERROR(INDEX([1]!tblSchedule[Rnd Sch],MATCH(tblTeamSch[[#This Row],[Game Num]],[1]!tblSchedule[GameNum],0)),"")</f>
        <v>5</v>
      </c>
      <c r="F1259" s="6" t="str">
        <f>IFERROR(INDEX([1]!tblSchedule[DLC],MATCH(tblTeamSch[[#This Row],[Game Num]],[1]!tblSchedule[GameNum],0)),"")</f>
        <v>4B2A</v>
      </c>
      <c r="G1259" s="7" t="str">
        <f>IFERROR(INDEX([1]!tblSchedule[Facility],MATCH(tblTeamSch[[#This Row],[Game Num]],[1]!tblSchedule[GameNum],0)),"")</f>
        <v>St Edward Gym</v>
      </c>
      <c r="H1259" s="8">
        <f>IFERROR(INDEX([1]!tblSchedule[Game Date],MATCH(tblTeamSch[[#This Row],[Game Num]],[1]!tblSchedule[GameNum],0)),"")</f>
        <v>46040</v>
      </c>
      <c r="I1259" s="9">
        <f>IFERROR(INDEX([1]!tblSchedule[Game Time],MATCH(tblTeamSch[[#This Row],[Game Num]],[1]!tblSchedule[GameNum],0)),"")</f>
        <v>0.625</v>
      </c>
      <c r="J1259" s="10" t="str">
        <f>IFERROR(INDEX([1]!tblTeams[Organization],MATCH(tblTeamSch[[#This Row],[Team]],[1]!tblTeams[Team],0)),"")</f>
        <v>St. Edward</v>
      </c>
      <c r="K1259" s="10" t="str">
        <f>IFERROR(INDEX([1]!tblOrg[Abbr],MATCH(tblTeamSch[[#This Row],[Org]],[1]!tblOrg[Organization],0)),"")</f>
        <v>Ed</v>
      </c>
      <c r="L1259" s="10" t="str">
        <f>IFERROR(INDEX(IF(tblTeamSch[[#This Row],[1vs2]]=1,[1]!tblSchedule[Team 1 Name],[1]!tblSchedule[Team 2 Name]),MATCH(tblTeamSch[[#This Row],[Game Num]],[1]!tblSchedule[GameNum],0)),"")</f>
        <v>St Edward Bball 4B2</v>
      </c>
      <c r="M1259" s="10" t="str">
        <f>IFERROR(INDEX(IF(tblTeamSch[[#This Row],[1vs2]]=1,[1]!tblSchedule[Team 2 Name],[1]!tblSchedule[Team 1 Name]),MATCH(tblTeamSch[[#This Row],[Game Num]],[1]!tblSchedule[GameNum],0)),"")</f>
        <v>St Bernard BB 4B#2</v>
      </c>
      <c r="N1259" s="6" t="str" cm="1">
        <f t="array" ref="N125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59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59" s="6" t="str">
        <f>IFERROR(INDEX(#REF!,MATCH(tblTeamSch[[#This Row],[Team]],[1]!tblTeams[Team],0)),"")</f>
        <v/>
      </c>
      <c r="Q1259" s="6">
        <f>INDEX([1]!tblSchedule[Home Game],MATCH(tblTeamSch[[#This Row],[Game Num]],[1]!tblSchedule[GameNum],0))</f>
        <v>1</v>
      </c>
      <c r="R1259" s="7" t="e">
        <f>IF(COUNTIFS(tblTeamSch[Team],tblTeamSch[[#This Row],[Team]],#REF!,1)&gt;1,"Y","")</f>
        <v>#REF!</v>
      </c>
      <c r="S1259" s="6">
        <f>INDEX([1]!tblLoc[Score],MATCH(INDEX([1]!tblOrg[Loc],MATCH(tblTeamSch[[#This Row],[Org]],[1]!tblOrg[Organization],0)),[1]!tblLoc[Loc],0))</f>
        <v>7</v>
      </c>
      <c r="T1259" s="6" t="e">
        <f>INDEX([1]!tblLoc[Score],MATCH(INDEX([1]!tblOrg[Loc],MATCH(#REF!,[1]!tblOrg[Abbr],0)),[1]!tblLoc[Loc],0))</f>
        <v>#REF!</v>
      </c>
      <c r="U1259" s="6">
        <f>IFERROR(INDEX([1]!tblLoc[Score],MATCH(INDEX([1]!tblOrg[Loc],MATCH(INDEX(FacList,MATCH(tblTeamSch[[#This Row],[Facility]],INDEX(FacList,,1),0),3),[1]!tblOrg[Org Num],0)),[1]!tblLoc[Loc],0)),"")</f>
        <v>7</v>
      </c>
      <c r="V1259" s="6">
        <f>IF(OR(tblTeamSch[[#This Row],[Court]]="",tblTeamSch[[#This Row],[Home]]&gt;0),0,IF(tblTeamSch[[#This Row],[Court]]&lt;10,0,IF(tblTeamSch[[#This Row],[Home Court]]=10,0,10)))</f>
        <v>0</v>
      </c>
      <c r="W1259" s="6" t="e">
        <f>COUNTIFS(tblTeamSch[Travel Score for Game],10,tblTeamSch[Home],0,#REF!,#REF!)</f>
        <v>#REF!</v>
      </c>
      <c r="X1259" s="6" t="str">
        <f>IFERROR(INDEX(tblTeamSch[Overall Travel Score],MATCH(tblTeamSch[[#This Row],[Opponent]],tblTeamSch[Team],0)),"")</f>
        <v/>
      </c>
      <c r="Y1259" s="6" cm="1">
        <f t="array" ref="Y1259">IF(Y1258="Num",1,IF(Y1258="","",IF(Y1258+1&gt;TotalNumRegGames*2,"",Y1258+1)))</f>
        <v>1258</v>
      </c>
    </row>
    <row r="1260" spans="1:25" ht="13.35" customHeight="1" x14ac:dyDescent="0.3">
      <c r="A1260" s="6" cm="1">
        <f t="array" ref="A1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629</v>
      </c>
      <c r="B1260" s="6" cm="1">
        <f t="array" ref="B1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0" s="6">
        <f>IFERROR(INDEX([1]!tblSchedule[Week Game Scheduled],MATCH(tblTeamSch[[#This Row],[Game Num]],[1]!tblSchedule[GameNum],0)),"")</f>
        <v>9</v>
      </c>
      <c r="D1260" s="6">
        <f>IFERROR(INDEX([1]!tblSchedule[Round],MATCH(tblTeamSch[[#This Row],[Game Num]],[1]!tblSchedule[GameNum],0)),"")</f>
        <v>6</v>
      </c>
      <c r="E1260" s="6">
        <f>IFERROR(INDEX([1]!tblSchedule[Rnd Sch],MATCH(tblTeamSch[[#This Row],[Game Num]],[1]!tblSchedule[GameNum],0)),"")</f>
        <v>6</v>
      </c>
      <c r="F1260" s="6" t="str">
        <f>IFERROR(INDEX([1]!tblSchedule[DLC],MATCH(tblTeamSch[[#This Row],[Game Num]],[1]!tblSchedule[GameNum],0)),"")</f>
        <v>4B2A</v>
      </c>
      <c r="G1260" s="7" t="str">
        <f>IFERROR(INDEX([1]!tblSchedule[Facility],MATCH(tblTeamSch[[#This Row],[Game Num]],[1]!tblSchedule[GameNum],0)),"")</f>
        <v>St Edward Gym</v>
      </c>
      <c r="H1260" s="8">
        <f>IFERROR(INDEX([1]!tblSchedule[Game Date],MATCH(tblTeamSch[[#This Row],[Game Num]],[1]!tblSchedule[GameNum],0)),"")</f>
        <v>46047</v>
      </c>
      <c r="I1260" s="9">
        <f>IFERROR(INDEX([1]!tblSchedule[Game Time],MATCH(tblTeamSch[[#This Row],[Game Num]],[1]!tblSchedule[GameNum],0)),"")</f>
        <v>0.625</v>
      </c>
      <c r="J1260" s="10" t="str">
        <f>IFERROR(INDEX([1]!tblTeams[Organization],MATCH(tblTeamSch[[#This Row],[Team]],[1]!tblTeams[Team],0)),"")</f>
        <v>St. Edward</v>
      </c>
      <c r="K1260" s="10" t="str">
        <f>IFERROR(INDEX([1]!tblOrg[Abbr],MATCH(tblTeamSch[[#This Row],[Org]],[1]!tblOrg[Organization],0)),"")</f>
        <v>Ed</v>
      </c>
      <c r="L1260" s="10" t="str">
        <f>IFERROR(INDEX(IF(tblTeamSch[[#This Row],[1vs2]]=1,[1]!tblSchedule[Team 1 Name],[1]!tblSchedule[Team 2 Name]),MATCH(tblTeamSch[[#This Row],[Game Num]],[1]!tblSchedule[GameNum],0)),"")</f>
        <v>St Edward Bball 4B2</v>
      </c>
      <c r="M1260" s="10" t="str">
        <f>IFERROR(INDEX(IF(tblTeamSch[[#This Row],[1vs2]]=1,[1]!tblSchedule[Team 2 Name],[1]!tblSchedule[Team 1 Name]),MATCH(tblTeamSch[[#This Row],[Game Num]],[1]!tblSchedule[GameNum],0)),"")</f>
        <v>Ascension BB 4B#2</v>
      </c>
      <c r="N1260" s="6" t="str" cm="1">
        <f t="array" ref="N126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0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60" s="6" t="str">
        <f>IFERROR(INDEX(#REF!,MATCH(tblTeamSch[[#This Row],[Team]],[1]!tblTeams[Team],0)),"")</f>
        <v/>
      </c>
      <c r="Q1260" s="6">
        <f>INDEX([1]!tblSchedule[Home Game],MATCH(tblTeamSch[[#This Row],[Game Num]],[1]!tblSchedule[GameNum],0))</f>
        <v>1</v>
      </c>
      <c r="R1260" s="7" t="e">
        <f>IF(COUNTIFS(tblTeamSch[Team],tblTeamSch[[#This Row],[Team]],#REF!,1)&gt;1,"Y","")</f>
        <v>#REF!</v>
      </c>
      <c r="S1260" s="6">
        <f>INDEX([1]!tblLoc[Score],MATCH(INDEX([1]!tblOrg[Loc],MATCH(tblTeamSch[[#This Row],[Org]],[1]!tblOrg[Organization],0)),[1]!tblLoc[Loc],0))</f>
        <v>7</v>
      </c>
      <c r="T1260" s="6" t="e">
        <f>INDEX([1]!tblLoc[Score],MATCH(INDEX([1]!tblOrg[Loc],MATCH(#REF!,[1]!tblOrg[Abbr],0)),[1]!tblLoc[Loc],0))</f>
        <v>#REF!</v>
      </c>
      <c r="U1260" s="6">
        <f>IFERROR(INDEX([1]!tblLoc[Score],MATCH(INDEX([1]!tblOrg[Loc],MATCH(INDEX(FacList,MATCH(tblTeamSch[[#This Row],[Facility]],INDEX(FacList,,1),0),3),[1]!tblOrg[Org Num],0)),[1]!tblLoc[Loc],0)),"")</f>
        <v>7</v>
      </c>
      <c r="V1260" s="6">
        <f>IF(OR(tblTeamSch[[#This Row],[Court]]="",tblTeamSch[[#This Row],[Home]]&gt;0),0,IF(tblTeamSch[[#This Row],[Court]]&lt;10,0,IF(tblTeamSch[[#This Row],[Home Court]]=10,0,10)))</f>
        <v>0</v>
      </c>
      <c r="W1260" s="6" t="e">
        <f>COUNTIFS(tblTeamSch[Travel Score for Game],10,tblTeamSch[Home],0,#REF!,#REF!)</f>
        <v>#REF!</v>
      </c>
      <c r="X1260" s="6" t="str">
        <f>IFERROR(INDEX(tblTeamSch[Overall Travel Score],MATCH(tblTeamSch[[#This Row],[Opponent]],tblTeamSch[Team],0)),"")</f>
        <v/>
      </c>
      <c r="Y1260" s="6" cm="1">
        <f t="array" ref="Y1260">IF(Y1259="Num",1,IF(Y1259="","",IF(Y1259+1&gt;TotalNumRegGames*2,"",Y1259+1)))</f>
        <v>1259</v>
      </c>
    </row>
    <row r="1261" spans="1:25" ht="13.35" customHeight="1" x14ac:dyDescent="0.3">
      <c r="A1261" s="6" cm="1">
        <f t="array" ref="A1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636</v>
      </c>
      <c r="B1261" s="6" cm="1">
        <f t="array" ref="B1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1" s="6">
        <f>IFERROR(INDEX([1]!tblSchedule[Week Game Scheduled],MATCH(tblTeamSch[[#This Row],[Game Num]],[1]!tblSchedule[GameNum],0)),"")</f>
        <v>10</v>
      </c>
      <c r="D1261" s="6">
        <f>IFERROR(INDEX([1]!tblSchedule[Round],MATCH(tblTeamSch[[#This Row],[Game Num]],[1]!tblSchedule[GameNum],0)),"")</f>
        <v>7</v>
      </c>
      <c r="E1261" s="6">
        <f>IFERROR(INDEX([1]!tblSchedule[Rnd Sch],MATCH(tblTeamSch[[#This Row],[Game Num]],[1]!tblSchedule[GameNum],0)),"")</f>
        <v>7</v>
      </c>
      <c r="F1261" s="6" t="str">
        <f>IFERROR(INDEX([1]!tblSchedule[DLC],MATCH(tblTeamSch[[#This Row],[Game Num]],[1]!tblSchedule[GameNum],0)),"")</f>
        <v>4B2A</v>
      </c>
      <c r="G1261" s="7" t="str">
        <f>IFERROR(INDEX([1]!tblSchedule[Facility],MATCH(tblTeamSch[[#This Row],[Game Num]],[1]!tblSchedule[GameNum],0)),"")</f>
        <v>St Edward Gym</v>
      </c>
      <c r="H1261" s="8">
        <f>IFERROR(INDEX([1]!tblSchedule[Game Date],MATCH(tblTeamSch[[#This Row],[Game Num]],[1]!tblSchedule[GameNum],0)),"")</f>
        <v>46054</v>
      </c>
      <c r="I1261" s="9">
        <f>IFERROR(INDEX([1]!tblSchedule[Game Time],MATCH(tblTeamSch[[#This Row],[Game Num]],[1]!tblSchedule[GameNum],0)),"")</f>
        <v>0.625</v>
      </c>
      <c r="J1261" s="10" t="str">
        <f>IFERROR(INDEX([1]!tblTeams[Organization],MATCH(tblTeamSch[[#This Row],[Team]],[1]!tblTeams[Team],0)),"")</f>
        <v>St. Edward</v>
      </c>
      <c r="K1261" s="10" t="str">
        <f>IFERROR(INDEX([1]!tblOrg[Abbr],MATCH(tblTeamSch[[#This Row],[Org]],[1]!tblOrg[Organization],0)),"")</f>
        <v>Ed</v>
      </c>
      <c r="L1261" s="10" t="str">
        <f>IFERROR(INDEX(IF(tblTeamSch[[#This Row],[1vs2]]=1,[1]!tblSchedule[Team 1 Name],[1]!tblSchedule[Team 2 Name]),MATCH(tblTeamSch[[#This Row],[Game Num]],[1]!tblSchedule[GameNum],0)),"")</f>
        <v>St Edward Bball 4B2</v>
      </c>
      <c r="M1261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1261" s="6" t="str" cm="1">
        <f t="array" ref="N126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61" s="6" t="str">
        <f>IFERROR(INDEX(#REF!,MATCH(tblTeamSch[[#This Row],[Team]],[1]!tblTeams[Team],0)),"")</f>
        <v/>
      </c>
      <c r="Q1261" s="6">
        <f>INDEX([1]!tblSchedule[Home Game],MATCH(tblTeamSch[[#This Row],[Game Num]],[1]!tblSchedule[GameNum],0))</f>
        <v>1</v>
      </c>
      <c r="R1261" s="7" t="e">
        <f>IF(COUNTIFS(tblTeamSch[Team],tblTeamSch[[#This Row],[Team]],#REF!,1)&gt;1,"Y","")</f>
        <v>#REF!</v>
      </c>
      <c r="S1261" s="6">
        <f>INDEX([1]!tblLoc[Score],MATCH(INDEX([1]!tblOrg[Loc],MATCH(tblTeamSch[[#This Row],[Org]],[1]!tblOrg[Organization],0)),[1]!tblLoc[Loc],0))</f>
        <v>7</v>
      </c>
      <c r="T1261" s="6" t="e">
        <f>INDEX([1]!tblLoc[Score],MATCH(INDEX([1]!tblOrg[Loc],MATCH(#REF!,[1]!tblOrg[Abbr],0)),[1]!tblLoc[Loc],0))</f>
        <v>#REF!</v>
      </c>
      <c r="U1261" s="6">
        <f>IFERROR(INDEX([1]!tblLoc[Score],MATCH(INDEX([1]!tblOrg[Loc],MATCH(INDEX(FacList,MATCH(tblTeamSch[[#This Row],[Facility]],INDEX(FacList,,1),0),3),[1]!tblOrg[Org Num],0)),[1]!tblLoc[Loc],0)),"")</f>
        <v>7</v>
      </c>
      <c r="V1261" s="6">
        <f>IF(OR(tblTeamSch[[#This Row],[Court]]="",tblTeamSch[[#This Row],[Home]]&gt;0),0,IF(tblTeamSch[[#This Row],[Court]]&lt;10,0,IF(tblTeamSch[[#This Row],[Home Court]]=10,0,10)))</f>
        <v>0</v>
      </c>
      <c r="W1261" s="6" t="e">
        <f>COUNTIFS(tblTeamSch[Travel Score for Game],10,tblTeamSch[Home],0,#REF!,#REF!)</f>
        <v>#REF!</v>
      </c>
      <c r="X1261" s="6" t="str">
        <f>IFERROR(INDEX(tblTeamSch[Overall Travel Score],MATCH(tblTeamSch[[#This Row],[Opponent]],tblTeamSch[Team],0)),"")</f>
        <v/>
      </c>
      <c r="Y1261" s="6" cm="1">
        <f t="array" ref="Y1261">IF(Y1260="Num",1,IF(Y1260="","",IF(Y1260+1&gt;TotalNumRegGames*2,"",Y1260+1)))</f>
        <v>1260</v>
      </c>
    </row>
    <row r="1262" spans="1:25" ht="13.35" customHeight="1" x14ac:dyDescent="0.3">
      <c r="A1262" s="6" cm="1">
        <f t="array" ref="A1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641</v>
      </c>
      <c r="B1262" s="6" cm="1">
        <f t="array" ref="B1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2" s="6">
        <f>IFERROR(INDEX([1]!tblSchedule[Week Game Scheduled],MATCH(tblTeamSch[[#This Row],[Game Num]],[1]!tblSchedule[GameNum],0)),"")</f>
        <v>49</v>
      </c>
      <c r="D1262" s="6">
        <f>IFERROR(INDEX([1]!tblSchedule[Round],MATCH(tblTeamSch[[#This Row],[Game Num]],[1]!tblSchedule[GameNum],0)),"")</f>
        <v>1</v>
      </c>
      <c r="E1262" s="6">
        <f>IFERROR(INDEX([1]!tblSchedule[Rnd Sch],MATCH(tblTeamSch[[#This Row],[Game Num]],[1]!tblSchedule[GameNum],0)),"")</f>
        <v>1</v>
      </c>
      <c r="F1262" s="6" t="str">
        <f>IFERROR(INDEX([1]!tblSchedule[DLC],MATCH(tblTeamSch[[#This Row],[Game Num]],[1]!tblSchedule[GameNum],0)),"")</f>
        <v>4B3</v>
      </c>
      <c r="G1262" s="7" t="str">
        <f>IFERROR(INDEX([1]!tblSchedule[Facility],MATCH(tblTeamSch[[#This Row],[Game Num]],[1]!tblSchedule[GameNum],0)),"")</f>
        <v>Sacred Heart Model School Gym</v>
      </c>
      <c r="H1262" s="8">
        <f>IFERROR(INDEX([1]!tblSchedule[Game Date],MATCH(tblTeamSch[[#This Row],[Game Num]],[1]!tblSchedule[GameNum],0)),"")</f>
        <v>45997</v>
      </c>
      <c r="I1262" s="9">
        <f>IFERROR(INDEX([1]!tblSchedule[Game Time],MATCH(tblTeamSch[[#This Row],[Game Num]],[1]!tblSchedule[GameNum],0)),"")</f>
        <v>0.41666666666666669</v>
      </c>
      <c r="J1262" s="10" t="str">
        <f>IFERROR(INDEX([1]!tblTeams[Organization],MATCH(tblTeamSch[[#This Row],[Team]],[1]!tblTeams[Team],0)),"")</f>
        <v>St. Edward</v>
      </c>
      <c r="K1262" s="10" t="str">
        <f>IFERROR(INDEX([1]!tblOrg[Abbr],MATCH(tblTeamSch[[#This Row],[Org]],[1]!tblOrg[Organization],0)),"")</f>
        <v>Ed</v>
      </c>
      <c r="L1262" s="10" t="str">
        <f>IFERROR(INDEX(IF(tblTeamSch[[#This Row],[1vs2]]=1,[1]!tblSchedule[Team 1 Name],[1]!tblSchedule[Team 2 Name]),MATCH(tblTeamSch[[#This Row],[Game Num]],[1]!tblSchedule[GameNum],0)),"")</f>
        <v>St Edward Bball 4B3</v>
      </c>
      <c r="M1262" s="10" t="str">
        <f>IFERROR(INDEX(IF(tblTeamSch[[#This Row],[1vs2]]=1,[1]!tblSchedule[Team 2 Name],[1]!tblSchedule[Team 1 Name]),MATCH(tblTeamSch[[#This Row],[Game Num]],[1]!tblSchedule[GameNum],0)),"")</f>
        <v>SHMS BB 4B#3</v>
      </c>
      <c r="N1262" s="6" t="str" cm="1">
        <f t="array" ref="N126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2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62" s="6" t="str">
        <f>IFERROR(INDEX(#REF!,MATCH(tblTeamSch[[#This Row],[Team]],[1]!tblTeams[Team],0)),"")</f>
        <v/>
      </c>
      <c r="Q1262" s="6">
        <f>INDEX([1]!tblSchedule[Home Game],MATCH(tblTeamSch[[#This Row],[Game Num]],[1]!tblSchedule[GameNum],0))</f>
        <v>1</v>
      </c>
      <c r="R1262" s="7" t="e">
        <f>IF(COUNTIFS(tblTeamSch[Team],tblTeamSch[[#This Row],[Team]],#REF!,1)&gt;1,"Y","")</f>
        <v>#REF!</v>
      </c>
      <c r="S1262" s="6">
        <f>INDEX([1]!tblLoc[Score],MATCH(INDEX([1]!tblOrg[Loc],MATCH(tblTeamSch[[#This Row],[Org]],[1]!tblOrg[Organization],0)),[1]!tblLoc[Loc],0))</f>
        <v>7</v>
      </c>
      <c r="T1262" s="6" t="e">
        <f>INDEX([1]!tblLoc[Score],MATCH(INDEX([1]!tblOrg[Loc],MATCH(#REF!,[1]!tblOrg[Abbr],0)),[1]!tblLoc[Loc],0))</f>
        <v>#REF!</v>
      </c>
      <c r="U1262" s="6">
        <f>IFERROR(INDEX([1]!tblLoc[Score],MATCH(INDEX([1]!tblOrg[Loc],MATCH(INDEX(FacList,MATCH(tblTeamSch[[#This Row],[Facility]],INDEX(FacList,,1),0),3),[1]!tblOrg[Org Num],0)),[1]!tblLoc[Loc],0)),"")</f>
        <v>0</v>
      </c>
      <c r="V1262" s="6">
        <f>IF(OR(tblTeamSch[[#This Row],[Court]]="",tblTeamSch[[#This Row],[Home]]&gt;0),0,IF(tblTeamSch[[#This Row],[Court]]&lt;10,0,IF(tblTeamSch[[#This Row],[Home Court]]=10,0,10)))</f>
        <v>0</v>
      </c>
      <c r="W1262" s="6" t="e">
        <f>COUNTIFS(tblTeamSch[Travel Score for Game],10,tblTeamSch[Home],0,#REF!,#REF!)</f>
        <v>#REF!</v>
      </c>
      <c r="X1262" s="6" t="str">
        <f>IFERROR(INDEX(tblTeamSch[Overall Travel Score],MATCH(tblTeamSch[[#This Row],[Opponent]],tblTeamSch[Team],0)),"")</f>
        <v/>
      </c>
      <c r="Y1262" s="6" cm="1">
        <f t="array" ref="Y1262">IF(Y1261="Num",1,IF(Y1261="","",IF(Y1261+1&gt;TotalNumRegGames*2,"",Y1261+1)))</f>
        <v>1261</v>
      </c>
    </row>
    <row r="1263" spans="1:25" ht="13.35" customHeight="1" x14ac:dyDescent="0.3">
      <c r="A1263" s="6" cm="1">
        <f t="array" ref="A1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655</v>
      </c>
      <c r="B1263" s="6" cm="1">
        <f t="array" ref="B1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3" s="6">
        <f>IFERROR(INDEX([1]!tblSchedule[Week Game Scheduled],MATCH(tblTeamSch[[#This Row],[Game Num]],[1]!tblSchedule[GameNum],0)),"")</f>
        <v>50</v>
      </c>
      <c r="D1263" s="6">
        <f>IFERROR(INDEX([1]!tblSchedule[Round],MATCH(tblTeamSch[[#This Row],[Game Num]],[1]!tblSchedule[GameNum],0)),"")</f>
        <v>2</v>
      </c>
      <c r="E1263" s="6">
        <f>IFERROR(INDEX([1]!tblSchedule[Rnd Sch],MATCH(tblTeamSch[[#This Row],[Game Num]],[1]!tblSchedule[GameNum],0)),"")</f>
        <v>2</v>
      </c>
      <c r="F1263" s="6" t="str">
        <f>IFERROR(INDEX([1]!tblSchedule[DLC],MATCH(tblTeamSch[[#This Row],[Game Num]],[1]!tblSchedule[GameNum],0)),"")</f>
        <v>4B3</v>
      </c>
      <c r="G1263" s="7" t="str">
        <f>IFERROR(INDEX([1]!tblSchedule[Facility],MATCH(tblTeamSch[[#This Row],[Game Num]],[1]!tblSchedule[GameNum],0)),"")</f>
        <v>St Edward Gym</v>
      </c>
      <c r="H1263" s="8">
        <f>IFERROR(INDEX([1]!tblSchedule[Game Date],MATCH(tblTeamSch[[#This Row],[Game Num]],[1]!tblSchedule[GameNum],0)),"")</f>
        <v>46004</v>
      </c>
      <c r="I1263" s="9">
        <f>IFERROR(INDEX([1]!tblSchedule[Game Time],MATCH(tblTeamSch[[#This Row],[Game Num]],[1]!tblSchedule[GameNum],0)),"")</f>
        <v>0.5</v>
      </c>
      <c r="J1263" s="10" t="str">
        <f>IFERROR(INDEX([1]!tblTeams[Organization],MATCH(tblTeamSch[[#This Row],[Team]],[1]!tblTeams[Team],0)),"")</f>
        <v>St. Edward</v>
      </c>
      <c r="K1263" s="10" t="str">
        <f>IFERROR(INDEX([1]!tblOrg[Abbr],MATCH(tblTeamSch[[#This Row],[Org]],[1]!tblOrg[Organization],0)),"")</f>
        <v>Ed</v>
      </c>
      <c r="L1263" s="10" t="str">
        <f>IFERROR(INDEX(IF(tblTeamSch[[#This Row],[1vs2]]=1,[1]!tblSchedule[Team 1 Name],[1]!tblSchedule[Team 2 Name]),MATCH(tblTeamSch[[#This Row],[Game Num]],[1]!tblSchedule[GameNum],0)),"")</f>
        <v>St Edward Bball 4B3</v>
      </c>
      <c r="M1263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1263" s="6" t="str" cm="1">
        <f t="array" ref="N126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63" s="6" t="str">
        <f>IFERROR(INDEX(#REF!,MATCH(tblTeamSch[[#This Row],[Team]],[1]!tblTeams[Team],0)),"")</f>
        <v/>
      </c>
      <c r="Q1263" s="6">
        <f>INDEX([1]!tblSchedule[Home Game],MATCH(tblTeamSch[[#This Row],[Game Num]],[1]!tblSchedule[GameNum],0))</f>
        <v>1</v>
      </c>
      <c r="R1263" s="7" t="e">
        <f>IF(COUNTIFS(tblTeamSch[Team],tblTeamSch[[#This Row],[Team]],#REF!,1)&gt;1,"Y","")</f>
        <v>#REF!</v>
      </c>
      <c r="S1263" s="6">
        <f>INDEX([1]!tblLoc[Score],MATCH(INDEX([1]!tblOrg[Loc],MATCH(tblTeamSch[[#This Row],[Org]],[1]!tblOrg[Organization],0)),[1]!tblLoc[Loc],0))</f>
        <v>7</v>
      </c>
      <c r="T1263" s="6" t="e">
        <f>INDEX([1]!tblLoc[Score],MATCH(INDEX([1]!tblOrg[Loc],MATCH(#REF!,[1]!tblOrg[Abbr],0)),[1]!tblLoc[Loc],0))</f>
        <v>#REF!</v>
      </c>
      <c r="U1263" s="6">
        <f>IFERROR(INDEX([1]!tblLoc[Score],MATCH(INDEX([1]!tblOrg[Loc],MATCH(INDEX(FacList,MATCH(tblTeamSch[[#This Row],[Facility]],INDEX(FacList,,1),0),3),[1]!tblOrg[Org Num],0)),[1]!tblLoc[Loc],0)),"")</f>
        <v>7</v>
      </c>
      <c r="V1263" s="6">
        <f>IF(OR(tblTeamSch[[#This Row],[Court]]="",tblTeamSch[[#This Row],[Home]]&gt;0),0,IF(tblTeamSch[[#This Row],[Court]]&lt;10,0,IF(tblTeamSch[[#This Row],[Home Court]]=10,0,10)))</f>
        <v>0</v>
      </c>
      <c r="W1263" s="6" t="e">
        <f>COUNTIFS(tblTeamSch[Travel Score for Game],10,tblTeamSch[Home],0,#REF!,#REF!)</f>
        <v>#REF!</v>
      </c>
      <c r="X1263" s="6" t="str">
        <f>IFERROR(INDEX(tblTeamSch[Overall Travel Score],MATCH(tblTeamSch[[#This Row],[Opponent]],tblTeamSch[Team],0)),"")</f>
        <v/>
      </c>
      <c r="Y1263" s="6" cm="1">
        <f t="array" ref="Y1263">IF(Y1262="Num",1,IF(Y1262="","",IF(Y1262+1&gt;TotalNumRegGames*2,"",Y1262+1)))</f>
        <v>1262</v>
      </c>
    </row>
    <row r="1264" spans="1:25" ht="13.35" customHeight="1" x14ac:dyDescent="0.3">
      <c r="A1264" s="6" cm="1">
        <f t="array" ref="A1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669</v>
      </c>
      <c r="B1264" s="6" cm="1">
        <f t="array" ref="B1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4" s="6">
        <f>IFERROR(INDEX([1]!tblSchedule[Week Game Scheduled],MATCH(tblTeamSch[[#This Row],[Game Num]],[1]!tblSchedule[GameNum],0)),"")</f>
        <v>5</v>
      </c>
      <c r="D1264" s="6">
        <f>IFERROR(INDEX([1]!tblSchedule[Round],MATCH(tblTeamSch[[#This Row],[Game Num]],[1]!tblSchedule[GameNum],0)),"")</f>
        <v>3</v>
      </c>
      <c r="E1264" s="6">
        <f>IFERROR(INDEX([1]!tblSchedule[Rnd Sch],MATCH(tblTeamSch[[#This Row],[Game Num]],[1]!tblSchedule[GameNum],0)),"")</f>
        <v>3</v>
      </c>
      <c r="F1264" s="6" t="str">
        <f>IFERROR(INDEX([1]!tblSchedule[DLC],MATCH(tblTeamSch[[#This Row],[Game Num]],[1]!tblSchedule[GameNum],0)),"")</f>
        <v>4B3</v>
      </c>
      <c r="G1264" s="7" t="str">
        <f>IFERROR(INDEX([1]!tblSchedule[Facility],MATCH(tblTeamSch[[#This Row],[Game Num]],[1]!tblSchedule[GameNum],0)),"")</f>
        <v>Saint Bernard Parish Hall</v>
      </c>
      <c r="H1264" s="8">
        <f>IFERROR(INDEX([1]!tblSchedule[Game Date],MATCH(tblTeamSch[[#This Row],[Game Num]],[1]!tblSchedule[GameNum],0)),"")</f>
        <v>46025</v>
      </c>
      <c r="I1264" s="9">
        <f>IFERROR(INDEX([1]!tblSchedule[Game Time],MATCH(tblTeamSch[[#This Row],[Game Num]],[1]!tblSchedule[GameNum],0)),"")</f>
        <v>0.58333333333333337</v>
      </c>
      <c r="J1264" s="10" t="str">
        <f>IFERROR(INDEX([1]!tblTeams[Organization],MATCH(tblTeamSch[[#This Row],[Team]],[1]!tblTeams[Team],0)),"")</f>
        <v>St. Edward</v>
      </c>
      <c r="K1264" s="10" t="str">
        <f>IFERROR(INDEX([1]!tblOrg[Abbr],MATCH(tblTeamSch[[#This Row],[Org]],[1]!tblOrg[Organization],0)),"")</f>
        <v>Ed</v>
      </c>
      <c r="L1264" s="10" t="str">
        <f>IFERROR(INDEX(IF(tblTeamSch[[#This Row],[1vs2]]=1,[1]!tblSchedule[Team 1 Name],[1]!tblSchedule[Team 2 Name]),MATCH(tblTeamSch[[#This Row],[Game Num]],[1]!tblSchedule[GameNum],0)),"")</f>
        <v>St Edward Bball 4B3</v>
      </c>
      <c r="M1264" s="10" t="str">
        <f>IFERROR(INDEX(IF(tblTeamSch[[#This Row],[1vs2]]=1,[1]!tblSchedule[Team 2 Name],[1]!tblSchedule[Team 1 Name]),MATCH(tblTeamSch[[#This Row],[Game Num]],[1]!tblSchedule[GameNum],0)),"")</f>
        <v>St Bernard BB 4B#3</v>
      </c>
      <c r="N1264" s="6" t="str" cm="1">
        <f t="array" ref="N126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6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64" s="6" t="str">
        <f>IFERROR(INDEX(#REF!,MATCH(tblTeamSch[[#This Row],[Team]],[1]!tblTeams[Team],0)),"")</f>
        <v/>
      </c>
      <c r="Q1264" s="6">
        <f>INDEX([1]!tblSchedule[Home Game],MATCH(tblTeamSch[[#This Row],[Game Num]],[1]!tblSchedule[GameNum],0))</f>
        <v>1</v>
      </c>
      <c r="R1264" s="7" t="e">
        <f>IF(COUNTIFS(tblTeamSch[Team],tblTeamSch[[#This Row],[Team]],#REF!,1)&gt;1,"Y","")</f>
        <v>#REF!</v>
      </c>
      <c r="S1264" s="6">
        <f>INDEX([1]!tblLoc[Score],MATCH(INDEX([1]!tblOrg[Loc],MATCH(tblTeamSch[[#This Row],[Org]],[1]!tblOrg[Organization],0)),[1]!tblLoc[Loc],0))</f>
        <v>7</v>
      </c>
      <c r="T1264" s="6" t="e">
        <f>INDEX([1]!tblLoc[Score],MATCH(INDEX([1]!tblOrg[Loc],MATCH(#REF!,[1]!tblOrg[Abbr],0)),[1]!tblLoc[Loc],0))</f>
        <v>#REF!</v>
      </c>
      <c r="U1264" s="6">
        <f>IFERROR(INDEX([1]!tblLoc[Score],MATCH(INDEX([1]!tblOrg[Loc],MATCH(INDEX(FacList,MATCH(tblTeamSch[[#This Row],[Facility]],INDEX(FacList,,1),0),3),[1]!tblOrg[Org Num],0)),[1]!tblLoc[Loc],0)),"")</f>
        <v>7</v>
      </c>
      <c r="V1264" s="6">
        <f>IF(OR(tblTeamSch[[#This Row],[Court]]="",tblTeamSch[[#This Row],[Home]]&gt;0),0,IF(tblTeamSch[[#This Row],[Court]]&lt;10,0,IF(tblTeamSch[[#This Row],[Home Court]]=10,0,10)))</f>
        <v>0</v>
      </c>
      <c r="W1264" s="6" t="e">
        <f>COUNTIFS(tblTeamSch[Travel Score for Game],10,tblTeamSch[Home],0,#REF!,#REF!)</f>
        <v>#REF!</v>
      </c>
      <c r="X1264" s="6" t="str">
        <f>IFERROR(INDEX(tblTeamSch[Overall Travel Score],MATCH(tblTeamSch[[#This Row],[Opponent]],tblTeamSch[Team],0)),"")</f>
        <v/>
      </c>
      <c r="Y1264" s="6" cm="1">
        <f t="array" ref="Y1264">IF(Y1263="Num",1,IF(Y1263="","",IF(Y1263+1&gt;TotalNumRegGames*2,"",Y1263+1)))</f>
        <v>1263</v>
      </c>
    </row>
    <row r="1265" spans="1:25" ht="13.35" customHeight="1" x14ac:dyDescent="0.3">
      <c r="A1265" s="6" cm="1">
        <f t="array" ref="A1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683</v>
      </c>
      <c r="B1265" s="6" cm="1">
        <f t="array" ref="B1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5" s="6">
        <f>IFERROR(INDEX([1]!tblSchedule[Week Game Scheduled],MATCH(tblTeamSch[[#This Row],[Game Num]],[1]!tblSchedule[GameNum],0)),"")</f>
        <v>6</v>
      </c>
      <c r="D1265" s="6">
        <f>IFERROR(INDEX([1]!tblSchedule[Round],MATCH(tblTeamSch[[#This Row],[Game Num]],[1]!tblSchedule[GameNum],0)),"")</f>
        <v>4</v>
      </c>
      <c r="E1265" s="6">
        <f>IFERROR(INDEX([1]!tblSchedule[Rnd Sch],MATCH(tblTeamSch[[#This Row],[Game Num]],[1]!tblSchedule[GameNum],0)),"")</f>
        <v>4</v>
      </c>
      <c r="F1265" s="6" t="str">
        <f>IFERROR(INDEX([1]!tblSchedule[DLC],MATCH(tblTeamSch[[#This Row],[Game Num]],[1]!tblSchedule[GameNum],0)),"")</f>
        <v>4B3</v>
      </c>
      <c r="G1265" s="7" t="str">
        <f>IFERROR(INDEX([1]!tblSchedule[Facility],MATCH(tblTeamSch[[#This Row],[Game Num]],[1]!tblSchedule[GameNum],0)),"")</f>
        <v>St. Albert the Great Gym</v>
      </c>
      <c r="H1265" s="8">
        <f>IFERROR(INDEX([1]!tblSchedule[Game Date],MATCH(tblTeamSch[[#This Row],[Game Num]],[1]!tblSchedule[GameNum],0)),"")</f>
        <v>46032</v>
      </c>
      <c r="I1265" s="9">
        <f>IFERROR(INDEX([1]!tblSchedule[Game Time],MATCH(tblTeamSch[[#This Row],[Game Num]],[1]!tblSchedule[GameNum],0)),"")</f>
        <v>0.5</v>
      </c>
      <c r="J1265" s="10" t="str">
        <f>IFERROR(INDEX([1]!tblTeams[Organization],MATCH(tblTeamSch[[#This Row],[Team]],[1]!tblTeams[Team],0)),"")</f>
        <v>St. Edward</v>
      </c>
      <c r="K1265" s="10" t="str">
        <f>IFERROR(INDEX([1]!tblOrg[Abbr],MATCH(tblTeamSch[[#This Row],[Org]],[1]!tblOrg[Organization],0)),"")</f>
        <v>Ed</v>
      </c>
      <c r="L1265" s="10" t="str">
        <f>IFERROR(INDEX(IF(tblTeamSch[[#This Row],[1vs2]]=1,[1]!tblSchedule[Team 1 Name],[1]!tblSchedule[Team 2 Name]),MATCH(tblTeamSch[[#This Row],[Game Num]],[1]!tblSchedule[GameNum],0)),"")</f>
        <v>St Edward Bball 4B3</v>
      </c>
      <c r="M1265" s="10" t="str">
        <f>IFERROR(INDEX(IF(tblTeamSch[[#This Row],[1vs2]]=1,[1]!tblSchedule[Team 2 Name],[1]!tblSchedule[Team 1 Name]),MATCH(tblTeamSch[[#This Row],[Game Num]],[1]!tblSchedule[GameNum],0)),"")</f>
        <v>St. Albert BB 4B#3 Gold</v>
      </c>
      <c r="N1265" s="6" t="str" cm="1">
        <f t="array" ref="N126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65" s="6" t="str">
        <f>IFERROR(INDEX(#REF!,MATCH(tblTeamSch[[#This Row],[Team]],[1]!tblTeams[Team],0)),"")</f>
        <v/>
      </c>
      <c r="Q1265" s="6">
        <f>INDEX([1]!tblSchedule[Home Game],MATCH(tblTeamSch[[#This Row],[Game Num]],[1]!tblSchedule[GameNum],0))</f>
        <v>1</v>
      </c>
      <c r="R1265" s="7" t="e">
        <f>IF(COUNTIFS(tblTeamSch[Team],tblTeamSch[[#This Row],[Team]],#REF!,1)&gt;1,"Y","")</f>
        <v>#REF!</v>
      </c>
      <c r="S1265" s="6">
        <f>INDEX([1]!tblLoc[Score],MATCH(INDEX([1]!tblOrg[Loc],MATCH(tblTeamSch[[#This Row],[Org]],[1]!tblOrg[Organization],0)),[1]!tblLoc[Loc],0))</f>
        <v>7</v>
      </c>
      <c r="T1265" s="6" t="e">
        <f>INDEX([1]!tblLoc[Score],MATCH(INDEX([1]!tblOrg[Loc],MATCH(#REF!,[1]!tblOrg[Abbr],0)),[1]!tblLoc[Loc],0))</f>
        <v>#REF!</v>
      </c>
      <c r="U1265" s="6">
        <f>IFERROR(INDEX([1]!tblLoc[Score],MATCH(INDEX([1]!tblOrg[Loc],MATCH(INDEX(FacList,MATCH(tblTeamSch[[#This Row],[Facility]],INDEX(FacList,,1),0),3),[1]!tblOrg[Org Num],0)),[1]!tblLoc[Loc],0)),"")</f>
        <v>0</v>
      </c>
      <c r="V1265" s="6">
        <f>IF(OR(tblTeamSch[[#This Row],[Court]]="",tblTeamSch[[#This Row],[Home]]&gt;0),0,IF(tblTeamSch[[#This Row],[Court]]&lt;10,0,IF(tblTeamSch[[#This Row],[Home Court]]=10,0,10)))</f>
        <v>0</v>
      </c>
      <c r="W1265" s="6" t="e">
        <f>COUNTIFS(tblTeamSch[Travel Score for Game],10,tblTeamSch[Home],0,#REF!,#REF!)</f>
        <v>#REF!</v>
      </c>
      <c r="X1265" s="6" t="str">
        <f>IFERROR(INDEX(tblTeamSch[Overall Travel Score],MATCH(tblTeamSch[[#This Row],[Opponent]],tblTeamSch[Team],0)),"")</f>
        <v/>
      </c>
      <c r="Y1265" s="6" cm="1">
        <f t="array" ref="Y1265">IF(Y1264="Num",1,IF(Y1264="","",IF(Y1264+1&gt;TotalNumRegGames*2,"",Y1264+1)))</f>
        <v>1264</v>
      </c>
    </row>
    <row r="1266" spans="1:25" ht="13.35" customHeight="1" x14ac:dyDescent="0.3">
      <c r="A1266" s="6" cm="1">
        <f t="array" ref="A1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697</v>
      </c>
      <c r="B1266" s="6" cm="1">
        <f t="array" ref="B1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6" s="6">
        <f>IFERROR(INDEX([1]!tblSchedule[Week Game Scheduled],MATCH(tblTeamSch[[#This Row],[Game Num]],[1]!tblSchedule[GameNum],0)),"")</f>
        <v>7</v>
      </c>
      <c r="D1266" s="6">
        <f>IFERROR(INDEX([1]!tblSchedule[Round],MATCH(tblTeamSch[[#This Row],[Game Num]],[1]!tblSchedule[GameNum],0)),"")</f>
        <v>5</v>
      </c>
      <c r="E1266" s="6">
        <f>IFERROR(INDEX([1]!tblSchedule[Rnd Sch],MATCH(tblTeamSch[[#This Row],[Game Num]],[1]!tblSchedule[GameNum],0)),"")</f>
        <v>5</v>
      </c>
      <c r="F1266" s="6" t="str">
        <f>IFERROR(INDEX([1]!tblSchedule[DLC],MATCH(tblTeamSch[[#This Row],[Game Num]],[1]!tblSchedule[GameNum],0)),"")</f>
        <v>4B3</v>
      </c>
      <c r="G1266" s="7" t="str">
        <f>IFERROR(INDEX([1]!tblSchedule[Facility],MATCH(tblTeamSch[[#This Row],[Game Num]],[1]!tblSchedule[GameNum],0)),"")</f>
        <v>St Edward Gym</v>
      </c>
      <c r="H1266" s="8">
        <f>IFERROR(INDEX([1]!tblSchedule[Game Date],MATCH(tblTeamSch[[#This Row],[Game Num]],[1]!tblSchedule[GameNum],0)),"")</f>
        <v>46039</v>
      </c>
      <c r="I1266" s="9">
        <f>IFERROR(INDEX([1]!tblSchedule[Game Time],MATCH(tblTeamSch[[#This Row],[Game Num]],[1]!tblSchedule[GameNum],0)),"")</f>
        <v>0.5</v>
      </c>
      <c r="J1266" s="10" t="str">
        <f>IFERROR(INDEX([1]!tblTeams[Organization],MATCH(tblTeamSch[[#This Row],[Team]],[1]!tblTeams[Team],0)),"")</f>
        <v>St. Edward</v>
      </c>
      <c r="K1266" s="10" t="str">
        <f>IFERROR(INDEX([1]!tblOrg[Abbr],MATCH(tblTeamSch[[#This Row],[Org]],[1]!tblOrg[Organization],0)),"")</f>
        <v>Ed</v>
      </c>
      <c r="L1266" s="10" t="str">
        <f>IFERROR(INDEX(IF(tblTeamSch[[#This Row],[1vs2]]=1,[1]!tblSchedule[Team 1 Name],[1]!tblSchedule[Team 2 Name]),MATCH(tblTeamSch[[#This Row],[Game Num]],[1]!tblSchedule[GameNum],0)),"")</f>
        <v>St Edward Bball 4B3</v>
      </c>
      <c r="M1266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1266" s="6" t="str" cm="1">
        <f t="array" ref="N126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66" s="6" t="str">
        <f>IFERROR(INDEX(#REF!,MATCH(tblTeamSch[[#This Row],[Team]],[1]!tblTeams[Team],0)),"")</f>
        <v/>
      </c>
      <c r="Q1266" s="6">
        <f>INDEX([1]!tblSchedule[Home Game],MATCH(tblTeamSch[[#This Row],[Game Num]],[1]!tblSchedule[GameNum],0))</f>
        <v>1</v>
      </c>
      <c r="R1266" s="7" t="e">
        <f>IF(COUNTIFS(tblTeamSch[Team],tblTeamSch[[#This Row],[Team]],#REF!,1)&gt;1,"Y","")</f>
        <v>#REF!</v>
      </c>
      <c r="S1266" s="6">
        <f>INDEX([1]!tblLoc[Score],MATCH(INDEX([1]!tblOrg[Loc],MATCH(tblTeamSch[[#This Row],[Org]],[1]!tblOrg[Organization],0)),[1]!tblLoc[Loc],0))</f>
        <v>7</v>
      </c>
      <c r="T1266" s="6" t="e">
        <f>INDEX([1]!tblLoc[Score],MATCH(INDEX([1]!tblOrg[Loc],MATCH(#REF!,[1]!tblOrg[Abbr],0)),[1]!tblLoc[Loc],0))</f>
        <v>#REF!</v>
      </c>
      <c r="U1266" s="6">
        <f>IFERROR(INDEX([1]!tblLoc[Score],MATCH(INDEX([1]!tblOrg[Loc],MATCH(INDEX(FacList,MATCH(tblTeamSch[[#This Row],[Facility]],INDEX(FacList,,1),0),3),[1]!tblOrg[Org Num],0)),[1]!tblLoc[Loc],0)),"")</f>
        <v>7</v>
      </c>
      <c r="V1266" s="6">
        <f>IF(OR(tblTeamSch[[#This Row],[Court]]="",tblTeamSch[[#This Row],[Home]]&gt;0),0,IF(tblTeamSch[[#This Row],[Court]]&lt;10,0,IF(tblTeamSch[[#This Row],[Home Court]]=10,0,10)))</f>
        <v>0</v>
      </c>
      <c r="W1266" s="6" t="e">
        <f>COUNTIFS(tblTeamSch[Travel Score for Game],10,tblTeamSch[Home],0,#REF!,#REF!)</f>
        <v>#REF!</v>
      </c>
      <c r="X1266" s="6" t="str">
        <f>IFERROR(INDEX(tblTeamSch[Overall Travel Score],MATCH(tblTeamSch[[#This Row],[Opponent]],tblTeamSch[Team],0)),"")</f>
        <v/>
      </c>
      <c r="Y1266" s="6" cm="1">
        <f t="array" ref="Y1266">IF(Y1265="Num",1,IF(Y1265="","",IF(Y1265+1&gt;TotalNumRegGames*2,"",Y1265+1)))</f>
        <v>1265</v>
      </c>
    </row>
    <row r="1267" spans="1:25" ht="13.35" customHeight="1" x14ac:dyDescent="0.3">
      <c r="A1267" s="6" cm="1">
        <f t="array" ref="A1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711</v>
      </c>
      <c r="B1267" s="6" cm="1">
        <f t="array" ref="B1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7" s="6">
        <f>IFERROR(INDEX([1]!tblSchedule[Week Game Scheduled],MATCH(tblTeamSch[[#This Row],[Game Num]],[1]!tblSchedule[GameNum],0)),"")</f>
        <v>8</v>
      </c>
      <c r="D1267" s="6">
        <f>IFERROR(INDEX([1]!tblSchedule[Round],MATCH(tblTeamSch[[#This Row],[Game Num]],[1]!tblSchedule[GameNum],0)),"")</f>
        <v>6</v>
      </c>
      <c r="E1267" s="6">
        <f>IFERROR(INDEX([1]!tblSchedule[Rnd Sch],MATCH(tblTeamSch[[#This Row],[Game Num]],[1]!tblSchedule[GameNum],0)),"")</f>
        <v>6</v>
      </c>
      <c r="F1267" s="6" t="str">
        <f>IFERROR(INDEX([1]!tblSchedule[DLC],MATCH(tblTeamSch[[#This Row],[Game Num]],[1]!tblSchedule[GameNum],0)),"")</f>
        <v>4B3</v>
      </c>
      <c r="G1267" s="7" t="str">
        <f>IFERROR(INDEX([1]!tblSchedule[Facility],MATCH(tblTeamSch[[#This Row],[Game Num]],[1]!tblSchedule[GameNum],0)),"")</f>
        <v>St Edward Gym</v>
      </c>
      <c r="H1267" s="8">
        <f>IFERROR(INDEX([1]!tblSchedule[Game Date],MATCH(tblTeamSch[[#This Row],[Game Num]],[1]!tblSchedule[GameNum],0)),"")</f>
        <v>46046</v>
      </c>
      <c r="I1267" s="9">
        <f>IFERROR(INDEX([1]!tblSchedule[Game Time],MATCH(tblTeamSch[[#This Row],[Game Num]],[1]!tblSchedule[GameNum],0)),"")</f>
        <v>0.5</v>
      </c>
      <c r="J1267" s="10" t="str">
        <f>IFERROR(INDEX([1]!tblTeams[Organization],MATCH(tblTeamSch[[#This Row],[Team]],[1]!tblTeams[Team],0)),"")</f>
        <v>St. Edward</v>
      </c>
      <c r="K1267" s="10" t="str">
        <f>IFERROR(INDEX([1]!tblOrg[Abbr],MATCH(tblTeamSch[[#This Row],[Org]],[1]!tblOrg[Organization],0)),"")</f>
        <v>Ed</v>
      </c>
      <c r="L1267" s="10" t="str">
        <f>IFERROR(INDEX(IF(tblTeamSch[[#This Row],[1vs2]]=1,[1]!tblSchedule[Team 1 Name],[1]!tblSchedule[Team 2 Name]),MATCH(tblTeamSch[[#This Row],[Game Num]],[1]!tblSchedule[GameNum],0)),"")</f>
        <v>St Edward Bball 4B3</v>
      </c>
      <c r="M1267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1267" s="6" t="str" cm="1">
        <f t="array" ref="N126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67" s="6" t="str">
        <f>IFERROR(INDEX(#REF!,MATCH(tblTeamSch[[#This Row],[Team]],[1]!tblTeams[Team],0)),"")</f>
        <v/>
      </c>
      <c r="Q1267" s="6">
        <f>INDEX([1]!tblSchedule[Home Game],MATCH(tblTeamSch[[#This Row],[Game Num]],[1]!tblSchedule[GameNum],0))</f>
        <v>1</v>
      </c>
      <c r="R1267" s="7" t="e">
        <f>IF(COUNTIFS(tblTeamSch[Team],tblTeamSch[[#This Row],[Team]],#REF!,1)&gt;1,"Y","")</f>
        <v>#REF!</v>
      </c>
      <c r="S1267" s="6">
        <f>INDEX([1]!tblLoc[Score],MATCH(INDEX([1]!tblOrg[Loc],MATCH(tblTeamSch[[#This Row],[Org]],[1]!tblOrg[Organization],0)),[1]!tblLoc[Loc],0))</f>
        <v>7</v>
      </c>
      <c r="T1267" s="6" t="e">
        <f>INDEX([1]!tblLoc[Score],MATCH(INDEX([1]!tblOrg[Loc],MATCH(#REF!,[1]!tblOrg[Abbr],0)),[1]!tblLoc[Loc],0))</f>
        <v>#REF!</v>
      </c>
      <c r="U1267" s="6">
        <f>IFERROR(INDEX([1]!tblLoc[Score],MATCH(INDEX([1]!tblOrg[Loc],MATCH(INDEX(FacList,MATCH(tblTeamSch[[#This Row],[Facility]],INDEX(FacList,,1),0),3),[1]!tblOrg[Org Num],0)),[1]!tblLoc[Loc],0)),"")</f>
        <v>7</v>
      </c>
      <c r="V1267" s="6">
        <f>IF(OR(tblTeamSch[[#This Row],[Court]]="",tblTeamSch[[#This Row],[Home]]&gt;0),0,IF(tblTeamSch[[#This Row],[Court]]&lt;10,0,IF(tblTeamSch[[#This Row],[Home Court]]=10,0,10)))</f>
        <v>0</v>
      </c>
      <c r="W1267" s="6" t="e">
        <f>COUNTIFS(tblTeamSch[Travel Score for Game],10,tblTeamSch[Home],0,#REF!,#REF!)</f>
        <v>#REF!</v>
      </c>
      <c r="X1267" s="6" t="str">
        <f>IFERROR(INDEX(tblTeamSch[Overall Travel Score],MATCH(tblTeamSch[[#This Row],[Opponent]],tblTeamSch[Team],0)),"")</f>
        <v/>
      </c>
      <c r="Y1267" s="6" cm="1">
        <f t="array" ref="Y1267">IF(Y1266="Num",1,IF(Y1266="","",IF(Y1266+1&gt;TotalNumRegGames*2,"",Y1266+1)))</f>
        <v>1266</v>
      </c>
    </row>
    <row r="1268" spans="1:25" ht="13.35" customHeight="1" x14ac:dyDescent="0.3">
      <c r="A1268" s="6" cm="1">
        <f t="array" ref="A1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725</v>
      </c>
      <c r="B1268" s="6" cm="1">
        <f t="array" ref="B1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8" s="6">
        <f>IFERROR(INDEX([1]!tblSchedule[Week Game Scheduled],MATCH(tblTeamSch[[#This Row],[Game Num]],[1]!tblSchedule[GameNum],0)),"")</f>
        <v>9</v>
      </c>
      <c r="D1268" s="6">
        <f>IFERROR(INDEX([1]!tblSchedule[Round],MATCH(tblTeamSch[[#This Row],[Game Num]],[1]!tblSchedule[GameNum],0)),"")</f>
        <v>7</v>
      </c>
      <c r="E1268" s="6">
        <f>IFERROR(INDEX([1]!tblSchedule[Rnd Sch],MATCH(tblTeamSch[[#This Row],[Game Num]],[1]!tblSchedule[GameNum],0)),"")</f>
        <v>7</v>
      </c>
      <c r="F1268" s="6" t="str">
        <f>IFERROR(INDEX([1]!tblSchedule[DLC],MATCH(tblTeamSch[[#This Row],[Game Num]],[1]!tblSchedule[GameNum],0)),"")</f>
        <v>4B3</v>
      </c>
      <c r="G1268" s="7" t="str">
        <f>IFERROR(INDEX([1]!tblSchedule[Facility],MATCH(tblTeamSch[[#This Row],[Game Num]],[1]!tblSchedule[GameNum],0)),"")</f>
        <v>St Edward Gym</v>
      </c>
      <c r="H1268" s="8">
        <f>IFERROR(INDEX([1]!tblSchedule[Game Date],MATCH(tblTeamSch[[#This Row],[Game Num]],[1]!tblSchedule[GameNum],0)),"")</f>
        <v>46053</v>
      </c>
      <c r="I1268" s="9">
        <f>IFERROR(INDEX([1]!tblSchedule[Game Time],MATCH(tblTeamSch[[#This Row],[Game Num]],[1]!tblSchedule[GameNum],0)),"")</f>
        <v>0.5</v>
      </c>
      <c r="J1268" s="10" t="str">
        <f>IFERROR(INDEX([1]!tblTeams[Organization],MATCH(tblTeamSch[[#This Row],[Team]],[1]!tblTeams[Team],0)),"")</f>
        <v>St. Edward</v>
      </c>
      <c r="K1268" s="10" t="str">
        <f>IFERROR(INDEX([1]!tblOrg[Abbr],MATCH(tblTeamSch[[#This Row],[Org]],[1]!tblOrg[Organization],0)),"")</f>
        <v>Ed</v>
      </c>
      <c r="L1268" s="10" t="str">
        <f>IFERROR(INDEX(IF(tblTeamSch[[#This Row],[1vs2]]=1,[1]!tblSchedule[Team 1 Name],[1]!tblSchedule[Team 2 Name]),MATCH(tblTeamSch[[#This Row],[Game Num]],[1]!tblSchedule[GameNum],0)),"")</f>
        <v>St Edward Bball 4B3</v>
      </c>
      <c r="M1268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1268" s="6" t="str" cm="1">
        <f t="array" ref="N126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8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68" s="6" t="str">
        <f>IFERROR(INDEX(#REF!,MATCH(tblTeamSch[[#This Row],[Team]],[1]!tblTeams[Team],0)),"")</f>
        <v/>
      </c>
      <c r="Q1268" s="6">
        <f>INDEX([1]!tblSchedule[Home Game],MATCH(tblTeamSch[[#This Row],[Game Num]],[1]!tblSchedule[GameNum],0))</f>
        <v>1</v>
      </c>
      <c r="R1268" s="7" t="e">
        <f>IF(COUNTIFS(tblTeamSch[Team],tblTeamSch[[#This Row],[Team]],#REF!,1)&gt;1,"Y","")</f>
        <v>#REF!</v>
      </c>
      <c r="S1268" s="6">
        <f>INDEX([1]!tblLoc[Score],MATCH(INDEX([1]!tblOrg[Loc],MATCH(tblTeamSch[[#This Row],[Org]],[1]!tblOrg[Organization],0)),[1]!tblLoc[Loc],0))</f>
        <v>7</v>
      </c>
      <c r="T1268" s="6" t="e">
        <f>INDEX([1]!tblLoc[Score],MATCH(INDEX([1]!tblOrg[Loc],MATCH(#REF!,[1]!tblOrg[Abbr],0)),[1]!tblLoc[Loc],0))</f>
        <v>#REF!</v>
      </c>
      <c r="U1268" s="6">
        <f>IFERROR(INDEX([1]!tblLoc[Score],MATCH(INDEX([1]!tblOrg[Loc],MATCH(INDEX(FacList,MATCH(tblTeamSch[[#This Row],[Facility]],INDEX(FacList,,1),0),3),[1]!tblOrg[Org Num],0)),[1]!tblLoc[Loc],0)),"")</f>
        <v>7</v>
      </c>
      <c r="V1268" s="6">
        <f>IF(OR(tblTeamSch[[#This Row],[Court]]="",tblTeamSch[[#This Row],[Home]]&gt;0),0,IF(tblTeamSch[[#This Row],[Court]]&lt;10,0,IF(tblTeamSch[[#This Row],[Home Court]]=10,0,10)))</f>
        <v>0</v>
      </c>
      <c r="W1268" s="6" t="e">
        <f>COUNTIFS(tblTeamSch[Travel Score for Game],10,tblTeamSch[Home],0,#REF!,#REF!)</f>
        <v>#REF!</v>
      </c>
      <c r="X1268" s="6" t="str">
        <f>IFERROR(INDEX(tblTeamSch[Overall Travel Score],MATCH(tblTeamSch[[#This Row],[Opponent]],tblTeamSch[Team],0)),"")</f>
        <v/>
      </c>
      <c r="Y1268" s="6" cm="1">
        <f t="array" ref="Y1268">IF(Y1267="Num",1,IF(Y1267="","",IF(Y1267+1&gt;TotalNumRegGames*2,"",Y1267+1)))</f>
        <v>1267</v>
      </c>
    </row>
    <row r="1269" spans="1:25" ht="13.35" customHeight="1" x14ac:dyDescent="0.3">
      <c r="A1269" s="6" cm="1">
        <f t="array" ref="A1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1046</v>
      </c>
      <c r="B1269" s="6" cm="1">
        <f t="array" ref="B1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69" s="6">
        <f>IFERROR(INDEX([1]!tblSchedule[Week Game Scheduled],MATCH(tblTeamSch[[#This Row],[Game Num]],[1]!tblSchedule[GameNum],0)),"")</f>
        <v>49</v>
      </c>
      <c r="D1269" s="6">
        <f>IFERROR(INDEX([1]!tblSchedule[Round],MATCH(tblTeamSch[[#This Row],[Game Num]],[1]!tblSchedule[GameNum],0)),"")</f>
        <v>1</v>
      </c>
      <c r="E1269" s="6">
        <f>IFERROR(INDEX([1]!tblSchedule[Rnd Sch],MATCH(tblTeamSch[[#This Row],[Game Num]],[1]!tblSchedule[GameNum],0)),"")</f>
        <v>1</v>
      </c>
      <c r="F1269" s="6" t="str">
        <f>IFERROR(INDEX([1]!tblSchedule[DLC],MATCH(tblTeamSch[[#This Row],[Game Num]],[1]!tblSchedule[GameNum],0)),"")</f>
        <v>4G1A</v>
      </c>
      <c r="G1269" s="7" t="str">
        <f>IFERROR(INDEX([1]!tblSchedule[Facility],MATCH(tblTeamSch[[#This Row],[Game Num]],[1]!tblSchedule[GameNum],0)),"")</f>
        <v>St. Stephen Martyr Gym</v>
      </c>
      <c r="H1269" s="8">
        <f>IFERROR(INDEX([1]!tblSchedule[Game Date],MATCH(tblTeamSch[[#This Row],[Game Num]],[1]!tblSchedule[GameNum],0)),"")</f>
        <v>45997</v>
      </c>
      <c r="I1269" s="9">
        <f>IFERROR(INDEX([1]!tblSchedule[Game Time],MATCH(tblTeamSch[[#This Row],[Game Num]],[1]!tblSchedule[GameNum],0)),"")</f>
        <v>0.58333333333333337</v>
      </c>
      <c r="J1269" s="10" t="str">
        <f>IFERROR(INDEX([1]!tblTeams[Organization],MATCH(tblTeamSch[[#This Row],[Team]],[1]!tblTeams[Team],0)),"")</f>
        <v>St. Edward</v>
      </c>
      <c r="K1269" s="10" t="str">
        <f>IFERROR(INDEX([1]!tblOrg[Abbr],MATCH(tblTeamSch[[#This Row],[Org]],[1]!tblOrg[Organization],0)),"")</f>
        <v>Ed</v>
      </c>
      <c r="L1269" s="10" t="str">
        <f>IFERROR(INDEX(IF(tblTeamSch[[#This Row],[1vs2]]=1,[1]!tblSchedule[Team 1 Name],[1]!tblSchedule[Team 2 Name]),MATCH(tblTeamSch[[#This Row],[Game Num]],[1]!tblSchedule[GameNum],0)),"")</f>
        <v>St Edward Bball 4G1</v>
      </c>
      <c r="M1269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1269" s="6" t="str" cm="1">
        <f t="array" ref="N126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69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69" s="6" t="str">
        <f>IFERROR(INDEX(#REF!,MATCH(tblTeamSch[[#This Row],[Team]],[1]!tblTeams[Team],0)),"")</f>
        <v/>
      </c>
      <c r="Q1269" s="6">
        <f>INDEX([1]!tblSchedule[Home Game],MATCH(tblTeamSch[[#This Row],[Game Num]],[1]!tblSchedule[GameNum],0))</f>
        <v>1</v>
      </c>
      <c r="R1269" s="7" t="e">
        <f>IF(COUNTIFS(tblTeamSch[Team],tblTeamSch[[#This Row],[Team]],#REF!,1)&gt;1,"Y","")</f>
        <v>#REF!</v>
      </c>
      <c r="S1269" s="6">
        <f>INDEX([1]!tblLoc[Score],MATCH(INDEX([1]!tblOrg[Loc],MATCH(tblTeamSch[[#This Row],[Org]],[1]!tblOrg[Organization],0)),[1]!tblLoc[Loc],0))</f>
        <v>7</v>
      </c>
      <c r="T1269" s="6" t="e">
        <f>INDEX([1]!tblLoc[Score],MATCH(INDEX([1]!tblOrg[Loc],MATCH(#REF!,[1]!tblOrg[Abbr],0)),[1]!tblLoc[Loc],0))</f>
        <v>#REF!</v>
      </c>
      <c r="U1269" s="6">
        <f>IFERROR(INDEX([1]!tblLoc[Score],MATCH(INDEX([1]!tblOrg[Loc],MATCH(INDEX(FacList,MATCH(tblTeamSch[[#This Row],[Facility]],INDEX(FacList,,1),0),3),[1]!tblOrg[Org Num],0)),[1]!tblLoc[Loc],0)),"")</f>
        <v>0</v>
      </c>
      <c r="V1269" s="6">
        <f>IF(OR(tblTeamSch[[#This Row],[Court]]="",tblTeamSch[[#This Row],[Home]]&gt;0),0,IF(tblTeamSch[[#This Row],[Court]]&lt;10,0,IF(tblTeamSch[[#This Row],[Home Court]]=10,0,10)))</f>
        <v>0</v>
      </c>
      <c r="W1269" s="6" t="e">
        <f>COUNTIFS(tblTeamSch[Travel Score for Game],10,tblTeamSch[Home],0,#REF!,#REF!)</f>
        <v>#REF!</v>
      </c>
      <c r="X1269" s="6" t="str">
        <f>IFERROR(INDEX(tblTeamSch[Overall Travel Score],MATCH(tblTeamSch[[#This Row],[Opponent]],tblTeamSch[Team],0)),"")</f>
        <v/>
      </c>
      <c r="Y1269" s="6" cm="1">
        <f t="array" ref="Y1269">IF(Y1268="Num",1,IF(Y1268="","",IF(Y1268+1&gt;TotalNumRegGames*2,"",Y1268+1)))</f>
        <v>1268</v>
      </c>
    </row>
    <row r="1270" spans="1:25" ht="13.35" customHeight="1" x14ac:dyDescent="0.3">
      <c r="A1270" s="6" cm="1">
        <f t="array" ref="A1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1051</v>
      </c>
      <c r="B1270" s="6" cm="1">
        <f t="array" ref="B1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70" s="6">
        <f>IFERROR(INDEX([1]!tblSchedule[Week Game Scheduled],MATCH(tblTeamSch[[#This Row],[Game Num]],[1]!tblSchedule[GameNum],0)),"")</f>
        <v>50</v>
      </c>
      <c r="D1270" s="6">
        <f>IFERROR(INDEX([1]!tblSchedule[Round],MATCH(tblTeamSch[[#This Row],[Game Num]],[1]!tblSchedule[GameNum],0)),"")</f>
        <v>2</v>
      </c>
      <c r="E1270" s="6">
        <f>IFERROR(INDEX([1]!tblSchedule[Rnd Sch],MATCH(tblTeamSch[[#This Row],[Game Num]],[1]!tblSchedule[GameNum],0)),"")</f>
        <v>2</v>
      </c>
      <c r="F1270" s="6" t="str">
        <f>IFERROR(INDEX([1]!tblSchedule[DLC],MATCH(tblTeamSch[[#This Row],[Game Num]],[1]!tblSchedule[GameNum],0)),"")</f>
        <v>4G1A</v>
      </c>
      <c r="G1270" s="7" t="str">
        <f>IFERROR(INDEX([1]!tblSchedule[Facility],MATCH(tblTeamSch[[#This Row],[Game Num]],[1]!tblSchedule[GameNum],0)),"")</f>
        <v>St. Athanasius Hornets Nest (gym)</v>
      </c>
      <c r="H1270" s="8">
        <f>IFERROR(INDEX([1]!tblSchedule[Game Date],MATCH(tblTeamSch[[#This Row],[Game Num]],[1]!tblSchedule[GameNum],0)),"")</f>
        <v>46004</v>
      </c>
      <c r="I1270" s="9">
        <f>IFERROR(INDEX([1]!tblSchedule[Game Time],MATCH(tblTeamSch[[#This Row],[Game Num]],[1]!tblSchedule[GameNum],0)),"")</f>
        <v>0.375</v>
      </c>
      <c r="J1270" s="10" t="str">
        <f>IFERROR(INDEX([1]!tblTeams[Organization],MATCH(tblTeamSch[[#This Row],[Team]],[1]!tblTeams[Team],0)),"")</f>
        <v>St. Edward</v>
      </c>
      <c r="K1270" s="10" t="str">
        <f>IFERROR(INDEX([1]!tblOrg[Abbr],MATCH(tblTeamSch[[#This Row],[Org]],[1]!tblOrg[Organization],0)),"")</f>
        <v>Ed</v>
      </c>
      <c r="L1270" s="10" t="str">
        <f>IFERROR(INDEX(IF(tblTeamSch[[#This Row],[1vs2]]=1,[1]!tblSchedule[Team 1 Name],[1]!tblSchedule[Team 2 Name]),MATCH(tblTeamSch[[#This Row],[Game Num]],[1]!tblSchedule[GameNum],0)),"")</f>
        <v>St Edward Bball 4G1</v>
      </c>
      <c r="M1270" s="10" t="str">
        <f>IFERROR(INDEX(IF(tblTeamSch[[#This Row],[1vs2]]=1,[1]!tblSchedule[Team 2 Name],[1]!tblSchedule[Team 1 Name]),MATCH(tblTeamSch[[#This Row],[Game Num]],[1]!tblSchedule[GameNum],0)),"")</f>
        <v>St. Athanasius BB 4G#1</v>
      </c>
      <c r="N1270" s="6" t="str" cm="1">
        <f t="array" ref="N127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70" s="6" t="str">
        <f>IFERROR(INDEX(#REF!,MATCH(tblTeamSch[[#This Row],[Team]],[1]!tblTeams[Team],0)),"")</f>
        <v/>
      </c>
      <c r="Q1270" s="6">
        <f>INDEX([1]!tblSchedule[Home Game],MATCH(tblTeamSch[[#This Row],[Game Num]],[1]!tblSchedule[GameNum],0))</f>
        <v>1</v>
      </c>
      <c r="R1270" s="7" t="e">
        <f>IF(COUNTIFS(tblTeamSch[Team],tblTeamSch[[#This Row],[Team]],#REF!,1)&gt;1,"Y","")</f>
        <v>#REF!</v>
      </c>
      <c r="S1270" s="6">
        <f>INDEX([1]!tblLoc[Score],MATCH(INDEX([1]!tblOrg[Loc],MATCH(tblTeamSch[[#This Row],[Org]],[1]!tblOrg[Organization],0)),[1]!tblLoc[Loc],0))</f>
        <v>7</v>
      </c>
      <c r="T1270" s="6" t="e">
        <f>INDEX([1]!tblLoc[Score],MATCH(INDEX([1]!tblOrg[Loc],MATCH(#REF!,[1]!tblOrg[Abbr],0)),[1]!tblLoc[Loc],0))</f>
        <v>#REF!</v>
      </c>
      <c r="U1270" s="6">
        <f>IFERROR(INDEX([1]!tblLoc[Score],MATCH(INDEX([1]!tblOrg[Loc],MATCH(INDEX(FacList,MATCH(tblTeamSch[[#This Row],[Facility]],INDEX(FacList,,1),0),3),[1]!tblOrg[Org Num],0)),[1]!tblLoc[Loc],0)),"")</f>
        <v>7</v>
      </c>
      <c r="V1270" s="6">
        <f>IF(OR(tblTeamSch[[#This Row],[Court]]="",tblTeamSch[[#This Row],[Home]]&gt;0),0,IF(tblTeamSch[[#This Row],[Court]]&lt;10,0,IF(tblTeamSch[[#This Row],[Home Court]]=10,0,10)))</f>
        <v>0</v>
      </c>
      <c r="W1270" s="6" t="e">
        <f>COUNTIFS(tblTeamSch[Travel Score for Game],10,tblTeamSch[Home],0,#REF!,#REF!)</f>
        <v>#REF!</v>
      </c>
      <c r="X1270" s="6" t="str">
        <f>IFERROR(INDEX(tblTeamSch[Overall Travel Score],MATCH(tblTeamSch[[#This Row],[Opponent]],tblTeamSch[Team],0)),"")</f>
        <v/>
      </c>
      <c r="Y1270" s="6" cm="1">
        <f t="array" ref="Y1270">IF(Y1269="Num",1,IF(Y1269="","",IF(Y1269+1&gt;TotalNumRegGames*2,"",Y1269+1)))</f>
        <v>1269</v>
      </c>
    </row>
    <row r="1271" spans="1:25" ht="13.35" customHeight="1" x14ac:dyDescent="0.3">
      <c r="A1271" s="6" cm="1">
        <f t="array" ref="A1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1055</v>
      </c>
      <c r="B1271" s="6" cm="1">
        <f t="array" ref="B1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71" s="6">
        <f>IFERROR(INDEX([1]!tblSchedule[Week Game Scheduled],MATCH(tblTeamSch[[#This Row],[Game Num]],[1]!tblSchedule[GameNum],0)),"")</f>
        <v>5</v>
      </c>
      <c r="D1271" s="6">
        <f>IFERROR(INDEX([1]!tblSchedule[Round],MATCH(tblTeamSch[[#This Row],[Game Num]],[1]!tblSchedule[GameNum],0)),"")</f>
        <v>3</v>
      </c>
      <c r="E1271" s="6">
        <f>IFERROR(INDEX([1]!tblSchedule[Rnd Sch],MATCH(tblTeamSch[[#This Row],[Game Num]],[1]!tblSchedule[GameNum],0)),"")</f>
        <v>3</v>
      </c>
      <c r="F1271" s="6" t="str">
        <f>IFERROR(INDEX([1]!tblSchedule[DLC],MATCH(tblTeamSch[[#This Row],[Game Num]],[1]!tblSchedule[GameNum],0)),"")</f>
        <v>4G1A</v>
      </c>
      <c r="G1271" s="7" t="str">
        <f>IFERROR(INDEX([1]!tblSchedule[Facility],MATCH(tblTeamSch[[#This Row],[Game Num]],[1]!tblSchedule[GameNum],0)),"")</f>
        <v>St. Rita Gym</v>
      </c>
      <c r="H1271" s="8">
        <f>IFERROR(INDEX([1]!tblSchedule[Game Date],MATCH(tblTeamSch[[#This Row],[Game Num]],[1]!tblSchedule[GameNum],0)),"")</f>
        <v>46025</v>
      </c>
      <c r="I1271" s="9">
        <f>IFERROR(INDEX([1]!tblSchedule[Game Time],MATCH(tblTeamSch[[#This Row],[Game Num]],[1]!tblSchedule[GameNum],0)),"")</f>
        <v>0.54166666666666663</v>
      </c>
      <c r="J1271" s="10" t="str">
        <f>IFERROR(INDEX([1]!tblTeams[Organization],MATCH(tblTeamSch[[#This Row],[Team]],[1]!tblTeams[Team],0)),"")</f>
        <v>St. Edward</v>
      </c>
      <c r="K1271" s="10" t="str">
        <f>IFERROR(INDEX([1]!tblOrg[Abbr],MATCH(tblTeamSch[[#This Row],[Org]],[1]!tblOrg[Organization],0)),"")</f>
        <v>Ed</v>
      </c>
      <c r="L1271" s="10" t="str">
        <f>IFERROR(INDEX(IF(tblTeamSch[[#This Row],[1vs2]]=1,[1]!tblSchedule[Team 1 Name],[1]!tblSchedule[Team 2 Name]),MATCH(tblTeamSch[[#This Row],[Game Num]],[1]!tblSchedule[GameNum],0)),"")</f>
        <v>St Edward Bball 4G1</v>
      </c>
      <c r="M1271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1271" s="6" t="str" cm="1">
        <f t="array" ref="N127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7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71" s="6" t="str">
        <f>IFERROR(INDEX(#REF!,MATCH(tblTeamSch[[#This Row],[Team]],[1]!tblTeams[Team],0)),"")</f>
        <v/>
      </c>
      <c r="Q1271" s="6">
        <f>INDEX([1]!tblSchedule[Home Game],MATCH(tblTeamSch[[#This Row],[Game Num]],[1]!tblSchedule[GameNum],0))</f>
        <v>0</v>
      </c>
      <c r="R1271" s="7" t="e">
        <f>IF(COUNTIFS(tblTeamSch[Team],tblTeamSch[[#This Row],[Team]],#REF!,1)&gt;1,"Y","")</f>
        <v>#REF!</v>
      </c>
      <c r="S1271" s="6">
        <f>INDEX([1]!tblLoc[Score],MATCH(INDEX([1]!tblOrg[Loc],MATCH(tblTeamSch[[#This Row],[Org]],[1]!tblOrg[Organization],0)),[1]!tblLoc[Loc],0))</f>
        <v>7</v>
      </c>
      <c r="T1271" s="6" t="e">
        <f>INDEX([1]!tblLoc[Score],MATCH(INDEX([1]!tblOrg[Loc],MATCH(#REF!,[1]!tblOrg[Abbr],0)),[1]!tblLoc[Loc],0))</f>
        <v>#REF!</v>
      </c>
      <c r="U1271" s="6">
        <f>IFERROR(INDEX([1]!tblLoc[Score],MATCH(INDEX([1]!tblOrg[Loc],MATCH(INDEX(FacList,MATCH(tblTeamSch[[#This Row],[Facility]],INDEX(FacList,,1),0),3),[1]!tblOrg[Org Num],0)),[1]!tblLoc[Loc],0)),"")</f>
        <v>7</v>
      </c>
      <c r="V1271" s="6">
        <f>IF(OR(tblTeamSch[[#This Row],[Court]]="",tblTeamSch[[#This Row],[Home]]&gt;0),0,IF(tblTeamSch[[#This Row],[Court]]&lt;10,0,IF(tblTeamSch[[#This Row],[Home Court]]=10,0,10)))</f>
        <v>0</v>
      </c>
      <c r="W1271" s="6" t="e">
        <f>COUNTIFS(tblTeamSch[Travel Score for Game],10,tblTeamSch[Home],0,#REF!,#REF!)</f>
        <v>#REF!</v>
      </c>
      <c r="X1271" s="6" t="str">
        <f>IFERROR(INDEX(tblTeamSch[Overall Travel Score],MATCH(tblTeamSch[[#This Row],[Opponent]],tblTeamSch[Team],0)),"")</f>
        <v/>
      </c>
      <c r="Y1271" s="6" cm="1">
        <f t="array" ref="Y1271">IF(Y1270="Num",1,IF(Y1270="","",IF(Y1270+1&gt;TotalNumRegGames*2,"",Y1270+1)))</f>
        <v>1270</v>
      </c>
    </row>
    <row r="1272" spans="1:25" ht="13.35" customHeight="1" x14ac:dyDescent="0.3">
      <c r="A1272" s="6" cm="1">
        <f t="array" ref="A1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1062</v>
      </c>
      <c r="B1272" s="6" cm="1">
        <f t="array" ref="B1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2" s="6">
        <f>IFERROR(INDEX([1]!tblSchedule[Week Game Scheduled],MATCH(tblTeamSch[[#This Row],[Game Num]],[1]!tblSchedule[GameNum],0)),"")</f>
        <v>6</v>
      </c>
      <c r="D1272" s="6">
        <f>IFERROR(INDEX([1]!tblSchedule[Round],MATCH(tblTeamSch[[#This Row],[Game Num]],[1]!tblSchedule[GameNum],0)),"")</f>
        <v>4</v>
      </c>
      <c r="E1272" s="6">
        <f>IFERROR(INDEX([1]!tblSchedule[Rnd Sch],MATCH(tblTeamSch[[#This Row],[Game Num]],[1]!tblSchedule[GameNum],0)),"")</f>
        <v>4</v>
      </c>
      <c r="F1272" s="6" t="str">
        <f>IFERROR(INDEX([1]!tblSchedule[DLC],MATCH(tblTeamSch[[#This Row],[Game Num]],[1]!tblSchedule[GameNum],0)),"")</f>
        <v>4G1A</v>
      </c>
      <c r="G1272" s="7" t="str">
        <f>IFERROR(INDEX([1]!tblSchedule[Facility],MATCH(tblTeamSch[[#This Row],[Game Num]],[1]!tblSchedule[GameNum],0)),"")</f>
        <v>St Edward Gym</v>
      </c>
      <c r="H1272" s="8">
        <f>IFERROR(INDEX([1]!tblSchedule[Game Date],MATCH(tblTeamSch[[#This Row],[Game Num]],[1]!tblSchedule[GameNum],0)),"")</f>
        <v>46032</v>
      </c>
      <c r="I1272" s="9">
        <f>IFERROR(INDEX([1]!tblSchedule[Game Time],MATCH(tblTeamSch[[#This Row],[Game Num]],[1]!tblSchedule[GameNum],0)),"")</f>
        <v>0.41666666666666669</v>
      </c>
      <c r="J1272" s="10" t="str">
        <f>IFERROR(INDEX([1]!tblTeams[Organization],MATCH(tblTeamSch[[#This Row],[Team]],[1]!tblTeams[Team],0)),"")</f>
        <v>St. Edward</v>
      </c>
      <c r="K1272" s="10" t="str">
        <f>IFERROR(INDEX([1]!tblOrg[Abbr],MATCH(tblTeamSch[[#This Row],[Org]],[1]!tblOrg[Organization],0)),"")</f>
        <v>Ed</v>
      </c>
      <c r="L1272" s="10" t="str">
        <f>IFERROR(INDEX(IF(tblTeamSch[[#This Row],[1vs2]]=1,[1]!tblSchedule[Team 1 Name],[1]!tblSchedule[Team 2 Name]),MATCH(tblTeamSch[[#This Row],[Game Num]],[1]!tblSchedule[GameNum],0)),"")</f>
        <v>St Edward Bball 4G1</v>
      </c>
      <c r="M1272" s="10" t="str">
        <f>IFERROR(INDEX(IF(tblTeamSch[[#This Row],[1vs2]]=1,[1]!tblSchedule[Team 2 Name],[1]!tblSchedule[Team 1 Name]),MATCH(tblTeamSch[[#This Row],[Game Num]],[1]!tblSchedule[GameNum],0)),"")</f>
        <v>OLOL 3/4 GB #1</v>
      </c>
      <c r="N1272" s="6" t="str" cm="1">
        <f t="array" ref="N127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72" s="6" t="str">
        <f>IFERROR(INDEX(#REF!,MATCH(tblTeamSch[[#This Row],[Team]],[1]!tblTeams[Team],0)),"")</f>
        <v/>
      </c>
      <c r="Q1272" s="6">
        <f>INDEX([1]!tblSchedule[Home Game],MATCH(tblTeamSch[[#This Row],[Game Num]],[1]!tblSchedule[GameNum],0))</f>
        <v>1</v>
      </c>
      <c r="R1272" s="7" t="e">
        <f>IF(COUNTIFS(tblTeamSch[Team],tblTeamSch[[#This Row],[Team]],#REF!,1)&gt;1,"Y","")</f>
        <v>#REF!</v>
      </c>
      <c r="S1272" s="6">
        <f>INDEX([1]!tblLoc[Score],MATCH(INDEX([1]!tblOrg[Loc],MATCH(tblTeamSch[[#This Row],[Org]],[1]!tblOrg[Organization],0)),[1]!tblLoc[Loc],0))</f>
        <v>7</v>
      </c>
      <c r="T1272" s="6" t="e">
        <f>INDEX([1]!tblLoc[Score],MATCH(INDEX([1]!tblOrg[Loc],MATCH(#REF!,[1]!tblOrg[Abbr],0)),[1]!tblLoc[Loc],0))</f>
        <v>#REF!</v>
      </c>
      <c r="U1272" s="6">
        <f>IFERROR(INDEX([1]!tblLoc[Score],MATCH(INDEX([1]!tblOrg[Loc],MATCH(INDEX(FacList,MATCH(tblTeamSch[[#This Row],[Facility]],INDEX(FacList,,1),0),3),[1]!tblOrg[Org Num],0)),[1]!tblLoc[Loc],0)),"")</f>
        <v>7</v>
      </c>
      <c r="V1272" s="6">
        <f>IF(OR(tblTeamSch[[#This Row],[Court]]="",tblTeamSch[[#This Row],[Home]]&gt;0),0,IF(tblTeamSch[[#This Row],[Court]]&lt;10,0,IF(tblTeamSch[[#This Row],[Home Court]]=10,0,10)))</f>
        <v>0</v>
      </c>
      <c r="W1272" s="6" t="e">
        <f>COUNTIFS(tblTeamSch[Travel Score for Game],10,tblTeamSch[Home],0,#REF!,#REF!)</f>
        <v>#REF!</v>
      </c>
      <c r="X1272" s="6" t="str">
        <f>IFERROR(INDEX(tblTeamSch[Overall Travel Score],MATCH(tblTeamSch[[#This Row],[Opponent]],tblTeamSch[Team],0)),"")</f>
        <v/>
      </c>
      <c r="Y1272" s="6" cm="1">
        <f t="array" ref="Y1272">IF(Y1271="Num",1,IF(Y1271="","",IF(Y1271+1&gt;TotalNumRegGames*2,"",Y1271+1)))</f>
        <v>1271</v>
      </c>
    </row>
    <row r="1273" spans="1:25" ht="13.35" customHeight="1" x14ac:dyDescent="0.3">
      <c r="A1273" s="6" cm="1">
        <f t="array" ref="A1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1067</v>
      </c>
      <c r="B1273" s="6" cm="1">
        <f t="array" ref="B1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3" s="6">
        <f>IFERROR(INDEX([1]!tblSchedule[Week Game Scheduled],MATCH(tblTeamSch[[#This Row],[Game Num]],[1]!tblSchedule[GameNum],0)),"")</f>
        <v>7</v>
      </c>
      <c r="D1273" s="6">
        <f>IFERROR(INDEX([1]!tblSchedule[Round],MATCH(tblTeamSch[[#This Row],[Game Num]],[1]!tblSchedule[GameNum],0)),"")</f>
        <v>5</v>
      </c>
      <c r="E1273" s="6">
        <f>IFERROR(INDEX([1]!tblSchedule[Rnd Sch],MATCH(tblTeamSch[[#This Row],[Game Num]],[1]!tblSchedule[GameNum],0)),"")</f>
        <v>5</v>
      </c>
      <c r="F1273" s="6" t="str">
        <f>IFERROR(INDEX([1]!tblSchedule[DLC],MATCH(tblTeamSch[[#This Row],[Game Num]],[1]!tblSchedule[GameNum],0)),"")</f>
        <v>4G1A</v>
      </c>
      <c r="G1273" s="7" t="str">
        <f>IFERROR(INDEX([1]!tblSchedule[Facility],MATCH(tblTeamSch[[#This Row],[Game Num]],[1]!tblSchedule[GameNum],0)),"")</f>
        <v>Saint Bernard Parish Hall</v>
      </c>
      <c r="H1273" s="8">
        <f>IFERROR(INDEX([1]!tblSchedule[Game Date],MATCH(tblTeamSch[[#This Row],[Game Num]],[1]!tblSchedule[GameNum],0)),"")</f>
        <v>46039</v>
      </c>
      <c r="I1273" s="9">
        <f>IFERROR(INDEX([1]!tblSchedule[Game Time],MATCH(tblTeamSch[[#This Row],[Game Num]],[1]!tblSchedule[GameNum],0)),"")</f>
        <v>0.5</v>
      </c>
      <c r="J1273" s="10" t="str">
        <f>IFERROR(INDEX([1]!tblTeams[Organization],MATCH(tblTeamSch[[#This Row],[Team]],[1]!tblTeams[Team],0)),"")</f>
        <v>St. Edward</v>
      </c>
      <c r="K1273" s="10" t="str">
        <f>IFERROR(INDEX([1]!tblOrg[Abbr],MATCH(tblTeamSch[[#This Row],[Org]],[1]!tblOrg[Organization],0)),"")</f>
        <v>Ed</v>
      </c>
      <c r="L1273" s="10" t="str">
        <f>IFERROR(INDEX(IF(tblTeamSch[[#This Row],[1vs2]]=1,[1]!tblSchedule[Team 1 Name],[1]!tblSchedule[Team 2 Name]),MATCH(tblTeamSch[[#This Row],[Game Num]],[1]!tblSchedule[GameNum],0)),"")</f>
        <v>St Edward Bball 4G1</v>
      </c>
      <c r="M1273" s="10" t="str">
        <f>IFERROR(INDEX(IF(tblTeamSch[[#This Row],[1vs2]]=1,[1]!tblSchedule[Team 2 Name],[1]!tblSchedule[Team 1 Name]),MATCH(tblTeamSch[[#This Row],[Game Num]],[1]!tblSchedule[GameNum],0)),"")</f>
        <v>St Bernard BB 4G#1</v>
      </c>
      <c r="N1273" s="6" t="str" cm="1">
        <f t="array" ref="N127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73" s="6" t="str">
        <f>IFERROR(INDEX(#REF!,MATCH(tblTeamSch[[#This Row],[Team]],[1]!tblTeams[Team],0)),"")</f>
        <v/>
      </c>
      <c r="Q1273" s="6">
        <f>INDEX([1]!tblSchedule[Home Game],MATCH(tblTeamSch[[#This Row],[Game Num]],[1]!tblSchedule[GameNum],0))</f>
        <v>1</v>
      </c>
      <c r="R1273" s="7" t="e">
        <f>IF(COUNTIFS(tblTeamSch[Team],tblTeamSch[[#This Row],[Team]],#REF!,1)&gt;1,"Y","")</f>
        <v>#REF!</v>
      </c>
      <c r="S1273" s="6">
        <f>INDEX([1]!tblLoc[Score],MATCH(INDEX([1]!tblOrg[Loc],MATCH(tblTeamSch[[#This Row],[Org]],[1]!tblOrg[Organization],0)),[1]!tblLoc[Loc],0))</f>
        <v>7</v>
      </c>
      <c r="T1273" s="6" t="e">
        <f>INDEX([1]!tblLoc[Score],MATCH(INDEX([1]!tblOrg[Loc],MATCH(#REF!,[1]!tblOrg[Abbr],0)),[1]!tblLoc[Loc],0))</f>
        <v>#REF!</v>
      </c>
      <c r="U1273" s="6">
        <f>IFERROR(INDEX([1]!tblLoc[Score],MATCH(INDEX([1]!tblOrg[Loc],MATCH(INDEX(FacList,MATCH(tblTeamSch[[#This Row],[Facility]],INDEX(FacList,,1),0),3),[1]!tblOrg[Org Num],0)),[1]!tblLoc[Loc],0)),"")</f>
        <v>7</v>
      </c>
      <c r="V1273" s="6">
        <f>IF(OR(tblTeamSch[[#This Row],[Court]]="",tblTeamSch[[#This Row],[Home]]&gt;0),0,IF(tblTeamSch[[#This Row],[Court]]&lt;10,0,IF(tblTeamSch[[#This Row],[Home Court]]=10,0,10)))</f>
        <v>0</v>
      </c>
      <c r="W1273" s="6" t="e">
        <f>COUNTIFS(tblTeamSch[Travel Score for Game],10,tblTeamSch[Home],0,#REF!,#REF!)</f>
        <v>#REF!</v>
      </c>
      <c r="X1273" s="6" t="str">
        <f>IFERROR(INDEX(tblTeamSch[Overall Travel Score],MATCH(tblTeamSch[[#This Row],[Opponent]],tblTeamSch[Team],0)),"")</f>
        <v/>
      </c>
      <c r="Y1273" s="6" cm="1">
        <f t="array" ref="Y1273">IF(Y1272="Num",1,IF(Y1272="","",IF(Y1272+1&gt;TotalNumRegGames*2,"",Y1272+1)))</f>
        <v>1272</v>
      </c>
    </row>
    <row r="1274" spans="1:25" ht="13.35" customHeight="1" x14ac:dyDescent="0.3">
      <c r="A1274" s="6" cm="1">
        <f t="array" ref="A1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1072</v>
      </c>
      <c r="B1274" s="6" cm="1">
        <f t="array" ref="B1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4" s="6">
        <f>IFERROR(INDEX([1]!tblSchedule[Week Game Scheduled],MATCH(tblTeamSch[[#This Row],[Game Num]],[1]!tblSchedule[GameNum],0)),"")</f>
        <v>8</v>
      </c>
      <c r="D1274" s="6">
        <f>IFERROR(INDEX([1]!tblSchedule[Round],MATCH(tblTeamSch[[#This Row],[Game Num]],[1]!tblSchedule[GameNum],0)),"")</f>
        <v>6</v>
      </c>
      <c r="E1274" s="6">
        <f>IFERROR(INDEX([1]!tblSchedule[Rnd Sch],MATCH(tblTeamSch[[#This Row],[Game Num]],[1]!tblSchedule[GameNum],0)),"")</f>
        <v>6</v>
      </c>
      <c r="F1274" s="6" t="str">
        <f>IFERROR(INDEX([1]!tblSchedule[DLC],MATCH(tblTeamSch[[#This Row],[Game Num]],[1]!tblSchedule[GameNum],0)),"")</f>
        <v>4G1A</v>
      </c>
      <c r="G1274" s="7" t="str">
        <f>IFERROR(INDEX([1]!tblSchedule[Facility],MATCH(tblTeamSch[[#This Row],[Game Num]],[1]!tblSchedule[GameNum],0)),"")</f>
        <v>St. Martha Gym (Bethany Center)</v>
      </c>
      <c r="H1274" s="8">
        <f>IFERROR(INDEX([1]!tblSchedule[Game Date],MATCH(tblTeamSch[[#This Row],[Game Num]],[1]!tblSchedule[GameNum],0)),"")</f>
        <v>46046</v>
      </c>
      <c r="I1274" s="9">
        <f>IFERROR(INDEX([1]!tblSchedule[Game Time],MATCH(tblTeamSch[[#This Row],[Game Num]],[1]!tblSchedule[GameNum],0)),"")</f>
        <v>0.5</v>
      </c>
      <c r="J1274" s="10" t="str">
        <f>IFERROR(INDEX([1]!tblTeams[Organization],MATCH(tblTeamSch[[#This Row],[Team]],[1]!tblTeams[Team],0)),"")</f>
        <v>St. Edward</v>
      </c>
      <c r="K1274" s="10" t="str">
        <f>IFERROR(INDEX([1]!tblOrg[Abbr],MATCH(tblTeamSch[[#This Row],[Org]],[1]!tblOrg[Organization],0)),"")</f>
        <v>Ed</v>
      </c>
      <c r="L1274" s="10" t="str">
        <f>IFERROR(INDEX(IF(tblTeamSch[[#This Row],[1vs2]]=1,[1]!tblSchedule[Team 1 Name],[1]!tblSchedule[Team 2 Name]),MATCH(tblTeamSch[[#This Row],[Game Num]],[1]!tblSchedule[GameNum],0)),"")</f>
        <v>St Edward Bball 4G1</v>
      </c>
      <c r="M1274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1274" s="6" t="str" cm="1">
        <f t="array" ref="N127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74" s="6" t="str">
        <f>IFERROR(INDEX(#REF!,MATCH(tblTeamSch[[#This Row],[Team]],[1]!tblTeams[Team],0)),"")</f>
        <v/>
      </c>
      <c r="Q1274" s="6">
        <f>INDEX([1]!tblSchedule[Home Game],MATCH(tblTeamSch[[#This Row],[Game Num]],[1]!tblSchedule[GameNum],0))</f>
        <v>1</v>
      </c>
      <c r="R1274" s="7" t="e">
        <f>IF(COUNTIFS(tblTeamSch[Team],tblTeamSch[[#This Row],[Team]],#REF!,1)&gt;1,"Y","")</f>
        <v>#REF!</v>
      </c>
      <c r="S1274" s="6">
        <f>INDEX([1]!tblLoc[Score],MATCH(INDEX([1]!tblOrg[Loc],MATCH(tblTeamSch[[#This Row],[Org]],[1]!tblOrg[Organization],0)),[1]!tblLoc[Loc],0))</f>
        <v>7</v>
      </c>
      <c r="T1274" s="6" t="e">
        <f>INDEX([1]!tblLoc[Score],MATCH(INDEX([1]!tblOrg[Loc],MATCH(#REF!,[1]!tblOrg[Abbr],0)),[1]!tblLoc[Loc],0))</f>
        <v>#REF!</v>
      </c>
      <c r="U1274" s="6">
        <f>IFERROR(INDEX([1]!tblLoc[Score],MATCH(INDEX([1]!tblOrg[Loc],MATCH(INDEX(FacList,MATCH(tblTeamSch[[#This Row],[Facility]],INDEX(FacList,,1),0),3),[1]!tblOrg[Org Num],0)),[1]!tblLoc[Loc],0)),"")</f>
        <v>0</v>
      </c>
      <c r="V1274" s="6">
        <f>IF(OR(tblTeamSch[[#This Row],[Court]]="",tblTeamSch[[#This Row],[Home]]&gt;0),0,IF(tblTeamSch[[#This Row],[Court]]&lt;10,0,IF(tblTeamSch[[#This Row],[Home Court]]=10,0,10)))</f>
        <v>0</v>
      </c>
      <c r="W1274" s="6" t="e">
        <f>COUNTIFS(tblTeamSch[Travel Score for Game],10,tblTeamSch[Home],0,#REF!,#REF!)</f>
        <v>#REF!</v>
      </c>
      <c r="X1274" s="6" t="str">
        <f>IFERROR(INDEX(tblTeamSch[Overall Travel Score],MATCH(tblTeamSch[[#This Row],[Opponent]],tblTeamSch[Team],0)),"")</f>
        <v/>
      </c>
      <c r="Y1274" s="6" cm="1">
        <f t="array" ref="Y1274">IF(Y1273="Num",1,IF(Y1273="","",IF(Y1273+1&gt;TotalNumRegGames*2,"",Y1273+1)))</f>
        <v>1273</v>
      </c>
    </row>
    <row r="1275" spans="1:25" ht="13.35" customHeight="1" x14ac:dyDescent="0.3">
      <c r="A1275" s="6" cm="1">
        <f t="array" ref="A1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1077</v>
      </c>
      <c r="B1275" s="6" cm="1">
        <f t="array" ref="B1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5" s="6">
        <f>IFERROR(INDEX([1]!tblSchedule[Week Game Scheduled],MATCH(tblTeamSch[[#This Row],[Game Num]],[1]!tblSchedule[GameNum],0)),"")</f>
        <v>9</v>
      </c>
      <c r="D1275" s="6">
        <f>IFERROR(INDEX([1]!tblSchedule[Round],MATCH(tblTeamSch[[#This Row],[Game Num]],[1]!tblSchedule[GameNum],0)),"")</f>
        <v>7</v>
      </c>
      <c r="E1275" s="6">
        <f>IFERROR(INDEX([1]!tblSchedule[Rnd Sch],MATCH(tblTeamSch[[#This Row],[Game Num]],[1]!tblSchedule[GameNum],0)),"")</f>
        <v>7</v>
      </c>
      <c r="F1275" s="6" t="str">
        <f>IFERROR(INDEX([1]!tblSchedule[DLC],MATCH(tblTeamSch[[#This Row],[Game Num]],[1]!tblSchedule[GameNum],0)),"")</f>
        <v>4G1A</v>
      </c>
      <c r="G1275" s="7" t="str">
        <f>IFERROR(INDEX([1]!tblSchedule[Facility],MATCH(tblTeamSch[[#This Row],[Game Num]],[1]!tblSchedule[GameNum],0)),"")</f>
        <v>St Edward Gym</v>
      </c>
      <c r="H1275" s="8">
        <f>IFERROR(INDEX([1]!tblSchedule[Game Date],MATCH(tblTeamSch[[#This Row],[Game Num]],[1]!tblSchedule[GameNum],0)),"")</f>
        <v>46053</v>
      </c>
      <c r="I1275" s="9">
        <f>IFERROR(INDEX([1]!tblSchedule[Game Time],MATCH(tblTeamSch[[#This Row],[Game Num]],[1]!tblSchedule[GameNum],0)),"")</f>
        <v>0.54166666666666663</v>
      </c>
      <c r="J1275" s="10" t="str">
        <f>IFERROR(INDEX([1]!tblTeams[Organization],MATCH(tblTeamSch[[#This Row],[Team]],[1]!tblTeams[Team],0)),"")</f>
        <v>St. Edward</v>
      </c>
      <c r="K1275" s="10" t="str">
        <f>IFERROR(INDEX([1]!tblOrg[Abbr],MATCH(tblTeamSch[[#This Row],[Org]],[1]!tblOrg[Organization],0)),"")</f>
        <v>Ed</v>
      </c>
      <c r="L1275" s="10" t="str">
        <f>IFERROR(INDEX(IF(tblTeamSch[[#This Row],[1vs2]]=1,[1]!tblSchedule[Team 1 Name],[1]!tblSchedule[Team 2 Name]),MATCH(tblTeamSch[[#This Row],[Game Num]],[1]!tblSchedule[GameNum],0)),"")</f>
        <v>St Edward Bball 4G1</v>
      </c>
      <c r="M1275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1275" s="6" t="str" cm="1">
        <f t="array" ref="N127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5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75" s="6" t="str">
        <f>IFERROR(INDEX(#REF!,MATCH(tblTeamSch[[#This Row],[Team]],[1]!tblTeams[Team],0)),"")</f>
        <v/>
      </c>
      <c r="Q1275" s="6">
        <f>INDEX([1]!tblSchedule[Home Game],MATCH(tblTeamSch[[#This Row],[Game Num]],[1]!tblSchedule[GameNum],0))</f>
        <v>1</v>
      </c>
      <c r="R1275" s="7" t="e">
        <f>IF(COUNTIFS(tblTeamSch[Team],tblTeamSch[[#This Row],[Team]],#REF!,1)&gt;1,"Y","")</f>
        <v>#REF!</v>
      </c>
      <c r="S1275" s="6">
        <f>INDEX([1]!tblLoc[Score],MATCH(INDEX([1]!tblOrg[Loc],MATCH(tblTeamSch[[#This Row],[Org]],[1]!tblOrg[Organization],0)),[1]!tblLoc[Loc],0))</f>
        <v>7</v>
      </c>
      <c r="T1275" s="6" t="e">
        <f>INDEX([1]!tblLoc[Score],MATCH(INDEX([1]!tblOrg[Loc],MATCH(#REF!,[1]!tblOrg[Abbr],0)),[1]!tblLoc[Loc],0))</f>
        <v>#REF!</v>
      </c>
      <c r="U1275" s="6">
        <f>IFERROR(INDEX([1]!tblLoc[Score],MATCH(INDEX([1]!tblOrg[Loc],MATCH(INDEX(FacList,MATCH(tblTeamSch[[#This Row],[Facility]],INDEX(FacList,,1),0),3),[1]!tblOrg[Org Num],0)),[1]!tblLoc[Loc],0)),"")</f>
        <v>7</v>
      </c>
      <c r="V1275" s="6">
        <f>IF(OR(tblTeamSch[[#This Row],[Court]]="",tblTeamSch[[#This Row],[Home]]&gt;0),0,IF(tblTeamSch[[#This Row],[Court]]&lt;10,0,IF(tblTeamSch[[#This Row],[Home Court]]=10,0,10)))</f>
        <v>0</v>
      </c>
      <c r="W1275" s="6" t="e">
        <f>COUNTIFS(tblTeamSch[Travel Score for Game],10,tblTeamSch[Home],0,#REF!,#REF!)</f>
        <v>#REF!</v>
      </c>
      <c r="X1275" s="6" t="str">
        <f>IFERROR(INDEX(tblTeamSch[Overall Travel Score],MATCH(tblTeamSch[[#This Row],[Opponent]],tblTeamSch[Team],0)),"")</f>
        <v/>
      </c>
      <c r="Y1275" s="6" cm="1">
        <f t="array" ref="Y1275">IF(Y1274="Num",1,IF(Y1274="","",IF(Y1274+1&gt;TotalNumRegGames*2,"",Y1274+1)))</f>
        <v>1274</v>
      </c>
    </row>
    <row r="1276" spans="1:25" ht="13.35" customHeight="1" x14ac:dyDescent="0.3">
      <c r="A1276" s="6" cm="1">
        <f t="array" ref="A1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262</v>
      </c>
      <c r="B1276" s="6" cm="1">
        <f t="array" ref="B1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76" s="6">
        <f>IFERROR(INDEX([1]!tblSchedule[Week Game Scheduled],MATCH(tblTeamSch[[#This Row],[Game Num]],[1]!tblSchedule[GameNum],0)),"")</f>
        <v>50</v>
      </c>
      <c r="D1276" s="6">
        <f>IFERROR(INDEX([1]!tblSchedule[Round],MATCH(tblTeamSch[[#This Row],[Game Num]],[1]!tblSchedule[GameNum],0)),"")</f>
        <v>1</v>
      </c>
      <c r="E1276" s="6">
        <f>IFERROR(INDEX([1]!tblSchedule[Rnd Sch],MATCH(tblTeamSch[[#This Row],[Game Num]],[1]!tblSchedule[GameNum],0)),"")</f>
        <v>1</v>
      </c>
      <c r="F1276" s="6" t="str">
        <f>IFERROR(INDEX([1]!tblSchedule[DLC],MATCH(tblTeamSch[[#This Row],[Game Num]],[1]!tblSchedule[GameNum],0)),"")</f>
        <v>6B1A</v>
      </c>
      <c r="G1276" s="7" t="str">
        <f>IFERROR(INDEX([1]!tblSchedule[Facility],MATCH(tblTeamSch[[#This Row],[Game Num]],[1]!tblSchedule[GameNum],0)),"")</f>
        <v>St Edward Gym</v>
      </c>
      <c r="H1276" s="8">
        <f>IFERROR(INDEX([1]!tblSchedule[Game Date],MATCH(tblTeamSch[[#This Row],[Game Num]],[1]!tblSchedule[GameNum],0)),"")</f>
        <v>45998</v>
      </c>
      <c r="I1276" s="9">
        <f>IFERROR(INDEX([1]!tblSchedule[Game Time],MATCH(tblTeamSch[[#This Row],[Game Num]],[1]!tblSchedule[GameNum],0)),"")</f>
        <v>0.58333333333333337</v>
      </c>
      <c r="J1276" s="10" t="str">
        <f>IFERROR(INDEX([1]!tblTeams[Organization],MATCH(tblTeamSch[[#This Row],[Team]],[1]!tblTeams[Team],0)),"")</f>
        <v>St. Edward</v>
      </c>
      <c r="K1276" s="10" t="str">
        <f>IFERROR(INDEX([1]!tblOrg[Abbr],MATCH(tblTeamSch[[#This Row],[Org]],[1]!tblOrg[Organization],0)),"")</f>
        <v>Ed</v>
      </c>
      <c r="L1276" s="10" t="str">
        <f>IFERROR(INDEX(IF(tblTeamSch[[#This Row],[1vs2]]=1,[1]!tblSchedule[Team 1 Name],[1]!tblSchedule[Team 2 Name]),MATCH(tblTeamSch[[#This Row],[Game Num]],[1]!tblSchedule[GameNum],0)),"")</f>
        <v>St Edward Bball 6B1</v>
      </c>
      <c r="M1276" s="10" t="str">
        <f>IFERROR(INDEX(IF(tblTeamSch[[#This Row],[1vs2]]=1,[1]!tblSchedule[Team 2 Name],[1]!tblSchedule[Team 1 Name]),MATCH(tblTeamSch[[#This Row],[Game Num]],[1]!tblSchedule[GameNum],0)),"")</f>
        <v>St. Andrew BB 6B</v>
      </c>
      <c r="N1276" s="6" t="str" cm="1">
        <f t="array" ref="N12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6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76" s="6" t="str">
        <f>IFERROR(INDEX(#REF!,MATCH(tblTeamSch[[#This Row],[Team]],[1]!tblTeams[Team],0)),"")</f>
        <v/>
      </c>
      <c r="Q1276" s="6">
        <f>INDEX([1]!tblSchedule[Home Game],MATCH(tblTeamSch[[#This Row],[Game Num]],[1]!tblSchedule[GameNum],0))</f>
        <v>1</v>
      </c>
      <c r="R1276" s="7" t="e">
        <f>IF(COUNTIFS(tblTeamSch[Team],tblTeamSch[[#This Row],[Team]],#REF!,1)&gt;1,"Y","")</f>
        <v>#REF!</v>
      </c>
      <c r="S1276" s="6">
        <f>INDEX([1]!tblLoc[Score],MATCH(INDEX([1]!tblOrg[Loc],MATCH(tblTeamSch[[#This Row],[Org]],[1]!tblOrg[Organization],0)),[1]!tblLoc[Loc],0))</f>
        <v>7</v>
      </c>
      <c r="T1276" s="6" t="e">
        <f>INDEX([1]!tblLoc[Score],MATCH(INDEX([1]!tblOrg[Loc],MATCH(#REF!,[1]!tblOrg[Abbr],0)),[1]!tblLoc[Loc],0))</f>
        <v>#REF!</v>
      </c>
      <c r="U1276" s="6">
        <f>IFERROR(INDEX([1]!tblLoc[Score],MATCH(INDEX([1]!tblOrg[Loc],MATCH(INDEX(FacList,MATCH(tblTeamSch[[#This Row],[Facility]],INDEX(FacList,,1),0),3),[1]!tblOrg[Org Num],0)),[1]!tblLoc[Loc],0)),"")</f>
        <v>7</v>
      </c>
      <c r="V1276" s="6">
        <f>IF(OR(tblTeamSch[[#This Row],[Court]]="",tblTeamSch[[#This Row],[Home]]&gt;0),0,IF(tblTeamSch[[#This Row],[Court]]&lt;10,0,IF(tblTeamSch[[#This Row],[Home Court]]=10,0,10)))</f>
        <v>0</v>
      </c>
      <c r="W1276" s="6" t="e">
        <f>COUNTIFS(tblTeamSch[Travel Score for Game],10,tblTeamSch[Home],0,#REF!,#REF!)</f>
        <v>#REF!</v>
      </c>
      <c r="X1276" s="6" t="str">
        <f>IFERROR(INDEX(tblTeamSch[Overall Travel Score],MATCH(tblTeamSch[[#This Row],[Opponent]],tblTeamSch[Team],0)),"")</f>
        <v/>
      </c>
      <c r="Y1276" s="6" cm="1">
        <f t="array" ref="Y1276">IF(Y1275="Num",1,IF(Y1275="","",IF(Y1275+1&gt;TotalNumRegGames*2,"",Y1275+1)))</f>
        <v>1275</v>
      </c>
    </row>
    <row r="1277" spans="1:25" ht="13.35" customHeight="1" x14ac:dyDescent="0.3">
      <c r="A1277" s="6" cm="1">
        <f t="array" ref="A1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269</v>
      </c>
      <c r="B1277" s="6" cm="1">
        <f t="array" ref="B1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7" s="6">
        <f>IFERROR(INDEX([1]!tblSchedule[Week Game Scheduled],MATCH(tblTeamSch[[#This Row],[Game Num]],[1]!tblSchedule[GameNum],0)),"")</f>
        <v>50</v>
      </c>
      <c r="D1277" s="6">
        <f>IFERROR(INDEX([1]!tblSchedule[Round],MATCH(tblTeamSch[[#This Row],[Game Num]],[1]!tblSchedule[GameNum],0)),"")</f>
        <v>2</v>
      </c>
      <c r="E1277" s="6">
        <f>IFERROR(INDEX([1]!tblSchedule[Rnd Sch],MATCH(tblTeamSch[[#This Row],[Game Num]],[1]!tblSchedule[GameNum],0)),"")</f>
        <v>2</v>
      </c>
      <c r="F1277" s="6" t="str">
        <f>IFERROR(INDEX([1]!tblSchedule[DLC],MATCH(tblTeamSch[[#This Row],[Game Num]],[1]!tblSchedule[GameNum],0)),"")</f>
        <v>6B1A</v>
      </c>
      <c r="G1277" s="7" t="str">
        <f>IFERROR(INDEX([1]!tblSchedule[Facility],MATCH(tblTeamSch[[#This Row],[Game Num]],[1]!tblSchedule[GameNum],0)),"")</f>
        <v>St. Nicholas Academy Gym</v>
      </c>
      <c r="H1277" s="8">
        <f>IFERROR(INDEX([1]!tblSchedule[Game Date],MATCH(tblTeamSch[[#This Row],[Game Num]],[1]!tblSchedule[GameNum],0)),"")</f>
        <v>46004</v>
      </c>
      <c r="I1277" s="9">
        <f>IFERROR(INDEX([1]!tblSchedule[Game Time],MATCH(tblTeamSch[[#This Row],[Game Num]],[1]!tblSchedule[GameNum],0)),"")</f>
        <v>0.375</v>
      </c>
      <c r="J1277" s="10" t="str">
        <f>IFERROR(INDEX([1]!tblTeams[Organization],MATCH(tblTeamSch[[#This Row],[Team]],[1]!tblTeams[Team],0)),"")</f>
        <v>St. Edward</v>
      </c>
      <c r="K1277" s="10" t="str">
        <f>IFERROR(INDEX([1]!tblOrg[Abbr],MATCH(tblTeamSch[[#This Row],[Org]],[1]!tblOrg[Organization],0)),"")</f>
        <v>Ed</v>
      </c>
      <c r="L1277" s="10" t="str">
        <f>IFERROR(INDEX(IF(tblTeamSch[[#This Row],[1vs2]]=1,[1]!tblSchedule[Team 1 Name],[1]!tblSchedule[Team 2 Name]),MATCH(tblTeamSch[[#This Row],[Game Num]],[1]!tblSchedule[GameNum],0)),"")</f>
        <v>St Edward Bball 6B1</v>
      </c>
      <c r="M1277" s="10" t="str">
        <f>IFERROR(INDEX(IF(tblTeamSch[[#This Row],[1vs2]]=1,[1]!tblSchedule[Team 2 Name],[1]!tblSchedule[Team 1 Name]),MATCH(tblTeamSch[[#This Row],[Game Num]],[1]!tblSchedule[GameNum],0)),"")</f>
        <v>St. Nicholas BB 6B #1</v>
      </c>
      <c r="N1277" s="6" t="str" cm="1">
        <f t="array" ref="N12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77" s="6" t="str">
        <f>IFERROR(INDEX(#REF!,MATCH(tblTeamSch[[#This Row],[Team]],[1]!tblTeams[Team],0)),"")</f>
        <v/>
      </c>
      <c r="Q1277" s="6">
        <f>INDEX([1]!tblSchedule[Home Game],MATCH(tblTeamSch[[#This Row],[Game Num]],[1]!tblSchedule[GameNum],0))</f>
        <v>1</v>
      </c>
      <c r="R1277" s="7" t="e">
        <f>IF(COUNTIFS(tblTeamSch[Team],tblTeamSch[[#This Row],[Team]],#REF!,1)&gt;1,"Y","")</f>
        <v>#REF!</v>
      </c>
      <c r="S1277" s="6">
        <f>INDEX([1]!tblLoc[Score],MATCH(INDEX([1]!tblOrg[Loc],MATCH(tblTeamSch[[#This Row],[Org]],[1]!tblOrg[Organization],0)),[1]!tblLoc[Loc],0))</f>
        <v>7</v>
      </c>
      <c r="T1277" s="6" t="e">
        <f>INDEX([1]!tblLoc[Score],MATCH(INDEX([1]!tblOrg[Loc],MATCH(#REF!,[1]!tblOrg[Abbr],0)),[1]!tblLoc[Loc],0))</f>
        <v>#REF!</v>
      </c>
      <c r="U1277" s="6">
        <f>IFERROR(INDEX([1]!tblLoc[Score],MATCH(INDEX([1]!tblOrg[Loc],MATCH(INDEX(FacList,MATCH(tblTeamSch[[#This Row],[Facility]],INDEX(FacList,,1),0),3),[1]!tblOrg[Org Num],0)),[1]!tblLoc[Loc],0)),"")</f>
        <v>10</v>
      </c>
      <c r="V1277" s="6">
        <f>IF(OR(tblTeamSch[[#This Row],[Court]]="",tblTeamSch[[#This Row],[Home]]&gt;0),0,IF(tblTeamSch[[#This Row],[Court]]&lt;10,0,IF(tblTeamSch[[#This Row],[Home Court]]=10,0,10)))</f>
        <v>0</v>
      </c>
      <c r="W1277" s="6" t="e">
        <f>COUNTIFS(tblTeamSch[Travel Score for Game],10,tblTeamSch[Home],0,#REF!,#REF!)</f>
        <v>#REF!</v>
      </c>
      <c r="X1277" s="6" t="str">
        <f>IFERROR(INDEX(tblTeamSch[Overall Travel Score],MATCH(tblTeamSch[[#This Row],[Opponent]],tblTeamSch[Team],0)),"")</f>
        <v/>
      </c>
      <c r="Y1277" s="6" cm="1">
        <f t="array" ref="Y1277">IF(Y1276="Num",1,IF(Y1276="","",IF(Y1276+1&gt;TotalNumRegGames*2,"",Y1276+1)))</f>
        <v>1276</v>
      </c>
    </row>
    <row r="1278" spans="1:25" ht="13.35" customHeight="1" x14ac:dyDescent="0.3">
      <c r="A1278" s="6" cm="1">
        <f t="array" ref="A1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274</v>
      </c>
      <c r="B1278" s="6" cm="1">
        <f t="array" ref="B1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78" s="6">
        <f>IFERROR(INDEX([1]!tblSchedule[Week Game Scheduled],MATCH(tblTeamSch[[#This Row],[Game Num]],[1]!tblSchedule[GameNum],0)),"")</f>
        <v>6</v>
      </c>
      <c r="D1278" s="6">
        <f>IFERROR(INDEX([1]!tblSchedule[Round],MATCH(tblTeamSch[[#This Row],[Game Num]],[1]!tblSchedule[GameNum],0)),"")</f>
        <v>3</v>
      </c>
      <c r="E1278" s="6">
        <f>IFERROR(INDEX([1]!tblSchedule[Rnd Sch],MATCH(tblTeamSch[[#This Row],[Game Num]],[1]!tblSchedule[GameNum],0)),"")</f>
        <v>3</v>
      </c>
      <c r="F1278" s="6" t="str">
        <f>IFERROR(INDEX([1]!tblSchedule[DLC],MATCH(tblTeamSch[[#This Row],[Game Num]],[1]!tblSchedule[GameNum],0)),"")</f>
        <v>6B1A</v>
      </c>
      <c r="G1278" s="7" t="str">
        <f>IFERROR(INDEX([1]!tblSchedule[Facility],MATCH(tblTeamSch[[#This Row],[Game Num]],[1]!tblSchedule[GameNum],0)),"")</f>
        <v>St. Stephen Martyr Gym</v>
      </c>
      <c r="H1278" s="8">
        <f>IFERROR(INDEX([1]!tblSchedule[Game Date],MATCH(tblTeamSch[[#This Row],[Game Num]],[1]!tblSchedule[GameNum],0)),"")</f>
        <v>46026</v>
      </c>
      <c r="I1278" s="9">
        <f>IFERROR(INDEX([1]!tblSchedule[Game Time],MATCH(tblTeamSch[[#This Row],[Game Num]],[1]!tblSchedule[GameNum],0)),"")</f>
        <v>0.625</v>
      </c>
      <c r="J1278" s="10" t="str">
        <f>IFERROR(INDEX([1]!tblTeams[Organization],MATCH(tblTeamSch[[#This Row],[Team]],[1]!tblTeams[Team],0)),"")</f>
        <v>St. Edward</v>
      </c>
      <c r="K1278" s="10" t="str">
        <f>IFERROR(INDEX([1]!tblOrg[Abbr],MATCH(tblTeamSch[[#This Row],[Org]],[1]!tblOrg[Organization],0)),"")</f>
        <v>Ed</v>
      </c>
      <c r="L1278" s="10" t="str">
        <f>IFERROR(INDEX(IF(tblTeamSch[[#This Row],[1vs2]]=1,[1]!tblSchedule[Team 1 Name],[1]!tblSchedule[Team 2 Name]),MATCH(tblTeamSch[[#This Row],[Game Num]],[1]!tblSchedule[GameNum],0)),"")</f>
        <v>St Edward Bball 6B1</v>
      </c>
      <c r="M1278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1278" s="6" t="str" cm="1">
        <f t="array" ref="N12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7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78" s="6" t="str">
        <f>IFERROR(INDEX(#REF!,MATCH(tblTeamSch[[#This Row],[Team]],[1]!tblTeams[Team],0)),"")</f>
        <v/>
      </c>
      <c r="Q1278" s="6">
        <f>INDEX([1]!tblSchedule[Home Game],MATCH(tblTeamSch[[#This Row],[Game Num]],[1]!tblSchedule[GameNum],0))</f>
        <v>1</v>
      </c>
      <c r="R1278" s="7" t="e">
        <f>IF(COUNTIFS(tblTeamSch[Team],tblTeamSch[[#This Row],[Team]],#REF!,1)&gt;1,"Y","")</f>
        <v>#REF!</v>
      </c>
      <c r="S1278" s="6">
        <f>INDEX([1]!tblLoc[Score],MATCH(INDEX([1]!tblOrg[Loc],MATCH(tblTeamSch[[#This Row],[Org]],[1]!tblOrg[Organization],0)),[1]!tblLoc[Loc],0))</f>
        <v>7</v>
      </c>
      <c r="T1278" s="6" t="e">
        <f>INDEX([1]!tblLoc[Score],MATCH(INDEX([1]!tblOrg[Loc],MATCH(#REF!,[1]!tblOrg[Abbr],0)),[1]!tblLoc[Loc],0))</f>
        <v>#REF!</v>
      </c>
      <c r="U1278" s="6">
        <f>IFERROR(INDEX([1]!tblLoc[Score],MATCH(INDEX([1]!tblOrg[Loc],MATCH(INDEX(FacList,MATCH(tblTeamSch[[#This Row],[Facility]],INDEX(FacList,,1),0),3),[1]!tblOrg[Org Num],0)),[1]!tblLoc[Loc],0)),"")</f>
        <v>0</v>
      </c>
      <c r="V1278" s="6">
        <f>IF(OR(tblTeamSch[[#This Row],[Court]]="",tblTeamSch[[#This Row],[Home]]&gt;0),0,IF(tblTeamSch[[#This Row],[Court]]&lt;10,0,IF(tblTeamSch[[#This Row],[Home Court]]=10,0,10)))</f>
        <v>0</v>
      </c>
      <c r="W1278" s="6" t="e">
        <f>COUNTIFS(tblTeamSch[Travel Score for Game],10,tblTeamSch[Home],0,#REF!,#REF!)</f>
        <v>#REF!</v>
      </c>
      <c r="X1278" s="6" t="str">
        <f>IFERROR(INDEX(tblTeamSch[Overall Travel Score],MATCH(tblTeamSch[[#This Row],[Opponent]],tblTeamSch[Team],0)),"")</f>
        <v/>
      </c>
      <c r="Y1278" s="6" cm="1">
        <f t="array" ref="Y1278">IF(Y1277="Num",1,IF(Y1277="","",IF(Y1277+1&gt;TotalNumRegGames*2,"",Y1277+1)))</f>
        <v>1277</v>
      </c>
    </row>
    <row r="1279" spans="1:25" ht="13.35" customHeight="1" x14ac:dyDescent="0.3">
      <c r="A1279" s="6" cm="1">
        <f t="array" ref="A1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279</v>
      </c>
      <c r="B1279" s="6" cm="1">
        <f t="array" ref="B1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79" s="6">
        <f>IFERROR(INDEX([1]!tblSchedule[Week Game Scheduled],MATCH(tblTeamSch[[#This Row],[Game Num]],[1]!tblSchedule[GameNum],0)),"")</f>
        <v>7</v>
      </c>
      <c r="D1279" s="6">
        <f>IFERROR(INDEX([1]!tblSchedule[Round],MATCH(tblTeamSch[[#This Row],[Game Num]],[1]!tblSchedule[GameNum],0)),"")</f>
        <v>4</v>
      </c>
      <c r="E1279" s="6">
        <f>IFERROR(INDEX([1]!tblSchedule[Rnd Sch],MATCH(tblTeamSch[[#This Row],[Game Num]],[1]!tblSchedule[GameNum],0)),"")</f>
        <v>4</v>
      </c>
      <c r="F1279" s="6" t="str">
        <f>IFERROR(INDEX([1]!tblSchedule[DLC],MATCH(tblTeamSch[[#This Row],[Game Num]],[1]!tblSchedule[GameNum],0)),"")</f>
        <v>6B1A</v>
      </c>
      <c r="G1279" s="7" t="str">
        <f>IFERROR(INDEX([1]!tblSchedule[Facility],MATCH(tblTeamSch[[#This Row],[Game Num]],[1]!tblSchedule[GameNum],0)),"")</f>
        <v>St. Paul Gym</v>
      </c>
      <c r="H1279" s="8">
        <f>IFERROR(INDEX([1]!tblSchedule[Game Date],MATCH(tblTeamSch[[#This Row],[Game Num]],[1]!tblSchedule[GameNum],0)),"")</f>
        <v>46033</v>
      </c>
      <c r="I1279" s="9">
        <f>IFERROR(INDEX([1]!tblSchedule[Game Time],MATCH(tblTeamSch[[#This Row],[Game Num]],[1]!tblSchedule[GameNum],0)),"")</f>
        <v>0.58333333333333337</v>
      </c>
      <c r="J1279" s="10" t="str">
        <f>IFERROR(INDEX([1]!tblTeams[Organization],MATCH(tblTeamSch[[#This Row],[Team]],[1]!tblTeams[Team],0)),"")</f>
        <v>St. Edward</v>
      </c>
      <c r="K1279" s="10" t="str">
        <f>IFERROR(INDEX([1]!tblOrg[Abbr],MATCH(tblTeamSch[[#This Row],[Org]],[1]!tblOrg[Organization],0)),"")</f>
        <v>Ed</v>
      </c>
      <c r="L1279" s="10" t="str">
        <f>IFERROR(INDEX(IF(tblTeamSch[[#This Row],[1vs2]]=1,[1]!tblSchedule[Team 1 Name],[1]!tblSchedule[Team 2 Name]),MATCH(tblTeamSch[[#This Row],[Game Num]],[1]!tblSchedule[GameNum],0)),"")</f>
        <v>St Edward Bball 6B1</v>
      </c>
      <c r="M1279" s="10" t="str">
        <f>IFERROR(INDEX(IF(tblTeamSch[[#This Row],[1vs2]]=1,[1]!tblSchedule[Team 2 Name],[1]!tblSchedule[Team 1 Name]),MATCH(tblTeamSch[[#This Row],[Game Num]],[1]!tblSchedule[GameNum],0)),"")</f>
        <v>St Paul BB 6B#1</v>
      </c>
      <c r="N1279" s="6" t="str" cm="1">
        <f t="array" ref="N12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79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79" s="6" t="str">
        <f>IFERROR(INDEX(#REF!,MATCH(tblTeamSch[[#This Row],[Team]],[1]!tblTeams[Team],0)),"")</f>
        <v/>
      </c>
      <c r="Q1279" s="6">
        <f>INDEX([1]!tblSchedule[Home Game],MATCH(tblTeamSch[[#This Row],[Game Num]],[1]!tblSchedule[GameNum],0))</f>
        <v>1</v>
      </c>
      <c r="R1279" s="7" t="e">
        <f>IF(COUNTIFS(tblTeamSch[Team],tblTeamSch[[#This Row],[Team]],#REF!,1)&gt;1,"Y","")</f>
        <v>#REF!</v>
      </c>
      <c r="S1279" s="6">
        <f>INDEX([1]!tblLoc[Score],MATCH(INDEX([1]!tblOrg[Loc],MATCH(tblTeamSch[[#This Row],[Org]],[1]!tblOrg[Organization],0)),[1]!tblLoc[Loc],0))</f>
        <v>7</v>
      </c>
      <c r="T1279" s="6" t="e">
        <f>INDEX([1]!tblLoc[Score],MATCH(INDEX([1]!tblOrg[Loc],MATCH(#REF!,[1]!tblOrg[Abbr],0)),[1]!tblLoc[Loc],0))</f>
        <v>#REF!</v>
      </c>
      <c r="U1279" s="6">
        <f>IFERROR(INDEX([1]!tblLoc[Score],MATCH(INDEX([1]!tblOrg[Loc],MATCH(INDEX(FacList,MATCH(tblTeamSch[[#This Row],[Facility]],INDEX(FacList,,1),0),3),[1]!tblOrg[Org Num],0)),[1]!tblLoc[Loc],0)),"")</f>
        <v>10</v>
      </c>
      <c r="V1279" s="6">
        <f>IF(OR(tblTeamSch[[#This Row],[Court]]="",tblTeamSch[[#This Row],[Home]]&gt;0),0,IF(tblTeamSch[[#This Row],[Court]]&lt;10,0,IF(tblTeamSch[[#This Row],[Home Court]]=10,0,10)))</f>
        <v>0</v>
      </c>
      <c r="W1279" s="6" t="e">
        <f>COUNTIFS(tblTeamSch[Travel Score for Game],10,tblTeamSch[Home],0,#REF!,#REF!)</f>
        <v>#REF!</v>
      </c>
      <c r="X1279" s="6" t="str">
        <f>IFERROR(INDEX(tblTeamSch[Overall Travel Score],MATCH(tblTeamSch[[#This Row],[Opponent]],tblTeamSch[Team],0)),"")</f>
        <v/>
      </c>
      <c r="Y1279" s="6" cm="1">
        <f t="array" ref="Y1279">IF(Y1278="Num",1,IF(Y1278="","",IF(Y1278+1&gt;TotalNumRegGames*2,"",Y1278+1)))</f>
        <v>1278</v>
      </c>
    </row>
    <row r="1280" spans="1:25" ht="13.35" customHeight="1" x14ac:dyDescent="0.3">
      <c r="A1280" s="6" cm="1">
        <f t="array" ref="A1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288</v>
      </c>
      <c r="B1280" s="6" cm="1">
        <f t="array" ref="B1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0" s="6">
        <f>IFERROR(INDEX([1]!tblSchedule[Week Game Scheduled],MATCH(tblTeamSch[[#This Row],[Game Num]],[1]!tblSchedule[GameNum],0)),"")</f>
        <v>8</v>
      </c>
      <c r="D1280" s="6">
        <f>IFERROR(INDEX([1]!tblSchedule[Round],MATCH(tblTeamSch[[#This Row],[Game Num]],[1]!tblSchedule[GameNum],0)),"")</f>
        <v>5</v>
      </c>
      <c r="E1280" s="6">
        <f>IFERROR(INDEX([1]!tblSchedule[Rnd Sch],MATCH(tblTeamSch[[#This Row],[Game Num]],[1]!tblSchedule[GameNum],0)),"")</f>
        <v>5</v>
      </c>
      <c r="F1280" s="6" t="str">
        <f>IFERROR(INDEX([1]!tblSchedule[DLC],MATCH(tblTeamSch[[#This Row],[Game Num]],[1]!tblSchedule[GameNum],0)),"")</f>
        <v>6B1A</v>
      </c>
      <c r="G1280" s="7" t="str">
        <f>IFERROR(INDEX([1]!tblSchedule[Facility],MATCH(tblTeamSch[[#This Row],[Game Num]],[1]!tblSchedule[GameNum],0)),"")</f>
        <v>St Edward Gym</v>
      </c>
      <c r="H1280" s="8">
        <f>IFERROR(INDEX([1]!tblSchedule[Game Date],MATCH(tblTeamSch[[#This Row],[Game Num]],[1]!tblSchedule[GameNum],0)),"")</f>
        <v>46040</v>
      </c>
      <c r="I1280" s="9">
        <f>IFERROR(INDEX([1]!tblSchedule[Game Time],MATCH(tblTeamSch[[#This Row],[Game Num]],[1]!tblSchedule[GameNum],0)),"")</f>
        <v>0.58333333333333337</v>
      </c>
      <c r="J1280" s="10" t="str">
        <f>IFERROR(INDEX([1]!tblTeams[Organization],MATCH(tblTeamSch[[#This Row],[Team]],[1]!tblTeams[Team],0)),"")</f>
        <v>St. Edward</v>
      </c>
      <c r="K1280" s="10" t="str">
        <f>IFERROR(INDEX([1]!tblOrg[Abbr],MATCH(tblTeamSch[[#This Row],[Org]],[1]!tblOrg[Organization],0)),"")</f>
        <v>Ed</v>
      </c>
      <c r="L1280" s="10" t="str">
        <f>IFERROR(INDEX(IF(tblTeamSch[[#This Row],[1vs2]]=1,[1]!tblSchedule[Team 1 Name],[1]!tblSchedule[Team 2 Name]),MATCH(tblTeamSch[[#This Row],[Game Num]],[1]!tblSchedule[GameNum],0)),"")</f>
        <v>St Edward Bball 6B1</v>
      </c>
      <c r="M1280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1280" s="6" t="str" cm="1">
        <f t="array" ref="N12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0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80" s="6" t="str">
        <f>IFERROR(INDEX(#REF!,MATCH(tblTeamSch[[#This Row],[Team]],[1]!tblTeams[Team],0)),"")</f>
        <v/>
      </c>
      <c r="Q1280" s="6">
        <f>INDEX([1]!tblSchedule[Home Game],MATCH(tblTeamSch[[#This Row],[Game Num]],[1]!tblSchedule[GameNum],0))</f>
        <v>1</v>
      </c>
      <c r="R1280" s="7" t="e">
        <f>IF(COUNTIFS(tblTeamSch[Team],tblTeamSch[[#This Row],[Team]],#REF!,1)&gt;1,"Y","")</f>
        <v>#REF!</v>
      </c>
      <c r="S1280" s="6">
        <f>INDEX([1]!tblLoc[Score],MATCH(INDEX([1]!tblOrg[Loc],MATCH(tblTeamSch[[#This Row],[Org]],[1]!tblOrg[Organization],0)),[1]!tblLoc[Loc],0))</f>
        <v>7</v>
      </c>
      <c r="T1280" s="6" t="e">
        <f>INDEX([1]!tblLoc[Score],MATCH(INDEX([1]!tblOrg[Loc],MATCH(#REF!,[1]!tblOrg[Abbr],0)),[1]!tblLoc[Loc],0))</f>
        <v>#REF!</v>
      </c>
      <c r="U1280" s="6">
        <f>IFERROR(INDEX([1]!tblLoc[Score],MATCH(INDEX([1]!tblOrg[Loc],MATCH(INDEX(FacList,MATCH(tblTeamSch[[#This Row],[Facility]],INDEX(FacList,,1),0),3),[1]!tblOrg[Org Num],0)),[1]!tblLoc[Loc],0)),"")</f>
        <v>7</v>
      </c>
      <c r="V1280" s="6">
        <f>IF(OR(tblTeamSch[[#This Row],[Court]]="",tblTeamSch[[#This Row],[Home]]&gt;0),0,IF(tblTeamSch[[#This Row],[Court]]&lt;10,0,IF(tblTeamSch[[#This Row],[Home Court]]=10,0,10)))</f>
        <v>0</v>
      </c>
      <c r="W1280" s="6" t="e">
        <f>COUNTIFS(tblTeamSch[Travel Score for Game],10,tblTeamSch[Home],0,#REF!,#REF!)</f>
        <v>#REF!</v>
      </c>
      <c r="X1280" s="6" t="str">
        <f>IFERROR(INDEX(tblTeamSch[Overall Travel Score],MATCH(tblTeamSch[[#This Row],[Opponent]],tblTeamSch[Team],0)),"")</f>
        <v/>
      </c>
      <c r="Y1280" s="6" cm="1">
        <f t="array" ref="Y1280">IF(Y1279="Num",1,IF(Y1279="","",IF(Y1279+1&gt;TotalNumRegGames*2,"",Y1279+1)))</f>
        <v>1279</v>
      </c>
    </row>
    <row r="1281" spans="1:25" ht="13.35" customHeight="1" x14ac:dyDescent="0.3">
      <c r="A1281" s="6" cm="1">
        <f t="array" ref="A1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292</v>
      </c>
      <c r="B1281" s="6" cm="1">
        <f t="array" ref="B1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81" s="6">
        <f>IFERROR(INDEX([1]!tblSchedule[Week Game Scheduled],MATCH(tblTeamSch[[#This Row],[Game Num]],[1]!tblSchedule[GameNum],0)),"")</f>
        <v>9</v>
      </c>
      <c r="D1281" s="6">
        <f>IFERROR(INDEX([1]!tblSchedule[Round],MATCH(tblTeamSch[[#This Row],[Game Num]],[1]!tblSchedule[GameNum],0)),"")</f>
        <v>6</v>
      </c>
      <c r="E1281" s="6">
        <f>IFERROR(INDEX([1]!tblSchedule[Rnd Sch],MATCH(tblTeamSch[[#This Row],[Game Num]],[1]!tblSchedule[GameNum],0)),"")</f>
        <v>6</v>
      </c>
      <c r="F1281" s="6" t="str">
        <f>IFERROR(INDEX([1]!tblSchedule[DLC],MATCH(tblTeamSch[[#This Row],[Game Num]],[1]!tblSchedule[GameNum],0)),"")</f>
        <v>6B1A</v>
      </c>
      <c r="G1281" s="7" t="str">
        <f>IFERROR(INDEX([1]!tblSchedule[Facility],MATCH(tblTeamSch[[#This Row],[Game Num]],[1]!tblSchedule[GameNum],0)),"")</f>
        <v>St Edward Gym</v>
      </c>
      <c r="H1281" s="8">
        <f>IFERROR(INDEX([1]!tblSchedule[Game Date],MATCH(tblTeamSch[[#This Row],[Game Num]],[1]!tblSchedule[GameNum],0)),"")</f>
        <v>46047</v>
      </c>
      <c r="I1281" s="9">
        <f>IFERROR(INDEX([1]!tblSchedule[Game Time],MATCH(tblTeamSch[[#This Row],[Game Num]],[1]!tblSchedule[GameNum],0)),"")</f>
        <v>0.58333333333333337</v>
      </c>
      <c r="J1281" s="10" t="str">
        <f>IFERROR(INDEX([1]!tblTeams[Organization],MATCH(tblTeamSch[[#This Row],[Team]],[1]!tblTeams[Team],0)),"")</f>
        <v>St. Edward</v>
      </c>
      <c r="K1281" s="10" t="str">
        <f>IFERROR(INDEX([1]!tblOrg[Abbr],MATCH(tblTeamSch[[#This Row],[Org]],[1]!tblOrg[Organization],0)),"")</f>
        <v>Ed</v>
      </c>
      <c r="L1281" s="10" t="str">
        <f>IFERROR(INDEX(IF(tblTeamSch[[#This Row],[1vs2]]=1,[1]!tblSchedule[Team 1 Name],[1]!tblSchedule[Team 2 Name]),MATCH(tblTeamSch[[#This Row],[Game Num]],[1]!tblSchedule[GameNum],0)),"")</f>
        <v>St Edward Bball 6B1</v>
      </c>
      <c r="M1281" s="10" t="str">
        <f>IFERROR(INDEX(IF(tblTeamSch[[#This Row],[1vs2]]=1,[1]!tblSchedule[Team 2 Name],[1]!tblSchedule[Team 1 Name]),MATCH(tblTeamSch[[#This Row],[Game Num]],[1]!tblSchedule[GameNum],0)),"")</f>
        <v>Nativity BB 6B #1</v>
      </c>
      <c r="N1281" s="6" t="str" cm="1">
        <f t="array" ref="N12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81" s="6" t="str">
        <f>IFERROR(INDEX(#REF!,MATCH(tblTeamSch[[#This Row],[Team]],[1]!tblTeams[Team],0)),"")</f>
        <v/>
      </c>
      <c r="Q1281" s="6">
        <f>INDEX([1]!tblSchedule[Home Game],MATCH(tblTeamSch[[#This Row],[Game Num]],[1]!tblSchedule[GameNum],0))</f>
        <v>1</v>
      </c>
      <c r="R1281" s="7" t="e">
        <f>IF(COUNTIFS(tblTeamSch[Team],tblTeamSch[[#This Row],[Team]],#REF!,1)&gt;1,"Y","")</f>
        <v>#REF!</v>
      </c>
      <c r="S1281" s="6">
        <f>INDEX([1]!tblLoc[Score],MATCH(INDEX([1]!tblOrg[Loc],MATCH(tblTeamSch[[#This Row],[Org]],[1]!tblOrg[Organization],0)),[1]!tblLoc[Loc],0))</f>
        <v>7</v>
      </c>
      <c r="T1281" s="6" t="e">
        <f>INDEX([1]!tblLoc[Score],MATCH(INDEX([1]!tblOrg[Loc],MATCH(#REF!,[1]!tblOrg[Abbr],0)),[1]!tblLoc[Loc],0))</f>
        <v>#REF!</v>
      </c>
      <c r="U1281" s="6">
        <f>IFERROR(INDEX([1]!tblLoc[Score],MATCH(INDEX([1]!tblOrg[Loc],MATCH(INDEX(FacList,MATCH(tblTeamSch[[#This Row],[Facility]],INDEX(FacList,,1),0),3),[1]!tblOrg[Org Num],0)),[1]!tblLoc[Loc],0)),"")</f>
        <v>7</v>
      </c>
      <c r="V1281" s="6">
        <f>IF(OR(tblTeamSch[[#This Row],[Court]]="",tblTeamSch[[#This Row],[Home]]&gt;0),0,IF(tblTeamSch[[#This Row],[Court]]&lt;10,0,IF(tblTeamSch[[#This Row],[Home Court]]=10,0,10)))</f>
        <v>0</v>
      </c>
      <c r="W1281" s="6" t="e">
        <f>COUNTIFS(tblTeamSch[Travel Score for Game],10,tblTeamSch[Home],0,#REF!,#REF!)</f>
        <v>#REF!</v>
      </c>
      <c r="X1281" s="6" t="str">
        <f>IFERROR(INDEX(tblTeamSch[Overall Travel Score],MATCH(tblTeamSch[[#This Row],[Opponent]],tblTeamSch[Team],0)),"")</f>
        <v/>
      </c>
      <c r="Y1281" s="6" cm="1">
        <f t="array" ref="Y1281">IF(Y1280="Num",1,IF(Y1280="","",IF(Y1280+1&gt;TotalNumRegGames*2,"",Y1280+1)))</f>
        <v>1280</v>
      </c>
    </row>
    <row r="1282" spans="1:25" ht="13.35" customHeight="1" x14ac:dyDescent="0.3">
      <c r="A1282" s="6" cm="1">
        <f t="array" ref="A1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300</v>
      </c>
      <c r="B1282" s="6" cm="1">
        <f t="array" ref="B1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2" s="6">
        <f>IFERROR(INDEX([1]!tblSchedule[Week Game Scheduled],MATCH(tblTeamSch[[#This Row],[Game Num]],[1]!tblSchedule[GameNum],0)),"")</f>
        <v>10</v>
      </c>
      <c r="D1282" s="6">
        <f>IFERROR(INDEX([1]!tblSchedule[Round],MATCH(tblTeamSch[[#This Row],[Game Num]],[1]!tblSchedule[GameNum],0)),"")</f>
        <v>7</v>
      </c>
      <c r="E1282" s="6">
        <f>IFERROR(INDEX([1]!tblSchedule[Rnd Sch],MATCH(tblTeamSch[[#This Row],[Game Num]],[1]!tblSchedule[GameNum],0)),"")</f>
        <v>7</v>
      </c>
      <c r="F1282" s="6" t="str">
        <f>IFERROR(INDEX([1]!tblSchedule[DLC],MATCH(tblTeamSch[[#This Row],[Game Num]],[1]!tblSchedule[GameNum],0)),"")</f>
        <v>6B1A</v>
      </c>
      <c r="G1282" s="7" t="str">
        <f>IFERROR(INDEX([1]!tblSchedule[Facility],MATCH(tblTeamSch[[#This Row],[Game Num]],[1]!tblSchedule[GameNum],0)),"")</f>
        <v>Ascension Gym</v>
      </c>
      <c r="H1282" s="8">
        <f>IFERROR(INDEX([1]!tblSchedule[Game Date],MATCH(tblTeamSch[[#This Row],[Game Num]],[1]!tblSchedule[GameNum],0)),"")</f>
        <v>46054</v>
      </c>
      <c r="I1282" s="9">
        <f>IFERROR(INDEX([1]!tblSchedule[Game Time],MATCH(tblTeamSch[[#This Row],[Game Num]],[1]!tblSchedule[GameNum],0)),"")</f>
        <v>0.58333333333333337</v>
      </c>
      <c r="J1282" s="10" t="str">
        <f>IFERROR(INDEX([1]!tblTeams[Organization],MATCH(tblTeamSch[[#This Row],[Team]],[1]!tblTeams[Team],0)),"")</f>
        <v>St. Edward</v>
      </c>
      <c r="K1282" s="10" t="str">
        <f>IFERROR(INDEX([1]!tblOrg[Abbr],MATCH(tblTeamSch[[#This Row],[Org]],[1]!tblOrg[Organization],0)),"")</f>
        <v>Ed</v>
      </c>
      <c r="L1282" s="10" t="str">
        <f>IFERROR(INDEX(IF(tblTeamSch[[#This Row],[1vs2]]=1,[1]!tblSchedule[Team 1 Name],[1]!tblSchedule[Team 2 Name]),MATCH(tblTeamSch[[#This Row],[Game Num]],[1]!tblSchedule[GameNum],0)),"")</f>
        <v>St Edward Bball 6B1</v>
      </c>
      <c r="M1282" s="10" t="str">
        <f>IFERROR(INDEX(IF(tblTeamSch[[#This Row],[1vs2]]=1,[1]!tblSchedule[Team 2 Name],[1]!tblSchedule[Team 1 Name]),MATCH(tblTeamSch[[#This Row],[Game Num]],[1]!tblSchedule[GameNum],0)),"")</f>
        <v>Ascension BB 6B#1</v>
      </c>
      <c r="N1282" s="6" t="str" cm="1">
        <f t="array" ref="N12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2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82" s="6" t="str">
        <f>IFERROR(INDEX(#REF!,MATCH(tblTeamSch[[#This Row],[Team]],[1]!tblTeams[Team],0)),"")</f>
        <v/>
      </c>
      <c r="Q1282" s="6">
        <f>INDEX([1]!tblSchedule[Home Game],MATCH(tblTeamSch[[#This Row],[Game Num]],[1]!tblSchedule[GameNum],0))</f>
        <v>1</v>
      </c>
      <c r="R1282" s="7" t="e">
        <f>IF(COUNTIFS(tblTeamSch[Team],tblTeamSch[[#This Row],[Team]],#REF!,1)&gt;1,"Y","")</f>
        <v>#REF!</v>
      </c>
      <c r="S1282" s="6">
        <f>INDEX([1]!tblLoc[Score],MATCH(INDEX([1]!tblOrg[Loc],MATCH(tblTeamSch[[#This Row],[Org]],[1]!tblOrg[Organization],0)),[1]!tblLoc[Loc],0))</f>
        <v>7</v>
      </c>
      <c r="T1282" s="6" t="e">
        <f>INDEX([1]!tblLoc[Score],MATCH(INDEX([1]!tblOrg[Loc],MATCH(#REF!,[1]!tblOrg[Abbr],0)),[1]!tblLoc[Loc],0))</f>
        <v>#REF!</v>
      </c>
      <c r="U1282" s="6">
        <f>IFERROR(INDEX([1]!tblLoc[Score],MATCH(INDEX([1]!tblOrg[Loc],MATCH(INDEX(FacList,MATCH(tblTeamSch[[#This Row],[Facility]],INDEX(FacList,,1),0),3),[1]!tblOrg[Org Num],0)),[1]!tblLoc[Loc],0)),"")</f>
        <v>0</v>
      </c>
      <c r="V1282" s="6">
        <f>IF(OR(tblTeamSch[[#This Row],[Court]]="",tblTeamSch[[#This Row],[Home]]&gt;0),0,IF(tblTeamSch[[#This Row],[Court]]&lt;10,0,IF(tblTeamSch[[#This Row],[Home Court]]=10,0,10)))</f>
        <v>0</v>
      </c>
      <c r="W1282" s="6" t="e">
        <f>COUNTIFS(tblTeamSch[Travel Score for Game],10,tblTeamSch[Home],0,#REF!,#REF!)</f>
        <v>#REF!</v>
      </c>
      <c r="X1282" s="6" t="str">
        <f>IFERROR(INDEX(tblTeamSch[Overall Travel Score],MATCH(tblTeamSch[[#This Row],[Opponent]],tblTeamSch[Team],0)),"")</f>
        <v/>
      </c>
      <c r="Y1282" s="6" cm="1">
        <f t="array" ref="Y1282">IF(Y1281="Num",1,IF(Y1281="","",IF(Y1281+1&gt;TotalNumRegGames*2,"",Y1281+1)))</f>
        <v>1281</v>
      </c>
    </row>
    <row r="1283" spans="1:25" ht="13.35" customHeight="1" x14ac:dyDescent="0.3">
      <c r="A1283" s="6" cm="1">
        <f t="array" ref="A1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900</v>
      </c>
      <c r="B1283" s="6" cm="1">
        <f t="array" ref="B1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3" s="6">
        <f>IFERROR(INDEX([1]!tblSchedule[Week Game Scheduled],MATCH(tblTeamSch[[#This Row],[Game Num]],[1]!tblSchedule[GameNum],0)),"")</f>
        <v>49</v>
      </c>
      <c r="D1283" s="6">
        <f>IFERROR(INDEX([1]!tblSchedule[Round],MATCH(tblTeamSch[[#This Row],[Game Num]],[1]!tblSchedule[GameNum],0)),"")</f>
        <v>1</v>
      </c>
      <c r="E1283" s="6">
        <f>IFERROR(INDEX([1]!tblSchedule[Rnd Sch],MATCH(tblTeamSch[[#This Row],[Game Num]],[1]!tblSchedule[GameNum],0)),"")</f>
        <v>1</v>
      </c>
      <c r="F1283" s="6" t="str">
        <f>IFERROR(INDEX([1]!tblSchedule[DLC],MATCH(tblTeamSch[[#This Row],[Game Num]],[1]!tblSchedule[GameNum],0)),"")</f>
        <v>6G1A</v>
      </c>
      <c r="G1283" s="7" t="str">
        <f>IFERROR(INDEX([1]!tblSchedule[Facility],MATCH(tblTeamSch[[#This Row],[Game Num]],[1]!tblSchedule[GameNum],0)),"")</f>
        <v>St Edward Gym</v>
      </c>
      <c r="H1283" s="8">
        <f>IFERROR(INDEX([1]!tblSchedule[Game Date],MATCH(tblTeamSch[[#This Row],[Game Num]],[1]!tblSchedule[GameNum],0)),"")</f>
        <v>45997</v>
      </c>
      <c r="I1283" s="9">
        <f>IFERROR(INDEX([1]!tblSchedule[Game Time],MATCH(tblTeamSch[[#This Row],[Game Num]],[1]!tblSchedule[GameNum],0)),"")</f>
        <v>0.5</v>
      </c>
      <c r="J1283" s="10" t="str">
        <f>IFERROR(INDEX([1]!tblTeams[Organization],MATCH(tblTeamSch[[#This Row],[Team]],[1]!tblTeams[Team],0)),"")</f>
        <v>St. Edward</v>
      </c>
      <c r="K1283" s="10" t="str">
        <f>IFERROR(INDEX([1]!tblOrg[Abbr],MATCH(tblTeamSch[[#This Row],[Org]],[1]!tblOrg[Organization],0)),"")</f>
        <v>Ed</v>
      </c>
      <c r="L1283" s="10" t="str">
        <f>IFERROR(INDEX(IF(tblTeamSch[[#This Row],[1vs2]]=1,[1]!tblSchedule[Team 1 Name],[1]!tblSchedule[Team 2 Name]),MATCH(tblTeamSch[[#This Row],[Game Num]],[1]!tblSchedule[GameNum],0)),"")</f>
        <v>St Edward Bball 6G1</v>
      </c>
      <c r="M1283" s="10" t="str">
        <f>IFERROR(INDEX(IF(tblTeamSch[[#This Row],[1vs2]]=1,[1]!tblSchedule[Team 2 Name],[1]!tblSchedule[Team 1 Name]),MATCH(tblTeamSch[[#This Row],[Game Num]],[1]!tblSchedule[GameNum],0)),"")</f>
        <v>St. Nicholas BB 6G #1</v>
      </c>
      <c r="N1283" s="6" t="str" cm="1">
        <f t="array" ref="N12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3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83" s="6" t="str">
        <f>IFERROR(INDEX(#REF!,MATCH(tblTeamSch[[#This Row],[Team]],[1]!tblTeams[Team],0)),"")</f>
        <v/>
      </c>
      <c r="Q1283" s="6">
        <f>INDEX([1]!tblSchedule[Home Game],MATCH(tblTeamSch[[#This Row],[Game Num]],[1]!tblSchedule[GameNum],0))</f>
        <v>1</v>
      </c>
      <c r="R1283" s="7" t="e">
        <f>IF(COUNTIFS(tblTeamSch[Team],tblTeamSch[[#This Row],[Team]],#REF!,1)&gt;1,"Y","")</f>
        <v>#REF!</v>
      </c>
      <c r="S1283" s="6">
        <f>INDEX([1]!tblLoc[Score],MATCH(INDEX([1]!tblOrg[Loc],MATCH(tblTeamSch[[#This Row],[Org]],[1]!tblOrg[Organization],0)),[1]!tblLoc[Loc],0))</f>
        <v>7</v>
      </c>
      <c r="T1283" s="6" t="e">
        <f>INDEX([1]!tblLoc[Score],MATCH(INDEX([1]!tblOrg[Loc],MATCH(#REF!,[1]!tblOrg[Abbr],0)),[1]!tblLoc[Loc],0))</f>
        <v>#REF!</v>
      </c>
      <c r="U1283" s="6">
        <f>IFERROR(INDEX([1]!tblLoc[Score],MATCH(INDEX([1]!tblOrg[Loc],MATCH(INDEX(FacList,MATCH(tblTeamSch[[#This Row],[Facility]],INDEX(FacList,,1),0),3),[1]!tblOrg[Org Num],0)),[1]!tblLoc[Loc],0)),"")</f>
        <v>7</v>
      </c>
      <c r="V1283" s="6">
        <f>IF(OR(tblTeamSch[[#This Row],[Court]]="",tblTeamSch[[#This Row],[Home]]&gt;0),0,IF(tblTeamSch[[#This Row],[Court]]&lt;10,0,IF(tblTeamSch[[#This Row],[Home Court]]=10,0,10)))</f>
        <v>0</v>
      </c>
      <c r="W1283" s="6" t="e">
        <f>COUNTIFS(tblTeamSch[Travel Score for Game],10,tblTeamSch[Home],0,#REF!,#REF!)</f>
        <v>#REF!</v>
      </c>
      <c r="X1283" s="6" t="str">
        <f>IFERROR(INDEX(tblTeamSch[Overall Travel Score],MATCH(tblTeamSch[[#This Row],[Opponent]],tblTeamSch[Team],0)),"")</f>
        <v/>
      </c>
      <c r="Y1283" s="6" cm="1">
        <f t="array" ref="Y1283">IF(Y1282="Num",1,IF(Y1282="","",IF(Y1282+1&gt;TotalNumRegGames*2,"",Y1282+1)))</f>
        <v>1282</v>
      </c>
    </row>
    <row r="1284" spans="1:25" ht="13.35" customHeight="1" x14ac:dyDescent="0.3">
      <c r="A1284" s="6" cm="1">
        <f t="array" ref="A1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904</v>
      </c>
      <c r="B1284" s="6" cm="1">
        <f t="array" ref="B1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4" s="6">
        <f>IFERROR(INDEX([1]!tblSchedule[Week Game Scheduled],MATCH(tblTeamSch[[#This Row],[Game Num]],[1]!tblSchedule[GameNum],0)),"")</f>
        <v>50</v>
      </c>
      <c r="D1284" s="6">
        <f>IFERROR(INDEX([1]!tblSchedule[Round],MATCH(tblTeamSch[[#This Row],[Game Num]],[1]!tblSchedule[GameNum],0)),"")</f>
        <v>2</v>
      </c>
      <c r="E1284" s="6">
        <f>IFERROR(INDEX([1]!tblSchedule[Rnd Sch],MATCH(tblTeamSch[[#This Row],[Game Num]],[1]!tblSchedule[GameNum],0)),"")</f>
        <v>2</v>
      </c>
      <c r="F1284" s="6" t="str">
        <f>IFERROR(INDEX([1]!tblSchedule[DLC],MATCH(tblTeamSch[[#This Row],[Game Num]],[1]!tblSchedule[GameNum],0)),"")</f>
        <v>6G1A</v>
      </c>
      <c r="G1284" s="7" t="str">
        <f>IFERROR(INDEX([1]!tblSchedule[Facility],MATCH(tblTeamSch[[#This Row],[Game Num]],[1]!tblSchedule[GameNum],0)),"")</f>
        <v>St. Stephen Martyr Gym</v>
      </c>
      <c r="H1284" s="8">
        <f>IFERROR(INDEX([1]!tblSchedule[Game Date],MATCH(tblTeamSch[[#This Row],[Game Num]],[1]!tblSchedule[GameNum],0)),"")</f>
        <v>46004</v>
      </c>
      <c r="I1284" s="9">
        <f>IFERROR(INDEX([1]!tblSchedule[Game Time],MATCH(tblTeamSch[[#This Row],[Game Num]],[1]!tblSchedule[GameNum],0)),"")</f>
        <v>0.5</v>
      </c>
      <c r="J1284" s="10" t="str">
        <f>IFERROR(INDEX([1]!tblTeams[Organization],MATCH(tblTeamSch[[#This Row],[Team]],[1]!tblTeams[Team],0)),"")</f>
        <v>St. Edward</v>
      </c>
      <c r="K1284" s="10" t="str">
        <f>IFERROR(INDEX([1]!tblOrg[Abbr],MATCH(tblTeamSch[[#This Row],[Org]],[1]!tblOrg[Organization],0)),"")</f>
        <v>Ed</v>
      </c>
      <c r="L1284" s="10" t="str">
        <f>IFERROR(INDEX(IF(tblTeamSch[[#This Row],[1vs2]]=1,[1]!tblSchedule[Team 1 Name],[1]!tblSchedule[Team 2 Name]),MATCH(tblTeamSch[[#This Row],[Game Num]],[1]!tblSchedule[GameNum],0)),"")</f>
        <v>St Edward Bball 6G1</v>
      </c>
      <c r="M1284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1284" s="6" t="str" cm="1">
        <f t="array" ref="N12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84" s="6" t="str">
        <f>IFERROR(INDEX(#REF!,MATCH(tblTeamSch[[#This Row],[Team]],[1]!tblTeams[Team],0)),"")</f>
        <v/>
      </c>
      <c r="Q1284" s="6">
        <f>INDEX([1]!tblSchedule[Home Game],MATCH(tblTeamSch[[#This Row],[Game Num]],[1]!tblSchedule[GameNum],0))</f>
        <v>1</v>
      </c>
      <c r="R1284" s="7" t="e">
        <f>IF(COUNTIFS(tblTeamSch[Team],tblTeamSch[[#This Row],[Team]],#REF!,1)&gt;1,"Y","")</f>
        <v>#REF!</v>
      </c>
      <c r="S1284" s="6">
        <f>INDEX([1]!tblLoc[Score],MATCH(INDEX([1]!tblOrg[Loc],MATCH(tblTeamSch[[#This Row],[Org]],[1]!tblOrg[Organization],0)),[1]!tblLoc[Loc],0))</f>
        <v>7</v>
      </c>
      <c r="T1284" s="6" t="e">
        <f>INDEX([1]!tblLoc[Score],MATCH(INDEX([1]!tblOrg[Loc],MATCH(#REF!,[1]!tblOrg[Abbr],0)),[1]!tblLoc[Loc],0))</f>
        <v>#REF!</v>
      </c>
      <c r="U1284" s="6">
        <f>IFERROR(INDEX([1]!tblLoc[Score],MATCH(INDEX([1]!tblOrg[Loc],MATCH(INDEX(FacList,MATCH(tblTeamSch[[#This Row],[Facility]],INDEX(FacList,,1),0),3),[1]!tblOrg[Org Num],0)),[1]!tblLoc[Loc],0)),"")</f>
        <v>0</v>
      </c>
      <c r="V1284" s="6">
        <f>IF(OR(tblTeamSch[[#This Row],[Court]]="",tblTeamSch[[#This Row],[Home]]&gt;0),0,IF(tblTeamSch[[#This Row],[Court]]&lt;10,0,IF(tblTeamSch[[#This Row],[Home Court]]=10,0,10)))</f>
        <v>0</v>
      </c>
      <c r="W1284" s="6" t="e">
        <f>COUNTIFS(tblTeamSch[Travel Score for Game],10,tblTeamSch[Home],0,#REF!,#REF!)</f>
        <v>#REF!</v>
      </c>
      <c r="X1284" s="6" t="str">
        <f>IFERROR(INDEX(tblTeamSch[Overall Travel Score],MATCH(tblTeamSch[[#This Row],[Opponent]],tblTeamSch[Team],0)),"")</f>
        <v/>
      </c>
      <c r="Y1284" s="6" cm="1">
        <f t="array" ref="Y1284">IF(Y1283="Num",1,IF(Y1283="","",IF(Y1283+1&gt;TotalNumRegGames*2,"",Y1283+1)))</f>
        <v>1283</v>
      </c>
    </row>
    <row r="1285" spans="1:25" ht="13.35" customHeight="1" x14ac:dyDescent="0.3">
      <c r="A1285" s="6" cm="1">
        <f t="array" ref="A1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908</v>
      </c>
      <c r="B1285" s="6" cm="1">
        <f t="array" ref="B1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5" s="6">
        <f>IFERROR(INDEX([1]!tblSchedule[Week Game Scheduled],MATCH(tblTeamSch[[#This Row],[Game Num]],[1]!tblSchedule[GameNum],0)),"")</f>
        <v>5</v>
      </c>
      <c r="D1285" s="6">
        <f>IFERROR(INDEX([1]!tblSchedule[Round],MATCH(tblTeamSch[[#This Row],[Game Num]],[1]!tblSchedule[GameNum],0)),"")</f>
        <v>3</v>
      </c>
      <c r="E1285" s="6">
        <f>IFERROR(INDEX([1]!tblSchedule[Rnd Sch],MATCH(tblTeamSch[[#This Row],[Game Num]],[1]!tblSchedule[GameNum],0)),"")</f>
        <v>3</v>
      </c>
      <c r="F1285" s="6" t="str">
        <f>IFERROR(INDEX([1]!tblSchedule[DLC],MATCH(tblTeamSch[[#This Row],[Game Num]],[1]!tblSchedule[GameNum],0)),"")</f>
        <v>6G1A</v>
      </c>
      <c r="G1285" s="7" t="str">
        <f>IFERROR(INDEX([1]!tblSchedule[Facility],MATCH(tblTeamSch[[#This Row],[Game Num]],[1]!tblSchedule[GameNum],0)),"")</f>
        <v>St. Paul Gym</v>
      </c>
      <c r="H1285" s="8">
        <f>IFERROR(INDEX([1]!tblSchedule[Game Date],MATCH(tblTeamSch[[#This Row],[Game Num]],[1]!tblSchedule[GameNum],0)),"")</f>
        <v>46025</v>
      </c>
      <c r="I1285" s="9">
        <f>IFERROR(INDEX([1]!tblSchedule[Game Time],MATCH(tblTeamSch[[#This Row],[Game Num]],[1]!tblSchedule[GameNum],0)),"")</f>
        <v>0.45833333333333331</v>
      </c>
      <c r="J1285" s="10" t="str">
        <f>IFERROR(INDEX([1]!tblTeams[Organization],MATCH(tblTeamSch[[#This Row],[Team]],[1]!tblTeams[Team],0)),"")</f>
        <v>St. Edward</v>
      </c>
      <c r="K1285" s="10" t="str">
        <f>IFERROR(INDEX([1]!tblOrg[Abbr],MATCH(tblTeamSch[[#This Row],[Org]],[1]!tblOrg[Organization],0)),"")</f>
        <v>Ed</v>
      </c>
      <c r="L1285" s="10" t="str">
        <f>IFERROR(INDEX(IF(tblTeamSch[[#This Row],[1vs2]]=1,[1]!tblSchedule[Team 1 Name],[1]!tblSchedule[Team 2 Name]),MATCH(tblTeamSch[[#This Row],[Game Num]],[1]!tblSchedule[GameNum],0)),"")</f>
        <v>St Edward Bball 6G1</v>
      </c>
      <c r="M1285" s="10" t="str">
        <f>IFERROR(INDEX(IF(tblTeamSch[[#This Row],[1vs2]]=1,[1]!tblSchedule[Team 2 Name],[1]!tblSchedule[Team 1 Name]),MATCH(tblTeamSch[[#This Row],[Game Num]],[1]!tblSchedule[GameNum],0)),"")</f>
        <v>St Paul BB 6G#1</v>
      </c>
      <c r="N1285" s="6" t="str" cm="1">
        <f t="array" ref="N128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8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85" s="6" t="str">
        <f>IFERROR(INDEX(#REF!,MATCH(tblTeamSch[[#This Row],[Team]],[1]!tblTeams[Team],0)),"")</f>
        <v/>
      </c>
      <c r="Q1285" s="6">
        <f>INDEX([1]!tblSchedule[Home Game],MATCH(tblTeamSch[[#This Row],[Game Num]],[1]!tblSchedule[GameNum],0))</f>
        <v>1</v>
      </c>
      <c r="R1285" s="7" t="e">
        <f>IF(COUNTIFS(tblTeamSch[Team],tblTeamSch[[#This Row],[Team]],#REF!,1)&gt;1,"Y","")</f>
        <v>#REF!</v>
      </c>
      <c r="S1285" s="6">
        <f>INDEX([1]!tblLoc[Score],MATCH(INDEX([1]!tblOrg[Loc],MATCH(tblTeamSch[[#This Row],[Org]],[1]!tblOrg[Organization],0)),[1]!tblLoc[Loc],0))</f>
        <v>7</v>
      </c>
      <c r="T1285" s="6" t="e">
        <f>INDEX([1]!tblLoc[Score],MATCH(INDEX([1]!tblOrg[Loc],MATCH(#REF!,[1]!tblOrg[Abbr],0)),[1]!tblLoc[Loc],0))</f>
        <v>#REF!</v>
      </c>
      <c r="U1285" s="6">
        <f>IFERROR(INDEX([1]!tblLoc[Score],MATCH(INDEX([1]!tblOrg[Loc],MATCH(INDEX(FacList,MATCH(tblTeamSch[[#This Row],[Facility]],INDEX(FacList,,1),0),3),[1]!tblOrg[Org Num],0)),[1]!tblLoc[Loc],0)),"")</f>
        <v>10</v>
      </c>
      <c r="V1285" s="6">
        <f>IF(OR(tblTeamSch[[#This Row],[Court]]="",tblTeamSch[[#This Row],[Home]]&gt;0),0,IF(tblTeamSch[[#This Row],[Court]]&lt;10,0,IF(tblTeamSch[[#This Row],[Home Court]]=10,0,10)))</f>
        <v>0</v>
      </c>
      <c r="W1285" s="6" t="e">
        <f>COUNTIFS(tblTeamSch[Travel Score for Game],10,tblTeamSch[Home],0,#REF!,#REF!)</f>
        <v>#REF!</v>
      </c>
      <c r="X1285" s="6" t="str">
        <f>IFERROR(INDEX(tblTeamSch[Overall Travel Score],MATCH(tblTeamSch[[#This Row],[Opponent]],tblTeamSch[Team],0)),"")</f>
        <v/>
      </c>
      <c r="Y1285" s="6" cm="1">
        <f t="array" ref="Y1285">IF(Y1284="Num",1,IF(Y1284="","",IF(Y1284+1&gt;TotalNumRegGames*2,"",Y1284+1)))</f>
        <v>1284</v>
      </c>
    </row>
    <row r="1286" spans="1:25" ht="13.35" customHeight="1" x14ac:dyDescent="0.3">
      <c r="A1286" s="6" cm="1">
        <f t="array" ref="A1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912</v>
      </c>
      <c r="B1286" s="6" cm="1">
        <f t="array" ref="B1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6" s="6">
        <f>IFERROR(INDEX([1]!tblSchedule[Week Game Scheduled],MATCH(tblTeamSch[[#This Row],[Game Num]],[1]!tblSchedule[GameNum],0)),"")</f>
        <v>6</v>
      </c>
      <c r="D1286" s="6">
        <f>IFERROR(INDEX([1]!tblSchedule[Round],MATCH(tblTeamSch[[#This Row],[Game Num]],[1]!tblSchedule[GameNum],0)),"")</f>
        <v>4</v>
      </c>
      <c r="E1286" s="6">
        <f>IFERROR(INDEX([1]!tblSchedule[Rnd Sch],MATCH(tblTeamSch[[#This Row],[Game Num]],[1]!tblSchedule[GameNum],0)),"")</f>
        <v>4</v>
      </c>
      <c r="F1286" s="6" t="str">
        <f>IFERROR(INDEX([1]!tblSchedule[DLC],MATCH(tblTeamSch[[#This Row],[Game Num]],[1]!tblSchedule[GameNum],0)),"")</f>
        <v>6G1A</v>
      </c>
      <c r="G1286" s="7" t="str">
        <f>IFERROR(INDEX([1]!tblSchedule[Facility],MATCH(tblTeamSch[[#This Row],[Game Num]],[1]!tblSchedule[GameNum],0)),"")</f>
        <v>St Edward Gym</v>
      </c>
      <c r="H1286" s="8">
        <f>IFERROR(INDEX([1]!tblSchedule[Game Date],MATCH(tblTeamSch[[#This Row],[Game Num]],[1]!tblSchedule[GameNum],0)),"")</f>
        <v>46032</v>
      </c>
      <c r="I1286" s="9">
        <f>IFERROR(INDEX([1]!tblSchedule[Game Time],MATCH(tblTeamSch[[#This Row],[Game Num]],[1]!tblSchedule[GameNum],0)),"")</f>
        <v>0.5</v>
      </c>
      <c r="J1286" s="10" t="str">
        <f>IFERROR(INDEX([1]!tblTeams[Organization],MATCH(tblTeamSch[[#This Row],[Team]],[1]!tblTeams[Team],0)),"")</f>
        <v>St. Edward</v>
      </c>
      <c r="K1286" s="10" t="str">
        <f>IFERROR(INDEX([1]!tblOrg[Abbr],MATCH(tblTeamSch[[#This Row],[Org]],[1]!tblOrg[Organization],0)),"")</f>
        <v>Ed</v>
      </c>
      <c r="L1286" s="10" t="str">
        <f>IFERROR(INDEX(IF(tblTeamSch[[#This Row],[1vs2]]=1,[1]!tblSchedule[Team 1 Name],[1]!tblSchedule[Team 2 Name]),MATCH(tblTeamSch[[#This Row],[Game Num]],[1]!tblSchedule[GameNum],0)),"")</f>
        <v>St Edward Bball 6G1</v>
      </c>
      <c r="M1286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1286" s="6" t="str" cm="1">
        <f t="array" ref="N12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86" s="6" t="str">
        <f>IFERROR(INDEX(#REF!,MATCH(tblTeamSch[[#This Row],[Team]],[1]!tblTeams[Team],0)),"")</f>
        <v/>
      </c>
      <c r="Q1286" s="6">
        <f>INDEX([1]!tblSchedule[Home Game],MATCH(tblTeamSch[[#This Row],[Game Num]],[1]!tblSchedule[GameNum],0))</f>
        <v>1</v>
      </c>
      <c r="R1286" s="7" t="e">
        <f>IF(COUNTIFS(tblTeamSch[Team],tblTeamSch[[#This Row],[Team]],#REF!,1)&gt;1,"Y","")</f>
        <v>#REF!</v>
      </c>
      <c r="S1286" s="6">
        <f>INDEX([1]!tblLoc[Score],MATCH(INDEX([1]!tblOrg[Loc],MATCH(tblTeamSch[[#This Row],[Org]],[1]!tblOrg[Organization],0)),[1]!tblLoc[Loc],0))</f>
        <v>7</v>
      </c>
      <c r="T1286" s="6" t="e">
        <f>INDEX([1]!tblLoc[Score],MATCH(INDEX([1]!tblOrg[Loc],MATCH(#REF!,[1]!tblOrg[Abbr],0)),[1]!tblLoc[Loc],0))</f>
        <v>#REF!</v>
      </c>
      <c r="U1286" s="6">
        <f>IFERROR(INDEX([1]!tblLoc[Score],MATCH(INDEX([1]!tblOrg[Loc],MATCH(INDEX(FacList,MATCH(tblTeamSch[[#This Row],[Facility]],INDEX(FacList,,1),0),3),[1]!tblOrg[Org Num],0)),[1]!tblLoc[Loc],0)),"")</f>
        <v>7</v>
      </c>
      <c r="V1286" s="6">
        <f>IF(OR(tblTeamSch[[#This Row],[Court]]="",tblTeamSch[[#This Row],[Home]]&gt;0),0,IF(tblTeamSch[[#This Row],[Court]]&lt;10,0,IF(tblTeamSch[[#This Row],[Home Court]]=10,0,10)))</f>
        <v>0</v>
      </c>
      <c r="W1286" s="6" t="e">
        <f>COUNTIFS(tblTeamSch[Travel Score for Game],10,tblTeamSch[Home],0,#REF!,#REF!)</f>
        <v>#REF!</v>
      </c>
      <c r="X1286" s="6" t="str">
        <f>IFERROR(INDEX(tblTeamSch[Overall Travel Score],MATCH(tblTeamSch[[#This Row],[Opponent]],tblTeamSch[Team],0)),"")</f>
        <v/>
      </c>
      <c r="Y1286" s="6" cm="1">
        <f t="array" ref="Y1286">IF(Y1285="Num",1,IF(Y1285="","",IF(Y1285+1&gt;TotalNumRegGames*2,"",Y1285+1)))</f>
        <v>1285</v>
      </c>
    </row>
    <row r="1287" spans="1:25" ht="13.35" customHeight="1" x14ac:dyDescent="0.3">
      <c r="A1287" s="6" cm="1">
        <f t="array" ref="A1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928</v>
      </c>
      <c r="B1287" s="6" cm="1">
        <f t="array" ref="B1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7" s="6">
        <f>IFERROR(INDEX([1]!tblSchedule[Week Game Scheduled],MATCH(tblTeamSch[[#This Row],[Game Num]],[1]!tblSchedule[GameNum],0)),"")</f>
        <v>7</v>
      </c>
      <c r="D1287" s="6">
        <f>IFERROR(INDEX([1]!tblSchedule[Round],MATCH(tblTeamSch[[#This Row],[Game Num]],[1]!tblSchedule[GameNum],0)),"")</f>
        <v>8</v>
      </c>
      <c r="E1287" s="6">
        <f>IFERROR(INDEX([1]!tblSchedule[Rnd Sch],MATCH(tblTeamSch[[#This Row],[Game Num]],[1]!tblSchedule[GameNum],0)),"")</f>
        <v>4</v>
      </c>
      <c r="F1287" s="6" t="str">
        <f>IFERROR(INDEX([1]!tblSchedule[DLC],MATCH(tblTeamSch[[#This Row],[Game Num]],[1]!tblSchedule[GameNum],0)),"")</f>
        <v>6G1A</v>
      </c>
      <c r="G1287" s="7" t="str">
        <f>IFERROR(INDEX([1]!tblSchedule[Facility],MATCH(tblTeamSch[[#This Row],[Game Num]],[1]!tblSchedule[GameNum],0)),"")</f>
        <v>St Edward Gym</v>
      </c>
      <c r="H1287" s="8">
        <f>IFERROR(INDEX([1]!tblSchedule[Game Date],MATCH(tblTeamSch[[#This Row],[Game Num]],[1]!tblSchedule[GameNum],0)),"")</f>
        <v>46033</v>
      </c>
      <c r="I1287" s="9">
        <f>IFERROR(INDEX([1]!tblSchedule[Game Time],MATCH(tblTeamSch[[#This Row],[Game Num]],[1]!tblSchedule[GameNum],0)),"")</f>
        <v>0.58333333333333337</v>
      </c>
      <c r="J1287" s="10" t="str">
        <f>IFERROR(INDEX([1]!tblTeams[Organization],MATCH(tblTeamSch[[#This Row],[Team]],[1]!tblTeams[Team],0)),"")</f>
        <v>St. Edward</v>
      </c>
      <c r="K1287" s="10" t="str">
        <f>IFERROR(INDEX([1]!tblOrg[Abbr],MATCH(tblTeamSch[[#This Row],[Org]],[1]!tblOrg[Organization],0)),"")</f>
        <v>Ed</v>
      </c>
      <c r="L1287" s="10" t="str">
        <f>IFERROR(INDEX(IF(tblTeamSch[[#This Row],[1vs2]]=1,[1]!tblSchedule[Team 1 Name],[1]!tblSchedule[Team 2 Name]),MATCH(tblTeamSch[[#This Row],[Game Num]],[1]!tblSchedule[GameNum],0)),"")</f>
        <v>St Edward Bball 6G1</v>
      </c>
      <c r="M1287" s="10" t="str">
        <f>IFERROR(INDEX(IF(tblTeamSch[[#This Row],[1vs2]]=1,[1]!tblSchedule[Team 2 Name],[1]!tblSchedule[Team 1 Name]),MATCH(tblTeamSch[[#This Row],[Game Num]],[1]!tblSchedule[GameNum],0)),"")</f>
        <v>OLOL 5/6 GB #1</v>
      </c>
      <c r="N1287" s="6" t="str" cm="1">
        <f t="array" ref="N12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87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87" s="6" t="str">
        <f>IFERROR(INDEX(#REF!,MATCH(tblTeamSch[[#This Row],[Team]],[1]!tblTeams[Team],0)),"")</f>
        <v/>
      </c>
      <c r="Q1287" s="6">
        <f>INDEX([1]!tblSchedule[Home Game],MATCH(tblTeamSch[[#This Row],[Game Num]],[1]!tblSchedule[GameNum],0))</f>
        <v>1</v>
      </c>
      <c r="R1287" s="7" t="e">
        <f>IF(COUNTIFS(tblTeamSch[Team],tblTeamSch[[#This Row],[Team]],#REF!,1)&gt;1,"Y","")</f>
        <v>#REF!</v>
      </c>
      <c r="S1287" s="6">
        <f>INDEX([1]!tblLoc[Score],MATCH(INDEX([1]!tblOrg[Loc],MATCH(tblTeamSch[[#This Row],[Org]],[1]!tblOrg[Organization],0)),[1]!tblLoc[Loc],0))</f>
        <v>7</v>
      </c>
      <c r="T1287" s="6" t="e">
        <f>INDEX([1]!tblLoc[Score],MATCH(INDEX([1]!tblOrg[Loc],MATCH(#REF!,[1]!tblOrg[Abbr],0)),[1]!tblLoc[Loc],0))</f>
        <v>#REF!</v>
      </c>
      <c r="U1287" s="6">
        <f>IFERROR(INDEX([1]!tblLoc[Score],MATCH(INDEX([1]!tblOrg[Loc],MATCH(INDEX(FacList,MATCH(tblTeamSch[[#This Row],[Facility]],INDEX(FacList,,1),0),3),[1]!tblOrg[Org Num],0)),[1]!tblLoc[Loc],0)),"")</f>
        <v>7</v>
      </c>
      <c r="V1287" s="6">
        <f>IF(OR(tblTeamSch[[#This Row],[Court]]="",tblTeamSch[[#This Row],[Home]]&gt;0),0,IF(tblTeamSch[[#This Row],[Court]]&lt;10,0,IF(tblTeamSch[[#This Row],[Home Court]]=10,0,10)))</f>
        <v>0</v>
      </c>
      <c r="W1287" s="6" t="e">
        <f>COUNTIFS(tblTeamSch[Travel Score for Game],10,tblTeamSch[Home],0,#REF!,#REF!)</f>
        <v>#REF!</v>
      </c>
      <c r="X1287" s="6" t="str">
        <f>IFERROR(INDEX(tblTeamSch[Overall Travel Score],MATCH(tblTeamSch[[#This Row],[Opponent]],tblTeamSch[Team],0)),"")</f>
        <v/>
      </c>
      <c r="Y1287" s="6" cm="1">
        <f t="array" ref="Y1287">IF(Y1286="Num",1,IF(Y1286="","",IF(Y1286+1&gt;TotalNumRegGames*2,"",Y1286+1)))</f>
        <v>1286</v>
      </c>
    </row>
    <row r="1288" spans="1:25" ht="13.35" customHeight="1" x14ac:dyDescent="0.3">
      <c r="A1288" s="6" cm="1">
        <f t="array" ref="A1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916</v>
      </c>
      <c r="B1288" s="6" cm="1">
        <f t="array" ref="B1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8" s="6">
        <f>IFERROR(INDEX([1]!tblSchedule[Week Game Scheduled],MATCH(tblTeamSch[[#This Row],[Game Num]],[1]!tblSchedule[GameNum],0)),"")</f>
        <v>7</v>
      </c>
      <c r="D1288" s="6">
        <f>IFERROR(INDEX([1]!tblSchedule[Round],MATCH(tblTeamSch[[#This Row],[Game Num]],[1]!tblSchedule[GameNum],0)),"")</f>
        <v>5</v>
      </c>
      <c r="E1288" s="6">
        <f>IFERROR(INDEX([1]!tblSchedule[Rnd Sch],MATCH(tblTeamSch[[#This Row],[Game Num]],[1]!tblSchedule[GameNum],0)),"")</f>
        <v>5</v>
      </c>
      <c r="F1288" s="6" t="str">
        <f>IFERROR(INDEX([1]!tblSchedule[DLC],MATCH(tblTeamSch[[#This Row],[Game Num]],[1]!tblSchedule[GameNum],0)),"")</f>
        <v>6G1A</v>
      </c>
      <c r="G1288" s="7" t="str">
        <f>IFERROR(INDEX([1]!tblSchedule[Facility],MATCH(tblTeamSch[[#This Row],[Game Num]],[1]!tblSchedule[GameNum],0)),"")</f>
        <v>St Edward Gym</v>
      </c>
      <c r="H1288" s="8">
        <f>IFERROR(INDEX([1]!tblSchedule[Game Date],MATCH(tblTeamSch[[#This Row],[Game Num]],[1]!tblSchedule[GameNum],0)),"")</f>
        <v>46039</v>
      </c>
      <c r="I1288" s="9">
        <f>IFERROR(INDEX([1]!tblSchedule[Game Time],MATCH(tblTeamSch[[#This Row],[Game Num]],[1]!tblSchedule[GameNum],0)),"")</f>
        <v>0.41666666666666669</v>
      </c>
      <c r="J1288" s="10" t="str">
        <f>IFERROR(INDEX([1]!tblTeams[Organization],MATCH(tblTeamSch[[#This Row],[Team]],[1]!tblTeams[Team],0)),"")</f>
        <v>St. Edward</v>
      </c>
      <c r="K1288" s="10" t="str">
        <f>IFERROR(INDEX([1]!tblOrg[Abbr],MATCH(tblTeamSch[[#This Row],[Org]],[1]!tblOrg[Organization],0)),"")</f>
        <v>Ed</v>
      </c>
      <c r="L1288" s="10" t="str">
        <f>IFERROR(INDEX(IF(tblTeamSch[[#This Row],[1vs2]]=1,[1]!tblSchedule[Team 1 Name],[1]!tblSchedule[Team 2 Name]),MATCH(tblTeamSch[[#This Row],[Game Num]],[1]!tblSchedule[GameNum],0)),"")</f>
        <v>St Edward Bball 6G1</v>
      </c>
      <c r="M1288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1288" s="6" t="str" cm="1">
        <f t="array" ref="N12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88" s="6" t="str">
        <f>IFERROR(INDEX(#REF!,MATCH(tblTeamSch[[#This Row],[Team]],[1]!tblTeams[Team],0)),"")</f>
        <v/>
      </c>
      <c r="Q1288" s="6">
        <f>INDEX([1]!tblSchedule[Home Game],MATCH(tblTeamSch[[#This Row],[Game Num]],[1]!tblSchedule[GameNum],0))</f>
        <v>1</v>
      </c>
      <c r="R1288" s="7" t="e">
        <f>IF(COUNTIFS(tblTeamSch[Team],tblTeamSch[[#This Row],[Team]],#REF!,1)&gt;1,"Y","")</f>
        <v>#REF!</v>
      </c>
      <c r="S1288" s="6">
        <f>INDEX([1]!tblLoc[Score],MATCH(INDEX([1]!tblOrg[Loc],MATCH(tblTeamSch[[#This Row],[Org]],[1]!tblOrg[Organization],0)),[1]!tblLoc[Loc],0))</f>
        <v>7</v>
      </c>
      <c r="T1288" s="6" t="e">
        <f>INDEX([1]!tblLoc[Score],MATCH(INDEX([1]!tblOrg[Loc],MATCH(#REF!,[1]!tblOrg[Abbr],0)),[1]!tblLoc[Loc],0))</f>
        <v>#REF!</v>
      </c>
      <c r="U1288" s="6">
        <f>IFERROR(INDEX([1]!tblLoc[Score],MATCH(INDEX([1]!tblOrg[Loc],MATCH(INDEX(FacList,MATCH(tblTeamSch[[#This Row],[Facility]],INDEX(FacList,,1),0),3),[1]!tblOrg[Org Num],0)),[1]!tblLoc[Loc],0)),"")</f>
        <v>7</v>
      </c>
      <c r="V1288" s="6">
        <f>IF(OR(tblTeamSch[[#This Row],[Court]]="",tblTeamSch[[#This Row],[Home]]&gt;0),0,IF(tblTeamSch[[#This Row],[Court]]&lt;10,0,IF(tblTeamSch[[#This Row],[Home Court]]=10,0,10)))</f>
        <v>0</v>
      </c>
      <c r="W1288" s="6" t="e">
        <f>COUNTIFS(tblTeamSch[Travel Score for Game],10,tblTeamSch[Home],0,#REF!,#REF!)</f>
        <v>#REF!</v>
      </c>
      <c r="X1288" s="6" t="str">
        <f>IFERROR(INDEX(tblTeamSch[Overall Travel Score],MATCH(tblTeamSch[[#This Row],[Opponent]],tblTeamSch[Team],0)),"")</f>
        <v/>
      </c>
      <c r="Y1288" s="6" cm="1">
        <f t="array" ref="Y1288">IF(Y1287="Num",1,IF(Y1287="","",IF(Y1287+1&gt;TotalNumRegGames*2,"",Y1287+1)))</f>
        <v>1287</v>
      </c>
    </row>
    <row r="1289" spans="1:25" ht="13.35" customHeight="1" x14ac:dyDescent="0.3">
      <c r="A1289" s="6" cm="1">
        <f t="array" ref="A1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920</v>
      </c>
      <c r="B1289" s="6" cm="1">
        <f t="array" ref="B1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89" s="6">
        <f>IFERROR(INDEX([1]!tblSchedule[Week Game Scheduled],MATCH(tblTeamSch[[#This Row],[Game Num]],[1]!tblSchedule[GameNum],0)),"")</f>
        <v>8</v>
      </c>
      <c r="D1289" s="6">
        <f>IFERROR(INDEX([1]!tblSchedule[Round],MATCH(tblTeamSch[[#This Row],[Game Num]],[1]!tblSchedule[GameNum],0)),"")</f>
        <v>6</v>
      </c>
      <c r="E1289" s="6">
        <f>IFERROR(INDEX([1]!tblSchedule[Rnd Sch],MATCH(tblTeamSch[[#This Row],[Game Num]],[1]!tblSchedule[GameNum],0)),"")</f>
        <v>6</v>
      </c>
      <c r="F1289" s="6" t="str">
        <f>IFERROR(INDEX([1]!tblSchedule[DLC],MATCH(tblTeamSch[[#This Row],[Game Num]],[1]!tblSchedule[GameNum],0)),"")</f>
        <v>6G1A</v>
      </c>
      <c r="G1289" s="7" t="str">
        <f>IFERROR(INDEX([1]!tblSchedule[Facility],MATCH(tblTeamSch[[#This Row],[Game Num]],[1]!tblSchedule[GameNum],0)),"")</f>
        <v>Ascension Gym</v>
      </c>
      <c r="H1289" s="8">
        <f>IFERROR(INDEX([1]!tblSchedule[Game Date],MATCH(tblTeamSch[[#This Row],[Game Num]],[1]!tblSchedule[GameNum],0)),"")</f>
        <v>46046</v>
      </c>
      <c r="I1289" s="9">
        <f>IFERROR(INDEX([1]!tblSchedule[Game Time],MATCH(tblTeamSch[[#This Row],[Game Num]],[1]!tblSchedule[GameNum],0)),"")</f>
        <v>0.5</v>
      </c>
      <c r="J1289" s="10" t="str">
        <f>IFERROR(INDEX([1]!tblTeams[Organization],MATCH(tblTeamSch[[#This Row],[Team]],[1]!tblTeams[Team],0)),"")</f>
        <v>St. Edward</v>
      </c>
      <c r="K1289" s="10" t="str">
        <f>IFERROR(INDEX([1]!tblOrg[Abbr],MATCH(tblTeamSch[[#This Row],[Org]],[1]!tblOrg[Organization],0)),"")</f>
        <v>Ed</v>
      </c>
      <c r="L1289" s="10" t="str">
        <f>IFERROR(INDEX(IF(tblTeamSch[[#This Row],[1vs2]]=1,[1]!tblSchedule[Team 1 Name],[1]!tblSchedule[Team 2 Name]),MATCH(tblTeamSch[[#This Row],[Game Num]],[1]!tblSchedule[GameNum],0)),"")</f>
        <v>St Edward Bball 6G1</v>
      </c>
      <c r="M1289" s="10" t="str">
        <f>IFERROR(INDEX(IF(tblTeamSch[[#This Row],[1vs2]]=1,[1]!tblSchedule[Team 2 Name],[1]!tblSchedule[Team 1 Name]),MATCH(tblTeamSch[[#This Row],[Game Num]],[1]!tblSchedule[GameNum],0)),"")</f>
        <v>Ascension BB 6G#1</v>
      </c>
      <c r="N1289" s="6" t="str" cm="1">
        <f t="array" ref="N12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8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89" s="6" t="str">
        <f>IFERROR(INDEX(#REF!,MATCH(tblTeamSch[[#This Row],[Team]],[1]!tblTeams[Team],0)),"")</f>
        <v/>
      </c>
      <c r="Q1289" s="6">
        <f>INDEX([1]!tblSchedule[Home Game],MATCH(tblTeamSch[[#This Row],[Game Num]],[1]!tblSchedule[GameNum],0))</f>
        <v>1</v>
      </c>
      <c r="R1289" s="7" t="e">
        <f>IF(COUNTIFS(tblTeamSch[Team],tblTeamSch[[#This Row],[Team]],#REF!,1)&gt;1,"Y","")</f>
        <v>#REF!</v>
      </c>
      <c r="S1289" s="6">
        <f>INDEX([1]!tblLoc[Score],MATCH(INDEX([1]!tblOrg[Loc],MATCH(tblTeamSch[[#This Row],[Org]],[1]!tblOrg[Organization],0)),[1]!tblLoc[Loc],0))</f>
        <v>7</v>
      </c>
      <c r="T1289" s="6" t="e">
        <f>INDEX([1]!tblLoc[Score],MATCH(INDEX([1]!tblOrg[Loc],MATCH(#REF!,[1]!tblOrg[Abbr],0)),[1]!tblLoc[Loc],0))</f>
        <v>#REF!</v>
      </c>
      <c r="U1289" s="6">
        <f>IFERROR(INDEX([1]!tblLoc[Score],MATCH(INDEX([1]!tblOrg[Loc],MATCH(INDEX(FacList,MATCH(tblTeamSch[[#This Row],[Facility]],INDEX(FacList,,1),0),3),[1]!tblOrg[Org Num],0)),[1]!tblLoc[Loc],0)),"")</f>
        <v>0</v>
      </c>
      <c r="V1289" s="6">
        <f>IF(OR(tblTeamSch[[#This Row],[Court]]="",tblTeamSch[[#This Row],[Home]]&gt;0),0,IF(tblTeamSch[[#This Row],[Court]]&lt;10,0,IF(tblTeamSch[[#This Row],[Home Court]]=10,0,10)))</f>
        <v>0</v>
      </c>
      <c r="W1289" s="6" t="e">
        <f>COUNTIFS(tblTeamSch[Travel Score for Game],10,tblTeamSch[Home],0,#REF!,#REF!)</f>
        <v>#REF!</v>
      </c>
      <c r="X1289" s="6" t="str">
        <f>IFERROR(INDEX(tblTeamSch[Overall Travel Score],MATCH(tblTeamSch[[#This Row],[Opponent]],tblTeamSch[Team],0)),"")</f>
        <v/>
      </c>
      <c r="Y1289" s="6" cm="1">
        <f t="array" ref="Y1289">IF(Y1288="Num",1,IF(Y1288="","",IF(Y1288+1&gt;TotalNumRegGames*2,"",Y1288+1)))</f>
        <v>1288</v>
      </c>
    </row>
    <row r="1290" spans="1:25" ht="13.35" customHeight="1" x14ac:dyDescent="0.3">
      <c r="A1290" s="6" cm="1">
        <f t="array" ref="A1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924</v>
      </c>
      <c r="B1290" s="6" cm="1">
        <f t="array" ref="B1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0" s="6">
        <f>IFERROR(INDEX([1]!tblSchedule[Week Game Scheduled],MATCH(tblTeamSch[[#This Row],[Game Num]],[1]!tblSchedule[GameNum],0)),"")</f>
        <v>9</v>
      </c>
      <c r="D1290" s="6">
        <f>IFERROR(INDEX([1]!tblSchedule[Round],MATCH(tblTeamSch[[#This Row],[Game Num]],[1]!tblSchedule[GameNum],0)),"")</f>
        <v>7</v>
      </c>
      <c r="E1290" s="6">
        <f>IFERROR(INDEX([1]!tblSchedule[Rnd Sch],MATCH(tblTeamSch[[#This Row],[Game Num]],[1]!tblSchedule[GameNum],0)),"")</f>
        <v>7</v>
      </c>
      <c r="F1290" s="6" t="str">
        <f>IFERROR(INDEX([1]!tblSchedule[DLC],MATCH(tblTeamSch[[#This Row],[Game Num]],[1]!tblSchedule[GameNum],0)),"")</f>
        <v>6G1A</v>
      </c>
      <c r="G1290" s="7" t="str">
        <f>IFERROR(INDEX([1]!tblSchedule[Facility],MATCH(tblTeamSch[[#This Row],[Game Num]],[1]!tblSchedule[GameNum],0)),"")</f>
        <v>St Edward Gym</v>
      </c>
      <c r="H1290" s="8">
        <f>IFERROR(INDEX([1]!tblSchedule[Game Date],MATCH(tblTeamSch[[#This Row],[Game Num]],[1]!tblSchedule[GameNum],0)),"")</f>
        <v>46053</v>
      </c>
      <c r="I1290" s="9">
        <f>IFERROR(INDEX([1]!tblSchedule[Game Time],MATCH(tblTeamSch[[#This Row],[Game Num]],[1]!tblSchedule[GameNum],0)),"")</f>
        <v>0.41666666666666669</v>
      </c>
      <c r="J1290" s="10" t="str">
        <f>IFERROR(INDEX([1]!tblTeams[Organization],MATCH(tblTeamSch[[#This Row],[Team]],[1]!tblTeams[Team],0)),"")</f>
        <v>St. Edward</v>
      </c>
      <c r="K1290" s="10" t="str">
        <f>IFERROR(INDEX([1]!tblOrg[Abbr],MATCH(tblTeamSch[[#This Row],[Org]],[1]!tblOrg[Organization],0)),"")</f>
        <v>Ed</v>
      </c>
      <c r="L1290" s="10" t="str">
        <f>IFERROR(INDEX(IF(tblTeamSch[[#This Row],[1vs2]]=1,[1]!tblSchedule[Team 1 Name],[1]!tblSchedule[Team 2 Name]),MATCH(tblTeamSch[[#This Row],[Game Num]],[1]!tblSchedule[GameNum],0)),"")</f>
        <v>St Edward Bball 6G1</v>
      </c>
      <c r="M1290" s="10" t="str">
        <f>IFERROR(INDEX(IF(tblTeamSch[[#This Row],[1vs2]]=1,[1]!tblSchedule[Team 2 Name],[1]!tblSchedule[Team 1 Name]),MATCH(tblTeamSch[[#This Row],[Game Num]],[1]!tblSchedule[GameNum],0)),"")</f>
        <v>St Bernard BB 6G#1</v>
      </c>
      <c r="N1290" s="6" t="str" cm="1">
        <f t="array" ref="N12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90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90" s="6" t="str">
        <f>IFERROR(INDEX(#REF!,MATCH(tblTeamSch[[#This Row],[Team]],[1]!tblTeams[Team],0)),"")</f>
        <v/>
      </c>
      <c r="Q1290" s="6">
        <f>INDEX([1]!tblSchedule[Home Game],MATCH(tblTeamSch[[#This Row],[Game Num]],[1]!tblSchedule[GameNum],0))</f>
        <v>1</v>
      </c>
      <c r="R1290" s="7" t="e">
        <f>IF(COUNTIFS(tblTeamSch[Team],tblTeamSch[[#This Row],[Team]],#REF!,1)&gt;1,"Y","")</f>
        <v>#REF!</v>
      </c>
      <c r="S1290" s="6">
        <f>INDEX([1]!tblLoc[Score],MATCH(INDEX([1]!tblOrg[Loc],MATCH(tblTeamSch[[#This Row],[Org]],[1]!tblOrg[Organization],0)),[1]!tblLoc[Loc],0))</f>
        <v>7</v>
      </c>
      <c r="T1290" s="6" t="e">
        <f>INDEX([1]!tblLoc[Score],MATCH(INDEX([1]!tblOrg[Loc],MATCH(#REF!,[1]!tblOrg[Abbr],0)),[1]!tblLoc[Loc],0))</f>
        <v>#REF!</v>
      </c>
      <c r="U1290" s="6">
        <f>IFERROR(INDEX([1]!tblLoc[Score],MATCH(INDEX([1]!tblOrg[Loc],MATCH(INDEX(FacList,MATCH(tblTeamSch[[#This Row],[Facility]],INDEX(FacList,,1),0),3),[1]!tblOrg[Org Num],0)),[1]!tblLoc[Loc],0)),"")</f>
        <v>7</v>
      </c>
      <c r="V1290" s="6">
        <f>IF(OR(tblTeamSch[[#This Row],[Court]]="",tblTeamSch[[#This Row],[Home]]&gt;0),0,IF(tblTeamSch[[#This Row],[Court]]&lt;10,0,IF(tblTeamSch[[#This Row],[Home Court]]=10,0,10)))</f>
        <v>0</v>
      </c>
      <c r="W1290" s="6" t="e">
        <f>COUNTIFS(tblTeamSch[Travel Score for Game],10,tblTeamSch[Home],0,#REF!,#REF!)</f>
        <v>#REF!</v>
      </c>
      <c r="X1290" s="6" t="str">
        <f>IFERROR(INDEX(tblTeamSch[Overall Travel Score],MATCH(tblTeamSch[[#This Row],[Opponent]],tblTeamSch[Team],0)),"")</f>
        <v/>
      </c>
      <c r="Y1290" s="6" cm="1">
        <f t="array" ref="Y1290">IF(Y1289="Num",1,IF(Y1289="","",IF(Y1289+1&gt;TotalNumRegGames*2,"",Y1289+1)))</f>
        <v>1289</v>
      </c>
    </row>
    <row r="1291" spans="1:25" ht="13.35" customHeight="1" x14ac:dyDescent="0.3">
      <c r="A1291" s="6" cm="1">
        <f t="array" ref="A1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781</v>
      </c>
      <c r="B1291" s="6" cm="1">
        <f t="array" ref="B1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1" s="6">
        <f>IFERROR(INDEX([1]!tblSchedule[Week Game Scheduled],MATCH(tblTeamSch[[#This Row],[Game Num]],[1]!tblSchedule[GameNum],0)),"")</f>
        <v>49</v>
      </c>
      <c r="D1291" s="6">
        <f>IFERROR(INDEX([1]!tblSchedule[Round],MATCH(tblTeamSch[[#This Row],[Game Num]],[1]!tblSchedule[GameNum],0)),"")</f>
        <v>1</v>
      </c>
      <c r="E1291" s="6">
        <f>IFERROR(INDEX([1]!tblSchedule[Rnd Sch],MATCH(tblTeamSch[[#This Row],[Game Num]],[1]!tblSchedule[GameNum],0)),"")</f>
        <v>1</v>
      </c>
      <c r="F1291" s="6" t="str">
        <f>IFERROR(INDEX([1]!tblSchedule[DLC],MATCH(tblTeamSch[[#This Row],[Game Num]],[1]!tblSchedule[GameNum],0)),"")</f>
        <v>8G1A</v>
      </c>
      <c r="G1291" s="7" t="str">
        <f>IFERROR(INDEX([1]!tblSchedule[Facility],MATCH(tblTeamSch[[#This Row],[Game Num]],[1]!tblSchedule[GameNum],0)),"")</f>
        <v>St Edward Gym</v>
      </c>
      <c r="H1291" s="8">
        <f>IFERROR(INDEX([1]!tblSchedule[Game Date],MATCH(tblTeamSch[[#This Row],[Game Num]],[1]!tblSchedule[GameNum],0)),"")</f>
        <v>45997</v>
      </c>
      <c r="I1291" s="9">
        <f>IFERROR(INDEX([1]!tblSchedule[Game Time],MATCH(tblTeamSch[[#This Row],[Game Num]],[1]!tblSchedule[GameNum],0)),"")</f>
        <v>0.375</v>
      </c>
      <c r="J1291" s="10" t="str">
        <f>IFERROR(INDEX([1]!tblTeams[Organization],MATCH(tblTeamSch[[#This Row],[Team]],[1]!tblTeams[Team],0)),"")</f>
        <v>St. Edward</v>
      </c>
      <c r="K1291" s="10" t="str">
        <f>IFERROR(INDEX([1]!tblOrg[Abbr],MATCH(tblTeamSch[[#This Row],[Org]],[1]!tblOrg[Organization],0)),"")</f>
        <v>Ed</v>
      </c>
      <c r="L1291" s="10" t="str">
        <f>IFERROR(INDEX(IF(tblTeamSch[[#This Row],[1vs2]]=1,[1]!tblSchedule[Team 1 Name],[1]!tblSchedule[Team 2 Name]),MATCH(tblTeamSch[[#This Row],[Game Num]],[1]!tblSchedule[GameNum],0)),"")</f>
        <v>St Edward Bball 8G1</v>
      </c>
      <c r="M1291" s="10" t="str">
        <f>IFERROR(INDEX(IF(tblTeamSch[[#This Row],[1vs2]]=1,[1]!tblSchedule[Team 2 Name],[1]!tblSchedule[Team 1 Name]),MATCH(tblTeamSch[[#This Row],[Game Num]],[1]!tblSchedule[GameNum],0)),"")</f>
        <v>St. Nicholas BB 8G #1</v>
      </c>
      <c r="N1291" s="6" t="str" cm="1">
        <f t="array" ref="N12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91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291" s="6" t="str">
        <f>IFERROR(INDEX(#REF!,MATCH(tblTeamSch[[#This Row],[Team]],[1]!tblTeams[Team],0)),"")</f>
        <v/>
      </c>
      <c r="Q1291" s="6">
        <f>INDEX([1]!tblSchedule[Home Game],MATCH(tblTeamSch[[#This Row],[Game Num]],[1]!tblSchedule[GameNum],0))</f>
        <v>1</v>
      </c>
      <c r="R1291" s="7" t="e">
        <f>IF(COUNTIFS(tblTeamSch[Team],tblTeamSch[[#This Row],[Team]],#REF!,1)&gt;1,"Y","")</f>
        <v>#REF!</v>
      </c>
      <c r="S1291" s="6">
        <f>INDEX([1]!tblLoc[Score],MATCH(INDEX([1]!tblOrg[Loc],MATCH(tblTeamSch[[#This Row],[Org]],[1]!tblOrg[Organization],0)),[1]!tblLoc[Loc],0))</f>
        <v>7</v>
      </c>
      <c r="T1291" s="6" t="e">
        <f>INDEX([1]!tblLoc[Score],MATCH(INDEX([1]!tblOrg[Loc],MATCH(#REF!,[1]!tblOrg[Abbr],0)),[1]!tblLoc[Loc],0))</f>
        <v>#REF!</v>
      </c>
      <c r="U1291" s="6">
        <f>IFERROR(INDEX([1]!tblLoc[Score],MATCH(INDEX([1]!tblOrg[Loc],MATCH(INDEX(FacList,MATCH(tblTeamSch[[#This Row],[Facility]],INDEX(FacList,,1),0),3),[1]!tblOrg[Org Num],0)),[1]!tblLoc[Loc],0)),"")</f>
        <v>7</v>
      </c>
      <c r="V1291" s="6">
        <f>IF(OR(tblTeamSch[[#This Row],[Court]]="",tblTeamSch[[#This Row],[Home]]&gt;0),0,IF(tblTeamSch[[#This Row],[Court]]&lt;10,0,IF(tblTeamSch[[#This Row],[Home Court]]=10,0,10)))</f>
        <v>0</v>
      </c>
      <c r="W1291" s="6" t="e">
        <f>COUNTIFS(tblTeamSch[Travel Score for Game],10,tblTeamSch[Home],0,#REF!,#REF!)</f>
        <v>#REF!</v>
      </c>
      <c r="X1291" s="6" t="str">
        <f>IFERROR(INDEX(tblTeamSch[Overall Travel Score],MATCH(tblTeamSch[[#This Row],[Opponent]],tblTeamSch[Team],0)),"")</f>
        <v/>
      </c>
      <c r="Y1291" s="6" cm="1">
        <f t="array" ref="Y1291">IF(Y1290="Num",1,IF(Y1290="","",IF(Y1290+1&gt;TotalNumRegGames*2,"",Y1290+1)))</f>
        <v>1290</v>
      </c>
    </row>
    <row r="1292" spans="1:25" ht="13.35" customHeight="1" x14ac:dyDescent="0.3">
      <c r="A1292" s="6" cm="1">
        <f t="array" ref="A1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785</v>
      </c>
      <c r="B1292" s="6" cm="1">
        <f t="array" ref="B1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2" s="6">
        <f>IFERROR(INDEX([1]!tblSchedule[Week Game Scheduled],MATCH(tblTeamSch[[#This Row],[Game Num]],[1]!tblSchedule[GameNum],0)),"")</f>
        <v>51</v>
      </c>
      <c r="D1292" s="6">
        <f>IFERROR(INDEX([1]!tblSchedule[Round],MATCH(tblTeamSch[[#This Row],[Game Num]],[1]!tblSchedule[GameNum],0)),"")</f>
        <v>2</v>
      </c>
      <c r="E1292" s="6">
        <f>IFERROR(INDEX([1]!tblSchedule[Rnd Sch],MATCH(tblTeamSch[[#This Row],[Game Num]],[1]!tblSchedule[GameNum],0)),"")</f>
        <v>2</v>
      </c>
      <c r="F1292" s="6" t="str">
        <f>IFERROR(INDEX([1]!tblSchedule[DLC],MATCH(tblTeamSch[[#This Row],[Game Num]],[1]!tblSchedule[GameNum],0)),"")</f>
        <v>8G1A</v>
      </c>
      <c r="G1292" s="7" t="str">
        <f>IFERROR(INDEX([1]!tblSchedule[Facility],MATCH(tblTeamSch[[#This Row],[Game Num]],[1]!tblSchedule[GameNum],0)),"")</f>
        <v>St Edward Gym</v>
      </c>
      <c r="H1292" s="8">
        <f>IFERROR(INDEX([1]!tblSchedule[Game Date],MATCH(tblTeamSch[[#This Row],[Game Num]],[1]!tblSchedule[GameNum],0)),"")</f>
        <v>46005</v>
      </c>
      <c r="I1292" s="9">
        <f>IFERROR(INDEX([1]!tblSchedule[Game Time],MATCH(tblTeamSch[[#This Row],[Game Num]],[1]!tblSchedule[GameNum],0)),"")</f>
        <v>0.625</v>
      </c>
      <c r="J1292" s="10" t="str">
        <f>IFERROR(INDEX([1]!tblTeams[Organization],MATCH(tblTeamSch[[#This Row],[Team]],[1]!tblTeams[Team],0)),"")</f>
        <v>St. Edward</v>
      </c>
      <c r="K1292" s="10" t="str">
        <f>IFERROR(INDEX([1]!tblOrg[Abbr],MATCH(tblTeamSch[[#This Row],[Org]],[1]!tblOrg[Organization],0)),"")</f>
        <v>Ed</v>
      </c>
      <c r="L1292" s="10" t="str">
        <f>IFERROR(INDEX(IF(tblTeamSch[[#This Row],[1vs2]]=1,[1]!tblSchedule[Team 1 Name],[1]!tblSchedule[Team 2 Name]),MATCH(tblTeamSch[[#This Row],[Game Num]],[1]!tblSchedule[GameNum],0)),"")</f>
        <v>St Edward Bball 8G1</v>
      </c>
      <c r="M1292" s="10" t="str">
        <f>IFERROR(INDEX(IF(tblTeamSch[[#This Row],[1vs2]]=1,[1]!tblSchedule[Team 2 Name],[1]!tblSchedule[Team 1 Name]),MATCH(tblTeamSch[[#This Row],[Game Num]],[1]!tblSchedule[GameNum],0)),"")</f>
        <v>Ascension BB 8G#1</v>
      </c>
      <c r="N1292" s="6" t="str" cm="1">
        <f t="array" ref="N12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92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292" s="6" t="str">
        <f>IFERROR(INDEX(#REF!,MATCH(tblTeamSch[[#This Row],[Team]],[1]!tblTeams[Team],0)),"")</f>
        <v/>
      </c>
      <c r="Q1292" s="6">
        <f>INDEX([1]!tblSchedule[Home Game],MATCH(tblTeamSch[[#This Row],[Game Num]],[1]!tblSchedule[GameNum],0))</f>
        <v>1</v>
      </c>
      <c r="R1292" s="7" t="e">
        <f>IF(COUNTIFS(tblTeamSch[Team],tblTeamSch[[#This Row],[Team]],#REF!,1)&gt;1,"Y","")</f>
        <v>#REF!</v>
      </c>
      <c r="S1292" s="6">
        <f>INDEX([1]!tblLoc[Score],MATCH(INDEX([1]!tblOrg[Loc],MATCH(tblTeamSch[[#This Row],[Org]],[1]!tblOrg[Organization],0)),[1]!tblLoc[Loc],0))</f>
        <v>7</v>
      </c>
      <c r="T1292" s="6" t="e">
        <f>INDEX([1]!tblLoc[Score],MATCH(INDEX([1]!tblOrg[Loc],MATCH(#REF!,[1]!tblOrg[Abbr],0)),[1]!tblLoc[Loc],0))</f>
        <v>#REF!</v>
      </c>
      <c r="U1292" s="6">
        <f>IFERROR(INDEX([1]!tblLoc[Score],MATCH(INDEX([1]!tblOrg[Loc],MATCH(INDEX(FacList,MATCH(tblTeamSch[[#This Row],[Facility]],INDEX(FacList,,1),0),3),[1]!tblOrg[Org Num],0)),[1]!tblLoc[Loc],0)),"")</f>
        <v>7</v>
      </c>
      <c r="V1292" s="6">
        <f>IF(OR(tblTeamSch[[#This Row],[Court]]="",tblTeamSch[[#This Row],[Home]]&gt;0),0,IF(tblTeamSch[[#This Row],[Court]]&lt;10,0,IF(tblTeamSch[[#This Row],[Home Court]]=10,0,10)))</f>
        <v>0</v>
      </c>
      <c r="W1292" s="6" t="e">
        <f>COUNTIFS(tblTeamSch[Travel Score for Game],10,tblTeamSch[Home],0,#REF!,#REF!)</f>
        <v>#REF!</v>
      </c>
      <c r="X1292" s="6" t="str">
        <f>IFERROR(INDEX(tblTeamSch[Overall Travel Score],MATCH(tblTeamSch[[#This Row],[Opponent]],tblTeamSch[Team],0)),"")</f>
        <v/>
      </c>
      <c r="Y1292" s="6" cm="1">
        <f t="array" ref="Y1292">IF(Y1291="Num",1,IF(Y1291="","",IF(Y1291+1&gt;TotalNumRegGames*2,"",Y1291+1)))</f>
        <v>1291</v>
      </c>
    </row>
    <row r="1293" spans="1:25" ht="13.35" customHeight="1" x14ac:dyDescent="0.3">
      <c r="A1293" s="6" cm="1">
        <f t="array" ref="A1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789</v>
      </c>
      <c r="B1293" s="6" cm="1">
        <f t="array" ref="B1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3" s="6">
        <f>IFERROR(INDEX([1]!tblSchedule[Week Game Scheduled],MATCH(tblTeamSch[[#This Row],[Game Num]],[1]!tblSchedule[GameNum],0)),"")</f>
        <v>5</v>
      </c>
      <c r="D1293" s="6">
        <f>IFERROR(INDEX([1]!tblSchedule[Round],MATCH(tblTeamSch[[#This Row],[Game Num]],[1]!tblSchedule[GameNum],0)),"")</f>
        <v>3</v>
      </c>
      <c r="E1293" s="6">
        <f>IFERROR(INDEX([1]!tblSchedule[Rnd Sch],MATCH(tblTeamSch[[#This Row],[Game Num]],[1]!tblSchedule[GameNum],0)),"")</f>
        <v>3</v>
      </c>
      <c r="F1293" s="6" t="str">
        <f>IFERROR(INDEX([1]!tblSchedule[DLC],MATCH(tblTeamSch[[#This Row],[Game Num]],[1]!tblSchedule[GameNum],0)),"")</f>
        <v>8G1A</v>
      </c>
      <c r="G1293" s="7" t="str">
        <f>IFERROR(INDEX([1]!tblSchedule[Facility],MATCH(tblTeamSch[[#This Row],[Game Num]],[1]!tblSchedule[GameNum],0)),"")</f>
        <v>St. Stephen Martyr Gym</v>
      </c>
      <c r="H1293" s="8">
        <f>IFERROR(INDEX([1]!tblSchedule[Game Date],MATCH(tblTeamSch[[#This Row],[Game Num]],[1]!tblSchedule[GameNum],0)),"")</f>
        <v>46025</v>
      </c>
      <c r="I1293" s="9">
        <f>IFERROR(INDEX([1]!tblSchedule[Game Time],MATCH(tblTeamSch[[#This Row],[Game Num]],[1]!tblSchedule[GameNum],0)),"")</f>
        <v>0.375</v>
      </c>
      <c r="J1293" s="10" t="str">
        <f>IFERROR(INDEX([1]!tblTeams[Organization],MATCH(tblTeamSch[[#This Row],[Team]],[1]!tblTeams[Team],0)),"")</f>
        <v>St. Edward</v>
      </c>
      <c r="K1293" s="10" t="str">
        <f>IFERROR(INDEX([1]!tblOrg[Abbr],MATCH(tblTeamSch[[#This Row],[Org]],[1]!tblOrg[Organization],0)),"")</f>
        <v>Ed</v>
      </c>
      <c r="L1293" s="10" t="str">
        <f>IFERROR(INDEX(IF(tblTeamSch[[#This Row],[1vs2]]=1,[1]!tblSchedule[Team 1 Name],[1]!tblSchedule[Team 2 Name]),MATCH(tblTeamSch[[#This Row],[Game Num]],[1]!tblSchedule[GameNum],0)),"")</f>
        <v>St Edward Bball 8G1</v>
      </c>
      <c r="M1293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1293" s="6" t="str" cm="1">
        <f t="array" ref="N12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29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293" s="6" t="str">
        <f>IFERROR(INDEX(#REF!,MATCH(tblTeamSch[[#This Row],[Team]],[1]!tblTeams[Team],0)),"")</f>
        <v/>
      </c>
      <c r="Q1293" s="6">
        <f>INDEX([1]!tblSchedule[Home Game],MATCH(tblTeamSch[[#This Row],[Game Num]],[1]!tblSchedule[GameNum],0))</f>
        <v>1</v>
      </c>
      <c r="R1293" s="7" t="e">
        <f>IF(COUNTIFS(tblTeamSch[Team],tblTeamSch[[#This Row],[Team]],#REF!,1)&gt;1,"Y","")</f>
        <v>#REF!</v>
      </c>
      <c r="S1293" s="6">
        <f>INDEX([1]!tblLoc[Score],MATCH(INDEX([1]!tblOrg[Loc],MATCH(tblTeamSch[[#This Row],[Org]],[1]!tblOrg[Organization],0)),[1]!tblLoc[Loc],0))</f>
        <v>7</v>
      </c>
      <c r="T1293" s="6" t="e">
        <f>INDEX([1]!tblLoc[Score],MATCH(INDEX([1]!tblOrg[Loc],MATCH(#REF!,[1]!tblOrg[Abbr],0)),[1]!tblLoc[Loc],0))</f>
        <v>#REF!</v>
      </c>
      <c r="U1293" s="6">
        <f>IFERROR(INDEX([1]!tblLoc[Score],MATCH(INDEX([1]!tblOrg[Loc],MATCH(INDEX(FacList,MATCH(tblTeamSch[[#This Row],[Facility]],INDEX(FacList,,1),0),3),[1]!tblOrg[Org Num],0)),[1]!tblLoc[Loc],0)),"")</f>
        <v>0</v>
      </c>
      <c r="V1293" s="6">
        <f>IF(OR(tblTeamSch[[#This Row],[Court]]="",tblTeamSch[[#This Row],[Home]]&gt;0),0,IF(tblTeamSch[[#This Row],[Court]]&lt;10,0,IF(tblTeamSch[[#This Row],[Home Court]]=10,0,10)))</f>
        <v>0</v>
      </c>
      <c r="W1293" s="6" t="e">
        <f>COUNTIFS(tblTeamSch[Travel Score for Game],10,tblTeamSch[Home],0,#REF!,#REF!)</f>
        <v>#REF!</v>
      </c>
      <c r="X1293" s="6" t="str">
        <f>IFERROR(INDEX(tblTeamSch[Overall Travel Score],MATCH(tblTeamSch[[#This Row],[Opponent]],tblTeamSch[Team],0)),"")</f>
        <v/>
      </c>
      <c r="Y1293" s="6" cm="1">
        <f t="array" ref="Y1293">IF(Y1292="Num",1,IF(Y1292="","",IF(Y1292+1&gt;TotalNumRegGames*2,"",Y1292+1)))</f>
        <v>1292</v>
      </c>
    </row>
    <row r="1294" spans="1:25" ht="13.35" customHeight="1" x14ac:dyDescent="0.3">
      <c r="A1294" s="6" cm="1">
        <f t="array" ref="A1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793</v>
      </c>
      <c r="B1294" s="6" cm="1">
        <f t="array" ref="B1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4" s="6">
        <f>IFERROR(INDEX([1]!tblSchedule[Week Game Scheduled],MATCH(tblTeamSch[[#This Row],[Game Num]],[1]!tblSchedule[GameNum],0)),"")</f>
        <v>6</v>
      </c>
      <c r="D1294" s="6">
        <f>IFERROR(INDEX([1]!tblSchedule[Round],MATCH(tblTeamSch[[#This Row],[Game Num]],[1]!tblSchedule[GameNum],0)),"")</f>
        <v>4</v>
      </c>
      <c r="E1294" s="6">
        <f>IFERROR(INDEX([1]!tblSchedule[Rnd Sch],MATCH(tblTeamSch[[#This Row],[Game Num]],[1]!tblSchedule[GameNum],0)),"")</f>
        <v>4</v>
      </c>
      <c r="F1294" s="6" t="str">
        <f>IFERROR(INDEX([1]!tblSchedule[DLC],MATCH(tblTeamSch[[#This Row],[Game Num]],[1]!tblSchedule[GameNum],0)),"")</f>
        <v>8G1A</v>
      </c>
      <c r="G1294" s="7" t="str">
        <f>IFERROR(INDEX([1]!tblSchedule[Facility],MATCH(tblTeamSch[[#This Row],[Game Num]],[1]!tblSchedule[GameNum],0)),"")</f>
        <v>St Edward Gym</v>
      </c>
      <c r="H1294" s="8">
        <f>IFERROR(INDEX([1]!tblSchedule[Game Date],MATCH(tblTeamSch[[#This Row],[Game Num]],[1]!tblSchedule[GameNum],0)),"")</f>
        <v>46032</v>
      </c>
      <c r="I1294" s="9">
        <f>IFERROR(INDEX([1]!tblSchedule[Game Time],MATCH(tblTeamSch[[#This Row],[Game Num]],[1]!tblSchedule[GameNum],0)),"")</f>
        <v>0.45833333333333331</v>
      </c>
      <c r="J1294" s="10" t="str">
        <f>IFERROR(INDEX([1]!tblTeams[Organization],MATCH(tblTeamSch[[#This Row],[Team]],[1]!tblTeams[Team],0)),"")</f>
        <v>St. Edward</v>
      </c>
      <c r="K1294" s="10" t="str">
        <f>IFERROR(INDEX([1]!tblOrg[Abbr],MATCH(tblTeamSch[[#This Row],[Org]],[1]!tblOrg[Organization],0)),"")</f>
        <v>Ed</v>
      </c>
      <c r="L1294" s="10" t="str">
        <f>IFERROR(INDEX(IF(tblTeamSch[[#This Row],[1vs2]]=1,[1]!tblSchedule[Team 1 Name],[1]!tblSchedule[Team 2 Name]),MATCH(tblTeamSch[[#This Row],[Game Num]],[1]!tblSchedule[GameNum],0)),"")</f>
        <v>St Edward Bball 8G1</v>
      </c>
      <c r="M1294" s="10" t="str">
        <f>IFERROR(INDEX(IF(tblTeamSch[[#This Row],[1vs2]]=1,[1]!tblSchedule[Team 2 Name],[1]!tblSchedule[Team 1 Name]),MATCH(tblTeamSch[[#This Row],[Game Num]],[1]!tblSchedule[GameNum],0)),"")</f>
        <v>St Paul BB 8G#1</v>
      </c>
      <c r="N1294" s="6" t="str" cm="1">
        <f t="array" ref="N12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9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94" s="6" t="str">
        <f>IFERROR(INDEX(#REF!,MATCH(tblTeamSch[[#This Row],[Team]],[1]!tblTeams[Team],0)),"")</f>
        <v/>
      </c>
      <c r="Q1294" s="6">
        <f>INDEX([1]!tblSchedule[Home Game],MATCH(tblTeamSch[[#This Row],[Game Num]],[1]!tblSchedule[GameNum],0))</f>
        <v>1</v>
      </c>
      <c r="R1294" s="7" t="e">
        <f>IF(COUNTIFS(tblTeamSch[Team],tblTeamSch[[#This Row],[Team]],#REF!,1)&gt;1,"Y","")</f>
        <v>#REF!</v>
      </c>
      <c r="S1294" s="6">
        <f>INDEX([1]!tblLoc[Score],MATCH(INDEX([1]!tblOrg[Loc],MATCH(tblTeamSch[[#This Row],[Org]],[1]!tblOrg[Organization],0)),[1]!tblLoc[Loc],0))</f>
        <v>7</v>
      </c>
      <c r="T1294" s="6" t="e">
        <f>INDEX([1]!tblLoc[Score],MATCH(INDEX([1]!tblOrg[Loc],MATCH(#REF!,[1]!tblOrg[Abbr],0)),[1]!tblLoc[Loc],0))</f>
        <v>#REF!</v>
      </c>
      <c r="U1294" s="6">
        <f>IFERROR(INDEX([1]!tblLoc[Score],MATCH(INDEX([1]!tblOrg[Loc],MATCH(INDEX(FacList,MATCH(tblTeamSch[[#This Row],[Facility]],INDEX(FacList,,1),0),3),[1]!tblOrg[Org Num],0)),[1]!tblLoc[Loc],0)),"")</f>
        <v>7</v>
      </c>
      <c r="V1294" s="6">
        <f>IF(OR(tblTeamSch[[#This Row],[Court]]="",tblTeamSch[[#This Row],[Home]]&gt;0),0,IF(tblTeamSch[[#This Row],[Court]]&lt;10,0,IF(tblTeamSch[[#This Row],[Home Court]]=10,0,10)))</f>
        <v>0</v>
      </c>
      <c r="W1294" s="6" t="e">
        <f>COUNTIFS(tblTeamSch[Travel Score for Game],10,tblTeamSch[Home],0,#REF!,#REF!)</f>
        <v>#REF!</v>
      </c>
      <c r="X1294" s="6" t="str">
        <f>IFERROR(INDEX(tblTeamSch[Overall Travel Score],MATCH(tblTeamSch[[#This Row],[Opponent]],tblTeamSch[Team],0)),"")</f>
        <v/>
      </c>
      <c r="Y1294" s="6" cm="1">
        <f t="array" ref="Y1294">IF(Y1293="Num",1,IF(Y1293="","",IF(Y1293+1&gt;TotalNumRegGames*2,"",Y1293+1)))</f>
        <v>1293</v>
      </c>
    </row>
    <row r="1295" spans="1:25" ht="13.35" customHeight="1" x14ac:dyDescent="0.3">
      <c r="A1295" s="6" cm="1">
        <f t="array" ref="A1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797</v>
      </c>
      <c r="B1295" s="6" cm="1">
        <f t="array" ref="B1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5" s="6">
        <f>IFERROR(INDEX([1]!tblSchedule[Week Game Scheduled],MATCH(tblTeamSch[[#This Row],[Game Num]],[1]!tblSchedule[GameNum],0)),"")</f>
        <v>7</v>
      </c>
      <c r="D1295" s="6">
        <f>IFERROR(INDEX([1]!tblSchedule[Round],MATCH(tblTeamSch[[#This Row],[Game Num]],[1]!tblSchedule[GameNum],0)),"")</f>
        <v>5</v>
      </c>
      <c r="E1295" s="6">
        <f>IFERROR(INDEX([1]!tblSchedule[Rnd Sch],MATCH(tblTeamSch[[#This Row],[Game Num]],[1]!tblSchedule[GameNum],0)),"")</f>
        <v>5</v>
      </c>
      <c r="F1295" s="6" t="str">
        <f>IFERROR(INDEX([1]!tblSchedule[DLC],MATCH(tblTeamSch[[#This Row],[Game Num]],[1]!tblSchedule[GameNum],0)),"")</f>
        <v>8G1A</v>
      </c>
      <c r="G1295" s="7" t="str">
        <f>IFERROR(INDEX([1]!tblSchedule[Facility],MATCH(tblTeamSch[[#This Row],[Game Num]],[1]!tblSchedule[GameNum],0)),"")</f>
        <v>St Edward Gym</v>
      </c>
      <c r="H1295" s="8">
        <f>IFERROR(INDEX([1]!tblSchedule[Game Date],MATCH(tblTeamSch[[#This Row],[Game Num]],[1]!tblSchedule[GameNum],0)),"")</f>
        <v>46039</v>
      </c>
      <c r="I1295" s="9">
        <f>IFERROR(INDEX([1]!tblSchedule[Game Time],MATCH(tblTeamSch[[#This Row],[Game Num]],[1]!tblSchedule[GameNum],0)),"")</f>
        <v>0.375</v>
      </c>
      <c r="J1295" s="10" t="str">
        <f>IFERROR(INDEX([1]!tblTeams[Organization],MATCH(tblTeamSch[[#This Row],[Team]],[1]!tblTeams[Team],0)),"")</f>
        <v>St. Edward</v>
      </c>
      <c r="K1295" s="10" t="str">
        <f>IFERROR(INDEX([1]!tblOrg[Abbr],MATCH(tblTeamSch[[#This Row],[Org]],[1]!tblOrg[Organization],0)),"")</f>
        <v>Ed</v>
      </c>
      <c r="L1295" s="10" t="str">
        <f>IFERROR(INDEX(IF(tblTeamSch[[#This Row],[1vs2]]=1,[1]!tblSchedule[Team 1 Name],[1]!tblSchedule[Team 2 Name]),MATCH(tblTeamSch[[#This Row],[Game Num]],[1]!tblSchedule[GameNum],0)),"")</f>
        <v>St Edward Bball 8G1</v>
      </c>
      <c r="M1295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1295" s="6" t="str" cm="1">
        <f t="array" ref="N12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29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295" s="6" t="str">
        <f>IFERROR(INDEX(#REF!,MATCH(tblTeamSch[[#This Row],[Team]],[1]!tblTeams[Team],0)),"")</f>
        <v/>
      </c>
      <c r="Q1295" s="6">
        <f>INDEX([1]!tblSchedule[Home Game],MATCH(tblTeamSch[[#This Row],[Game Num]],[1]!tblSchedule[GameNum],0))</f>
        <v>1</v>
      </c>
      <c r="R1295" s="7" t="e">
        <f>IF(COUNTIFS(tblTeamSch[Team],tblTeamSch[[#This Row],[Team]],#REF!,1)&gt;1,"Y","")</f>
        <v>#REF!</v>
      </c>
      <c r="S1295" s="6">
        <f>INDEX([1]!tblLoc[Score],MATCH(INDEX([1]!tblOrg[Loc],MATCH(tblTeamSch[[#This Row],[Org]],[1]!tblOrg[Organization],0)),[1]!tblLoc[Loc],0))</f>
        <v>7</v>
      </c>
      <c r="T1295" s="6" t="e">
        <f>INDEX([1]!tblLoc[Score],MATCH(INDEX([1]!tblOrg[Loc],MATCH(#REF!,[1]!tblOrg[Abbr],0)),[1]!tblLoc[Loc],0))</f>
        <v>#REF!</v>
      </c>
      <c r="U1295" s="6">
        <f>IFERROR(INDEX([1]!tblLoc[Score],MATCH(INDEX([1]!tblOrg[Loc],MATCH(INDEX(FacList,MATCH(tblTeamSch[[#This Row],[Facility]],INDEX(FacList,,1),0),3),[1]!tblOrg[Org Num],0)),[1]!tblLoc[Loc],0)),"")</f>
        <v>7</v>
      </c>
      <c r="V1295" s="6">
        <f>IF(OR(tblTeamSch[[#This Row],[Court]]="",tblTeamSch[[#This Row],[Home]]&gt;0),0,IF(tblTeamSch[[#This Row],[Court]]&lt;10,0,IF(tblTeamSch[[#This Row],[Home Court]]=10,0,10)))</f>
        <v>0</v>
      </c>
      <c r="W1295" s="6" t="e">
        <f>COUNTIFS(tblTeamSch[Travel Score for Game],10,tblTeamSch[Home],0,#REF!,#REF!)</f>
        <v>#REF!</v>
      </c>
      <c r="X1295" s="6" t="str">
        <f>IFERROR(INDEX(tblTeamSch[Overall Travel Score],MATCH(tblTeamSch[[#This Row],[Opponent]],tblTeamSch[Team],0)),"")</f>
        <v/>
      </c>
      <c r="Y1295" s="6" cm="1">
        <f t="array" ref="Y1295">IF(Y1294="Num",1,IF(Y1294="","",IF(Y1294+1&gt;TotalNumRegGames*2,"",Y1294+1)))</f>
        <v>1294</v>
      </c>
    </row>
    <row r="1296" spans="1:25" ht="13.35" customHeight="1" x14ac:dyDescent="0.3">
      <c r="A1296" s="6" cm="1">
        <f t="array" ref="A1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801</v>
      </c>
      <c r="B1296" s="6" cm="1">
        <f t="array" ref="B1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6" s="6">
        <f>IFERROR(INDEX([1]!tblSchedule[Week Game Scheduled],MATCH(tblTeamSch[[#This Row],[Game Num]],[1]!tblSchedule[GameNum],0)),"")</f>
        <v>8</v>
      </c>
      <c r="D1296" s="6">
        <f>IFERROR(INDEX([1]!tblSchedule[Round],MATCH(tblTeamSch[[#This Row],[Game Num]],[1]!tblSchedule[GameNum],0)),"")</f>
        <v>6</v>
      </c>
      <c r="E1296" s="6">
        <f>IFERROR(INDEX([1]!tblSchedule[Rnd Sch],MATCH(tblTeamSch[[#This Row],[Game Num]],[1]!tblSchedule[GameNum],0)),"")</f>
        <v>6</v>
      </c>
      <c r="F1296" s="6" t="str">
        <f>IFERROR(INDEX([1]!tblSchedule[DLC],MATCH(tblTeamSch[[#This Row],[Game Num]],[1]!tblSchedule[GameNum],0)),"")</f>
        <v>8G1A</v>
      </c>
      <c r="G1296" s="7" t="str">
        <f>IFERROR(INDEX([1]!tblSchedule[Facility],MATCH(tblTeamSch[[#This Row],[Game Num]],[1]!tblSchedule[GameNum],0)),"")</f>
        <v>St Edward Gym</v>
      </c>
      <c r="H1296" s="8">
        <f>IFERROR(INDEX([1]!tblSchedule[Game Date],MATCH(tblTeamSch[[#This Row],[Game Num]],[1]!tblSchedule[GameNum],0)),"")</f>
        <v>46046</v>
      </c>
      <c r="I1296" s="9">
        <f>IFERROR(INDEX([1]!tblSchedule[Game Time],MATCH(tblTeamSch[[#This Row],[Game Num]],[1]!tblSchedule[GameNum],0)),"")</f>
        <v>0.375</v>
      </c>
      <c r="J1296" s="10" t="str">
        <f>IFERROR(INDEX([1]!tblTeams[Organization],MATCH(tblTeamSch[[#This Row],[Team]],[1]!tblTeams[Team],0)),"")</f>
        <v>St. Edward</v>
      </c>
      <c r="K1296" s="10" t="str">
        <f>IFERROR(INDEX([1]!tblOrg[Abbr],MATCH(tblTeamSch[[#This Row],[Org]],[1]!tblOrg[Organization],0)),"")</f>
        <v>Ed</v>
      </c>
      <c r="L1296" s="10" t="str">
        <f>IFERROR(INDEX(IF(tblTeamSch[[#This Row],[1vs2]]=1,[1]!tblSchedule[Team 1 Name],[1]!tblSchedule[Team 2 Name]),MATCH(tblTeamSch[[#This Row],[Game Num]],[1]!tblSchedule[GameNum],0)),"")</f>
        <v>St Edward Bball 8G1</v>
      </c>
      <c r="M1296" s="10" t="str">
        <f>IFERROR(INDEX(IF(tblTeamSch[[#This Row],[1vs2]]=1,[1]!tblSchedule[Team 2 Name],[1]!tblSchedule[Team 1 Name]),MATCH(tblTeamSch[[#This Row],[Game Num]],[1]!tblSchedule[GameNum],0)),"")</f>
        <v>St Bernard BB 8G#1</v>
      </c>
      <c r="N1296" s="6"/>
      <c r="O1296" s="6"/>
      <c r="P1296" s="6"/>
      <c r="Q1296" s="6">
        <f>INDEX([1]!tblSchedule[Home Game],MATCH(tblTeamSch[[#This Row],[Game Num]],[1]!tblSchedule[GameNum],0))</f>
        <v>1</v>
      </c>
      <c r="R1296" s="7" t="e">
        <f>IF(COUNTIFS(tblTeamSch[Team],tblTeamSch[[#This Row],[Team]],#REF!,1)&gt;1,"Y","")</f>
        <v>#REF!</v>
      </c>
      <c r="S1296" s="6">
        <f>INDEX([1]!tblLoc[Score],MATCH(INDEX([1]!tblOrg[Loc],MATCH(tblTeamSch[[#This Row],[Org]],[1]!tblOrg[Organization],0)),[1]!tblLoc[Loc],0))</f>
        <v>7</v>
      </c>
      <c r="T1296" s="6" t="e">
        <f>INDEX([1]!tblLoc[Score],MATCH(INDEX([1]!tblOrg[Loc],MATCH(#REF!,[1]!tblOrg[Abbr],0)),[1]!tblLoc[Loc],0))</f>
        <v>#REF!</v>
      </c>
      <c r="U1296" s="6">
        <f>IFERROR(INDEX([1]!tblLoc[Score],MATCH(INDEX([1]!tblOrg[Loc],MATCH(INDEX(FacList,MATCH(tblTeamSch[[#This Row],[Facility]],INDEX(FacList,,1),0),3),[1]!tblOrg[Org Num],0)),[1]!tblLoc[Loc],0)),"")</f>
        <v>7</v>
      </c>
      <c r="V1296" s="6">
        <f>IF(OR(tblTeamSch[[#This Row],[Court]]="",tblTeamSch[[#This Row],[Home]]&gt;0),0,IF(tblTeamSch[[#This Row],[Court]]&lt;10,0,IF(tblTeamSch[[#This Row],[Home Court]]=10,0,10)))</f>
        <v>0</v>
      </c>
      <c r="W1296" s="6" t="e">
        <f>COUNTIFS(tblTeamSch[Travel Score for Game],10,tblTeamSch[Home],0,#REF!,#REF!)</f>
        <v>#REF!</v>
      </c>
      <c r="X1296" s="6" t="str">
        <f>IFERROR(INDEX(tblTeamSch[Overall Travel Score],MATCH(tblTeamSch[[#This Row],[Opponent]],tblTeamSch[Team],0)),"")</f>
        <v/>
      </c>
      <c r="Y1296" s="6" cm="1">
        <f t="array" ref="Y1296">IF(Y1295="Num",1,IF(Y1295="","",IF(Y1295+1&gt;TotalNumRegGames*2,"",Y1295+1)))</f>
        <v>1295</v>
      </c>
    </row>
    <row r="1297" spans="1:25" ht="13.35" customHeight="1" x14ac:dyDescent="0.3">
      <c r="A1297" s="6" cm="1">
        <f t="array" ref="A1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805</v>
      </c>
      <c r="B1297" s="6" cm="1">
        <f t="array" ref="B1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7" s="6">
        <f>IFERROR(INDEX([1]!tblSchedule[Week Game Scheduled],MATCH(tblTeamSch[[#This Row],[Game Num]],[1]!tblSchedule[GameNum],0)),"")</f>
        <v>9</v>
      </c>
      <c r="D1297" s="6">
        <f>IFERROR(INDEX([1]!tblSchedule[Round],MATCH(tblTeamSch[[#This Row],[Game Num]],[1]!tblSchedule[GameNum],0)),"")</f>
        <v>7</v>
      </c>
      <c r="E1297" s="6">
        <f>IFERROR(INDEX([1]!tblSchedule[Rnd Sch],MATCH(tblTeamSch[[#This Row],[Game Num]],[1]!tblSchedule[GameNum],0)),"")</f>
        <v>7</v>
      </c>
      <c r="F1297" s="6" t="str">
        <f>IFERROR(INDEX([1]!tblSchedule[DLC],MATCH(tblTeamSch[[#This Row],[Game Num]],[1]!tblSchedule[GameNum],0)),"")</f>
        <v>8G1A</v>
      </c>
      <c r="G1297" s="7" t="str">
        <f>IFERROR(INDEX([1]!tblSchedule[Facility],MATCH(tblTeamSch[[#This Row],[Game Num]],[1]!tblSchedule[GameNum],0)),"")</f>
        <v>St Edward Gym</v>
      </c>
      <c r="H1297" s="8">
        <f>IFERROR(INDEX([1]!tblSchedule[Game Date],MATCH(tblTeamSch[[#This Row],[Game Num]],[1]!tblSchedule[GameNum],0)),"")</f>
        <v>46053</v>
      </c>
      <c r="I1297" s="9">
        <f>IFERROR(INDEX([1]!tblSchedule[Game Time],MATCH(tblTeamSch[[#This Row],[Game Num]],[1]!tblSchedule[GameNum],0)),"")</f>
        <v>0.375</v>
      </c>
      <c r="J1297" s="10" t="str">
        <f>IFERROR(INDEX([1]!tblTeams[Organization],MATCH(tblTeamSch[[#This Row],[Team]],[1]!tblTeams[Team],0)),"")</f>
        <v>St. Edward</v>
      </c>
      <c r="K1297" s="10" t="str">
        <f>IFERROR(INDEX([1]!tblOrg[Abbr],MATCH(tblTeamSch[[#This Row],[Org]],[1]!tblOrg[Organization],0)),"")</f>
        <v>Ed</v>
      </c>
      <c r="L1297" s="10" t="str">
        <f>IFERROR(INDEX(IF(tblTeamSch[[#This Row],[1vs2]]=1,[1]!tblSchedule[Team 1 Name],[1]!tblSchedule[Team 2 Name]),MATCH(tblTeamSch[[#This Row],[Game Num]],[1]!tblSchedule[GameNum],0)),"")</f>
        <v>St Edward Bball 8G1</v>
      </c>
      <c r="M1297" s="10" t="str">
        <f>IFERROR(INDEX(IF(tblTeamSch[[#This Row],[1vs2]]=1,[1]!tblSchedule[Team 2 Name],[1]!tblSchedule[Team 1 Name]),MATCH(tblTeamSch[[#This Row],[Game Num]],[1]!tblSchedule[GameNum],0)),"")</f>
        <v>OLOL 7/8 GB #1</v>
      </c>
      <c r="N1297" s="6"/>
      <c r="O1297" s="6"/>
      <c r="P1297" s="6"/>
      <c r="Q1297" s="6">
        <f>INDEX([1]!tblSchedule[Home Game],MATCH(tblTeamSch[[#This Row],[Game Num]],[1]!tblSchedule[GameNum],0))</f>
        <v>1</v>
      </c>
      <c r="R1297" s="7" t="e">
        <f>IF(COUNTIFS(tblTeamSch[Team],tblTeamSch[[#This Row],[Team]],#REF!,1)&gt;1,"Y","")</f>
        <v>#REF!</v>
      </c>
      <c r="S1297" s="6">
        <f>INDEX([1]!tblLoc[Score],MATCH(INDEX([1]!tblOrg[Loc],MATCH(tblTeamSch[[#This Row],[Org]],[1]!tblOrg[Organization],0)),[1]!tblLoc[Loc],0))</f>
        <v>7</v>
      </c>
      <c r="T1297" s="6" t="e">
        <f>INDEX([1]!tblLoc[Score],MATCH(INDEX([1]!tblOrg[Loc],MATCH(#REF!,[1]!tblOrg[Abbr],0)),[1]!tblLoc[Loc],0))</f>
        <v>#REF!</v>
      </c>
      <c r="U1297" s="6">
        <f>IFERROR(INDEX([1]!tblLoc[Score],MATCH(INDEX([1]!tblOrg[Loc],MATCH(INDEX(FacList,MATCH(tblTeamSch[[#This Row],[Facility]],INDEX(FacList,,1),0),3),[1]!tblOrg[Org Num],0)),[1]!tblLoc[Loc],0)),"")</f>
        <v>7</v>
      </c>
      <c r="V1297" s="6">
        <f>IF(OR(tblTeamSch[[#This Row],[Court]]="",tblTeamSch[[#This Row],[Home]]&gt;0),0,IF(tblTeamSch[[#This Row],[Court]]&lt;10,0,IF(tblTeamSch[[#This Row],[Home Court]]=10,0,10)))</f>
        <v>0</v>
      </c>
      <c r="W1297" s="6" t="e">
        <f>COUNTIFS(tblTeamSch[Travel Score for Game],10,tblTeamSch[Home],0,#REF!,#REF!)</f>
        <v>#REF!</v>
      </c>
      <c r="X1297" s="6" t="str">
        <f>IFERROR(INDEX(tblTeamSch[Overall Travel Score],MATCH(tblTeamSch[[#This Row],[Opponent]],tblTeamSch[Team],0)),"")</f>
        <v/>
      </c>
      <c r="Y1297" s="6" cm="1">
        <f t="array" ref="Y1297">IF(Y1296="Num",1,IF(Y1296="","",IF(Y1296+1&gt;TotalNumRegGames*2,"",Y1296+1)))</f>
        <v>1296</v>
      </c>
    </row>
    <row r="1298" spans="1:25" ht="13.35" customHeight="1" x14ac:dyDescent="0.3">
      <c r="A1298" s="6" cm="1">
        <f t="array" ref="A1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501</v>
      </c>
      <c r="B1298" s="6" cm="1">
        <f t="array" ref="B1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298" s="6">
        <f>IFERROR(INDEX([1]!tblSchedule[Week Game Scheduled],MATCH(tblTeamSch[[#This Row],[Game Num]],[1]!tblSchedule[GameNum],0)),"")</f>
        <v>49</v>
      </c>
      <c r="D1298" s="6">
        <f>IFERROR(INDEX([1]!tblSchedule[Round],MATCH(tblTeamSch[[#This Row],[Game Num]],[1]!tblSchedule[GameNum],0)),"")</f>
        <v>1</v>
      </c>
      <c r="E1298" s="6">
        <f>IFERROR(INDEX([1]!tblSchedule[Rnd Sch],MATCH(tblTeamSch[[#This Row],[Game Num]],[1]!tblSchedule[GameNum],0)),"")</f>
        <v>1</v>
      </c>
      <c r="F1298" s="6" t="str">
        <f>IFERROR(INDEX([1]!tblSchedule[DLC],MATCH(tblTeamSch[[#This Row],[Game Num]],[1]!tblSchedule[GameNum],0)),"")</f>
        <v>4B1A</v>
      </c>
      <c r="G1298" s="7" t="str">
        <f>IFERROR(INDEX([1]!tblSchedule[Facility],MATCH(tblTeamSch[[#This Row],[Game Num]],[1]!tblSchedule[GameNum],0)),"")</f>
        <v>St Francis of Assisi</v>
      </c>
      <c r="H1298" s="8">
        <f>IFERROR(INDEX([1]!tblSchedule[Game Date],MATCH(tblTeamSch[[#This Row],[Game Num]],[1]!tblSchedule[GameNum],0)),"")</f>
        <v>45997</v>
      </c>
      <c r="I1298" s="9">
        <f>IFERROR(INDEX([1]!tblSchedule[Game Time],MATCH(tblTeamSch[[#This Row],[Game Num]],[1]!tblSchedule[GameNum],0)),"")</f>
        <v>0.5</v>
      </c>
      <c r="J1298" s="10" t="str">
        <f>IFERROR(INDEX([1]!tblTeams[Organization],MATCH(tblTeamSch[[#This Row],[Team]],[1]!tblTeams[Team],0)),"")</f>
        <v>St. Francis of Assisi</v>
      </c>
      <c r="K1298" s="10" t="str">
        <f>IFERROR(INDEX([1]!tblOrg[Abbr],MATCH(tblTeamSch[[#This Row],[Org]],[1]!tblOrg[Organization],0)),"")</f>
        <v>SFA</v>
      </c>
      <c r="L1298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298" s="10" t="str">
        <f>IFERROR(INDEX(IF(tblTeamSch[[#This Row],[1vs2]]=1,[1]!tblSchedule[Team 2 Name],[1]!tblSchedule[Team 1 Name]),MATCH(tblTeamSch[[#This Row],[Game Num]],[1]!tblSchedule[GameNum],0)),"")</f>
        <v>St. Nicholas BB 4B #1</v>
      </c>
      <c r="N1298" s="6"/>
      <c r="O1298" s="6"/>
      <c r="P1298" s="6"/>
      <c r="Q1298" s="6">
        <f>INDEX([1]!tblSchedule[Home Game],MATCH(tblTeamSch[[#This Row],[Game Num]],[1]!tblSchedule[GameNum],0))</f>
        <v>1</v>
      </c>
      <c r="R1298" s="7" t="e">
        <f>IF(COUNTIFS(tblTeamSch[Team],tblTeamSch[[#This Row],[Team]],#REF!,1)&gt;1,"Y","")</f>
        <v>#REF!</v>
      </c>
      <c r="S1298" s="6">
        <f>INDEX([1]!tblLoc[Score],MATCH(INDEX([1]!tblOrg[Loc],MATCH(tblTeamSch[[#This Row],[Org]],[1]!tblOrg[Organization],0)),[1]!tblLoc[Loc],0))</f>
        <v>0</v>
      </c>
      <c r="T1298" s="6" t="e">
        <f>INDEX([1]!tblLoc[Score],MATCH(INDEX([1]!tblOrg[Loc],MATCH(#REF!,[1]!tblOrg[Abbr],0)),[1]!tblLoc[Loc],0))</f>
        <v>#REF!</v>
      </c>
      <c r="U1298" s="6">
        <f>IFERROR(INDEX([1]!tblLoc[Score],MATCH(INDEX([1]!tblOrg[Loc],MATCH(INDEX(FacList,MATCH(tblTeamSch[[#This Row],[Facility]],INDEX(FacList,,1),0),3),[1]!tblOrg[Org Num],0)),[1]!tblLoc[Loc],0)),"")</f>
        <v>0</v>
      </c>
      <c r="V1298" s="6">
        <f>IF(OR(tblTeamSch[[#This Row],[Court]]="",tblTeamSch[[#This Row],[Home]]&gt;0),0,IF(tblTeamSch[[#This Row],[Court]]&lt;10,0,IF(tblTeamSch[[#This Row],[Home Court]]=10,0,10)))</f>
        <v>0</v>
      </c>
      <c r="W1298" s="6" t="e">
        <f>COUNTIFS(tblTeamSch[Travel Score for Game],10,tblTeamSch[Home],0,#REF!,#REF!)</f>
        <v>#REF!</v>
      </c>
      <c r="X1298" s="6" t="str">
        <f>IFERROR(INDEX(tblTeamSch[Overall Travel Score],MATCH(tblTeamSch[[#This Row],[Opponent]],tblTeamSch[Team],0)),"")</f>
        <v/>
      </c>
      <c r="Y1298" s="6" cm="1">
        <f t="array" ref="Y1298">IF(Y1297="Num",1,IF(Y1297="","",IF(Y1297+1&gt;TotalNumRegGames*2,"",Y1297+1)))</f>
        <v>1297</v>
      </c>
    </row>
    <row r="1299" spans="1:25" ht="13.35" customHeight="1" x14ac:dyDescent="0.3">
      <c r="A1299" s="6" cm="1">
        <f t="array" ref="A1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507</v>
      </c>
      <c r="B1299" s="6" cm="1">
        <f t="array" ref="B1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299" s="6">
        <f>IFERROR(INDEX([1]!tblSchedule[Week Game Scheduled],MATCH(tblTeamSch[[#This Row],[Game Num]],[1]!tblSchedule[GameNum],0)),"")</f>
        <v>50</v>
      </c>
      <c r="D1299" s="6">
        <f>IFERROR(INDEX([1]!tblSchedule[Round],MATCH(tblTeamSch[[#This Row],[Game Num]],[1]!tblSchedule[GameNum],0)),"")</f>
        <v>2</v>
      </c>
      <c r="E1299" s="6">
        <f>IFERROR(INDEX([1]!tblSchedule[Rnd Sch],MATCH(tblTeamSch[[#This Row],[Game Num]],[1]!tblSchedule[GameNum],0)),"")</f>
        <v>2</v>
      </c>
      <c r="F1299" s="6" t="str">
        <f>IFERROR(INDEX([1]!tblSchedule[DLC],MATCH(tblTeamSch[[#This Row],[Game Num]],[1]!tblSchedule[GameNum],0)),"")</f>
        <v>4B1A</v>
      </c>
      <c r="G1299" s="7" t="str">
        <f>IFERROR(INDEX([1]!tblSchedule[Facility],MATCH(tblTeamSch[[#This Row],[Game Num]],[1]!tblSchedule[GameNum],0)),"")</f>
        <v>St Francis of Assisi</v>
      </c>
      <c r="H1299" s="8">
        <f>IFERROR(INDEX([1]!tblSchedule[Game Date],MATCH(tblTeamSch[[#This Row],[Game Num]],[1]!tblSchedule[GameNum],0)),"")</f>
        <v>46004</v>
      </c>
      <c r="I1299" s="9">
        <f>IFERROR(INDEX([1]!tblSchedule[Game Time],MATCH(tblTeamSch[[#This Row],[Game Num]],[1]!tblSchedule[GameNum],0)),"")</f>
        <v>0.375</v>
      </c>
      <c r="J1299" s="10" t="str">
        <f>IFERROR(INDEX([1]!tblTeams[Organization],MATCH(tblTeamSch[[#This Row],[Team]],[1]!tblTeams[Team],0)),"")</f>
        <v>St. Francis of Assisi</v>
      </c>
      <c r="K1299" s="10" t="str">
        <f>IFERROR(INDEX([1]!tblOrg[Abbr],MATCH(tblTeamSch[[#This Row],[Org]],[1]!tblOrg[Organization],0)),"")</f>
        <v>SFA</v>
      </c>
      <c r="L1299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299" s="10" t="str">
        <f>IFERROR(INDEX(IF(tblTeamSch[[#This Row],[1vs2]]=1,[1]!tblSchedule[Team 2 Name],[1]!tblSchedule[Team 1 Name]),MATCH(tblTeamSch[[#This Row],[Game Num]],[1]!tblSchedule[GameNum],0)),"")</f>
        <v>OLOL 3/4 BB #1</v>
      </c>
      <c r="N1299" s="6"/>
      <c r="O1299" s="6"/>
      <c r="P1299" s="6"/>
      <c r="Q1299" s="6">
        <f>INDEX([1]!tblSchedule[Home Game],MATCH(tblTeamSch[[#This Row],[Game Num]],[1]!tblSchedule[GameNum],0))</f>
        <v>1</v>
      </c>
      <c r="R1299" s="7" t="e">
        <f>IF(COUNTIFS(tblTeamSch[Team],tblTeamSch[[#This Row],[Team]],#REF!,1)&gt;1,"Y","")</f>
        <v>#REF!</v>
      </c>
      <c r="S1299" s="6">
        <f>INDEX([1]!tblLoc[Score],MATCH(INDEX([1]!tblOrg[Loc],MATCH(tblTeamSch[[#This Row],[Org]],[1]!tblOrg[Organization],0)),[1]!tblLoc[Loc],0))</f>
        <v>0</v>
      </c>
      <c r="T1299" s="6" t="e">
        <f>INDEX([1]!tblLoc[Score],MATCH(INDEX([1]!tblOrg[Loc],MATCH(#REF!,[1]!tblOrg[Abbr],0)),[1]!tblLoc[Loc],0))</f>
        <v>#REF!</v>
      </c>
      <c r="U1299" s="6">
        <f>IFERROR(INDEX([1]!tblLoc[Score],MATCH(INDEX([1]!tblOrg[Loc],MATCH(INDEX(FacList,MATCH(tblTeamSch[[#This Row],[Facility]],INDEX(FacList,,1),0),3),[1]!tblOrg[Org Num],0)),[1]!tblLoc[Loc],0)),"")</f>
        <v>0</v>
      </c>
      <c r="V1299" s="6">
        <f>IF(OR(tblTeamSch[[#This Row],[Court]]="",tblTeamSch[[#This Row],[Home]]&gt;0),0,IF(tblTeamSch[[#This Row],[Court]]&lt;10,0,IF(tblTeamSch[[#This Row],[Home Court]]=10,0,10)))</f>
        <v>0</v>
      </c>
      <c r="W1299" s="6" t="e">
        <f>COUNTIFS(tblTeamSch[Travel Score for Game],10,tblTeamSch[Home],0,#REF!,#REF!)</f>
        <v>#REF!</v>
      </c>
      <c r="X1299" s="6" t="str">
        <f>IFERROR(INDEX(tblTeamSch[Overall Travel Score],MATCH(tblTeamSch[[#This Row],[Opponent]],tblTeamSch[Team],0)),"")</f>
        <v/>
      </c>
      <c r="Y1299" s="6" cm="1">
        <f t="array" ref="Y1299">IF(Y1298="Num",1,IF(Y1298="","",IF(Y1298+1&gt;TotalNumRegGames*2,"",Y1298+1)))</f>
        <v>1298</v>
      </c>
    </row>
    <row r="1300" spans="1:25" ht="13.35" customHeight="1" x14ac:dyDescent="0.3">
      <c r="A1300" s="6" cm="1">
        <f t="array" ref="A1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513</v>
      </c>
      <c r="B1300" s="6" cm="1">
        <f t="array" ref="B1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0" s="6">
        <f>IFERROR(INDEX([1]!tblSchedule[Week Game Scheduled],MATCH(tblTeamSch[[#This Row],[Game Num]],[1]!tblSchedule[GameNum],0)),"")</f>
        <v>5</v>
      </c>
      <c r="D1300" s="6">
        <f>IFERROR(INDEX([1]!tblSchedule[Round],MATCH(tblTeamSch[[#This Row],[Game Num]],[1]!tblSchedule[GameNum],0)),"")</f>
        <v>3</v>
      </c>
      <c r="E1300" s="6">
        <f>IFERROR(INDEX([1]!tblSchedule[Rnd Sch],MATCH(tblTeamSch[[#This Row],[Game Num]],[1]!tblSchedule[GameNum],0)),"")</f>
        <v>3</v>
      </c>
      <c r="F1300" s="6" t="str">
        <f>IFERROR(INDEX([1]!tblSchedule[DLC],MATCH(tblTeamSch[[#This Row],[Game Num]],[1]!tblSchedule[GameNum],0)),"")</f>
        <v>4B1A</v>
      </c>
      <c r="G1300" s="7" t="str">
        <f>IFERROR(INDEX([1]!tblSchedule[Facility],MATCH(tblTeamSch[[#This Row],[Game Num]],[1]!tblSchedule[GameNum],0)),"")</f>
        <v>Saint Bernard Parish Hall</v>
      </c>
      <c r="H1300" s="8">
        <f>IFERROR(INDEX([1]!tblSchedule[Game Date],MATCH(tblTeamSch[[#This Row],[Game Num]],[1]!tblSchedule[GameNum],0)),"")</f>
        <v>46025</v>
      </c>
      <c r="I1300" s="9">
        <f>IFERROR(INDEX([1]!tblSchedule[Game Time],MATCH(tblTeamSch[[#This Row],[Game Num]],[1]!tblSchedule[GameNum],0)),"")</f>
        <v>0.54166666666666663</v>
      </c>
      <c r="J1300" s="10" t="str">
        <f>IFERROR(INDEX([1]!tblTeams[Organization],MATCH(tblTeamSch[[#This Row],[Team]],[1]!tblTeams[Team],0)),"")</f>
        <v>St. Francis of Assisi</v>
      </c>
      <c r="K1300" s="10" t="str">
        <f>IFERROR(INDEX([1]!tblOrg[Abbr],MATCH(tblTeamSch[[#This Row],[Org]],[1]!tblOrg[Organization],0)),"")</f>
        <v>SFA</v>
      </c>
      <c r="L1300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300" s="10" t="str">
        <f>IFERROR(INDEX(IF(tblTeamSch[[#This Row],[1vs2]]=1,[1]!tblSchedule[Team 2 Name],[1]!tblSchedule[Team 1 Name]),MATCH(tblTeamSch[[#This Row],[Game Num]],[1]!tblSchedule[GameNum],0)),"")</f>
        <v>St Bernard BB 4B#1</v>
      </c>
      <c r="N1300" s="6"/>
      <c r="O1300" s="6"/>
      <c r="P1300" s="6"/>
      <c r="Q1300" s="6">
        <f>INDEX([1]!tblSchedule[Home Game],MATCH(tblTeamSch[[#This Row],[Game Num]],[1]!tblSchedule[GameNum],0))</f>
        <v>1</v>
      </c>
      <c r="R1300" s="7" t="e">
        <f>IF(COUNTIFS(tblTeamSch[Team],tblTeamSch[[#This Row],[Team]],#REF!,1)&gt;1,"Y","")</f>
        <v>#REF!</v>
      </c>
      <c r="S1300" s="6">
        <f>INDEX([1]!tblLoc[Score],MATCH(INDEX([1]!tblOrg[Loc],MATCH(tblTeamSch[[#This Row],[Org]],[1]!tblOrg[Organization],0)),[1]!tblLoc[Loc],0))</f>
        <v>0</v>
      </c>
      <c r="T1300" s="6" t="e">
        <f>INDEX([1]!tblLoc[Score],MATCH(INDEX([1]!tblOrg[Loc],MATCH(#REF!,[1]!tblOrg[Abbr],0)),[1]!tblLoc[Loc],0))</f>
        <v>#REF!</v>
      </c>
      <c r="U1300" s="6">
        <f>IFERROR(INDEX([1]!tblLoc[Score],MATCH(INDEX([1]!tblOrg[Loc],MATCH(INDEX(FacList,MATCH(tblTeamSch[[#This Row],[Facility]],INDEX(FacList,,1),0),3),[1]!tblOrg[Org Num],0)),[1]!tblLoc[Loc],0)),"")</f>
        <v>7</v>
      </c>
      <c r="V1300" s="6">
        <f>IF(OR(tblTeamSch[[#This Row],[Court]]="",tblTeamSch[[#This Row],[Home]]&gt;0),0,IF(tblTeamSch[[#This Row],[Court]]&lt;10,0,IF(tblTeamSch[[#This Row],[Home Court]]=10,0,10)))</f>
        <v>0</v>
      </c>
      <c r="W1300" s="6" t="e">
        <f>COUNTIFS(tblTeamSch[Travel Score for Game],10,tblTeamSch[Home],0,#REF!,#REF!)</f>
        <v>#REF!</v>
      </c>
      <c r="X1300" s="6" t="str">
        <f>IFERROR(INDEX(tblTeamSch[Overall Travel Score],MATCH(tblTeamSch[[#This Row],[Opponent]],tblTeamSch[Team],0)),"")</f>
        <v/>
      </c>
      <c r="Y1300" s="6" cm="1">
        <f t="array" ref="Y1300">IF(Y1299="Num",1,IF(Y1299="","",IF(Y1299+1&gt;TotalNumRegGames*2,"",Y1299+1)))</f>
        <v>1299</v>
      </c>
    </row>
    <row r="1301" spans="1:25" ht="13.35" customHeight="1" x14ac:dyDescent="0.3">
      <c r="A1301" s="6" cm="1">
        <f t="array" ref="A1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519</v>
      </c>
      <c r="B1301" s="6" cm="1">
        <f t="array" ref="B1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01" s="6">
        <f>IFERROR(INDEX([1]!tblSchedule[Week Game Scheduled],MATCH(tblTeamSch[[#This Row],[Game Num]],[1]!tblSchedule[GameNum],0)),"")</f>
        <v>6</v>
      </c>
      <c r="D1301" s="6">
        <f>IFERROR(INDEX([1]!tblSchedule[Round],MATCH(tblTeamSch[[#This Row],[Game Num]],[1]!tblSchedule[GameNum],0)),"")</f>
        <v>4</v>
      </c>
      <c r="E1301" s="6">
        <f>IFERROR(INDEX([1]!tblSchedule[Rnd Sch],MATCH(tblTeamSch[[#This Row],[Game Num]],[1]!tblSchedule[GameNum],0)),"")</f>
        <v>4</v>
      </c>
      <c r="F1301" s="6" t="str">
        <f>IFERROR(INDEX([1]!tblSchedule[DLC],MATCH(tblTeamSch[[#This Row],[Game Num]],[1]!tblSchedule[GameNum],0)),"")</f>
        <v>4B1A</v>
      </c>
      <c r="G1301" s="7" t="str">
        <f>IFERROR(INDEX([1]!tblSchedule[Facility],MATCH(tblTeamSch[[#This Row],[Game Num]],[1]!tblSchedule[GameNum],0)),"")</f>
        <v>St Edward Gym</v>
      </c>
      <c r="H1301" s="8">
        <f>IFERROR(INDEX([1]!tblSchedule[Game Date],MATCH(tblTeamSch[[#This Row],[Game Num]],[1]!tblSchedule[GameNum],0)),"")</f>
        <v>46032</v>
      </c>
      <c r="I1301" s="9">
        <f>IFERROR(INDEX([1]!tblSchedule[Game Time],MATCH(tblTeamSch[[#This Row],[Game Num]],[1]!tblSchedule[GameNum],0)),"")</f>
        <v>0.375</v>
      </c>
      <c r="J1301" s="10" t="str">
        <f>IFERROR(INDEX([1]!tblTeams[Organization],MATCH(tblTeamSch[[#This Row],[Team]],[1]!tblTeams[Team],0)),"")</f>
        <v>St. Francis of Assisi</v>
      </c>
      <c r="K1301" s="10" t="str">
        <f>IFERROR(INDEX([1]!tblOrg[Abbr],MATCH(tblTeamSch[[#This Row],[Org]],[1]!tblOrg[Organization],0)),"")</f>
        <v>SFA</v>
      </c>
      <c r="L1301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301" s="10" t="str">
        <f>IFERROR(INDEX(IF(tblTeamSch[[#This Row],[1vs2]]=1,[1]!tblSchedule[Team 2 Name],[1]!tblSchedule[Team 1 Name]),MATCH(tblTeamSch[[#This Row],[Game Num]],[1]!tblSchedule[GameNum],0)),"")</f>
        <v>St Edward Bball 4B1</v>
      </c>
      <c r="N1301" s="6"/>
      <c r="O1301" s="6"/>
      <c r="P1301" s="6"/>
      <c r="Q1301" s="6">
        <f>INDEX([1]!tblSchedule[Home Game],MATCH(tblTeamSch[[#This Row],[Game Num]],[1]!tblSchedule[GameNum],0))</f>
        <v>1</v>
      </c>
      <c r="R1301" s="7" t="e">
        <f>IF(COUNTIFS(tblTeamSch[Team],tblTeamSch[[#This Row],[Team]],#REF!,1)&gt;1,"Y","")</f>
        <v>#REF!</v>
      </c>
      <c r="S1301" s="6">
        <f>INDEX([1]!tblLoc[Score],MATCH(INDEX([1]!tblOrg[Loc],MATCH(tblTeamSch[[#This Row],[Org]],[1]!tblOrg[Organization],0)),[1]!tblLoc[Loc],0))</f>
        <v>0</v>
      </c>
      <c r="T1301" s="6" t="e">
        <f>INDEX([1]!tblLoc[Score],MATCH(INDEX([1]!tblOrg[Loc],MATCH(#REF!,[1]!tblOrg[Abbr],0)),[1]!tblLoc[Loc],0))</f>
        <v>#REF!</v>
      </c>
      <c r="U1301" s="6">
        <f>IFERROR(INDEX([1]!tblLoc[Score],MATCH(INDEX([1]!tblOrg[Loc],MATCH(INDEX(FacList,MATCH(tblTeamSch[[#This Row],[Facility]],INDEX(FacList,,1),0),3),[1]!tblOrg[Org Num],0)),[1]!tblLoc[Loc],0)),"")</f>
        <v>7</v>
      </c>
      <c r="V1301" s="6">
        <f>IF(OR(tblTeamSch[[#This Row],[Court]]="",tblTeamSch[[#This Row],[Home]]&gt;0),0,IF(tblTeamSch[[#This Row],[Court]]&lt;10,0,IF(tblTeamSch[[#This Row],[Home Court]]=10,0,10)))</f>
        <v>0</v>
      </c>
      <c r="W1301" s="6" t="e">
        <f>COUNTIFS(tblTeamSch[Travel Score for Game],10,tblTeamSch[Home],0,#REF!,#REF!)</f>
        <v>#REF!</v>
      </c>
      <c r="X1301" s="6" t="str">
        <f>IFERROR(INDEX(tblTeamSch[Overall Travel Score],MATCH(tblTeamSch[[#This Row],[Opponent]],tblTeamSch[Team],0)),"")</f>
        <v/>
      </c>
      <c r="Y1301" s="6" cm="1">
        <f t="array" ref="Y1301">IF(Y1300="Num",1,IF(Y1300="","",IF(Y1300+1&gt;TotalNumRegGames*2,"",Y1300+1)))</f>
        <v>1300</v>
      </c>
    </row>
    <row r="1302" spans="1:25" ht="13.35" customHeight="1" x14ac:dyDescent="0.3">
      <c r="A1302" s="6" cm="1">
        <f t="array" ref="A1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525</v>
      </c>
      <c r="B1302" s="6" cm="1">
        <f t="array" ref="B1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2" s="6">
        <f>IFERROR(INDEX([1]!tblSchedule[Week Game Scheduled],MATCH(tblTeamSch[[#This Row],[Game Num]],[1]!tblSchedule[GameNum],0)),"")</f>
        <v>7</v>
      </c>
      <c r="D1302" s="6">
        <f>IFERROR(INDEX([1]!tblSchedule[Round],MATCH(tblTeamSch[[#This Row],[Game Num]],[1]!tblSchedule[GameNum],0)),"")</f>
        <v>5</v>
      </c>
      <c r="E1302" s="6">
        <f>IFERROR(INDEX([1]!tblSchedule[Rnd Sch],MATCH(tblTeamSch[[#This Row],[Game Num]],[1]!tblSchedule[GameNum],0)),"")</f>
        <v>5</v>
      </c>
      <c r="F1302" s="6" t="str">
        <f>IFERROR(INDEX([1]!tblSchedule[DLC],MATCH(tblTeamSch[[#This Row],[Game Num]],[1]!tblSchedule[GameNum],0)),"")</f>
        <v>4B1A</v>
      </c>
      <c r="G1302" s="7" t="str">
        <f>IFERROR(INDEX([1]!tblSchedule[Facility],MATCH(tblTeamSch[[#This Row],[Game Num]],[1]!tblSchedule[GameNum],0)),"")</f>
        <v>Ascension Gym</v>
      </c>
      <c r="H1302" s="8">
        <f>IFERROR(INDEX([1]!tblSchedule[Game Date],MATCH(tblTeamSch[[#This Row],[Game Num]],[1]!tblSchedule[GameNum],0)),"")</f>
        <v>46039</v>
      </c>
      <c r="I1302" s="9">
        <f>IFERROR(INDEX([1]!tblSchedule[Game Time],MATCH(tblTeamSch[[#This Row],[Game Num]],[1]!tblSchedule[GameNum],0)),"")</f>
        <v>0.5</v>
      </c>
      <c r="J1302" s="10" t="str">
        <f>IFERROR(INDEX([1]!tblTeams[Organization],MATCH(tblTeamSch[[#This Row],[Team]],[1]!tblTeams[Team],0)),"")</f>
        <v>St. Francis of Assisi</v>
      </c>
      <c r="K1302" s="10" t="str">
        <f>IFERROR(INDEX([1]!tblOrg[Abbr],MATCH(tblTeamSch[[#This Row],[Org]],[1]!tblOrg[Organization],0)),"")</f>
        <v>SFA</v>
      </c>
      <c r="L1302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302" s="10" t="str">
        <f>IFERROR(INDEX(IF(tblTeamSch[[#This Row],[1vs2]]=1,[1]!tblSchedule[Team 2 Name],[1]!tblSchedule[Team 1 Name]),MATCH(tblTeamSch[[#This Row],[Game Num]],[1]!tblSchedule[GameNum],0)),"")</f>
        <v>Ascension BB 4B#1</v>
      </c>
      <c r="N1302" s="6"/>
      <c r="O1302" s="6"/>
      <c r="P1302" s="6"/>
      <c r="Q1302" s="6">
        <f>INDEX([1]!tblSchedule[Home Game],MATCH(tblTeamSch[[#This Row],[Game Num]],[1]!tblSchedule[GameNum],0))</f>
        <v>1</v>
      </c>
      <c r="R1302" s="7" t="e">
        <f>IF(COUNTIFS(tblTeamSch[Team],tblTeamSch[[#This Row],[Team]],#REF!,1)&gt;1,"Y","")</f>
        <v>#REF!</v>
      </c>
      <c r="S1302" s="6">
        <f>INDEX([1]!tblLoc[Score],MATCH(INDEX([1]!tblOrg[Loc],MATCH(tblTeamSch[[#This Row],[Org]],[1]!tblOrg[Organization],0)),[1]!tblLoc[Loc],0))</f>
        <v>0</v>
      </c>
      <c r="T1302" s="6" t="e">
        <f>INDEX([1]!tblLoc[Score],MATCH(INDEX([1]!tblOrg[Loc],MATCH(#REF!,[1]!tblOrg[Abbr],0)),[1]!tblLoc[Loc],0))</f>
        <v>#REF!</v>
      </c>
      <c r="U1302" s="6">
        <f>IFERROR(INDEX([1]!tblLoc[Score],MATCH(INDEX([1]!tblOrg[Loc],MATCH(INDEX(FacList,MATCH(tblTeamSch[[#This Row],[Facility]],INDEX(FacList,,1),0),3),[1]!tblOrg[Org Num],0)),[1]!tblLoc[Loc],0)),"")</f>
        <v>0</v>
      </c>
      <c r="V1302" s="6">
        <f>IF(OR(tblTeamSch[[#This Row],[Court]]="",tblTeamSch[[#This Row],[Home]]&gt;0),0,IF(tblTeamSch[[#This Row],[Court]]&lt;10,0,IF(tblTeamSch[[#This Row],[Home Court]]=10,0,10)))</f>
        <v>0</v>
      </c>
      <c r="W1302" s="6" t="e">
        <f>COUNTIFS(tblTeamSch[Travel Score for Game],10,tblTeamSch[Home],0,#REF!,#REF!)</f>
        <v>#REF!</v>
      </c>
      <c r="X1302" s="6" t="str">
        <f>IFERROR(INDEX(tblTeamSch[Overall Travel Score],MATCH(tblTeamSch[[#This Row],[Opponent]],tblTeamSch[Team],0)),"")</f>
        <v/>
      </c>
      <c r="Y1302" s="6" cm="1">
        <f t="array" ref="Y1302">IF(Y1301="Num",1,IF(Y1301="","",IF(Y1301+1&gt;TotalNumRegGames*2,"",Y1301+1)))</f>
        <v>1301</v>
      </c>
    </row>
    <row r="1303" spans="1:25" ht="13.35" customHeight="1" x14ac:dyDescent="0.3">
      <c r="A1303" s="6" cm="1">
        <f t="array" ref="A1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530</v>
      </c>
      <c r="B1303" s="6" cm="1">
        <f t="array" ref="B1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3" s="6">
        <f>IFERROR(INDEX([1]!tblSchedule[Week Game Scheduled],MATCH(tblTeamSch[[#This Row],[Game Num]],[1]!tblSchedule[GameNum],0)),"")</f>
        <v>8</v>
      </c>
      <c r="D1303" s="6">
        <f>IFERROR(INDEX([1]!tblSchedule[Round],MATCH(tblTeamSch[[#This Row],[Game Num]],[1]!tblSchedule[GameNum],0)),"")</f>
        <v>6</v>
      </c>
      <c r="E1303" s="6">
        <f>IFERROR(INDEX([1]!tblSchedule[Rnd Sch],MATCH(tblTeamSch[[#This Row],[Game Num]],[1]!tblSchedule[GameNum],0)),"")</f>
        <v>6</v>
      </c>
      <c r="F1303" s="6" t="str">
        <f>IFERROR(INDEX([1]!tblSchedule[DLC],MATCH(tblTeamSch[[#This Row],[Game Num]],[1]!tblSchedule[GameNum],0)),"")</f>
        <v>4B1A</v>
      </c>
      <c r="G1303" s="7" t="str">
        <f>IFERROR(INDEX([1]!tblSchedule[Facility],MATCH(tblTeamSch[[#This Row],[Game Num]],[1]!tblSchedule[GameNum],0)),"")</f>
        <v>St. Aloysius</v>
      </c>
      <c r="H1303" s="8">
        <f>IFERROR(INDEX([1]!tblSchedule[Game Date],MATCH(tblTeamSch[[#This Row],[Game Num]],[1]!tblSchedule[GameNum],0)),"")</f>
        <v>46046</v>
      </c>
      <c r="I1303" s="9">
        <f>IFERROR(INDEX([1]!tblSchedule[Game Time],MATCH(tblTeamSch[[#This Row],[Game Num]],[1]!tblSchedule[GameNum],0)),"")</f>
        <v>0.41666666666666669</v>
      </c>
      <c r="J1303" s="10" t="str">
        <f>IFERROR(INDEX([1]!tblTeams[Organization],MATCH(tblTeamSch[[#This Row],[Team]],[1]!tblTeams[Team],0)),"")</f>
        <v>St. Francis of Assisi</v>
      </c>
      <c r="K1303" s="10" t="str">
        <f>IFERROR(INDEX([1]!tblOrg[Abbr],MATCH(tblTeamSch[[#This Row],[Org]],[1]!tblOrg[Organization],0)),"")</f>
        <v>SFA</v>
      </c>
      <c r="L1303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303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1303" s="6"/>
      <c r="O1303" s="6"/>
      <c r="P1303" s="6"/>
      <c r="Q1303" s="6">
        <f>INDEX([1]!tblSchedule[Home Game],MATCH(tblTeamSch[[#This Row],[Game Num]],[1]!tblSchedule[GameNum],0))</f>
        <v>1</v>
      </c>
      <c r="R1303" s="7" t="e">
        <f>IF(COUNTIFS(tblTeamSch[Team],tblTeamSch[[#This Row],[Team]],#REF!,1)&gt;1,"Y","")</f>
        <v>#REF!</v>
      </c>
      <c r="S1303" s="6">
        <f>INDEX([1]!tblLoc[Score],MATCH(INDEX([1]!tblOrg[Loc],MATCH(tblTeamSch[[#This Row],[Org]],[1]!tblOrg[Organization],0)),[1]!tblLoc[Loc],0))</f>
        <v>0</v>
      </c>
      <c r="T1303" s="6" t="e">
        <f>INDEX([1]!tblLoc[Score],MATCH(INDEX([1]!tblOrg[Loc],MATCH(#REF!,[1]!tblOrg[Abbr],0)),[1]!tblLoc[Loc],0))</f>
        <v>#REF!</v>
      </c>
      <c r="U1303" s="6">
        <f>IFERROR(INDEX([1]!tblLoc[Score],MATCH(INDEX([1]!tblOrg[Loc],MATCH(INDEX(FacList,MATCH(tblTeamSch[[#This Row],[Facility]],INDEX(FacList,,1),0),3),[1]!tblOrg[Org Num],0)),[1]!tblLoc[Loc],0)),"")</f>
        <v>4</v>
      </c>
      <c r="V1303" s="6">
        <f>IF(OR(tblTeamSch[[#This Row],[Court]]="",tblTeamSch[[#This Row],[Home]]&gt;0),0,IF(tblTeamSch[[#This Row],[Court]]&lt;10,0,IF(tblTeamSch[[#This Row],[Home Court]]=10,0,10)))</f>
        <v>0</v>
      </c>
      <c r="W1303" s="6" t="e">
        <f>COUNTIFS(tblTeamSch[Travel Score for Game],10,tblTeamSch[Home],0,#REF!,#REF!)</f>
        <v>#REF!</v>
      </c>
      <c r="X1303" s="6" t="str">
        <f>IFERROR(INDEX(tblTeamSch[Overall Travel Score],MATCH(tblTeamSch[[#This Row],[Opponent]],tblTeamSch[Team],0)),"")</f>
        <v/>
      </c>
      <c r="Y1303" s="6" cm="1">
        <f t="array" ref="Y1303">IF(Y1302="Num",1,IF(Y1302="","",IF(Y1302+1&gt;TotalNumRegGames*2,"",Y1302+1)))</f>
        <v>1302</v>
      </c>
    </row>
    <row r="1304" spans="1:25" ht="13.35" customHeight="1" x14ac:dyDescent="0.3">
      <c r="A1304" s="6" cm="1">
        <f t="array" ref="A1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535</v>
      </c>
      <c r="B1304" s="6" cm="1">
        <f t="array" ref="B1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4" s="6">
        <f>IFERROR(INDEX([1]!tblSchedule[Week Game Scheduled],MATCH(tblTeamSch[[#This Row],[Game Num]],[1]!tblSchedule[GameNum],0)),"")</f>
        <v>9</v>
      </c>
      <c r="D1304" s="6">
        <f>IFERROR(INDEX([1]!tblSchedule[Round],MATCH(tblTeamSch[[#This Row],[Game Num]],[1]!tblSchedule[GameNum],0)),"")</f>
        <v>7</v>
      </c>
      <c r="E1304" s="6">
        <f>IFERROR(INDEX([1]!tblSchedule[Rnd Sch],MATCH(tblTeamSch[[#This Row],[Game Num]],[1]!tblSchedule[GameNum],0)),"")</f>
        <v>7</v>
      </c>
      <c r="F1304" s="6" t="str">
        <f>IFERROR(INDEX([1]!tblSchedule[DLC],MATCH(tblTeamSch[[#This Row],[Game Num]],[1]!tblSchedule[GameNum],0)),"")</f>
        <v>4B1A</v>
      </c>
      <c r="G1304" s="7" t="str">
        <f>IFERROR(INDEX([1]!tblSchedule[Facility],MATCH(tblTeamSch[[#This Row],[Game Num]],[1]!tblSchedule[GameNum],0)),"")</f>
        <v>St Francis of Assisi</v>
      </c>
      <c r="H1304" s="8">
        <f>IFERROR(INDEX([1]!tblSchedule[Game Date],MATCH(tblTeamSch[[#This Row],[Game Num]],[1]!tblSchedule[GameNum],0)),"")</f>
        <v>46053</v>
      </c>
      <c r="I1304" s="9">
        <f>IFERROR(INDEX([1]!tblSchedule[Game Time],MATCH(tblTeamSch[[#This Row],[Game Num]],[1]!tblSchedule[GameNum],0)),"")</f>
        <v>0.375</v>
      </c>
      <c r="J1304" s="10" t="str">
        <f>IFERROR(INDEX([1]!tblTeams[Organization],MATCH(tblTeamSch[[#This Row],[Team]],[1]!tblTeams[Team],0)),"")</f>
        <v>St. Francis of Assisi</v>
      </c>
      <c r="K1304" s="10" t="str">
        <f>IFERROR(INDEX([1]!tblOrg[Abbr],MATCH(tblTeamSch[[#This Row],[Org]],[1]!tblOrg[Organization],0)),"")</f>
        <v>SFA</v>
      </c>
      <c r="L1304" s="10" t="str">
        <f>IFERROR(INDEX(IF(tblTeamSch[[#This Row],[1vs2]]=1,[1]!tblSchedule[Team 1 Name],[1]!tblSchedule[Team 2 Name]),MATCH(tblTeamSch[[#This Row],[Game Num]],[1]!tblSchedule[GameNum],0)),"")</f>
        <v>St. Francis of Assisi BB 4B#1</v>
      </c>
      <c r="M1304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1304" s="6"/>
      <c r="O1304" s="6"/>
      <c r="P1304" s="6"/>
      <c r="Q1304" s="6">
        <f>INDEX([1]!tblSchedule[Home Game],MATCH(tblTeamSch[[#This Row],[Game Num]],[1]!tblSchedule[GameNum],0))</f>
        <v>1</v>
      </c>
      <c r="R1304" s="7" t="e">
        <f>IF(COUNTIFS(tblTeamSch[Team],tblTeamSch[[#This Row],[Team]],#REF!,1)&gt;1,"Y","")</f>
        <v>#REF!</v>
      </c>
      <c r="S1304" s="6">
        <f>INDEX([1]!tblLoc[Score],MATCH(INDEX([1]!tblOrg[Loc],MATCH(tblTeamSch[[#This Row],[Org]],[1]!tblOrg[Organization],0)),[1]!tblLoc[Loc],0))</f>
        <v>0</v>
      </c>
      <c r="T1304" s="6" t="e">
        <f>INDEX([1]!tblLoc[Score],MATCH(INDEX([1]!tblOrg[Loc],MATCH(#REF!,[1]!tblOrg[Abbr],0)),[1]!tblLoc[Loc],0))</f>
        <v>#REF!</v>
      </c>
      <c r="U1304" s="6">
        <f>IFERROR(INDEX([1]!tblLoc[Score],MATCH(INDEX([1]!tblOrg[Loc],MATCH(INDEX(FacList,MATCH(tblTeamSch[[#This Row],[Facility]],INDEX(FacList,,1),0),3),[1]!tblOrg[Org Num],0)),[1]!tblLoc[Loc],0)),"")</f>
        <v>0</v>
      </c>
      <c r="V1304" s="6">
        <f>IF(OR(tblTeamSch[[#This Row],[Court]]="",tblTeamSch[[#This Row],[Home]]&gt;0),0,IF(tblTeamSch[[#This Row],[Court]]&lt;10,0,IF(tblTeamSch[[#This Row],[Home Court]]=10,0,10)))</f>
        <v>0</v>
      </c>
      <c r="W1304" s="6" t="e">
        <f>COUNTIFS(tblTeamSch[Travel Score for Game],10,tblTeamSch[Home],0,#REF!,#REF!)</f>
        <v>#REF!</v>
      </c>
      <c r="X1304" s="6" t="str">
        <f>IFERROR(INDEX(tblTeamSch[Overall Travel Score],MATCH(tblTeamSch[[#This Row],[Opponent]],tblTeamSch[Team],0)),"")</f>
        <v/>
      </c>
      <c r="Y1304" s="6" cm="1">
        <f t="array" ref="Y1304">IF(Y1303="Num",1,IF(Y1303="","",IF(Y1303+1&gt;TotalNumRegGames*2,"",Y1303+1)))</f>
        <v>1303</v>
      </c>
    </row>
    <row r="1305" spans="1:25" ht="13.35" customHeight="1" x14ac:dyDescent="0.3">
      <c r="A1305" s="6" cm="1">
        <f t="array" ref="A1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590</v>
      </c>
      <c r="B1305" s="6" cm="1">
        <f t="array" ref="B1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05" s="6">
        <f>IFERROR(INDEX([1]!tblSchedule[Week Game Scheduled],MATCH(tblTeamSch[[#This Row],[Game Num]],[1]!tblSchedule[GameNum],0)),"")</f>
        <v>49</v>
      </c>
      <c r="D1305" s="6">
        <f>IFERROR(INDEX([1]!tblSchedule[Round],MATCH(tblTeamSch[[#This Row],[Game Num]],[1]!tblSchedule[GameNum],0)),"")</f>
        <v>1</v>
      </c>
      <c r="E1305" s="6">
        <f>IFERROR(INDEX([1]!tblSchedule[Rnd Sch],MATCH(tblTeamSch[[#This Row],[Game Num]],[1]!tblSchedule[GameNum],0)),"")</f>
        <v>1</v>
      </c>
      <c r="F1305" s="6" t="str">
        <f>IFERROR(INDEX([1]!tblSchedule[DLC],MATCH(tblTeamSch[[#This Row],[Game Num]],[1]!tblSchedule[GameNum],0)),"")</f>
        <v>4B2A</v>
      </c>
      <c r="G1305" s="7" t="str">
        <f>IFERROR(INDEX([1]!tblSchedule[Facility],MATCH(tblTeamSch[[#This Row],[Game Num]],[1]!tblSchedule[GameNum],0)),"")</f>
        <v>St Francis of Assisi</v>
      </c>
      <c r="H1305" s="8">
        <f>IFERROR(INDEX([1]!tblSchedule[Game Date],MATCH(tblTeamSch[[#This Row],[Game Num]],[1]!tblSchedule[GameNum],0)),"")</f>
        <v>45997</v>
      </c>
      <c r="I1305" s="9">
        <f>IFERROR(INDEX([1]!tblSchedule[Game Time],MATCH(tblTeamSch[[#This Row],[Game Num]],[1]!tblSchedule[GameNum],0)),"")</f>
        <v>0.54166666666666663</v>
      </c>
      <c r="J1305" s="10" t="str">
        <f>IFERROR(INDEX([1]!tblTeams[Organization],MATCH(tblTeamSch[[#This Row],[Team]],[1]!tblTeams[Team],0)),"")</f>
        <v>St. Francis of Assisi</v>
      </c>
      <c r="K1305" s="10" t="str">
        <f>IFERROR(INDEX([1]!tblOrg[Abbr],MATCH(tblTeamSch[[#This Row],[Org]],[1]!tblOrg[Organization],0)),"")</f>
        <v>SFA</v>
      </c>
      <c r="L1305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05" s="10" t="str">
        <f>IFERROR(INDEX(IF(tblTeamSch[[#This Row],[1vs2]]=1,[1]!tblSchedule[Team 2 Name],[1]!tblSchedule[Team 1 Name]),MATCH(tblTeamSch[[#This Row],[Game Num]],[1]!tblSchedule[GameNum],0)),"")</f>
        <v>Ascension BB 4B#2</v>
      </c>
      <c r="N1305" s="6"/>
      <c r="O1305" s="6"/>
      <c r="P1305" s="6"/>
      <c r="Q1305" s="6">
        <f>INDEX([1]!tblSchedule[Home Game],MATCH(tblTeamSch[[#This Row],[Game Num]],[1]!tblSchedule[GameNum],0))</f>
        <v>1</v>
      </c>
      <c r="R1305" s="7" t="e">
        <f>IF(COUNTIFS(tblTeamSch[Team],tblTeamSch[[#This Row],[Team]],#REF!,1)&gt;1,"Y","")</f>
        <v>#REF!</v>
      </c>
      <c r="S1305" s="6">
        <f>INDEX([1]!tblLoc[Score],MATCH(INDEX([1]!tblOrg[Loc],MATCH(tblTeamSch[[#This Row],[Org]],[1]!tblOrg[Organization],0)),[1]!tblLoc[Loc],0))</f>
        <v>0</v>
      </c>
      <c r="T1305" s="6" t="e">
        <f>INDEX([1]!tblLoc[Score],MATCH(INDEX([1]!tblOrg[Loc],MATCH(#REF!,[1]!tblOrg[Abbr],0)),[1]!tblLoc[Loc],0))</f>
        <v>#REF!</v>
      </c>
      <c r="U1305" s="6">
        <f>IFERROR(INDEX([1]!tblLoc[Score],MATCH(INDEX([1]!tblOrg[Loc],MATCH(INDEX(FacList,MATCH(tblTeamSch[[#This Row],[Facility]],INDEX(FacList,,1),0),3),[1]!tblOrg[Org Num],0)),[1]!tblLoc[Loc],0)),"")</f>
        <v>0</v>
      </c>
      <c r="V1305" s="6">
        <f>IF(OR(tblTeamSch[[#This Row],[Court]]="",tblTeamSch[[#This Row],[Home]]&gt;0),0,IF(tblTeamSch[[#This Row],[Court]]&lt;10,0,IF(tblTeamSch[[#This Row],[Home Court]]=10,0,10)))</f>
        <v>0</v>
      </c>
      <c r="W1305" s="6" t="e">
        <f>COUNTIFS(tblTeamSch[Travel Score for Game],10,tblTeamSch[Home],0,#REF!,#REF!)</f>
        <v>#REF!</v>
      </c>
      <c r="X1305" s="6" t="str">
        <f>IFERROR(INDEX(tblTeamSch[Overall Travel Score],MATCH(tblTeamSch[[#This Row],[Opponent]],tblTeamSch[Team],0)),"")</f>
        <v/>
      </c>
      <c r="Y1305" s="6" cm="1">
        <f t="array" ref="Y1305">IF(Y1304="Num",1,IF(Y1304="","",IF(Y1304+1&gt;TotalNumRegGames*2,"",Y1304+1)))</f>
        <v>1304</v>
      </c>
    </row>
    <row r="1306" spans="1:25" ht="13.35" customHeight="1" x14ac:dyDescent="0.3">
      <c r="A1306" s="6" cm="1">
        <f t="array" ref="A1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597</v>
      </c>
      <c r="B1306" s="6" cm="1">
        <f t="array" ref="B1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06" s="6">
        <f>IFERROR(INDEX([1]!tblSchedule[Week Game Scheduled],MATCH(tblTeamSch[[#This Row],[Game Num]],[1]!tblSchedule[GameNum],0)),"")</f>
        <v>50</v>
      </c>
      <c r="D1306" s="6">
        <f>IFERROR(INDEX([1]!tblSchedule[Round],MATCH(tblTeamSch[[#This Row],[Game Num]],[1]!tblSchedule[GameNum],0)),"")</f>
        <v>2</v>
      </c>
      <c r="E1306" s="6">
        <f>IFERROR(INDEX([1]!tblSchedule[Rnd Sch],MATCH(tblTeamSch[[#This Row],[Game Num]],[1]!tblSchedule[GameNum],0)),"")</f>
        <v>2</v>
      </c>
      <c r="F1306" s="6" t="str">
        <f>IFERROR(INDEX([1]!tblSchedule[DLC],MATCH(tblTeamSch[[#This Row],[Game Num]],[1]!tblSchedule[GameNum],0)),"")</f>
        <v>4B2A</v>
      </c>
      <c r="G1306" s="7" t="str">
        <f>IFERROR(INDEX([1]!tblSchedule[Facility],MATCH(tblTeamSch[[#This Row],[Game Num]],[1]!tblSchedule[GameNum],0)),"")</f>
        <v>St Francis of Assisi</v>
      </c>
      <c r="H1306" s="8">
        <f>IFERROR(INDEX([1]!tblSchedule[Game Date],MATCH(tblTeamSch[[#This Row],[Game Num]],[1]!tblSchedule[GameNum],0)),"")</f>
        <v>46004</v>
      </c>
      <c r="I1306" s="9">
        <f>IFERROR(INDEX([1]!tblSchedule[Game Time],MATCH(tblTeamSch[[#This Row],[Game Num]],[1]!tblSchedule[GameNum],0)),"")</f>
        <v>0.41666666666666669</v>
      </c>
      <c r="J1306" s="10" t="str">
        <f>IFERROR(INDEX([1]!tblTeams[Organization],MATCH(tblTeamSch[[#This Row],[Team]],[1]!tblTeams[Team],0)),"")</f>
        <v>St. Francis of Assisi</v>
      </c>
      <c r="K1306" s="10" t="str">
        <f>IFERROR(INDEX([1]!tblOrg[Abbr],MATCH(tblTeamSch[[#This Row],[Org]],[1]!tblOrg[Organization],0)),"")</f>
        <v>SFA</v>
      </c>
      <c r="L1306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06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1306" s="6"/>
      <c r="O1306" s="6"/>
      <c r="P1306" s="6"/>
      <c r="Q1306" s="6">
        <f>INDEX([1]!tblSchedule[Home Game],MATCH(tblTeamSch[[#This Row],[Game Num]],[1]!tblSchedule[GameNum],0))</f>
        <v>1</v>
      </c>
      <c r="R1306" s="7" t="e">
        <f>IF(COUNTIFS(tblTeamSch[Team],tblTeamSch[[#This Row],[Team]],#REF!,1)&gt;1,"Y","")</f>
        <v>#REF!</v>
      </c>
      <c r="S1306" s="6">
        <f>INDEX([1]!tblLoc[Score],MATCH(INDEX([1]!tblOrg[Loc],MATCH(tblTeamSch[[#This Row],[Org]],[1]!tblOrg[Organization],0)),[1]!tblLoc[Loc],0))</f>
        <v>0</v>
      </c>
      <c r="T1306" s="6" t="e">
        <f>INDEX([1]!tblLoc[Score],MATCH(INDEX([1]!tblOrg[Loc],MATCH(#REF!,[1]!tblOrg[Abbr],0)),[1]!tblLoc[Loc],0))</f>
        <v>#REF!</v>
      </c>
      <c r="U1306" s="6">
        <f>IFERROR(INDEX([1]!tblLoc[Score],MATCH(INDEX([1]!tblOrg[Loc],MATCH(INDEX(FacList,MATCH(tblTeamSch[[#This Row],[Facility]],INDEX(FacList,,1),0),3),[1]!tblOrg[Org Num],0)),[1]!tblLoc[Loc],0)),"")</f>
        <v>0</v>
      </c>
      <c r="V1306" s="6">
        <f>IF(OR(tblTeamSch[[#This Row],[Court]]="",tblTeamSch[[#This Row],[Home]]&gt;0),0,IF(tblTeamSch[[#This Row],[Court]]&lt;10,0,IF(tblTeamSch[[#This Row],[Home Court]]=10,0,10)))</f>
        <v>0</v>
      </c>
      <c r="W1306" s="6" t="e">
        <f>COUNTIFS(tblTeamSch[Travel Score for Game],10,tblTeamSch[Home],0,#REF!,#REF!)</f>
        <v>#REF!</v>
      </c>
      <c r="X1306" s="6" t="str">
        <f>IFERROR(INDEX(tblTeamSch[Overall Travel Score],MATCH(tblTeamSch[[#This Row],[Opponent]],tblTeamSch[Team],0)),"")</f>
        <v/>
      </c>
      <c r="Y1306" s="6" cm="1">
        <f t="array" ref="Y1306">IF(Y1305="Num",1,IF(Y1305="","",IF(Y1305+1&gt;TotalNumRegGames*2,"",Y1305+1)))</f>
        <v>1305</v>
      </c>
    </row>
    <row r="1307" spans="1:25" ht="13.35" customHeight="1" x14ac:dyDescent="0.3">
      <c r="A1307" s="6" cm="1">
        <f t="array" ref="A1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604</v>
      </c>
      <c r="B1307" s="6" cm="1">
        <f t="array" ref="B1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07" s="6">
        <f>IFERROR(INDEX([1]!tblSchedule[Week Game Scheduled],MATCH(tblTeamSch[[#This Row],[Game Num]],[1]!tblSchedule[GameNum],0)),"")</f>
        <v>5</v>
      </c>
      <c r="D1307" s="6">
        <f>IFERROR(INDEX([1]!tblSchedule[Round],MATCH(tblTeamSch[[#This Row],[Game Num]],[1]!tblSchedule[GameNum],0)),"")</f>
        <v>3</v>
      </c>
      <c r="E1307" s="6">
        <f>IFERROR(INDEX([1]!tblSchedule[Rnd Sch],MATCH(tblTeamSch[[#This Row],[Game Num]],[1]!tblSchedule[GameNum],0)),"")</f>
        <v>3</v>
      </c>
      <c r="F1307" s="6" t="str">
        <f>IFERROR(INDEX([1]!tblSchedule[DLC],MATCH(tblTeamSch[[#This Row],[Game Num]],[1]!tblSchedule[GameNum],0)),"")</f>
        <v>4B2A</v>
      </c>
      <c r="G1307" s="7" t="str">
        <f>IFERROR(INDEX([1]!tblSchedule[Facility],MATCH(tblTeamSch[[#This Row],[Game Num]],[1]!tblSchedule[GameNum],0)),"")</f>
        <v>St. Stephen Martyr Gym</v>
      </c>
      <c r="H1307" s="8">
        <f>IFERROR(INDEX([1]!tblSchedule[Game Date],MATCH(tblTeamSch[[#This Row],[Game Num]],[1]!tblSchedule[GameNum],0)),"")</f>
        <v>46025</v>
      </c>
      <c r="I1307" s="9">
        <f>IFERROR(INDEX([1]!tblSchedule[Game Time],MATCH(tblTeamSch[[#This Row],[Game Num]],[1]!tblSchedule[GameNum],0)),"")</f>
        <v>0.45833333333333331</v>
      </c>
      <c r="J1307" s="10" t="str">
        <f>IFERROR(INDEX([1]!tblTeams[Organization],MATCH(tblTeamSch[[#This Row],[Team]],[1]!tblTeams[Team],0)),"")</f>
        <v>St. Francis of Assisi</v>
      </c>
      <c r="K1307" s="10" t="str">
        <f>IFERROR(INDEX([1]!tblOrg[Abbr],MATCH(tblTeamSch[[#This Row],[Org]],[1]!tblOrg[Organization],0)),"")</f>
        <v>SFA</v>
      </c>
      <c r="L1307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07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1307" s="6"/>
      <c r="O1307" s="6"/>
      <c r="P1307" s="6"/>
      <c r="Q1307" s="6">
        <f>INDEX([1]!tblSchedule[Home Game],MATCH(tblTeamSch[[#This Row],[Game Num]],[1]!tblSchedule[GameNum],0))</f>
        <v>1</v>
      </c>
      <c r="R1307" s="7" t="e">
        <f>IF(COUNTIFS(tblTeamSch[Team],tblTeamSch[[#This Row],[Team]],#REF!,1)&gt;1,"Y","")</f>
        <v>#REF!</v>
      </c>
      <c r="S1307" s="6">
        <f>INDEX([1]!tblLoc[Score],MATCH(INDEX([1]!tblOrg[Loc],MATCH(tblTeamSch[[#This Row],[Org]],[1]!tblOrg[Organization],0)),[1]!tblLoc[Loc],0))</f>
        <v>0</v>
      </c>
      <c r="T1307" s="6" t="e">
        <f>INDEX([1]!tblLoc[Score],MATCH(INDEX([1]!tblOrg[Loc],MATCH(#REF!,[1]!tblOrg[Abbr],0)),[1]!tblLoc[Loc],0))</f>
        <v>#REF!</v>
      </c>
      <c r="U1307" s="6">
        <f>IFERROR(INDEX([1]!tblLoc[Score],MATCH(INDEX([1]!tblOrg[Loc],MATCH(INDEX(FacList,MATCH(tblTeamSch[[#This Row],[Facility]],INDEX(FacList,,1),0),3),[1]!tblOrg[Org Num],0)),[1]!tblLoc[Loc],0)),"")</f>
        <v>0</v>
      </c>
      <c r="V1307" s="6">
        <f>IF(OR(tblTeamSch[[#This Row],[Court]]="",tblTeamSch[[#This Row],[Home]]&gt;0),0,IF(tblTeamSch[[#This Row],[Court]]&lt;10,0,IF(tblTeamSch[[#This Row],[Home Court]]=10,0,10)))</f>
        <v>0</v>
      </c>
      <c r="W1307" s="6" t="e">
        <f>COUNTIFS(tblTeamSch[Travel Score for Game],10,tblTeamSch[Home],0,#REF!,#REF!)</f>
        <v>#REF!</v>
      </c>
      <c r="X1307" s="6" t="str">
        <f>IFERROR(INDEX(tblTeamSch[Overall Travel Score],MATCH(tblTeamSch[[#This Row],[Opponent]],tblTeamSch[Team],0)),"")</f>
        <v/>
      </c>
      <c r="Y1307" s="6" cm="1">
        <f t="array" ref="Y1307">IF(Y1306="Num",1,IF(Y1306="","",IF(Y1306+1&gt;TotalNumRegGames*2,"",Y1306+1)))</f>
        <v>1306</v>
      </c>
    </row>
    <row r="1308" spans="1:25" ht="13.35" customHeight="1" x14ac:dyDescent="0.3">
      <c r="A1308" s="6" cm="1">
        <f t="array" ref="A1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609</v>
      </c>
      <c r="B1308" s="6" cm="1">
        <f t="array" ref="B1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8" s="6">
        <f>IFERROR(INDEX([1]!tblSchedule[Week Game Scheduled],MATCH(tblTeamSch[[#This Row],[Game Num]],[1]!tblSchedule[GameNum],0)),"")</f>
        <v>7</v>
      </c>
      <c r="D1308" s="6">
        <f>IFERROR(INDEX([1]!tblSchedule[Round],MATCH(tblTeamSch[[#This Row],[Game Num]],[1]!tblSchedule[GameNum],0)),"")</f>
        <v>4</v>
      </c>
      <c r="E1308" s="6">
        <f>IFERROR(INDEX([1]!tblSchedule[Rnd Sch],MATCH(tblTeamSch[[#This Row],[Game Num]],[1]!tblSchedule[GameNum],0)),"")</f>
        <v>4</v>
      </c>
      <c r="F1308" s="6" t="str">
        <f>IFERROR(INDEX([1]!tblSchedule[DLC],MATCH(tblTeamSch[[#This Row],[Game Num]],[1]!tblSchedule[GameNum],0)),"")</f>
        <v>4B2A</v>
      </c>
      <c r="G1308" s="7" t="str">
        <f>IFERROR(INDEX([1]!tblSchedule[Facility],MATCH(tblTeamSch[[#This Row],[Game Num]],[1]!tblSchedule[GameNum],0)),"")</f>
        <v>St. Paul Gym</v>
      </c>
      <c r="H1308" s="8">
        <f>IFERROR(INDEX([1]!tblSchedule[Game Date],MATCH(tblTeamSch[[#This Row],[Game Num]],[1]!tblSchedule[GameNum],0)),"")</f>
        <v>46033</v>
      </c>
      <c r="I1308" s="9">
        <f>IFERROR(INDEX([1]!tblSchedule[Game Time],MATCH(tblTeamSch[[#This Row],[Game Num]],[1]!tblSchedule[GameNum],0)),"")</f>
        <v>0.625</v>
      </c>
      <c r="J1308" s="10" t="str">
        <f>IFERROR(INDEX([1]!tblTeams[Organization],MATCH(tblTeamSch[[#This Row],[Team]],[1]!tblTeams[Team],0)),"")</f>
        <v>St. Francis of Assisi</v>
      </c>
      <c r="K1308" s="10" t="str">
        <f>IFERROR(INDEX([1]!tblOrg[Abbr],MATCH(tblTeamSch[[#This Row],[Org]],[1]!tblOrg[Organization],0)),"")</f>
        <v>SFA</v>
      </c>
      <c r="L1308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08" s="10" t="str">
        <f>IFERROR(INDEX(IF(tblTeamSch[[#This Row],[1vs2]]=1,[1]!tblSchedule[Team 2 Name],[1]!tblSchedule[Team 1 Name]),MATCH(tblTeamSch[[#This Row],[Game Num]],[1]!tblSchedule[GameNum],0)),"")</f>
        <v>St. Paul BB 4B#2 White</v>
      </c>
      <c r="N1308" s="6"/>
      <c r="O1308" s="6"/>
      <c r="P1308" s="6"/>
      <c r="Q1308" s="6">
        <f>INDEX([1]!tblSchedule[Home Game],MATCH(tblTeamSch[[#This Row],[Game Num]],[1]!tblSchedule[GameNum],0))</f>
        <v>1</v>
      </c>
      <c r="R1308" s="7" t="e">
        <f>IF(COUNTIFS(tblTeamSch[Team],tblTeamSch[[#This Row],[Team]],#REF!,1)&gt;1,"Y","")</f>
        <v>#REF!</v>
      </c>
      <c r="S1308" s="6">
        <f>INDEX([1]!tblLoc[Score],MATCH(INDEX([1]!tblOrg[Loc],MATCH(tblTeamSch[[#This Row],[Org]],[1]!tblOrg[Organization],0)),[1]!tblLoc[Loc],0))</f>
        <v>0</v>
      </c>
      <c r="T1308" s="6" t="e">
        <f>INDEX([1]!tblLoc[Score],MATCH(INDEX([1]!tblOrg[Loc],MATCH(#REF!,[1]!tblOrg[Abbr],0)),[1]!tblLoc[Loc],0))</f>
        <v>#REF!</v>
      </c>
      <c r="U1308" s="6">
        <f>IFERROR(INDEX([1]!tblLoc[Score],MATCH(INDEX([1]!tblOrg[Loc],MATCH(INDEX(FacList,MATCH(tblTeamSch[[#This Row],[Facility]],INDEX(FacList,,1),0),3),[1]!tblOrg[Org Num],0)),[1]!tblLoc[Loc],0)),"")</f>
        <v>10</v>
      </c>
      <c r="V1308" s="6">
        <f>IF(OR(tblTeamSch[[#This Row],[Court]]="",tblTeamSch[[#This Row],[Home]]&gt;0),0,IF(tblTeamSch[[#This Row],[Court]]&lt;10,0,IF(tblTeamSch[[#This Row],[Home Court]]=10,0,10)))</f>
        <v>0</v>
      </c>
      <c r="W1308" s="6" t="e">
        <f>COUNTIFS(tblTeamSch[Travel Score for Game],10,tblTeamSch[Home],0,#REF!,#REF!)</f>
        <v>#REF!</v>
      </c>
      <c r="X1308" s="6" t="str">
        <f>IFERROR(INDEX(tblTeamSch[Overall Travel Score],MATCH(tblTeamSch[[#This Row],[Opponent]],tblTeamSch[Team],0)),"")</f>
        <v/>
      </c>
      <c r="Y1308" s="6" cm="1">
        <f t="array" ref="Y1308">IF(Y1307="Num",1,IF(Y1307="","",IF(Y1307+1&gt;TotalNumRegGames*2,"",Y1307+1)))</f>
        <v>1307</v>
      </c>
    </row>
    <row r="1309" spans="1:25" ht="13.35" customHeight="1" x14ac:dyDescent="0.3">
      <c r="A1309" s="6" cm="1">
        <f t="array" ref="A1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617</v>
      </c>
      <c r="B1309" s="6" cm="1">
        <f t="array" ref="B1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09" s="6">
        <f>IFERROR(INDEX([1]!tblSchedule[Week Game Scheduled],MATCH(tblTeamSch[[#This Row],[Game Num]],[1]!tblSchedule[GameNum],0)),"")</f>
        <v>8</v>
      </c>
      <c r="D1309" s="6">
        <f>IFERROR(INDEX([1]!tblSchedule[Round],MATCH(tblTeamSch[[#This Row],[Game Num]],[1]!tblSchedule[GameNum],0)),"")</f>
        <v>5</v>
      </c>
      <c r="E1309" s="6">
        <f>IFERROR(INDEX([1]!tblSchedule[Rnd Sch],MATCH(tblTeamSch[[#This Row],[Game Num]],[1]!tblSchedule[GameNum],0)),"")</f>
        <v>5</v>
      </c>
      <c r="F1309" s="6" t="str">
        <f>IFERROR(INDEX([1]!tblSchedule[DLC],MATCH(tblTeamSch[[#This Row],[Game Num]],[1]!tblSchedule[GameNum],0)),"")</f>
        <v>4B2A</v>
      </c>
      <c r="G1309" s="7" t="str">
        <f>IFERROR(INDEX([1]!tblSchedule[Facility],MATCH(tblTeamSch[[#This Row],[Game Num]],[1]!tblSchedule[GameNum],0)),"")</f>
        <v>St. John Paul II Community Center (Gym)</v>
      </c>
      <c r="H1309" s="8">
        <f>IFERROR(INDEX([1]!tblSchedule[Game Date],MATCH(tblTeamSch[[#This Row],[Game Num]],[1]!tblSchedule[GameNum],0)),"")</f>
        <v>46040</v>
      </c>
      <c r="I1309" s="9">
        <f>IFERROR(INDEX([1]!tblSchedule[Game Time],MATCH(tblTeamSch[[#This Row],[Game Num]],[1]!tblSchedule[GameNum],0)),"")</f>
        <v>0.66666666666666663</v>
      </c>
      <c r="J1309" s="10" t="str">
        <f>IFERROR(INDEX([1]!tblTeams[Organization],MATCH(tblTeamSch[[#This Row],[Team]],[1]!tblTeams[Team],0)),"")</f>
        <v>St. Francis of Assisi</v>
      </c>
      <c r="K1309" s="10" t="str">
        <f>IFERROR(INDEX([1]!tblOrg[Abbr],MATCH(tblTeamSch[[#This Row],[Org]],[1]!tblOrg[Organization],0)),"")</f>
        <v>SFA</v>
      </c>
      <c r="L1309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09" s="10" t="str">
        <f>IFERROR(INDEX(IF(tblTeamSch[[#This Row],[1vs2]]=1,[1]!tblSchedule[Team 2 Name],[1]!tblSchedule[Team 1 Name]),MATCH(tblTeamSch[[#This Row],[Game Num]],[1]!tblSchedule[GameNum],0)),"")</f>
        <v>OLOL 3/4 BB #2 Black</v>
      </c>
      <c r="N1309" s="6"/>
      <c r="O1309" s="6"/>
      <c r="P1309" s="6"/>
      <c r="Q1309" s="6">
        <f>INDEX([1]!tblSchedule[Home Game],MATCH(tblTeamSch[[#This Row],[Game Num]],[1]!tblSchedule[GameNum],0))</f>
        <v>0</v>
      </c>
      <c r="R1309" s="7" t="e">
        <f>IF(COUNTIFS(tblTeamSch[Team],tblTeamSch[[#This Row],[Team]],#REF!,1)&gt;1,"Y","")</f>
        <v>#REF!</v>
      </c>
      <c r="S1309" s="6">
        <f>INDEX([1]!tblLoc[Score],MATCH(INDEX([1]!tblOrg[Loc],MATCH(tblTeamSch[[#This Row],[Org]],[1]!tblOrg[Organization],0)),[1]!tblLoc[Loc],0))</f>
        <v>0</v>
      </c>
      <c r="T1309" s="6" t="e">
        <f>INDEX([1]!tblLoc[Score],MATCH(INDEX([1]!tblOrg[Loc],MATCH(#REF!,[1]!tblOrg[Abbr],0)),[1]!tblLoc[Loc],0))</f>
        <v>#REF!</v>
      </c>
      <c r="U1309" s="6">
        <f>IFERROR(INDEX([1]!tblLoc[Score],MATCH(INDEX([1]!tblOrg[Loc],MATCH(INDEX(FacList,MATCH(tblTeamSch[[#This Row],[Facility]],INDEX(FacList,,1),0),3),[1]!tblOrg[Org Num],0)),[1]!tblLoc[Loc],0)),"")</f>
        <v>0</v>
      </c>
      <c r="V1309" s="6">
        <f>IF(OR(tblTeamSch[[#This Row],[Court]]="",tblTeamSch[[#This Row],[Home]]&gt;0),0,IF(tblTeamSch[[#This Row],[Court]]&lt;10,0,IF(tblTeamSch[[#This Row],[Home Court]]=10,0,10)))</f>
        <v>0</v>
      </c>
      <c r="W1309" s="6" t="e">
        <f>COUNTIFS(tblTeamSch[Travel Score for Game],10,tblTeamSch[Home],0,#REF!,#REF!)</f>
        <v>#REF!</v>
      </c>
      <c r="X1309" s="6" t="str">
        <f>IFERROR(INDEX(tblTeamSch[Overall Travel Score],MATCH(tblTeamSch[[#This Row],[Opponent]],tblTeamSch[Team],0)),"")</f>
        <v/>
      </c>
      <c r="Y1309" s="6" cm="1">
        <f t="array" ref="Y1309">IF(Y1308="Num",1,IF(Y1308="","",IF(Y1308+1&gt;TotalNumRegGames*2,"",Y1308+1)))</f>
        <v>1308</v>
      </c>
    </row>
    <row r="1310" spans="1:25" ht="13.35" customHeight="1" x14ac:dyDescent="0.3">
      <c r="A1310" s="6" cm="1">
        <f t="array" ref="A1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625</v>
      </c>
      <c r="B1310" s="6" cm="1">
        <f t="array" ref="B1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10" s="6">
        <f>IFERROR(INDEX([1]!tblSchedule[Week Game Scheduled],MATCH(tblTeamSch[[#This Row],[Game Num]],[1]!tblSchedule[GameNum],0)),"")</f>
        <v>9</v>
      </c>
      <c r="D1310" s="6">
        <f>IFERROR(INDEX([1]!tblSchedule[Round],MATCH(tblTeamSch[[#This Row],[Game Num]],[1]!tblSchedule[GameNum],0)),"")</f>
        <v>6</v>
      </c>
      <c r="E1310" s="6">
        <f>IFERROR(INDEX([1]!tblSchedule[Rnd Sch],MATCH(tblTeamSch[[#This Row],[Game Num]],[1]!tblSchedule[GameNum],0)),"")</f>
        <v>6</v>
      </c>
      <c r="F1310" s="6" t="str">
        <f>IFERROR(INDEX([1]!tblSchedule[DLC],MATCH(tblTeamSch[[#This Row],[Game Num]],[1]!tblSchedule[GameNum],0)),"")</f>
        <v>4B2A</v>
      </c>
      <c r="G1310" s="7" t="str">
        <f>IFERROR(INDEX([1]!tblSchedule[Facility],MATCH(tblTeamSch[[#This Row],[Game Num]],[1]!tblSchedule[GameNum],0)),"")</f>
        <v>St Francis of Assisi</v>
      </c>
      <c r="H1310" s="8">
        <f>IFERROR(INDEX([1]!tblSchedule[Game Date],MATCH(tblTeamSch[[#This Row],[Game Num]],[1]!tblSchedule[GameNum],0)),"")</f>
        <v>46047</v>
      </c>
      <c r="I1310" s="9">
        <f>IFERROR(INDEX([1]!tblSchedule[Game Time],MATCH(tblTeamSch[[#This Row],[Game Num]],[1]!tblSchedule[GameNum],0)),"")</f>
        <v>0.54166666666666663</v>
      </c>
      <c r="J1310" s="10" t="str">
        <f>IFERROR(INDEX([1]!tblTeams[Organization],MATCH(tblTeamSch[[#This Row],[Team]],[1]!tblTeams[Team],0)),"")</f>
        <v>St. Francis of Assisi</v>
      </c>
      <c r="K1310" s="10" t="str">
        <f>IFERROR(INDEX([1]!tblOrg[Abbr],MATCH(tblTeamSch[[#This Row],[Org]],[1]!tblOrg[Organization],0)),"")</f>
        <v>SFA</v>
      </c>
      <c r="L1310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10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1310" s="6"/>
      <c r="O1310" s="6"/>
      <c r="P1310" s="6"/>
      <c r="Q1310" s="6">
        <f>INDEX([1]!tblSchedule[Home Game],MATCH(tblTeamSch[[#This Row],[Game Num]],[1]!tblSchedule[GameNum],0))</f>
        <v>1</v>
      </c>
      <c r="R1310" s="7" t="e">
        <f>IF(COUNTIFS(tblTeamSch[Team],tblTeamSch[[#This Row],[Team]],#REF!,1)&gt;1,"Y","")</f>
        <v>#REF!</v>
      </c>
      <c r="S1310" s="6">
        <f>INDEX([1]!tblLoc[Score],MATCH(INDEX([1]!tblOrg[Loc],MATCH(tblTeamSch[[#This Row],[Org]],[1]!tblOrg[Organization],0)),[1]!tblLoc[Loc],0))</f>
        <v>0</v>
      </c>
      <c r="T1310" s="6" t="e">
        <f>INDEX([1]!tblLoc[Score],MATCH(INDEX([1]!tblOrg[Loc],MATCH(#REF!,[1]!tblOrg[Abbr],0)),[1]!tblLoc[Loc],0))</f>
        <v>#REF!</v>
      </c>
      <c r="U1310" s="6">
        <f>IFERROR(INDEX([1]!tblLoc[Score],MATCH(INDEX([1]!tblOrg[Loc],MATCH(INDEX(FacList,MATCH(tblTeamSch[[#This Row],[Facility]],INDEX(FacList,,1),0),3),[1]!tblOrg[Org Num],0)),[1]!tblLoc[Loc],0)),"")</f>
        <v>0</v>
      </c>
      <c r="V1310" s="6">
        <f>IF(OR(tblTeamSch[[#This Row],[Court]]="",tblTeamSch[[#This Row],[Home]]&gt;0),0,IF(tblTeamSch[[#This Row],[Court]]&lt;10,0,IF(tblTeamSch[[#This Row],[Home Court]]=10,0,10)))</f>
        <v>0</v>
      </c>
      <c r="W1310" s="6" t="e">
        <f>COUNTIFS(tblTeamSch[Travel Score for Game],10,tblTeamSch[Home],0,#REF!,#REF!)</f>
        <v>#REF!</v>
      </c>
      <c r="X1310" s="6" t="str">
        <f>IFERROR(INDEX(tblTeamSch[Overall Travel Score],MATCH(tblTeamSch[[#This Row],[Opponent]],tblTeamSch[Team],0)),"")</f>
        <v/>
      </c>
      <c r="Y1310" s="6" cm="1">
        <f t="array" ref="Y1310">IF(Y1309="Num",1,IF(Y1309="","",IF(Y1309+1&gt;TotalNumRegGames*2,"",Y1309+1)))</f>
        <v>1309</v>
      </c>
    </row>
    <row r="1311" spans="1:25" ht="13.35" customHeight="1" x14ac:dyDescent="0.3">
      <c r="A1311" s="6" cm="1">
        <f t="array" ref="A1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633</v>
      </c>
      <c r="B1311" s="6" cm="1">
        <f t="array" ref="B1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11" s="6">
        <f>IFERROR(INDEX([1]!tblSchedule[Week Game Scheduled],MATCH(tblTeamSch[[#This Row],[Game Num]],[1]!tblSchedule[GameNum],0)),"")</f>
        <v>10</v>
      </c>
      <c r="D1311" s="6">
        <f>IFERROR(INDEX([1]!tblSchedule[Round],MATCH(tblTeamSch[[#This Row],[Game Num]],[1]!tblSchedule[GameNum],0)),"")</f>
        <v>7</v>
      </c>
      <c r="E1311" s="6">
        <f>IFERROR(INDEX([1]!tblSchedule[Rnd Sch],MATCH(tblTeamSch[[#This Row],[Game Num]],[1]!tblSchedule[GameNum],0)),"")</f>
        <v>7</v>
      </c>
      <c r="F1311" s="6" t="str">
        <f>IFERROR(INDEX([1]!tblSchedule[DLC],MATCH(tblTeamSch[[#This Row],[Game Num]],[1]!tblSchedule[GameNum],0)),"")</f>
        <v>4B2A</v>
      </c>
      <c r="G1311" s="7" t="str">
        <f>IFERROR(INDEX([1]!tblSchedule[Facility],MATCH(tblTeamSch[[#This Row],[Game Num]],[1]!tblSchedule[GameNum],0)),"")</f>
        <v>St Francis of Assisi</v>
      </c>
      <c r="H1311" s="8">
        <f>IFERROR(INDEX([1]!tblSchedule[Game Date],MATCH(tblTeamSch[[#This Row],[Game Num]],[1]!tblSchedule[GameNum],0)),"")</f>
        <v>46054</v>
      </c>
      <c r="I1311" s="9">
        <f>IFERROR(INDEX([1]!tblSchedule[Game Time],MATCH(tblTeamSch[[#This Row],[Game Num]],[1]!tblSchedule[GameNum],0)),"")</f>
        <v>0.54166666666666663</v>
      </c>
      <c r="J1311" s="10" t="str">
        <f>IFERROR(INDEX([1]!tblTeams[Organization],MATCH(tblTeamSch[[#This Row],[Team]],[1]!tblTeams[Team],0)),"")</f>
        <v>St. Francis of Assisi</v>
      </c>
      <c r="K1311" s="10" t="str">
        <f>IFERROR(INDEX([1]!tblOrg[Abbr],MATCH(tblTeamSch[[#This Row],[Org]],[1]!tblOrg[Organization],0)),"")</f>
        <v>SFA</v>
      </c>
      <c r="L1311" s="10" t="str">
        <f>IFERROR(INDEX(IF(tblTeamSch[[#This Row],[1vs2]]=1,[1]!tblSchedule[Team 1 Name],[1]!tblSchedule[Team 2 Name]),MATCH(tblTeamSch[[#This Row],[Game Num]],[1]!tblSchedule[GameNum],0)),"")</f>
        <v>St. Francis of Assisi BB 4B#2</v>
      </c>
      <c r="M1311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1311" s="6"/>
      <c r="O1311" s="6"/>
      <c r="P1311" s="6"/>
      <c r="Q1311" s="6">
        <f>INDEX([1]!tblSchedule[Home Game],MATCH(tblTeamSch[[#This Row],[Game Num]],[1]!tblSchedule[GameNum],0))</f>
        <v>1</v>
      </c>
      <c r="R1311" s="7" t="e">
        <f>IF(COUNTIFS(tblTeamSch[Team],tblTeamSch[[#This Row],[Team]],#REF!,1)&gt;1,"Y","")</f>
        <v>#REF!</v>
      </c>
      <c r="S1311" s="6">
        <f>INDEX([1]!tblLoc[Score],MATCH(INDEX([1]!tblOrg[Loc],MATCH(tblTeamSch[[#This Row],[Org]],[1]!tblOrg[Organization],0)),[1]!tblLoc[Loc],0))</f>
        <v>0</v>
      </c>
      <c r="T1311" s="6" t="e">
        <f>INDEX([1]!tblLoc[Score],MATCH(INDEX([1]!tblOrg[Loc],MATCH(#REF!,[1]!tblOrg[Abbr],0)),[1]!tblLoc[Loc],0))</f>
        <v>#REF!</v>
      </c>
      <c r="U1311" s="6">
        <f>IFERROR(INDEX([1]!tblLoc[Score],MATCH(INDEX([1]!tblOrg[Loc],MATCH(INDEX(FacList,MATCH(tblTeamSch[[#This Row],[Facility]],INDEX(FacList,,1),0),3),[1]!tblOrg[Org Num],0)),[1]!tblLoc[Loc],0)),"")</f>
        <v>0</v>
      </c>
      <c r="V1311" s="6">
        <f>IF(OR(tblTeamSch[[#This Row],[Court]]="",tblTeamSch[[#This Row],[Home]]&gt;0),0,IF(tblTeamSch[[#This Row],[Court]]&lt;10,0,IF(tblTeamSch[[#This Row],[Home Court]]=10,0,10)))</f>
        <v>0</v>
      </c>
      <c r="W1311" s="6" t="e">
        <f>COUNTIFS(tblTeamSch[Travel Score for Game],10,tblTeamSch[Home],0,#REF!,#REF!)</f>
        <v>#REF!</v>
      </c>
      <c r="X1311" s="6" t="str">
        <f>IFERROR(INDEX(tblTeamSch[Overall Travel Score],MATCH(tblTeamSch[[#This Row],[Opponent]],tblTeamSch[Team],0)),"")</f>
        <v/>
      </c>
      <c r="Y1311" s="6" cm="1">
        <f t="array" ref="Y1311">IF(Y1310="Num",1,IF(Y1310="","",IF(Y1310+1&gt;TotalNumRegGames*2,"",Y1310+1)))</f>
        <v>1310</v>
      </c>
    </row>
    <row r="1312" spans="1:25" ht="13.35" customHeight="1" x14ac:dyDescent="0.3">
      <c r="A1312" s="6" cm="1">
        <f t="array" ref="A1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1045</v>
      </c>
      <c r="B1312" s="6" cm="1">
        <f t="array" ref="B1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2" s="6">
        <f>IFERROR(INDEX([1]!tblSchedule[Week Game Scheduled],MATCH(tblTeamSch[[#This Row],[Game Num]],[1]!tblSchedule[GameNum],0)),"")</f>
        <v>49</v>
      </c>
      <c r="D1312" s="6">
        <f>IFERROR(INDEX([1]!tblSchedule[Round],MATCH(tblTeamSch[[#This Row],[Game Num]],[1]!tblSchedule[GameNum],0)),"")</f>
        <v>1</v>
      </c>
      <c r="E1312" s="6">
        <f>IFERROR(INDEX([1]!tblSchedule[Rnd Sch],MATCH(tblTeamSch[[#This Row],[Game Num]],[1]!tblSchedule[GameNum],0)),"")</f>
        <v>1</v>
      </c>
      <c r="F1312" s="6" t="str">
        <f>IFERROR(INDEX([1]!tblSchedule[DLC],MATCH(tblTeamSch[[#This Row],[Game Num]],[1]!tblSchedule[GameNum],0)),"")</f>
        <v>4G1A</v>
      </c>
      <c r="G1312" s="7" t="str">
        <f>IFERROR(INDEX([1]!tblSchedule[Facility],MATCH(tblTeamSch[[#This Row],[Game Num]],[1]!tblSchedule[GameNum],0)),"")</f>
        <v>St Francis of Assisi</v>
      </c>
      <c r="H1312" s="8">
        <f>IFERROR(INDEX([1]!tblSchedule[Game Date],MATCH(tblTeamSch[[#This Row],[Game Num]],[1]!tblSchedule[GameNum],0)),"")</f>
        <v>45997</v>
      </c>
      <c r="I1312" s="9">
        <f>IFERROR(INDEX([1]!tblSchedule[Game Time],MATCH(tblTeamSch[[#This Row],[Game Num]],[1]!tblSchedule[GameNum],0)),"")</f>
        <v>0.625</v>
      </c>
      <c r="J1312" s="10" t="str">
        <f>IFERROR(INDEX([1]!tblTeams[Organization],MATCH(tblTeamSch[[#This Row],[Team]],[1]!tblTeams[Team],0)),"")</f>
        <v>St. Francis of Assisi</v>
      </c>
      <c r="K1312" s="10" t="str">
        <f>IFERROR(INDEX([1]!tblOrg[Abbr],MATCH(tblTeamSch[[#This Row],[Org]],[1]!tblOrg[Organization],0)),"")</f>
        <v>SFA</v>
      </c>
      <c r="L1312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2" s="10" t="str">
        <f>IFERROR(INDEX(IF(tblTeamSch[[#This Row],[1vs2]]=1,[1]!tblSchedule[Team 2 Name],[1]!tblSchedule[Team 1 Name]),MATCH(tblTeamSch[[#This Row],[Game Num]],[1]!tblSchedule[GameNum],0)),"")</f>
        <v>St. Athanasius BB 4G#1</v>
      </c>
      <c r="N1312" s="6"/>
      <c r="O1312" s="6"/>
      <c r="P1312" s="6"/>
      <c r="Q1312" s="6">
        <f>INDEX([1]!tblSchedule[Home Game],MATCH(tblTeamSch[[#This Row],[Game Num]],[1]!tblSchedule[GameNum],0))</f>
        <v>1</v>
      </c>
      <c r="R1312" s="7" t="e">
        <f>IF(COUNTIFS(tblTeamSch[Team],tblTeamSch[[#This Row],[Team]],#REF!,1)&gt;1,"Y","")</f>
        <v>#REF!</v>
      </c>
      <c r="S1312" s="6">
        <f>INDEX([1]!tblLoc[Score],MATCH(INDEX([1]!tblOrg[Loc],MATCH(tblTeamSch[[#This Row],[Org]],[1]!tblOrg[Organization],0)),[1]!tblLoc[Loc],0))</f>
        <v>0</v>
      </c>
      <c r="T1312" s="6" t="e">
        <f>INDEX([1]!tblLoc[Score],MATCH(INDEX([1]!tblOrg[Loc],MATCH(#REF!,[1]!tblOrg[Abbr],0)),[1]!tblLoc[Loc],0))</f>
        <v>#REF!</v>
      </c>
      <c r="U1312" s="6">
        <f>IFERROR(INDEX([1]!tblLoc[Score],MATCH(INDEX([1]!tblOrg[Loc],MATCH(INDEX(FacList,MATCH(tblTeamSch[[#This Row],[Facility]],INDEX(FacList,,1),0),3),[1]!tblOrg[Org Num],0)),[1]!tblLoc[Loc],0)),"")</f>
        <v>0</v>
      </c>
      <c r="V1312" s="6">
        <f>IF(OR(tblTeamSch[[#This Row],[Court]]="",tblTeamSch[[#This Row],[Home]]&gt;0),0,IF(tblTeamSch[[#This Row],[Court]]&lt;10,0,IF(tblTeamSch[[#This Row],[Home Court]]=10,0,10)))</f>
        <v>0</v>
      </c>
      <c r="W1312" s="6" t="e">
        <f>COUNTIFS(tblTeamSch[Travel Score for Game],10,tblTeamSch[Home],0,#REF!,#REF!)</f>
        <v>#REF!</v>
      </c>
      <c r="X1312" s="6" t="str">
        <f>IFERROR(INDEX(tblTeamSch[Overall Travel Score],MATCH(tblTeamSch[[#This Row],[Opponent]],tblTeamSch[Team],0)),"")</f>
        <v/>
      </c>
      <c r="Y1312" s="6" cm="1">
        <f t="array" ref="Y1312">IF(Y1311="Num",1,IF(Y1311="","",IF(Y1311+1&gt;TotalNumRegGames*2,"",Y1311+1)))</f>
        <v>1311</v>
      </c>
    </row>
    <row r="1313" spans="1:25" ht="13.35" customHeight="1" x14ac:dyDescent="0.3">
      <c r="A1313" s="6" cm="1">
        <f t="array" ref="A1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1050</v>
      </c>
      <c r="B1313" s="6" cm="1">
        <f t="array" ref="B1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3" s="6">
        <f>IFERROR(INDEX([1]!tblSchedule[Week Game Scheduled],MATCH(tblTeamSch[[#This Row],[Game Num]],[1]!tblSchedule[GameNum],0)),"")</f>
        <v>50</v>
      </c>
      <c r="D1313" s="6">
        <f>IFERROR(INDEX([1]!tblSchedule[Round],MATCH(tblTeamSch[[#This Row],[Game Num]],[1]!tblSchedule[GameNum],0)),"")</f>
        <v>2</v>
      </c>
      <c r="E1313" s="6">
        <f>IFERROR(INDEX([1]!tblSchedule[Rnd Sch],MATCH(tblTeamSch[[#This Row],[Game Num]],[1]!tblSchedule[GameNum],0)),"")</f>
        <v>2</v>
      </c>
      <c r="F1313" s="6" t="str">
        <f>IFERROR(INDEX([1]!tblSchedule[DLC],MATCH(tblTeamSch[[#This Row],[Game Num]],[1]!tblSchedule[GameNum],0)),"")</f>
        <v>4G1A</v>
      </c>
      <c r="G1313" s="7" t="str">
        <f>IFERROR(INDEX([1]!tblSchedule[Facility],MATCH(tblTeamSch[[#This Row],[Game Num]],[1]!tblSchedule[GameNum],0)),"")</f>
        <v>St Francis of Assisi</v>
      </c>
      <c r="H1313" s="8">
        <f>IFERROR(INDEX([1]!tblSchedule[Game Date],MATCH(tblTeamSch[[#This Row],[Game Num]],[1]!tblSchedule[GameNum],0)),"")</f>
        <v>46004</v>
      </c>
      <c r="I1313" s="9">
        <f>IFERROR(INDEX([1]!tblSchedule[Game Time],MATCH(tblTeamSch[[#This Row],[Game Num]],[1]!tblSchedule[GameNum],0)),"")</f>
        <v>0.45833333333333331</v>
      </c>
      <c r="J1313" s="10" t="str">
        <f>IFERROR(INDEX([1]!tblTeams[Organization],MATCH(tblTeamSch[[#This Row],[Team]],[1]!tblTeams[Team],0)),"")</f>
        <v>St. Francis of Assisi</v>
      </c>
      <c r="K1313" s="10" t="str">
        <f>IFERROR(INDEX([1]!tblOrg[Abbr],MATCH(tblTeamSch[[#This Row],[Org]],[1]!tblOrg[Organization],0)),"")</f>
        <v>SFA</v>
      </c>
      <c r="L1313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3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1313" s="6"/>
      <c r="O1313" s="6"/>
      <c r="P1313" s="6"/>
      <c r="Q1313" s="6">
        <f>INDEX([1]!tblSchedule[Home Game],MATCH(tblTeamSch[[#This Row],[Game Num]],[1]!tblSchedule[GameNum],0))</f>
        <v>1</v>
      </c>
      <c r="R1313" s="7" t="e">
        <f>IF(COUNTIFS(tblTeamSch[Team],tblTeamSch[[#This Row],[Team]],#REF!,1)&gt;1,"Y","")</f>
        <v>#REF!</v>
      </c>
      <c r="S1313" s="6">
        <f>INDEX([1]!tblLoc[Score],MATCH(INDEX([1]!tblOrg[Loc],MATCH(tblTeamSch[[#This Row],[Org]],[1]!tblOrg[Organization],0)),[1]!tblLoc[Loc],0))</f>
        <v>0</v>
      </c>
      <c r="T1313" s="6" t="e">
        <f>INDEX([1]!tblLoc[Score],MATCH(INDEX([1]!tblOrg[Loc],MATCH(#REF!,[1]!tblOrg[Abbr],0)),[1]!tblLoc[Loc],0))</f>
        <v>#REF!</v>
      </c>
      <c r="U1313" s="6">
        <f>IFERROR(INDEX([1]!tblLoc[Score],MATCH(INDEX([1]!tblOrg[Loc],MATCH(INDEX(FacList,MATCH(tblTeamSch[[#This Row],[Facility]],INDEX(FacList,,1),0),3),[1]!tblOrg[Org Num],0)),[1]!tblLoc[Loc],0)),"")</f>
        <v>0</v>
      </c>
      <c r="V1313" s="6">
        <f>IF(OR(tblTeamSch[[#This Row],[Court]]="",tblTeamSch[[#This Row],[Home]]&gt;0),0,IF(tblTeamSch[[#This Row],[Court]]&lt;10,0,IF(tblTeamSch[[#This Row],[Home Court]]=10,0,10)))</f>
        <v>0</v>
      </c>
      <c r="W1313" s="6" t="e">
        <f>COUNTIFS(tblTeamSch[Travel Score for Game],10,tblTeamSch[Home],0,#REF!,#REF!)</f>
        <v>#REF!</v>
      </c>
      <c r="X1313" s="6" t="str">
        <f>IFERROR(INDEX(tblTeamSch[Overall Travel Score],MATCH(tblTeamSch[[#This Row],[Opponent]],tblTeamSch[Team],0)),"")</f>
        <v/>
      </c>
      <c r="Y1313" s="6" cm="1">
        <f t="array" ref="Y1313">IF(Y1312="Num",1,IF(Y1312="","",IF(Y1312+1&gt;TotalNumRegGames*2,"",Y1312+1)))</f>
        <v>1312</v>
      </c>
    </row>
    <row r="1314" spans="1:25" ht="13.35" customHeight="1" x14ac:dyDescent="0.3">
      <c r="A1314" s="6" cm="1">
        <f t="array" ref="A1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1055</v>
      </c>
      <c r="B1314" s="6" cm="1">
        <f t="array" ref="B1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4" s="6">
        <f>IFERROR(INDEX([1]!tblSchedule[Week Game Scheduled],MATCH(tblTeamSch[[#This Row],[Game Num]],[1]!tblSchedule[GameNum],0)),"")</f>
        <v>5</v>
      </c>
      <c r="D1314" s="6">
        <f>IFERROR(INDEX([1]!tblSchedule[Round],MATCH(tblTeamSch[[#This Row],[Game Num]],[1]!tblSchedule[GameNum],0)),"")</f>
        <v>3</v>
      </c>
      <c r="E1314" s="6">
        <f>IFERROR(INDEX([1]!tblSchedule[Rnd Sch],MATCH(tblTeamSch[[#This Row],[Game Num]],[1]!tblSchedule[GameNum],0)),"")</f>
        <v>3</v>
      </c>
      <c r="F1314" s="6" t="str">
        <f>IFERROR(INDEX([1]!tblSchedule[DLC],MATCH(tblTeamSch[[#This Row],[Game Num]],[1]!tblSchedule[GameNum],0)),"")</f>
        <v>4G1A</v>
      </c>
      <c r="G1314" s="7" t="str">
        <f>IFERROR(INDEX([1]!tblSchedule[Facility],MATCH(tblTeamSch[[#This Row],[Game Num]],[1]!tblSchedule[GameNum],0)),"")</f>
        <v>St. Rita Gym</v>
      </c>
      <c r="H1314" s="8">
        <f>IFERROR(INDEX([1]!tblSchedule[Game Date],MATCH(tblTeamSch[[#This Row],[Game Num]],[1]!tblSchedule[GameNum],0)),"")</f>
        <v>46025</v>
      </c>
      <c r="I1314" s="9">
        <f>IFERROR(INDEX([1]!tblSchedule[Game Time],MATCH(tblTeamSch[[#This Row],[Game Num]],[1]!tblSchedule[GameNum],0)),"")</f>
        <v>0.54166666666666663</v>
      </c>
      <c r="J1314" s="10" t="str">
        <f>IFERROR(INDEX([1]!tblTeams[Organization],MATCH(tblTeamSch[[#This Row],[Team]],[1]!tblTeams[Team],0)),"")</f>
        <v>St. Francis of Assisi</v>
      </c>
      <c r="K1314" s="10" t="str">
        <f>IFERROR(INDEX([1]!tblOrg[Abbr],MATCH(tblTeamSch[[#This Row],[Org]],[1]!tblOrg[Organization],0)),"")</f>
        <v>SFA</v>
      </c>
      <c r="L1314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4" s="10" t="str">
        <f>IFERROR(INDEX(IF(tblTeamSch[[#This Row],[1vs2]]=1,[1]!tblSchedule[Team 2 Name],[1]!tblSchedule[Team 1 Name]),MATCH(tblTeamSch[[#This Row],[Game Num]],[1]!tblSchedule[GameNum],0)),"")</f>
        <v>St Edward Bball 4G1</v>
      </c>
      <c r="N1314" s="6"/>
      <c r="O1314" s="6"/>
      <c r="P1314" s="6"/>
      <c r="Q1314" s="6">
        <f>INDEX([1]!tblSchedule[Home Game],MATCH(tblTeamSch[[#This Row],[Game Num]],[1]!tblSchedule[GameNum],0))</f>
        <v>0</v>
      </c>
      <c r="R1314" s="7" t="e">
        <f>IF(COUNTIFS(tblTeamSch[Team],tblTeamSch[[#This Row],[Team]],#REF!,1)&gt;1,"Y","")</f>
        <v>#REF!</v>
      </c>
      <c r="S1314" s="6">
        <f>INDEX([1]!tblLoc[Score],MATCH(INDEX([1]!tblOrg[Loc],MATCH(tblTeamSch[[#This Row],[Org]],[1]!tblOrg[Organization],0)),[1]!tblLoc[Loc],0))</f>
        <v>0</v>
      </c>
      <c r="T1314" s="6" t="e">
        <f>INDEX([1]!tblLoc[Score],MATCH(INDEX([1]!tblOrg[Loc],MATCH(#REF!,[1]!tblOrg[Abbr],0)),[1]!tblLoc[Loc],0))</f>
        <v>#REF!</v>
      </c>
      <c r="U1314" s="6">
        <f>IFERROR(INDEX([1]!tblLoc[Score],MATCH(INDEX([1]!tblOrg[Loc],MATCH(INDEX(FacList,MATCH(tblTeamSch[[#This Row],[Facility]],INDEX(FacList,,1),0),3),[1]!tblOrg[Org Num],0)),[1]!tblLoc[Loc],0)),"")</f>
        <v>7</v>
      </c>
      <c r="V1314" s="6">
        <f>IF(OR(tblTeamSch[[#This Row],[Court]]="",tblTeamSch[[#This Row],[Home]]&gt;0),0,IF(tblTeamSch[[#This Row],[Court]]&lt;10,0,IF(tblTeamSch[[#This Row],[Home Court]]=10,0,10)))</f>
        <v>0</v>
      </c>
      <c r="W1314" s="6" t="e">
        <f>COUNTIFS(tblTeamSch[Travel Score for Game],10,tblTeamSch[Home],0,#REF!,#REF!)</f>
        <v>#REF!</v>
      </c>
      <c r="X1314" s="6" t="str">
        <f>IFERROR(INDEX(tblTeamSch[Overall Travel Score],MATCH(tblTeamSch[[#This Row],[Opponent]],tblTeamSch[Team],0)),"")</f>
        <v/>
      </c>
      <c r="Y1314" s="6" cm="1">
        <f t="array" ref="Y1314">IF(Y1313="Num",1,IF(Y1313="","",IF(Y1313+1&gt;TotalNumRegGames*2,"",Y1313+1)))</f>
        <v>1313</v>
      </c>
    </row>
    <row r="1315" spans="1:25" ht="13.35" customHeight="1" x14ac:dyDescent="0.3">
      <c r="A1315" s="6" cm="1">
        <f t="array" ref="A1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1060</v>
      </c>
      <c r="B1315" s="6" cm="1">
        <f t="array" ref="B1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5" s="6">
        <f>IFERROR(INDEX([1]!tblSchedule[Week Game Scheduled],MATCH(tblTeamSch[[#This Row],[Game Num]],[1]!tblSchedule[GameNum],0)),"")</f>
        <v>6</v>
      </c>
      <c r="D1315" s="6">
        <f>IFERROR(INDEX([1]!tblSchedule[Round],MATCH(tblTeamSch[[#This Row],[Game Num]],[1]!tblSchedule[GameNum],0)),"")</f>
        <v>4</v>
      </c>
      <c r="E1315" s="6">
        <f>IFERROR(INDEX([1]!tblSchedule[Rnd Sch],MATCH(tblTeamSch[[#This Row],[Game Num]],[1]!tblSchedule[GameNum],0)),"")</f>
        <v>4</v>
      </c>
      <c r="F1315" s="6" t="str">
        <f>IFERROR(INDEX([1]!tblSchedule[DLC],MATCH(tblTeamSch[[#This Row],[Game Num]],[1]!tblSchedule[GameNum],0)),"")</f>
        <v>4G1A</v>
      </c>
      <c r="G1315" s="7" t="str">
        <f>IFERROR(INDEX([1]!tblSchedule[Facility],MATCH(tblTeamSch[[#This Row],[Game Num]],[1]!tblSchedule[GameNum],0)),"")</f>
        <v>St. Aloysius</v>
      </c>
      <c r="H1315" s="8">
        <f>IFERROR(INDEX([1]!tblSchedule[Game Date],MATCH(tblTeamSch[[#This Row],[Game Num]],[1]!tblSchedule[GameNum],0)),"")</f>
        <v>46032</v>
      </c>
      <c r="I1315" s="9">
        <f>IFERROR(INDEX([1]!tblSchedule[Game Time],MATCH(tblTeamSch[[#This Row],[Game Num]],[1]!tblSchedule[GameNum],0)),"")</f>
        <v>0.41666666666666669</v>
      </c>
      <c r="J1315" s="10" t="str">
        <f>IFERROR(INDEX([1]!tblTeams[Organization],MATCH(tblTeamSch[[#This Row],[Team]],[1]!tblTeams[Team],0)),"")</f>
        <v>St. Francis of Assisi</v>
      </c>
      <c r="K1315" s="10" t="str">
        <f>IFERROR(INDEX([1]!tblOrg[Abbr],MATCH(tblTeamSch[[#This Row],[Org]],[1]!tblOrg[Organization],0)),"")</f>
        <v>SFA</v>
      </c>
      <c r="L1315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5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1315" s="6"/>
      <c r="O1315" s="6"/>
      <c r="P1315" s="6"/>
      <c r="Q1315" s="6">
        <f>INDEX([1]!tblSchedule[Home Game],MATCH(tblTeamSch[[#This Row],[Game Num]],[1]!tblSchedule[GameNum],0))</f>
        <v>1</v>
      </c>
      <c r="R1315" s="7" t="e">
        <f>IF(COUNTIFS(tblTeamSch[Team],tblTeamSch[[#This Row],[Team]],#REF!,1)&gt;1,"Y","")</f>
        <v>#REF!</v>
      </c>
      <c r="S1315" s="6">
        <f>INDEX([1]!tblLoc[Score],MATCH(INDEX([1]!tblOrg[Loc],MATCH(tblTeamSch[[#This Row],[Org]],[1]!tblOrg[Organization],0)),[1]!tblLoc[Loc],0))</f>
        <v>0</v>
      </c>
      <c r="T1315" s="6" t="e">
        <f>INDEX([1]!tblLoc[Score],MATCH(INDEX([1]!tblOrg[Loc],MATCH(#REF!,[1]!tblOrg[Abbr],0)),[1]!tblLoc[Loc],0))</f>
        <v>#REF!</v>
      </c>
      <c r="U1315" s="6">
        <f>IFERROR(INDEX([1]!tblLoc[Score],MATCH(INDEX([1]!tblOrg[Loc],MATCH(INDEX(FacList,MATCH(tblTeamSch[[#This Row],[Facility]],INDEX(FacList,,1),0),3),[1]!tblOrg[Org Num],0)),[1]!tblLoc[Loc],0)),"")</f>
        <v>4</v>
      </c>
      <c r="V1315" s="6">
        <f>IF(OR(tblTeamSch[[#This Row],[Court]]="",tblTeamSch[[#This Row],[Home]]&gt;0),0,IF(tblTeamSch[[#This Row],[Court]]&lt;10,0,IF(tblTeamSch[[#This Row],[Home Court]]=10,0,10)))</f>
        <v>0</v>
      </c>
      <c r="W1315" s="6" t="e">
        <f>COUNTIFS(tblTeamSch[Travel Score for Game],10,tblTeamSch[Home],0,#REF!,#REF!)</f>
        <v>#REF!</v>
      </c>
      <c r="X1315" s="6" t="str">
        <f>IFERROR(INDEX(tblTeamSch[Overall Travel Score],MATCH(tblTeamSch[[#This Row],[Opponent]],tblTeamSch[Team],0)),"")</f>
        <v/>
      </c>
      <c r="Y1315" s="6" cm="1">
        <f t="array" ref="Y1315">IF(Y1314="Num",1,IF(Y1314="","",IF(Y1314+1&gt;TotalNumRegGames*2,"",Y1314+1)))</f>
        <v>1314</v>
      </c>
    </row>
    <row r="1316" spans="1:25" ht="13.35" customHeight="1" x14ac:dyDescent="0.3">
      <c r="A1316" s="6" cm="1">
        <f t="array" ref="A1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1065</v>
      </c>
      <c r="B1316" s="6" cm="1">
        <f t="array" ref="B1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6" s="6">
        <f>IFERROR(INDEX([1]!tblSchedule[Week Game Scheduled],MATCH(tblTeamSch[[#This Row],[Game Num]],[1]!tblSchedule[GameNum],0)),"")</f>
        <v>7</v>
      </c>
      <c r="D1316" s="6">
        <f>IFERROR(INDEX([1]!tblSchedule[Round],MATCH(tblTeamSch[[#This Row],[Game Num]],[1]!tblSchedule[GameNum],0)),"")</f>
        <v>5</v>
      </c>
      <c r="E1316" s="6">
        <f>IFERROR(INDEX([1]!tblSchedule[Rnd Sch],MATCH(tblTeamSch[[#This Row],[Game Num]],[1]!tblSchedule[GameNum],0)),"")</f>
        <v>5</v>
      </c>
      <c r="F1316" s="6" t="str">
        <f>IFERROR(INDEX([1]!tblSchedule[DLC],MATCH(tblTeamSch[[#This Row],[Game Num]],[1]!tblSchedule[GameNum],0)),"")</f>
        <v>4G1A</v>
      </c>
      <c r="G1316" s="7" t="str">
        <f>IFERROR(INDEX([1]!tblSchedule[Facility],MATCH(tblTeamSch[[#This Row],[Game Num]],[1]!tblSchedule[GameNum],0)),"")</f>
        <v>Ascension Gym</v>
      </c>
      <c r="H1316" s="8">
        <f>IFERROR(INDEX([1]!tblSchedule[Game Date],MATCH(tblTeamSch[[#This Row],[Game Num]],[1]!tblSchedule[GameNum],0)),"")</f>
        <v>46039</v>
      </c>
      <c r="I1316" s="9">
        <f>IFERROR(INDEX([1]!tblSchedule[Game Time],MATCH(tblTeamSch[[#This Row],[Game Num]],[1]!tblSchedule[GameNum],0)),"")</f>
        <v>0.54166666666666663</v>
      </c>
      <c r="J1316" s="10" t="str">
        <f>IFERROR(INDEX([1]!tblTeams[Organization],MATCH(tblTeamSch[[#This Row],[Team]],[1]!tblTeams[Team],0)),"")</f>
        <v>St. Francis of Assisi</v>
      </c>
      <c r="K1316" s="10" t="str">
        <f>IFERROR(INDEX([1]!tblOrg[Abbr],MATCH(tblTeamSch[[#This Row],[Org]],[1]!tblOrg[Organization],0)),"")</f>
        <v>SFA</v>
      </c>
      <c r="L1316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6" s="10" t="str">
        <f>IFERROR(INDEX(IF(tblTeamSch[[#This Row],[1vs2]]=1,[1]!tblSchedule[Team 2 Name],[1]!tblSchedule[Team 1 Name]),MATCH(tblTeamSch[[#This Row],[Game Num]],[1]!tblSchedule[GameNum],0)),"")</f>
        <v>Ascension BB 4G#1</v>
      </c>
      <c r="N1316" s="6"/>
      <c r="O1316" s="6"/>
      <c r="P1316" s="6"/>
      <c r="Q1316" s="6">
        <f>INDEX([1]!tblSchedule[Home Game],MATCH(tblTeamSch[[#This Row],[Game Num]],[1]!tblSchedule[GameNum],0))</f>
        <v>1</v>
      </c>
      <c r="R1316" s="7" t="e">
        <f>IF(COUNTIFS(tblTeamSch[Team],tblTeamSch[[#This Row],[Team]],#REF!,1)&gt;1,"Y","")</f>
        <v>#REF!</v>
      </c>
      <c r="S1316" s="6">
        <f>INDEX([1]!tblLoc[Score],MATCH(INDEX([1]!tblOrg[Loc],MATCH(tblTeamSch[[#This Row],[Org]],[1]!tblOrg[Organization],0)),[1]!tblLoc[Loc],0))</f>
        <v>0</v>
      </c>
      <c r="T1316" s="6" t="e">
        <f>INDEX([1]!tblLoc[Score],MATCH(INDEX([1]!tblOrg[Loc],MATCH(#REF!,[1]!tblOrg[Abbr],0)),[1]!tblLoc[Loc],0))</f>
        <v>#REF!</v>
      </c>
      <c r="U1316" s="6">
        <f>IFERROR(INDEX([1]!tblLoc[Score],MATCH(INDEX([1]!tblOrg[Loc],MATCH(INDEX(FacList,MATCH(tblTeamSch[[#This Row],[Facility]],INDEX(FacList,,1),0),3),[1]!tblOrg[Org Num],0)),[1]!tblLoc[Loc],0)),"")</f>
        <v>0</v>
      </c>
      <c r="V1316" s="6">
        <f>IF(OR(tblTeamSch[[#This Row],[Court]]="",tblTeamSch[[#This Row],[Home]]&gt;0),0,IF(tblTeamSch[[#This Row],[Court]]&lt;10,0,IF(tblTeamSch[[#This Row],[Home Court]]=10,0,10)))</f>
        <v>0</v>
      </c>
      <c r="W1316" s="6" t="e">
        <f>COUNTIFS(tblTeamSch[Travel Score for Game],10,tblTeamSch[Home],0,#REF!,#REF!)</f>
        <v>#REF!</v>
      </c>
      <c r="X1316" s="6" t="str">
        <f>IFERROR(INDEX(tblTeamSch[Overall Travel Score],MATCH(tblTeamSch[[#This Row],[Opponent]],tblTeamSch[Team],0)),"")</f>
        <v/>
      </c>
      <c r="Y1316" s="6" cm="1">
        <f t="array" ref="Y1316">IF(Y1315="Num",1,IF(Y1315="","",IF(Y1315+1&gt;TotalNumRegGames*2,"",Y1315+1)))</f>
        <v>1315</v>
      </c>
    </row>
    <row r="1317" spans="1:25" ht="13.35" customHeight="1" x14ac:dyDescent="0.3">
      <c r="A1317" s="6" cm="1">
        <f t="array" ref="A1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1070</v>
      </c>
      <c r="B1317" s="6" cm="1">
        <f t="array" ref="B1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7" s="6">
        <f>IFERROR(INDEX([1]!tblSchedule[Week Game Scheduled],MATCH(tblTeamSch[[#This Row],[Game Num]],[1]!tblSchedule[GameNum],0)),"")</f>
        <v>8</v>
      </c>
      <c r="D1317" s="6">
        <f>IFERROR(INDEX([1]!tblSchedule[Round],MATCH(tblTeamSch[[#This Row],[Game Num]],[1]!tblSchedule[GameNum],0)),"")</f>
        <v>6</v>
      </c>
      <c r="E1317" s="6">
        <f>IFERROR(INDEX([1]!tblSchedule[Rnd Sch],MATCH(tblTeamSch[[#This Row],[Game Num]],[1]!tblSchedule[GameNum],0)),"")</f>
        <v>6</v>
      </c>
      <c r="F1317" s="6" t="str">
        <f>IFERROR(INDEX([1]!tblSchedule[DLC],MATCH(tblTeamSch[[#This Row],[Game Num]],[1]!tblSchedule[GameNum],0)),"")</f>
        <v>4G1A</v>
      </c>
      <c r="G1317" s="7" t="str">
        <f>IFERROR(INDEX([1]!tblSchedule[Facility],MATCH(tblTeamSch[[#This Row],[Game Num]],[1]!tblSchedule[GameNum],0)),"")</f>
        <v>St. Paul Gym</v>
      </c>
      <c r="H1317" s="8">
        <f>IFERROR(INDEX([1]!tblSchedule[Game Date],MATCH(tblTeamSch[[#This Row],[Game Num]],[1]!tblSchedule[GameNum],0)),"")</f>
        <v>46046</v>
      </c>
      <c r="I1317" s="9">
        <f>IFERROR(INDEX([1]!tblSchedule[Game Time],MATCH(tblTeamSch[[#This Row],[Game Num]],[1]!tblSchedule[GameNum],0)),"")</f>
        <v>0.5</v>
      </c>
      <c r="J1317" s="10" t="str">
        <f>IFERROR(INDEX([1]!tblTeams[Organization],MATCH(tblTeamSch[[#This Row],[Team]],[1]!tblTeams[Team],0)),"")</f>
        <v>St. Francis of Assisi</v>
      </c>
      <c r="K1317" s="10" t="str">
        <f>IFERROR(INDEX([1]!tblOrg[Abbr],MATCH(tblTeamSch[[#This Row],[Org]],[1]!tblOrg[Organization],0)),"")</f>
        <v>SFA</v>
      </c>
      <c r="L1317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7" s="10" t="str">
        <f>IFERROR(INDEX(IF(tblTeamSch[[#This Row],[1vs2]]=1,[1]!tblSchedule[Team 2 Name],[1]!tblSchedule[Team 1 Name]),MATCH(tblTeamSch[[#This Row],[Game Num]],[1]!tblSchedule[GameNum],0)),"")</f>
        <v>St Paul BB 4G#1</v>
      </c>
      <c r="N1317" s="6"/>
      <c r="O1317" s="6"/>
      <c r="P1317" s="6"/>
      <c r="Q1317" s="6">
        <f>INDEX([1]!tblSchedule[Home Game],MATCH(tblTeamSch[[#This Row],[Game Num]],[1]!tblSchedule[GameNum],0))</f>
        <v>1</v>
      </c>
      <c r="R1317" s="7" t="e">
        <f>IF(COUNTIFS(tblTeamSch[Team],tblTeamSch[[#This Row],[Team]],#REF!,1)&gt;1,"Y","")</f>
        <v>#REF!</v>
      </c>
      <c r="S1317" s="6">
        <f>INDEX([1]!tblLoc[Score],MATCH(INDEX([1]!tblOrg[Loc],MATCH(tblTeamSch[[#This Row],[Org]],[1]!tblOrg[Organization],0)),[1]!tblLoc[Loc],0))</f>
        <v>0</v>
      </c>
      <c r="T1317" s="6" t="e">
        <f>INDEX([1]!tblLoc[Score],MATCH(INDEX([1]!tblOrg[Loc],MATCH(#REF!,[1]!tblOrg[Abbr],0)),[1]!tblLoc[Loc],0))</f>
        <v>#REF!</v>
      </c>
      <c r="U1317" s="6">
        <f>IFERROR(INDEX([1]!tblLoc[Score],MATCH(INDEX([1]!tblOrg[Loc],MATCH(INDEX(FacList,MATCH(tblTeamSch[[#This Row],[Facility]],INDEX(FacList,,1),0),3),[1]!tblOrg[Org Num],0)),[1]!tblLoc[Loc],0)),"")</f>
        <v>10</v>
      </c>
      <c r="V1317" s="6">
        <f>IF(OR(tblTeamSch[[#This Row],[Court]]="",tblTeamSch[[#This Row],[Home]]&gt;0),0,IF(tblTeamSch[[#This Row],[Court]]&lt;10,0,IF(tblTeamSch[[#This Row],[Home Court]]=10,0,10)))</f>
        <v>0</v>
      </c>
      <c r="W1317" s="6" t="e">
        <f>COUNTIFS(tblTeamSch[Travel Score for Game],10,tblTeamSch[Home],0,#REF!,#REF!)</f>
        <v>#REF!</v>
      </c>
      <c r="X1317" s="6" t="str">
        <f>IFERROR(INDEX(tblTeamSch[Overall Travel Score],MATCH(tblTeamSch[[#This Row],[Opponent]],tblTeamSch[Team],0)),"")</f>
        <v/>
      </c>
      <c r="Y1317" s="6" cm="1">
        <f t="array" ref="Y1317">IF(Y1316="Num",1,IF(Y1316="","",IF(Y1316+1&gt;TotalNumRegGames*2,"",Y1316+1)))</f>
        <v>1316</v>
      </c>
    </row>
    <row r="1318" spans="1:25" ht="13.35" customHeight="1" x14ac:dyDescent="0.3">
      <c r="A1318" s="6" cm="1">
        <f t="array" ref="A1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1075</v>
      </c>
      <c r="B1318" s="6" cm="1">
        <f t="array" ref="B1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8" s="6">
        <f>IFERROR(INDEX([1]!tblSchedule[Week Game Scheduled],MATCH(tblTeamSch[[#This Row],[Game Num]],[1]!tblSchedule[GameNum],0)),"")</f>
        <v>9</v>
      </c>
      <c r="D1318" s="6">
        <f>IFERROR(INDEX([1]!tblSchedule[Round],MATCH(tblTeamSch[[#This Row],[Game Num]],[1]!tblSchedule[GameNum],0)),"")</f>
        <v>7</v>
      </c>
      <c r="E1318" s="6">
        <f>IFERROR(INDEX([1]!tblSchedule[Rnd Sch],MATCH(tblTeamSch[[#This Row],[Game Num]],[1]!tblSchedule[GameNum],0)),"")</f>
        <v>7</v>
      </c>
      <c r="F1318" s="6" t="str">
        <f>IFERROR(INDEX([1]!tblSchedule[DLC],MATCH(tblTeamSch[[#This Row],[Game Num]],[1]!tblSchedule[GameNum],0)),"")</f>
        <v>4G1A</v>
      </c>
      <c r="G1318" s="7" t="str">
        <f>IFERROR(INDEX([1]!tblSchedule[Facility],MATCH(tblTeamSch[[#This Row],[Game Num]],[1]!tblSchedule[GameNum],0)),"")</f>
        <v>St Francis of Assisi</v>
      </c>
      <c r="H1318" s="8">
        <f>IFERROR(INDEX([1]!tblSchedule[Game Date],MATCH(tblTeamSch[[#This Row],[Game Num]],[1]!tblSchedule[GameNum],0)),"")</f>
        <v>46053</v>
      </c>
      <c r="I1318" s="9">
        <f>IFERROR(INDEX([1]!tblSchedule[Game Time],MATCH(tblTeamSch[[#This Row],[Game Num]],[1]!tblSchedule[GameNum],0)),"")</f>
        <v>0.58333333333333337</v>
      </c>
      <c r="J1318" s="10" t="str">
        <f>IFERROR(INDEX([1]!tblTeams[Organization],MATCH(tblTeamSch[[#This Row],[Team]],[1]!tblTeams[Team],0)),"")</f>
        <v>St. Francis of Assisi</v>
      </c>
      <c r="K1318" s="10" t="str">
        <f>IFERROR(INDEX([1]!tblOrg[Abbr],MATCH(tblTeamSch[[#This Row],[Org]],[1]!tblOrg[Organization],0)),"")</f>
        <v>SFA</v>
      </c>
      <c r="L1318" s="10" t="str">
        <f>IFERROR(INDEX(IF(tblTeamSch[[#This Row],[1vs2]]=1,[1]!tblSchedule[Team 1 Name],[1]!tblSchedule[Team 2 Name]),MATCH(tblTeamSch[[#This Row],[Game Num]],[1]!tblSchedule[GameNum],0)),"")</f>
        <v>St. Francis of Assisi BB 4G#1</v>
      </c>
      <c r="M1318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1318" s="6"/>
      <c r="O1318" s="6"/>
      <c r="P1318" s="6"/>
      <c r="Q1318" s="6">
        <f>INDEX([1]!tblSchedule[Home Game],MATCH(tblTeamSch[[#This Row],[Game Num]],[1]!tblSchedule[GameNum],0))</f>
        <v>1</v>
      </c>
      <c r="R1318" s="7" t="e">
        <f>IF(COUNTIFS(tblTeamSch[Team],tblTeamSch[[#This Row],[Team]],#REF!,1)&gt;1,"Y","")</f>
        <v>#REF!</v>
      </c>
      <c r="S1318" s="6">
        <f>INDEX([1]!tblLoc[Score],MATCH(INDEX([1]!tblOrg[Loc],MATCH(tblTeamSch[[#This Row],[Org]],[1]!tblOrg[Organization],0)),[1]!tblLoc[Loc],0))</f>
        <v>0</v>
      </c>
      <c r="T1318" s="6" t="e">
        <f>INDEX([1]!tblLoc[Score],MATCH(INDEX([1]!tblOrg[Loc],MATCH(#REF!,[1]!tblOrg[Abbr],0)),[1]!tblLoc[Loc],0))</f>
        <v>#REF!</v>
      </c>
      <c r="U1318" s="6">
        <f>IFERROR(INDEX([1]!tblLoc[Score],MATCH(INDEX([1]!tblOrg[Loc],MATCH(INDEX(FacList,MATCH(tblTeamSch[[#This Row],[Facility]],INDEX(FacList,,1),0),3),[1]!tblOrg[Org Num],0)),[1]!tblLoc[Loc],0)),"")</f>
        <v>0</v>
      </c>
      <c r="V1318" s="6">
        <f>IF(OR(tblTeamSch[[#This Row],[Court]]="",tblTeamSch[[#This Row],[Home]]&gt;0),0,IF(tblTeamSch[[#This Row],[Court]]&lt;10,0,IF(tblTeamSch[[#This Row],[Home Court]]=10,0,10)))</f>
        <v>0</v>
      </c>
      <c r="W1318" s="6" t="e">
        <f>COUNTIFS(tblTeamSch[Travel Score for Game],10,tblTeamSch[Home],0,#REF!,#REF!)</f>
        <v>#REF!</v>
      </c>
      <c r="X1318" s="6" t="str">
        <f>IFERROR(INDEX(tblTeamSch[Overall Travel Score],MATCH(tblTeamSch[[#This Row],[Opponent]],tblTeamSch[Team],0)),"")</f>
        <v/>
      </c>
      <c r="Y1318" s="6" cm="1">
        <f t="array" ref="Y1318">IF(Y1317="Num",1,IF(Y1317="","",IF(Y1317+1&gt;TotalNumRegGames*2,"",Y1317+1)))</f>
        <v>1317</v>
      </c>
    </row>
    <row r="1319" spans="1:25" ht="13.35" customHeight="1" x14ac:dyDescent="0.3">
      <c r="A1319" s="6" cm="1">
        <f t="array" ref="A1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1123</v>
      </c>
      <c r="B1319" s="6" cm="1">
        <f t="array" ref="B1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19" s="6">
        <f>IFERROR(INDEX([1]!tblSchedule[Week Game Scheduled],MATCH(tblTeamSch[[#This Row],[Game Num]],[1]!tblSchedule[GameNum],0)),"")</f>
        <v>49</v>
      </c>
      <c r="D1319" s="6">
        <f>IFERROR(INDEX([1]!tblSchedule[Round],MATCH(tblTeamSch[[#This Row],[Game Num]],[1]!tblSchedule[GameNum],0)),"")</f>
        <v>1</v>
      </c>
      <c r="E1319" s="6">
        <f>IFERROR(INDEX([1]!tblSchedule[Rnd Sch],MATCH(tblTeamSch[[#This Row],[Game Num]],[1]!tblSchedule[GameNum],0)),"")</f>
        <v>1</v>
      </c>
      <c r="F1319" s="6" t="str">
        <f>IFERROR(INDEX([1]!tblSchedule[DLC],MATCH(tblTeamSch[[#This Row],[Game Num]],[1]!tblSchedule[GameNum],0)),"")</f>
        <v>4G2A</v>
      </c>
      <c r="G1319" s="7" t="str">
        <f>IFERROR(INDEX([1]!tblSchedule[Facility],MATCH(tblTeamSch[[#This Row],[Game Num]],[1]!tblSchedule[GameNum],0)),"")</f>
        <v>St Francis of Assisi</v>
      </c>
      <c r="H1319" s="8">
        <f>IFERROR(INDEX([1]!tblSchedule[Game Date],MATCH(tblTeamSch[[#This Row],[Game Num]],[1]!tblSchedule[GameNum],0)),"")</f>
        <v>45997</v>
      </c>
      <c r="I1319" s="9">
        <f>IFERROR(INDEX([1]!tblSchedule[Game Time],MATCH(tblTeamSch[[#This Row],[Game Num]],[1]!tblSchedule[GameNum],0)),"")</f>
        <v>0.58333333333333337</v>
      </c>
      <c r="J1319" s="10" t="str">
        <f>IFERROR(INDEX([1]!tblTeams[Organization],MATCH(tblTeamSch[[#This Row],[Team]],[1]!tblTeams[Team],0)),"")</f>
        <v>St. Francis of Assisi</v>
      </c>
      <c r="K1319" s="10" t="str">
        <f>IFERROR(INDEX([1]!tblOrg[Abbr],MATCH(tblTeamSch[[#This Row],[Org]],[1]!tblOrg[Organization],0)),"")</f>
        <v>SFA</v>
      </c>
      <c r="L1319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19" s="10" t="str">
        <f>IFERROR(INDEX(IF(tblTeamSch[[#This Row],[1vs2]]=1,[1]!tblSchedule[Team 2 Name],[1]!tblSchedule[Team 1 Name]),MATCH(tblTeamSch[[#This Row],[Game Num]],[1]!tblSchedule[GameNum],0)),"")</f>
        <v>Ascension BB 4G#2</v>
      </c>
      <c r="N1319" s="6"/>
      <c r="O1319" s="6"/>
      <c r="P1319" s="6"/>
      <c r="Q1319" s="6">
        <f>INDEX([1]!tblSchedule[Home Game],MATCH(tblTeamSch[[#This Row],[Game Num]],[1]!tblSchedule[GameNum],0))</f>
        <v>1</v>
      </c>
      <c r="R1319" s="7" t="e">
        <f>IF(COUNTIFS(tblTeamSch[Team],tblTeamSch[[#This Row],[Team]],#REF!,1)&gt;1,"Y","")</f>
        <v>#REF!</v>
      </c>
      <c r="S1319" s="6">
        <f>INDEX([1]!tblLoc[Score],MATCH(INDEX([1]!tblOrg[Loc],MATCH(tblTeamSch[[#This Row],[Org]],[1]!tblOrg[Organization],0)),[1]!tblLoc[Loc],0))</f>
        <v>0</v>
      </c>
      <c r="T1319" s="6" t="e">
        <f>INDEX([1]!tblLoc[Score],MATCH(INDEX([1]!tblOrg[Loc],MATCH(#REF!,[1]!tblOrg[Abbr],0)),[1]!tblLoc[Loc],0))</f>
        <v>#REF!</v>
      </c>
      <c r="U1319" s="6">
        <f>IFERROR(INDEX([1]!tblLoc[Score],MATCH(INDEX([1]!tblOrg[Loc],MATCH(INDEX(FacList,MATCH(tblTeamSch[[#This Row],[Facility]],INDEX(FacList,,1),0),3),[1]!tblOrg[Org Num],0)),[1]!tblLoc[Loc],0)),"")</f>
        <v>0</v>
      </c>
      <c r="V1319" s="6">
        <f>IF(OR(tblTeamSch[[#This Row],[Court]]="",tblTeamSch[[#This Row],[Home]]&gt;0),0,IF(tblTeamSch[[#This Row],[Court]]&lt;10,0,IF(tblTeamSch[[#This Row],[Home Court]]=10,0,10)))</f>
        <v>0</v>
      </c>
      <c r="W1319" s="6" t="e">
        <f>COUNTIFS(tblTeamSch[Travel Score for Game],10,tblTeamSch[Home],0,#REF!,#REF!)</f>
        <v>#REF!</v>
      </c>
      <c r="X1319" s="6" t="str">
        <f>IFERROR(INDEX(tblTeamSch[Overall Travel Score],MATCH(tblTeamSch[[#This Row],[Opponent]],tblTeamSch[Team],0)),"")</f>
        <v/>
      </c>
      <c r="Y1319" s="6" cm="1">
        <f t="array" ref="Y1319">IF(Y1318="Num",1,IF(Y1318="","",IF(Y1318+1&gt;TotalNumRegGames*2,"",Y1318+1)))</f>
        <v>1318</v>
      </c>
    </row>
    <row r="1320" spans="1:25" ht="13.35" customHeight="1" x14ac:dyDescent="0.3">
      <c r="A1320" s="6" cm="1">
        <f t="array" ref="A1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1126</v>
      </c>
      <c r="B1320" s="6" cm="1">
        <f t="array" ref="B1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20" s="6">
        <f>IFERROR(INDEX([1]!tblSchedule[Week Game Scheduled],MATCH(tblTeamSch[[#This Row],[Game Num]],[1]!tblSchedule[GameNum],0)),"")</f>
        <v>50</v>
      </c>
      <c r="D1320" s="6">
        <f>IFERROR(INDEX([1]!tblSchedule[Round],MATCH(tblTeamSch[[#This Row],[Game Num]],[1]!tblSchedule[GameNum],0)),"")</f>
        <v>2</v>
      </c>
      <c r="E1320" s="6">
        <f>IFERROR(INDEX([1]!tblSchedule[Rnd Sch],MATCH(tblTeamSch[[#This Row],[Game Num]],[1]!tblSchedule[GameNum],0)),"")</f>
        <v>2</v>
      </c>
      <c r="F1320" s="6" t="str">
        <f>IFERROR(INDEX([1]!tblSchedule[DLC],MATCH(tblTeamSch[[#This Row],[Game Num]],[1]!tblSchedule[GameNum],0)),"")</f>
        <v>4G2A</v>
      </c>
      <c r="G1320" s="7" t="str">
        <f>IFERROR(INDEX([1]!tblSchedule[Facility],MATCH(tblTeamSch[[#This Row],[Game Num]],[1]!tblSchedule[GameNum],0)),"")</f>
        <v>St Francis of Assisi</v>
      </c>
      <c r="H1320" s="8">
        <f>IFERROR(INDEX([1]!tblSchedule[Game Date],MATCH(tblTeamSch[[#This Row],[Game Num]],[1]!tblSchedule[GameNum],0)),"")</f>
        <v>46004</v>
      </c>
      <c r="I1320" s="9">
        <f>IFERROR(INDEX([1]!tblSchedule[Game Time],MATCH(tblTeamSch[[#This Row],[Game Num]],[1]!tblSchedule[GameNum],0)),"")</f>
        <v>0.5</v>
      </c>
      <c r="J1320" s="10" t="str">
        <f>IFERROR(INDEX([1]!tblTeams[Organization],MATCH(tblTeamSch[[#This Row],[Team]],[1]!tblTeams[Team],0)),"")</f>
        <v>St. Francis of Assisi</v>
      </c>
      <c r="K1320" s="10" t="str">
        <f>IFERROR(INDEX([1]!tblOrg[Abbr],MATCH(tblTeamSch[[#This Row],[Org]],[1]!tblOrg[Organization],0)),"")</f>
        <v>SFA</v>
      </c>
      <c r="L1320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0" s="10" t="str">
        <f>IFERROR(INDEX(IF(tblTeamSch[[#This Row],[1vs2]]=1,[1]!tblSchedule[Team 2 Name],[1]!tblSchedule[Team 1 Name]),MATCH(tblTeamSch[[#This Row],[Game Num]],[1]!tblSchedule[GameNum],0)),"")</f>
        <v>OLOL 3/4 GB #2 White</v>
      </c>
      <c r="N1320" s="6"/>
      <c r="O1320" s="6"/>
      <c r="P1320" s="6"/>
      <c r="Q1320" s="6">
        <f>INDEX([1]!tblSchedule[Home Game],MATCH(tblTeamSch[[#This Row],[Game Num]],[1]!tblSchedule[GameNum],0))</f>
        <v>1</v>
      </c>
      <c r="R1320" s="7" t="e">
        <f>IF(COUNTIFS(tblTeamSch[Team],tblTeamSch[[#This Row],[Team]],#REF!,1)&gt;1,"Y","")</f>
        <v>#REF!</v>
      </c>
      <c r="S1320" s="6">
        <f>INDEX([1]!tblLoc[Score],MATCH(INDEX([1]!tblOrg[Loc],MATCH(tblTeamSch[[#This Row],[Org]],[1]!tblOrg[Organization],0)),[1]!tblLoc[Loc],0))</f>
        <v>0</v>
      </c>
      <c r="T1320" s="6" t="e">
        <f>INDEX([1]!tblLoc[Score],MATCH(INDEX([1]!tblOrg[Loc],MATCH(#REF!,[1]!tblOrg[Abbr],0)),[1]!tblLoc[Loc],0))</f>
        <v>#REF!</v>
      </c>
      <c r="U1320" s="6">
        <f>IFERROR(INDEX([1]!tblLoc[Score],MATCH(INDEX([1]!tblOrg[Loc],MATCH(INDEX(FacList,MATCH(tblTeamSch[[#This Row],[Facility]],INDEX(FacList,,1),0),3),[1]!tblOrg[Org Num],0)),[1]!tblLoc[Loc],0)),"")</f>
        <v>0</v>
      </c>
      <c r="V1320" s="6">
        <f>IF(OR(tblTeamSch[[#This Row],[Court]]="",tblTeamSch[[#This Row],[Home]]&gt;0),0,IF(tblTeamSch[[#This Row],[Court]]&lt;10,0,IF(tblTeamSch[[#This Row],[Home Court]]=10,0,10)))</f>
        <v>0</v>
      </c>
      <c r="W1320" s="6" t="e">
        <f>COUNTIFS(tblTeamSch[Travel Score for Game],10,tblTeamSch[Home],0,#REF!,#REF!)</f>
        <v>#REF!</v>
      </c>
      <c r="X1320" s="6" t="str">
        <f>IFERROR(INDEX(tblTeamSch[Overall Travel Score],MATCH(tblTeamSch[[#This Row],[Opponent]],tblTeamSch[Team],0)),"")</f>
        <v/>
      </c>
      <c r="Y1320" s="6" cm="1">
        <f t="array" ref="Y1320">IF(Y1319="Num",1,IF(Y1319="","",IF(Y1319+1&gt;TotalNumRegGames*2,"",Y1319+1)))</f>
        <v>1319</v>
      </c>
    </row>
    <row r="1321" spans="1:25" ht="13.35" customHeight="1" x14ac:dyDescent="0.3">
      <c r="A1321" s="6" cm="1">
        <f t="array" ref="A1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1128</v>
      </c>
      <c r="B1321" s="6" cm="1">
        <f t="array" ref="B1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21" s="6">
        <f>IFERROR(INDEX([1]!tblSchedule[Week Game Scheduled],MATCH(tblTeamSch[[#This Row],[Game Num]],[1]!tblSchedule[GameNum],0)),"")</f>
        <v>5</v>
      </c>
      <c r="D1321" s="6">
        <f>IFERROR(INDEX([1]!tblSchedule[Round],MATCH(tblTeamSch[[#This Row],[Game Num]],[1]!tblSchedule[GameNum],0)),"")</f>
        <v>3</v>
      </c>
      <c r="E1321" s="6">
        <f>IFERROR(INDEX([1]!tblSchedule[Rnd Sch],MATCH(tblTeamSch[[#This Row],[Game Num]],[1]!tblSchedule[GameNum],0)),"")</f>
        <v>3</v>
      </c>
      <c r="F1321" s="6" t="str">
        <f>IFERROR(INDEX([1]!tblSchedule[DLC],MATCH(tblTeamSch[[#This Row],[Game Num]],[1]!tblSchedule[GameNum],0)),"")</f>
        <v>4G2A</v>
      </c>
      <c r="G1321" s="7" t="str">
        <f>IFERROR(INDEX([1]!tblSchedule[Facility],MATCH(tblTeamSch[[#This Row],[Game Num]],[1]!tblSchedule[GameNum],0)),"")</f>
        <v>St. Aloysius</v>
      </c>
      <c r="H1321" s="8">
        <f>IFERROR(INDEX([1]!tblSchedule[Game Date],MATCH(tblTeamSch[[#This Row],[Game Num]],[1]!tblSchedule[GameNum],0)),"")</f>
        <v>46025</v>
      </c>
      <c r="I1321" s="9">
        <f>IFERROR(INDEX([1]!tblSchedule[Game Time],MATCH(tblTeamSch[[#This Row],[Game Num]],[1]!tblSchedule[GameNum],0)),"")</f>
        <v>0.45833333333333331</v>
      </c>
      <c r="J1321" s="10" t="str">
        <f>IFERROR(INDEX([1]!tblTeams[Organization],MATCH(tblTeamSch[[#This Row],[Team]],[1]!tblTeams[Team],0)),"")</f>
        <v>St. Francis of Assisi</v>
      </c>
      <c r="K1321" s="10" t="str">
        <f>IFERROR(INDEX([1]!tblOrg[Abbr],MATCH(tblTeamSch[[#This Row],[Org]],[1]!tblOrg[Organization],0)),"")</f>
        <v>SFA</v>
      </c>
      <c r="L1321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1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1321" s="6"/>
      <c r="O1321" s="6"/>
      <c r="P1321" s="6"/>
      <c r="Q1321" s="6">
        <f>INDEX([1]!tblSchedule[Home Game],MATCH(tblTeamSch[[#This Row],[Game Num]],[1]!tblSchedule[GameNum],0))</f>
        <v>1</v>
      </c>
      <c r="R1321" s="7" t="e">
        <f>IF(COUNTIFS(tblTeamSch[Team],tblTeamSch[[#This Row],[Team]],#REF!,1)&gt;1,"Y","")</f>
        <v>#REF!</v>
      </c>
      <c r="S1321" s="6">
        <f>INDEX([1]!tblLoc[Score],MATCH(INDEX([1]!tblOrg[Loc],MATCH(tblTeamSch[[#This Row],[Org]],[1]!tblOrg[Organization],0)),[1]!tblLoc[Loc],0))</f>
        <v>0</v>
      </c>
      <c r="T1321" s="6" t="e">
        <f>INDEX([1]!tblLoc[Score],MATCH(INDEX([1]!tblOrg[Loc],MATCH(#REF!,[1]!tblOrg[Abbr],0)),[1]!tblLoc[Loc],0))</f>
        <v>#REF!</v>
      </c>
      <c r="U1321" s="6">
        <f>IFERROR(INDEX([1]!tblLoc[Score],MATCH(INDEX([1]!tblOrg[Loc],MATCH(INDEX(FacList,MATCH(tblTeamSch[[#This Row],[Facility]],INDEX(FacList,,1),0),3),[1]!tblOrg[Org Num],0)),[1]!tblLoc[Loc],0)),"")</f>
        <v>4</v>
      </c>
      <c r="V1321" s="6">
        <f>IF(OR(tblTeamSch[[#This Row],[Court]]="",tblTeamSch[[#This Row],[Home]]&gt;0),0,IF(tblTeamSch[[#This Row],[Court]]&lt;10,0,IF(tblTeamSch[[#This Row],[Home Court]]=10,0,10)))</f>
        <v>0</v>
      </c>
      <c r="W1321" s="6" t="e">
        <f>COUNTIFS(tblTeamSch[Travel Score for Game],10,tblTeamSch[Home],0,#REF!,#REF!)</f>
        <v>#REF!</v>
      </c>
      <c r="X1321" s="6" t="str">
        <f>IFERROR(INDEX(tblTeamSch[Overall Travel Score],MATCH(tblTeamSch[[#This Row],[Opponent]],tblTeamSch[Team],0)),"")</f>
        <v/>
      </c>
      <c r="Y1321" s="6" cm="1">
        <f t="array" ref="Y1321">IF(Y1320="Num",1,IF(Y1320="","",IF(Y1320+1&gt;TotalNumRegGames*2,"",Y1320+1)))</f>
        <v>1320</v>
      </c>
    </row>
    <row r="1322" spans="1:25" ht="13.35" customHeight="1" x14ac:dyDescent="0.3">
      <c r="A1322" s="6" cm="1">
        <f t="array" ref="A1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1133</v>
      </c>
      <c r="B1322" s="6" cm="1">
        <f t="array" ref="B1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2" s="6">
        <f>IFERROR(INDEX([1]!tblSchedule[Week Game Scheduled],MATCH(tblTeamSch[[#This Row],[Game Num]],[1]!tblSchedule[GameNum],0)),"")</f>
        <v>6</v>
      </c>
      <c r="D1322" s="6">
        <f>IFERROR(INDEX([1]!tblSchedule[Round],MATCH(tblTeamSch[[#This Row],[Game Num]],[1]!tblSchedule[GameNum],0)),"")</f>
        <v>4</v>
      </c>
      <c r="E1322" s="6">
        <f>IFERROR(INDEX([1]!tblSchedule[Rnd Sch],MATCH(tblTeamSch[[#This Row],[Game Num]],[1]!tblSchedule[GameNum],0)),"")</f>
        <v>4</v>
      </c>
      <c r="F1322" s="6" t="str">
        <f>IFERROR(INDEX([1]!tblSchedule[DLC],MATCH(tblTeamSch[[#This Row],[Game Num]],[1]!tblSchedule[GameNum],0)),"")</f>
        <v>4G2A</v>
      </c>
      <c r="G1322" s="7" t="str">
        <f>IFERROR(INDEX([1]!tblSchedule[Facility],MATCH(tblTeamSch[[#This Row],[Game Num]],[1]!tblSchedule[GameNum],0)),"")</f>
        <v>Saint Andrew Academy Gym</v>
      </c>
      <c r="H1322" s="8">
        <f>IFERROR(INDEX([1]!tblSchedule[Game Date],MATCH(tblTeamSch[[#This Row],[Game Num]],[1]!tblSchedule[GameNum],0)),"")</f>
        <v>46032</v>
      </c>
      <c r="I1322" s="9">
        <f>IFERROR(INDEX([1]!tblSchedule[Game Time],MATCH(tblTeamSch[[#This Row],[Game Num]],[1]!tblSchedule[GameNum],0)),"")</f>
        <v>0.54166666666666663</v>
      </c>
      <c r="J1322" s="10" t="str">
        <f>IFERROR(INDEX([1]!tblTeams[Organization],MATCH(tblTeamSch[[#This Row],[Team]],[1]!tblTeams[Team],0)),"")</f>
        <v>St. Francis of Assisi</v>
      </c>
      <c r="K1322" s="10" t="str">
        <f>IFERROR(INDEX([1]!tblOrg[Abbr],MATCH(tblTeamSch[[#This Row],[Org]],[1]!tblOrg[Organization],0)),"")</f>
        <v>SFA</v>
      </c>
      <c r="L1322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2" s="10" t="str">
        <f>IFERROR(INDEX(IF(tblTeamSch[[#This Row],[1vs2]]=1,[1]!tblSchedule[Team 2 Name],[1]!tblSchedule[Team 1 Name]),MATCH(tblTeamSch[[#This Row],[Game Num]],[1]!tblSchedule[GameNum],0)),"")</f>
        <v>OLOL 3/4 GB #2 Blue</v>
      </c>
      <c r="N1322" s="6"/>
      <c r="O1322" s="6"/>
      <c r="P1322" s="6"/>
      <c r="Q1322" s="6">
        <f>INDEX([1]!tblSchedule[Home Game],MATCH(tblTeamSch[[#This Row],[Game Num]],[1]!tblSchedule[GameNum],0))</f>
        <v>0</v>
      </c>
      <c r="R1322" s="7" t="e">
        <f>IF(COUNTIFS(tblTeamSch[Team],tblTeamSch[[#This Row],[Team]],#REF!,1)&gt;1,"Y","")</f>
        <v>#REF!</v>
      </c>
      <c r="S1322" s="6">
        <f>INDEX([1]!tblLoc[Score],MATCH(INDEX([1]!tblOrg[Loc],MATCH(tblTeamSch[[#This Row],[Org]],[1]!tblOrg[Organization],0)),[1]!tblLoc[Loc],0))</f>
        <v>0</v>
      </c>
      <c r="T1322" s="6" t="e">
        <f>INDEX([1]!tblLoc[Score],MATCH(INDEX([1]!tblOrg[Loc],MATCH(#REF!,[1]!tblOrg[Abbr],0)),[1]!tblLoc[Loc],0))</f>
        <v>#REF!</v>
      </c>
      <c r="U1322" s="6">
        <f>IFERROR(INDEX([1]!tblLoc[Score],MATCH(INDEX([1]!tblOrg[Loc],MATCH(INDEX(FacList,MATCH(tblTeamSch[[#This Row],[Facility]],INDEX(FacList,,1),0),3),[1]!tblOrg[Org Num],0)),[1]!tblLoc[Loc],0)),"")</f>
        <v>10</v>
      </c>
      <c r="V1322" s="6">
        <f>IF(OR(tblTeamSch[[#This Row],[Court]]="",tblTeamSch[[#This Row],[Home]]&gt;0),0,IF(tblTeamSch[[#This Row],[Court]]&lt;10,0,IF(tblTeamSch[[#This Row],[Home Court]]=10,0,10)))</f>
        <v>10</v>
      </c>
      <c r="W1322" s="6" t="e">
        <f>COUNTIFS(tblTeamSch[Travel Score for Game],10,tblTeamSch[Home],0,#REF!,#REF!)</f>
        <v>#REF!</v>
      </c>
      <c r="X1322" s="6" t="str">
        <f>IFERROR(INDEX(tblTeamSch[Overall Travel Score],MATCH(tblTeamSch[[#This Row],[Opponent]],tblTeamSch[Team],0)),"")</f>
        <v/>
      </c>
      <c r="Y1322" s="6" cm="1">
        <f t="array" ref="Y1322">IF(Y1321="Num",1,IF(Y1321="","",IF(Y1321+1&gt;TotalNumRegGames*2,"",Y1321+1)))</f>
        <v>1321</v>
      </c>
    </row>
    <row r="1323" spans="1:25" ht="13.35" customHeight="1" x14ac:dyDescent="0.3">
      <c r="A1323" s="6" cm="1">
        <f t="array" ref="A1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1138</v>
      </c>
      <c r="B1323" s="6" cm="1">
        <f t="array" ref="B1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3" s="6">
        <f>IFERROR(INDEX([1]!tblSchedule[Week Game Scheduled],MATCH(tblTeamSch[[#This Row],[Game Num]],[1]!tblSchedule[GameNum],0)),"")</f>
        <v>8</v>
      </c>
      <c r="D1323" s="6">
        <f>IFERROR(INDEX([1]!tblSchedule[Round],MATCH(tblTeamSch[[#This Row],[Game Num]],[1]!tblSchedule[GameNum],0)),"")</f>
        <v>6</v>
      </c>
      <c r="E1323" s="6">
        <f>IFERROR(INDEX([1]!tblSchedule[Rnd Sch],MATCH(tblTeamSch[[#This Row],[Game Num]],[1]!tblSchedule[GameNum],0)),"")</f>
        <v>6</v>
      </c>
      <c r="F1323" s="6" t="str">
        <f>IFERROR(INDEX([1]!tblSchedule[DLC],MATCH(tblTeamSch[[#This Row],[Game Num]],[1]!tblSchedule[GameNum],0)),"")</f>
        <v>4G2A</v>
      </c>
      <c r="G1323" s="7" t="str">
        <f>IFERROR(INDEX([1]!tblSchedule[Facility],MATCH(tblTeamSch[[#This Row],[Game Num]],[1]!tblSchedule[GameNum],0)),"")</f>
        <v>St. Paul Gym</v>
      </c>
      <c r="H1323" s="8">
        <f>IFERROR(INDEX([1]!tblSchedule[Game Date],MATCH(tblTeamSch[[#This Row],[Game Num]],[1]!tblSchedule[GameNum],0)),"")</f>
        <v>46046</v>
      </c>
      <c r="I1323" s="9">
        <f>IFERROR(INDEX([1]!tblSchedule[Game Time],MATCH(tblTeamSch[[#This Row],[Game Num]],[1]!tblSchedule[GameNum],0)),"")</f>
        <v>0.54166666666666663</v>
      </c>
      <c r="J1323" s="10" t="str">
        <f>IFERROR(INDEX([1]!tblTeams[Organization],MATCH(tblTeamSch[[#This Row],[Team]],[1]!tblTeams[Team],0)),"")</f>
        <v>St. Francis of Assisi</v>
      </c>
      <c r="K1323" s="10" t="str">
        <f>IFERROR(INDEX([1]!tblOrg[Abbr],MATCH(tblTeamSch[[#This Row],[Org]],[1]!tblOrg[Organization],0)),"")</f>
        <v>SFA</v>
      </c>
      <c r="L1323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3" s="10" t="str">
        <f>IFERROR(INDEX(IF(tblTeamSch[[#This Row],[1vs2]]=1,[1]!tblSchedule[Team 2 Name],[1]!tblSchedule[Team 1 Name]),MATCH(tblTeamSch[[#This Row],[Game Num]],[1]!tblSchedule[GameNum],0)),"")</f>
        <v>St. Paul BB 4G#2</v>
      </c>
      <c r="N1323" s="6"/>
      <c r="O1323" s="6"/>
      <c r="P1323" s="6"/>
      <c r="Q1323" s="6">
        <f>INDEX([1]!tblSchedule[Home Game],MATCH(tblTeamSch[[#This Row],[Game Num]],[1]!tblSchedule[GameNum],0))</f>
        <v>1</v>
      </c>
      <c r="R1323" s="7" t="e">
        <f>IF(COUNTIFS(tblTeamSch[Team],tblTeamSch[[#This Row],[Team]],#REF!,1)&gt;1,"Y","")</f>
        <v>#REF!</v>
      </c>
      <c r="S1323" s="6">
        <f>INDEX([1]!tblLoc[Score],MATCH(INDEX([1]!tblOrg[Loc],MATCH(tblTeamSch[[#This Row],[Org]],[1]!tblOrg[Organization],0)),[1]!tblLoc[Loc],0))</f>
        <v>0</v>
      </c>
      <c r="T1323" s="6" t="e">
        <f>INDEX([1]!tblLoc[Score],MATCH(INDEX([1]!tblOrg[Loc],MATCH(#REF!,[1]!tblOrg[Abbr],0)),[1]!tblLoc[Loc],0))</f>
        <v>#REF!</v>
      </c>
      <c r="U1323" s="6">
        <f>IFERROR(INDEX([1]!tblLoc[Score],MATCH(INDEX([1]!tblOrg[Loc],MATCH(INDEX(FacList,MATCH(tblTeamSch[[#This Row],[Facility]],INDEX(FacList,,1),0),3),[1]!tblOrg[Org Num],0)),[1]!tblLoc[Loc],0)),"")</f>
        <v>10</v>
      </c>
      <c r="V1323" s="6">
        <f>IF(OR(tblTeamSch[[#This Row],[Court]]="",tblTeamSch[[#This Row],[Home]]&gt;0),0,IF(tblTeamSch[[#This Row],[Court]]&lt;10,0,IF(tblTeamSch[[#This Row],[Home Court]]=10,0,10)))</f>
        <v>0</v>
      </c>
      <c r="W1323" s="6" t="e">
        <f>COUNTIFS(tblTeamSch[Travel Score for Game],10,tblTeamSch[Home],0,#REF!,#REF!)</f>
        <v>#REF!</v>
      </c>
      <c r="X1323" s="6" t="str">
        <f>IFERROR(INDEX(tblTeamSch[Overall Travel Score],MATCH(tblTeamSch[[#This Row],[Opponent]],tblTeamSch[Team],0)),"")</f>
        <v/>
      </c>
      <c r="Y1323" s="6" cm="1">
        <f t="array" ref="Y1323">IF(Y1322="Num",1,IF(Y1322="","",IF(Y1322+1&gt;TotalNumRegGames*2,"",Y1322+1)))</f>
        <v>1322</v>
      </c>
    </row>
    <row r="1324" spans="1:25" ht="13.35" customHeight="1" x14ac:dyDescent="0.3">
      <c r="A1324" s="6" cm="1">
        <f t="array" ref="A1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1144</v>
      </c>
      <c r="B1324" s="6" cm="1">
        <f t="array" ref="B1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4" s="6">
        <f>IFERROR(INDEX([1]!tblSchedule[Week Game Scheduled],MATCH(tblTeamSch[[#This Row],[Game Num]],[1]!tblSchedule[GameNum],0)),"")</f>
        <v>9</v>
      </c>
      <c r="D1324" s="6">
        <f>IFERROR(INDEX([1]!tblSchedule[Round],MATCH(tblTeamSch[[#This Row],[Game Num]],[1]!tblSchedule[GameNum],0)),"")</f>
        <v>8</v>
      </c>
      <c r="E1324" s="6">
        <f>IFERROR(INDEX([1]!tblSchedule[Rnd Sch],MATCH(tblTeamSch[[#This Row],[Game Num]],[1]!tblSchedule[GameNum],0)),"")</f>
        <v>6</v>
      </c>
      <c r="F1324" s="6" t="str">
        <f>IFERROR(INDEX([1]!tblSchedule[DLC],MATCH(tblTeamSch[[#This Row],[Game Num]],[1]!tblSchedule[GameNum],0)),"")</f>
        <v>4G2A</v>
      </c>
      <c r="G1324" s="7" t="str">
        <f>IFERROR(INDEX([1]!tblSchedule[Facility],MATCH(tblTeamSch[[#This Row],[Game Num]],[1]!tblSchedule[GameNum],0)),"")</f>
        <v>St Francis of Assisi</v>
      </c>
      <c r="H1324" s="8">
        <f>IFERROR(INDEX([1]!tblSchedule[Game Date],MATCH(tblTeamSch[[#This Row],[Game Num]],[1]!tblSchedule[GameNum],0)),"")</f>
        <v>46047</v>
      </c>
      <c r="I1324" s="9">
        <f>IFERROR(INDEX([1]!tblSchedule[Game Time],MATCH(tblTeamSch[[#This Row],[Game Num]],[1]!tblSchedule[GameNum],0)),"")</f>
        <v>0.625</v>
      </c>
      <c r="J1324" s="10" t="str">
        <f>IFERROR(INDEX([1]!tblTeams[Organization],MATCH(tblTeamSch[[#This Row],[Team]],[1]!tblTeams[Team],0)),"")</f>
        <v>St. Francis of Assisi</v>
      </c>
      <c r="K1324" s="10" t="str">
        <f>IFERROR(INDEX([1]!tblOrg[Abbr],MATCH(tblTeamSch[[#This Row],[Org]],[1]!tblOrg[Organization],0)),"")</f>
        <v>SFA</v>
      </c>
      <c r="L1324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4" s="10" t="str">
        <f>IFERROR(INDEX(IF(tblTeamSch[[#This Row],[1vs2]]=1,[1]!tblSchedule[Team 2 Name],[1]!tblSchedule[Team 1 Name]),MATCH(tblTeamSch[[#This Row],[Game Num]],[1]!tblSchedule[GameNum],0)),"")</f>
        <v>Ascension BB 4G#2</v>
      </c>
      <c r="N1324" s="6"/>
      <c r="O1324" s="6"/>
      <c r="P1324" s="6"/>
      <c r="Q1324" s="6">
        <f>INDEX([1]!tblSchedule[Home Game],MATCH(tblTeamSch[[#This Row],[Game Num]],[1]!tblSchedule[GameNum],0))</f>
        <v>1</v>
      </c>
      <c r="R1324" s="7" t="e">
        <f>IF(COUNTIFS(tblTeamSch[Team],tblTeamSch[[#This Row],[Team]],#REF!,1)&gt;1,"Y","")</f>
        <v>#REF!</v>
      </c>
      <c r="S1324" s="6">
        <f>INDEX([1]!tblLoc[Score],MATCH(INDEX([1]!tblOrg[Loc],MATCH(tblTeamSch[[#This Row],[Org]],[1]!tblOrg[Organization],0)),[1]!tblLoc[Loc],0))</f>
        <v>0</v>
      </c>
      <c r="T1324" s="6" t="e">
        <f>INDEX([1]!tblLoc[Score],MATCH(INDEX([1]!tblOrg[Loc],MATCH(#REF!,[1]!tblOrg[Abbr],0)),[1]!tblLoc[Loc],0))</f>
        <v>#REF!</v>
      </c>
      <c r="U1324" s="6">
        <f>IFERROR(INDEX([1]!tblLoc[Score],MATCH(INDEX([1]!tblOrg[Loc],MATCH(INDEX(FacList,MATCH(tblTeamSch[[#This Row],[Facility]],INDEX(FacList,,1),0),3),[1]!tblOrg[Org Num],0)),[1]!tblLoc[Loc],0)),"")</f>
        <v>0</v>
      </c>
      <c r="V1324" s="6">
        <f>IF(OR(tblTeamSch[[#This Row],[Court]]="",tblTeamSch[[#This Row],[Home]]&gt;0),0,IF(tblTeamSch[[#This Row],[Court]]&lt;10,0,IF(tblTeamSch[[#This Row],[Home Court]]=10,0,10)))</f>
        <v>0</v>
      </c>
      <c r="W1324" s="6" t="e">
        <f>COUNTIFS(tblTeamSch[Travel Score for Game],10,tblTeamSch[Home],0,#REF!,#REF!)</f>
        <v>#REF!</v>
      </c>
      <c r="X1324" s="6" t="str">
        <f>IFERROR(INDEX(tblTeamSch[Overall Travel Score],MATCH(tblTeamSch[[#This Row],[Opponent]],tblTeamSch[Team],0)),"")</f>
        <v/>
      </c>
      <c r="Y1324" s="6" cm="1">
        <f t="array" ref="Y1324">IF(Y1323="Num",1,IF(Y1323="","",IF(Y1323+1&gt;TotalNumRegGames*2,"",Y1323+1)))</f>
        <v>1323</v>
      </c>
    </row>
    <row r="1325" spans="1:25" ht="13.35" customHeight="1" x14ac:dyDescent="0.3">
      <c r="A1325" s="6" cm="1">
        <f t="array" ref="A1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1141</v>
      </c>
      <c r="B1325" s="6" cm="1">
        <f t="array" ref="B1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5" s="6">
        <f>IFERROR(INDEX([1]!tblSchedule[Week Game Scheduled],MATCH(tblTeamSch[[#This Row],[Game Num]],[1]!tblSchedule[GameNum],0)),"")</f>
        <v>10</v>
      </c>
      <c r="D1325" s="6">
        <f>IFERROR(INDEX([1]!tblSchedule[Round],MATCH(tblTeamSch[[#This Row],[Game Num]],[1]!tblSchedule[GameNum],0)),"")</f>
        <v>7</v>
      </c>
      <c r="E1325" s="6">
        <f>IFERROR(INDEX([1]!tblSchedule[Rnd Sch],MATCH(tblTeamSch[[#This Row],[Game Num]],[1]!tblSchedule[GameNum],0)),"")</f>
        <v>7</v>
      </c>
      <c r="F1325" s="6" t="str">
        <f>IFERROR(INDEX([1]!tblSchedule[DLC],MATCH(tblTeamSch[[#This Row],[Game Num]],[1]!tblSchedule[GameNum],0)),"")</f>
        <v>4G2A</v>
      </c>
      <c r="G1325" s="7" t="str">
        <f>IFERROR(INDEX([1]!tblSchedule[Facility],MATCH(tblTeamSch[[#This Row],[Game Num]],[1]!tblSchedule[GameNum],0)),"")</f>
        <v>St Francis of Assisi</v>
      </c>
      <c r="H1325" s="8">
        <f>IFERROR(INDEX([1]!tblSchedule[Game Date],MATCH(tblTeamSch[[#This Row],[Game Num]],[1]!tblSchedule[GameNum],0)),"")</f>
        <v>46054</v>
      </c>
      <c r="I1325" s="9">
        <f>IFERROR(INDEX([1]!tblSchedule[Game Time],MATCH(tblTeamSch[[#This Row],[Game Num]],[1]!tblSchedule[GameNum],0)),"")</f>
        <v>0.66666666666666663</v>
      </c>
      <c r="J1325" s="10" t="str">
        <f>IFERROR(INDEX([1]!tblTeams[Organization],MATCH(tblTeamSch[[#This Row],[Team]],[1]!tblTeams[Team],0)),"")</f>
        <v>St. Francis of Assisi</v>
      </c>
      <c r="K1325" s="10" t="str">
        <f>IFERROR(INDEX([1]!tblOrg[Abbr],MATCH(tblTeamSch[[#This Row],[Org]],[1]!tblOrg[Organization],0)),"")</f>
        <v>SFA</v>
      </c>
      <c r="L1325" s="10" t="str">
        <f>IFERROR(INDEX(IF(tblTeamSch[[#This Row],[1vs2]]=1,[1]!tblSchedule[Team 1 Name],[1]!tblSchedule[Team 2 Name]),MATCH(tblTeamSch[[#This Row],[Game Num]],[1]!tblSchedule[GameNum],0)),"")</f>
        <v>St. Francis of Assisi BB 4G#2</v>
      </c>
      <c r="M1325" s="10" t="str">
        <f>IFERROR(INDEX(IF(tblTeamSch[[#This Row],[1vs2]]=1,[1]!tblSchedule[Team 2 Name],[1]!tblSchedule[Team 1 Name]),MATCH(tblTeamSch[[#This Row],[Game Num]],[1]!tblSchedule[GameNum],0)),"")</f>
        <v>St Bernard BB 4G#2</v>
      </c>
      <c r="N1325" s="6"/>
      <c r="O1325" s="6"/>
      <c r="P1325" s="6"/>
      <c r="Q1325" s="6">
        <f>INDEX([1]!tblSchedule[Home Game],MATCH(tblTeamSch[[#This Row],[Game Num]],[1]!tblSchedule[GameNum],0))</f>
        <v>1</v>
      </c>
      <c r="R1325" s="7" t="e">
        <f>IF(COUNTIFS(tblTeamSch[Team],tblTeamSch[[#This Row],[Team]],#REF!,1)&gt;1,"Y","")</f>
        <v>#REF!</v>
      </c>
      <c r="S1325" s="6">
        <f>INDEX([1]!tblLoc[Score],MATCH(INDEX([1]!tblOrg[Loc],MATCH(tblTeamSch[[#This Row],[Org]],[1]!tblOrg[Organization],0)),[1]!tblLoc[Loc],0))</f>
        <v>0</v>
      </c>
      <c r="T1325" s="6" t="e">
        <f>INDEX([1]!tblLoc[Score],MATCH(INDEX([1]!tblOrg[Loc],MATCH(#REF!,[1]!tblOrg[Abbr],0)),[1]!tblLoc[Loc],0))</f>
        <v>#REF!</v>
      </c>
      <c r="U1325" s="6">
        <f>IFERROR(INDEX([1]!tblLoc[Score],MATCH(INDEX([1]!tblOrg[Loc],MATCH(INDEX(FacList,MATCH(tblTeamSch[[#This Row],[Facility]],INDEX(FacList,,1),0),3),[1]!tblOrg[Org Num],0)),[1]!tblLoc[Loc],0)),"")</f>
        <v>0</v>
      </c>
      <c r="V1325" s="6">
        <f>IF(OR(tblTeamSch[[#This Row],[Court]]="",tblTeamSch[[#This Row],[Home]]&gt;0),0,IF(tblTeamSch[[#This Row],[Court]]&lt;10,0,IF(tblTeamSch[[#This Row],[Home Court]]=10,0,10)))</f>
        <v>0</v>
      </c>
      <c r="W1325" s="6" t="e">
        <f>COUNTIFS(tblTeamSch[Travel Score for Game],10,tblTeamSch[Home],0,#REF!,#REF!)</f>
        <v>#REF!</v>
      </c>
      <c r="X1325" s="6" t="str">
        <f>IFERROR(INDEX(tblTeamSch[Overall Travel Score],MATCH(tblTeamSch[[#This Row],[Opponent]],tblTeamSch[Team],0)),"")</f>
        <v/>
      </c>
      <c r="Y1325" s="6" cm="1">
        <f t="array" ref="Y1325">IF(Y1324="Num",1,IF(Y1324="","",IF(Y1324+1&gt;TotalNumRegGames*2,"",Y1324+1)))</f>
        <v>1324</v>
      </c>
    </row>
    <row r="1326" spans="1:25" ht="13.35" customHeight="1" x14ac:dyDescent="0.3">
      <c r="A1326" s="6" cm="1">
        <f t="array" ref="A1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264</v>
      </c>
      <c r="B1326" s="6" cm="1">
        <f t="array" ref="B1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6" s="6">
        <f>IFERROR(INDEX([1]!tblSchedule[Week Game Scheduled],MATCH(tblTeamSch[[#This Row],[Game Num]],[1]!tblSchedule[GameNum],0)),"")</f>
        <v>50</v>
      </c>
      <c r="D1326" s="6">
        <f>IFERROR(INDEX([1]!tblSchedule[Round],MATCH(tblTeamSch[[#This Row],[Game Num]],[1]!tblSchedule[GameNum],0)),"")</f>
        <v>1</v>
      </c>
      <c r="E1326" s="6">
        <f>IFERROR(INDEX([1]!tblSchedule[Rnd Sch],MATCH(tblTeamSch[[#This Row],[Game Num]],[1]!tblSchedule[GameNum],0)),"")</f>
        <v>1</v>
      </c>
      <c r="F1326" s="6" t="str">
        <f>IFERROR(INDEX([1]!tblSchedule[DLC],MATCH(tblTeamSch[[#This Row],[Game Num]],[1]!tblSchedule[GameNum],0)),"")</f>
        <v>6B1A</v>
      </c>
      <c r="G1326" s="7" t="str">
        <f>IFERROR(INDEX([1]!tblSchedule[Facility],MATCH(tblTeamSch[[#This Row],[Game Num]],[1]!tblSchedule[GameNum],0)),"")</f>
        <v>St. Aloysius</v>
      </c>
      <c r="H1326" s="8">
        <f>IFERROR(INDEX([1]!tblSchedule[Game Date],MATCH(tblTeamSch[[#This Row],[Game Num]],[1]!tblSchedule[GameNum],0)),"")</f>
        <v>45998</v>
      </c>
      <c r="I1326" s="9">
        <f>IFERROR(INDEX([1]!tblSchedule[Game Time],MATCH(tblTeamSch[[#This Row],[Game Num]],[1]!tblSchedule[GameNum],0)),"")</f>
        <v>0.58333333333333337</v>
      </c>
      <c r="J1326" s="10" t="str">
        <f>IFERROR(INDEX([1]!tblTeams[Organization],MATCH(tblTeamSch[[#This Row],[Team]],[1]!tblTeams[Team],0)),"")</f>
        <v>St. Francis of Assisi</v>
      </c>
      <c r="K1326" s="10" t="str">
        <f>IFERROR(INDEX([1]!tblOrg[Abbr],MATCH(tblTeamSch[[#This Row],[Org]],[1]!tblOrg[Organization],0)),"")</f>
        <v>SFA</v>
      </c>
      <c r="L1326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26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1326" s="6"/>
      <c r="O1326" s="6"/>
      <c r="P1326" s="6"/>
      <c r="Q1326" s="6">
        <f>INDEX([1]!tblSchedule[Home Game],MATCH(tblTeamSch[[#This Row],[Game Num]],[1]!tblSchedule[GameNum],0))</f>
        <v>1</v>
      </c>
      <c r="R1326" s="7" t="e">
        <f>IF(COUNTIFS(tblTeamSch[Team],tblTeamSch[[#This Row],[Team]],#REF!,1)&gt;1,"Y","")</f>
        <v>#REF!</v>
      </c>
      <c r="S1326" s="6">
        <f>INDEX([1]!tblLoc[Score],MATCH(INDEX([1]!tblOrg[Loc],MATCH(tblTeamSch[[#This Row],[Org]],[1]!tblOrg[Organization],0)),[1]!tblLoc[Loc],0))</f>
        <v>0</v>
      </c>
      <c r="T1326" s="6" t="e">
        <f>INDEX([1]!tblLoc[Score],MATCH(INDEX([1]!tblOrg[Loc],MATCH(#REF!,[1]!tblOrg[Abbr],0)),[1]!tblLoc[Loc],0))</f>
        <v>#REF!</v>
      </c>
      <c r="U1326" s="6">
        <f>IFERROR(INDEX([1]!tblLoc[Score],MATCH(INDEX([1]!tblOrg[Loc],MATCH(INDEX(FacList,MATCH(tblTeamSch[[#This Row],[Facility]],INDEX(FacList,,1),0),3),[1]!tblOrg[Org Num],0)),[1]!tblLoc[Loc],0)),"")</f>
        <v>4</v>
      </c>
      <c r="V1326" s="6">
        <f>IF(OR(tblTeamSch[[#This Row],[Court]]="",tblTeamSch[[#This Row],[Home]]&gt;0),0,IF(tblTeamSch[[#This Row],[Court]]&lt;10,0,IF(tblTeamSch[[#This Row],[Home Court]]=10,0,10)))</f>
        <v>0</v>
      </c>
      <c r="W1326" s="6" t="e">
        <f>COUNTIFS(tblTeamSch[Travel Score for Game],10,tblTeamSch[Home],0,#REF!,#REF!)</f>
        <v>#REF!</v>
      </c>
      <c r="X1326" s="6" t="str">
        <f>IFERROR(INDEX(tblTeamSch[Overall Travel Score],MATCH(tblTeamSch[[#This Row],[Opponent]],tblTeamSch[Team],0)),"")</f>
        <v/>
      </c>
      <c r="Y1326" s="6" cm="1">
        <f t="array" ref="Y1326">IF(Y1325="Num",1,IF(Y1325="","",IF(Y1325+1&gt;TotalNumRegGames*2,"",Y1325+1)))</f>
        <v>1325</v>
      </c>
    </row>
    <row r="1327" spans="1:25" ht="13.35" customHeight="1" x14ac:dyDescent="0.3">
      <c r="A1327" s="6" cm="1">
        <f t="array" ref="A1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270</v>
      </c>
      <c r="B1327" s="6" cm="1">
        <f t="array" ref="B1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7" s="6">
        <f>IFERROR(INDEX([1]!tblSchedule[Week Game Scheduled],MATCH(tblTeamSch[[#This Row],[Game Num]],[1]!tblSchedule[GameNum],0)),"")</f>
        <v>50</v>
      </c>
      <c r="D1327" s="6">
        <f>IFERROR(INDEX([1]!tblSchedule[Round],MATCH(tblTeamSch[[#This Row],[Game Num]],[1]!tblSchedule[GameNum],0)),"")</f>
        <v>2</v>
      </c>
      <c r="E1327" s="6">
        <f>IFERROR(INDEX([1]!tblSchedule[Rnd Sch],MATCH(tblTeamSch[[#This Row],[Game Num]],[1]!tblSchedule[GameNum],0)),"")</f>
        <v>2</v>
      </c>
      <c r="F1327" s="6" t="str">
        <f>IFERROR(INDEX([1]!tblSchedule[DLC],MATCH(tblTeamSch[[#This Row],[Game Num]],[1]!tblSchedule[GameNum],0)),"")</f>
        <v>6B1A</v>
      </c>
      <c r="G1327" s="7" t="str">
        <f>IFERROR(INDEX([1]!tblSchedule[Facility],MATCH(tblTeamSch[[#This Row],[Game Num]],[1]!tblSchedule[GameNum],0)),"")</f>
        <v>St. Stephen Martyr Gym</v>
      </c>
      <c r="H1327" s="8">
        <f>IFERROR(INDEX([1]!tblSchedule[Game Date],MATCH(tblTeamSch[[#This Row],[Game Num]],[1]!tblSchedule[GameNum],0)),"")</f>
        <v>46004</v>
      </c>
      <c r="I1327" s="9">
        <f>IFERROR(INDEX([1]!tblSchedule[Game Time],MATCH(tblTeamSch[[#This Row],[Game Num]],[1]!tblSchedule[GameNum],0)),"")</f>
        <v>0.375</v>
      </c>
      <c r="J1327" s="10" t="str">
        <f>IFERROR(INDEX([1]!tblTeams[Organization],MATCH(tblTeamSch[[#This Row],[Team]],[1]!tblTeams[Team],0)),"")</f>
        <v>St. Francis of Assisi</v>
      </c>
      <c r="K1327" s="10" t="str">
        <f>IFERROR(INDEX([1]!tblOrg[Abbr],MATCH(tblTeamSch[[#This Row],[Org]],[1]!tblOrg[Organization],0)),"")</f>
        <v>SFA</v>
      </c>
      <c r="L1327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27" s="10" t="str">
        <f>IFERROR(INDEX(IF(tblTeamSch[[#This Row],[1vs2]]=1,[1]!tblSchedule[Team 2 Name],[1]!tblSchedule[Team 1 Name]),MATCH(tblTeamSch[[#This Row],[Game Num]],[1]!tblSchedule[GameNum],0)),"")</f>
        <v>OLOL 5/6 BB #1</v>
      </c>
      <c r="N1327" s="6"/>
      <c r="O1327" s="6"/>
      <c r="P1327" s="6"/>
      <c r="Q1327" s="6">
        <f>INDEX([1]!tblSchedule[Home Game],MATCH(tblTeamSch[[#This Row],[Game Num]],[1]!tblSchedule[GameNum],0))</f>
        <v>0</v>
      </c>
      <c r="R1327" s="7" t="e">
        <f>IF(COUNTIFS(tblTeamSch[Team],tblTeamSch[[#This Row],[Team]],#REF!,1)&gt;1,"Y","")</f>
        <v>#REF!</v>
      </c>
      <c r="S1327" s="6">
        <f>INDEX([1]!tblLoc[Score],MATCH(INDEX([1]!tblOrg[Loc],MATCH(tblTeamSch[[#This Row],[Org]],[1]!tblOrg[Organization],0)),[1]!tblLoc[Loc],0))</f>
        <v>0</v>
      </c>
      <c r="T1327" s="6" t="e">
        <f>INDEX([1]!tblLoc[Score],MATCH(INDEX([1]!tblOrg[Loc],MATCH(#REF!,[1]!tblOrg[Abbr],0)),[1]!tblLoc[Loc],0))</f>
        <v>#REF!</v>
      </c>
      <c r="U1327" s="6">
        <f>IFERROR(INDEX([1]!tblLoc[Score],MATCH(INDEX([1]!tblOrg[Loc],MATCH(INDEX(FacList,MATCH(tblTeamSch[[#This Row],[Facility]],INDEX(FacList,,1),0),3),[1]!tblOrg[Org Num],0)),[1]!tblLoc[Loc],0)),"")</f>
        <v>0</v>
      </c>
      <c r="V1327" s="6">
        <f>IF(OR(tblTeamSch[[#This Row],[Court]]="",tblTeamSch[[#This Row],[Home]]&gt;0),0,IF(tblTeamSch[[#This Row],[Court]]&lt;10,0,IF(tblTeamSch[[#This Row],[Home Court]]=10,0,10)))</f>
        <v>0</v>
      </c>
      <c r="W1327" s="6" t="e">
        <f>COUNTIFS(tblTeamSch[Travel Score for Game],10,tblTeamSch[Home],0,#REF!,#REF!)</f>
        <v>#REF!</v>
      </c>
      <c r="X1327" s="6" t="str">
        <f>IFERROR(INDEX(tblTeamSch[Overall Travel Score],MATCH(tblTeamSch[[#This Row],[Opponent]],tblTeamSch[Team],0)),"")</f>
        <v/>
      </c>
      <c r="Y1327" s="6" cm="1">
        <f t="array" ref="Y1327">IF(Y1326="Num",1,IF(Y1326="","",IF(Y1326+1&gt;TotalNumRegGames*2,"",Y1326+1)))</f>
        <v>1326</v>
      </c>
    </row>
    <row r="1328" spans="1:25" ht="13.35" customHeight="1" x14ac:dyDescent="0.3">
      <c r="A1328" s="6" cm="1">
        <f t="array" ref="A1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276</v>
      </c>
      <c r="B1328" s="6" cm="1">
        <f t="array" ref="B1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8" s="6">
        <f>IFERROR(INDEX([1]!tblSchedule[Week Game Scheduled],MATCH(tblTeamSch[[#This Row],[Game Num]],[1]!tblSchedule[GameNum],0)),"")</f>
        <v>6</v>
      </c>
      <c r="D1328" s="6">
        <f>IFERROR(INDEX([1]!tblSchedule[Round],MATCH(tblTeamSch[[#This Row],[Game Num]],[1]!tblSchedule[GameNum],0)),"")</f>
        <v>3</v>
      </c>
      <c r="E1328" s="6">
        <f>IFERROR(INDEX([1]!tblSchedule[Rnd Sch],MATCH(tblTeamSch[[#This Row],[Game Num]],[1]!tblSchedule[GameNum],0)),"")</f>
        <v>3</v>
      </c>
      <c r="F1328" s="6" t="str">
        <f>IFERROR(INDEX([1]!tblSchedule[DLC],MATCH(tblTeamSch[[#This Row],[Game Num]],[1]!tblSchedule[GameNum],0)),"")</f>
        <v>6B1A</v>
      </c>
      <c r="G1328" s="7" t="str">
        <f>IFERROR(INDEX([1]!tblSchedule[Facility],MATCH(tblTeamSch[[#This Row],[Game Num]],[1]!tblSchedule[GameNum],0)),"")</f>
        <v>Ascension Gym</v>
      </c>
      <c r="H1328" s="8">
        <f>IFERROR(INDEX([1]!tblSchedule[Game Date],MATCH(tblTeamSch[[#This Row],[Game Num]],[1]!tblSchedule[GameNum],0)),"")</f>
        <v>46026</v>
      </c>
      <c r="I1328" s="9">
        <f>IFERROR(INDEX([1]!tblSchedule[Game Time],MATCH(tblTeamSch[[#This Row],[Game Num]],[1]!tblSchedule[GameNum],0)),"")</f>
        <v>0.66666666666666663</v>
      </c>
      <c r="J1328" s="10" t="str">
        <f>IFERROR(INDEX([1]!tblTeams[Organization],MATCH(tblTeamSch[[#This Row],[Team]],[1]!tblTeams[Team],0)),"")</f>
        <v>St. Francis of Assisi</v>
      </c>
      <c r="K1328" s="10" t="str">
        <f>IFERROR(INDEX([1]!tblOrg[Abbr],MATCH(tblTeamSch[[#This Row],[Org]],[1]!tblOrg[Organization],0)),"")</f>
        <v>SFA</v>
      </c>
      <c r="L1328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28" s="10" t="str">
        <f>IFERROR(INDEX(IF(tblTeamSch[[#This Row],[1vs2]]=1,[1]!tblSchedule[Team 2 Name],[1]!tblSchedule[Team 1 Name]),MATCH(tblTeamSch[[#This Row],[Game Num]],[1]!tblSchedule[GameNum],0)),"")</f>
        <v>Ascension BB 6B#1</v>
      </c>
      <c r="N1328" s="6"/>
      <c r="O1328" s="6"/>
      <c r="P1328" s="6"/>
      <c r="Q1328" s="6">
        <f>INDEX([1]!tblSchedule[Home Game],MATCH(tblTeamSch[[#This Row],[Game Num]],[1]!tblSchedule[GameNum],0))</f>
        <v>1</v>
      </c>
      <c r="R1328" s="7" t="e">
        <f>IF(COUNTIFS(tblTeamSch[Team],tblTeamSch[[#This Row],[Team]],#REF!,1)&gt;1,"Y","")</f>
        <v>#REF!</v>
      </c>
      <c r="S1328" s="6">
        <f>INDEX([1]!tblLoc[Score],MATCH(INDEX([1]!tblOrg[Loc],MATCH(tblTeamSch[[#This Row],[Org]],[1]!tblOrg[Organization],0)),[1]!tblLoc[Loc],0))</f>
        <v>0</v>
      </c>
      <c r="T1328" s="6" t="e">
        <f>INDEX([1]!tblLoc[Score],MATCH(INDEX([1]!tblOrg[Loc],MATCH(#REF!,[1]!tblOrg[Abbr],0)),[1]!tblLoc[Loc],0))</f>
        <v>#REF!</v>
      </c>
      <c r="U1328" s="6">
        <f>IFERROR(INDEX([1]!tblLoc[Score],MATCH(INDEX([1]!tblOrg[Loc],MATCH(INDEX(FacList,MATCH(tblTeamSch[[#This Row],[Facility]],INDEX(FacList,,1),0),3),[1]!tblOrg[Org Num],0)),[1]!tblLoc[Loc],0)),"")</f>
        <v>0</v>
      </c>
      <c r="V1328" s="6">
        <f>IF(OR(tblTeamSch[[#This Row],[Court]]="",tblTeamSch[[#This Row],[Home]]&gt;0),0,IF(tblTeamSch[[#This Row],[Court]]&lt;10,0,IF(tblTeamSch[[#This Row],[Home Court]]=10,0,10)))</f>
        <v>0</v>
      </c>
      <c r="W1328" s="6" t="e">
        <f>COUNTIFS(tblTeamSch[Travel Score for Game],10,tblTeamSch[Home],0,#REF!,#REF!)</f>
        <v>#REF!</v>
      </c>
      <c r="X1328" s="6" t="str">
        <f>IFERROR(INDEX(tblTeamSch[Overall Travel Score],MATCH(tblTeamSch[[#This Row],[Opponent]],tblTeamSch[Team],0)),"")</f>
        <v/>
      </c>
      <c r="Y1328" s="6" cm="1">
        <f t="array" ref="Y1328">IF(Y1327="Num",1,IF(Y1327="","",IF(Y1327+1&gt;TotalNumRegGames*2,"",Y1327+1)))</f>
        <v>1327</v>
      </c>
    </row>
    <row r="1329" spans="1:25" ht="13.35" customHeight="1" x14ac:dyDescent="0.3">
      <c r="A1329" s="6" cm="1">
        <f t="array" ref="A1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282</v>
      </c>
      <c r="B1329" s="6" cm="1">
        <f t="array" ref="B1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29" s="6">
        <f>IFERROR(INDEX([1]!tblSchedule[Week Game Scheduled],MATCH(tblTeamSch[[#This Row],[Game Num]],[1]!tblSchedule[GameNum],0)),"")</f>
        <v>6</v>
      </c>
      <c r="D1329" s="6">
        <f>IFERROR(INDEX([1]!tblSchedule[Round],MATCH(tblTeamSch[[#This Row],[Game Num]],[1]!tblSchedule[GameNum],0)),"")</f>
        <v>4</v>
      </c>
      <c r="E1329" s="6">
        <f>IFERROR(INDEX([1]!tblSchedule[Rnd Sch],MATCH(tblTeamSch[[#This Row],[Game Num]],[1]!tblSchedule[GameNum],0)),"")</f>
        <v>4</v>
      </c>
      <c r="F1329" s="6" t="str">
        <f>IFERROR(INDEX([1]!tblSchedule[DLC],MATCH(tblTeamSch[[#This Row],[Game Num]],[1]!tblSchedule[GameNum],0)),"")</f>
        <v>6B1A</v>
      </c>
      <c r="G1329" s="7" t="str">
        <f>IFERROR(INDEX([1]!tblSchedule[Facility],MATCH(tblTeamSch[[#This Row],[Game Num]],[1]!tblSchedule[GameNum],0)),"")</f>
        <v>St. Martha Gym (Bethany Center)</v>
      </c>
      <c r="H1329" s="8">
        <f>IFERROR(INDEX([1]!tblSchedule[Game Date],MATCH(tblTeamSch[[#This Row],[Game Num]],[1]!tblSchedule[GameNum],0)),"")</f>
        <v>46032</v>
      </c>
      <c r="I1329" s="9">
        <f>IFERROR(INDEX([1]!tblSchedule[Game Time],MATCH(tblTeamSch[[#This Row],[Game Num]],[1]!tblSchedule[GameNum],0)),"")</f>
        <v>0.375</v>
      </c>
      <c r="J1329" s="10" t="str">
        <f>IFERROR(INDEX([1]!tblTeams[Organization],MATCH(tblTeamSch[[#This Row],[Team]],[1]!tblTeams[Team],0)),"")</f>
        <v>St. Francis of Assisi</v>
      </c>
      <c r="K1329" s="10" t="str">
        <f>IFERROR(INDEX([1]!tblOrg[Abbr],MATCH(tblTeamSch[[#This Row],[Org]],[1]!tblOrg[Organization],0)),"")</f>
        <v>SFA</v>
      </c>
      <c r="L1329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29" s="10" t="str">
        <f>IFERROR(INDEX(IF(tblTeamSch[[#This Row],[1vs2]]=1,[1]!tblSchedule[Team 2 Name],[1]!tblSchedule[Team 1 Name]),MATCH(tblTeamSch[[#This Row],[Game Num]],[1]!tblSchedule[GameNum],0)),"")</f>
        <v>St Martha Basketball 6B#1</v>
      </c>
      <c r="N1329" s="6"/>
      <c r="O1329" s="6"/>
      <c r="P1329" s="6"/>
      <c r="Q1329" s="6">
        <f>INDEX([1]!tblSchedule[Home Game],MATCH(tblTeamSch[[#This Row],[Game Num]],[1]!tblSchedule[GameNum],0))</f>
        <v>1</v>
      </c>
      <c r="R1329" s="7" t="e">
        <f>IF(COUNTIFS(tblTeamSch[Team],tblTeamSch[[#This Row],[Team]],#REF!,1)&gt;1,"Y","")</f>
        <v>#REF!</v>
      </c>
      <c r="S1329" s="6">
        <f>INDEX([1]!tblLoc[Score],MATCH(INDEX([1]!tblOrg[Loc],MATCH(tblTeamSch[[#This Row],[Org]],[1]!tblOrg[Organization],0)),[1]!tblLoc[Loc],0))</f>
        <v>0</v>
      </c>
      <c r="T1329" s="6" t="e">
        <f>INDEX([1]!tblLoc[Score],MATCH(INDEX([1]!tblOrg[Loc],MATCH(#REF!,[1]!tblOrg[Abbr],0)),[1]!tblLoc[Loc],0))</f>
        <v>#REF!</v>
      </c>
      <c r="U1329" s="6">
        <f>IFERROR(INDEX([1]!tblLoc[Score],MATCH(INDEX([1]!tblOrg[Loc],MATCH(INDEX(FacList,MATCH(tblTeamSch[[#This Row],[Facility]],INDEX(FacList,,1),0),3),[1]!tblOrg[Org Num],0)),[1]!tblLoc[Loc],0)),"")</f>
        <v>0</v>
      </c>
      <c r="V1329" s="6">
        <f>IF(OR(tblTeamSch[[#This Row],[Court]]="",tblTeamSch[[#This Row],[Home]]&gt;0),0,IF(tblTeamSch[[#This Row],[Court]]&lt;10,0,IF(tblTeamSch[[#This Row],[Home Court]]=10,0,10)))</f>
        <v>0</v>
      </c>
      <c r="W1329" s="6" t="e">
        <f>COUNTIFS(tblTeamSch[Travel Score for Game],10,tblTeamSch[Home],0,#REF!,#REF!)</f>
        <v>#REF!</v>
      </c>
      <c r="X1329" s="6" t="str">
        <f>IFERROR(INDEX(tblTeamSch[Overall Travel Score],MATCH(tblTeamSch[[#This Row],[Opponent]],tblTeamSch[Team],0)),"")</f>
        <v/>
      </c>
      <c r="Y1329" s="6" cm="1">
        <f t="array" ref="Y1329">IF(Y1328="Num",1,IF(Y1328="","",IF(Y1328+1&gt;TotalNumRegGames*2,"",Y1328+1)))</f>
        <v>1328</v>
      </c>
    </row>
    <row r="1330" spans="1:25" ht="13.35" customHeight="1" x14ac:dyDescent="0.3">
      <c r="A1330" s="6" cm="1">
        <f t="array" ref="A1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285</v>
      </c>
      <c r="B1330" s="6" cm="1">
        <f t="array" ref="B1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30" s="6">
        <f>IFERROR(INDEX([1]!tblSchedule[Week Game Scheduled],MATCH(tblTeamSch[[#This Row],[Game Num]],[1]!tblSchedule[GameNum],0)),"")</f>
        <v>8</v>
      </c>
      <c r="D1330" s="6">
        <f>IFERROR(INDEX([1]!tblSchedule[Round],MATCH(tblTeamSch[[#This Row],[Game Num]],[1]!tblSchedule[GameNum],0)),"")</f>
        <v>5</v>
      </c>
      <c r="E1330" s="6">
        <f>IFERROR(INDEX([1]!tblSchedule[Rnd Sch],MATCH(tblTeamSch[[#This Row],[Game Num]],[1]!tblSchedule[GameNum],0)),"")</f>
        <v>5</v>
      </c>
      <c r="F1330" s="6" t="str">
        <f>IFERROR(INDEX([1]!tblSchedule[DLC],MATCH(tblTeamSch[[#This Row],[Game Num]],[1]!tblSchedule[GameNum],0)),"")</f>
        <v>6B1A</v>
      </c>
      <c r="G1330" s="7" t="str">
        <f>IFERROR(INDEX([1]!tblSchedule[Facility],MATCH(tblTeamSch[[#This Row],[Game Num]],[1]!tblSchedule[GameNum],0)),"")</f>
        <v>St. Paul Gym</v>
      </c>
      <c r="H1330" s="8">
        <f>IFERROR(INDEX([1]!tblSchedule[Game Date],MATCH(tblTeamSch[[#This Row],[Game Num]],[1]!tblSchedule[GameNum],0)),"")</f>
        <v>46040</v>
      </c>
      <c r="I1330" s="9">
        <f>IFERROR(INDEX([1]!tblSchedule[Game Time],MATCH(tblTeamSch[[#This Row],[Game Num]],[1]!tblSchedule[GameNum],0)),"")</f>
        <v>0.58333333333333337</v>
      </c>
      <c r="J1330" s="10" t="str">
        <f>IFERROR(INDEX([1]!tblTeams[Organization],MATCH(tblTeamSch[[#This Row],[Team]],[1]!tblTeams[Team],0)),"")</f>
        <v>St. Francis of Assisi</v>
      </c>
      <c r="K1330" s="10" t="str">
        <f>IFERROR(INDEX([1]!tblOrg[Abbr],MATCH(tblTeamSch[[#This Row],[Org]],[1]!tblOrg[Organization],0)),"")</f>
        <v>SFA</v>
      </c>
      <c r="L1330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30" s="10" t="str">
        <f>IFERROR(INDEX(IF(tblTeamSch[[#This Row],[1vs2]]=1,[1]!tblSchedule[Team 2 Name],[1]!tblSchedule[Team 1 Name]),MATCH(tblTeamSch[[#This Row],[Game Num]],[1]!tblSchedule[GameNum],0)),"")</f>
        <v>St Paul BB 6B#1</v>
      </c>
      <c r="N1330" s="6"/>
      <c r="O1330" s="6"/>
      <c r="P1330" s="6"/>
      <c r="Q1330" s="6">
        <f>INDEX([1]!tblSchedule[Home Game],MATCH(tblTeamSch[[#This Row],[Game Num]],[1]!tblSchedule[GameNum],0))</f>
        <v>1</v>
      </c>
      <c r="R1330" s="7" t="e">
        <f>IF(COUNTIFS(tblTeamSch[Team],tblTeamSch[[#This Row],[Team]],#REF!,1)&gt;1,"Y","")</f>
        <v>#REF!</v>
      </c>
      <c r="S1330" s="6">
        <f>INDEX([1]!tblLoc[Score],MATCH(INDEX([1]!tblOrg[Loc],MATCH(tblTeamSch[[#This Row],[Org]],[1]!tblOrg[Organization],0)),[1]!tblLoc[Loc],0))</f>
        <v>0</v>
      </c>
      <c r="T1330" s="6" t="e">
        <f>INDEX([1]!tblLoc[Score],MATCH(INDEX([1]!tblOrg[Loc],MATCH(#REF!,[1]!tblOrg[Abbr],0)),[1]!tblLoc[Loc],0))</f>
        <v>#REF!</v>
      </c>
      <c r="U1330" s="6">
        <f>IFERROR(INDEX([1]!tblLoc[Score],MATCH(INDEX([1]!tblOrg[Loc],MATCH(INDEX(FacList,MATCH(tblTeamSch[[#This Row],[Facility]],INDEX(FacList,,1),0),3),[1]!tblOrg[Org Num],0)),[1]!tblLoc[Loc],0)),"")</f>
        <v>10</v>
      </c>
      <c r="V1330" s="6">
        <f>IF(OR(tblTeamSch[[#This Row],[Court]]="",tblTeamSch[[#This Row],[Home]]&gt;0),0,IF(tblTeamSch[[#This Row],[Court]]&lt;10,0,IF(tblTeamSch[[#This Row],[Home Court]]=10,0,10)))</f>
        <v>0</v>
      </c>
      <c r="W1330" s="6" t="e">
        <f>COUNTIFS(tblTeamSch[Travel Score for Game],10,tblTeamSch[Home],0,#REF!,#REF!)</f>
        <v>#REF!</v>
      </c>
      <c r="X1330" s="6" t="str">
        <f>IFERROR(INDEX(tblTeamSch[Overall Travel Score],MATCH(tblTeamSch[[#This Row],[Opponent]],tblTeamSch[Team],0)),"")</f>
        <v/>
      </c>
      <c r="Y1330" s="6" cm="1">
        <f t="array" ref="Y1330">IF(Y1329="Num",1,IF(Y1329="","",IF(Y1329+1&gt;TotalNumRegGames*2,"",Y1329+1)))</f>
        <v>1329</v>
      </c>
    </row>
    <row r="1331" spans="1:25" ht="13.35" customHeight="1" x14ac:dyDescent="0.3">
      <c r="A1331" s="6" cm="1">
        <f t="array" ref="A1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294</v>
      </c>
      <c r="B1331" s="6" cm="1">
        <f t="array" ref="B1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1" s="6">
        <f>IFERROR(INDEX([1]!tblSchedule[Week Game Scheduled],MATCH(tblTeamSch[[#This Row],[Game Num]],[1]!tblSchedule[GameNum],0)),"")</f>
        <v>9</v>
      </c>
      <c r="D1331" s="6">
        <f>IFERROR(INDEX([1]!tblSchedule[Round],MATCH(tblTeamSch[[#This Row],[Game Num]],[1]!tblSchedule[GameNum],0)),"")</f>
        <v>6</v>
      </c>
      <c r="E1331" s="6">
        <f>IFERROR(INDEX([1]!tblSchedule[Rnd Sch],MATCH(tblTeamSch[[#This Row],[Game Num]],[1]!tblSchedule[GameNum],0)),"")</f>
        <v>6</v>
      </c>
      <c r="F1331" s="6" t="str">
        <f>IFERROR(INDEX([1]!tblSchedule[DLC],MATCH(tblTeamSch[[#This Row],[Game Num]],[1]!tblSchedule[GameNum],0)),"")</f>
        <v>6B1A</v>
      </c>
      <c r="G1331" s="7" t="str">
        <f>IFERROR(INDEX([1]!tblSchedule[Facility],MATCH(tblTeamSch[[#This Row],[Game Num]],[1]!tblSchedule[GameNum],0)),"")</f>
        <v>Saint Bernard Parish Hall</v>
      </c>
      <c r="H1331" s="8">
        <f>IFERROR(INDEX([1]!tblSchedule[Game Date],MATCH(tblTeamSch[[#This Row],[Game Num]],[1]!tblSchedule[GameNum],0)),"")</f>
        <v>46047</v>
      </c>
      <c r="I1331" s="9">
        <f>IFERROR(INDEX([1]!tblSchedule[Game Time],MATCH(tblTeamSch[[#This Row],[Game Num]],[1]!tblSchedule[GameNum],0)),"")</f>
        <v>0.58333333333333337</v>
      </c>
      <c r="J1331" s="10" t="str">
        <f>IFERROR(INDEX([1]!tblTeams[Organization],MATCH(tblTeamSch[[#This Row],[Team]],[1]!tblTeams[Team],0)),"")</f>
        <v>St. Francis of Assisi</v>
      </c>
      <c r="K1331" s="10" t="str">
        <f>IFERROR(INDEX([1]!tblOrg[Abbr],MATCH(tblTeamSch[[#This Row],[Org]],[1]!tblOrg[Organization],0)),"")</f>
        <v>SFA</v>
      </c>
      <c r="L1331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31" s="10" t="str">
        <f>IFERROR(INDEX(IF(tblTeamSch[[#This Row],[1vs2]]=1,[1]!tblSchedule[Team 2 Name],[1]!tblSchedule[Team 1 Name]),MATCH(tblTeamSch[[#This Row],[Game Num]],[1]!tblSchedule[GameNum],0)),"")</f>
        <v>St Bernard BB 6B#1</v>
      </c>
      <c r="N1331" s="6"/>
      <c r="O1331" s="6"/>
      <c r="P1331" s="6"/>
      <c r="Q1331" s="6">
        <f>INDEX([1]!tblSchedule[Home Game],MATCH(tblTeamSch[[#This Row],[Game Num]],[1]!tblSchedule[GameNum],0))</f>
        <v>1</v>
      </c>
      <c r="R1331" s="7" t="e">
        <f>IF(COUNTIFS(tblTeamSch[Team],tblTeamSch[[#This Row],[Team]],#REF!,1)&gt;1,"Y","")</f>
        <v>#REF!</v>
      </c>
      <c r="S1331" s="6">
        <f>INDEX([1]!tblLoc[Score],MATCH(INDEX([1]!tblOrg[Loc],MATCH(tblTeamSch[[#This Row],[Org]],[1]!tblOrg[Organization],0)),[1]!tblLoc[Loc],0))</f>
        <v>0</v>
      </c>
      <c r="T1331" s="6" t="e">
        <f>INDEX([1]!tblLoc[Score],MATCH(INDEX([1]!tblOrg[Loc],MATCH(#REF!,[1]!tblOrg[Abbr],0)),[1]!tblLoc[Loc],0))</f>
        <v>#REF!</v>
      </c>
      <c r="U1331" s="6">
        <f>IFERROR(INDEX([1]!tblLoc[Score],MATCH(INDEX([1]!tblOrg[Loc],MATCH(INDEX(FacList,MATCH(tblTeamSch[[#This Row],[Facility]],INDEX(FacList,,1),0),3),[1]!tblOrg[Org Num],0)),[1]!tblLoc[Loc],0)),"")</f>
        <v>7</v>
      </c>
      <c r="V1331" s="6">
        <f>IF(OR(tblTeamSch[[#This Row],[Court]]="",tblTeamSch[[#This Row],[Home]]&gt;0),0,IF(tblTeamSch[[#This Row],[Court]]&lt;10,0,IF(tblTeamSch[[#This Row],[Home Court]]=10,0,10)))</f>
        <v>0</v>
      </c>
      <c r="W1331" s="6" t="e">
        <f>COUNTIFS(tblTeamSch[Travel Score for Game],10,tblTeamSch[Home],0,#REF!,#REF!)</f>
        <v>#REF!</v>
      </c>
      <c r="X1331" s="6" t="str">
        <f>IFERROR(INDEX(tblTeamSch[Overall Travel Score],MATCH(tblTeamSch[[#This Row],[Opponent]],tblTeamSch[Team],0)),"")</f>
        <v/>
      </c>
      <c r="Y1331" s="6" cm="1">
        <f t="array" ref="Y1331">IF(Y1330="Num",1,IF(Y1330="","",IF(Y1330+1&gt;TotalNumRegGames*2,"",Y1330+1)))</f>
        <v>1330</v>
      </c>
    </row>
    <row r="1332" spans="1:25" ht="13.35" customHeight="1" x14ac:dyDescent="0.3">
      <c r="A1332" s="6" cm="1">
        <f t="array" ref="A1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298</v>
      </c>
      <c r="B1332" s="6" cm="1">
        <f t="array" ref="B1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32" s="6">
        <f>IFERROR(INDEX([1]!tblSchedule[Week Game Scheduled],MATCH(tblTeamSch[[#This Row],[Game Num]],[1]!tblSchedule[GameNum],0)),"")</f>
        <v>10</v>
      </c>
      <c r="D1332" s="6">
        <f>IFERROR(INDEX([1]!tblSchedule[Round],MATCH(tblTeamSch[[#This Row],[Game Num]],[1]!tblSchedule[GameNum],0)),"")</f>
        <v>7</v>
      </c>
      <c r="E1332" s="6">
        <f>IFERROR(INDEX([1]!tblSchedule[Rnd Sch],MATCH(tblTeamSch[[#This Row],[Game Num]],[1]!tblSchedule[GameNum],0)),"")</f>
        <v>7</v>
      </c>
      <c r="F1332" s="6" t="str">
        <f>IFERROR(INDEX([1]!tblSchedule[DLC],MATCH(tblTeamSch[[#This Row],[Game Num]],[1]!tblSchedule[GameNum],0)),"")</f>
        <v>6B1A</v>
      </c>
      <c r="G1332" s="7" t="str">
        <f>IFERROR(INDEX([1]!tblSchedule[Facility],MATCH(tblTeamSch[[#This Row],[Game Num]],[1]!tblSchedule[GameNum],0)),"")</f>
        <v>St Edward Gym</v>
      </c>
      <c r="H1332" s="8">
        <f>IFERROR(INDEX([1]!tblSchedule[Game Date],MATCH(tblTeamSch[[#This Row],[Game Num]],[1]!tblSchedule[GameNum],0)),"")</f>
        <v>46054</v>
      </c>
      <c r="I1332" s="9">
        <f>IFERROR(INDEX([1]!tblSchedule[Game Time],MATCH(tblTeamSch[[#This Row],[Game Num]],[1]!tblSchedule[GameNum],0)),"")</f>
        <v>0.58333333333333337</v>
      </c>
      <c r="J1332" s="10" t="str">
        <f>IFERROR(INDEX([1]!tblTeams[Organization],MATCH(tblTeamSch[[#This Row],[Team]],[1]!tblTeams[Team],0)),"")</f>
        <v>St. Francis of Assisi</v>
      </c>
      <c r="K1332" s="10" t="str">
        <f>IFERROR(INDEX([1]!tblOrg[Abbr],MATCH(tblTeamSch[[#This Row],[Org]],[1]!tblOrg[Organization],0)),"")</f>
        <v>SFA</v>
      </c>
      <c r="L1332" s="10" t="str">
        <f>IFERROR(INDEX(IF(tblTeamSch[[#This Row],[1vs2]]=1,[1]!tblSchedule[Team 1 Name],[1]!tblSchedule[Team 2 Name]),MATCH(tblTeamSch[[#This Row],[Game Num]],[1]!tblSchedule[GameNum],0)),"")</f>
        <v>St. Francis of Assisi BB 6B#1</v>
      </c>
      <c r="M1332" s="10" t="str">
        <f>IFERROR(INDEX(IF(tblTeamSch[[#This Row],[1vs2]]=1,[1]!tblSchedule[Team 2 Name],[1]!tblSchedule[Team 1 Name]),MATCH(tblTeamSch[[#This Row],[Game Num]],[1]!tblSchedule[GameNum],0)),"")</f>
        <v>Nativity BB 6B #1</v>
      </c>
      <c r="N1332" s="6"/>
      <c r="O1332" s="6"/>
      <c r="P1332" s="6"/>
      <c r="Q1332" s="6">
        <f>INDEX([1]!tblSchedule[Home Game],MATCH(tblTeamSch[[#This Row],[Game Num]],[1]!tblSchedule[GameNum],0))</f>
        <v>0</v>
      </c>
      <c r="R1332" s="7" t="e">
        <f>IF(COUNTIFS(tblTeamSch[Team],tblTeamSch[[#This Row],[Team]],#REF!,1)&gt;1,"Y","")</f>
        <v>#REF!</v>
      </c>
      <c r="S1332" s="6">
        <f>INDEX([1]!tblLoc[Score],MATCH(INDEX([1]!tblOrg[Loc],MATCH(tblTeamSch[[#This Row],[Org]],[1]!tblOrg[Organization],0)),[1]!tblLoc[Loc],0))</f>
        <v>0</v>
      </c>
      <c r="T1332" s="6" t="e">
        <f>INDEX([1]!tblLoc[Score],MATCH(INDEX([1]!tblOrg[Loc],MATCH(#REF!,[1]!tblOrg[Abbr],0)),[1]!tblLoc[Loc],0))</f>
        <v>#REF!</v>
      </c>
      <c r="U1332" s="6">
        <f>IFERROR(INDEX([1]!tblLoc[Score],MATCH(INDEX([1]!tblOrg[Loc],MATCH(INDEX(FacList,MATCH(tblTeamSch[[#This Row],[Facility]],INDEX(FacList,,1),0),3),[1]!tblOrg[Org Num],0)),[1]!tblLoc[Loc],0)),"")</f>
        <v>7</v>
      </c>
      <c r="V1332" s="6">
        <f>IF(OR(tblTeamSch[[#This Row],[Court]]="",tblTeamSch[[#This Row],[Home]]&gt;0),0,IF(tblTeamSch[[#This Row],[Court]]&lt;10,0,IF(tblTeamSch[[#This Row],[Home Court]]=10,0,10)))</f>
        <v>0</v>
      </c>
      <c r="W1332" s="6" t="e">
        <f>COUNTIFS(tblTeamSch[Travel Score for Game],10,tblTeamSch[Home],0,#REF!,#REF!)</f>
        <v>#REF!</v>
      </c>
      <c r="X1332" s="6" t="str">
        <f>IFERROR(INDEX(tblTeamSch[Overall Travel Score],MATCH(tblTeamSch[[#This Row],[Opponent]],tblTeamSch[Team],0)),"")</f>
        <v/>
      </c>
      <c r="Y1332" s="6" cm="1">
        <f t="array" ref="Y1332">IF(Y1331="Num",1,IF(Y1331="","",IF(Y1331+1&gt;TotalNumRegGames*2,"",Y1331+1)))</f>
        <v>1331</v>
      </c>
    </row>
    <row r="1333" spans="1:25" ht="13.35" customHeight="1" x14ac:dyDescent="0.3">
      <c r="A1333" s="6" cm="1">
        <f t="array" ref="A1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901</v>
      </c>
      <c r="B1333" s="6" cm="1">
        <f t="array" ref="B1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33" s="6">
        <f>IFERROR(INDEX([1]!tblSchedule[Week Game Scheduled],MATCH(tblTeamSch[[#This Row],[Game Num]],[1]!tblSchedule[GameNum],0)),"")</f>
        <v>49</v>
      </c>
      <c r="D1333" s="6">
        <f>IFERROR(INDEX([1]!tblSchedule[Round],MATCH(tblTeamSch[[#This Row],[Game Num]],[1]!tblSchedule[GameNum],0)),"")</f>
        <v>1</v>
      </c>
      <c r="E1333" s="6">
        <f>IFERROR(INDEX([1]!tblSchedule[Rnd Sch],MATCH(tblTeamSch[[#This Row],[Game Num]],[1]!tblSchedule[GameNum],0)),"")</f>
        <v>1</v>
      </c>
      <c r="F1333" s="6" t="str">
        <f>IFERROR(INDEX([1]!tblSchedule[DLC],MATCH(tblTeamSch[[#This Row],[Game Num]],[1]!tblSchedule[GameNum],0)),"")</f>
        <v>6G1A</v>
      </c>
      <c r="G1333" s="7" t="str">
        <f>IFERROR(INDEX([1]!tblSchedule[Facility],MATCH(tblTeamSch[[#This Row],[Game Num]],[1]!tblSchedule[GameNum],0)),"")</f>
        <v>St. Stephen Martyr Gym</v>
      </c>
      <c r="H1333" s="8">
        <f>IFERROR(INDEX([1]!tblSchedule[Game Date],MATCH(tblTeamSch[[#This Row],[Game Num]],[1]!tblSchedule[GameNum],0)),"")</f>
        <v>45997</v>
      </c>
      <c r="I1333" s="9">
        <f>IFERROR(INDEX([1]!tblSchedule[Game Time],MATCH(tblTeamSch[[#This Row],[Game Num]],[1]!tblSchedule[GameNum],0)),"")</f>
        <v>0.41666666666666669</v>
      </c>
      <c r="J1333" s="10" t="str">
        <f>IFERROR(INDEX([1]!tblTeams[Organization],MATCH(tblTeamSch[[#This Row],[Team]],[1]!tblTeams[Team],0)),"")</f>
        <v>St. Francis of Assisi</v>
      </c>
      <c r="K1333" s="10" t="str">
        <f>IFERROR(INDEX([1]!tblOrg[Abbr],MATCH(tblTeamSch[[#This Row],[Org]],[1]!tblOrg[Organization],0)),"")</f>
        <v>SFA</v>
      </c>
      <c r="L1333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3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1333" s="6"/>
      <c r="O1333" s="6"/>
      <c r="P1333" s="6"/>
      <c r="Q1333" s="6">
        <f>INDEX([1]!tblSchedule[Home Game],MATCH(tblTeamSch[[#This Row],[Game Num]],[1]!tblSchedule[GameNum],0))</f>
        <v>1</v>
      </c>
      <c r="R1333" s="7" t="e">
        <f>IF(COUNTIFS(tblTeamSch[Team],tblTeamSch[[#This Row],[Team]],#REF!,1)&gt;1,"Y","")</f>
        <v>#REF!</v>
      </c>
      <c r="S1333" s="6">
        <f>INDEX([1]!tblLoc[Score],MATCH(INDEX([1]!tblOrg[Loc],MATCH(tblTeamSch[[#This Row],[Org]],[1]!tblOrg[Organization],0)),[1]!tblLoc[Loc],0))</f>
        <v>0</v>
      </c>
      <c r="T1333" s="6" t="e">
        <f>INDEX([1]!tblLoc[Score],MATCH(INDEX([1]!tblOrg[Loc],MATCH(#REF!,[1]!tblOrg[Abbr],0)),[1]!tblLoc[Loc],0))</f>
        <v>#REF!</v>
      </c>
      <c r="U1333" s="6">
        <f>IFERROR(INDEX([1]!tblLoc[Score],MATCH(INDEX([1]!tblOrg[Loc],MATCH(INDEX(FacList,MATCH(tblTeamSch[[#This Row],[Facility]],INDEX(FacList,,1),0),3),[1]!tblOrg[Org Num],0)),[1]!tblLoc[Loc],0)),"")</f>
        <v>0</v>
      </c>
      <c r="V1333" s="6">
        <f>IF(OR(tblTeamSch[[#This Row],[Court]]="",tblTeamSch[[#This Row],[Home]]&gt;0),0,IF(tblTeamSch[[#This Row],[Court]]&lt;10,0,IF(tblTeamSch[[#This Row],[Home Court]]=10,0,10)))</f>
        <v>0</v>
      </c>
      <c r="W1333" s="6" t="e">
        <f>COUNTIFS(tblTeamSch[Travel Score for Game],10,tblTeamSch[Home],0,#REF!,#REF!)</f>
        <v>#REF!</v>
      </c>
      <c r="X1333" s="6" t="str">
        <f>IFERROR(INDEX(tblTeamSch[Overall Travel Score],MATCH(tblTeamSch[[#This Row],[Opponent]],tblTeamSch[Team],0)),"")</f>
        <v/>
      </c>
      <c r="Y1333" s="6" cm="1">
        <f t="array" ref="Y1333">IF(Y1332="Num",1,IF(Y1332="","",IF(Y1332+1&gt;TotalNumRegGames*2,"",Y1332+1)))</f>
        <v>1332</v>
      </c>
    </row>
    <row r="1334" spans="1:25" ht="13.35" customHeight="1" x14ac:dyDescent="0.3">
      <c r="A1334" s="6" cm="1">
        <f t="array" ref="A1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906</v>
      </c>
      <c r="B1334" s="6" cm="1">
        <f t="array" ref="B1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4" s="6">
        <f>IFERROR(INDEX([1]!tblSchedule[Week Game Scheduled],MATCH(tblTeamSch[[#This Row],[Game Num]],[1]!tblSchedule[GameNum],0)),"")</f>
        <v>50</v>
      </c>
      <c r="D1334" s="6">
        <f>IFERROR(INDEX([1]!tblSchedule[Round],MATCH(tblTeamSch[[#This Row],[Game Num]],[1]!tblSchedule[GameNum],0)),"")</f>
        <v>2</v>
      </c>
      <c r="E1334" s="6">
        <f>IFERROR(INDEX([1]!tblSchedule[Rnd Sch],MATCH(tblTeamSch[[#This Row],[Game Num]],[1]!tblSchedule[GameNum],0)),"")</f>
        <v>2</v>
      </c>
      <c r="F1334" s="6" t="str">
        <f>IFERROR(INDEX([1]!tblSchedule[DLC],MATCH(tblTeamSch[[#This Row],[Game Num]],[1]!tblSchedule[GameNum],0)),"")</f>
        <v>6G1A</v>
      </c>
      <c r="G1334" s="7" t="str">
        <f>IFERROR(INDEX([1]!tblSchedule[Facility],MATCH(tblTeamSch[[#This Row],[Game Num]],[1]!tblSchedule[GameNum],0)),"")</f>
        <v>St. Paul Gym</v>
      </c>
      <c r="H1334" s="8">
        <f>IFERROR(INDEX([1]!tblSchedule[Game Date],MATCH(tblTeamSch[[#This Row],[Game Num]],[1]!tblSchedule[GameNum],0)),"")</f>
        <v>46004</v>
      </c>
      <c r="I1334" s="9">
        <f>IFERROR(INDEX([1]!tblSchedule[Game Time],MATCH(tblTeamSch[[#This Row],[Game Num]],[1]!tblSchedule[GameNum],0)),"")</f>
        <v>0.45833333333333331</v>
      </c>
      <c r="J1334" s="10" t="str">
        <f>IFERROR(INDEX([1]!tblTeams[Organization],MATCH(tblTeamSch[[#This Row],[Team]],[1]!tblTeams[Team],0)),"")</f>
        <v>St. Francis of Assisi</v>
      </c>
      <c r="K1334" s="10" t="str">
        <f>IFERROR(INDEX([1]!tblOrg[Abbr],MATCH(tblTeamSch[[#This Row],[Org]],[1]!tblOrg[Organization],0)),"")</f>
        <v>SFA</v>
      </c>
      <c r="L1334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4" s="10" t="str">
        <f>IFERROR(INDEX(IF(tblTeamSch[[#This Row],[1vs2]]=1,[1]!tblSchedule[Team 2 Name],[1]!tblSchedule[Team 1 Name]),MATCH(tblTeamSch[[#This Row],[Game Num]],[1]!tblSchedule[GameNum],0)),"")</f>
        <v>St Paul BB 6G#1</v>
      </c>
      <c r="N1334" s="6"/>
      <c r="O1334" s="6"/>
      <c r="P1334" s="6"/>
      <c r="Q1334" s="6">
        <f>INDEX([1]!tblSchedule[Home Game],MATCH(tblTeamSch[[#This Row],[Game Num]],[1]!tblSchedule[GameNum],0))</f>
        <v>1</v>
      </c>
      <c r="R1334" s="7" t="e">
        <f>IF(COUNTIFS(tblTeamSch[Team],tblTeamSch[[#This Row],[Team]],#REF!,1)&gt;1,"Y","")</f>
        <v>#REF!</v>
      </c>
      <c r="S1334" s="6">
        <f>INDEX([1]!tblLoc[Score],MATCH(INDEX([1]!tblOrg[Loc],MATCH(tblTeamSch[[#This Row],[Org]],[1]!tblOrg[Organization],0)),[1]!tblLoc[Loc],0))</f>
        <v>0</v>
      </c>
      <c r="T1334" s="6" t="e">
        <f>INDEX([1]!tblLoc[Score],MATCH(INDEX([1]!tblOrg[Loc],MATCH(#REF!,[1]!tblOrg[Abbr],0)),[1]!tblLoc[Loc],0))</f>
        <v>#REF!</v>
      </c>
      <c r="U1334" s="6">
        <f>IFERROR(INDEX([1]!tblLoc[Score],MATCH(INDEX([1]!tblOrg[Loc],MATCH(INDEX(FacList,MATCH(tblTeamSch[[#This Row],[Facility]],INDEX(FacList,,1),0),3),[1]!tblOrg[Org Num],0)),[1]!tblLoc[Loc],0)),"")</f>
        <v>10</v>
      </c>
      <c r="V1334" s="6">
        <f>IF(OR(tblTeamSch[[#This Row],[Court]]="",tblTeamSch[[#This Row],[Home]]&gt;0),0,IF(tblTeamSch[[#This Row],[Court]]&lt;10,0,IF(tblTeamSch[[#This Row],[Home Court]]=10,0,10)))</f>
        <v>0</v>
      </c>
      <c r="W1334" s="6" t="e">
        <f>COUNTIFS(tblTeamSch[Travel Score for Game],10,tblTeamSch[Home],0,#REF!,#REF!)</f>
        <v>#REF!</v>
      </c>
      <c r="X1334" s="6" t="str">
        <f>IFERROR(INDEX(tblTeamSch[Overall Travel Score],MATCH(tblTeamSch[[#This Row],[Opponent]],tblTeamSch[Team],0)),"")</f>
        <v/>
      </c>
      <c r="Y1334" s="6" cm="1">
        <f t="array" ref="Y1334">IF(Y1333="Num",1,IF(Y1333="","",IF(Y1333+1&gt;TotalNumRegGames*2,"",Y1333+1)))</f>
        <v>1333</v>
      </c>
    </row>
    <row r="1335" spans="1:25" ht="13.35" customHeight="1" x14ac:dyDescent="0.3">
      <c r="A1335" s="6" cm="1">
        <f t="array" ref="A1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910</v>
      </c>
      <c r="B1335" s="6" cm="1">
        <f t="array" ref="B1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5" s="6">
        <f>IFERROR(INDEX([1]!tblSchedule[Week Game Scheduled],MATCH(tblTeamSch[[#This Row],[Game Num]],[1]!tblSchedule[GameNum],0)),"")</f>
        <v>5</v>
      </c>
      <c r="D1335" s="6">
        <f>IFERROR(INDEX([1]!tblSchedule[Round],MATCH(tblTeamSch[[#This Row],[Game Num]],[1]!tblSchedule[GameNum],0)),"")</f>
        <v>3</v>
      </c>
      <c r="E1335" s="6">
        <f>IFERROR(INDEX([1]!tblSchedule[Rnd Sch],MATCH(tblTeamSch[[#This Row],[Game Num]],[1]!tblSchedule[GameNum],0)),"")</f>
        <v>3</v>
      </c>
      <c r="F1335" s="6" t="str">
        <f>IFERROR(INDEX([1]!tblSchedule[DLC],MATCH(tblTeamSch[[#This Row],[Game Num]],[1]!tblSchedule[GameNum],0)),"")</f>
        <v>6G1A</v>
      </c>
      <c r="G1335" s="7" t="str">
        <f>IFERROR(INDEX([1]!tblSchedule[Facility],MATCH(tblTeamSch[[#This Row],[Game Num]],[1]!tblSchedule[GameNum],0)),"")</f>
        <v>Ascension Gym</v>
      </c>
      <c r="H1335" s="8">
        <f>IFERROR(INDEX([1]!tblSchedule[Game Date],MATCH(tblTeamSch[[#This Row],[Game Num]],[1]!tblSchedule[GameNum],0)),"")</f>
        <v>46025</v>
      </c>
      <c r="I1335" s="9">
        <f>IFERROR(INDEX([1]!tblSchedule[Game Time],MATCH(tblTeamSch[[#This Row],[Game Num]],[1]!tblSchedule[GameNum],0)),"")</f>
        <v>0.45833333333333331</v>
      </c>
      <c r="J1335" s="10" t="str">
        <f>IFERROR(INDEX([1]!tblTeams[Organization],MATCH(tblTeamSch[[#This Row],[Team]],[1]!tblTeams[Team],0)),"")</f>
        <v>St. Francis of Assisi</v>
      </c>
      <c r="K1335" s="10" t="str">
        <f>IFERROR(INDEX([1]!tblOrg[Abbr],MATCH(tblTeamSch[[#This Row],[Org]],[1]!tblOrg[Organization],0)),"")</f>
        <v>SFA</v>
      </c>
      <c r="L1335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5" s="10" t="str">
        <f>IFERROR(INDEX(IF(tblTeamSch[[#This Row],[1vs2]]=1,[1]!tblSchedule[Team 2 Name],[1]!tblSchedule[Team 1 Name]),MATCH(tblTeamSch[[#This Row],[Game Num]],[1]!tblSchedule[GameNum],0)),"")</f>
        <v>Ascension BB 6G#1</v>
      </c>
      <c r="N1335" s="6"/>
      <c r="O1335" s="6"/>
      <c r="P1335" s="6"/>
      <c r="Q1335" s="6">
        <f>INDEX([1]!tblSchedule[Home Game],MATCH(tblTeamSch[[#This Row],[Game Num]],[1]!tblSchedule[GameNum],0))</f>
        <v>1</v>
      </c>
      <c r="R1335" s="7" t="e">
        <f>IF(COUNTIFS(tblTeamSch[Team],tblTeamSch[[#This Row],[Team]],#REF!,1)&gt;1,"Y","")</f>
        <v>#REF!</v>
      </c>
      <c r="S1335" s="6">
        <f>INDEX([1]!tblLoc[Score],MATCH(INDEX([1]!tblOrg[Loc],MATCH(tblTeamSch[[#This Row],[Org]],[1]!tblOrg[Organization],0)),[1]!tblLoc[Loc],0))</f>
        <v>0</v>
      </c>
      <c r="T1335" s="6" t="e">
        <f>INDEX([1]!tblLoc[Score],MATCH(INDEX([1]!tblOrg[Loc],MATCH(#REF!,[1]!tblOrg[Abbr],0)),[1]!tblLoc[Loc],0))</f>
        <v>#REF!</v>
      </c>
      <c r="U1335" s="6">
        <f>IFERROR(INDEX([1]!tblLoc[Score],MATCH(INDEX([1]!tblOrg[Loc],MATCH(INDEX(FacList,MATCH(tblTeamSch[[#This Row],[Facility]],INDEX(FacList,,1),0),3),[1]!tblOrg[Org Num],0)),[1]!tblLoc[Loc],0)),"")</f>
        <v>0</v>
      </c>
      <c r="V1335" s="6">
        <f>IF(OR(tblTeamSch[[#This Row],[Court]]="",tblTeamSch[[#This Row],[Home]]&gt;0),0,IF(tblTeamSch[[#This Row],[Court]]&lt;10,0,IF(tblTeamSch[[#This Row],[Home Court]]=10,0,10)))</f>
        <v>0</v>
      </c>
      <c r="W1335" s="6" t="e">
        <f>COUNTIFS(tblTeamSch[Travel Score for Game],10,tblTeamSch[Home],0,#REF!,#REF!)</f>
        <v>#REF!</v>
      </c>
      <c r="X1335" s="6" t="str">
        <f>IFERROR(INDEX(tblTeamSch[Overall Travel Score],MATCH(tblTeamSch[[#This Row],[Opponent]],tblTeamSch[Team],0)),"")</f>
        <v/>
      </c>
      <c r="Y1335" s="6" cm="1">
        <f t="array" ref="Y1335">IF(Y1334="Num",1,IF(Y1334="","",IF(Y1334+1&gt;TotalNumRegGames*2,"",Y1334+1)))</f>
        <v>1334</v>
      </c>
    </row>
    <row r="1336" spans="1:25" ht="13.35" customHeight="1" x14ac:dyDescent="0.3">
      <c r="A1336" s="6" cm="1">
        <f t="array" ref="A1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912</v>
      </c>
      <c r="B1336" s="6" cm="1">
        <f t="array" ref="B1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36" s="6">
        <f>IFERROR(INDEX([1]!tblSchedule[Week Game Scheduled],MATCH(tblTeamSch[[#This Row],[Game Num]],[1]!tblSchedule[GameNum],0)),"")</f>
        <v>6</v>
      </c>
      <c r="D1336" s="6">
        <f>IFERROR(INDEX([1]!tblSchedule[Round],MATCH(tblTeamSch[[#This Row],[Game Num]],[1]!tblSchedule[GameNum],0)),"")</f>
        <v>4</v>
      </c>
      <c r="E1336" s="6">
        <f>IFERROR(INDEX([1]!tblSchedule[Rnd Sch],MATCH(tblTeamSch[[#This Row],[Game Num]],[1]!tblSchedule[GameNum],0)),"")</f>
        <v>4</v>
      </c>
      <c r="F1336" s="6" t="str">
        <f>IFERROR(INDEX([1]!tblSchedule[DLC],MATCH(tblTeamSch[[#This Row],[Game Num]],[1]!tblSchedule[GameNum],0)),"")</f>
        <v>6G1A</v>
      </c>
      <c r="G1336" s="7" t="str">
        <f>IFERROR(INDEX([1]!tblSchedule[Facility],MATCH(tblTeamSch[[#This Row],[Game Num]],[1]!tblSchedule[GameNum],0)),"")</f>
        <v>St Edward Gym</v>
      </c>
      <c r="H1336" s="8">
        <f>IFERROR(INDEX([1]!tblSchedule[Game Date],MATCH(tblTeamSch[[#This Row],[Game Num]],[1]!tblSchedule[GameNum],0)),"")</f>
        <v>46032</v>
      </c>
      <c r="I1336" s="9">
        <f>IFERROR(INDEX([1]!tblSchedule[Game Time],MATCH(tblTeamSch[[#This Row],[Game Num]],[1]!tblSchedule[GameNum],0)),"")</f>
        <v>0.5</v>
      </c>
      <c r="J1336" s="10" t="str">
        <f>IFERROR(INDEX([1]!tblTeams[Organization],MATCH(tblTeamSch[[#This Row],[Team]],[1]!tblTeams[Team],0)),"")</f>
        <v>St. Francis of Assisi</v>
      </c>
      <c r="K1336" s="10" t="str">
        <f>IFERROR(INDEX([1]!tblOrg[Abbr],MATCH(tblTeamSch[[#This Row],[Org]],[1]!tblOrg[Organization],0)),"")</f>
        <v>SFA</v>
      </c>
      <c r="L1336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6" s="10" t="str">
        <f>IFERROR(INDEX(IF(tblTeamSch[[#This Row],[1vs2]]=1,[1]!tblSchedule[Team 2 Name],[1]!tblSchedule[Team 1 Name]),MATCH(tblTeamSch[[#This Row],[Game Num]],[1]!tblSchedule[GameNum],0)),"")</f>
        <v>St Edward Bball 6G1</v>
      </c>
      <c r="N1336" s="6"/>
      <c r="O1336" s="6"/>
      <c r="P1336" s="6"/>
      <c r="Q1336" s="6">
        <f>INDEX([1]!tblSchedule[Home Game],MATCH(tblTeamSch[[#This Row],[Game Num]],[1]!tblSchedule[GameNum],0))</f>
        <v>1</v>
      </c>
      <c r="R1336" s="7" t="e">
        <f>IF(COUNTIFS(tblTeamSch[Team],tblTeamSch[[#This Row],[Team]],#REF!,1)&gt;1,"Y","")</f>
        <v>#REF!</v>
      </c>
      <c r="S1336" s="6">
        <f>INDEX([1]!tblLoc[Score],MATCH(INDEX([1]!tblOrg[Loc],MATCH(tblTeamSch[[#This Row],[Org]],[1]!tblOrg[Organization],0)),[1]!tblLoc[Loc],0))</f>
        <v>0</v>
      </c>
      <c r="T1336" s="6" t="e">
        <f>INDEX([1]!tblLoc[Score],MATCH(INDEX([1]!tblOrg[Loc],MATCH(#REF!,[1]!tblOrg[Abbr],0)),[1]!tblLoc[Loc],0))</f>
        <v>#REF!</v>
      </c>
      <c r="U1336" s="6">
        <f>IFERROR(INDEX([1]!tblLoc[Score],MATCH(INDEX([1]!tblOrg[Loc],MATCH(INDEX(FacList,MATCH(tblTeamSch[[#This Row],[Facility]],INDEX(FacList,,1),0),3),[1]!tblOrg[Org Num],0)),[1]!tblLoc[Loc],0)),"")</f>
        <v>7</v>
      </c>
      <c r="V1336" s="6">
        <f>IF(OR(tblTeamSch[[#This Row],[Court]]="",tblTeamSch[[#This Row],[Home]]&gt;0),0,IF(tblTeamSch[[#This Row],[Court]]&lt;10,0,IF(tblTeamSch[[#This Row],[Home Court]]=10,0,10)))</f>
        <v>0</v>
      </c>
      <c r="W1336" s="6" t="e">
        <f>COUNTIFS(tblTeamSch[Travel Score for Game],10,tblTeamSch[Home],0,#REF!,#REF!)</f>
        <v>#REF!</v>
      </c>
      <c r="X1336" s="6" t="str">
        <f>IFERROR(INDEX(tblTeamSch[Overall Travel Score],MATCH(tblTeamSch[[#This Row],[Opponent]],tblTeamSch[Team],0)),"")</f>
        <v/>
      </c>
      <c r="Y1336" s="6" cm="1">
        <f t="array" ref="Y1336">IF(Y1335="Num",1,IF(Y1335="","",IF(Y1335+1&gt;TotalNumRegGames*2,"",Y1335+1)))</f>
        <v>1335</v>
      </c>
    </row>
    <row r="1337" spans="1:25" ht="13.35" customHeight="1" x14ac:dyDescent="0.3">
      <c r="A1337" s="6" cm="1">
        <f t="array" ref="A1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930</v>
      </c>
      <c r="B1337" s="6" cm="1">
        <f t="array" ref="B1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7" s="6">
        <f>IFERROR(INDEX([1]!tblSchedule[Week Game Scheduled],MATCH(tblTeamSch[[#This Row],[Game Num]],[1]!tblSchedule[GameNum],0)),"")</f>
        <v>7</v>
      </c>
      <c r="D1337" s="6">
        <f>IFERROR(INDEX([1]!tblSchedule[Round],MATCH(tblTeamSch[[#This Row],[Game Num]],[1]!tblSchedule[GameNum],0)),"")</f>
        <v>8</v>
      </c>
      <c r="E1337" s="6">
        <f>IFERROR(INDEX([1]!tblSchedule[Rnd Sch],MATCH(tblTeamSch[[#This Row],[Game Num]],[1]!tblSchedule[GameNum],0)),"")</f>
        <v>4</v>
      </c>
      <c r="F1337" s="6" t="str">
        <f>IFERROR(INDEX([1]!tblSchedule[DLC],MATCH(tblTeamSch[[#This Row],[Game Num]],[1]!tblSchedule[GameNum],0)),"")</f>
        <v>6G1A</v>
      </c>
      <c r="G1337" s="7" t="str">
        <f>IFERROR(INDEX([1]!tblSchedule[Facility],MATCH(tblTeamSch[[#This Row],[Game Num]],[1]!tblSchedule[GameNum],0)),"")</f>
        <v>St. Nicholas Academy Gym</v>
      </c>
      <c r="H1337" s="8">
        <f>IFERROR(INDEX([1]!tblSchedule[Game Date],MATCH(tblTeamSch[[#This Row],[Game Num]],[1]!tblSchedule[GameNum],0)),"")</f>
        <v>46033</v>
      </c>
      <c r="I1337" s="9">
        <f>IFERROR(INDEX([1]!tblSchedule[Game Time],MATCH(tblTeamSch[[#This Row],[Game Num]],[1]!tblSchedule[GameNum],0)),"")</f>
        <v>0.66666666666666663</v>
      </c>
      <c r="J1337" s="10" t="str">
        <f>IFERROR(INDEX([1]!tblTeams[Organization],MATCH(tblTeamSch[[#This Row],[Team]],[1]!tblTeams[Team],0)),"")</f>
        <v>St. Francis of Assisi</v>
      </c>
      <c r="K1337" s="10" t="str">
        <f>IFERROR(INDEX([1]!tblOrg[Abbr],MATCH(tblTeamSch[[#This Row],[Org]],[1]!tblOrg[Organization],0)),"")</f>
        <v>SFA</v>
      </c>
      <c r="L1337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7" s="10" t="str">
        <f>IFERROR(INDEX(IF(tblTeamSch[[#This Row],[1vs2]]=1,[1]!tblSchedule[Team 2 Name],[1]!tblSchedule[Team 1 Name]),MATCH(tblTeamSch[[#This Row],[Game Num]],[1]!tblSchedule[GameNum],0)),"")</f>
        <v>St Bernard BB 6G#1</v>
      </c>
      <c r="N1337" s="6"/>
      <c r="O1337" s="6"/>
      <c r="P1337" s="6"/>
      <c r="Q1337" s="6">
        <f>INDEX([1]!tblSchedule[Home Game],MATCH(tblTeamSch[[#This Row],[Game Num]],[1]!tblSchedule[GameNum],0))</f>
        <v>0</v>
      </c>
      <c r="R1337" s="7" t="e">
        <f>IF(COUNTIFS(tblTeamSch[Team],tblTeamSch[[#This Row],[Team]],#REF!,1)&gt;1,"Y","")</f>
        <v>#REF!</v>
      </c>
      <c r="S1337" s="6">
        <f>INDEX([1]!tblLoc[Score],MATCH(INDEX([1]!tblOrg[Loc],MATCH(tblTeamSch[[#This Row],[Org]],[1]!tblOrg[Organization],0)),[1]!tblLoc[Loc],0))</f>
        <v>0</v>
      </c>
      <c r="T1337" s="6" t="e">
        <f>INDEX([1]!tblLoc[Score],MATCH(INDEX([1]!tblOrg[Loc],MATCH(#REF!,[1]!tblOrg[Abbr],0)),[1]!tblLoc[Loc],0))</f>
        <v>#REF!</v>
      </c>
      <c r="U1337" s="6">
        <f>IFERROR(INDEX([1]!tblLoc[Score],MATCH(INDEX([1]!tblOrg[Loc],MATCH(INDEX(FacList,MATCH(tblTeamSch[[#This Row],[Facility]],INDEX(FacList,,1),0),3),[1]!tblOrg[Org Num],0)),[1]!tblLoc[Loc],0)),"")</f>
        <v>10</v>
      </c>
      <c r="V1337" s="6">
        <f>IF(OR(tblTeamSch[[#This Row],[Court]]="",tblTeamSch[[#This Row],[Home]]&gt;0),0,IF(tblTeamSch[[#This Row],[Court]]&lt;10,0,IF(tblTeamSch[[#This Row],[Home Court]]=10,0,10)))</f>
        <v>10</v>
      </c>
      <c r="W1337" s="6" t="e">
        <f>COUNTIFS(tblTeamSch[Travel Score for Game],10,tblTeamSch[Home],0,#REF!,#REF!)</f>
        <v>#REF!</v>
      </c>
      <c r="X1337" s="6" t="str">
        <f>IFERROR(INDEX(tblTeamSch[Overall Travel Score],MATCH(tblTeamSch[[#This Row],[Opponent]],tblTeamSch[Team],0)),"")</f>
        <v/>
      </c>
      <c r="Y1337" s="6" cm="1">
        <f t="array" ref="Y1337">IF(Y1336="Num",1,IF(Y1336="","",IF(Y1336+1&gt;TotalNumRegGames*2,"",Y1336+1)))</f>
        <v>1336</v>
      </c>
    </row>
    <row r="1338" spans="1:25" ht="13.35" customHeight="1" x14ac:dyDescent="0.3">
      <c r="A1338" s="6" cm="1">
        <f t="array" ref="A1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919</v>
      </c>
      <c r="B1338" s="6" cm="1">
        <f t="array" ref="B1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38" s="6">
        <f>IFERROR(INDEX([1]!tblSchedule[Week Game Scheduled],MATCH(tblTeamSch[[#This Row],[Game Num]],[1]!tblSchedule[GameNum],0)),"")</f>
        <v>7</v>
      </c>
      <c r="D1338" s="6">
        <f>IFERROR(INDEX([1]!tblSchedule[Round],MATCH(tblTeamSch[[#This Row],[Game Num]],[1]!tblSchedule[GameNum],0)),"")</f>
        <v>5</v>
      </c>
      <c r="E1338" s="6">
        <f>IFERROR(INDEX([1]!tblSchedule[Rnd Sch],MATCH(tblTeamSch[[#This Row],[Game Num]],[1]!tblSchedule[GameNum],0)),"")</f>
        <v>5</v>
      </c>
      <c r="F1338" s="6" t="str">
        <f>IFERROR(INDEX([1]!tblSchedule[DLC],MATCH(tblTeamSch[[#This Row],[Game Num]],[1]!tblSchedule[GameNum],0)),"")</f>
        <v>6G1A</v>
      </c>
      <c r="G1338" s="7" t="str">
        <f>IFERROR(INDEX([1]!tblSchedule[Facility],MATCH(tblTeamSch[[#This Row],[Game Num]],[1]!tblSchedule[GameNum],0)),"")</f>
        <v>Saint Andrew Academy Gym</v>
      </c>
      <c r="H1338" s="8">
        <f>IFERROR(INDEX([1]!tblSchedule[Game Date],MATCH(tblTeamSch[[#This Row],[Game Num]],[1]!tblSchedule[GameNum],0)),"")</f>
        <v>46039</v>
      </c>
      <c r="I1338" s="9">
        <f>IFERROR(INDEX([1]!tblSchedule[Game Time],MATCH(tblTeamSch[[#This Row],[Game Num]],[1]!tblSchedule[GameNum],0)),"")</f>
        <v>0.45833333333333331</v>
      </c>
      <c r="J1338" s="10" t="str">
        <f>IFERROR(INDEX([1]!tblTeams[Organization],MATCH(tblTeamSch[[#This Row],[Team]],[1]!tblTeams[Team],0)),"")</f>
        <v>St. Francis of Assisi</v>
      </c>
      <c r="K1338" s="10" t="str">
        <f>IFERROR(INDEX([1]!tblOrg[Abbr],MATCH(tblTeamSch[[#This Row],[Org]],[1]!tblOrg[Organization],0)),"")</f>
        <v>SFA</v>
      </c>
      <c r="L1338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8" s="10" t="str">
        <f>IFERROR(INDEX(IF(tblTeamSch[[#This Row],[1vs2]]=1,[1]!tblSchedule[Team 2 Name],[1]!tblSchedule[Team 1 Name]),MATCH(tblTeamSch[[#This Row],[Game Num]],[1]!tblSchedule[GameNum],0)),"")</f>
        <v>OLOL 5/6 GB #1</v>
      </c>
      <c r="N1338" s="6"/>
      <c r="O1338" s="6"/>
      <c r="P1338" s="6"/>
      <c r="Q1338" s="6">
        <f>INDEX([1]!tblSchedule[Home Game],MATCH(tblTeamSch[[#This Row],[Game Num]],[1]!tblSchedule[GameNum],0))</f>
        <v>0</v>
      </c>
      <c r="R1338" s="7" t="e">
        <f>IF(COUNTIFS(tblTeamSch[Team],tblTeamSch[[#This Row],[Team]],#REF!,1)&gt;1,"Y","")</f>
        <v>#REF!</v>
      </c>
      <c r="S1338" s="6">
        <f>INDEX([1]!tblLoc[Score],MATCH(INDEX([1]!tblOrg[Loc],MATCH(tblTeamSch[[#This Row],[Org]],[1]!tblOrg[Organization],0)),[1]!tblLoc[Loc],0))</f>
        <v>0</v>
      </c>
      <c r="T1338" s="6" t="e">
        <f>INDEX([1]!tblLoc[Score],MATCH(INDEX([1]!tblOrg[Loc],MATCH(#REF!,[1]!tblOrg[Abbr],0)),[1]!tblLoc[Loc],0))</f>
        <v>#REF!</v>
      </c>
      <c r="U1338" s="6">
        <f>IFERROR(INDEX([1]!tblLoc[Score],MATCH(INDEX([1]!tblOrg[Loc],MATCH(INDEX(FacList,MATCH(tblTeamSch[[#This Row],[Facility]],INDEX(FacList,,1),0),3),[1]!tblOrg[Org Num],0)),[1]!tblLoc[Loc],0)),"")</f>
        <v>10</v>
      </c>
      <c r="V1338" s="6">
        <f>IF(OR(tblTeamSch[[#This Row],[Court]]="",tblTeamSch[[#This Row],[Home]]&gt;0),0,IF(tblTeamSch[[#This Row],[Court]]&lt;10,0,IF(tblTeamSch[[#This Row],[Home Court]]=10,0,10)))</f>
        <v>10</v>
      </c>
      <c r="W1338" s="6" t="e">
        <f>COUNTIFS(tblTeamSch[Travel Score for Game],10,tblTeamSch[Home],0,#REF!,#REF!)</f>
        <v>#REF!</v>
      </c>
      <c r="X1338" s="6" t="str">
        <f>IFERROR(INDEX(tblTeamSch[Overall Travel Score],MATCH(tblTeamSch[[#This Row],[Opponent]],tblTeamSch[Team],0)),"")</f>
        <v/>
      </c>
      <c r="Y1338" s="6" cm="1">
        <f t="array" ref="Y1338">IF(Y1337="Num",1,IF(Y1337="","",IF(Y1337+1&gt;TotalNumRegGames*2,"",Y1337+1)))</f>
        <v>1337</v>
      </c>
    </row>
    <row r="1339" spans="1:25" ht="13.35" customHeight="1" x14ac:dyDescent="0.3">
      <c r="A1339" s="6" cm="1">
        <f t="array" ref="A1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925</v>
      </c>
      <c r="B1339" s="6" cm="1">
        <f t="array" ref="B1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39" s="6">
        <f>IFERROR(INDEX([1]!tblSchedule[Week Game Scheduled],MATCH(tblTeamSch[[#This Row],[Game Num]],[1]!tblSchedule[GameNum],0)),"")</f>
        <v>9</v>
      </c>
      <c r="D1339" s="6">
        <f>IFERROR(INDEX([1]!tblSchedule[Round],MATCH(tblTeamSch[[#This Row],[Game Num]],[1]!tblSchedule[GameNum],0)),"")</f>
        <v>7</v>
      </c>
      <c r="E1339" s="6">
        <f>IFERROR(INDEX([1]!tblSchedule[Rnd Sch],MATCH(tblTeamSch[[#This Row],[Game Num]],[1]!tblSchedule[GameNum],0)),"")</f>
        <v>7</v>
      </c>
      <c r="F1339" s="6" t="str">
        <f>IFERROR(INDEX([1]!tblSchedule[DLC],MATCH(tblTeamSch[[#This Row],[Game Num]],[1]!tblSchedule[GameNum],0)),"")</f>
        <v>6G1A</v>
      </c>
      <c r="G1339" s="7" t="str">
        <f>IFERROR(INDEX([1]!tblSchedule[Facility],MATCH(tblTeamSch[[#This Row],[Game Num]],[1]!tblSchedule[GameNum],0)),"")</f>
        <v>St. Paul Gym</v>
      </c>
      <c r="H1339" s="8">
        <f>IFERROR(INDEX([1]!tblSchedule[Game Date],MATCH(tblTeamSch[[#This Row],[Game Num]],[1]!tblSchedule[GameNum],0)),"")</f>
        <v>46053</v>
      </c>
      <c r="I1339" s="9">
        <f>IFERROR(INDEX([1]!tblSchedule[Game Time],MATCH(tblTeamSch[[#This Row],[Game Num]],[1]!tblSchedule[GameNum],0)),"")</f>
        <v>0.5</v>
      </c>
      <c r="J1339" s="10" t="str">
        <f>IFERROR(INDEX([1]!tblTeams[Organization],MATCH(tblTeamSch[[#This Row],[Team]],[1]!tblTeams[Team],0)),"")</f>
        <v>St. Francis of Assisi</v>
      </c>
      <c r="K1339" s="10" t="str">
        <f>IFERROR(INDEX([1]!tblOrg[Abbr],MATCH(tblTeamSch[[#This Row],[Org]],[1]!tblOrg[Organization],0)),"")</f>
        <v>SFA</v>
      </c>
      <c r="L1339" s="10" t="str">
        <f>IFERROR(INDEX(IF(tblTeamSch[[#This Row],[1vs2]]=1,[1]!tblSchedule[Team 1 Name],[1]!tblSchedule[Team 2 Name]),MATCH(tblTeamSch[[#This Row],[Game Num]],[1]!tblSchedule[GameNum],0)),"")</f>
        <v>St. Francis of Assisi BB 6G#1</v>
      </c>
      <c r="M1339" s="10" t="str">
        <f>IFERROR(INDEX(IF(tblTeamSch[[#This Row],[1vs2]]=1,[1]!tblSchedule[Team 2 Name],[1]!tblSchedule[Team 1 Name]),MATCH(tblTeamSch[[#This Row],[Game Num]],[1]!tblSchedule[GameNum],0)),"")</f>
        <v>St. Nicholas BB 6G #1</v>
      </c>
      <c r="N1339" s="6"/>
      <c r="O1339" s="6"/>
      <c r="P1339" s="6"/>
      <c r="Q1339" s="6">
        <f>INDEX([1]!tblSchedule[Home Game],MATCH(tblTeamSch[[#This Row],[Game Num]],[1]!tblSchedule[GameNum],0))</f>
        <v>0</v>
      </c>
      <c r="R1339" s="7" t="e">
        <f>IF(COUNTIFS(tblTeamSch[Team],tblTeamSch[[#This Row],[Team]],#REF!,1)&gt;1,"Y","")</f>
        <v>#REF!</v>
      </c>
      <c r="S1339" s="6">
        <f>INDEX([1]!tblLoc[Score],MATCH(INDEX([1]!tblOrg[Loc],MATCH(tblTeamSch[[#This Row],[Org]],[1]!tblOrg[Organization],0)),[1]!tblLoc[Loc],0))</f>
        <v>0</v>
      </c>
      <c r="T1339" s="6" t="e">
        <f>INDEX([1]!tblLoc[Score],MATCH(INDEX([1]!tblOrg[Loc],MATCH(#REF!,[1]!tblOrg[Abbr],0)),[1]!tblLoc[Loc],0))</f>
        <v>#REF!</v>
      </c>
      <c r="U1339" s="6">
        <f>IFERROR(INDEX([1]!tblLoc[Score],MATCH(INDEX([1]!tblOrg[Loc],MATCH(INDEX(FacList,MATCH(tblTeamSch[[#This Row],[Facility]],INDEX(FacList,,1),0),3),[1]!tblOrg[Org Num],0)),[1]!tblLoc[Loc],0)),"")</f>
        <v>10</v>
      </c>
      <c r="V1339" s="6">
        <f>IF(OR(tblTeamSch[[#This Row],[Court]]="",tblTeamSch[[#This Row],[Home]]&gt;0),0,IF(tblTeamSch[[#This Row],[Court]]&lt;10,0,IF(tblTeamSch[[#This Row],[Home Court]]=10,0,10)))</f>
        <v>10</v>
      </c>
      <c r="W1339" s="6" t="e">
        <f>COUNTIFS(tblTeamSch[Travel Score for Game],10,tblTeamSch[Home],0,#REF!,#REF!)</f>
        <v>#REF!</v>
      </c>
      <c r="X1339" s="6" t="str">
        <f>IFERROR(INDEX(tblTeamSch[Overall Travel Score],MATCH(tblTeamSch[[#This Row],[Opponent]],tblTeamSch[Team],0)),"")</f>
        <v/>
      </c>
      <c r="Y1339" s="6" cm="1">
        <f t="array" ref="Y1339">IF(Y1338="Num",1,IF(Y1338="","",IF(Y1338+1&gt;TotalNumRegGames*2,"",Y1338+1)))</f>
        <v>1338</v>
      </c>
    </row>
    <row r="1340" spans="1:25" ht="13.35" customHeight="1" x14ac:dyDescent="0.3">
      <c r="A1340" s="6" cm="1">
        <f t="array" ref="A1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</v>
      </c>
      <c r="B1340" s="6" cm="1">
        <f t="array" ref="B1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40" s="6">
        <f>IFERROR(INDEX([1]!tblSchedule[Week Game Scheduled],MATCH(tblTeamSch[[#This Row],[Game Num]],[1]!tblSchedule[GameNum],0)),"")</f>
        <v>50</v>
      </c>
      <c r="D1340" s="6">
        <f>IFERROR(INDEX([1]!tblSchedule[Round],MATCH(tblTeamSch[[#This Row],[Game Num]],[1]!tblSchedule[GameNum],0)),"")</f>
        <v>1</v>
      </c>
      <c r="E1340" s="6">
        <f>IFERROR(INDEX([1]!tblSchedule[Rnd Sch],MATCH(tblTeamSch[[#This Row],[Game Num]],[1]!tblSchedule[GameNum],0)),"")</f>
        <v>1</v>
      </c>
      <c r="F1340" s="6" t="str">
        <f>IFERROR(INDEX([1]!tblSchedule[DLC],MATCH(tblTeamSch[[#This Row],[Game Num]],[1]!tblSchedule[GameNum],0)),"")</f>
        <v>8B1A</v>
      </c>
      <c r="G1340" s="7" t="str">
        <f>IFERROR(INDEX([1]!tblSchedule[Facility],MATCH(tblTeamSch[[#This Row],[Game Num]],[1]!tblSchedule[GameNum],0)),"")</f>
        <v>St. Aloysius</v>
      </c>
      <c r="H1340" s="8">
        <f>IFERROR(INDEX([1]!tblSchedule[Game Date],MATCH(tblTeamSch[[#This Row],[Game Num]],[1]!tblSchedule[GameNum],0)),"")</f>
        <v>45998</v>
      </c>
      <c r="I1340" s="9">
        <f>IFERROR(INDEX([1]!tblSchedule[Game Time],MATCH(tblTeamSch[[#This Row],[Game Num]],[1]!tblSchedule[GameNum],0)),"")</f>
        <v>0.54166666666666663</v>
      </c>
      <c r="J1340" s="10" t="str">
        <f>IFERROR(INDEX([1]!tblTeams[Organization],MATCH(tblTeamSch[[#This Row],[Team]],[1]!tblTeams[Team],0)),"")</f>
        <v>St. Francis of Assisi</v>
      </c>
      <c r="K1340" s="10" t="str">
        <f>IFERROR(INDEX([1]!tblOrg[Abbr],MATCH(tblTeamSch[[#This Row],[Org]],[1]!tblOrg[Organization],0)),"")</f>
        <v>SFA</v>
      </c>
      <c r="L1340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0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1340" s="6"/>
      <c r="O1340" s="6"/>
      <c r="P1340" s="6"/>
      <c r="Q1340" s="6">
        <f>INDEX([1]!tblSchedule[Home Game],MATCH(tblTeamSch[[#This Row],[Game Num]],[1]!tblSchedule[GameNum],0))</f>
        <v>1</v>
      </c>
      <c r="R1340" s="7" t="e">
        <f>IF(COUNTIFS(tblTeamSch[Team],tblTeamSch[[#This Row],[Team]],#REF!,1)&gt;1,"Y","")</f>
        <v>#REF!</v>
      </c>
      <c r="S1340" s="6">
        <f>INDEX([1]!tblLoc[Score],MATCH(INDEX([1]!tblOrg[Loc],MATCH(tblTeamSch[[#This Row],[Org]],[1]!tblOrg[Organization],0)),[1]!tblLoc[Loc],0))</f>
        <v>0</v>
      </c>
      <c r="T1340" s="6" t="e">
        <f>INDEX([1]!tblLoc[Score],MATCH(INDEX([1]!tblOrg[Loc],MATCH(#REF!,[1]!tblOrg[Abbr],0)),[1]!tblLoc[Loc],0))</f>
        <v>#REF!</v>
      </c>
      <c r="U1340" s="6">
        <f>IFERROR(INDEX([1]!tblLoc[Score],MATCH(INDEX([1]!tblOrg[Loc],MATCH(INDEX(FacList,MATCH(tblTeamSch[[#This Row],[Facility]],INDEX(FacList,,1),0),3),[1]!tblOrg[Org Num],0)),[1]!tblLoc[Loc],0)),"")</f>
        <v>4</v>
      </c>
      <c r="V1340" s="6">
        <f>IF(OR(tblTeamSch[[#This Row],[Court]]="",tblTeamSch[[#This Row],[Home]]&gt;0),0,IF(tblTeamSch[[#This Row],[Court]]&lt;10,0,IF(tblTeamSch[[#This Row],[Home Court]]=10,0,10)))</f>
        <v>0</v>
      </c>
      <c r="W1340" s="6" t="e">
        <f>COUNTIFS(tblTeamSch[Travel Score for Game],10,tblTeamSch[Home],0,#REF!,#REF!)</f>
        <v>#REF!</v>
      </c>
      <c r="X1340" s="6" t="str">
        <f>IFERROR(INDEX(tblTeamSch[Overall Travel Score],MATCH(tblTeamSch[[#This Row],[Opponent]],tblTeamSch[Team],0)),"")</f>
        <v/>
      </c>
      <c r="Y1340" s="6" cm="1">
        <f t="array" ref="Y1340">IF(Y1339="Num",1,IF(Y1339="","",IF(Y1339+1&gt;TotalNumRegGames*2,"",Y1339+1)))</f>
        <v>1339</v>
      </c>
    </row>
    <row r="1341" spans="1:25" ht="13.35" customHeight="1" x14ac:dyDescent="0.3">
      <c r="A1341" s="6" cm="1">
        <f t="array" ref="A1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</v>
      </c>
      <c r="B1341" s="6" cm="1">
        <f t="array" ref="B1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1" s="6">
        <f>IFERROR(INDEX([1]!tblSchedule[Week Game Scheduled],MATCH(tblTeamSch[[#This Row],[Game Num]],[1]!tblSchedule[GameNum],0)),"")</f>
        <v>51</v>
      </c>
      <c r="D1341" s="6">
        <f>IFERROR(INDEX([1]!tblSchedule[Round],MATCH(tblTeamSch[[#This Row],[Game Num]],[1]!tblSchedule[GameNum],0)),"")</f>
        <v>2</v>
      </c>
      <c r="E1341" s="6">
        <f>IFERROR(INDEX([1]!tblSchedule[Rnd Sch],MATCH(tblTeamSch[[#This Row],[Game Num]],[1]!tblSchedule[GameNum],0)),"")</f>
        <v>2</v>
      </c>
      <c r="F1341" s="6" t="str">
        <f>IFERROR(INDEX([1]!tblSchedule[DLC],MATCH(tblTeamSch[[#This Row],[Game Num]],[1]!tblSchedule[GameNum],0)),"")</f>
        <v>8B1A</v>
      </c>
      <c r="G1341" s="7" t="str">
        <f>IFERROR(INDEX([1]!tblSchedule[Facility],MATCH(tblTeamSch[[#This Row],[Game Num]],[1]!tblSchedule[GameNum],0)),"")</f>
        <v>St. Paul Gym</v>
      </c>
      <c r="H1341" s="8">
        <f>IFERROR(INDEX([1]!tblSchedule[Game Date],MATCH(tblTeamSch[[#This Row],[Game Num]],[1]!tblSchedule[GameNum],0)),"")</f>
        <v>46005</v>
      </c>
      <c r="I1341" s="9">
        <f>IFERROR(INDEX([1]!tblSchedule[Game Time],MATCH(tblTeamSch[[#This Row],[Game Num]],[1]!tblSchedule[GameNum],0)),"")</f>
        <v>0.54166666666666663</v>
      </c>
      <c r="J1341" s="10" t="str">
        <f>IFERROR(INDEX([1]!tblTeams[Organization],MATCH(tblTeamSch[[#This Row],[Team]],[1]!tblTeams[Team],0)),"")</f>
        <v>St. Francis of Assisi</v>
      </c>
      <c r="K1341" s="10" t="str">
        <f>IFERROR(INDEX([1]!tblOrg[Abbr],MATCH(tblTeamSch[[#This Row],[Org]],[1]!tblOrg[Organization],0)),"")</f>
        <v>SFA</v>
      </c>
      <c r="L1341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1" s="10" t="str">
        <f>IFERROR(INDEX(IF(tblTeamSch[[#This Row],[1vs2]]=1,[1]!tblSchedule[Team 2 Name],[1]!tblSchedule[Team 1 Name]),MATCH(tblTeamSch[[#This Row],[Game Num]],[1]!tblSchedule[GameNum],0)),"")</f>
        <v>St. Nicholas BB 8B #1</v>
      </c>
      <c r="N1341" s="6"/>
      <c r="O1341" s="6"/>
      <c r="P1341" s="6"/>
      <c r="Q1341" s="6">
        <f>INDEX([1]!tblSchedule[Home Game],MATCH(tblTeamSch[[#This Row],[Game Num]],[1]!tblSchedule[GameNum],0))</f>
        <v>0</v>
      </c>
      <c r="R1341" s="7" t="e">
        <f>IF(COUNTIFS(tblTeamSch[Team],tblTeamSch[[#This Row],[Team]],#REF!,1)&gt;1,"Y","")</f>
        <v>#REF!</v>
      </c>
      <c r="S1341" s="6">
        <f>INDEX([1]!tblLoc[Score],MATCH(INDEX([1]!tblOrg[Loc],MATCH(tblTeamSch[[#This Row],[Org]],[1]!tblOrg[Organization],0)),[1]!tblLoc[Loc],0))</f>
        <v>0</v>
      </c>
      <c r="T1341" s="6" t="e">
        <f>INDEX([1]!tblLoc[Score],MATCH(INDEX([1]!tblOrg[Loc],MATCH(#REF!,[1]!tblOrg[Abbr],0)),[1]!tblLoc[Loc],0))</f>
        <v>#REF!</v>
      </c>
      <c r="U1341" s="6">
        <f>IFERROR(INDEX([1]!tblLoc[Score],MATCH(INDEX([1]!tblOrg[Loc],MATCH(INDEX(FacList,MATCH(tblTeamSch[[#This Row],[Facility]],INDEX(FacList,,1),0),3),[1]!tblOrg[Org Num],0)),[1]!tblLoc[Loc],0)),"")</f>
        <v>10</v>
      </c>
      <c r="V1341" s="6">
        <f>IF(OR(tblTeamSch[[#This Row],[Court]]="",tblTeamSch[[#This Row],[Home]]&gt;0),0,IF(tblTeamSch[[#This Row],[Court]]&lt;10,0,IF(tblTeamSch[[#This Row],[Home Court]]=10,0,10)))</f>
        <v>10</v>
      </c>
      <c r="W1341" s="6" t="e">
        <f>COUNTIFS(tblTeamSch[Travel Score for Game],10,tblTeamSch[Home],0,#REF!,#REF!)</f>
        <v>#REF!</v>
      </c>
      <c r="X1341" s="6" t="str">
        <f>IFERROR(INDEX(tblTeamSch[Overall Travel Score],MATCH(tblTeamSch[[#This Row],[Opponent]],tblTeamSch[Team],0)),"")</f>
        <v/>
      </c>
      <c r="Y1341" s="6" cm="1">
        <f t="array" ref="Y1341">IF(Y1340="Num",1,IF(Y1340="","",IF(Y1340+1&gt;TotalNumRegGames*2,"",Y1340+1)))</f>
        <v>1340</v>
      </c>
    </row>
    <row r="1342" spans="1:25" ht="13.35" customHeight="1" x14ac:dyDescent="0.3">
      <c r="A1342" s="6" cm="1">
        <f t="array" ref="A1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</v>
      </c>
      <c r="B1342" s="6" cm="1">
        <f t="array" ref="B1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2" s="6">
        <f>IFERROR(INDEX([1]!tblSchedule[Week Game Scheduled],MATCH(tblTeamSch[[#This Row],[Game Num]],[1]!tblSchedule[GameNum],0)),"")</f>
        <v>6</v>
      </c>
      <c r="D1342" s="6">
        <f>IFERROR(INDEX([1]!tblSchedule[Round],MATCH(tblTeamSch[[#This Row],[Game Num]],[1]!tblSchedule[GameNum],0)),"")</f>
        <v>3</v>
      </c>
      <c r="E1342" s="6">
        <f>IFERROR(INDEX([1]!tblSchedule[Rnd Sch],MATCH(tblTeamSch[[#This Row],[Game Num]],[1]!tblSchedule[GameNum],0)),"")</f>
        <v>3</v>
      </c>
      <c r="F1342" s="6" t="str">
        <f>IFERROR(INDEX([1]!tblSchedule[DLC],MATCH(tblTeamSch[[#This Row],[Game Num]],[1]!tblSchedule[GameNum],0)),"")</f>
        <v>8B1A</v>
      </c>
      <c r="G1342" s="7" t="str">
        <f>IFERROR(INDEX([1]!tblSchedule[Facility],MATCH(tblTeamSch[[#This Row],[Game Num]],[1]!tblSchedule[GameNum],0)),"")</f>
        <v>St. Stephen Martyr Gym</v>
      </c>
      <c r="H1342" s="8">
        <f>IFERROR(INDEX([1]!tblSchedule[Game Date],MATCH(tblTeamSch[[#This Row],[Game Num]],[1]!tblSchedule[GameNum],0)),"")</f>
        <v>46026</v>
      </c>
      <c r="I1342" s="9">
        <f>IFERROR(INDEX([1]!tblSchedule[Game Time],MATCH(tblTeamSch[[#This Row],[Game Num]],[1]!tblSchedule[GameNum],0)),"")</f>
        <v>0.54166666666666663</v>
      </c>
      <c r="J1342" s="10" t="str">
        <f>IFERROR(INDEX([1]!tblTeams[Organization],MATCH(tblTeamSch[[#This Row],[Team]],[1]!tblTeams[Team],0)),"")</f>
        <v>St. Francis of Assisi</v>
      </c>
      <c r="K1342" s="10" t="str">
        <f>IFERROR(INDEX([1]!tblOrg[Abbr],MATCH(tblTeamSch[[#This Row],[Org]],[1]!tblOrg[Organization],0)),"")</f>
        <v>SFA</v>
      </c>
      <c r="L1342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2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1342" s="6"/>
      <c r="O1342" s="6"/>
      <c r="P1342" s="6"/>
      <c r="Q1342" s="6">
        <f>INDEX([1]!tblSchedule[Home Game],MATCH(tblTeamSch[[#This Row],[Game Num]],[1]!tblSchedule[GameNum],0))</f>
        <v>1</v>
      </c>
      <c r="R1342" s="7" t="e">
        <f>IF(COUNTIFS(tblTeamSch[Team],tblTeamSch[[#This Row],[Team]],#REF!,1)&gt;1,"Y","")</f>
        <v>#REF!</v>
      </c>
      <c r="S1342" s="6">
        <f>INDEX([1]!tblLoc[Score],MATCH(INDEX([1]!tblOrg[Loc],MATCH(tblTeamSch[[#This Row],[Org]],[1]!tblOrg[Organization],0)),[1]!tblLoc[Loc],0))</f>
        <v>0</v>
      </c>
      <c r="T1342" s="6" t="e">
        <f>INDEX([1]!tblLoc[Score],MATCH(INDEX([1]!tblOrg[Loc],MATCH(#REF!,[1]!tblOrg[Abbr],0)),[1]!tblLoc[Loc],0))</f>
        <v>#REF!</v>
      </c>
      <c r="U1342" s="6">
        <f>IFERROR(INDEX([1]!tblLoc[Score],MATCH(INDEX([1]!tblOrg[Loc],MATCH(INDEX(FacList,MATCH(tblTeamSch[[#This Row],[Facility]],INDEX(FacList,,1),0),3),[1]!tblOrg[Org Num],0)),[1]!tblLoc[Loc],0)),"")</f>
        <v>0</v>
      </c>
      <c r="V1342" s="6">
        <f>IF(OR(tblTeamSch[[#This Row],[Court]]="",tblTeamSch[[#This Row],[Home]]&gt;0),0,IF(tblTeamSch[[#This Row],[Court]]&lt;10,0,IF(tblTeamSch[[#This Row],[Home Court]]=10,0,10)))</f>
        <v>0</v>
      </c>
      <c r="W1342" s="6" t="e">
        <f>COUNTIFS(tblTeamSch[Travel Score for Game],10,tblTeamSch[Home],0,#REF!,#REF!)</f>
        <v>#REF!</v>
      </c>
      <c r="X1342" s="6" t="str">
        <f>IFERROR(INDEX(tblTeamSch[Overall Travel Score],MATCH(tblTeamSch[[#This Row],[Opponent]],tblTeamSch[Team],0)),"")</f>
        <v/>
      </c>
      <c r="Y1342" s="6" cm="1">
        <f t="array" ref="Y1342">IF(Y1341="Num",1,IF(Y1341="","",IF(Y1341+1&gt;TotalNumRegGames*2,"",Y1341+1)))</f>
        <v>1341</v>
      </c>
    </row>
    <row r="1343" spans="1:25" ht="13.35" customHeight="1" x14ac:dyDescent="0.3">
      <c r="A1343" s="6" cm="1">
        <f t="array" ref="A1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</v>
      </c>
      <c r="B1343" s="6" cm="1">
        <f t="array" ref="B1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3" s="6">
        <f>IFERROR(INDEX([1]!tblSchedule[Week Game Scheduled],MATCH(tblTeamSch[[#This Row],[Game Num]],[1]!tblSchedule[GameNum],0)),"")</f>
        <v>6</v>
      </c>
      <c r="D1343" s="6">
        <f>IFERROR(INDEX([1]!tblSchedule[Round],MATCH(tblTeamSch[[#This Row],[Game Num]],[1]!tblSchedule[GameNum],0)),"")</f>
        <v>8</v>
      </c>
      <c r="E1343" s="6">
        <f>IFERROR(INDEX([1]!tblSchedule[Rnd Sch],MATCH(tblTeamSch[[#This Row],[Game Num]],[1]!tblSchedule[GameNum],0)),"")</f>
        <v>4</v>
      </c>
      <c r="F1343" s="6" t="str">
        <f>IFERROR(INDEX([1]!tblSchedule[DLC],MATCH(tblTeamSch[[#This Row],[Game Num]],[1]!tblSchedule[GameNum],0)),"")</f>
        <v>8B1A</v>
      </c>
      <c r="G1343" s="7" t="str">
        <f>IFERROR(INDEX([1]!tblSchedule[Facility],MATCH(tblTeamSch[[#This Row],[Game Num]],[1]!tblSchedule[GameNum],0)),"")</f>
        <v>St. Paul Gym</v>
      </c>
      <c r="H1343" s="8">
        <f>IFERROR(INDEX([1]!tblSchedule[Game Date],MATCH(tblTeamSch[[#This Row],[Game Num]],[1]!tblSchedule[GameNum],0)),"")</f>
        <v>46032</v>
      </c>
      <c r="I1343" s="9">
        <f>IFERROR(INDEX([1]!tblSchedule[Game Time],MATCH(tblTeamSch[[#This Row],[Game Num]],[1]!tblSchedule[GameNum],0)),"")</f>
        <v>0.375</v>
      </c>
      <c r="J1343" s="10" t="str">
        <f>IFERROR(INDEX([1]!tblTeams[Organization],MATCH(tblTeamSch[[#This Row],[Team]],[1]!tblTeams[Team],0)),"")</f>
        <v>St. Francis of Assisi</v>
      </c>
      <c r="K1343" s="10" t="str">
        <f>IFERROR(INDEX([1]!tblOrg[Abbr],MATCH(tblTeamSch[[#This Row],[Org]],[1]!tblOrg[Organization],0)),"")</f>
        <v>SFA</v>
      </c>
      <c r="L1343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3" s="10" t="str">
        <f>IFERROR(INDEX(IF(tblTeamSch[[#This Row],[1vs2]]=1,[1]!tblSchedule[Team 2 Name],[1]!tblSchedule[Team 1 Name]),MATCH(tblTeamSch[[#This Row],[Game Num]],[1]!tblSchedule[GameNum],0)),"")</f>
        <v>St Bernard BB 8B#1</v>
      </c>
      <c r="N1343" s="6"/>
      <c r="O1343" s="6"/>
      <c r="P1343" s="6"/>
      <c r="Q1343" s="6">
        <f>INDEX([1]!tblSchedule[Home Game],MATCH(tblTeamSch[[#This Row],[Game Num]],[1]!tblSchedule[GameNum],0))</f>
        <v>0</v>
      </c>
      <c r="R1343" s="7" t="e">
        <f>IF(COUNTIFS(tblTeamSch[Team],tblTeamSch[[#This Row],[Team]],#REF!,1)&gt;1,"Y","")</f>
        <v>#REF!</v>
      </c>
      <c r="S1343" s="6">
        <f>INDEX([1]!tblLoc[Score],MATCH(INDEX([1]!tblOrg[Loc],MATCH(tblTeamSch[[#This Row],[Org]],[1]!tblOrg[Organization],0)),[1]!tblLoc[Loc],0))</f>
        <v>0</v>
      </c>
      <c r="T1343" s="6" t="e">
        <f>INDEX([1]!tblLoc[Score],MATCH(INDEX([1]!tblOrg[Loc],MATCH(#REF!,[1]!tblOrg[Abbr],0)),[1]!tblLoc[Loc],0))</f>
        <v>#REF!</v>
      </c>
      <c r="U1343" s="6">
        <f>IFERROR(INDEX([1]!tblLoc[Score],MATCH(INDEX([1]!tblOrg[Loc],MATCH(INDEX(FacList,MATCH(tblTeamSch[[#This Row],[Facility]],INDEX(FacList,,1),0),3),[1]!tblOrg[Org Num],0)),[1]!tblLoc[Loc],0)),"")</f>
        <v>10</v>
      </c>
      <c r="V1343" s="6">
        <f>IF(OR(tblTeamSch[[#This Row],[Court]]="",tblTeamSch[[#This Row],[Home]]&gt;0),0,IF(tblTeamSch[[#This Row],[Court]]&lt;10,0,IF(tblTeamSch[[#This Row],[Home Court]]=10,0,10)))</f>
        <v>10</v>
      </c>
      <c r="W1343" s="6" t="e">
        <f>COUNTIFS(tblTeamSch[Travel Score for Game],10,tblTeamSch[Home],0,#REF!,#REF!)</f>
        <v>#REF!</v>
      </c>
      <c r="X1343" s="6" t="str">
        <f>IFERROR(INDEX(tblTeamSch[Overall Travel Score],MATCH(tblTeamSch[[#This Row],[Opponent]],tblTeamSch[Team],0)),"")</f>
        <v/>
      </c>
      <c r="Y1343" s="6" cm="1">
        <f t="array" ref="Y1343">IF(Y1342="Num",1,IF(Y1342="","",IF(Y1342+1&gt;TotalNumRegGames*2,"",Y1342+1)))</f>
        <v>1342</v>
      </c>
    </row>
    <row r="1344" spans="1:25" ht="13.35" customHeight="1" x14ac:dyDescent="0.3">
      <c r="A1344" s="6" cm="1">
        <f t="array" ref="A1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</v>
      </c>
      <c r="B1344" s="6" cm="1">
        <f t="array" ref="B1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4" s="6">
        <f>IFERROR(INDEX([1]!tblSchedule[Week Game Scheduled],MATCH(tblTeamSch[[#This Row],[Game Num]],[1]!tblSchedule[GameNum],0)),"")</f>
        <v>7</v>
      </c>
      <c r="D1344" s="6">
        <f>IFERROR(INDEX([1]!tblSchedule[Round],MATCH(tblTeamSch[[#This Row],[Game Num]],[1]!tblSchedule[GameNum],0)),"")</f>
        <v>4</v>
      </c>
      <c r="E1344" s="6">
        <f>IFERROR(INDEX([1]!tblSchedule[Rnd Sch],MATCH(tblTeamSch[[#This Row],[Game Num]],[1]!tblSchedule[GameNum],0)),"")</f>
        <v>4</v>
      </c>
      <c r="F1344" s="6" t="str">
        <f>IFERROR(INDEX([1]!tblSchedule[DLC],MATCH(tblTeamSch[[#This Row],[Game Num]],[1]!tblSchedule[GameNum],0)),"")</f>
        <v>8B1A</v>
      </c>
      <c r="G1344" s="7" t="str">
        <f>IFERROR(INDEX([1]!tblSchedule[Facility],MATCH(tblTeamSch[[#This Row],[Game Num]],[1]!tblSchedule[GameNum],0)),"")</f>
        <v>Trinity High School's Steinhauser Gym</v>
      </c>
      <c r="H1344" s="8">
        <f>IFERROR(INDEX([1]!tblSchedule[Game Date],MATCH(tblTeamSch[[#This Row],[Game Num]],[1]!tblSchedule[GameNum],0)),"")</f>
        <v>46033</v>
      </c>
      <c r="I1344" s="9">
        <f>IFERROR(INDEX([1]!tblSchedule[Game Time],MATCH(tblTeamSch[[#This Row],[Game Num]],[1]!tblSchedule[GameNum],0)),"")</f>
        <v>0.58333333333333337</v>
      </c>
      <c r="J1344" s="10" t="str">
        <f>IFERROR(INDEX([1]!tblTeams[Organization],MATCH(tblTeamSch[[#This Row],[Team]],[1]!tblTeams[Team],0)),"")</f>
        <v>St. Francis of Assisi</v>
      </c>
      <c r="K1344" s="10" t="str">
        <f>IFERROR(INDEX([1]!tblOrg[Abbr],MATCH(tblTeamSch[[#This Row],[Org]],[1]!tblOrg[Organization],0)),"")</f>
        <v>SFA</v>
      </c>
      <c r="L1344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4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1344" s="6"/>
      <c r="O1344" s="6"/>
      <c r="P1344" s="6"/>
      <c r="Q1344" s="6">
        <f>INDEX([1]!tblSchedule[Home Game],MATCH(tblTeamSch[[#This Row],[Game Num]],[1]!tblSchedule[GameNum],0))</f>
        <v>0</v>
      </c>
      <c r="R1344" s="7" t="e">
        <f>IF(COUNTIFS(tblTeamSch[Team],tblTeamSch[[#This Row],[Team]],#REF!,1)&gt;1,"Y","")</f>
        <v>#REF!</v>
      </c>
      <c r="S1344" s="6">
        <f>INDEX([1]!tblLoc[Score],MATCH(INDEX([1]!tblOrg[Loc],MATCH(tblTeamSch[[#This Row],[Org]],[1]!tblOrg[Organization],0)),[1]!tblLoc[Loc],0))</f>
        <v>0</v>
      </c>
      <c r="T1344" s="6" t="e">
        <f>INDEX([1]!tblLoc[Score],MATCH(INDEX([1]!tblOrg[Loc],MATCH(#REF!,[1]!tblOrg[Abbr],0)),[1]!tblLoc[Loc],0))</f>
        <v>#REF!</v>
      </c>
      <c r="U1344" s="6" t="str">
        <f>IFERROR(INDEX([1]!tblLoc[Score],MATCH(INDEX([1]!tblOrg[Loc],MATCH(INDEX(FacList,MATCH(tblTeamSch[[#This Row],[Facility]],INDEX(FacList,,1),0),3),[1]!tblOrg[Org Num],0)),[1]!tblLoc[Loc],0)),"")</f>
        <v/>
      </c>
      <c r="V1344" s="6">
        <f>IF(OR(tblTeamSch[[#This Row],[Court]]="",tblTeamSch[[#This Row],[Home]]&gt;0),0,IF(tblTeamSch[[#This Row],[Court]]&lt;10,0,IF(tblTeamSch[[#This Row],[Home Court]]=10,0,10)))</f>
        <v>0</v>
      </c>
      <c r="W1344" s="6" t="e">
        <f>COUNTIFS(tblTeamSch[Travel Score for Game],10,tblTeamSch[Home],0,#REF!,#REF!)</f>
        <v>#REF!</v>
      </c>
      <c r="X1344" s="6" t="str">
        <f>IFERROR(INDEX(tblTeamSch[Overall Travel Score],MATCH(tblTeamSch[[#This Row],[Opponent]],tblTeamSch[Team],0)),"")</f>
        <v/>
      </c>
      <c r="Y1344" s="6" cm="1">
        <f t="array" ref="Y1344">IF(Y1343="Num",1,IF(Y1343="","",IF(Y1343+1&gt;TotalNumRegGames*2,"",Y1343+1)))</f>
        <v>1343</v>
      </c>
    </row>
    <row r="1345" spans="1:25" ht="13.35" customHeight="1" x14ac:dyDescent="0.3">
      <c r="A1345" s="6" cm="1">
        <f t="array" ref="A1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</v>
      </c>
      <c r="B1345" s="6" cm="1">
        <f t="array" ref="B1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5" s="6">
        <f>IFERROR(INDEX([1]!tblSchedule[Week Game Scheduled],MATCH(tblTeamSch[[#This Row],[Game Num]],[1]!tblSchedule[GameNum],0)),"")</f>
        <v>9</v>
      </c>
      <c r="D1345" s="6">
        <f>IFERROR(INDEX([1]!tblSchedule[Round],MATCH(tblTeamSch[[#This Row],[Game Num]],[1]!tblSchedule[GameNum],0)),"")</f>
        <v>6</v>
      </c>
      <c r="E1345" s="6">
        <f>IFERROR(INDEX([1]!tblSchedule[Rnd Sch],MATCH(tblTeamSch[[#This Row],[Game Num]],[1]!tblSchedule[GameNum],0)),"")</f>
        <v>6</v>
      </c>
      <c r="F1345" s="6" t="str">
        <f>IFERROR(INDEX([1]!tblSchedule[DLC],MATCH(tblTeamSch[[#This Row],[Game Num]],[1]!tblSchedule[GameNum],0)),"")</f>
        <v>8B1A</v>
      </c>
      <c r="G1345" s="7" t="str">
        <f>IFERROR(INDEX([1]!tblSchedule[Facility],MATCH(tblTeamSch[[#This Row],[Game Num]],[1]!tblSchedule[GameNum],0)),"")</f>
        <v>St. Nicholas Academy Gym</v>
      </c>
      <c r="H1345" s="8">
        <f>IFERROR(INDEX([1]!tblSchedule[Game Date],MATCH(tblTeamSch[[#This Row],[Game Num]],[1]!tblSchedule[GameNum],0)),"")</f>
        <v>46047</v>
      </c>
      <c r="I1345" s="9">
        <f>IFERROR(INDEX([1]!tblSchedule[Game Time],MATCH(tblTeamSch[[#This Row],[Game Num]],[1]!tblSchedule[GameNum],0)),"")</f>
        <v>0.58333333333333337</v>
      </c>
      <c r="J1345" s="10" t="str">
        <f>IFERROR(INDEX([1]!tblTeams[Organization],MATCH(tblTeamSch[[#This Row],[Team]],[1]!tblTeams[Team],0)),"")</f>
        <v>St. Francis of Assisi</v>
      </c>
      <c r="K1345" s="10" t="str">
        <f>IFERROR(INDEX([1]!tblOrg[Abbr],MATCH(tblTeamSch[[#This Row],[Org]],[1]!tblOrg[Organization],0)),"")</f>
        <v>SFA</v>
      </c>
      <c r="L1345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5" s="10" t="str">
        <f>IFERROR(INDEX(IF(tblTeamSch[[#This Row],[1vs2]]=1,[1]!tblSchedule[Team 2 Name],[1]!tblSchedule[Team 1 Name]),MATCH(tblTeamSch[[#This Row],[Game Num]],[1]!tblSchedule[GameNum],0)),"")</f>
        <v>OLOL 7/8 Boys #1</v>
      </c>
      <c r="N1345" s="6"/>
      <c r="O1345" s="6"/>
      <c r="P1345" s="6"/>
      <c r="Q1345" s="6">
        <f>INDEX([1]!tblSchedule[Home Game],MATCH(tblTeamSch[[#This Row],[Game Num]],[1]!tblSchedule[GameNum],0))</f>
        <v>0</v>
      </c>
      <c r="R1345" s="7" t="e">
        <f>IF(COUNTIFS(tblTeamSch[Team],tblTeamSch[[#This Row],[Team]],#REF!,1)&gt;1,"Y","")</f>
        <v>#REF!</v>
      </c>
      <c r="S1345" s="6">
        <f>INDEX([1]!tblLoc[Score],MATCH(INDEX([1]!tblOrg[Loc],MATCH(tblTeamSch[[#This Row],[Org]],[1]!tblOrg[Organization],0)),[1]!tblLoc[Loc],0))</f>
        <v>0</v>
      </c>
      <c r="T1345" s="6" t="e">
        <f>INDEX([1]!tblLoc[Score],MATCH(INDEX([1]!tblOrg[Loc],MATCH(#REF!,[1]!tblOrg[Abbr],0)),[1]!tblLoc[Loc],0))</f>
        <v>#REF!</v>
      </c>
      <c r="U1345" s="6">
        <f>IFERROR(INDEX([1]!tblLoc[Score],MATCH(INDEX([1]!tblOrg[Loc],MATCH(INDEX(FacList,MATCH(tblTeamSch[[#This Row],[Facility]],INDEX(FacList,,1),0),3),[1]!tblOrg[Org Num],0)),[1]!tblLoc[Loc],0)),"")</f>
        <v>10</v>
      </c>
      <c r="V1345" s="6">
        <f>IF(OR(tblTeamSch[[#This Row],[Court]]="",tblTeamSch[[#This Row],[Home]]&gt;0),0,IF(tblTeamSch[[#This Row],[Court]]&lt;10,0,IF(tblTeamSch[[#This Row],[Home Court]]=10,0,10)))</f>
        <v>10</v>
      </c>
      <c r="W1345" s="6" t="e">
        <f>COUNTIFS(tblTeamSch[Travel Score for Game],10,tblTeamSch[Home],0,#REF!,#REF!)</f>
        <v>#REF!</v>
      </c>
      <c r="X1345" s="6" t="str">
        <f>IFERROR(INDEX(tblTeamSch[Overall Travel Score],MATCH(tblTeamSch[[#This Row],[Opponent]],tblTeamSch[Team],0)),"")</f>
        <v/>
      </c>
      <c r="Y1345" s="6" cm="1">
        <f t="array" ref="Y1345">IF(Y1344="Num",1,IF(Y1344="","",IF(Y1344+1&gt;TotalNumRegGames*2,"",Y1344+1)))</f>
        <v>1344</v>
      </c>
    </row>
    <row r="1346" spans="1:25" ht="13.35" customHeight="1" x14ac:dyDescent="0.3">
      <c r="A1346" s="6" cm="1">
        <f t="array" ref="A1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</v>
      </c>
      <c r="B1346" s="6" cm="1">
        <f t="array" ref="B1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6" s="6">
        <f>IFERROR(INDEX([1]!tblSchedule[Week Game Scheduled],MATCH(tblTeamSch[[#This Row],[Game Num]],[1]!tblSchedule[GameNum],0)),"")</f>
        <v>10</v>
      </c>
      <c r="D1346" s="6">
        <f>IFERROR(INDEX([1]!tblSchedule[Round],MATCH(tblTeamSch[[#This Row],[Game Num]],[1]!tblSchedule[GameNum],0)),"")</f>
        <v>7</v>
      </c>
      <c r="E1346" s="6">
        <f>IFERROR(INDEX([1]!tblSchedule[Rnd Sch],MATCH(tblTeamSch[[#This Row],[Game Num]],[1]!tblSchedule[GameNum],0)),"")</f>
        <v>7</v>
      </c>
      <c r="F1346" s="6" t="str">
        <f>IFERROR(INDEX([1]!tblSchedule[DLC],MATCH(tblTeamSch[[#This Row],[Game Num]],[1]!tblSchedule[GameNum],0)),"")</f>
        <v>8B1A</v>
      </c>
      <c r="G1346" s="7" t="str">
        <f>IFERROR(INDEX([1]!tblSchedule[Facility],MATCH(tblTeamSch[[#This Row],[Game Num]],[1]!tblSchedule[GameNum],0)),"")</f>
        <v>Trinity High School's Steinhauser Gym</v>
      </c>
      <c r="H1346" s="8">
        <f>IFERROR(INDEX([1]!tblSchedule[Game Date],MATCH(tblTeamSch[[#This Row],[Game Num]],[1]!tblSchedule[GameNum],0)),"")</f>
        <v>46054</v>
      </c>
      <c r="I1346" s="9">
        <f>IFERROR(INDEX([1]!tblSchedule[Game Time],MATCH(tblTeamSch[[#This Row],[Game Num]],[1]!tblSchedule[GameNum],0)),"")</f>
        <v>0.625</v>
      </c>
      <c r="J1346" s="10" t="str">
        <f>IFERROR(INDEX([1]!tblTeams[Organization],MATCH(tblTeamSch[[#This Row],[Team]],[1]!tblTeams[Team],0)),"")</f>
        <v>St. Francis of Assisi</v>
      </c>
      <c r="K1346" s="10" t="str">
        <f>IFERROR(INDEX([1]!tblOrg[Abbr],MATCH(tblTeamSch[[#This Row],[Org]],[1]!tblOrg[Organization],0)),"")</f>
        <v>SFA</v>
      </c>
      <c r="L1346" s="10" t="str">
        <f>IFERROR(INDEX(IF(tblTeamSch[[#This Row],[1vs2]]=1,[1]!tblSchedule[Team 1 Name],[1]!tblSchedule[Team 2 Name]),MATCH(tblTeamSch[[#This Row],[Game Num]],[1]!tblSchedule[GameNum],0)),"")</f>
        <v>St. Francis of Assisi BB 8B#1</v>
      </c>
      <c r="M1346" s="10" t="str">
        <f>IFERROR(INDEX(IF(tblTeamSch[[#This Row],[1vs2]]=1,[1]!tblSchedule[Team 2 Name],[1]!tblSchedule[Team 1 Name]),MATCH(tblTeamSch[[#This Row],[Game Num]],[1]!tblSchedule[GameNum],0)),"")</f>
        <v>St. Athanasius BB 8B#1</v>
      </c>
      <c r="N1346" s="6"/>
      <c r="O1346" s="6"/>
      <c r="P1346" s="6"/>
      <c r="Q1346" s="6">
        <f>INDEX([1]!tblSchedule[Home Game],MATCH(tblTeamSch[[#This Row],[Game Num]],[1]!tblSchedule[GameNum],0))</f>
        <v>0</v>
      </c>
      <c r="R1346" s="7" t="e">
        <f>IF(COUNTIFS(tblTeamSch[Team],tblTeamSch[[#This Row],[Team]],#REF!,1)&gt;1,"Y","")</f>
        <v>#REF!</v>
      </c>
      <c r="S1346" s="6">
        <f>INDEX([1]!tblLoc[Score],MATCH(INDEX([1]!tblOrg[Loc],MATCH(tblTeamSch[[#This Row],[Org]],[1]!tblOrg[Organization],0)),[1]!tblLoc[Loc],0))</f>
        <v>0</v>
      </c>
      <c r="T1346" s="6" t="e">
        <f>INDEX([1]!tblLoc[Score],MATCH(INDEX([1]!tblOrg[Loc],MATCH(#REF!,[1]!tblOrg[Abbr],0)),[1]!tblLoc[Loc],0))</f>
        <v>#REF!</v>
      </c>
      <c r="U1346" s="6" t="str">
        <f>IFERROR(INDEX([1]!tblLoc[Score],MATCH(INDEX([1]!tblOrg[Loc],MATCH(INDEX(FacList,MATCH(tblTeamSch[[#This Row],[Facility]],INDEX(FacList,,1),0),3),[1]!tblOrg[Org Num],0)),[1]!tblLoc[Loc],0)),"")</f>
        <v/>
      </c>
      <c r="V1346" s="6">
        <f>IF(OR(tblTeamSch[[#This Row],[Court]]="",tblTeamSch[[#This Row],[Home]]&gt;0),0,IF(tblTeamSch[[#This Row],[Court]]&lt;10,0,IF(tblTeamSch[[#This Row],[Home Court]]=10,0,10)))</f>
        <v>0</v>
      </c>
      <c r="W1346" s="6" t="e">
        <f>COUNTIFS(tblTeamSch[Travel Score for Game],10,tblTeamSch[Home],0,#REF!,#REF!)</f>
        <v>#REF!</v>
      </c>
      <c r="X1346" s="6" t="str">
        <f>IFERROR(INDEX(tblTeamSch[Overall Travel Score],MATCH(tblTeamSch[[#This Row],[Opponent]],tblTeamSch[Team],0)),"")</f>
        <v/>
      </c>
      <c r="Y1346" s="6" cm="1">
        <f t="array" ref="Y1346">IF(Y1345="Num",1,IF(Y1345="","",IF(Y1345+1&gt;TotalNumRegGames*2,"",Y1345+1)))</f>
        <v>1345</v>
      </c>
    </row>
    <row r="1347" spans="1:25" ht="13.35" customHeight="1" x14ac:dyDescent="0.3">
      <c r="A1347" s="6" cm="1">
        <f t="array" ref="A1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125</v>
      </c>
      <c r="B1347" s="6" cm="1">
        <f t="array" ref="B1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47" s="6">
        <f>IFERROR(INDEX([1]!tblSchedule[Week Game Scheduled],MATCH(tblTeamSch[[#This Row],[Game Num]],[1]!tblSchedule[GameNum],0)),"")</f>
        <v>49</v>
      </c>
      <c r="D1347" s="6">
        <f>IFERROR(INDEX([1]!tblSchedule[Round],MATCH(tblTeamSch[[#This Row],[Game Num]],[1]!tblSchedule[GameNum],0)),"")</f>
        <v>1</v>
      </c>
      <c r="E1347" s="6">
        <f>IFERROR(INDEX([1]!tblSchedule[Rnd Sch],MATCH(tblTeamSch[[#This Row],[Game Num]],[1]!tblSchedule[GameNum],0)),"")</f>
        <v>1</v>
      </c>
      <c r="F1347" s="6" t="str">
        <f>IFERROR(INDEX([1]!tblSchedule[DLC],MATCH(tblTeamSch[[#This Row],[Game Num]],[1]!tblSchedule[GameNum],0)),"")</f>
        <v>8B2A</v>
      </c>
      <c r="G1347" s="7" t="str">
        <f>IFERROR(INDEX([1]!tblSchedule[Facility],MATCH(tblTeamSch[[#This Row],[Game Num]],[1]!tblSchedule[GameNum],0)),"")</f>
        <v>St. Stephen Martyr Gym</v>
      </c>
      <c r="H1347" s="8">
        <f>IFERROR(INDEX([1]!tblSchedule[Game Date],MATCH(tblTeamSch[[#This Row],[Game Num]],[1]!tblSchedule[GameNum],0)),"")</f>
        <v>45997</v>
      </c>
      <c r="I1347" s="9">
        <f>IFERROR(INDEX([1]!tblSchedule[Game Time],MATCH(tblTeamSch[[#This Row],[Game Num]],[1]!tblSchedule[GameNum],0)),"")</f>
        <v>0.375</v>
      </c>
      <c r="J1347" s="10" t="str">
        <f>IFERROR(INDEX([1]!tblTeams[Organization],MATCH(tblTeamSch[[#This Row],[Team]],[1]!tblTeams[Team],0)),"")</f>
        <v>St. Francis of Assisi</v>
      </c>
      <c r="K1347" s="10" t="str">
        <f>IFERROR(INDEX([1]!tblOrg[Abbr],MATCH(tblTeamSch[[#This Row],[Org]],[1]!tblOrg[Organization],0)),"")</f>
        <v>SFA</v>
      </c>
      <c r="L1347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47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347" s="6"/>
      <c r="O1347" s="6"/>
      <c r="P1347" s="6"/>
      <c r="Q1347" s="6">
        <f>INDEX([1]!tblSchedule[Home Game],MATCH(tblTeamSch[[#This Row],[Game Num]],[1]!tblSchedule[GameNum],0))</f>
        <v>1</v>
      </c>
      <c r="R1347" s="7" t="e">
        <f>IF(COUNTIFS(tblTeamSch[Team],tblTeamSch[[#This Row],[Team]],#REF!,1)&gt;1,"Y","")</f>
        <v>#REF!</v>
      </c>
      <c r="S1347" s="6">
        <f>INDEX([1]!tblLoc[Score],MATCH(INDEX([1]!tblOrg[Loc],MATCH(tblTeamSch[[#This Row],[Org]],[1]!tblOrg[Organization],0)),[1]!tblLoc[Loc],0))</f>
        <v>0</v>
      </c>
      <c r="T1347" s="6" t="e">
        <f>INDEX([1]!tblLoc[Score],MATCH(INDEX([1]!tblOrg[Loc],MATCH(#REF!,[1]!tblOrg[Abbr],0)),[1]!tblLoc[Loc],0))</f>
        <v>#REF!</v>
      </c>
      <c r="U1347" s="6">
        <f>IFERROR(INDEX([1]!tblLoc[Score],MATCH(INDEX([1]!tblOrg[Loc],MATCH(INDEX(FacList,MATCH(tblTeamSch[[#This Row],[Facility]],INDEX(FacList,,1),0),3),[1]!tblOrg[Org Num],0)),[1]!tblLoc[Loc],0)),"")</f>
        <v>0</v>
      </c>
      <c r="V1347" s="6">
        <f>IF(OR(tblTeamSch[[#This Row],[Court]]="",tblTeamSch[[#This Row],[Home]]&gt;0),0,IF(tblTeamSch[[#This Row],[Court]]&lt;10,0,IF(tblTeamSch[[#This Row],[Home Court]]=10,0,10)))</f>
        <v>0</v>
      </c>
      <c r="W1347" s="6" t="e">
        <f>COUNTIFS(tblTeamSch[Travel Score for Game],10,tblTeamSch[Home],0,#REF!,#REF!)</f>
        <v>#REF!</v>
      </c>
      <c r="X1347" s="6" t="str">
        <f>IFERROR(INDEX(tblTeamSch[Overall Travel Score],MATCH(tblTeamSch[[#This Row],[Opponent]],tblTeamSch[Team],0)),"")</f>
        <v/>
      </c>
      <c r="Y1347" s="6" cm="1">
        <f t="array" ref="Y1347">IF(Y1346="Num",1,IF(Y1346="","",IF(Y1346+1&gt;TotalNumRegGames*2,"",Y1346+1)))</f>
        <v>1346</v>
      </c>
    </row>
    <row r="1348" spans="1:25" ht="13.35" customHeight="1" x14ac:dyDescent="0.3">
      <c r="A1348" s="6" cm="1">
        <f t="array" ref="A1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130</v>
      </c>
      <c r="B1348" s="6" cm="1">
        <f t="array" ref="B1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48" s="6">
        <f>IFERROR(INDEX([1]!tblSchedule[Week Game Scheduled],MATCH(tblTeamSch[[#This Row],[Game Num]],[1]!tblSchedule[GameNum],0)),"")</f>
        <v>51</v>
      </c>
      <c r="D1348" s="6">
        <f>IFERROR(INDEX([1]!tblSchedule[Round],MATCH(tblTeamSch[[#This Row],[Game Num]],[1]!tblSchedule[GameNum],0)),"")</f>
        <v>2</v>
      </c>
      <c r="E1348" s="6">
        <f>IFERROR(INDEX([1]!tblSchedule[Rnd Sch],MATCH(tblTeamSch[[#This Row],[Game Num]],[1]!tblSchedule[GameNum],0)),"")</f>
        <v>2</v>
      </c>
      <c r="F1348" s="6" t="str">
        <f>IFERROR(INDEX([1]!tblSchedule[DLC],MATCH(tblTeamSch[[#This Row],[Game Num]],[1]!tblSchedule[GameNum],0)),"")</f>
        <v>8B2A</v>
      </c>
      <c r="G1348" s="7" t="str">
        <f>IFERROR(INDEX([1]!tblSchedule[Facility],MATCH(tblTeamSch[[#This Row],[Game Num]],[1]!tblSchedule[GameNum],0)),"")</f>
        <v>St. John Paul II Community Center (Gym)</v>
      </c>
      <c r="H1348" s="8">
        <f>IFERROR(INDEX([1]!tblSchedule[Game Date],MATCH(tblTeamSch[[#This Row],[Game Num]],[1]!tblSchedule[GameNum],0)),"")</f>
        <v>46005</v>
      </c>
      <c r="I1348" s="9">
        <f>IFERROR(INDEX([1]!tblSchedule[Game Time],MATCH(tblTeamSch[[#This Row],[Game Num]],[1]!tblSchedule[GameNum],0)),"")</f>
        <v>0.58333333333333337</v>
      </c>
      <c r="J1348" s="10" t="str">
        <f>IFERROR(INDEX([1]!tblTeams[Organization],MATCH(tblTeamSch[[#This Row],[Team]],[1]!tblTeams[Team],0)),"")</f>
        <v>St. Francis of Assisi</v>
      </c>
      <c r="K1348" s="10" t="str">
        <f>IFERROR(INDEX([1]!tblOrg[Abbr],MATCH(tblTeamSch[[#This Row],[Org]],[1]!tblOrg[Organization],0)),"")</f>
        <v>SFA</v>
      </c>
      <c r="L1348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48" s="10" t="str">
        <f>IFERROR(INDEX(IF(tblTeamSch[[#This Row],[1vs2]]=1,[1]!tblSchedule[Team 2 Name],[1]!tblSchedule[Team 1 Name]),MATCH(tblTeamSch[[#This Row],[Game Num]],[1]!tblSchedule[GameNum],0)),"")</f>
        <v>St Paul BB 8B#2</v>
      </c>
      <c r="N1348" s="6"/>
      <c r="O1348" s="6"/>
      <c r="P1348" s="6"/>
      <c r="Q1348" s="6">
        <f>INDEX([1]!tblSchedule[Home Game],MATCH(tblTeamSch[[#This Row],[Game Num]],[1]!tblSchedule[GameNum],0))</f>
        <v>0</v>
      </c>
      <c r="R1348" s="7" t="e">
        <f>IF(COUNTIFS(tblTeamSch[Team],tblTeamSch[[#This Row],[Team]],#REF!,1)&gt;1,"Y","")</f>
        <v>#REF!</v>
      </c>
      <c r="S1348" s="6">
        <f>INDEX([1]!tblLoc[Score],MATCH(INDEX([1]!tblOrg[Loc],MATCH(tblTeamSch[[#This Row],[Org]],[1]!tblOrg[Organization],0)),[1]!tblLoc[Loc],0))</f>
        <v>0</v>
      </c>
      <c r="T1348" s="6" t="e">
        <f>INDEX([1]!tblLoc[Score],MATCH(INDEX([1]!tblOrg[Loc],MATCH(#REF!,[1]!tblOrg[Abbr],0)),[1]!tblLoc[Loc],0))</f>
        <v>#REF!</v>
      </c>
      <c r="U1348" s="6">
        <f>IFERROR(INDEX([1]!tblLoc[Score],MATCH(INDEX([1]!tblOrg[Loc],MATCH(INDEX(FacList,MATCH(tblTeamSch[[#This Row],[Facility]],INDEX(FacList,,1),0),3),[1]!tblOrg[Org Num],0)),[1]!tblLoc[Loc],0)),"")</f>
        <v>0</v>
      </c>
      <c r="V1348" s="6">
        <f>IF(OR(tblTeamSch[[#This Row],[Court]]="",tblTeamSch[[#This Row],[Home]]&gt;0),0,IF(tblTeamSch[[#This Row],[Court]]&lt;10,0,IF(tblTeamSch[[#This Row],[Home Court]]=10,0,10)))</f>
        <v>0</v>
      </c>
      <c r="W1348" s="6" t="e">
        <f>COUNTIFS(tblTeamSch[Travel Score for Game],10,tblTeamSch[Home],0,#REF!,#REF!)</f>
        <v>#REF!</v>
      </c>
      <c r="X1348" s="6" t="str">
        <f>IFERROR(INDEX(tblTeamSch[Overall Travel Score],MATCH(tblTeamSch[[#This Row],[Opponent]],tblTeamSch[Team],0)),"")</f>
        <v/>
      </c>
      <c r="Y1348" s="6" cm="1">
        <f t="array" ref="Y1348">IF(Y1347="Num",1,IF(Y1347="","",IF(Y1347+1&gt;TotalNumRegGames*2,"",Y1347+1)))</f>
        <v>1347</v>
      </c>
    </row>
    <row r="1349" spans="1:25" ht="13.35" customHeight="1" x14ac:dyDescent="0.3">
      <c r="A1349" s="6" cm="1">
        <f t="array" ref="A1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134</v>
      </c>
      <c r="B1349" s="6" cm="1">
        <f t="array" ref="B1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49" s="6">
        <f>IFERROR(INDEX([1]!tblSchedule[Week Game Scheduled],MATCH(tblTeamSch[[#This Row],[Game Num]],[1]!tblSchedule[GameNum],0)),"")</f>
        <v>6</v>
      </c>
      <c r="D1349" s="6">
        <f>IFERROR(INDEX([1]!tblSchedule[Round],MATCH(tblTeamSch[[#This Row],[Game Num]],[1]!tblSchedule[GameNum],0)),"")</f>
        <v>3</v>
      </c>
      <c r="E1349" s="6">
        <f>IFERROR(INDEX([1]!tblSchedule[Rnd Sch],MATCH(tblTeamSch[[#This Row],[Game Num]],[1]!tblSchedule[GameNum],0)),"")</f>
        <v>3</v>
      </c>
      <c r="F1349" s="6" t="str">
        <f>IFERROR(INDEX([1]!tblSchedule[DLC],MATCH(tblTeamSch[[#This Row],[Game Num]],[1]!tblSchedule[GameNum],0)),"")</f>
        <v>8B2A</v>
      </c>
      <c r="G1349" s="7" t="str">
        <f>IFERROR(INDEX([1]!tblSchedule[Facility],MATCH(tblTeamSch[[#This Row],[Game Num]],[1]!tblSchedule[GameNum],0)),"")</f>
        <v>St. John Paul II Community Center (Gym)</v>
      </c>
      <c r="H1349" s="8">
        <f>IFERROR(INDEX([1]!tblSchedule[Game Date],MATCH(tblTeamSch[[#This Row],[Game Num]],[1]!tblSchedule[GameNum],0)),"")</f>
        <v>46026</v>
      </c>
      <c r="I1349" s="9">
        <f>IFERROR(INDEX([1]!tblSchedule[Game Time],MATCH(tblTeamSch[[#This Row],[Game Num]],[1]!tblSchedule[GameNum],0)),"")</f>
        <v>0.54166666666666663</v>
      </c>
      <c r="J1349" s="10" t="str">
        <f>IFERROR(INDEX([1]!tblTeams[Organization],MATCH(tblTeamSch[[#This Row],[Team]],[1]!tblTeams[Team],0)),"")</f>
        <v>St. Francis of Assisi</v>
      </c>
      <c r="K1349" s="10" t="str">
        <f>IFERROR(INDEX([1]!tblOrg[Abbr],MATCH(tblTeamSch[[#This Row],[Org]],[1]!tblOrg[Organization],0)),"")</f>
        <v>SFA</v>
      </c>
      <c r="L1349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49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1349" s="6"/>
      <c r="O1349" s="6"/>
      <c r="P1349" s="6"/>
      <c r="Q1349" s="6">
        <f>INDEX([1]!tblSchedule[Home Game],MATCH(tblTeamSch[[#This Row],[Game Num]],[1]!tblSchedule[GameNum],0))</f>
        <v>0</v>
      </c>
      <c r="R1349" s="7" t="e">
        <f>IF(COUNTIFS(tblTeamSch[Team],tblTeamSch[[#This Row],[Team]],#REF!,1)&gt;1,"Y","")</f>
        <v>#REF!</v>
      </c>
      <c r="S1349" s="6">
        <f>INDEX([1]!tblLoc[Score],MATCH(INDEX([1]!tblOrg[Loc],MATCH(tblTeamSch[[#This Row],[Org]],[1]!tblOrg[Organization],0)),[1]!tblLoc[Loc],0))</f>
        <v>0</v>
      </c>
      <c r="T1349" s="6" t="e">
        <f>INDEX([1]!tblLoc[Score],MATCH(INDEX([1]!tblOrg[Loc],MATCH(#REF!,[1]!tblOrg[Abbr],0)),[1]!tblLoc[Loc],0))</f>
        <v>#REF!</v>
      </c>
      <c r="U1349" s="6">
        <f>IFERROR(INDEX([1]!tblLoc[Score],MATCH(INDEX([1]!tblOrg[Loc],MATCH(INDEX(FacList,MATCH(tblTeamSch[[#This Row],[Facility]],INDEX(FacList,,1),0),3),[1]!tblOrg[Org Num],0)),[1]!tblLoc[Loc],0)),"")</f>
        <v>0</v>
      </c>
      <c r="V1349" s="6">
        <f>IF(OR(tblTeamSch[[#This Row],[Court]]="",tblTeamSch[[#This Row],[Home]]&gt;0),0,IF(tblTeamSch[[#This Row],[Court]]&lt;10,0,IF(tblTeamSch[[#This Row],[Home Court]]=10,0,10)))</f>
        <v>0</v>
      </c>
      <c r="W1349" s="6" t="e">
        <f>COUNTIFS(tblTeamSch[Travel Score for Game],10,tblTeamSch[Home],0,#REF!,#REF!)</f>
        <v>#REF!</v>
      </c>
      <c r="X1349" s="6" t="str">
        <f>IFERROR(INDEX(tblTeamSch[Overall Travel Score],MATCH(tblTeamSch[[#This Row],[Opponent]],tblTeamSch[Team],0)),"")</f>
        <v/>
      </c>
      <c r="Y1349" s="6" cm="1">
        <f t="array" ref="Y1349">IF(Y1348="Num",1,IF(Y1348="","",IF(Y1348+1&gt;TotalNumRegGames*2,"",Y1348+1)))</f>
        <v>1348</v>
      </c>
    </row>
    <row r="1350" spans="1:25" ht="13.35" customHeight="1" x14ac:dyDescent="0.3">
      <c r="A1350" s="6" cm="1">
        <f t="array" ref="A1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154</v>
      </c>
      <c r="B1350" s="6" cm="1">
        <f t="array" ref="B1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0" s="6">
        <f>IFERROR(INDEX([1]!tblSchedule[Week Game Scheduled],MATCH(tblTeamSch[[#This Row],[Game Num]],[1]!tblSchedule[GameNum],0)),"")</f>
        <v>6</v>
      </c>
      <c r="D1350" s="6">
        <f>IFERROR(INDEX([1]!tblSchedule[Round],MATCH(tblTeamSch[[#This Row],[Game Num]],[1]!tblSchedule[GameNum],0)),"")</f>
        <v>8</v>
      </c>
      <c r="E1350" s="6">
        <f>IFERROR(INDEX([1]!tblSchedule[Rnd Sch],MATCH(tblTeamSch[[#This Row],[Game Num]],[1]!tblSchedule[GameNum],0)),"")</f>
        <v>4</v>
      </c>
      <c r="F1350" s="6" t="str">
        <f>IFERROR(INDEX([1]!tblSchedule[DLC],MATCH(tblTeamSch[[#This Row],[Game Num]],[1]!tblSchedule[GameNum],0)),"")</f>
        <v>8B2A</v>
      </c>
      <c r="G1350" s="7" t="str">
        <f>IFERROR(INDEX([1]!tblSchedule[Facility],MATCH(tblTeamSch[[#This Row],[Game Num]],[1]!tblSchedule[GameNum],0)),"")</f>
        <v>St. Paul Gym</v>
      </c>
      <c r="H1350" s="8">
        <f>IFERROR(INDEX([1]!tblSchedule[Game Date],MATCH(tblTeamSch[[#This Row],[Game Num]],[1]!tblSchedule[GameNum],0)),"")</f>
        <v>46032</v>
      </c>
      <c r="I1350" s="9">
        <f>IFERROR(INDEX([1]!tblSchedule[Game Time],MATCH(tblTeamSch[[#This Row],[Game Num]],[1]!tblSchedule[GameNum],0)),"")</f>
        <v>0.41666666666666669</v>
      </c>
      <c r="J1350" s="10" t="str">
        <f>IFERROR(INDEX([1]!tblTeams[Organization],MATCH(tblTeamSch[[#This Row],[Team]],[1]!tblTeams[Team],0)),"")</f>
        <v>St. Francis of Assisi</v>
      </c>
      <c r="K1350" s="10" t="str">
        <f>IFERROR(INDEX([1]!tblOrg[Abbr],MATCH(tblTeamSch[[#This Row],[Org]],[1]!tblOrg[Organization],0)),"")</f>
        <v>SFA</v>
      </c>
      <c r="L1350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50" s="10" t="str">
        <f>IFERROR(INDEX(IF(tblTeamSch[[#This Row],[1vs2]]=1,[1]!tblSchedule[Team 2 Name],[1]!tblSchedule[Team 1 Name]),MATCH(tblTeamSch[[#This Row],[Game Num]],[1]!tblSchedule[GameNum],0)),"")</f>
        <v>St Bernard BB 8B#2</v>
      </c>
      <c r="N1350" s="6"/>
      <c r="O1350" s="6"/>
      <c r="P1350" s="6"/>
      <c r="Q1350" s="6">
        <f>INDEX([1]!tblSchedule[Home Game],MATCH(tblTeamSch[[#This Row],[Game Num]],[1]!tblSchedule[GameNum],0))</f>
        <v>0</v>
      </c>
      <c r="R1350" s="7" t="e">
        <f>IF(COUNTIFS(tblTeamSch[Team],tblTeamSch[[#This Row],[Team]],#REF!,1)&gt;1,"Y","")</f>
        <v>#REF!</v>
      </c>
      <c r="S1350" s="6">
        <f>INDEX([1]!tblLoc[Score],MATCH(INDEX([1]!tblOrg[Loc],MATCH(tblTeamSch[[#This Row],[Org]],[1]!tblOrg[Organization],0)),[1]!tblLoc[Loc],0))</f>
        <v>0</v>
      </c>
      <c r="T1350" s="6" t="e">
        <f>INDEX([1]!tblLoc[Score],MATCH(INDEX([1]!tblOrg[Loc],MATCH(#REF!,[1]!tblOrg[Abbr],0)),[1]!tblLoc[Loc],0))</f>
        <v>#REF!</v>
      </c>
      <c r="U1350" s="6">
        <f>IFERROR(INDEX([1]!tblLoc[Score],MATCH(INDEX([1]!tblOrg[Loc],MATCH(INDEX(FacList,MATCH(tblTeamSch[[#This Row],[Facility]],INDEX(FacList,,1),0),3),[1]!tblOrg[Org Num],0)),[1]!tblLoc[Loc],0)),"")</f>
        <v>10</v>
      </c>
      <c r="V1350" s="6">
        <f>IF(OR(tblTeamSch[[#This Row],[Court]]="",tblTeamSch[[#This Row],[Home]]&gt;0),0,IF(tblTeamSch[[#This Row],[Court]]&lt;10,0,IF(tblTeamSch[[#This Row],[Home Court]]=10,0,10)))</f>
        <v>10</v>
      </c>
      <c r="W1350" s="6" t="e">
        <f>COUNTIFS(tblTeamSch[Travel Score for Game],10,tblTeamSch[Home],0,#REF!,#REF!)</f>
        <v>#REF!</v>
      </c>
      <c r="X1350" s="6" t="str">
        <f>IFERROR(INDEX(tblTeamSch[Overall Travel Score],MATCH(tblTeamSch[[#This Row],[Opponent]],tblTeamSch[Team],0)),"")</f>
        <v/>
      </c>
      <c r="Y1350" s="6" cm="1">
        <f t="array" ref="Y1350">IF(Y1349="Num",1,IF(Y1349="","",IF(Y1349+1&gt;TotalNumRegGames*2,"",Y1349+1)))</f>
        <v>1349</v>
      </c>
    </row>
    <row r="1351" spans="1:25" ht="13.35" customHeight="1" x14ac:dyDescent="0.3">
      <c r="A1351" s="6" cm="1">
        <f t="array" ref="A1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136</v>
      </c>
      <c r="B1351" s="6" cm="1">
        <f t="array" ref="B1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51" s="6">
        <f>IFERROR(INDEX([1]!tblSchedule[Week Game Scheduled],MATCH(tblTeamSch[[#This Row],[Game Num]],[1]!tblSchedule[GameNum],0)),"")</f>
        <v>7</v>
      </c>
      <c r="D1351" s="6">
        <f>IFERROR(INDEX([1]!tblSchedule[Round],MATCH(tblTeamSch[[#This Row],[Game Num]],[1]!tblSchedule[GameNum],0)),"")</f>
        <v>4</v>
      </c>
      <c r="E1351" s="6">
        <f>IFERROR(INDEX([1]!tblSchedule[Rnd Sch],MATCH(tblTeamSch[[#This Row],[Game Num]],[1]!tblSchedule[GameNum],0)),"")</f>
        <v>4</v>
      </c>
      <c r="F1351" s="6" t="str">
        <f>IFERROR(INDEX([1]!tblSchedule[DLC],MATCH(tblTeamSch[[#This Row],[Game Num]],[1]!tblSchedule[GameNum],0)),"")</f>
        <v>8B2A</v>
      </c>
      <c r="G1351" s="7" t="str">
        <f>IFERROR(INDEX([1]!tblSchedule[Facility],MATCH(tblTeamSch[[#This Row],[Game Num]],[1]!tblSchedule[GameNum],0)),"")</f>
        <v>St. Athanasius Hornets Nest (gym)</v>
      </c>
      <c r="H1351" s="8">
        <f>IFERROR(INDEX([1]!tblSchedule[Game Date],MATCH(tblTeamSch[[#This Row],[Game Num]],[1]!tblSchedule[GameNum],0)),"")</f>
        <v>46033</v>
      </c>
      <c r="I1351" s="9">
        <f>IFERROR(INDEX([1]!tblSchedule[Game Time],MATCH(tblTeamSch[[#This Row],[Game Num]],[1]!tblSchedule[GameNum],0)),"")</f>
        <v>0.54166666666666663</v>
      </c>
      <c r="J1351" s="10" t="str">
        <f>IFERROR(INDEX([1]!tblTeams[Organization],MATCH(tblTeamSch[[#This Row],[Team]],[1]!tblTeams[Team],0)),"")</f>
        <v>St. Francis of Assisi</v>
      </c>
      <c r="K1351" s="10" t="str">
        <f>IFERROR(INDEX([1]!tblOrg[Abbr],MATCH(tblTeamSch[[#This Row],[Org]],[1]!tblOrg[Organization],0)),"")</f>
        <v>SFA</v>
      </c>
      <c r="L1351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51" s="10" t="str">
        <f>IFERROR(INDEX(IF(tblTeamSch[[#This Row],[1vs2]]=1,[1]!tblSchedule[Team 2 Name],[1]!tblSchedule[Team 1 Name]),MATCH(tblTeamSch[[#This Row],[Game Num]],[1]!tblSchedule[GameNum],0)),"")</f>
        <v>St. Athanasius BB 8B#2</v>
      </c>
      <c r="N1351" s="6"/>
      <c r="O1351" s="6"/>
      <c r="P1351" s="6"/>
      <c r="Q1351" s="6">
        <f>INDEX([1]!tblSchedule[Home Game],MATCH(tblTeamSch[[#This Row],[Game Num]],[1]!tblSchedule[GameNum],0))</f>
        <v>1</v>
      </c>
      <c r="R1351" s="7" t="e">
        <f>IF(COUNTIFS(tblTeamSch[Team],tblTeamSch[[#This Row],[Team]],#REF!,1)&gt;1,"Y","")</f>
        <v>#REF!</v>
      </c>
      <c r="S1351" s="6">
        <f>INDEX([1]!tblLoc[Score],MATCH(INDEX([1]!tblOrg[Loc],MATCH(tblTeamSch[[#This Row],[Org]],[1]!tblOrg[Organization],0)),[1]!tblLoc[Loc],0))</f>
        <v>0</v>
      </c>
      <c r="T1351" s="6" t="e">
        <f>INDEX([1]!tblLoc[Score],MATCH(INDEX([1]!tblOrg[Loc],MATCH(#REF!,[1]!tblOrg[Abbr],0)),[1]!tblLoc[Loc],0))</f>
        <v>#REF!</v>
      </c>
      <c r="U1351" s="6">
        <f>IFERROR(INDEX([1]!tblLoc[Score],MATCH(INDEX([1]!tblOrg[Loc],MATCH(INDEX(FacList,MATCH(tblTeamSch[[#This Row],[Facility]],INDEX(FacList,,1),0),3),[1]!tblOrg[Org Num],0)),[1]!tblLoc[Loc],0)),"")</f>
        <v>7</v>
      </c>
      <c r="V1351" s="6">
        <f>IF(OR(tblTeamSch[[#This Row],[Court]]="",tblTeamSch[[#This Row],[Home]]&gt;0),0,IF(tblTeamSch[[#This Row],[Court]]&lt;10,0,IF(tblTeamSch[[#This Row],[Home Court]]=10,0,10)))</f>
        <v>0</v>
      </c>
      <c r="W1351" s="6" t="e">
        <f>COUNTIFS(tblTeamSch[Travel Score for Game],10,tblTeamSch[Home],0,#REF!,#REF!)</f>
        <v>#REF!</v>
      </c>
      <c r="X1351" s="6" t="str">
        <f>IFERROR(INDEX(tblTeamSch[Overall Travel Score],MATCH(tblTeamSch[[#This Row],[Opponent]],tblTeamSch[Team],0)),"")</f>
        <v/>
      </c>
      <c r="Y1351" s="6" cm="1">
        <f t="array" ref="Y1351">IF(Y1350="Num",1,IF(Y1350="","",IF(Y1350+1&gt;TotalNumRegGames*2,"",Y1350+1)))</f>
        <v>1350</v>
      </c>
    </row>
    <row r="1352" spans="1:25" ht="13.35" customHeight="1" x14ac:dyDescent="0.3">
      <c r="A1352" s="6" cm="1">
        <f t="array" ref="A1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143</v>
      </c>
      <c r="B1352" s="6" cm="1">
        <f t="array" ref="B1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2" s="6">
        <f>IFERROR(INDEX([1]!tblSchedule[Week Game Scheduled],MATCH(tblTeamSch[[#This Row],[Game Num]],[1]!tblSchedule[GameNum],0)),"")</f>
        <v>8</v>
      </c>
      <c r="D1352" s="6">
        <f>IFERROR(INDEX([1]!tblSchedule[Round],MATCH(tblTeamSch[[#This Row],[Game Num]],[1]!tblSchedule[GameNum],0)),"")</f>
        <v>5</v>
      </c>
      <c r="E1352" s="6">
        <f>IFERROR(INDEX([1]!tblSchedule[Rnd Sch],MATCH(tblTeamSch[[#This Row],[Game Num]],[1]!tblSchedule[GameNum],0)),"")</f>
        <v>5</v>
      </c>
      <c r="F1352" s="6" t="str">
        <f>IFERROR(INDEX([1]!tblSchedule[DLC],MATCH(tblTeamSch[[#This Row],[Game Num]],[1]!tblSchedule[GameNum],0)),"")</f>
        <v>8B2A</v>
      </c>
      <c r="G1352" s="7" t="str">
        <f>IFERROR(INDEX([1]!tblSchedule[Facility],MATCH(tblTeamSch[[#This Row],[Game Num]],[1]!tblSchedule[GameNum],0)),"")</f>
        <v>St. John Paul II Community Center (Gym)</v>
      </c>
      <c r="H1352" s="8">
        <f>IFERROR(INDEX([1]!tblSchedule[Game Date],MATCH(tblTeamSch[[#This Row],[Game Num]],[1]!tblSchedule[GameNum],0)),"")</f>
        <v>46040</v>
      </c>
      <c r="I1352" s="9">
        <f>IFERROR(INDEX([1]!tblSchedule[Game Time],MATCH(tblTeamSch[[#This Row],[Game Num]],[1]!tblSchedule[GameNum],0)),"")</f>
        <v>0.54166666666666663</v>
      </c>
      <c r="J1352" s="10" t="str">
        <f>IFERROR(INDEX([1]!tblTeams[Organization],MATCH(tblTeamSch[[#This Row],[Team]],[1]!tblTeams[Team],0)),"")</f>
        <v>St. Francis of Assisi</v>
      </c>
      <c r="K1352" s="10" t="str">
        <f>IFERROR(INDEX([1]!tblOrg[Abbr],MATCH(tblTeamSch[[#This Row],[Org]],[1]!tblOrg[Organization],0)),"")</f>
        <v>SFA</v>
      </c>
      <c r="L1352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52" s="10" t="str">
        <f>IFERROR(INDEX(IF(tblTeamSch[[#This Row],[1vs2]]=1,[1]!tblSchedule[Team 2 Name],[1]!tblSchedule[Team 1 Name]),MATCH(tblTeamSch[[#This Row],[Game Num]],[1]!tblSchedule[GameNum],0)),"")</f>
        <v>OLOL 7/8 BB #2</v>
      </c>
      <c r="N1352" s="6"/>
      <c r="O1352" s="6"/>
      <c r="P1352" s="6"/>
      <c r="Q1352" s="6">
        <f>INDEX([1]!tblSchedule[Home Game],MATCH(tblTeamSch[[#This Row],[Game Num]],[1]!tblSchedule[GameNum],0))</f>
        <v>0</v>
      </c>
      <c r="R1352" s="7" t="e">
        <f>IF(COUNTIFS(tblTeamSch[Team],tblTeamSch[[#This Row],[Team]],#REF!,1)&gt;1,"Y","")</f>
        <v>#REF!</v>
      </c>
      <c r="S1352" s="6">
        <f>INDEX([1]!tblLoc[Score],MATCH(INDEX([1]!tblOrg[Loc],MATCH(tblTeamSch[[#This Row],[Org]],[1]!tblOrg[Organization],0)),[1]!tblLoc[Loc],0))</f>
        <v>0</v>
      </c>
      <c r="T1352" s="6" t="e">
        <f>INDEX([1]!tblLoc[Score],MATCH(INDEX([1]!tblOrg[Loc],MATCH(#REF!,[1]!tblOrg[Abbr],0)),[1]!tblLoc[Loc],0))</f>
        <v>#REF!</v>
      </c>
      <c r="U1352" s="6">
        <f>IFERROR(INDEX([1]!tblLoc[Score],MATCH(INDEX([1]!tblOrg[Loc],MATCH(INDEX(FacList,MATCH(tblTeamSch[[#This Row],[Facility]],INDEX(FacList,,1),0),3),[1]!tblOrg[Org Num],0)),[1]!tblLoc[Loc],0)),"")</f>
        <v>0</v>
      </c>
      <c r="V1352" s="6">
        <f>IF(OR(tblTeamSch[[#This Row],[Court]]="",tblTeamSch[[#This Row],[Home]]&gt;0),0,IF(tblTeamSch[[#This Row],[Court]]&lt;10,0,IF(tblTeamSch[[#This Row],[Home Court]]=10,0,10)))</f>
        <v>0</v>
      </c>
      <c r="W1352" s="6" t="e">
        <f>COUNTIFS(tblTeamSch[Travel Score for Game],10,tblTeamSch[Home],0,#REF!,#REF!)</f>
        <v>#REF!</v>
      </c>
      <c r="X1352" s="6" t="str">
        <f>IFERROR(INDEX(tblTeamSch[Overall Travel Score],MATCH(tblTeamSch[[#This Row],[Opponent]],tblTeamSch[Team],0)),"")</f>
        <v/>
      </c>
      <c r="Y1352" s="6" cm="1">
        <f t="array" ref="Y1352">IF(Y1351="Num",1,IF(Y1351="","",IF(Y1351+1&gt;TotalNumRegGames*2,"",Y1351+1)))</f>
        <v>1351</v>
      </c>
    </row>
    <row r="1353" spans="1:25" ht="13.35" customHeight="1" x14ac:dyDescent="0.3">
      <c r="A1353" s="6" cm="1">
        <f t="array" ref="A1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149</v>
      </c>
      <c r="B1353" s="6" cm="1">
        <f t="array" ref="B1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53" s="6">
        <f>IFERROR(INDEX([1]!tblSchedule[Week Game Scheduled],MATCH(tblTeamSch[[#This Row],[Game Num]],[1]!tblSchedule[GameNum],0)),"")</f>
        <v>10</v>
      </c>
      <c r="D1353" s="6">
        <f>IFERROR(INDEX([1]!tblSchedule[Round],MATCH(tblTeamSch[[#This Row],[Game Num]],[1]!tblSchedule[GameNum],0)),"")</f>
        <v>7</v>
      </c>
      <c r="E1353" s="6">
        <f>IFERROR(INDEX([1]!tblSchedule[Rnd Sch],MATCH(tblTeamSch[[#This Row],[Game Num]],[1]!tblSchedule[GameNum],0)),"")</f>
        <v>7</v>
      </c>
      <c r="F1353" s="6" t="str">
        <f>IFERROR(INDEX([1]!tblSchedule[DLC],MATCH(tblTeamSch[[#This Row],[Game Num]],[1]!tblSchedule[GameNum],0)),"")</f>
        <v>8B2A</v>
      </c>
      <c r="G1353" s="7" t="str">
        <f>IFERROR(INDEX([1]!tblSchedule[Facility],MATCH(tblTeamSch[[#This Row],[Game Num]],[1]!tblSchedule[GameNum],0)),"")</f>
        <v>St. John Paul II Community Center (Gym)</v>
      </c>
      <c r="H1353" s="8">
        <f>IFERROR(INDEX([1]!tblSchedule[Game Date],MATCH(tblTeamSch[[#This Row],[Game Num]],[1]!tblSchedule[GameNum],0)),"")</f>
        <v>46054</v>
      </c>
      <c r="I1353" s="9">
        <f>IFERROR(INDEX([1]!tblSchedule[Game Time],MATCH(tblTeamSch[[#This Row],[Game Num]],[1]!tblSchedule[GameNum],0)),"")</f>
        <v>0.54166666666666663</v>
      </c>
      <c r="J1353" s="10" t="str">
        <f>IFERROR(INDEX([1]!tblTeams[Organization],MATCH(tblTeamSch[[#This Row],[Team]],[1]!tblTeams[Team],0)),"")</f>
        <v>St. Francis of Assisi</v>
      </c>
      <c r="K1353" s="10" t="str">
        <f>IFERROR(INDEX([1]!tblOrg[Abbr],MATCH(tblTeamSch[[#This Row],[Org]],[1]!tblOrg[Organization],0)),"")</f>
        <v>SFA</v>
      </c>
      <c r="L1353" s="10" t="str">
        <f>IFERROR(INDEX(IF(tblTeamSch[[#This Row],[1vs2]]=1,[1]!tblSchedule[Team 1 Name],[1]!tblSchedule[Team 2 Name]),MATCH(tblTeamSch[[#This Row],[Game Num]],[1]!tblSchedule[GameNum],0)),"")</f>
        <v>St. Francis of Assisi BB 8B#2</v>
      </c>
      <c r="M1353" s="10" t="str">
        <f>IFERROR(INDEX(IF(tblTeamSch[[#This Row],[1vs2]]=1,[1]!tblSchedule[Team 2 Name],[1]!tblSchedule[Team 1 Name]),MATCH(tblTeamSch[[#This Row],[Game Num]],[1]!tblSchedule[GameNum],0)),"")</f>
        <v>St. Nicholas BB 8B #2</v>
      </c>
      <c r="N1353" s="6"/>
      <c r="O1353" s="6"/>
      <c r="P1353" s="6"/>
      <c r="Q1353" s="6">
        <f>INDEX([1]!tblSchedule[Home Game],MATCH(tblTeamSch[[#This Row],[Game Num]],[1]!tblSchedule[GameNum],0))</f>
        <v>0</v>
      </c>
      <c r="R1353" s="7" t="e">
        <f>IF(COUNTIFS(tblTeamSch[Team],tblTeamSch[[#This Row],[Team]],#REF!,1)&gt;1,"Y","")</f>
        <v>#REF!</v>
      </c>
      <c r="S1353" s="6">
        <f>INDEX([1]!tblLoc[Score],MATCH(INDEX([1]!tblOrg[Loc],MATCH(tblTeamSch[[#This Row],[Org]],[1]!tblOrg[Organization],0)),[1]!tblLoc[Loc],0))</f>
        <v>0</v>
      </c>
      <c r="T1353" s="6" t="e">
        <f>INDEX([1]!tblLoc[Score],MATCH(INDEX([1]!tblOrg[Loc],MATCH(#REF!,[1]!tblOrg[Abbr],0)),[1]!tblLoc[Loc],0))</f>
        <v>#REF!</v>
      </c>
      <c r="U1353" s="6">
        <f>IFERROR(INDEX([1]!tblLoc[Score],MATCH(INDEX([1]!tblOrg[Loc],MATCH(INDEX(FacList,MATCH(tblTeamSch[[#This Row],[Facility]],INDEX(FacList,,1),0),3),[1]!tblOrg[Org Num],0)),[1]!tblLoc[Loc],0)),"")</f>
        <v>0</v>
      </c>
      <c r="V1353" s="6">
        <f>IF(OR(tblTeamSch[[#This Row],[Court]]="",tblTeamSch[[#This Row],[Home]]&gt;0),0,IF(tblTeamSch[[#This Row],[Court]]&lt;10,0,IF(tblTeamSch[[#This Row],[Home Court]]=10,0,10)))</f>
        <v>0</v>
      </c>
      <c r="W1353" s="6" t="e">
        <f>COUNTIFS(tblTeamSch[Travel Score for Game],10,tblTeamSch[Home],0,#REF!,#REF!)</f>
        <v>#REF!</v>
      </c>
      <c r="X1353" s="6" t="str">
        <f>IFERROR(INDEX(tblTeamSch[Overall Travel Score],MATCH(tblTeamSch[[#This Row],[Opponent]],tblTeamSch[Team],0)),"")</f>
        <v/>
      </c>
      <c r="Y1353" s="6" cm="1">
        <f t="array" ref="Y1353">IF(Y1352="Num",1,IF(Y1352="","",IF(Y1352+1&gt;TotalNumRegGames*2,"",Y1352+1)))</f>
        <v>1352</v>
      </c>
    </row>
    <row r="1354" spans="1:25" ht="13.35" customHeight="1" x14ac:dyDescent="0.3">
      <c r="A1354" s="6" cm="1">
        <f t="array" ref="A1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454</v>
      </c>
      <c r="B1354" s="6" cm="1">
        <f t="array" ref="B1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4" s="6">
        <f>IFERROR(INDEX([1]!tblSchedule[Week Game Scheduled],MATCH(tblTeamSch[[#This Row],[Game Num]],[1]!tblSchedule[GameNum],0)),"")</f>
        <v>49</v>
      </c>
      <c r="D1354" s="6">
        <f>IFERROR(INDEX([1]!tblSchedule[Round],MATCH(tblTeamSch[[#This Row],[Game Num]],[1]!tblSchedule[GameNum],0)),"")</f>
        <v>1</v>
      </c>
      <c r="E1354" s="6">
        <f>IFERROR(INDEX([1]!tblSchedule[Rnd Sch],MATCH(tblTeamSch[[#This Row],[Game Num]],[1]!tblSchedule[GameNum],0)),"")</f>
        <v>1</v>
      </c>
      <c r="F1354" s="6" t="str">
        <f>IFERROR(INDEX([1]!tblSchedule[DLC],MATCH(tblTeamSch[[#This Row],[Game Num]],[1]!tblSchedule[GameNum],0)),"")</f>
        <v>4B1AA</v>
      </c>
      <c r="G1354" s="7" t="str">
        <f>IFERROR(INDEX([1]!tblSchedule[Facility],MATCH(tblTeamSch[[#This Row],[Game Num]],[1]!tblSchedule[GameNum],0)),"")</f>
        <v>St. Gabriel Multi-Purpose Building</v>
      </c>
      <c r="H1354" s="8">
        <f>IFERROR(INDEX([1]!tblSchedule[Game Date],MATCH(tblTeamSch[[#This Row],[Game Num]],[1]!tblSchedule[GameNum],0)),"")</f>
        <v>45997</v>
      </c>
      <c r="I1354" s="9">
        <f>IFERROR(INDEX([1]!tblSchedule[Game Time],MATCH(tblTeamSch[[#This Row],[Game Num]],[1]!tblSchedule[GameNum],0)),"")</f>
        <v>0.5</v>
      </c>
      <c r="J1354" s="10" t="str">
        <f>IFERROR(INDEX([1]!tblTeams[Organization],MATCH(tblTeamSch[[#This Row],[Team]],[1]!tblTeams[Team],0)),"")</f>
        <v>St. Gabriel</v>
      </c>
      <c r="K1354" s="10" t="str">
        <f>IFERROR(INDEX([1]!tblOrg[Abbr],MATCH(tblTeamSch[[#This Row],[Org]],[1]!tblOrg[Organization],0)),"")</f>
        <v>Gab</v>
      </c>
      <c r="L1354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4" s="10" t="str">
        <f>IFERROR(INDEX(IF(tblTeamSch[[#This Row],[1vs2]]=1,[1]!tblSchedule[Team 2 Name],[1]!tblSchedule[Team 1 Name]),MATCH(tblTeamSch[[#This Row],[Game Num]],[1]!tblSchedule[GameNum],0)),"")</f>
        <v>SHMS BB 4B#1</v>
      </c>
      <c r="N1354" s="6"/>
      <c r="O1354" s="6"/>
      <c r="P1354" s="6"/>
      <c r="Q1354" s="6">
        <f>INDEX([1]!tblSchedule[Home Game],MATCH(tblTeamSch[[#This Row],[Game Num]],[1]!tblSchedule[GameNum],0))</f>
        <v>1</v>
      </c>
      <c r="R1354" s="7" t="e">
        <f>IF(COUNTIFS(tblTeamSch[Team],tblTeamSch[[#This Row],[Team]],#REF!,1)&gt;1,"Y","")</f>
        <v>#REF!</v>
      </c>
      <c r="S1354" s="6">
        <f>INDEX([1]!tblLoc[Score],MATCH(INDEX([1]!tblOrg[Loc],MATCH(tblTeamSch[[#This Row],[Org]],[1]!tblOrg[Organization],0)),[1]!tblLoc[Loc],0))</f>
        <v>7</v>
      </c>
      <c r="T1354" s="6" t="e">
        <f>INDEX([1]!tblLoc[Score],MATCH(INDEX([1]!tblOrg[Loc],MATCH(#REF!,[1]!tblOrg[Abbr],0)),[1]!tblLoc[Loc],0))</f>
        <v>#REF!</v>
      </c>
      <c r="U1354" s="6">
        <f>IFERROR(INDEX([1]!tblLoc[Score],MATCH(INDEX([1]!tblOrg[Loc],MATCH(INDEX(FacList,MATCH(tblTeamSch[[#This Row],[Facility]],INDEX(FacList,,1),0),3),[1]!tblOrg[Org Num],0)),[1]!tblLoc[Loc],0)),"")</f>
        <v>7</v>
      </c>
      <c r="V1354" s="6">
        <f>IF(OR(tblTeamSch[[#This Row],[Court]]="",tblTeamSch[[#This Row],[Home]]&gt;0),0,IF(tblTeamSch[[#This Row],[Court]]&lt;10,0,IF(tblTeamSch[[#This Row],[Home Court]]=10,0,10)))</f>
        <v>0</v>
      </c>
      <c r="W1354" s="6" t="e">
        <f>COUNTIFS(tblTeamSch[Travel Score for Game],10,tblTeamSch[Home],0,#REF!,#REF!)</f>
        <v>#REF!</v>
      </c>
      <c r="X1354" s="6" t="str">
        <f>IFERROR(INDEX(tblTeamSch[Overall Travel Score],MATCH(tblTeamSch[[#This Row],[Opponent]],tblTeamSch[Team],0)),"")</f>
        <v/>
      </c>
      <c r="Y1354" s="6" cm="1">
        <f t="array" ref="Y1354">IF(Y1353="Num",1,IF(Y1353="","",IF(Y1353+1&gt;TotalNumRegGames*2,"",Y1353+1)))</f>
        <v>1353</v>
      </c>
    </row>
    <row r="1355" spans="1:25" ht="13.35" customHeight="1" x14ac:dyDescent="0.3">
      <c r="A1355" s="6" cm="1">
        <f t="array" ref="A1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460</v>
      </c>
      <c r="B1355" s="6" cm="1">
        <f t="array" ref="B1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5" s="6">
        <f>IFERROR(INDEX([1]!tblSchedule[Week Game Scheduled],MATCH(tblTeamSch[[#This Row],[Game Num]],[1]!tblSchedule[GameNum],0)),"")</f>
        <v>50</v>
      </c>
      <c r="D1355" s="6">
        <f>IFERROR(INDEX([1]!tblSchedule[Round],MATCH(tblTeamSch[[#This Row],[Game Num]],[1]!tblSchedule[GameNum],0)),"")</f>
        <v>2</v>
      </c>
      <c r="E1355" s="6">
        <f>IFERROR(INDEX([1]!tblSchedule[Rnd Sch],MATCH(tblTeamSch[[#This Row],[Game Num]],[1]!tblSchedule[GameNum],0)),"")</f>
        <v>2</v>
      </c>
      <c r="F1355" s="6" t="str">
        <f>IFERROR(INDEX([1]!tblSchedule[DLC],MATCH(tblTeamSch[[#This Row],[Game Num]],[1]!tblSchedule[GameNum],0)),"")</f>
        <v>4B1AA</v>
      </c>
      <c r="G1355" s="7" t="str">
        <f>IFERROR(INDEX([1]!tblSchedule[Facility],MATCH(tblTeamSch[[#This Row],[Game Num]],[1]!tblSchedule[GameNum],0)),"")</f>
        <v>St. Gabriel Multi-Purpose Building</v>
      </c>
      <c r="H1355" s="8">
        <f>IFERROR(INDEX([1]!tblSchedule[Game Date],MATCH(tblTeamSch[[#This Row],[Game Num]],[1]!tblSchedule[GameNum],0)),"")</f>
        <v>46004</v>
      </c>
      <c r="I1355" s="9">
        <f>IFERROR(INDEX([1]!tblSchedule[Game Time],MATCH(tblTeamSch[[#This Row],[Game Num]],[1]!tblSchedule[GameNum],0)),"")</f>
        <v>0.5</v>
      </c>
      <c r="J1355" s="10" t="str">
        <f>IFERROR(INDEX([1]!tblTeams[Organization],MATCH(tblTeamSch[[#This Row],[Team]],[1]!tblTeams[Team],0)),"")</f>
        <v>St. Gabriel</v>
      </c>
      <c r="K1355" s="10" t="str">
        <f>IFERROR(INDEX([1]!tblOrg[Abbr],MATCH(tblTeamSch[[#This Row],[Org]],[1]!tblOrg[Organization],0)),"")</f>
        <v>Gab</v>
      </c>
      <c r="L1355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5" s="10" t="str">
        <f>IFERROR(INDEX(IF(tblTeamSch[[#This Row],[1vs2]]=1,[1]!tblSchedule[Team 2 Name],[1]!tblSchedule[Team 1 Name]),MATCH(tblTeamSch[[#This Row],[Game Num]],[1]!tblSchedule[GameNum],0)),"")</f>
        <v>St Patrick BB 4Boys #1</v>
      </c>
      <c r="N1355" s="6"/>
      <c r="O1355" s="6"/>
      <c r="P1355" s="6"/>
      <c r="Q1355" s="6">
        <f>INDEX([1]!tblSchedule[Home Game],MATCH(tblTeamSch[[#This Row],[Game Num]],[1]!tblSchedule[GameNum],0))</f>
        <v>1</v>
      </c>
      <c r="R1355" s="7" t="e">
        <f>IF(COUNTIFS(tblTeamSch[Team],tblTeamSch[[#This Row],[Team]],#REF!,1)&gt;1,"Y","")</f>
        <v>#REF!</v>
      </c>
      <c r="S1355" s="6">
        <f>INDEX([1]!tblLoc[Score],MATCH(INDEX([1]!tblOrg[Loc],MATCH(tblTeamSch[[#This Row],[Org]],[1]!tblOrg[Organization],0)),[1]!tblLoc[Loc],0))</f>
        <v>7</v>
      </c>
      <c r="T1355" s="6" t="e">
        <f>INDEX([1]!tblLoc[Score],MATCH(INDEX([1]!tblOrg[Loc],MATCH(#REF!,[1]!tblOrg[Abbr],0)),[1]!tblLoc[Loc],0))</f>
        <v>#REF!</v>
      </c>
      <c r="U1355" s="6">
        <f>IFERROR(INDEX([1]!tblLoc[Score],MATCH(INDEX([1]!tblOrg[Loc],MATCH(INDEX(FacList,MATCH(tblTeamSch[[#This Row],[Facility]],INDEX(FacList,,1),0),3),[1]!tblOrg[Org Num],0)),[1]!tblLoc[Loc],0)),"")</f>
        <v>7</v>
      </c>
      <c r="V1355" s="6">
        <f>IF(OR(tblTeamSch[[#This Row],[Court]]="",tblTeamSch[[#This Row],[Home]]&gt;0),0,IF(tblTeamSch[[#This Row],[Court]]&lt;10,0,IF(tblTeamSch[[#This Row],[Home Court]]=10,0,10)))</f>
        <v>0</v>
      </c>
      <c r="W1355" s="6" t="e">
        <f>COUNTIFS(tblTeamSch[Travel Score for Game],10,tblTeamSch[Home],0,#REF!,#REF!)</f>
        <v>#REF!</v>
      </c>
      <c r="X1355" s="6" t="str">
        <f>IFERROR(INDEX(tblTeamSch[Overall Travel Score],MATCH(tblTeamSch[[#This Row],[Opponent]],tblTeamSch[Team],0)),"")</f>
        <v/>
      </c>
      <c r="Y1355" s="6" cm="1">
        <f t="array" ref="Y1355">IF(Y1354="Num",1,IF(Y1354="","",IF(Y1354+1&gt;TotalNumRegGames*2,"",Y1354+1)))</f>
        <v>1354</v>
      </c>
    </row>
    <row r="1356" spans="1:25" ht="13.35" customHeight="1" x14ac:dyDescent="0.3">
      <c r="A1356" s="6" cm="1">
        <f t="array" ref="A1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466</v>
      </c>
      <c r="B1356" s="6" cm="1">
        <f t="array" ref="B1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6" s="6">
        <f>IFERROR(INDEX([1]!tblSchedule[Week Game Scheduled],MATCH(tblTeamSch[[#This Row],[Game Num]],[1]!tblSchedule[GameNum],0)),"")</f>
        <v>5</v>
      </c>
      <c r="D1356" s="6">
        <f>IFERROR(INDEX([1]!tblSchedule[Round],MATCH(tblTeamSch[[#This Row],[Game Num]],[1]!tblSchedule[GameNum],0)),"")</f>
        <v>3</v>
      </c>
      <c r="E1356" s="6">
        <f>IFERROR(INDEX([1]!tblSchedule[Rnd Sch],MATCH(tblTeamSch[[#This Row],[Game Num]],[1]!tblSchedule[GameNum],0)),"")</f>
        <v>3</v>
      </c>
      <c r="F1356" s="6" t="str">
        <f>IFERROR(INDEX([1]!tblSchedule[DLC],MATCH(tblTeamSch[[#This Row],[Game Num]],[1]!tblSchedule[GameNum],0)),"")</f>
        <v>4B1AA</v>
      </c>
      <c r="G1356" s="7" t="str">
        <f>IFERROR(INDEX([1]!tblSchedule[Facility],MATCH(tblTeamSch[[#This Row],[Game Num]],[1]!tblSchedule[GameNum],0)),"")</f>
        <v>St. Gabriel Multi-Purpose Building</v>
      </c>
      <c r="H1356" s="8">
        <f>IFERROR(INDEX([1]!tblSchedule[Game Date],MATCH(tblTeamSch[[#This Row],[Game Num]],[1]!tblSchedule[GameNum],0)),"")</f>
        <v>46025</v>
      </c>
      <c r="I1356" s="9">
        <f>IFERROR(INDEX([1]!tblSchedule[Game Time],MATCH(tblTeamSch[[#This Row],[Game Num]],[1]!tblSchedule[GameNum],0)),"")</f>
        <v>0.375</v>
      </c>
      <c r="J1356" s="10" t="str">
        <f>IFERROR(INDEX([1]!tblTeams[Organization],MATCH(tblTeamSch[[#This Row],[Team]],[1]!tblTeams[Team],0)),"")</f>
        <v>St. Gabriel</v>
      </c>
      <c r="K1356" s="10" t="str">
        <f>IFERROR(INDEX([1]!tblOrg[Abbr],MATCH(tblTeamSch[[#This Row],[Org]],[1]!tblOrg[Organization],0)),"")</f>
        <v>Gab</v>
      </c>
      <c r="L1356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6" s="10" t="str">
        <f>IFERROR(INDEX(IF(tblTeamSch[[#This Row],[1vs2]]=1,[1]!tblSchedule[Team 2 Name],[1]!tblSchedule[Team 1 Name]),MATCH(tblTeamSch[[#This Row],[Game Num]],[1]!tblSchedule[GameNum],0)),"")</f>
        <v>St. Mary BB 4B - Green</v>
      </c>
      <c r="N1356" s="6"/>
      <c r="O1356" s="6"/>
      <c r="P1356" s="6"/>
      <c r="Q1356" s="6">
        <f>INDEX([1]!tblSchedule[Home Game],MATCH(tblTeamSch[[#This Row],[Game Num]],[1]!tblSchedule[GameNum],0))</f>
        <v>1</v>
      </c>
      <c r="R1356" s="7" t="e">
        <f>IF(COUNTIFS(tblTeamSch[Team],tblTeamSch[[#This Row],[Team]],#REF!,1)&gt;1,"Y","")</f>
        <v>#REF!</v>
      </c>
      <c r="S1356" s="6">
        <f>INDEX([1]!tblLoc[Score],MATCH(INDEX([1]!tblOrg[Loc],MATCH(tblTeamSch[[#This Row],[Org]],[1]!tblOrg[Organization],0)),[1]!tblLoc[Loc],0))</f>
        <v>7</v>
      </c>
      <c r="T1356" s="6" t="e">
        <f>INDEX([1]!tblLoc[Score],MATCH(INDEX([1]!tblOrg[Loc],MATCH(#REF!,[1]!tblOrg[Abbr],0)),[1]!tblLoc[Loc],0))</f>
        <v>#REF!</v>
      </c>
      <c r="U1356" s="6">
        <f>IFERROR(INDEX([1]!tblLoc[Score],MATCH(INDEX([1]!tblOrg[Loc],MATCH(INDEX(FacList,MATCH(tblTeamSch[[#This Row],[Facility]],INDEX(FacList,,1),0),3),[1]!tblOrg[Org Num],0)),[1]!tblLoc[Loc],0)),"")</f>
        <v>7</v>
      </c>
      <c r="V1356" s="6">
        <f>IF(OR(tblTeamSch[[#This Row],[Court]]="",tblTeamSch[[#This Row],[Home]]&gt;0),0,IF(tblTeamSch[[#This Row],[Court]]&lt;10,0,IF(tblTeamSch[[#This Row],[Home Court]]=10,0,10)))</f>
        <v>0</v>
      </c>
      <c r="W1356" s="6" t="e">
        <f>COUNTIFS(tblTeamSch[Travel Score for Game],10,tblTeamSch[Home],0,#REF!,#REF!)</f>
        <v>#REF!</v>
      </c>
      <c r="X1356" s="6" t="str">
        <f>IFERROR(INDEX(tblTeamSch[Overall Travel Score],MATCH(tblTeamSch[[#This Row],[Opponent]],tblTeamSch[Team],0)),"")</f>
        <v/>
      </c>
      <c r="Y1356" s="6" cm="1">
        <f t="array" ref="Y1356">IF(Y1355="Num",1,IF(Y1355="","",IF(Y1355+1&gt;TotalNumRegGames*2,"",Y1355+1)))</f>
        <v>1355</v>
      </c>
    </row>
    <row r="1357" spans="1:25" ht="13.35" customHeight="1" x14ac:dyDescent="0.3">
      <c r="A1357" s="6" cm="1">
        <f t="array" ref="A1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472</v>
      </c>
      <c r="B1357" s="6" cm="1">
        <f t="array" ref="B1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7" s="6">
        <f>IFERROR(INDEX([1]!tblSchedule[Week Game Scheduled],MATCH(tblTeamSch[[#This Row],[Game Num]],[1]!tblSchedule[GameNum],0)),"")</f>
        <v>6</v>
      </c>
      <c r="D1357" s="6">
        <f>IFERROR(INDEX([1]!tblSchedule[Round],MATCH(tblTeamSch[[#This Row],[Game Num]],[1]!tblSchedule[GameNum],0)),"")</f>
        <v>4</v>
      </c>
      <c r="E1357" s="6">
        <f>IFERROR(INDEX([1]!tblSchedule[Rnd Sch],MATCH(tblTeamSch[[#This Row],[Game Num]],[1]!tblSchedule[GameNum],0)),"")</f>
        <v>4</v>
      </c>
      <c r="F1357" s="6" t="str">
        <f>IFERROR(INDEX([1]!tblSchedule[DLC],MATCH(tblTeamSch[[#This Row],[Game Num]],[1]!tblSchedule[GameNum],0)),"")</f>
        <v>4B1AA</v>
      </c>
      <c r="G1357" s="7" t="str">
        <f>IFERROR(INDEX([1]!tblSchedule[Facility],MATCH(tblTeamSch[[#This Row],[Game Num]],[1]!tblSchedule[GameNum],0)),"")</f>
        <v>St. Gabriel Multi-Purpose Building</v>
      </c>
      <c r="H1357" s="8">
        <f>IFERROR(INDEX([1]!tblSchedule[Game Date],MATCH(tblTeamSch[[#This Row],[Game Num]],[1]!tblSchedule[GameNum],0)),"")</f>
        <v>46032</v>
      </c>
      <c r="I1357" s="9">
        <f>IFERROR(INDEX([1]!tblSchedule[Game Time],MATCH(tblTeamSch[[#This Row],[Game Num]],[1]!tblSchedule[GameNum],0)),"")</f>
        <v>0.41666666666666669</v>
      </c>
      <c r="J1357" s="10" t="str">
        <f>IFERROR(INDEX([1]!tblTeams[Organization],MATCH(tblTeamSch[[#This Row],[Team]],[1]!tblTeams[Team],0)),"")</f>
        <v>St. Gabriel</v>
      </c>
      <c r="K1357" s="10" t="str">
        <f>IFERROR(INDEX([1]!tblOrg[Abbr],MATCH(tblTeamSch[[#This Row],[Org]],[1]!tblOrg[Organization],0)),"")</f>
        <v>Gab</v>
      </c>
      <c r="L1357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7" s="10" t="str">
        <f>IFERROR(INDEX(IF(tblTeamSch[[#This Row],[1vs2]]=1,[1]!tblSchedule[Team 2 Name],[1]!tblSchedule[Team 1 Name]),MATCH(tblTeamSch[[#This Row],[Game Num]],[1]!tblSchedule[GameNum],0)),"")</f>
        <v>Holy Spirit BBB 4#1</v>
      </c>
      <c r="N1357" s="6"/>
      <c r="O1357" s="6"/>
      <c r="P1357" s="6"/>
      <c r="Q1357" s="6">
        <f>INDEX([1]!tblSchedule[Home Game],MATCH(tblTeamSch[[#This Row],[Game Num]],[1]!tblSchedule[GameNum],0))</f>
        <v>1</v>
      </c>
      <c r="R1357" s="7" t="e">
        <f>IF(COUNTIFS(tblTeamSch[Team],tblTeamSch[[#This Row],[Team]],#REF!,1)&gt;1,"Y","")</f>
        <v>#REF!</v>
      </c>
      <c r="S1357" s="6">
        <f>INDEX([1]!tblLoc[Score],MATCH(INDEX([1]!tblOrg[Loc],MATCH(tblTeamSch[[#This Row],[Org]],[1]!tblOrg[Organization],0)),[1]!tblLoc[Loc],0))</f>
        <v>7</v>
      </c>
      <c r="T1357" s="6" t="e">
        <f>INDEX([1]!tblLoc[Score],MATCH(INDEX([1]!tblOrg[Loc],MATCH(#REF!,[1]!tblOrg[Abbr],0)),[1]!tblLoc[Loc],0))</f>
        <v>#REF!</v>
      </c>
      <c r="U1357" s="6">
        <f>IFERROR(INDEX([1]!tblLoc[Score],MATCH(INDEX([1]!tblOrg[Loc],MATCH(INDEX(FacList,MATCH(tblTeamSch[[#This Row],[Facility]],INDEX(FacList,,1),0),3),[1]!tblOrg[Org Num],0)),[1]!tblLoc[Loc],0)),"")</f>
        <v>7</v>
      </c>
      <c r="V1357" s="6">
        <f>IF(OR(tblTeamSch[[#This Row],[Court]]="",tblTeamSch[[#This Row],[Home]]&gt;0),0,IF(tblTeamSch[[#This Row],[Court]]&lt;10,0,IF(tblTeamSch[[#This Row],[Home Court]]=10,0,10)))</f>
        <v>0</v>
      </c>
      <c r="W1357" s="6" t="e">
        <f>COUNTIFS(tblTeamSch[Travel Score for Game],10,tblTeamSch[Home],0,#REF!,#REF!)</f>
        <v>#REF!</v>
      </c>
      <c r="X1357" s="6" t="str">
        <f>IFERROR(INDEX(tblTeamSch[Overall Travel Score],MATCH(tblTeamSch[[#This Row],[Opponent]],tblTeamSch[Team],0)),"")</f>
        <v/>
      </c>
      <c r="Y1357" s="6" cm="1">
        <f t="array" ref="Y1357">IF(Y1356="Num",1,IF(Y1356="","",IF(Y1356+1&gt;TotalNumRegGames*2,"",Y1356+1)))</f>
        <v>1356</v>
      </c>
    </row>
    <row r="1358" spans="1:25" ht="13.35" customHeight="1" x14ac:dyDescent="0.3">
      <c r="A1358" s="6" cm="1">
        <f t="array" ref="A1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478</v>
      </c>
      <c r="B1358" s="6" cm="1">
        <f t="array" ref="B1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8" s="6">
        <f>IFERROR(INDEX([1]!tblSchedule[Week Game Scheduled],MATCH(tblTeamSch[[#This Row],[Game Num]],[1]!tblSchedule[GameNum],0)),"")</f>
        <v>7</v>
      </c>
      <c r="D1358" s="6">
        <f>IFERROR(INDEX([1]!tblSchedule[Round],MATCH(tblTeamSch[[#This Row],[Game Num]],[1]!tblSchedule[GameNum],0)),"")</f>
        <v>5</v>
      </c>
      <c r="E1358" s="6">
        <f>IFERROR(INDEX([1]!tblSchedule[Rnd Sch],MATCH(tblTeamSch[[#This Row],[Game Num]],[1]!tblSchedule[GameNum],0)),"")</f>
        <v>5</v>
      </c>
      <c r="F1358" s="6" t="str">
        <f>IFERROR(INDEX([1]!tblSchedule[DLC],MATCH(tblTeamSch[[#This Row],[Game Num]],[1]!tblSchedule[GameNum],0)),"")</f>
        <v>4B1AA</v>
      </c>
      <c r="G1358" s="7" t="str">
        <f>IFERROR(INDEX([1]!tblSchedule[Facility],MATCH(tblTeamSch[[#This Row],[Game Num]],[1]!tblSchedule[GameNum],0)),"")</f>
        <v>St. Gabriel Multi-Purpose Building</v>
      </c>
      <c r="H1358" s="8">
        <f>IFERROR(INDEX([1]!tblSchedule[Game Date],MATCH(tblTeamSch[[#This Row],[Game Num]],[1]!tblSchedule[GameNum],0)),"")</f>
        <v>46039</v>
      </c>
      <c r="I1358" s="9">
        <f>IFERROR(INDEX([1]!tblSchedule[Game Time],MATCH(tblTeamSch[[#This Row],[Game Num]],[1]!tblSchedule[GameNum],0)),"")</f>
        <v>0.375</v>
      </c>
      <c r="J1358" s="10" t="str">
        <f>IFERROR(INDEX([1]!tblTeams[Organization],MATCH(tblTeamSch[[#This Row],[Team]],[1]!tblTeams[Team],0)),"")</f>
        <v>St. Gabriel</v>
      </c>
      <c r="K1358" s="10" t="str">
        <f>IFERROR(INDEX([1]!tblOrg[Abbr],MATCH(tblTeamSch[[#This Row],[Org]],[1]!tblOrg[Organization],0)),"")</f>
        <v>Gab</v>
      </c>
      <c r="L1358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8" s="10" t="str">
        <f>IFERROR(INDEX(IF(tblTeamSch[[#This Row],[1vs2]]=1,[1]!tblSchedule[Team 2 Name],[1]!tblSchedule[Team 1 Name]),MATCH(tblTeamSch[[#This Row],[Game Num]],[1]!tblSchedule[GameNum],0)),"")</f>
        <v>St Agnes BB 4B#1</v>
      </c>
      <c r="N1358" s="6"/>
      <c r="O1358" s="6"/>
      <c r="P1358" s="6"/>
      <c r="Q1358" s="6">
        <f>INDEX([1]!tblSchedule[Home Game],MATCH(tblTeamSch[[#This Row],[Game Num]],[1]!tblSchedule[GameNum],0))</f>
        <v>1</v>
      </c>
      <c r="R1358" s="7" t="e">
        <f>IF(COUNTIFS(tblTeamSch[Team],tblTeamSch[[#This Row],[Team]],#REF!,1)&gt;1,"Y","")</f>
        <v>#REF!</v>
      </c>
      <c r="S1358" s="6">
        <f>INDEX([1]!tblLoc[Score],MATCH(INDEX([1]!tblOrg[Loc],MATCH(tblTeamSch[[#This Row],[Org]],[1]!tblOrg[Organization],0)),[1]!tblLoc[Loc],0))</f>
        <v>7</v>
      </c>
      <c r="T1358" s="6" t="e">
        <f>INDEX([1]!tblLoc[Score],MATCH(INDEX([1]!tblOrg[Loc],MATCH(#REF!,[1]!tblOrg[Abbr],0)),[1]!tblLoc[Loc],0))</f>
        <v>#REF!</v>
      </c>
      <c r="U1358" s="6">
        <f>IFERROR(INDEX([1]!tblLoc[Score],MATCH(INDEX([1]!tblOrg[Loc],MATCH(INDEX(FacList,MATCH(tblTeamSch[[#This Row],[Facility]],INDEX(FacList,,1),0),3),[1]!tblOrg[Org Num],0)),[1]!tblLoc[Loc],0)),"")</f>
        <v>7</v>
      </c>
      <c r="V1358" s="6">
        <f>IF(OR(tblTeamSch[[#This Row],[Court]]="",tblTeamSch[[#This Row],[Home]]&gt;0),0,IF(tblTeamSch[[#This Row],[Court]]&lt;10,0,IF(tblTeamSch[[#This Row],[Home Court]]=10,0,10)))</f>
        <v>0</v>
      </c>
      <c r="W1358" s="6" t="e">
        <f>COUNTIFS(tblTeamSch[Travel Score for Game],10,tblTeamSch[Home],0,#REF!,#REF!)</f>
        <v>#REF!</v>
      </c>
      <c r="X1358" s="6" t="str">
        <f>IFERROR(INDEX(tblTeamSch[Overall Travel Score],MATCH(tblTeamSch[[#This Row],[Opponent]],tblTeamSch[Team],0)),"")</f>
        <v/>
      </c>
      <c r="Y1358" s="6" cm="1">
        <f t="array" ref="Y1358">IF(Y1357="Num",1,IF(Y1357="","",IF(Y1357+1&gt;TotalNumRegGames*2,"",Y1357+1)))</f>
        <v>1357</v>
      </c>
    </row>
    <row r="1359" spans="1:25" ht="13.35" customHeight="1" x14ac:dyDescent="0.3">
      <c r="A1359" s="6" cm="1">
        <f t="array" ref="A1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484</v>
      </c>
      <c r="B1359" s="6" cm="1">
        <f t="array" ref="B1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59" s="6">
        <f>IFERROR(INDEX([1]!tblSchedule[Week Game Scheduled],MATCH(tblTeamSch[[#This Row],[Game Num]],[1]!tblSchedule[GameNum],0)),"")</f>
        <v>8</v>
      </c>
      <c r="D1359" s="6">
        <f>IFERROR(INDEX([1]!tblSchedule[Round],MATCH(tblTeamSch[[#This Row],[Game Num]],[1]!tblSchedule[GameNum],0)),"")</f>
        <v>6</v>
      </c>
      <c r="E1359" s="6">
        <f>IFERROR(INDEX([1]!tblSchedule[Rnd Sch],MATCH(tblTeamSch[[#This Row],[Game Num]],[1]!tblSchedule[GameNum],0)),"")</f>
        <v>6</v>
      </c>
      <c r="F1359" s="6" t="str">
        <f>IFERROR(INDEX([1]!tblSchedule[DLC],MATCH(tblTeamSch[[#This Row],[Game Num]],[1]!tblSchedule[GameNum],0)),"")</f>
        <v>4B1AA</v>
      </c>
      <c r="G1359" s="7" t="str">
        <f>IFERROR(INDEX([1]!tblSchedule[Facility],MATCH(tblTeamSch[[#This Row],[Game Num]],[1]!tblSchedule[GameNum],0)),"")</f>
        <v>St. Gabriel Multi-Purpose Building</v>
      </c>
      <c r="H1359" s="8">
        <f>IFERROR(INDEX([1]!tblSchedule[Game Date],MATCH(tblTeamSch[[#This Row],[Game Num]],[1]!tblSchedule[GameNum],0)),"")</f>
        <v>46046</v>
      </c>
      <c r="I1359" s="9">
        <f>IFERROR(INDEX([1]!tblSchedule[Game Time],MATCH(tblTeamSch[[#This Row],[Game Num]],[1]!tblSchedule[GameNum],0)),"")</f>
        <v>0.5</v>
      </c>
      <c r="J1359" s="10" t="str">
        <f>IFERROR(INDEX([1]!tblTeams[Organization],MATCH(tblTeamSch[[#This Row],[Team]],[1]!tblTeams[Team],0)),"")</f>
        <v>St. Gabriel</v>
      </c>
      <c r="K1359" s="10" t="str">
        <f>IFERROR(INDEX([1]!tblOrg[Abbr],MATCH(tblTeamSch[[#This Row],[Org]],[1]!tblOrg[Organization],0)),"")</f>
        <v>Gab</v>
      </c>
      <c r="L1359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59" s="10" t="str">
        <f>IFERROR(INDEX(IF(tblTeamSch[[#This Row],[1vs2]]=1,[1]!tblSchedule[Team 2 Name],[1]!tblSchedule[Team 1 Name]),MATCH(tblTeamSch[[#This Row],[Game Num]],[1]!tblSchedule[GameNum],0)),"")</f>
        <v>St. Raphael BB 4B #1</v>
      </c>
      <c r="N1359" s="6"/>
      <c r="O1359" s="6"/>
      <c r="P1359" s="6"/>
      <c r="Q1359" s="6">
        <f>INDEX([1]!tblSchedule[Home Game],MATCH(tblTeamSch[[#This Row],[Game Num]],[1]!tblSchedule[GameNum],0))</f>
        <v>1</v>
      </c>
      <c r="R1359" s="7" t="e">
        <f>IF(COUNTIFS(tblTeamSch[Team],tblTeamSch[[#This Row],[Team]],#REF!,1)&gt;1,"Y","")</f>
        <v>#REF!</v>
      </c>
      <c r="S1359" s="6">
        <f>INDEX([1]!tblLoc[Score],MATCH(INDEX([1]!tblOrg[Loc],MATCH(tblTeamSch[[#This Row],[Org]],[1]!tblOrg[Organization],0)),[1]!tblLoc[Loc],0))</f>
        <v>7</v>
      </c>
      <c r="T1359" s="6" t="e">
        <f>INDEX([1]!tblLoc[Score],MATCH(INDEX([1]!tblOrg[Loc],MATCH(#REF!,[1]!tblOrg[Abbr],0)),[1]!tblLoc[Loc],0))</f>
        <v>#REF!</v>
      </c>
      <c r="U1359" s="6">
        <f>IFERROR(INDEX([1]!tblLoc[Score],MATCH(INDEX([1]!tblOrg[Loc],MATCH(INDEX(FacList,MATCH(tblTeamSch[[#This Row],[Facility]],INDEX(FacList,,1),0),3),[1]!tblOrg[Org Num],0)),[1]!tblLoc[Loc],0)),"")</f>
        <v>7</v>
      </c>
      <c r="V1359" s="6">
        <f>IF(OR(tblTeamSch[[#This Row],[Court]]="",tblTeamSch[[#This Row],[Home]]&gt;0),0,IF(tblTeamSch[[#This Row],[Court]]&lt;10,0,IF(tblTeamSch[[#This Row],[Home Court]]=10,0,10)))</f>
        <v>0</v>
      </c>
      <c r="W1359" s="6" t="e">
        <f>COUNTIFS(tblTeamSch[Travel Score for Game],10,tblTeamSch[Home],0,#REF!,#REF!)</f>
        <v>#REF!</v>
      </c>
      <c r="X1359" s="6" t="str">
        <f>IFERROR(INDEX(tblTeamSch[Overall Travel Score],MATCH(tblTeamSch[[#This Row],[Opponent]],tblTeamSch[Team],0)),"")</f>
        <v/>
      </c>
      <c r="Y1359" s="6" cm="1">
        <f t="array" ref="Y1359">IF(Y1358="Num",1,IF(Y1358="","",IF(Y1358+1&gt;TotalNumRegGames*2,"",Y1358+1)))</f>
        <v>1358</v>
      </c>
    </row>
    <row r="1360" spans="1:25" ht="13.35" customHeight="1" x14ac:dyDescent="0.3">
      <c r="A1360" s="6" cm="1">
        <f t="array" ref="A1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490</v>
      </c>
      <c r="B1360" s="6" cm="1">
        <f t="array" ref="B1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0" s="6">
        <f>IFERROR(INDEX([1]!tblSchedule[Week Game Scheduled],MATCH(tblTeamSch[[#This Row],[Game Num]],[1]!tblSchedule[GameNum],0)),"")</f>
        <v>9</v>
      </c>
      <c r="D1360" s="6">
        <f>IFERROR(INDEX([1]!tblSchedule[Round],MATCH(tblTeamSch[[#This Row],[Game Num]],[1]!tblSchedule[GameNum],0)),"")</f>
        <v>7</v>
      </c>
      <c r="E1360" s="6">
        <f>IFERROR(INDEX([1]!tblSchedule[Rnd Sch],MATCH(tblTeamSch[[#This Row],[Game Num]],[1]!tblSchedule[GameNum],0)),"")</f>
        <v>7</v>
      </c>
      <c r="F1360" s="6" t="str">
        <f>IFERROR(INDEX([1]!tblSchedule[DLC],MATCH(tblTeamSch[[#This Row],[Game Num]],[1]!tblSchedule[GameNum],0)),"")</f>
        <v>4B1AA</v>
      </c>
      <c r="G1360" s="7" t="str">
        <f>IFERROR(INDEX([1]!tblSchedule[Facility],MATCH(tblTeamSch[[#This Row],[Game Num]],[1]!tblSchedule[GameNum],0)),"")</f>
        <v>St. Gabriel Multi-Purpose Building</v>
      </c>
      <c r="H1360" s="8">
        <f>IFERROR(INDEX([1]!tblSchedule[Game Date],MATCH(tblTeamSch[[#This Row],[Game Num]],[1]!tblSchedule[GameNum],0)),"")</f>
        <v>46053</v>
      </c>
      <c r="I1360" s="9">
        <f>IFERROR(INDEX([1]!tblSchedule[Game Time],MATCH(tblTeamSch[[#This Row],[Game Num]],[1]!tblSchedule[GameNum],0)),"")</f>
        <v>0.5</v>
      </c>
      <c r="J1360" s="10" t="str">
        <f>IFERROR(INDEX([1]!tblTeams[Organization],MATCH(tblTeamSch[[#This Row],[Team]],[1]!tblTeams[Team],0)),"")</f>
        <v>St. Gabriel</v>
      </c>
      <c r="K1360" s="10" t="str">
        <f>IFERROR(INDEX([1]!tblOrg[Abbr],MATCH(tblTeamSch[[#This Row],[Org]],[1]!tblOrg[Organization],0)),"")</f>
        <v>Gab</v>
      </c>
      <c r="L1360" s="10" t="str">
        <f>IFERROR(INDEX(IF(tblTeamSch[[#This Row],[1vs2]]=1,[1]!tblSchedule[Team 1 Name],[1]!tblSchedule[Team 2 Name]),MATCH(tblTeamSch[[#This Row],[Game Num]],[1]!tblSchedule[GameNum],0)),"")</f>
        <v>St Gabriel Basketball 3/4 A Boys</v>
      </c>
      <c r="M1360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1360" s="6"/>
      <c r="O1360" s="6"/>
      <c r="P1360" s="6"/>
      <c r="Q1360" s="6">
        <f>INDEX([1]!tblSchedule[Home Game],MATCH(tblTeamSch[[#This Row],[Game Num]],[1]!tblSchedule[GameNum],0))</f>
        <v>1</v>
      </c>
      <c r="R1360" s="7" t="e">
        <f>IF(COUNTIFS(tblTeamSch[Team],tblTeamSch[[#This Row],[Team]],#REF!,1)&gt;1,"Y","")</f>
        <v>#REF!</v>
      </c>
      <c r="S1360" s="6">
        <f>INDEX([1]!tblLoc[Score],MATCH(INDEX([1]!tblOrg[Loc],MATCH(tblTeamSch[[#This Row],[Org]],[1]!tblOrg[Organization],0)),[1]!tblLoc[Loc],0))</f>
        <v>7</v>
      </c>
      <c r="T1360" s="6" t="e">
        <f>INDEX([1]!tblLoc[Score],MATCH(INDEX([1]!tblOrg[Loc],MATCH(#REF!,[1]!tblOrg[Abbr],0)),[1]!tblLoc[Loc],0))</f>
        <v>#REF!</v>
      </c>
      <c r="U1360" s="6">
        <f>IFERROR(INDEX([1]!tblLoc[Score],MATCH(INDEX([1]!tblOrg[Loc],MATCH(INDEX(FacList,MATCH(tblTeamSch[[#This Row],[Facility]],INDEX(FacList,,1),0),3),[1]!tblOrg[Org Num],0)),[1]!tblLoc[Loc],0)),"")</f>
        <v>7</v>
      </c>
      <c r="V1360" s="6">
        <f>IF(OR(tblTeamSch[[#This Row],[Court]]="",tblTeamSch[[#This Row],[Home]]&gt;0),0,IF(tblTeamSch[[#This Row],[Court]]&lt;10,0,IF(tblTeamSch[[#This Row],[Home Court]]=10,0,10)))</f>
        <v>0</v>
      </c>
      <c r="W1360" s="6" t="e">
        <f>COUNTIFS(tblTeamSch[Travel Score for Game],10,tblTeamSch[Home],0,#REF!,#REF!)</f>
        <v>#REF!</v>
      </c>
      <c r="X1360" s="6" t="str">
        <f>IFERROR(INDEX(tblTeamSch[Overall Travel Score],MATCH(tblTeamSch[[#This Row],[Opponent]],tblTeamSch[Team],0)),"")</f>
        <v/>
      </c>
      <c r="Y1360" s="6" cm="1">
        <f t="array" ref="Y1360">IF(Y1359="Num",1,IF(Y1359="","",IF(Y1359+1&gt;TotalNumRegGames*2,"",Y1359+1)))</f>
        <v>1359</v>
      </c>
    </row>
    <row r="1361" spans="1:25" ht="13.35" customHeight="1" x14ac:dyDescent="0.3">
      <c r="A1361" s="6" cm="1">
        <f t="array" ref="A1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543</v>
      </c>
      <c r="B1361" s="6" cm="1">
        <f t="array" ref="B1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61" s="6">
        <f>IFERROR(INDEX([1]!tblSchedule[Week Game Scheduled],MATCH(tblTeamSch[[#This Row],[Game Num]],[1]!tblSchedule[GameNum],0)),"")</f>
        <v>49</v>
      </c>
      <c r="D1361" s="6">
        <f>IFERROR(INDEX([1]!tblSchedule[Round],MATCH(tblTeamSch[[#This Row],[Game Num]],[1]!tblSchedule[GameNum],0)),"")</f>
        <v>1</v>
      </c>
      <c r="E1361" s="6">
        <f>IFERROR(INDEX([1]!tblSchedule[Rnd Sch],MATCH(tblTeamSch[[#This Row],[Game Num]],[1]!tblSchedule[GameNum],0)),"")</f>
        <v>1</v>
      </c>
      <c r="F1361" s="6" t="str">
        <f>IFERROR(INDEX([1]!tblSchedule[DLC],MATCH(tblTeamSch[[#This Row],[Game Num]],[1]!tblSchedule[GameNum],0)),"")</f>
        <v>4B2AA</v>
      </c>
      <c r="G1361" s="7" t="str">
        <f>IFERROR(INDEX([1]!tblSchedule[Facility],MATCH(tblTeamSch[[#This Row],[Game Num]],[1]!tblSchedule[GameNum],0)),"")</f>
        <v>Mary Queen of Peace</v>
      </c>
      <c r="H1361" s="8">
        <f>IFERROR(INDEX([1]!tblSchedule[Game Date],MATCH(tblTeamSch[[#This Row],[Game Num]],[1]!tblSchedule[GameNum],0)),"")</f>
        <v>45997</v>
      </c>
      <c r="I1361" s="9">
        <f>IFERROR(INDEX([1]!tblSchedule[Game Time],MATCH(tblTeamSch[[#This Row],[Game Num]],[1]!tblSchedule[GameNum],0)),"")</f>
        <v>0.45833333333333331</v>
      </c>
      <c r="J1361" s="10" t="str">
        <f>IFERROR(INDEX([1]!tblTeams[Organization],MATCH(tblTeamSch[[#This Row],[Team]],[1]!tblTeams[Team],0)),"")</f>
        <v>St. Gabriel</v>
      </c>
      <c r="K1361" s="10" t="str">
        <f>IFERROR(INDEX([1]!tblOrg[Abbr],MATCH(tblTeamSch[[#This Row],[Org]],[1]!tblOrg[Organization],0)),"")</f>
        <v>Gab</v>
      </c>
      <c r="L1361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1" s="10" t="str">
        <f>IFERROR(INDEX(IF(tblTeamSch[[#This Row],[1vs2]]=1,[1]!tblSchedule[Team 2 Name],[1]!tblSchedule[Team 1 Name]),MATCH(tblTeamSch[[#This Row],[Game Num]],[1]!tblSchedule[GameNum],0)),"")</f>
        <v>St. Mary BB 4B - Blue</v>
      </c>
      <c r="N1361" s="6"/>
      <c r="O1361" s="6"/>
      <c r="P1361" s="6"/>
      <c r="Q1361" s="6">
        <f>INDEX([1]!tblSchedule[Home Game],MATCH(tblTeamSch[[#This Row],[Game Num]],[1]!tblSchedule[GameNum],0))</f>
        <v>0</v>
      </c>
      <c r="R1361" s="7" t="e">
        <f>IF(COUNTIFS(tblTeamSch[Team],tblTeamSch[[#This Row],[Team]],#REF!,1)&gt;1,"Y","")</f>
        <v>#REF!</v>
      </c>
      <c r="S1361" s="6">
        <f>INDEX([1]!tblLoc[Score],MATCH(INDEX([1]!tblOrg[Loc],MATCH(tblTeamSch[[#This Row],[Org]],[1]!tblOrg[Organization],0)),[1]!tblLoc[Loc],0))</f>
        <v>7</v>
      </c>
      <c r="T1361" s="6" t="e">
        <f>INDEX([1]!tblLoc[Score],MATCH(INDEX([1]!tblOrg[Loc],MATCH(#REF!,[1]!tblOrg[Abbr],0)),[1]!tblLoc[Loc],0))</f>
        <v>#REF!</v>
      </c>
      <c r="U1361" s="6">
        <f>IFERROR(INDEX([1]!tblLoc[Score],MATCH(INDEX([1]!tblOrg[Loc],MATCH(INDEX(FacList,MATCH(tblTeamSch[[#This Row],[Facility]],INDEX(FacList,,1),0),3),[1]!tblOrg[Org Num],0)),[1]!tblLoc[Loc],0)),"")</f>
        <v>10</v>
      </c>
      <c r="V1361" s="6">
        <f>IF(OR(tblTeamSch[[#This Row],[Court]]="",tblTeamSch[[#This Row],[Home]]&gt;0),0,IF(tblTeamSch[[#This Row],[Court]]&lt;10,0,IF(tblTeamSch[[#This Row],[Home Court]]=10,0,10)))</f>
        <v>10</v>
      </c>
      <c r="W1361" s="6" t="e">
        <f>COUNTIFS(tblTeamSch[Travel Score for Game],10,tblTeamSch[Home],0,#REF!,#REF!)</f>
        <v>#REF!</v>
      </c>
      <c r="X1361" s="6" t="str">
        <f>IFERROR(INDEX(tblTeamSch[Overall Travel Score],MATCH(tblTeamSch[[#This Row],[Opponent]],tblTeamSch[Team],0)),"")</f>
        <v/>
      </c>
      <c r="Y1361" s="6" cm="1">
        <f t="array" ref="Y1361">IF(Y1360="Num",1,IF(Y1360="","",IF(Y1360+1&gt;TotalNumRegGames*2,"",Y1360+1)))</f>
        <v>1360</v>
      </c>
    </row>
    <row r="1362" spans="1:25" ht="13.35" customHeight="1" x14ac:dyDescent="0.3">
      <c r="A1362" s="6" cm="1">
        <f t="array" ref="A1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548</v>
      </c>
      <c r="B1362" s="6" cm="1">
        <f t="array" ref="B1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62" s="6">
        <f>IFERROR(INDEX([1]!tblSchedule[Week Game Scheduled],MATCH(tblTeamSch[[#This Row],[Game Num]],[1]!tblSchedule[GameNum],0)),"")</f>
        <v>50</v>
      </c>
      <c r="D1362" s="6">
        <f>IFERROR(INDEX([1]!tblSchedule[Round],MATCH(tblTeamSch[[#This Row],[Game Num]],[1]!tblSchedule[GameNum],0)),"")</f>
        <v>2</v>
      </c>
      <c r="E1362" s="6">
        <f>IFERROR(INDEX([1]!tblSchedule[Rnd Sch],MATCH(tblTeamSch[[#This Row],[Game Num]],[1]!tblSchedule[GameNum],0)),"")</f>
        <v>2</v>
      </c>
      <c r="F1362" s="6" t="str">
        <f>IFERROR(INDEX([1]!tblSchedule[DLC],MATCH(tblTeamSch[[#This Row],[Game Num]],[1]!tblSchedule[GameNum],0)),"")</f>
        <v>4B2AA</v>
      </c>
      <c r="G1362" s="7" t="str">
        <f>IFERROR(INDEX([1]!tblSchedule[Facility],MATCH(tblTeamSch[[#This Row],[Game Num]],[1]!tblSchedule[GameNum],0)),"")</f>
        <v>Holy Trinity Parish School</v>
      </c>
      <c r="H1362" s="8">
        <f>IFERROR(INDEX([1]!tblSchedule[Game Date],MATCH(tblTeamSch[[#This Row],[Game Num]],[1]!tblSchedule[GameNum],0)),"")</f>
        <v>46004</v>
      </c>
      <c r="I1362" s="9">
        <f>IFERROR(INDEX([1]!tblSchedule[Game Time],MATCH(tblTeamSch[[#This Row],[Game Num]],[1]!tblSchedule[GameNum],0)),"")</f>
        <v>0.41666666666666669</v>
      </c>
      <c r="J1362" s="10" t="str">
        <f>IFERROR(INDEX([1]!tblTeams[Organization],MATCH(tblTeamSch[[#This Row],[Team]],[1]!tblTeams[Team],0)),"")</f>
        <v>St. Gabriel</v>
      </c>
      <c r="K1362" s="10" t="str">
        <f>IFERROR(INDEX([1]!tblOrg[Abbr],MATCH(tblTeamSch[[#This Row],[Org]],[1]!tblOrg[Organization],0)),"")</f>
        <v>Gab</v>
      </c>
      <c r="L1362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2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1362" s="6"/>
      <c r="O1362" s="6"/>
      <c r="P1362" s="6"/>
      <c r="Q1362" s="6">
        <f>INDEX([1]!tblSchedule[Home Game],MATCH(tblTeamSch[[#This Row],[Game Num]],[1]!tblSchedule[GameNum],0))</f>
        <v>1</v>
      </c>
      <c r="R1362" s="7" t="e">
        <f>IF(COUNTIFS(tblTeamSch[Team],tblTeamSch[[#This Row],[Team]],#REF!,1)&gt;1,"Y","")</f>
        <v>#REF!</v>
      </c>
      <c r="S1362" s="6">
        <f>INDEX([1]!tblLoc[Score],MATCH(INDEX([1]!tblOrg[Loc],MATCH(tblTeamSch[[#This Row],[Org]],[1]!tblOrg[Organization],0)),[1]!tblLoc[Loc],0))</f>
        <v>7</v>
      </c>
      <c r="T1362" s="6" t="e">
        <f>INDEX([1]!tblLoc[Score],MATCH(INDEX([1]!tblOrg[Loc],MATCH(#REF!,[1]!tblOrg[Abbr],0)),[1]!tblLoc[Loc],0))</f>
        <v>#REF!</v>
      </c>
      <c r="U1362" s="6">
        <f>IFERROR(INDEX([1]!tblLoc[Score],MATCH(INDEX([1]!tblOrg[Loc],MATCH(INDEX(FacList,MATCH(tblTeamSch[[#This Row],[Facility]],INDEX(FacList,,1),0),3),[1]!tblOrg[Org Num],0)),[1]!tblLoc[Loc],0)),"")</f>
        <v>0</v>
      </c>
      <c r="V1362" s="6">
        <f>IF(OR(tblTeamSch[[#This Row],[Court]]="",tblTeamSch[[#This Row],[Home]]&gt;0),0,IF(tblTeamSch[[#This Row],[Court]]&lt;10,0,IF(tblTeamSch[[#This Row],[Home Court]]=10,0,10)))</f>
        <v>0</v>
      </c>
      <c r="W1362" s="6" t="e">
        <f>COUNTIFS(tblTeamSch[Travel Score for Game],10,tblTeamSch[Home],0,#REF!,#REF!)</f>
        <v>#REF!</v>
      </c>
      <c r="X1362" s="6" t="str">
        <f>IFERROR(INDEX(tblTeamSch[Overall Travel Score],MATCH(tblTeamSch[[#This Row],[Opponent]],tblTeamSch[Team],0)),"")</f>
        <v/>
      </c>
      <c r="Y1362" s="6" cm="1">
        <f t="array" ref="Y1362">IF(Y1361="Num",1,IF(Y1361="","",IF(Y1361+1&gt;TotalNumRegGames*2,"",Y1361+1)))</f>
        <v>1361</v>
      </c>
    </row>
    <row r="1363" spans="1:25" ht="13.35" customHeight="1" x14ac:dyDescent="0.3">
      <c r="A1363" s="6" cm="1">
        <f t="array" ref="A1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555</v>
      </c>
      <c r="B1363" s="6" cm="1">
        <f t="array" ref="B1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63" s="6">
        <f>IFERROR(INDEX([1]!tblSchedule[Week Game Scheduled],MATCH(tblTeamSch[[#This Row],[Game Num]],[1]!tblSchedule[GameNum],0)),"")</f>
        <v>5</v>
      </c>
      <c r="D1363" s="6">
        <f>IFERROR(INDEX([1]!tblSchedule[Round],MATCH(tblTeamSch[[#This Row],[Game Num]],[1]!tblSchedule[GameNum],0)),"")</f>
        <v>3</v>
      </c>
      <c r="E1363" s="6">
        <f>IFERROR(INDEX([1]!tblSchedule[Rnd Sch],MATCH(tblTeamSch[[#This Row],[Game Num]],[1]!tblSchedule[GameNum],0)),"")</f>
        <v>3</v>
      </c>
      <c r="F1363" s="6" t="str">
        <f>IFERROR(INDEX([1]!tblSchedule[DLC],MATCH(tblTeamSch[[#This Row],[Game Num]],[1]!tblSchedule[GameNum],0)),"")</f>
        <v>4B2AA</v>
      </c>
      <c r="G1363" s="7" t="str">
        <f>IFERROR(INDEX([1]!tblSchedule[Facility],MATCH(tblTeamSch[[#This Row],[Game Num]],[1]!tblSchedule[GameNum],0)),"")</f>
        <v>St. Gabriel Multi-Purpose Building</v>
      </c>
      <c r="H1363" s="8">
        <f>IFERROR(INDEX([1]!tblSchedule[Game Date],MATCH(tblTeamSch[[#This Row],[Game Num]],[1]!tblSchedule[GameNum],0)),"")</f>
        <v>46025</v>
      </c>
      <c r="I1363" s="9">
        <f>IFERROR(INDEX([1]!tblSchedule[Game Time],MATCH(tblTeamSch[[#This Row],[Game Num]],[1]!tblSchedule[GameNum],0)),"")</f>
        <v>0.41666666666666669</v>
      </c>
      <c r="J1363" s="10" t="str">
        <f>IFERROR(INDEX([1]!tblTeams[Organization],MATCH(tblTeamSch[[#This Row],[Team]],[1]!tblTeams[Team],0)),"")</f>
        <v>St. Gabriel</v>
      </c>
      <c r="K1363" s="10" t="str">
        <f>IFERROR(INDEX([1]!tblOrg[Abbr],MATCH(tblTeamSch[[#This Row],[Org]],[1]!tblOrg[Organization],0)),"")</f>
        <v>Gab</v>
      </c>
      <c r="L1363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3" s="10" t="str">
        <f>IFERROR(INDEX(IF(tblTeamSch[[#This Row],[1vs2]]=1,[1]!tblSchedule[Team 2 Name],[1]!tblSchedule[Team 1 Name]),MATCH(tblTeamSch[[#This Row],[Game Num]],[1]!tblSchedule[GameNum],0)),"")</f>
        <v>SHMS BB 4B#2</v>
      </c>
      <c r="N1363" s="6"/>
      <c r="O1363" s="6"/>
      <c r="P1363" s="6"/>
      <c r="Q1363" s="6">
        <f>INDEX([1]!tblSchedule[Home Game],MATCH(tblTeamSch[[#This Row],[Game Num]],[1]!tblSchedule[GameNum],0))</f>
        <v>1</v>
      </c>
      <c r="R1363" s="7" t="e">
        <f>IF(COUNTIFS(tblTeamSch[Team],tblTeamSch[[#This Row],[Team]],#REF!,1)&gt;1,"Y","")</f>
        <v>#REF!</v>
      </c>
      <c r="S1363" s="6">
        <f>INDEX([1]!tblLoc[Score],MATCH(INDEX([1]!tblOrg[Loc],MATCH(tblTeamSch[[#This Row],[Org]],[1]!tblOrg[Organization],0)),[1]!tblLoc[Loc],0))</f>
        <v>7</v>
      </c>
      <c r="T1363" s="6" t="e">
        <f>INDEX([1]!tblLoc[Score],MATCH(INDEX([1]!tblOrg[Loc],MATCH(#REF!,[1]!tblOrg[Abbr],0)),[1]!tblLoc[Loc],0))</f>
        <v>#REF!</v>
      </c>
      <c r="U1363" s="6">
        <f>IFERROR(INDEX([1]!tblLoc[Score],MATCH(INDEX([1]!tblOrg[Loc],MATCH(INDEX(FacList,MATCH(tblTeamSch[[#This Row],[Facility]],INDEX(FacList,,1),0),3),[1]!tblOrg[Org Num],0)),[1]!tblLoc[Loc],0)),"")</f>
        <v>7</v>
      </c>
      <c r="V1363" s="6">
        <f>IF(OR(tblTeamSch[[#This Row],[Court]]="",tblTeamSch[[#This Row],[Home]]&gt;0),0,IF(tblTeamSch[[#This Row],[Court]]&lt;10,0,IF(tblTeamSch[[#This Row],[Home Court]]=10,0,10)))</f>
        <v>0</v>
      </c>
      <c r="W1363" s="6" t="e">
        <f>COUNTIFS(tblTeamSch[Travel Score for Game],10,tblTeamSch[Home],0,#REF!,#REF!)</f>
        <v>#REF!</v>
      </c>
      <c r="X1363" s="6" t="str">
        <f>IFERROR(INDEX(tblTeamSch[Overall Travel Score],MATCH(tblTeamSch[[#This Row],[Opponent]],tblTeamSch[Team],0)),"")</f>
        <v/>
      </c>
      <c r="Y1363" s="6" cm="1">
        <f t="array" ref="Y1363">IF(Y1362="Num",1,IF(Y1362="","",IF(Y1362+1&gt;TotalNumRegGames*2,"",Y1362+1)))</f>
        <v>1362</v>
      </c>
    </row>
    <row r="1364" spans="1:25" ht="13.35" customHeight="1" x14ac:dyDescent="0.3">
      <c r="A1364" s="6" cm="1">
        <f t="array" ref="A1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587</v>
      </c>
      <c r="B1364" s="6" cm="1">
        <f t="array" ref="B1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4" s="6">
        <f>IFERROR(INDEX([1]!tblSchedule[Week Game Scheduled],MATCH(tblTeamSch[[#This Row],[Game Num]],[1]!tblSchedule[GameNum],0)),"")</f>
        <v>7</v>
      </c>
      <c r="D1364" s="6">
        <f>IFERROR(INDEX([1]!tblSchedule[Round],MATCH(tblTeamSch[[#This Row],[Game Num]],[1]!tblSchedule[GameNum],0)),"")</f>
        <v>8</v>
      </c>
      <c r="E1364" s="6">
        <f>IFERROR(INDEX([1]!tblSchedule[Rnd Sch],MATCH(tblTeamSch[[#This Row],[Game Num]],[1]!tblSchedule[GameNum],0)),"")</f>
        <v>4</v>
      </c>
      <c r="F1364" s="6" t="str">
        <f>IFERROR(INDEX([1]!tblSchedule[DLC],MATCH(tblTeamSch[[#This Row],[Game Num]],[1]!tblSchedule[GameNum],0)),"")</f>
        <v>4B2AA</v>
      </c>
      <c r="G1364" s="7" t="str">
        <f>IFERROR(INDEX([1]!tblSchedule[Facility],MATCH(tblTeamSch[[#This Row],[Game Num]],[1]!tblSchedule[GameNum],0)),"")</f>
        <v>Saint Andrew Academy Gym</v>
      </c>
      <c r="H1364" s="8">
        <f>IFERROR(INDEX([1]!tblSchedule[Game Date],MATCH(tblTeamSch[[#This Row],[Game Num]],[1]!tblSchedule[GameNum],0)),"")</f>
        <v>46033</v>
      </c>
      <c r="I1364" s="9">
        <f>IFERROR(INDEX([1]!tblSchedule[Game Time],MATCH(tblTeamSch[[#This Row],[Game Num]],[1]!tblSchedule[GameNum],0)),"")</f>
        <v>0.625</v>
      </c>
      <c r="J1364" s="10" t="str">
        <f>IFERROR(INDEX([1]!tblTeams[Organization],MATCH(tblTeamSch[[#This Row],[Team]],[1]!tblTeams[Team],0)),"")</f>
        <v>St. Gabriel</v>
      </c>
      <c r="K1364" s="10" t="str">
        <f>IFERROR(INDEX([1]!tblOrg[Abbr],MATCH(tblTeamSch[[#This Row],[Org]],[1]!tblOrg[Organization],0)),"")</f>
        <v>Gab</v>
      </c>
      <c r="L1364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4" s="10" t="str">
        <f>IFERROR(INDEX(IF(tblTeamSch[[#This Row],[1vs2]]=1,[1]!tblSchedule[Team 2 Name],[1]!tblSchedule[Team 1 Name]),MATCH(tblTeamSch[[#This Row],[Game Num]],[1]!tblSchedule[GameNum],0)),"")</f>
        <v>St Agnes BB 4B#2</v>
      </c>
      <c r="N1364" s="6"/>
      <c r="O1364" s="6"/>
      <c r="P1364" s="6"/>
      <c r="Q1364" s="6">
        <f>INDEX([1]!tblSchedule[Home Game],MATCH(tblTeamSch[[#This Row],[Game Num]],[1]!tblSchedule[GameNum],0))</f>
        <v>0</v>
      </c>
      <c r="R1364" s="7" t="e">
        <f>IF(COUNTIFS(tblTeamSch[Team],tblTeamSch[[#This Row],[Team]],#REF!,1)&gt;1,"Y","")</f>
        <v>#REF!</v>
      </c>
      <c r="S1364" s="6">
        <f>INDEX([1]!tblLoc[Score],MATCH(INDEX([1]!tblOrg[Loc],MATCH(tblTeamSch[[#This Row],[Org]],[1]!tblOrg[Organization],0)),[1]!tblLoc[Loc],0))</f>
        <v>7</v>
      </c>
      <c r="T1364" s="6" t="e">
        <f>INDEX([1]!tblLoc[Score],MATCH(INDEX([1]!tblOrg[Loc],MATCH(#REF!,[1]!tblOrg[Abbr],0)),[1]!tblLoc[Loc],0))</f>
        <v>#REF!</v>
      </c>
      <c r="U1364" s="6">
        <f>IFERROR(INDEX([1]!tblLoc[Score],MATCH(INDEX([1]!tblOrg[Loc],MATCH(INDEX(FacList,MATCH(tblTeamSch[[#This Row],[Facility]],INDEX(FacList,,1),0),3),[1]!tblOrg[Org Num],0)),[1]!tblLoc[Loc],0)),"")</f>
        <v>10</v>
      </c>
      <c r="V1364" s="6">
        <f>IF(OR(tblTeamSch[[#This Row],[Court]]="",tblTeamSch[[#This Row],[Home]]&gt;0),0,IF(tblTeamSch[[#This Row],[Court]]&lt;10,0,IF(tblTeamSch[[#This Row],[Home Court]]=10,0,10)))</f>
        <v>10</v>
      </c>
      <c r="W1364" s="6" t="e">
        <f>COUNTIFS(tblTeamSch[Travel Score for Game],10,tblTeamSch[Home],0,#REF!,#REF!)</f>
        <v>#REF!</v>
      </c>
      <c r="X1364" s="6" t="str">
        <f>IFERROR(INDEX(tblTeamSch[Overall Travel Score],MATCH(tblTeamSch[[#This Row],[Opponent]],tblTeamSch[Team],0)),"")</f>
        <v/>
      </c>
      <c r="Y1364" s="6" cm="1">
        <f t="array" ref="Y1364">IF(Y1363="Num",1,IF(Y1363="","",IF(Y1363+1&gt;TotalNumRegGames*2,"",Y1363+1)))</f>
        <v>1363</v>
      </c>
    </row>
    <row r="1365" spans="1:25" ht="13.35" customHeight="1" x14ac:dyDescent="0.3">
      <c r="A1365" s="6" cm="1">
        <f t="array" ref="A1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568</v>
      </c>
      <c r="B1365" s="6" cm="1">
        <f t="array" ref="B1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5" s="6">
        <f>IFERROR(INDEX([1]!tblSchedule[Week Game Scheduled],MATCH(tblTeamSch[[#This Row],[Game Num]],[1]!tblSchedule[GameNum],0)),"")</f>
        <v>7</v>
      </c>
      <c r="D1365" s="6">
        <f>IFERROR(INDEX([1]!tblSchedule[Round],MATCH(tblTeamSch[[#This Row],[Game Num]],[1]!tblSchedule[GameNum],0)),"")</f>
        <v>5</v>
      </c>
      <c r="E1365" s="6">
        <f>IFERROR(INDEX([1]!tblSchedule[Rnd Sch],MATCH(tblTeamSch[[#This Row],[Game Num]],[1]!tblSchedule[GameNum],0)),"")</f>
        <v>5</v>
      </c>
      <c r="F1365" s="6" t="str">
        <f>IFERROR(INDEX([1]!tblSchedule[DLC],MATCH(tblTeamSch[[#This Row],[Game Num]],[1]!tblSchedule[GameNum],0)),"")</f>
        <v>4B2AA</v>
      </c>
      <c r="G1365" s="7" t="str">
        <f>IFERROR(INDEX([1]!tblSchedule[Facility],MATCH(tblTeamSch[[#This Row],[Game Num]],[1]!tblSchedule[GameNum],0)),"")</f>
        <v>Holy Trinity Parish School</v>
      </c>
      <c r="H1365" s="8">
        <f>IFERROR(INDEX([1]!tblSchedule[Game Date],MATCH(tblTeamSch[[#This Row],[Game Num]],[1]!tblSchedule[GameNum],0)),"")</f>
        <v>46039</v>
      </c>
      <c r="I1365" s="9">
        <f>IFERROR(INDEX([1]!tblSchedule[Game Time],MATCH(tblTeamSch[[#This Row],[Game Num]],[1]!tblSchedule[GameNum],0)),"")</f>
        <v>0.45833333333333331</v>
      </c>
      <c r="J1365" s="10" t="str">
        <f>IFERROR(INDEX([1]!tblTeams[Organization],MATCH(tblTeamSch[[#This Row],[Team]],[1]!tblTeams[Team],0)),"")</f>
        <v>St. Gabriel</v>
      </c>
      <c r="K1365" s="10" t="str">
        <f>IFERROR(INDEX([1]!tblOrg[Abbr],MATCH(tblTeamSch[[#This Row],[Org]],[1]!tblOrg[Organization],0)),"")</f>
        <v>Gab</v>
      </c>
      <c r="L1365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5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1365" s="6"/>
      <c r="O1365" s="6"/>
      <c r="P1365" s="6"/>
      <c r="Q1365" s="6">
        <f>INDEX([1]!tblSchedule[Home Game],MATCH(tblTeamSch[[#This Row],[Game Num]],[1]!tblSchedule[GameNum],0))</f>
        <v>1</v>
      </c>
      <c r="R1365" s="7" t="e">
        <f>IF(COUNTIFS(tblTeamSch[Team],tblTeamSch[[#This Row],[Team]],#REF!,1)&gt;1,"Y","")</f>
        <v>#REF!</v>
      </c>
      <c r="S1365" s="6">
        <f>INDEX([1]!tblLoc[Score],MATCH(INDEX([1]!tblOrg[Loc],MATCH(tblTeamSch[[#This Row],[Org]],[1]!tblOrg[Organization],0)),[1]!tblLoc[Loc],0))</f>
        <v>7</v>
      </c>
      <c r="T1365" s="6" t="e">
        <f>INDEX([1]!tblLoc[Score],MATCH(INDEX([1]!tblOrg[Loc],MATCH(#REF!,[1]!tblOrg[Abbr],0)),[1]!tblLoc[Loc],0))</f>
        <v>#REF!</v>
      </c>
      <c r="U1365" s="6">
        <f>IFERROR(INDEX([1]!tblLoc[Score],MATCH(INDEX([1]!tblOrg[Loc],MATCH(INDEX(FacList,MATCH(tblTeamSch[[#This Row],[Facility]],INDEX(FacList,,1),0),3),[1]!tblOrg[Org Num],0)),[1]!tblLoc[Loc],0)),"")</f>
        <v>0</v>
      </c>
      <c r="V1365" s="6">
        <f>IF(OR(tblTeamSch[[#This Row],[Court]]="",tblTeamSch[[#This Row],[Home]]&gt;0),0,IF(tblTeamSch[[#This Row],[Court]]&lt;10,0,IF(tblTeamSch[[#This Row],[Home Court]]=10,0,10)))</f>
        <v>0</v>
      </c>
      <c r="W1365" s="6" t="e">
        <f>COUNTIFS(tblTeamSch[Travel Score for Game],10,tblTeamSch[Home],0,#REF!,#REF!)</f>
        <v>#REF!</v>
      </c>
      <c r="X1365" s="6" t="str">
        <f>IFERROR(INDEX(tblTeamSch[Overall Travel Score],MATCH(tblTeamSch[[#This Row],[Opponent]],tblTeamSch[Team],0)),"")</f>
        <v/>
      </c>
      <c r="Y1365" s="6" cm="1">
        <f t="array" ref="Y1365">IF(Y1364="Num",1,IF(Y1364="","",IF(Y1364+1&gt;TotalNumRegGames*2,"",Y1364+1)))</f>
        <v>1364</v>
      </c>
    </row>
    <row r="1366" spans="1:25" ht="13.35" customHeight="1" x14ac:dyDescent="0.3">
      <c r="A1366" s="6" cm="1">
        <f t="array" ref="A1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574</v>
      </c>
      <c r="B1366" s="6" cm="1">
        <f t="array" ref="B1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6" s="6">
        <f>IFERROR(INDEX([1]!tblSchedule[Week Game Scheduled],MATCH(tblTeamSch[[#This Row],[Game Num]],[1]!tblSchedule[GameNum],0)),"")</f>
        <v>8</v>
      </c>
      <c r="D1366" s="6">
        <f>IFERROR(INDEX([1]!tblSchedule[Round],MATCH(tblTeamSch[[#This Row],[Game Num]],[1]!tblSchedule[GameNum],0)),"")</f>
        <v>6</v>
      </c>
      <c r="E1366" s="6">
        <f>IFERROR(INDEX([1]!tblSchedule[Rnd Sch],MATCH(tblTeamSch[[#This Row],[Game Num]],[1]!tblSchedule[GameNum],0)),"")</f>
        <v>6</v>
      </c>
      <c r="F1366" s="6" t="str">
        <f>IFERROR(INDEX([1]!tblSchedule[DLC],MATCH(tblTeamSch[[#This Row],[Game Num]],[1]!tblSchedule[GameNum],0)),"")</f>
        <v>4B2AA</v>
      </c>
      <c r="G1366" s="7" t="str">
        <f>IFERROR(INDEX([1]!tblSchedule[Facility],MATCH(tblTeamSch[[#This Row],[Game Num]],[1]!tblSchedule[GameNum],0)),"")</f>
        <v>St. Athanasius Hornets Nest (gym)</v>
      </c>
      <c r="H1366" s="8">
        <f>IFERROR(INDEX([1]!tblSchedule[Game Date],MATCH(tblTeamSch[[#This Row],[Game Num]],[1]!tblSchedule[GameNum],0)),"")</f>
        <v>46046</v>
      </c>
      <c r="I1366" s="9">
        <f>IFERROR(INDEX([1]!tblSchedule[Game Time],MATCH(tblTeamSch[[#This Row],[Game Num]],[1]!tblSchedule[GameNum],0)),"")</f>
        <v>0.45833333333333331</v>
      </c>
      <c r="J1366" s="10" t="str">
        <f>IFERROR(INDEX([1]!tblTeams[Organization],MATCH(tblTeamSch[[#This Row],[Team]],[1]!tblTeams[Team],0)),"")</f>
        <v>St. Gabriel</v>
      </c>
      <c r="K1366" s="10" t="str">
        <f>IFERROR(INDEX([1]!tblOrg[Abbr],MATCH(tblTeamSch[[#This Row],[Org]],[1]!tblOrg[Organization],0)),"")</f>
        <v>Gab</v>
      </c>
      <c r="L1366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6" s="10" t="str">
        <f>IFERROR(INDEX(IF(tblTeamSch[[#This Row],[1vs2]]=1,[1]!tblSchedule[Team 2 Name],[1]!tblSchedule[Team 1 Name]),MATCH(tblTeamSch[[#This Row],[Game Num]],[1]!tblSchedule[GameNum],0)),"")</f>
        <v>St Michael BB 4B#2</v>
      </c>
      <c r="N1366" s="6"/>
      <c r="O1366" s="6"/>
      <c r="P1366" s="6"/>
      <c r="Q1366" s="6">
        <f>INDEX([1]!tblSchedule[Home Game],MATCH(tblTeamSch[[#This Row],[Game Num]],[1]!tblSchedule[GameNum],0))</f>
        <v>0</v>
      </c>
      <c r="R1366" s="7" t="e">
        <f>IF(COUNTIFS(tblTeamSch[Team],tblTeamSch[[#This Row],[Team]],#REF!,1)&gt;1,"Y","")</f>
        <v>#REF!</v>
      </c>
      <c r="S1366" s="6">
        <f>INDEX([1]!tblLoc[Score],MATCH(INDEX([1]!tblOrg[Loc],MATCH(tblTeamSch[[#This Row],[Org]],[1]!tblOrg[Organization],0)),[1]!tblLoc[Loc],0))</f>
        <v>7</v>
      </c>
      <c r="T1366" s="6" t="e">
        <f>INDEX([1]!tblLoc[Score],MATCH(INDEX([1]!tblOrg[Loc],MATCH(#REF!,[1]!tblOrg[Abbr],0)),[1]!tblLoc[Loc],0))</f>
        <v>#REF!</v>
      </c>
      <c r="U1366" s="6">
        <f>IFERROR(INDEX([1]!tblLoc[Score],MATCH(INDEX([1]!tblOrg[Loc],MATCH(INDEX(FacList,MATCH(tblTeamSch[[#This Row],[Facility]],INDEX(FacList,,1),0),3),[1]!tblOrg[Org Num],0)),[1]!tblLoc[Loc],0)),"")</f>
        <v>7</v>
      </c>
      <c r="V1366" s="6">
        <f>IF(OR(tblTeamSch[[#This Row],[Court]]="",tblTeamSch[[#This Row],[Home]]&gt;0),0,IF(tblTeamSch[[#This Row],[Court]]&lt;10,0,IF(tblTeamSch[[#This Row],[Home Court]]=10,0,10)))</f>
        <v>0</v>
      </c>
      <c r="W1366" s="6" t="e">
        <f>COUNTIFS(tblTeamSch[Travel Score for Game],10,tblTeamSch[Home],0,#REF!,#REF!)</f>
        <v>#REF!</v>
      </c>
      <c r="X1366" s="6" t="str">
        <f>IFERROR(INDEX(tblTeamSch[Overall Travel Score],MATCH(tblTeamSch[[#This Row],[Opponent]],tblTeamSch[Team],0)),"")</f>
        <v/>
      </c>
      <c r="Y1366" s="6" cm="1">
        <f t="array" ref="Y1366">IF(Y1365="Num",1,IF(Y1365="","",IF(Y1365+1&gt;TotalNumRegGames*2,"",Y1365+1)))</f>
        <v>1365</v>
      </c>
    </row>
    <row r="1367" spans="1:25" ht="13.35" customHeight="1" x14ac:dyDescent="0.3">
      <c r="A1367" s="6" cm="1">
        <f t="array" ref="A1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580</v>
      </c>
      <c r="B1367" s="6" cm="1">
        <f t="array" ref="B1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7" s="6">
        <f>IFERROR(INDEX([1]!tblSchedule[Week Game Scheduled],MATCH(tblTeamSch[[#This Row],[Game Num]],[1]!tblSchedule[GameNum],0)),"")</f>
        <v>9</v>
      </c>
      <c r="D1367" s="6">
        <f>IFERROR(INDEX([1]!tblSchedule[Round],MATCH(tblTeamSch[[#This Row],[Game Num]],[1]!tblSchedule[GameNum],0)),"")</f>
        <v>7</v>
      </c>
      <c r="E1367" s="6">
        <f>IFERROR(INDEX([1]!tblSchedule[Rnd Sch],MATCH(tblTeamSch[[#This Row],[Game Num]],[1]!tblSchedule[GameNum],0)),"")</f>
        <v>7</v>
      </c>
      <c r="F1367" s="6" t="str">
        <f>IFERROR(INDEX([1]!tblSchedule[DLC],MATCH(tblTeamSch[[#This Row],[Game Num]],[1]!tblSchedule[GameNum],0)),"")</f>
        <v>4B2AA</v>
      </c>
      <c r="G1367" s="7" t="str">
        <f>IFERROR(INDEX([1]!tblSchedule[Facility],MATCH(tblTeamSch[[#This Row],[Game Num]],[1]!tblSchedule[GameNum],0)),"")</f>
        <v>Ascension Gym</v>
      </c>
      <c r="H1367" s="8">
        <f>IFERROR(INDEX([1]!tblSchedule[Game Date],MATCH(tblTeamSch[[#This Row],[Game Num]],[1]!tblSchedule[GameNum],0)),"")</f>
        <v>46053</v>
      </c>
      <c r="I1367" s="9">
        <f>IFERROR(INDEX([1]!tblSchedule[Game Time],MATCH(tblTeamSch[[#This Row],[Game Num]],[1]!tblSchedule[GameNum],0)),"")</f>
        <v>0.58333333333333337</v>
      </c>
      <c r="J1367" s="10" t="str">
        <f>IFERROR(INDEX([1]!tblTeams[Organization],MATCH(tblTeamSch[[#This Row],[Team]],[1]!tblTeams[Team],0)),"")</f>
        <v>St. Gabriel</v>
      </c>
      <c r="K1367" s="10" t="str">
        <f>IFERROR(INDEX([1]!tblOrg[Abbr],MATCH(tblTeamSch[[#This Row],[Org]],[1]!tblOrg[Organization],0)),"")</f>
        <v>Gab</v>
      </c>
      <c r="L1367" s="10" t="str">
        <f>IFERROR(INDEX(IF(tblTeamSch[[#This Row],[1vs2]]=1,[1]!tblSchedule[Team 1 Name],[1]!tblSchedule[Team 2 Name]),MATCH(tblTeamSch[[#This Row],[Game Num]],[1]!tblSchedule[GameNum],0)),"")</f>
        <v>St Gabriel Basketball 3/4 B Boys</v>
      </c>
      <c r="M1367" s="10" t="str">
        <f>IFERROR(INDEX(IF(tblTeamSch[[#This Row],[1vs2]]=1,[1]!tblSchedule[Team 2 Name],[1]!tblSchedule[Team 1 Name]),MATCH(tblTeamSch[[#This Row],[Game Num]],[1]!tblSchedule[GameNum],0)),"")</f>
        <v>St. Albert BB 4B#2</v>
      </c>
      <c r="N1367" s="6"/>
      <c r="O1367" s="6"/>
      <c r="P1367" s="6"/>
      <c r="Q1367" s="6">
        <f>INDEX([1]!tblSchedule[Home Game],MATCH(tblTeamSch[[#This Row],[Game Num]],[1]!tblSchedule[GameNum],0))</f>
        <v>0</v>
      </c>
      <c r="R1367" s="7" t="e">
        <f>IF(COUNTIFS(tblTeamSch[Team],tblTeamSch[[#This Row],[Team]],#REF!,1)&gt;1,"Y","")</f>
        <v>#REF!</v>
      </c>
      <c r="S1367" s="6">
        <f>INDEX([1]!tblLoc[Score],MATCH(INDEX([1]!tblOrg[Loc],MATCH(tblTeamSch[[#This Row],[Org]],[1]!tblOrg[Organization],0)),[1]!tblLoc[Loc],0))</f>
        <v>7</v>
      </c>
      <c r="T1367" s="6" t="e">
        <f>INDEX([1]!tblLoc[Score],MATCH(INDEX([1]!tblOrg[Loc],MATCH(#REF!,[1]!tblOrg[Abbr],0)),[1]!tblLoc[Loc],0))</f>
        <v>#REF!</v>
      </c>
      <c r="U1367" s="6">
        <f>IFERROR(INDEX([1]!tblLoc[Score],MATCH(INDEX([1]!tblOrg[Loc],MATCH(INDEX(FacList,MATCH(tblTeamSch[[#This Row],[Facility]],INDEX(FacList,,1),0),3),[1]!tblOrg[Org Num],0)),[1]!tblLoc[Loc],0)),"")</f>
        <v>0</v>
      </c>
      <c r="V1367" s="6">
        <f>IF(OR(tblTeamSch[[#This Row],[Court]]="",tblTeamSch[[#This Row],[Home]]&gt;0),0,IF(tblTeamSch[[#This Row],[Court]]&lt;10,0,IF(tblTeamSch[[#This Row],[Home Court]]=10,0,10)))</f>
        <v>0</v>
      </c>
      <c r="W1367" s="6" t="e">
        <f>COUNTIFS(tblTeamSch[Travel Score for Game],10,tblTeamSch[Home],0,#REF!,#REF!)</f>
        <v>#REF!</v>
      </c>
      <c r="X1367" s="6" t="str">
        <f>IFERROR(INDEX(tblTeamSch[Overall Travel Score],MATCH(tblTeamSch[[#This Row],[Opponent]],tblTeamSch[Team],0)),"")</f>
        <v/>
      </c>
      <c r="Y1367" s="6" cm="1">
        <f t="array" ref="Y1367">IF(Y1366="Num",1,IF(Y1366="","",IF(Y1366+1&gt;TotalNumRegGames*2,"",Y1366+1)))</f>
        <v>1366</v>
      </c>
    </row>
    <row r="1368" spans="1:25" ht="13.35" customHeight="1" x14ac:dyDescent="0.3">
      <c r="A1368" s="6" cm="1">
        <f t="array" ref="A1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647</v>
      </c>
      <c r="B1368" s="6" cm="1">
        <f t="array" ref="B1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8" s="6">
        <f>IFERROR(INDEX([1]!tblSchedule[Week Game Scheduled],MATCH(tblTeamSch[[#This Row],[Game Num]],[1]!tblSchedule[GameNum],0)),"")</f>
        <v>49</v>
      </c>
      <c r="D1368" s="6">
        <f>IFERROR(INDEX([1]!tblSchedule[Round],MATCH(tblTeamSch[[#This Row],[Game Num]],[1]!tblSchedule[GameNum],0)),"")</f>
        <v>1</v>
      </c>
      <c r="E1368" s="6">
        <f>IFERROR(INDEX([1]!tblSchedule[Rnd Sch],MATCH(tblTeamSch[[#This Row],[Game Num]],[1]!tblSchedule[GameNum],0)),"")</f>
        <v>1</v>
      </c>
      <c r="F1368" s="6" t="str">
        <f>IFERROR(INDEX([1]!tblSchedule[DLC],MATCH(tblTeamSch[[#This Row],[Game Num]],[1]!tblSchedule[GameNum],0)),"")</f>
        <v>4B3</v>
      </c>
      <c r="G1368" s="7" t="str">
        <f>IFERROR(INDEX([1]!tblSchedule[Facility],MATCH(tblTeamSch[[#This Row],[Game Num]],[1]!tblSchedule[GameNum],0)),"")</f>
        <v>St. Stephen Martyr Gym</v>
      </c>
      <c r="H1368" s="8">
        <f>IFERROR(INDEX([1]!tblSchedule[Game Date],MATCH(tblTeamSch[[#This Row],[Game Num]],[1]!tblSchedule[GameNum],0)),"")</f>
        <v>45997</v>
      </c>
      <c r="I1368" s="9">
        <f>IFERROR(INDEX([1]!tblSchedule[Game Time],MATCH(tblTeamSch[[#This Row],[Game Num]],[1]!tblSchedule[GameNum],0)),"")</f>
        <v>0.54166666666666663</v>
      </c>
      <c r="J1368" s="10" t="str">
        <f>IFERROR(INDEX([1]!tblTeams[Organization],MATCH(tblTeamSch[[#This Row],[Team]],[1]!tblTeams[Team],0)),"")</f>
        <v>St. Gabriel</v>
      </c>
      <c r="K1368" s="10" t="str">
        <f>IFERROR(INDEX([1]!tblOrg[Abbr],MATCH(tblTeamSch[[#This Row],[Org]],[1]!tblOrg[Organization],0)),"")</f>
        <v>Gab</v>
      </c>
      <c r="L1368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68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1368" s="6"/>
      <c r="O1368" s="6"/>
      <c r="P1368" s="6"/>
      <c r="Q1368" s="6">
        <f>INDEX([1]!tblSchedule[Home Game],MATCH(tblTeamSch[[#This Row],[Game Num]],[1]!tblSchedule[GameNum],0))</f>
        <v>0</v>
      </c>
      <c r="R1368" s="7" t="e">
        <f>IF(COUNTIFS(tblTeamSch[Team],tblTeamSch[[#This Row],[Team]],#REF!,1)&gt;1,"Y","")</f>
        <v>#REF!</v>
      </c>
      <c r="S1368" s="6">
        <f>INDEX([1]!tblLoc[Score],MATCH(INDEX([1]!tblOrg[Loc],MATCH(tblTeamSch[[#This Row],[Org]],[1]!tblOrg[Organization],0)),[1]!tblLoc[Loc],0))</f>
        <v>7</v>
      </c>
      <c r="T1368" s="6" t="e">
        <f>INDEX([1]!tblLoc[Score],MATCH(INDEX([1]!tblOrg[Loc],MATCH(#REF!,[1]!tblOrg[Abbr],0)),[1]!tblLoc[Loc],0))</f>
        <v>#REF!</v>
      </c>
      <c r="U1368" s="6">
        <f>IFERROR(INDEX([1]!tblLoc[Score],MATCH(INDEX([1]!tblOrg[Loc],MATCH(INDEX(FacList,MATCH(tblTeamSch[[#This Row],[Facility]],INDEX(FacList,,1),0),3),[1]!tblOrg[Org Num],0)),[1]!tblLoc[Loc],0)),"")</f>
        <v>0</v>
      </c>
      <c r="V1368" s="6">
        <f>IF(OR(tblTeamSch[[#This Row],[Court]]="",tblTeamSch[[#This Row],[Home]]&gt;0),0,IF(tblTeamSch[[#This Row],[Court]]&lt;10,0,IF(tblTeamSch[[#This Row],[Home Court]]=10,0,10)))</f>
        <v>0</v>
      </c>
      <c r="W1368" s="6" t="e">
        <f>COUNTIFS(tblTeamSch[Travel Score for Game],10,tblTeamSch[Home],0,#REF!,#REF!)</f>
        <v>#REF!</v>
      </c>
      <c r="X1368" s="6" t="str">
        <f>IFERROR(INDEX(tblTeamSch[Overall Travel Score],MATCH(tblTeamSch[[#This Row],[Opponent]],tblTeamSch[Team],0)),"")</f>
        <v/>
      </c>
      <c r="Y1368" s="6" cm="1">
        <f t="array" ref="Y1368">IF(Y1367="Num",1,IF(Y1367="","",IF(Y1367+1&gt;TotalNumRegGames*2,"",Y1367+1)))</f>
        <v>1367</v>
      </c>
    </row>
    <row r="1369" spans="1:25" ht="13.35" customHeight="1" x14ac:dyDescent="0.3">
      <c r="A1369" s="6" cm="1">
        <f t="array" ref="A1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675</v>
      </c>
      <c r="B1369" s="6" cm="1">
        <f t="array" ref="B1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69" s="6">
        <f>IFERROR(INDEX([1]!tblSchedule[Week Game Scheduled],MATCH(tblTeamSch[[#This Row],[Game Num]],[1]!tblSchedule[GameNum],0)),"")</f>
        <v>5</v>
      </c>
      <c r="D1369" s="6">
        <f>IFERROR(INDEX([1]!tblSchedule[Round],MATCH(tblTeamSch[[#This Row],[Game Num]],[1]!tblSchedule[GameNum],0)),"")</f>
        <v>3</v>
      </c>
      <c r="E1369" s="6">
        <f>IFERROR(INDEX([1]!tblSchedule[Rnd Sch],MATCH(tblTeamSch[[#This Row],[Game Num]],[1]!tblSchedule[GameNum],0)),"")</f>
        <v>3</v>
      </c>
      <c r="F1369" s="6" t="str">
        <f>IFERROR(INDEX([1]!tblSchedule[DLC],MATCH(tblTeamSch[[#This Row],[Game Num]],[1]!tblSchedule[GameNum],0)),"")</f>
        <v>4B3</v>
      </c>
      <c r="G1369" s="7" t="str">
        <f>IFERROR(INDEX([1]!tblSchedule[Facility],MATCH(tblTeamSch[[#This Row],[Game Num]],[1]!tblSchedule[GameNum],0)),"")</f>
        <v>St. Gabriel Multi-Purpose Building</v>
      </c>
      <c r="H1369" s="8">
        <f>IFERROR(INDEX([1]!tblSchedule[Game Date],MATCH(tblTeamSch[[#This Row],[Game Num]],[1]!tblSchedule[GameNum],0)),"")</f>
        <v>46025</v>
      </c>
      <c r="I1369" s="9">
        <f>IFERROR(INDEX([1]!tblSchedule[Game Time],MATCH(tblTeamSch[[#This Row],[Game Num]],[1]!tblSchedule[GameNum],0)),"")</f>
        <v>0.45833333333333331</v>
      </c>
      <c r="J1369" s="10" t="str">
        <f>IFERROR(INDEX([1]!tblTeams[Organization],MATCH(tblTeamSch[[#This Row],[Team]],[1]!tblTeams[Team],0)),"")</f>
        <v>St. Gabriel</v>
      </c>
      <c r="K1369" s="10" t="str">
        <f>IFERROR(INDEX([1]!tblOrg[Abbr],MATCH(tblTeamSch[[#This Row],[Org]],[1]!tblOrg[Organization],0)),"")</f>
        <v>Gab</v>
      </c>
      <c r="L1369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69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1369" s="6"/>
      <c r="O1369" s="6"/>
      <c r="P1369" s="6"/>
      <c r="Q1369" s="6">
        <f>INDEX([1]!tblSchedule[Home Game],MATCH(tblTeamSch[[#This Row],[Game Num]],[1]!tblSchedule[GameNum],0))</f>
        <v>1</v>
      </c>
      <c r="R1369" s="7" t="e">
        <f>IF(COUNTIFS(tblTeamSch[Team],tblTeamSch[[#This Row],[Team]],#REF!,1)&gt;1,"Y","")</f>
        <v>#REF!</v>
      </c>
      <c r="S1369" s="6">
        <f>INDEX([1]!tblLoc[Score],MATCH(INDEX([1]!tblOrg[Loc],MATCH(tblTeamSch[[#This Row],[Org]],[1]!tblOrg[Organization],0)),[1]!tblLoc[Loc],0))</f>
        <v>7</v>
      </c>
      <c r="T1369" s="6" t="e">
        <f>INDEX([1]!tblLoc[Score],MATCH(INDEX([1]!tblOrg[Loc],MATCH(#REF!,[1]!tblOrg[Abbr],0)),[1]!tblLoc[Loc],0))</f>
        <v>#REF!</v>
      </c>
      <c r="U1369" s="6">
        <f>IFERROR(INDEX([1]!tblLoc[Score],MATCH(INDEX([1]!tblOrg[Loc],MATCH(INDEX(FacList,MATCH(tblTeamSch[[#This Row],[Facility]],INDEX(FacList,,1),0),3),[1]!tblOrg[Org Num],0)),[1]!tblLoc[Loc],0)),"")</f>
        <v>7</v>
      </c>
      <c r="V1369" s="6">
        <f>IF(OR(tblTeamSch[[#This Row],[Court]]="",tblTeamSch[[#This Row],[Home]]&gt;0),0,IF(tblTeamSch[[#This Row],[Court]]&lt;10,0,IF(tblTeamSch[[#This Row],[Home Court]]=10,0,10)))</f>
        <v>0</v>
      </c>
      <c r="W1369" s="6" t="e">
        <f>COUNTIFS(tblTeamSch[Travel Score for Game],10,tblTeamSch[Home],0,#REF!,#REF!)</f>
        <v>#REF!</v>
      </c>
      <c r="X1369" s="6" t="str">
        <f>IFERROR(INDEX(tblTeamSch[Overall Travel Score],MATCH(tblTeamSch[[#This Row],[Opponent]],tblTeamSch[Team],0)),"")</f>
        <v/>
      </c>
      <c r="Y1369" s="6" cm="1">
        <f t="array" ref="Y1369">IF(Y1368="Num",1,IF(Y1368="","",IF(Y1368+1&gt;TotalNumRegGames*2,"",Y1368+1)))</f>
        <v>1368</v>
      </c>
    </row>
    <row r="1370" spans="1:25" ht="13.35" customHeight="1" x14ac:dyDescent="0.3">
      <c r="A1370" s="6" cm="1">
        <f t="array" ref="A1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687</v>
      </c>
      <c r="B1370" s="6" cm="1">
        <f t="array" ref="B1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70" s="6">
        <f>IFERROR(INDEX([1]!tblSchedule[Week Game Scheduled],MATCH(tblTeamSch[[#This Row],[Game Num]],[1]!tblSchedule[GameNum],0)),"")</f>
        <v>6</v>
      </c>
      <c r="D1370" s="6">
        <f>IFERROR(INDEX([1]!tblSchedule[Round],MATCH(tblTeamSch[[#This Row],[Game Num]],[1]!tblSchedule[GameNum],0)),"")</f>
        <v>4</v>
      </c>
      <c r="E1370" s="6">
        <f>IFERROR(INDEX([1]!tblSchedule[Rnd Sch],MATCH(tblTeamSch[[#This Row],[Game Num]],[1]!tblSchedule[GameNum],0)),"")</f>
        <v>4</v>
      </c>
      <c r="F1370" s="6" t="str">
        <f>IFERROR(INDEX([1]!tblSchedule[DLC],MATCH(tblTeamSch[[#This Row],[Game Num]],[1]!tblSchedule[GameNum],0)),"")</f>
        <v>4B3</v>
      </c>
      <c r="G1370" s="7" t="str">
        <f>IFERROR(INDEX([1]!tblSchedule[Facility],MATCH(tblTeamSch[[#This Row],[Game Num]],[1]!tblSchedule[GameNum],0)),"")</f>
        <v>St. Gabriel Multi-Purpose Building</v>
      </c>
      <c r="H1370" s="8">
        <f>IFERROR(INDEX([1]!tblSchedule[Game Date],MATCH(tblTeamSch[[#This Row],[Game Num]],[1]!tblSchedule[GameNum],0)),"")</f>
        <v>46032</v>
      </c>
      <c r="I1370" s="9">
        <f>IFERROR(INDEX([1]!tblSchedule[Game Time],MATCH(tblTeamSch[[#This Row],[Game Num]],[1]!tblSchedule[GameNum],0)),"")</f>
        <v>0.45833333333333331</v>
      </c>
      <c r="J1370" s="10" t="str">
        <f>IFERROR(INDEX([1]!tblTeams[Organization],MATCH(tblTeamSch[[#This Row],[Team]],[1]!tblTeams[Team],0)),"")</f>
        <v>St. Gabriel</v>
      </c>
      <c r="K1370" s="10" t="str">
        <f>IFERROR(INDEX([1]!tblOrg[Abbr],MATCH(tblTeamSch[[#This Row],[Org]],[1]!tblOrg[Organization],0)),"")</f>
        <v>Gab</v>
      </c>
      <c r="L1370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70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1370" s="6"/>
      <c r="O1370" s="6"/>
      <c r="P1370" s="6"/>
      <c r="Q1370" s="6">
        <f>INDEX([1]!tblSchedule[Home Game],MATCH(tblTeamSch[[#This Row],[Game Num]],[1]!tblSchedule[GameNum],0))</f>
        <v>1</v>
      </c>
      <c r="R1370" s="7" t="e">
        <f>IF(COUNTIFS(tblTeamSch[Team],tblTeamSch[[#This Row],[Team]],#REF!,1)&gt;1,"Y","")</f>
        <v>#REF!</v>
      </c>
      <c r="S1370" s="6">
        <f>INDEX([1]!tblLoc[Score],MATCH(INDEX([1]!tblOrg[Loc],MATCH(tblTeamSch[[#This Row],[Org]],[1]!tblOrg[Organization],0)),[1]!tblLoc[Loc],0))</f>
        <v>7</v>
      </c>
      <c r="T1370" s="6" t="e">
        <f>INDEX([1]!tblLoc[Score],MATCH(INDEX([1]!tblOrg[Loc],MATCH(#REF!,[1]!tblOrg[Abbr],0)),[1]!tblLoc[Loc],0))</f>
        <v>#REF!</v>
      </c>
      <c r="U1370" s="6">
        <f>IFERROR(INDEX([1]!tblLoc[Score],MATCH(INDEX([1]!tblOrg[Loc],MATCH(INDEX(FacList,MATCH(tblTeamSch[[#This Row],[Facility]],INDEX(FacList,,1),0),3),[1]!tblOrg[Org Num],0)),[1]!tblLoc[Loc],0)),"")</f>
        <v>7</v>
      </c>
      <c r="V1370" s="6">
        <f>IF(OR(tblTeamSch[[#This Row],[Court]]="",tblTeamSch[[#This Row],[Home]]&gt;0),0,IF(tblTeamSch[[#This Row],[Court]]&lt;10,0,IF(tblTeamSch[[#This Row],[Home Court]]=10,0,10)))</f>
        <v>0</v>
      </c>
      <c r="W1370" s="6" t="e">
        <f>COUNTIFS(tblTeamSch[Travel Score for Game],10,tblTeamSch[Home],0,#REF!,#REF!)</f>
        <v>#REF!</v>
      </c>
      <c r="X1370" s="6" t="str">
        <f>IFERROR(INDEX(tblTeamSch[Overall Travel Score],MATCH(tblTeamSch[[#This Row],[Opponent]],tblTeamSch[Team],0)),"")</f>
        <v/>
      </c>
      <c r="Y1370" s="6" cm="1">
        <f t="array" ref="Y1370">IF(Y1369="Num",1,IF(Y1369="","",IF(Y1369+1&gt;TotalNumRegGames*2,"",Y1369+1)))</f>
        <v>1369</v>
      </c>
    </row>
    <row r="1371" spans="1:25" ht="13.35" customHeight="1" x14ac:dyDescent="0.3">
      <c r="A1371" s="6" cm="1">
        <f t="array" ref="A1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704</v>
      </c>
      <c r="B1371" s="6" cm="1">
        <f t="array" ref="B1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1" s="6">
        <f>IFERROR(INDEX([1]!tblSchedule[Week Game Scheduled],MATCH(tblTeamSch[[#This Row],[Game Num]],[1]!tblSchedule[GameNum],0)),"")</f>
        <v>7</v>
      </c>
      <c r="D1371" s="6">
        <f>IFERROR(INDEX([1]!tblSchedule[Round],MATCH(tblTeamSch[[#This Row],[Game Num]],[1]!tblSchedule[GameNum],0)),"")</f>
        <v>5</v>
      </c>
      <c r="E1371" s="6">
        <f>IFERROR(INDEX([1]!tblSchedule[Rnd Sch],MATCH(tblTeamSch[[#This Row],[Game Num]],[1]!tblSchedule[GameNum],0)),"")</f>
        <v>5</v>
      </c>
      <c r="F1371" s="6" t="str">
        <f>IFERROR(INDEX([1]!tblSchedule[DLC],MATCH(tblTeamSch[[#This Row],[Game Num]],[1]!tblSchedule[GameNum],0)),"")</f>
        <v>4B3</v>
      </c>
      <c r="G1371" s="7" t="str">
        <f>IFERROR(INDEX([1]!tblSchedule[Facility],MATCH(tblTeamSch[[#This Row],[Game Num]],[1]!tblSchedule[GameNum],0)),"")</f>
        <v>St. Athanasius Hornets Nest (gym)</v>
      </c>
      <c r="H1371" s="8">
        <f>IFERROR(INDEX([1]!tblSchedule[Game Date],MATCH(tblTeamSch[[#This Row],[Game Num]],[1]!tblSchedule[GameNum],0)),"")</f>
        <v>46039</v>
      </c>
      <c r="I1371" s="9">
        <f>IFERROR(INDEX([1]!tblSchedule[Game Time],MATCH(tblTeamSch[[#This Row],[Game Num]],[1]!tblSchedule[GameNum],0)),"")</f>
        <v>0.45833333333333331</v>
      </c>
      <c r="J1371" s="10" t="str">
        <f>IFERROR(INDEX([1]!tblTeams[Organization],MATCH(tblTeamSch[[#This Row],[Team]],[1]!tblTeams[Team],0)),"")</f>
        <v>St. Gabriel</v>
      </c>
      <c r="K1371" s="10" t="str">
        <f>IFERROR(INDEX([1]!tblOrg[Abbr],MATCH(tblTeamSch[[#This Row],[Org]],[1]!tblOrg[Organization],0)),"")</f>
        <v>Gab</v>
      </c>
      <c r="L1371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71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1371" s="6"/>
      <c r="O1371" s="6"/>
      <c r="P1371" s="6"/>
      <c r="Q1371" s="6">
        <f>INDEX([1]!tblSchedule[Home Game],MATCH(tblTeamSch[[#This Row],[Game Num]],[1]!tblSchedule[GameNum],0))</f>
        <v>0</v>
      </c>
      <c r="R1371" s="7" t="e">
        <f>IF(COUNTIFS(tblTeamSch[Team],tblTeamSch[[#This Row],[Team]],#REF!,1)&gt;1,"Y","")</f>
        <v>#REF!</v>
      </c>
      <c r="S1371" s="6">
        <f>INDEX([1]!tblLoc[Score],MATCH(INDEX([1]!tblOrg[Loc],MATCH(tblTeamSch[[#This Row],[Org]],[1]!tblOrg[Organization],0)),[1]!tblLoc[Loc],0))</f>
        <v>7</v>
      </c>
      <c r="T1371" s="6" t="e">
        <f>INDEX([1]!tblLoc[Score],MATCH(INDEX([1]!tblOrg[Loc],MATCH(#REF!,[1]!tblOrg[Abbr],0)),[1]!tblLoc[Loc],0))</f>
        <v>#REF!</v>
      </c>
      <c r="U1371" s="6">
        <f>IFERROR(INDEX([1]!tblLoc[Score],MATCH(INDEX([1]!tblOrg[Loc],MATCH(INDEX(FacList,MATCH(tblTeamSch[[#This Row],[Facility]],INDEX(FacList,,1),0),3),[1]!tblOrg[Org Num],0)),[1]!tblLoc[Loc],0)),"")</f>
        <v>7</v>
      </c>
      <c r="V1371" s="6">
        <f>IF(OR(tblTeamSch[[#This Row],[Court]]="",tblTeamSch[[#This Row],[Home]]&gt;0),0,IF(tblTeamSch[[#This Row],[Court]]&lt;10,0,IF(tblTeamSch[[#This Row],[Home Court]]=10,0,10)))</f>
        <v>0</v>
      </c>
      <c r="W1371" s="6" t="e">
        <f>COUNTIFS(tblTeamSch[Travel Score for Game],10,tblTeamSch[Home],0,#REF!,#REF!)</f>
        <v>#REF!</v>
      </c>
      <c r="X1371" s="6" t="str">
        <f>IFERROR(INDEX(tblTeamSch[Overall Travel Score],MATCH(tblTeamSch[[#This Row],[Opponent]],tblTeamSch[Team],0)),"")</f>
        <v/>
      </c>
      <c r="Y1371" s="6" cm="1">
        <f t="array" ref="Y1371">IF(Y1370="Num",1,IF(Y1370="","",IF(Y1370+1&gt;TotalNumRegGames*2,"",Y1370+1)))</f>
        <v>1370</v>
      </c>
    </row>
    <row r="1372" spans="1:25" ht="13.35" customHeight="1" x14ac:dyDescent="0.3">
      <c r="A1372" s="6" cm="1">
        <f t="array" ref="A1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718</v>
      </c>
      <c r="B1372" s="6" cm="1">
        <f t="array" ref="B1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2" s="6">
        <f>IFERROR(INDEX([1]!tblSchedule[Week Game Scheduled],MATCH(tblTeamSch[[#This Row],[Game Num]],[1]!tblSchedule[GameNum],0)),"")</f>
        <v>8</v>
      </c>
      <c r="D1372" s="6">
        <f>IFERROR(INDEX([1]!tblSchedule[Round],MATCH(tblTeamSch[[#This Row],[Game Num]],[1]!tblSchedule[GameNum],0)),"")</f>
        <v>6</v>
      </c>
      <c r="E1372" s="6">
        <f>IFERROR(INDEX([1]!tblSchedule[Rnd Sch],MATCH(tblTeamSch[[#This Row],[Game Num]],[1]!tblSchedule[GameNum],0)),"")</f>
        <v>6</v>
      </c>
      <c r="F1372" s="6" t="str">
        <f>IFERROR(INDEX([1]!tblSchedule[DLC],MATCH(tblTeamSch[[#This Row],[Game Num]],[1]!tblSchedule[GameNum],0)),"")</f>
        <v>4B3</v>
      </c>
      <c r="G1372" s="7" t="str">
        <f>IFERROR(INDEX([1]!tblSchedule[Facility],MATCH(tblTeamSch[[#This Row],[Game Num]],[1]!tblSchedule[GameNum],0)),"")</f>
        <v>Saint Bernard Parish Hall</v>
      </c>
      <c r="H1372" s="8">
        <f>IFERROR(INDEX([1]!tblSchedule[Game Date],MATCH(tblTeamSch[[#This Row],[Game Num]],[1]!tblSchedule[GameNum],0)),"")</f>
        <v>46046</v>
      </c>
      <c r="I1372" s="9">
        <f>IFERROR(INDEX([1]!tblSchedule[Game Time],MATCH(tblTeamSch[[#This Row],[Game Num]],[1]!tblSchedule[GameNum],0)),"")</f>
        <v>0.41666666666666669</v>
      </c>
      <c r="J1372" s="10" t="str">
        <f>IFERROR(INDEX([1]!tblTeams[Organization],MATCH(tblTeamSch[[#This Row],[Team]],[1]!tblTeams[Team],0)),"")</f>
        <v>St. Gabriel</v>
      </c>
      <c r="K1372" s="10" t="str">
        <f>IFERROR(INDEX([1]!tblOrg[Abbr],MATCH(tblTeamSch[[#This Row],[Org]],[1]!tblOrg[Organization],0)),"")</f>
        <v>Gab</v>
      </c>
      <c r="L1372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72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1372" s="6"/>
      <c r="O1372" s="6"/>
      <c r="P1372" s="6"/>
      <c r="Q1372" s="6">
        <f>INDEX([1]!tblSchedule[Home Game],MATCH(tblTeamSch[[#This Row],[Game Num]],[1]!tblSchedule[GameNum],0))</f>
        <v>0</v>
      </c>
      <c r="R1372" s="7" t="e">
        <f>IF(COUNTIFS(tblTeamSch[Team],tblTeamSch[[#This Row],[Team]],#REF!,1)&gt;1,"Y","")</f>
        <v>#REF!</v>
      </c>
      <c r="S1372" s="6">
        <f>INDEX([1]!tblLoc[Score],MATCH(INDEX([1]!tblOrg[Loc],MATCH(tblTeamSch[[#This Row],[Org]],[1]!tblOrg[Organization],0)),[1]!tblLoc[Loc],0))</f>
        <v>7</v>
      </c>
      <c r="T1372" s="6" t="e">
        <f>INDEX([1]!tblLoc[Score],MATCH(INDEX([1]!tblOrg[Loc],MATCH(#REF!,[1]!tblOrg[Abbr],0)),[1]!tblLoc[Loc],0))</f>
        <v>#REF!</v>
      </c>
      <c r="U1372" s="6">
        <f>IFERROR(INDEX([1]!tblLoc[Score],MATCH(INDEX([1]!tblOrg[Loc],MATCH(INDEX(FacList,MATCH(tblTeamSch[[#This Row],[Facility]],INDEX(FacList,,1),0),3),[1]!tblOrg[Org Num],0)),[1]!tblLoc[Loc],0)),"")</f>
        <v>7</v>
      </c>
      <c r="V1372" s="6">
        <f>IF(OR(tblTeamSch[[#This Row],[Court]]="",tblTeamSch[[#This Row],[Home]]&gt;0),0,IF(tblTeamSch[[#This Row],[Court]]&lt;10,0,IF(tblTeamSch[[#This Row],[Home Court]]=10,0,10)))</f>
        <v>0</v>
      </c>
      <c r="W1372" s="6" t="e">
        <f>COUNTIFS(tblTeamSch[Travel Score for Game],10,tblTeamSch[Home],0,#REF!,#REF!)</f>
        <v>#REF!</v>
      </c>
      <c r="X1372" s="6" t="str">
        <f>IFERROR(INDEX(tblTeamSch[Overall Travel Score],MATCH(tblTeamSch[[#This Row],[Opponent]],tblTeamSch[Team],0)),"")</f>
        <v/>
      </c>
      <c r="Y1372" s="6" cm="1">
        <f t="array" ref="Y1372">IF(Y1371="Num",1,IF(Y1371="","",IF(Y1371+1&gt;TotalNumRegGames*2,"",Y1371+1)))</f>
        <v>1371</v>
      </c>
    </row>
    <row r="1373" spans="1:25" ht="13.35" customHeight="1" x14ac:dyDescent="0.3">
      <c r="A1373" s="6" cm="1">
        <f t="array" ref="A1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736</v>
      </c>
      <c r="B1373" s="6" cm="1">
        <f t="array" ref="B1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73" s="6">
        <f>IFERROR(INDEX([1]!tblSchedule[Week Game Scheduled],MATCH(tblTeamSch[[#This Row],[Game Num]],[1]!tblSchedule[GameNum],0)),"")</f>
        <v>9</v>
      </c>
      <c r="D1373" s="6">
        <f>IFERROR(INDEX([1]!tblSchedule[Round],MATCH(tblTeamSch[[#This Row],[Game Num]],[1]!tblSchedule[GameNum],0)),"")</f>
        <v>8</v>
      </c>
      <c r="E1373" s="6">
        <f>IFERROR(INDEX([1]!tblSchedule[Rnd Sch],MATCH(tblTeamSch[[#This Row],[Game Num]],[1]!tblSchedule[GameNum],0)),"")</f>
        <v>6</v>
      </c>
      <c r="F1373" s="6" t="str">
        <f>IFERROR(INDEX([1]!tblSchedule[DLC],MATCH(tblTeamSch[[#This Row],[Game Num]],[1]!tblSchedule[GameNum],0)),"")</f>
        <v>4B3</v>
      </c>
      <c r="G1373" s="7" t="str">
        <f>IFERROR(INDEX([1]!tblSchedule[Facility],MATCH(tblTeamSch[[#This Row],[Game Num]],[1]!tblSchedule[GameNum],0)),"")</f>
        <v>Mary Queen of Peace</v>
      </c>
      <c r="H1373" s="8">
        <f>IFERROR(INDEX([1]!tblSchedule[Game Date],MATCH(tblTeamSch[[#This Row],[Game Num]],[1]!tblSchedule[GameNum],0)),"")</f>
        <v>46047</v>
      </c>
      <c r="I1373" s="9">
        <f>IFERROR(INDEX([1]!tblSchedule[Game Time],MATCH(tblTeamSch[[#This Row],[Game Num]],[1]!tblSchedule[GameNum],0)),"")</f>
        <v>0.70833333333333337</v>
      </c>
      <c r="J1373" s="10" t="str">
        <f>IFERROR(INDEX([1]!tblTeams[Organization],MATCH(tblTeamSch[[#This Row],[Team]],[1]!tblTeams[Team],0)),"")</f>
        <v>St. Gabriel</v>
      </c>
      <c r="K1373" s="10" t="str">
        <f>IFERROR(INDEX([1]!tblOrg[Abbr],MATCH(tblTeamSch[[#This Row],[Org]],[1]!tblOrg[Organization],0)),"")</f>
        <v>Gab</v>
      </c>
      <c r="L1373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73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1373" s="6"/>
      <c r="O1373" s="6"/>
      <c r="P1373" s="6"/>
      <c r="Q1373" s="6">
        <f>INDEX([1]!tblSchedule[Home Game],MATCH(tblTeamSch[[#This Row],[Game Num]],[1]!tblSchedule[GameNum],0))</f>
        <v>1</v>
      </c>
      <c r="R1373" s="7" t="e">
        <f>IF(COUNTIFS(tblTeamSch[Team],tblTeamSch[[#This Row],[Team]],#REF!,1)&gt;1,"Y","")</f>
        <v>#REF!</v>
      </c>
      <c r="S1373" s="6">
        <f>INDEX([1]!tblLoc[Score],MATCH(INDEX([1]!tblOrg[Loc],MATCH(tblTeamSch[[#This Row],[Org]],[1]!tblOrg[Organization],0)),[1]!tblLoc[Loc],0))</f>
        <v>7</v>
      </c>
      <c r="T1373" s="6" t="e">
        <f>INDEX([1]!tblLoc[Score],MATCH(INDEX([1]!tblOrg[Loc],MATCH(#REF!,[1]!tblOrg[Abbr],0)),[1]!tblLoc[Loc],0))</f>
        <v>#REF!</v>
      </c>
      <c r="U1373" s="6">
        <f>IFERROR(INDEX([1]!tblLoc[Score],MATCH(INDEX([1]!tblOrg[Loc],MATCH(INDEX(FacList,MATCH(tblTeamSch[[#This Row],[Facility]],INDEX(FacList,,1),0),3),[1]!tblOrg[Org Num],0)),[1]!tblLoc[Loc],0)),"")</f>
        <v>10</v>
      </c>
      <c r="V1373" s="6">
        <f>IF(OR(tblTeamSch[[#This Row],[Court]]="",tblTeamSch[[#This Row],[Home]]&gt;0),0,IF(tblTeamSch[[#This Row],[Court]]&lt;10,0,IF(tblTeamSch[[#This Row],[Home Court]]=10,0,10)))</f>
        <v>0</v>
      </c>
      <c r="W1373" s="6" t="e">
        <f>COUNTIFS(tblTeamSch[Travel Score for Game],10,tblTeamSch[Home],0,#REF!,#REF!)</f>
        <v>#REF!</v>
      </c>
      <c r="X1373" s="6" t="str">
        <f>IFERROR(INDEX(tblTeamSch[Overall Travel Score],MATCH(tblTeamSch[[#This Row],[Opponent]],tblTeamSch[Team],0)),"")</f>
        <v/>
      </c>
      <c r="Y1373" s="6" cm="1">
        <f t="array" ref="Y1373">IF(Y1372="Num",1,IF(Y1372="","",IF(Y1372+1&gt;TotalNumRegGames*2,"",Y1372+1)))</f>
        <v>1372</v>
      </c>
    </row>
    <row r="1374" spans="1:25" ht="13.35" customHeight="1" x14ac:dyDescent="0.3">
      <c r="A1374" s="6" cm="1">
        <f t="array" ref="A1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732</v>
      </c>
      <c r="B1374" s="6" cm="1">
        <f t="array" ref="B1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4" s="6">
        <f>IFERROR(INDEX([1]!tblSchedule[Week Game Scheduled],MATCH(tblTeamSch[[#This Row],[Game Num]],[1]!tblSchedule[GameNum],0)),"")</f>
        <v>9</v>
      </c>
      <c r="D1374" s="6">
        <f>IFERROR(INDEX([1]!tblSchedule[Round],MATCH(tblTeamSch[[#This Row],[Game Num]],[1]!tblSchedule[GameNum],0)),"")</f>
        <v>7</v>
      </c>
      <c r="E1374" s="6">
        <f>IFERROR(INDEX([1]!tblSchedule[Rnd Sch],MATCH(tblTeamSch[[#This Row],[Game Num]],[1]!tblSchedule[GameNum],0)),"")</f>
        <v>7</v>
      </c>
      <c r="F1374" s="6" t="str">
        <f>IFERROR(INDEX([1]!tblSchedule[DLC],MATCH(tblTeamSch[[#This Row],[Game Num]],[1]!tblSchedule[GameNum],0)),"")</f>
        <v>4B3</v>
      </c>
      <c r="G1374" s="7" t="str">
        <f>IFERROR(INDEX([1]!tblSchedule[Facility],MATCH(tblTeamSch[[#This Row],[Game Num]],[1]!tblSchedule[GameNum],0)),"")</f>
        <v>St. Paul Gym</v>
      </c>
      <c r="H1374" s="8">
        <f>IFERROR(INDEX([1]!tblSchedule[Game Date],MATCH(tblTeamSch[[#This Row],[Game Num]],[1]!tblSchedule[GameNum],0)),"")</f>
        <v>46053</v>
      </c>
      <c r="I1374" s="9">
        <f>IFERROR(INDEX([1]!tblSchedule[Game Time],MATCH(tblTeamSch[[#This Row],[Game Num]],[1]!tblSchedule[GameNum],0)),"")</f>
        <v>0.54166666666666663</v>
      </c>
      <c r="J1374" s="10" t="str">
        <f>IFERROR(INDEX([1]!tblTeams[Organization],MATCH(tblTeamSch[[#This Row],[Team]],[1]!tblTeams[Team],0)),"")</f>
        <v>St. Gabriel</v>
      </c>
      <c r="K1374" s="10" t="str">
        <f>IFERROR(INDEX([1]!tblOrg[Abbr],MATCH(tblTeamSch[[#This Row],[Org]],[1]!tblOrg[Organization],0)),"")</f>
        <v>Gab</v>
      </c>
      <c r="L1374" s="10" t="str">
        <f>IFERROR(INDEX(IF(tblTeamSch[[#This Row],[1vs2]]=1,[1]!tblSchedule[Team 1 Name],[1]!tblSchedule[Team 2 Name]),MATCH(tblTeamSch[[#This Row],[Game Num]],[1]!tblSchedule[GameNum],0)),"")</f>
        <v>St Gabriel Basketball 3/4 C Boys</v>
      </c>
      <c r="M1374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1374" s="6"/>
      <c r="O1374" s="6"/>
      <c r="P1374" s="6"/>
      <c r="Q1374" s="6">
        <f>INDEX([1]!tblSchedule[Home Game],MATCH(tblTeamSch[[#This Row],[Game Num]],[1]!tblSchedule[GameNum],0))</f>
        <v>0</v>
      </c>
      <c r="R1374" s="7" t="e">
        <f>IF(COUNTIFS(tblTeamSch[Team],tblTeamSch[[#This Row],[Team]],#REF!,1)&gt;1,"Y","")</f>
        <v>#REF!</v>
      </c>
      <c r="S1374" s="6">
        <f>INDEX([1]!tblLoc[Score],MATCH(INDEX([1]!tblOrg[Loc],MATCH(tblTeamSch[[#This Row],[Org]],[1]!tblOrg[Organization],0)),[1]!tblLoc[Loc],0))</f>
        <v>7</v>
      </c>
      <c r="T1374" s="6" t="e">
        <f>INDEX([1]!tblLoc[Score],MATCH(INDEX([1]!tblOrg[Loc],MATCH(#REF!,[1]!tblOrg[Abbr],0)),[1]!tblLoc[Loc],0))</f>
        <v>#REF!</v>
      </c>
      <c r="U1374" s="6">
        <f>IFERROR(INDEX([1]!tblLoc[Score],MATCH(INDEX([1]!tblOrg[Loc],MATCH(INDEX(FacList,MATCH(tblTeamSch[[#This Row],[Facility]],INDEX(FacList,,1),0),3),[1]!tblOrg[Org Num],0)),[1]!tblLoc[Loc],0)),"")</f>
        <v>10</v>
      </c>
      <c r="V1374" s="6">
        <f>IF(OR(tblTeamSch[[#This Row],[Court]]="",tblTeamSch[[#This Row],[Home]]&gt;0),0,IF(tblTeamSch[[#This Row],[Court]]&lt;10,0,IF(tblTeamSch[[#This Row],[Home Court]]=10,0,10)))</f>
        <v>10</v>
      </c>
      <c r="W1374" s="6" t="e">
        <f>COUNTIFS(tblTeamSch[Travel Score for Game],10,tblTeamSch[Home],0,#REF!,#REF!)</f>
        <v>#REF!</v>
      </c>
      <c r="X1374" s="6" t="str">
        <f>IFERROR(INDEX(tblTeamSch[Overall Travel Score],MATCH(tblTeamSch[[#This Row],[Opponent]],tblTeamSch[Team],0)),"")</f>
        <v/>
      </c>
      <c r="Y1374" s="6" cm="1">
        <f t="array" ref="Y1374">IF(Y1373="Num",1,IF(Y1373="","",IF(Y1373+1&gt;TotalNumRegGames*2,"",Y1373+1)))</f>
        <v>1373</v>
      </c>
    </row>
    <row r="1375" spans="1:25" ht="13.35" customHeight="1" x14ac:dyDescent="0.3">
      <c r="A1375" s="6" cm="1">
        <f t="array" ref="A1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1004</v>
      </c>
      <c r="B1375" s="6" cm="1">
        <f t="array" ref="B1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5" s="6">
        <f>IFERROR(INDEX([1]!tblSchedule[Week Game Scheduled],MATCH(tblTeamSch[[#This Row],[Game Num]],[1]!tblSchedule[GameNum],0)),"")</f>
        <v>49</v>
      </c>
      <c r="D1375" s="6">
        <f>IFERROR(INDEX([1]!tblSchedule[Round],MATCH(tblTeamSch[[#This Row],[Game Num]],[1]!tblSchedule[GameNum],0)),"")</f>
        <v>1</v>
      </c>
      <c r="E1375" s="6">
        <f>IFERROR(INDEX([1]!tblSchedule[Rnd Sch],MATCH(tblTeamSch[[#This Row],[Game Num]],[1]!tblSchedule[GameNum],0)),"")</f>
        <v>1</v>
      </c>
      <c r="F1375" s="6" t="str">
        <f>IFERROR(INDEX([1]!tblSchedule[DLC],MATCH(tblTeamSch[[#This Row],[Game Num]],[1]!tblSchedule[GameNum],0)),"")</f>
        <v>4G1AA</v>
      </c>
      <c r="G1375" s="7" t="str">
        <f>IFERROR(INDEX([1]!tblSchedule[Facility],MATCH(tblTeamSch[[#This Row],[Game Num]],[1]!tblSchedule[GameNum],0)),"")</f>
        <v>Holy Spirit Gym</v>
      </c>
      <c r="H1375" s="8">
        <f>IFERROR(INDEX([1]!tblSchedule[Game Date],MATCH(tblTeamSch[[#This Row],[Game Num]],[1]!tblSchedule[GameNum],0)),"")</f>
        <v>45997</v>
      </c>
      <c r="I1375" s="9">
        <f>IFERROR(INDEX([1]!tblSchedule[Game Time],MATCH(tblTeamSch[[#This Row],[Game Num]],[1]!tblSchedule[GameNum],0)),"")</f>
        <v>0.54166666666666663</v>
      </c>
      <c r="J1375" s="10" t="str">
        <f>IFERROR(INDEX([1]!tblTeams[Organization],MATCH(tblTeamSch[[#This Row],[Team]],[1]!tblTeams[Team],0)),"")</f>
        <v>St. Gabriel</v>
      </c>
      <c r="K1375" s="10" t="str">
        <f>IFERROR(INDEX([1]!tblOrg[Abbr],MATCH(tblTeamSch[[#This Row],[Org]],[1]!tblOrg[Organization],0)),"")</f>
        <v>Gab</v>
      </c>
      <c r="L1375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75" s="10" t="str">
        <f>IFERROR(INDEX(IF(tblTeamSch[[#This Row],[1vs2]]=1,[1]!tblSchedule[Team 2 Name],[1]!tblSchedule[Team 1 Name]),MATCH(tblTeamSch[[#This Row],[Game Num]],[1]!tblSchedule[GameNum],0)),"")</f>
        <v>Holy Spirit GBB 4#1</v>
      </c>
      <c r="N1375" s="6"/>
      <c r="O1375" s="6"/>
      <c r="P1375" s="6"/>
      <c r="Q1375" s="6">
        <f>INDEX([1]!tblSchedule[Home Game],MATCH(tblTeamSch[[#This Row],[Game Num]],[1]!tblSchedule[GameNum],0))</f>
        <v>1</v>
      </c>
      <c r="R1375" s="7" t="e">
        <f>IF(COUNTIFS(tblTeamSch[Team],tblTeamSch[[#This Row],[Team]],#REF!,1)&gt;1,"Y","")</f>
        <v>#REF!</v>
      </c>
      <c r="S1375" s="6">
        <f>INDEX([1]!tblLoc[Score],MATCH(INDEX([1]!tblOrg[Loc],MATCH(tblTeamSch[[#This Row],[Org]],[1]!tblOrg[Organization],0)),[1]!tblLoc[Loc],0))</f>
        <v>7</v>
      </c>
      <c r="T1375" s="6" t="e">
        <f>INDEX([1]!tblLoc[Score],MATCH(INDEX([1]!tblOrg[Loc],MATCH(#REF!,[1]!tblOrg[Abbr],0)),[1]!tblLoc[Loc],0))</f>
        <v>#REF!</v>
      </c>
      <c r="U1375" s="6">
        <f>IFERROR(INDEX([1]!tblLoc[Score],MATCH(INDEX([1]!tblOrg[Loc],MATCH(INDEX(FacList,MATCH(tblTeamSch[[#This Row],[Facility]],INDEX(FacList,,1),0),3),[1]!tblOrg[Org Num],0)),[1]!tblLoc[Loc],0)),"")</f>
        <v>0</v>
      </c>
      <c r="V1375" s="6">
        <f>IF(OR(tblTeamSch[[#This Row],[Court]]="",tblTeamSch[[#This Row],[Home]]&gt;0),0,IF(tblTeamSch[[#This Row],[Court]]&lt;10,0,IF(tblTeamSch[[#This Row],[Home Court]]=10,0,10)))</f>
        <v>0</v>
      </c>
      <c r="W1375" s="6" t="e">
        <f>COUNTIFS(tblTeamSch[Travel Score for Game],10,tblTeamSch[Home],0,#REF!,#REF!)</f>
        <v>#REF!</v>
      </c>
      <c r="X1375" s="6" t="str">
        <f>IFERROR(INDEX(tblTeamSch[Overall Travel Score],MATCH(tblTeamSch[[#This Row],[Opponent]],tblTeamSch[Team],0)),"")</f>
        <v/>
      </c>
      <c r="Y1375" s="6" cm="1">
        <f t="array" ref="Y1375">IF(Y1374="Num",1,IF(Y1374="","",IF(Y1374+1&gt;TotalNumRegGames*2,"",Y1374+1)))</f>
        <v>1374</v>
      </c>
    </row>
    <row r="1376" spans="1:25" ht="13.35" customHeight="1" x14ac:dyDescent="0.3">
      <c r="A1376" s="6" cm="1">
        <f t="array" ref="A1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1010</v>
      </c>
      <c r="B1376" s="6" cm="1">
        <f t="array" ref="B1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76" s="6">
        <f>IFERROR(INDEX([1]!tblSchedule[Week Game Scheduled],MATCH(tblTeamSch[[#This Row],[Game Num]],[1]!tblSchedule[GameNum],0)),"")</f>
        <v>50</v>
      </c>
      <c r="D1376" s="6">
        <f>IFERROR(INDEX([1]!tblSchedule[Round],MATCH(tblTeamSch[[#This Row],[Game Num]],[1]!tblSchedule[GameNum],0)),"")</f>
        <v>2</v>
      </c>
      <c r="E1376" s="6">
        <f>IFERROR(INDEX([1]!tblSchedule[Rnd Sch],MATCH(tblTeamSch[[#This Row],[Game Num]],[1]!tblSchedule[GameNum],0)),"")</f>
        <v>2</v>
      </c>
      <c r="F1376" s="6" t="str">
        <f>IFERROR(INDEX([1]!tblSchedule[DLC],MATCH(tblTeamSch[[#This Row],[Game Num]],[1]!tblSchedule[GameNum],0)),"")</f>
        <v>4G1AA</v>
      </c>
      <c r="G1376" s="7" t="str">
        <f>IFERROR(INDEX([1]!tblSchedule[Facility],MATCH(tblTeamSch[[#This Row],[Game Num]],[1]!tblSchedule[GameNum],0)),"")</f>
        <v>St Mary Academy Gym</v>
      </c>
      <c r="H1376" s="8">
        <f>IFERROR(INDEX([1]!tblSchedule[Game Date],MATCH(tblTeamSch[[#This Row],[Game Num]],[1]!tblSchedule[GameNum],0)),"")</f>
        <v>46004</v>
      </c>
      <c r="I1376" s="9">
        <f>IFERROR(INDEX([1]!tblSchedule[Game Time],MATCH(tblTeamSch[[#This Row],[Game Num]],[1]!tblSchedule[GameNum],0)),"")</f>
        <v>0.5</v>
      </c>
      <c r="J1376" s="10" t="str">
        <f>IFERROR(INDEX([1]!tblTeams[Organization],MATCH(tblTeamSch[[#This Row],[Team]],[1]!tblTeams[Team],0)),"")</f>
        <v>St. Gabriel</v>
      </c>
      <c r="K1376" s="10" t="str">
        <f>IFERROR(INDEX([1]!tblOrg[Abbr],MATCH(tblTeamSch[[#This Row],[Org]],[1]!tblOrg[Organization],0)),"")</f>
        <v>Gab</v>
      </c>
      <c r="L1376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76" s="10" t="str">
        <f>IFERROR(INDEX(IF(tblTeamSch[[#This Row],[1vs2]]=1,[1]!tblSchedule[Team 2 Name],[1]!tblSchedule[Team 1 Name]),MATCH(tblTeamSch[[#This Row],[Game Num]],[1]!tblSchedule[GameNum],0)),"")</f>
        <v>St. Mary BB 4G - Green</v>
      </c>
      <c r="N1376" s="6"/>
      <c r="O1376" s="6"/>
      <c r="P1376" s="6"/>
      <c r="Q1376" s="6">
        <f>INDEX([1]!tblSchedule[Home Game],MATCH(tblTeamSch[[#This Row],[Game Num]],[1]!tblSchedule[GameNum],0))</f>
        <v>1</v>
      </c>
      <c r="R1376" s="7" t="e">
        <f>IF(COUNTIFS(tblTeamSch[Team],tblTeamSch[[#This Row],[Team]],#REF!,1)&gt;1,"Y","")</f>
        <v>#REF!</v>
      </c>
      <c r="S1376" s="6">
        <f>INDEX([1]!tblLoc[Score],MATCH(INDEX([1]!tblOrg[Loc],MATCH(tblTeamSch[[#This Row],[Org]],[1]!tblOrg[Organization],0)),[1]!tblLoc[Loc],0))</f>
        <v>7</v>
      </c>
      <c r="T1376" s="6" t="e">
        <f>INDEX([1]!tblLoc[Score],MATCH(INDEX([1]!tblOrg[Loc],MATCH(#REF!,[1]!tblOrg[Abbr],0)),[1]!tblLoc[Loc],0))</f>
        <v>#REF!</v>
      </c>
      <c r="U1376" s="6">
        <f>IFERROR(INDEX([1]!tblLoc[Score],MATCH(INDEX([1]!tblOrg[Loc],MATCH(INDEX(FacList,MATCH(tblTeamSch[[#This Row],[Facility]],INDEX(FacList,,1),0),3),[1]!tblOrg[Org Num],0)),[1]!tblLoc[Loc],0)),"")</f>
        <v>4</v>
      </c>
      <c r="V1376" s="6">
        <f>IF(OR(tblTeamSch[[#This Row],[Court]]="",tblTeamSch[[#This Row],[Home]]&gt;0),0,IF(tblTeamSch[[#This Row],[Court]]&lt;10,0,IF(tblTeamSch[[#This Row],[Home Court]]=10,0,10)))</f>
        <v>0</v>
      </c>
      <c r="W1376" s="6" t="e">
        <f>COUNTIFS(tblTeamSch[Travel Score for Game],10,tblTeamSch[Home],0,#REF!,#REF!)</f>
        <v>#REF!</v>
      </c>
      <c r="X1376" s="6" t="str">
        <f>IFERROR(INDEX(tblTeamSch[Overall Travel Score],MATCH(tblTeamSch[[#This Row],[Opponent]],tblTeamSch[Team],0)),"")</f>
        <v/>
      </c>
      <c r="Y1376" s="6" cm="1">
        <f t="array" ref="Y1376">IF(Y1375="Num",1,IF(Y1375="","",IF(Y1375+1&gt;TotalNumRegGames*2,"",Y1375+1)))</f>
        <v>1375</v>
      </c>
    </row>
    <row r="1377" spans="1:25" ht="13.35" customHeight="1" x14ac:dyDescent="0.3">
      <c r="A1377" s="6" cm="1">
        <f t="array" ref="A1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1015</v>
      </c>
      <c r="B1377" s="6" cm="1">
        <f t="array" ref="B1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77" s="6">
        <f>IFERROR(INDEX([1]!tblSchedule[Week Game Scheduled],MATCH(tblTeamSch[[#This Row],[Game Num]],[1]!tblSchedule[GameNum],0)),"")</f>
        <v>5</v>
      </c>
      <c r="D1377" s="6">
        <f>IFERROR(INDEX([1]!tblSchedule[Round],MATCH(tblTeamSch[[#This Row],[Game Num]],[1]!tblSchedule[GameNum],0)),"")</f>
        <v>3</v>
      </c>
      <c r="E1377" s="6">
        <f>IFERROR(INDEX([1]!tblSchedule[Rnd Sch],MATCH(tblTeamSch[[#This Row],[Game Num]],[1]!tblSchedule[GameNum],0)),"")</f>
        <v>3</v>
      </c>
      <c r="F1377" s="6" t="str">
        <f>IFERROR(INDEX([1]!tblSchedule[DLC],MATCH(tblTeamSch[[#This Row],[Game Num]],[1]!tblSchedule[GameNum],0)),"")</f>
        <v>4G1AA</v>
      </c>
      <c r="G1377" s="7" t="str">
        <f>IFERROR(INDEX([1]!tblSchedule[Facility],MATCH(tblTeamSch[[#This Row],[Game Num]],[1]!tblSchedule[GameNum],0)),"")</f>
        <v>Sacred Heart Model School Gym</v>
      </c>
      <c r="H1377" s="8">
        <f>IFERROR(INDEX([1]!tblSchedule[Game Date],MATCH(tblTeamSch[[#This Row],[Game Num]],[1]!tblSchedule[GameNum],0)),"")</f>
        <v>46025</v>
      </c>
      <c r="I1377" s="9">
        <f>IFERROR(INDEX([1]!tblSchedule[Game Time],MATCH(tblTeamSch[[#This Row],[Game Num]],[1]!tblSchedule[GameNum],0)),"")</f>
        <v>0.45833333333333331</v>
      </c>
      <c r="J1377" s="10" t="str">
        <f>IFERROR(INDEX([1]!tblTeams[Organization],MATCH(tblTeamSch[[#This Row],[Team]],[1]!tblTeams[Team],0)),"")</f>
        <v>St. Gabriel</v>
      </c>
      <c r="K1377" s="10" t="str">
        <f>IFERROR(INDEX([1]!tblOrg[Abbr],MATCH(tblTeamSch[[#This Row],[Org]],[1]!tblOrg[Organization],0)),"")</f>
        <v>Gab</v>
      </c>
      <c r="L1377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77" s="10" t="str">
        <f>IFERROR(INDEX(IF(tblTeamSch[[#This Row],[1vs2]]=1,[1]!tblSchedule[Team 2 Name],[1]!tblSchedule[Team 1 Name]),MATCH(tblTeamSch[[#This Row],[Game Num]],[1]!tblSchedule[GameNum],0)),"")</f>
        <v>SHMS BB 4G#1</v>
      </c>
      <c r="N1377" s="6"/>
      <c r="O1377" s="6"/>
      <c r="P1377" s="6"/>
      <c r="Q1377" s="6">
        <f>INDEX([1]!tblSchedule[Home Game],MATCH(tblTeamSch[[#This Row],[Game Num]],[1]!tblSchedule[GameNum],0))</f>
        <v>1</v>
      </c>
      <c r="R1377" s="7" t="e">
        <f>IF(COUNTIFS(tblTeamSch[Team],tblTeamSch[[#This Row],[Team]],#REF!,1)&gt;1,"Y","")</f>
        <v>#REF!</v>
      </c>
      <c r="S1377" s="6">
        <f>INDEX([1]!tblLoc[Score],MATCH(INDEX([1]!tblOrg[Loc],MATCH(tblTeamSch[[#This Row],[Org]],[1]!tblOrg[Organization],0)),[1]!tblLoc[Loc],0))</f>
        <v>7</v>
      </c>
      <c r="T1377" s="6" t="e">
        <f>INDEX([1]!tblLoc[Score],MATCH(INDEX([1]!tblOrg[Loc],MATCH(#REF!,[1]!tblOrg[Abbr],0)),[1]!tblLoc[Loc],0))</f>
        <v>#REF!</v>
      </c>
      <c r="U1377" s="6">
        <f>IFERROR(INDEX([1]!tblLoc[Score],MATCH(INDEX([1]!tblOrg[Loc],MATCH(INDEX(FacList,MATCH(tblTeamSch[[#This Row],[Facility]],INDEX(FacList,,1),0),3),[1]!tblOrg[Org Num],0)),[1]!tblLoc[Loc],0)),"")</f>
        <v>0</v>
      </c>
      <c r="V1377" s="6">
        <f>IF(OR(tblTeamSch[[#This Row],[Court]]="",tblTeamSch[[#This Row],[Home]]&gt;0),0,IF(tblTeamSch[[#This Row],[Court]]&lt;10,0,IF(tblTeamSch[[#This Row],[Home Court]]=10,0,10)))</f>
        <v>0</v>
      </c>
      <c r="W1377" s="6" t="e">
        <f>COUNTIFS(tblTeamSch[Travel Score for Game],10,tblTeamSch[Home],0,#REF!,#REF!)</f>
        <v>#REF!</v>
      </c>
      <c r="X1377" s="6" t="str">
        <f>IFERROR(INDEX(tblTeamSch[Overall Travel Score],MATCH(tblTeamSch[[#This Row],[Opponent]],tblTeamSch[Team],0)),"")</f>
        <v/>
      </c>
      <c r="Y1377" s="6" cm="1">
        <f t="array" ref="Y1377">IF(Y1376="Num",1,IF(Y1376="","",IF(Y1376+1&gt;TotalNumRegGames*2,"",Y1376+1)))</f>
        <v>1376</v>
      </c>
    </row>
    <row r="1378" spans="1:25" ht="13.35" customHeight="1" x14ac:dyDescent="0.3">
      <c r="A1378" s="6" cm="1">
        <f t="array" ref="A1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1023</v>
      </c>
      <c r="B1378" s="6" cm="1">
        <f t="array" ref="B1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8" s="6">
        <f>IFERROR(INDEX([1]!tblSchedule[Week Game Scheduled],MATCH(tblTeamSch[[#This Row],[Game Num]],[1]!tblSchedule[GameNum],0)),"")</f>
        <v>6</v>
      </c>
      <c r="D1378" s="6">
        <f>IFERROR(INDEX([1]!tblSchedule[Round],MATCH(tblTeamSch[[#This Row],[Game Num]],[1]!tblSchedule[GameNum],0)),"")</f>
        <v>4</v>
      </c>
      <c r="E1378" s="6">
        <f>IFERROR(INDEX([1]!tblSchedule[Rnd Sch],MATCH(tblTeamSch[[#This Row],[Game Num]],[1]!tblSchedule[GameNum],0)),"")</f>
        <v>4</v>
      </c>
      <c r="F1378" s="6" t="str">
        <f>IFERROR(INDEX([1]!tblSchedule[DLC],MATCH(tblTeamSch[[#This Row],[Game Num]],[1]!tblSchedule[GameNum],0)),"")</f>
        <v>4G1AA</v>
      </c>
      <c r="G1378" s="7" t="str">
        <f>IFERROR(INDEX([1]!tblSchedule[Facility],MATCH(tblTeamSch[[#This Row],[Game Num]],[1]!tblSchedule[GameNum],0)),"")</f>
        <v>St. Gabriel Multi-Purpose Building</v>
      </c>
      <c r="H1378" s="8">
        <f>IFERROR(INDEX([1]!tblSchedule[Game Date],MATCH(tblTeamSch[[#This Row],[Game Num]],[1]!tblSchedule[GameNum],0)),"")</f>
        <v>46032</v>
      </c>
      <c r="I1378" s="9">
        <f>IFERROR(INDEX([1]!tblSchedule[Game Time],MATCH(tblTeamSch[[#This Row],[Game Num]],[1]!tblSchedule[GameNum],0)),"")</f>
        <v>0.5</v>
      </c>
      <c r="J1378" s="10" t="str">
        <f>IFERROR(INDEX([1]!tblTeams[Organization],MATCH(tblTeamSch[[#This Row],[Team]],[1]!tblTeams[Team],0)),"")</f>
        <v>St. Gabriel</v>
      </c>
      <c r="K1378" s="10" t="str">
        <f>IFERROR(INDEX([1]!tblOrg[Abbr],MATCH(tblTeamSch[[#This Row],[Org]],[1]!tblOrg[Organization],0)),"")</f>
        <v>Gab</v>
      </c>
      <c r="L1378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78" s="10" t="str">
        <f>IFERROR(INDEX(IF(tblTeamSch[[#This Row],[1vs2]]=1,[1]!tblSchedule[Team 2 Name],[1]!tblSchedule[Team 1 Name]),MATCH(tblTeamSch[[#This Row],[Game Num]],[1]!tblSchedule[GameNum],0)),"")</f>
        <v>St. Raphael BB 4G #1</v>
      </c>
      <c r="N1378" s="6"/>
      <c r="O1378" s="6"/>
      <c r="P1378" s="6"/>
      <c r="Q1378" s="6">
        <f>INDEX([1]!tblSchedule[Home Game],MATCH(tblTeamSch[[#This Row],[Game Num]],[1]!tblSchedule[GameNum],0))</f>
        <v>1</v>
      </c>
      <c r="R1378" s="7" t="e">
        <f>IF(COUNTIFS(tblTeamSch[Team],tblTeamSch[[#This Row],[Team]],#REF!,1)&gt;1,"Y","")</f>
        <v>#REF!</v>
      </c>
      <c r="S1378" s="6">
        <f>INDEX([1]!tblLoc[Score],MATCH(INDEX([1]!tblOrg[Loc],MATCH(tblTeamSch[[#This Row],[Org]],[1]!tblOrg[Organization],0)),[1]!tblLoc[Loc],0))</f>
        <v>7</v>
      </c>
      <c r="T1378" s="6" t="e">
        <f>INDEX([1]!tblLoc[Score],MATCH(INDEX([1]!tblOrg[Loc],MATCH(#REF!,[1]!tblOrg[Abbr],0)),[1]!tblLoc[Loc],0))</f>
        <v>#REF!</v>
      </c>
      <c r="U1378" s="6">
        <f>IFERROR(INDEX([1]!tblLoc[Score],MATCH(INDEX([1]!tblOrg[Loc],MATCH(INDEX(FacList,MATCH(tblTeamSch[[#This Row],[Facility]],INDEX(FacList,,1),0),3),[1]!tblOrg[Org Num],0)),[1]!tblLoc[Loc],0)),"")</f>
        <v>7</v>
      </c>
      <c r="V1378" s="6">
        <f>IF(OR(tblTeamSch[[#This Row],[Court]]="",tblTeamSch[[#This Row],[Home]]&gt;0),0,IF(tblTeamSch[[#This Row],[Court]]&lt;10,0,IF(tblTeamSch[[#This Row],[Home Court]]=10,0,10)))</f>
        <v>0</v>
      </c>
      <c r="W1378" s="6" t="e">
        <f>COUNTIFS(tblTeamSch[Travel Score for Game],10,tblTeamSch[Home],0,#REF!,#REF!)</f>
        <v>#REF!</v>
      </c>
      <c r="X1378" s="6" t="str">
        <f>IFERROR(INDEX(tblTeamSch[Overall Travel Score],MATCH(tblTeamSch[[#This Row],[Opponent]],tblTeamSch[Team],0)),"")</f>
        <v/>
      </c>
      <c r="Y1378" s="6" cm="1">
        <f t="array" ref="Y1378">IF(Y1377="Num",1,IF(Y1377="","",IF(Y1377+1&gt;TotalNumRegGames*2,"",Y1377+1)))</f>
        <v>1377</v>
      </c>
    </row>
    <row r="1379" spans="1:25" ht="13.35" customHeight="1" x14ac:dyDescent="0.3">
      <c r="A1379" s="6" cm="1">
        <f t="array" ref="A1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1029</v>
      </c>
      <c r="B1379" s="6" cm="1">
        <f t="array" ref="B1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79" s="6">
        <f>IFERROR(INDEX([1]!tblSchedule[Week Game Scheduled],MATCH(tblTeamSch[[#This Row],[Game Num]],[1]!tblSchedule[GameNum],0)),"")</f>
        <v>7</v>
      </c>
      <c r="D1379" s="6">
        <f>IFERROR(INDEX([1]!tblSchedule[Round],MATCH(tblTeamSch[[#This Row],[Game Num]],[1]!tblSchedule[GameNum],0)),"")</f>
        <v>5</v>
      </c>
      <c r="E1379" s="6">
        <f>IFERROR(INDEX([1]!tblSchedule[Rnd Sch],MATCH(tblTeamSch[[#This Row],[Game Num]],[1]!tblSchedule[GameNum],0)),"")</f>
        <v>5</v>
      </c>
      <c r="F1379" s="6" t="str">
        <f>IFERROR(INDEX([1]!tblSchedule[DLC],MATCH(tblTeamSch[[#This Row],[Game Num]],[1]!tblSchedule[GameNum],0)),"")</f>
        <v>4G1AA</v>
      </c>
      <c r="G1379" s="7" t="str">
        <f>IFERROR(INDEX([1]!tblSchedule[Facility],MATCH(tblTeamSch[[#This Row],[Game Num]],[1]!tblSchedule[GameNum],0)),"")</f>
        <v>St. Michael Community Center</v>
      </c>
      <c r="H1379" s="8">
        <f>IFERROR(INDEX([1]!tblSchedule[Game Date],MATCH(tblTeamSch[[#This Row],[Game Num]],[1]!tblSchedule[GameNum],0)),"")</f>
        <v>46039</v>
      </c>
      <c r="I1379" s="9">
        <f>IFERROR(INDEX([1]!tblSchedule[Game Time],MATCH(tblTeamSch[[#This Row],[Game Num]],[1]!tblSchedule[GameNum],0)),"")</f>
        <v>0.58333333333333337</v>
      </c>
      <c r="J1379" s="10" t="str">
        <f>IFERROR(INDEX([1]!tblTeams[Organization],MATCH(tblTeamSch[[#This Row],[Team]],[1]!tblTeams[Team],0)),"")</f>
        <v>St. Gabriel</v>
      </c>
      <c r="K1379" s="10" t="str">
        <f>IFERROR(INDEX([1]!tblOrg[Abbr],MATCH(tblTeamSch[[#This Row],[Org]],[1]!tblOrg[Organization],0)),"")</f>
        <v>Gab</v>
      </c>
      <c r="L1379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79" s="10" t="str">
        <f>IFERROR(INDEX(IF(tblTeamSch[[#This Row],[1vs2]]=1,[1]!tblSchedule[Team 2 Name],[1]!tblSchedule[Team 1 Name]),MATCH(tblTeamSch[[#This Row],[Game Num]],[1]!tblSchedule[GameNum],0)),"")</f>
        <v>St Michael BB 4G#1</v>
      </c>
      <c r="N1379" s="6"/>
      <c r="O1379" s="6"/>
      <c r="P1379" s="6"/>
      <c r="Q1379" s="6">
        <f>INDEX([1]!tblSchedule[Home Game],MATCH(tblTeamSch[[#This Row],[Game Num]],[1]!tblSchedule[GameNum],0))</f>
        <v>1</v>
      </c>
      <c r="R1379" s="7" t="e">
        <f>IF(COUNTIFS(tblTeamSch[Team],tblTeamSch[[#This Row],[Team]],#REF!,1)&gt;1,"Y","")</f>
        <v>#REF!</v>
      </c>
      <c r="S1379" s="6">
        <f>INDEX([1]!tblLoc[Score],MATCH(INDEX([1]!tblOrg[Loc],MATCH(tblTeamSch[[#This Row],[Org]],[1]!tblOrg[Organization],0)),[1]!tblLoc[Loc],0))</f>
        <v>7</v>
      </c>
      <c r="T1379" s="6" t="e">
        <f>INDEX([1]!tblLoc[Score],MATCH(INDEX([1]!tblOrg[Loc],MATCH(#REF!,[1]!tblOrg[Abbr],0)),[1]!tblLoc[Loc],0))</f>
        <v>#REF!</v>
      </c>
      <c r="U1379" s="6">
        <f>IFERROR(INDEX([1]!tblLoc[Score],MATCH(INDEX([1]!tblOrg[Loc],MATCH(INDEX(FacList,MATCH(tblTeamSch[[#This Row],[Facility]],INDEX(FacList,,1),0),3),[1]!tblOrg[Org Num],0)),[1]!tblLoc[Loc],0)),"")</f>
        <v>7</v>
      </c>
      <c r="V1379" s="6">
        <f>IF(OR(tblTeamSch[[#This Row],[Court]]="",tblTeamSch[[#This Row],[Home]]&gt;0),0,IF(tblTeamSch[[#This Row],[Court]]&lt;10,0,IF(tblTeamSch[[#This Row],[Home Court]]=10,0,10)))</f>
        <v>0</v>
      </c>
      <c r="W1379" s="6" t="e">
        <f>COUNTIFS(tblTeamSch[Travel Score for Game],10,tblTeamSch[Home],0,#REF!,#REF!)</f>
        <v>#REF!</v>
      </c>
      <c r="X1379" s="6" t="str">
        <f>IFERROR(INDEX(tblTeamSch[Overall Travel Score],MATCH(tblTeamSch[[#This Row],[Opponent]],tblTeamSch[Team],0)),"")</f>
        <v/>
      </c>
      <c r="Y1379" s="6" cm="1">
        <f t="array" ref="Y1379">IF(Y1378="Num",1,IF(Y1378="","",IF(Y1378+1&gt;TotalNumRegGames*2,"",Y1378+1)))</f>
        <v>1378</v>
      </c>
    </row>
    <row r="1380" spans="1:25" ht="13.35" customHeight="1" x14ac:dyDescent="0.3">
      <c r="A1380" s="6" cm="1">
        <f t="array" ref="A1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1035</v>
      </c>
      <c r="B1380" s="6" cm="1">
        <f t="array" ref="B1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0" s="6">
        <f>IFERROR(INDEX([1]!tblSchedule[Week Game Scheduled],MATCH(tblTeamSch[[#This Row],[Game Num]],[1]!tblSchedule[GameNum],0)),"")</f>
        <v>8</v>
      </c>
      <c r="D1380" s="6">
        <f>IFERROR(INDEX([1]!tblSchedule[Round],MATCH(tblTeamSch[[#This Row],[Game Num]],[1]!tblSchedule[GameNum],0)),"")</f>
        <v>6</v>
      </c>
      <c r="E1380" s="6">
        <f>IFERROR(INDEX([1]!tblSchedule[Rnd Sch],MATCH(tblTeamSch[[#This Row],[Game Num]],[1]!tblSchedule[GameNum],0)),"")</f>
        <v>6</v>
      </c>
      <c r="F1380" s="6" t="str">
        <f>IFERROR(INDEX([1]!tblSchedule[DLC],MATCH(tblTeamSch[[#This Row],[Game Num]],[1]!tblSchedule[GameNum],0)),"")</f>
        <v>4G1AA</v>
      </c>
      <c r="G1380" s="7" t="str">
        <f>IFERROR(INDEX([1]!tblSchedule[Facility],MATCH(tblTeamSch[[#This Row],[Game Num]],[1]!tblSchedule[GameNum],0)),"")</f>
        <v>Holy Trinity Parish School</v>
      </c>
      <c r="H1380" s="8">
        <f>IFERROR(INDEX([1]!tblSchedule[Game Date],MATCH(tblTeamSch[[#This Row],[Game Num]],[1]!tblSchedule[GameNum],0)),"")</f>
        <v>46046</v>
      </c>
      <c r="I1380" s="9">
        <f>IFERROR(INDEX([1]!tblSchedule[Game Time],MATCH(tblTeamSch[[#This Row],[Game Num]],[1]!tblSchedule[GameNum],0)),"")</f>
        <v>0.5</v>
      </c>
      <c r="J1380" s="10" t="str">
        <f>IFERROR(INDEX([1]!tblTeams[Organization],MATCH(tblTeamSch[[#This Row],[Team]],[1]!tblTeams[Team],0)),"")</f>
        <v>St. Gabriel</v>
      </c>
      <c r="K1380" s="10" t="str">
        <f>IFERROR(INDEX([1]!tblOrg[Abbr],MATCH(tblTeamSch[[#This Row],[Org]],[1]!tblOrg[Organization],0)),"")</f>
        <v>Gab</v>
      </c>
      <c r="L1380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80" s="10" t="str">
        <f>IFERROR(INDEX(IF(tblTeamSch[[#This Row],[1vs2]]=1,[1]!tblSchedule[Team 2 Name],[1]!tblSchedule[Team 1 Name]),MATCH(tblTeamSch[[#This Row],[Game Num]],[1]!tblSchedule[GameNum],0)),"")</f>
        <v>Holy Trinity BB 3/4G #1</v>
      </c>
      <c r="N1380" s="6"/>
      <c r="O1380" s="6"/>
      <c r="P1380" s="6"/>
      <c r="Q1380" s="6">
        <f>INDEX([1]!tblSchedule[Home Game],MATCH(tblTeamSch[[#This Row],[Game Num]],[1]!tblSchedule[GameNum],0))</f>
        <v>1</v>
      </c>
      <c r="R1380" s="7" t="e">
        <f>IF(COUNTIFS(tblTeamSch[Team],tblTeamSch[[#This Row],[Team]],#REF!,1)&gt;1,"Y","")</f>
        <v>#REF!</v>
      </c>
      <c r="S1380" s="6">
        <f>INDEX([1]!tblLoc[Score],MATCH(INDEX([1]!tblOrg[Loc],MATCH(tblTeamSch[[#This Row],[Org]],[1]!tblOrg[Organization],0)),[1]!tblLoc[Loc],0))</f>
        <v>7</v>
      </c>
      <c r="T1380" s="6" t="e">
        <f>INDEX([1]!tblLoc[Score],MATCH(INDEX([1]!tblOrg[Loc],MATCH(#REF!,[1]!tblOrg[Abbr],0)),[1]!tblLoc[Loc],0))</f>
        <v>#REF!</v>
      </c>
      <c r="U1380" s="6">
        <f>IFERROR(INDEX([1]!tblLoc[Score],MATCH(INDEX([1]!tblOrg[Loc],MATCH(INDEX(FacList,MATCH(tblTeamSch[[#This Row],[Facility]],INDEX(FacList,,1),0),3),[1]!tblOrg[Org Num],0)),[1]!tblLoc[Loc],0)),"")</f>
        <v>0</v>
      </c>
      <c r="V1380" s="6">
        <f>IF(OR(tblTeamSch[[#This Row],[Court]]="",tblTeamSch[[#This Row],[Home]]&gt;0),0,IF(tblTeamSch[[#This Row],[Court]]&lt;10,0,IF(tblTeamSch[[#This Row],[Home Court]]=10,0,10)))</f>
        <v>0</v>
      </c>
      <c r="W1380" s="6" t="e">
        <f>COUNTIFS(tblTeamSch[Travel Score for Game],10,tblTeamSch[Home],0,#REF!,#REF!)</f>
        <v>#REF!</v>
      </c>
      <c r="X1380" s="6" t="str">
        <f>IFERROR(INDEX(tblTeamSch[Overall Travel Score],MATCH(tblTeamSch[[#This Row],[Opponent]],tblTeamSch[Team],0)),"")</f>
        <v/>
      </c>
      <c r="Y1380" s="6" cm="1">
        <f t="array" ref="Y1380">IF(Y1379="Num",1,IF(Y1379="","",IF(Y1379+1&gt;TotalNumRegGames*2,"",Y1379+1)))</f>
        <v>1379</v>
      </c>
    </row>
    <row r="1381" spans="1:25" ht="13.35" customHeight="1" x14ac:dyDescent="0.3">
      <c r="A1381" s="6" cm="1">
        <f t="array" ref="A1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1041</v>
      </c>
      <c r="B1381" s="6" cm="1">
        <f t="array" ref="B1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1" s="6">
        <f>IFERROR(INDEX([1]!tblSchedule[Week Game Scheduled],MATCH(tblTeamSch[[#This Row],[Game Num]],[1]!tblSchedule[GameNum],0)),"")</f>
        <v>9</v>
      </c>
      <c r="D1381" s="6">
        <f>IFERROR(INDEX([1]!tblSchedule[Round],MATCH(tblTeamSch[[#This Row],[Game Num]],[1]!tblSchedule[GameNum],0)),"")</f>
        <v>7</v>
      </c>
      <c r="E1381" s="6">
        <f>IFERROR(INDEX([1]!tblSchedule[Rnd Sch],MATCH(tblTeamSch[[#This Row],[Game Num]],[1]!tblSchedule[GameNum],0)),"")</f>
        <v>7</v>
      </c>
      <c r="F1381" s="6" t="str">
        <f>IFERROR(INDEX([1]!tblSchedule[DLC],MATCH(tblTeamSch[[#This Row],[Game Num]],[1]!tblSchedule[GameNum],0)),"")</f>
        <v>4G1AA</v>
      </c>
      <c r="G1381" s="7" t="str">
        <f>IFERROR(INDEX([1]!tblSchedule[Facility],MATCH(tblTeamSch[[#This Row],[Game Num]],[1]!tblSchedule[GameNum],0)),"")</f>
        <v>St Francis of Assisi</v>
      </c>
      <c r="H1381" s="8">
        <f>IFERROR(INDEX([1]!tblSchedule[Game Date],MATCH(tblTeamSch[[#This Row],[Game Num]],[1]!tblSchedule[GameNum],0)),"")</f>
        <v>46053</v>
      </c>
      <c r="I1381" s="9">
        <f>IFERROR(INDEX([1]!tblSchedule[Game Time],MATCH(tblTeamSch[[#This Row],[Game Num]],[1]!tblSchedule[GameNum],0)),"")</f>
        <v>0.54166666666666663</v>
      </c>
      <c r="J1381" s="10" t="str">
        <f>IFERROR(INDEX([1]!tblTeams[Organization],MATCH(tblTeamSch[[#This Row],[Team]],[1]!tblTeams[Team],0)),"")</f>
        <v>St. Gabriel</v>
      </c>
      <c r="K1381" s="10" t="str">
        <f>IFERROR(INDEX([1]!tblOrg[Abbr],MATCH(tblTeamSch[[#This Row],[Org]],[1]!tblOrg[Organization],0)),"")</f>
        <v>Gab</v>
      </c>
      <c r="L1381" s="10" t="str">
        <f>IFERROR(INDEX(IF(tblTeamSch[[#This Row],[1vs2]]=1,[1]!tblSchedule[Team 1 Name],[1]!tblSchedule[Team 2 Name]),MATCH(tblTeamSch[[#This Row],[Game Num]],[1]!tblSchedule[GameNum],0)),"")</f>
        <v>St Gabriel Basketball 3/4 A Girls</v>
      </c>
      <c r="M1381" s="10" t="str">
        <f>IFERROR(INDEX(IF(tblTeamSch[[#This Row],[1vs2]]=1,[1]!tblSchedule[Team 2 Name],[1]!tblSchedule[Team 1 Name]),MATCH(tblTeamSch[[#This Row],[Game Num]],[1]!tblSchedule[GameNum],0)),"")</f>
        <v>St. Albert GBB 3/4 #1</v>
      </c>
      <c r="N1381" s="6"/>
      <c r="O1381" s="6"/>
      <c r="P1381" s="6"/>
      <c r="Q1381" s="6">
        <f>INDEX([1]!tblSchedule[Home Game],MATCH(tblTeamSch[[#This Row],[Game Num]],[1]!tblSchedule[GameNum],0))</f>
        <v>0</v>
      </c>
      <c r="R1381" s="7" t="e">
        <f>IF(COUNTIFS(tblTeamSch[Team],tblTeamSch[[#This Row],[Team]],#REF!,1)&gt;1,"Y","")</f>
        <v>#REF!</v>
      </c>
      <c r="S1381" s="6">
        <f>INDEX([1]!tblLoc[Score],MATCH(INDEX([1]!tblOrg[Loc],MATCH(tblTeamSch[[#This Row],[Org]],[1]!tblOrg[Organization],0)),[1]!tblLoc[Loc],0))</f>
        <v>7</v>
      </c>
      <c r="T1381" s="6" t="e">
        <f>INDEX([1]!tblLoc[Score],MATCH(INDEX([1]!tblOrg[Loc],MATCH(#REF!,[1]!tblOrg[Abbr],0)),[1]!tblLoc[Loc],0))</f>
        <v>#REF!</v>
      </c>
      <c r="U1381" s="6">
        <f>IFERROR(INDEX([1]!tblLoc[Score],MATCH(INDEX([1]!tblOrg[Loc],MATCH(INDEX(FacList,MATCH(tblTeamSch[[#This Row],[Facility]],INDEX(FacList,,1),0),3),[1]!tblOrg[Org Num],0)),[1]!tblLoc[Loc],0)),"")</f>
        <v>0</v>
      </c>
      <c r="V1381" s="6">
        <f>IF(OR(tblTeamSch[[#This Row],[Court]]="",tblTeamSch[[#This Row],[Home]]&gt;0),0,IF(tblTeamSch[[#This Row],[Court]]&lt;10,0,IF(tblTeamSch[[#This Row],[Home Court]]=10,0,10)))</f>
        <v>0</v>
      </c>
      <c r="W1381" s="6" t="e">
        <f>COUNTIFS(tblTeamSch[Travel Score for Game],10,tblTeamSch[Home],0,#REF!,#REF!)</f>
        <v>#REF!</v>
      </c>
      <c r="X1381" s="6" t="str">
        <f>IFERROR(INDEX(tblTeamSch[Overall Travel Score],MATCH(tblTeamSch[[#This Row],[Opponent]],tblTeamSch[Team],0)),"")</f>
        <v/>
      </c>
      <c r="Y1381" s="6" cm="1">
        <f t="array" ref="Y1381">IF(Y1380="Num",1,IF(Y1380="","",IF(Y1380+1&gt;TotalNumRegGames*2,"",Y1380+1)))</f>
        <v>1380</v>
      </c>
    </row>
    <row r="1382" spans="1:25" ht="13.35" customHeight="1" x14ac:dyDescent="0.3">
      <c r="A1382" s="6" cm="1">
        <f t="array" ref="A1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1081</v>
      </c>
      <c r="B1382" s="6" cm="1">
        <f t="array" ref="B1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2" s="6">
        <f>IFERROR(INDEX([1]!tblSchedule[Week Game Scheduled],MATCH(tblTeamSch[[#This Row],[Game Num]],[1]!tblSchedule[GameNum],0)),"")</f>
        <v>49</v>
      </c>
      <c r="D1382" s="6">
        <f>IFERROR(INDEX([1]!tblSchedule[Round],MATCH(tblTeamSch[[#This Row],[Game Num]],[1]!tblSchedule[GameNum],0)),"")</f>
        <v>1</v>
      </c>
      <c r="E1382" s="6">
        <f>IFERROR(INDEX([1]!tblSchedule[Rnd Sch],MATCH(tblTeamSch[[#This Row],[Game Num]],[1]!tblSchedule[GameNum],0)),"")</f>
        <v>1</v>
      </c>
      <c r="F1382" s="6" t="str">
        <f>IFERROR(INDEX([1]!tblSchedule[DLC],MATCH(tblTeamSch[[#This Row],[Game Num]],[1]!tblSchedule[GameNum],0)),"")</f>
        <v>4G2AA</v>
      </c>
      <c r="G1382" s="7" t="str">
        <f>IFERROR(INDEX([1]!tblSchedule[Facility],MATCH(tblTeamSch[[#This Row],[Game Num]],[1]!tblSchedule[GameNum],0)),"")</f>
        <v>Saint Andrew Academy Gym</v>
      </c>
      <c r="H1382" s="8">
        <f>IFERROR(INDEX([1]!tblSchedule[Game Date],MATCH(tblTeamSch[[#This Row],[Game Num]],[1]!tblSchedule[GameNum],0)),"")</f>
        <v>45997</v>
      </c>
      <c r="I1382" s="9">
        <f>IFERROR(INDEX([1]!tblSchedule[Game Time],MATCH(tblTeamSch[[#This Row],[Game Num]],[1]!tblSchedule[GameNum],0)),"")</f>
        <v>0.5</v>
      </c>
      <c r="J1382" s="10" t="str">
        <f>IFERROR(INDEX([1]!tblTeams[Organization],MATCH(tblTeamSch[[#This Row],[Team]],[1]!tblTeams[Team],0)),"")</f>
        <v>St. Gabriel</v>
      </c>
      <c r="K1382" s="10" t="str">
        <f>IFERROR(INDEX([1]!tblOrg[Abbr],MATCH(tblTeamSch[[#This Row],[Org]],[1]!tblOrg[Organization],0)),"")</f>
        <v>Gab</v>
      </c>
      <c r="L1382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2" s="10" t="str">
        <f>IFERROR(INDEX(IF(tblTeamSch[[#This Row],[1vs2]]=1,[1]!tblSchedule[Team 2 Name],[1]!tblSchedule[Team 1 Name]),MATCH(tblTeamSch[[#This Row],[Game Num]],[1]!tblSchedule[GameNum],0)),"")</f>
        <v>Holy Spirit GBB 4#2</v>
      </c>
      <c r="N1382" s="6"/>
      <c r="O1382" s="6"/>
      <c r="P1382" s="6"/>
      <c r="Q1382" s="6">
        <f>INDEX([1]!tblSchedule[Home Game],MATCH(tblTeamSch[[#This Row],[Game Num]],[1]!tblSchedule[GameNum],0))</f>
        <v>0</v>
      </c>
      <c r="R1382" s="7" t="e">
        <f>IF(COUNTIFS(tblTeamSch[Team],tblTeamSch[[#This Row],[Team]],#REF!,1)&gt;1,"Y","")</f>
        <v>#REF!</v>
      </c>
      <c r="S1382" s="6">
        <f>INDEX([1]!tblLoc[Score],MATCH(INDEX([1]!tblOrg[Loc],MATCH(tblTeamSch[[#This Row],[Org]],[1]!tblOrg[Organization],0)),[1]!tblLoc[Loc],0))</f>
        <v>7</v>
      </c>
      <c r="T1382" s="6" t="e">
        <f>INDEX([1]!tblLoc[Score],MATCH(INDEX([1]!tblOrg[Loc],MATCH(#REF!,[1]!tblOrg[Abbr],0)),[1]!tblLoc[Loc],0))</f>
        <v>#REF!</v>
      </c>
      <c r="U1382" s="6">
        <f>IFERROR(INDEX([1]!tblLoc[Score],MATCH(INDEX([1]!tblOrg[Loc],MATCH(INDEX(FacList,MATCH(tblTeamSch[[#This Row],[Facility]],INDEX(FacList,,1),0),3),[1]!tblOrg[Org Num],0)),[1]!tblLoc[Loc],0)),"")</f>
        <v>10</v>
      </c>
      <c r="V1382" s="6">
        <f>IF(OR(tblTeamSch[[#This Row],[Court]]="",tblTeamSch[[#This Row],[Home]]&gt;0),0,IF(tblTeamSch[[#This Row],[Court]]&lt;10,0,IF(tblTeamSch[[#This Row],[Home Court]]=10,0,10)))</f>
        <v>10</v>
      </c>
      <c r="W1382" s="6" t="e">
        <f>COUNTIFS(tblTeamSch[Travel Score for Game],10,tblTeamSch[Home],0,#REF!,#REF!)</f>
        <v>#REF!</v>
      </c>
      <c r="X1382" s="6" t="str">
        <f>IFERROR(INDEX(tblTeamSch[Overall Travel Score],MATCH(tblTeamSch[[#This Row],[Opponent]],tblTeamSch[Team],0)),"")</f>
        <v/>
      </c>
      <c r="Y1382" s="6" cm="1">
        <f t="array" ref="Y1382">IF(Y1381="Num",1,IF(Y1381="","",IF(Y1381+1&gt;TotalNumRegGames*2,"",Y1381+1)))</f>
        <v>1381</v>
      </c>
    </row>
    <row r="1383" spans="1:25" ht="13.35" customHeight="1" x14ac:dyDescent="0.3">
      <c r="A1383" s="6" cm="1">
        <f t="array" ref="A1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1087</v>
      </c>
      <c r="B1383" s="6" cm="1">
        <f t="array" ref="B1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83" s="6">
        <f>IFERROR(INDEX([1]!tblSchedule[Week Game Scheduled],MATCH(tblTeamSch[[#This Row],[Game Num]],[1]!tblSchedule[GameNum],0)),"")</f>
        <v>50</v>
      </c>
      <c r="D1383" s="6">
        <f>IFERROR(INDEX([1]!tblSchedule[Round],MATCH(tblTeamSch[[#This Row],[Game Num]],[1]!tblSchedule[GameNum],0)),"")</f>
        <v>2</v>
      </c>
      <c r="E1383" s="6">
        <f>IFERROR(INDEX([1]!tblSchedule[Rnd Sch],MATCH(tblTeamSch[[#This Row],[Game Num]],[1]!tblSchedule[GameNum],0)),"")</f>
        <v>2</v>
      </c>
      <c r="F1383" s="6" t="str">
        <f>IFERROR(INDEX([1]!tblSchedule[DLC],MATCH(tblTeamSch[[#This Row],[Game Num]],[1]!tblSchedule[GameNum],0)),"")</f>
        <v>4G2AA</v>
      </c>
      <c r="G1383" s="7" t="str">
        <f>IFERROR(INDEX([1]!tblSchedule[Facility],MATCH(tblTeamSch[[#This Row],[Game Num]],[1]!tblSchedule[GameNum],0)),"")</f>
        <v>St Mary Academy Gym</v>
      </c>
      <c r="H1383" s="8">
        <f>IFERROR(INDEX([1]!tblSchedule[Game Date],MATCH(tblTeamSch[[#This Row],[Game Num]],[1]!tblSchedule[GameNum],0)),"")</f>
        <v>46004</v>
      </c>
      <c r="I1383" s="9">
        <f>IFERROR(INDEX([1]!tblSchedule[Game Time],MATCH(tblTeamSch[[#This Row],[Game Num]],[1]!tblSchedule[GameNum],0)),"")</f>
        <v>0.54166666666666663</v>
      </c>
      <c r="J1383" s="10" t="str">
        <f>IFERROR(INDEX([1]!tblTeams[Organization],MATCH(tblTeamSch[[#This Row],[Team]],[1]!tblTeams[Team],0)),"")</f>
        <v>St. Gabriel</v>
      </c>
      <c r="K1383" s="10" t="str">
        <f>IFERROR(INDEX([1]!tblOrg[Abbr],MATCH(tblTeamSch[[#This Row],[Org]],[1]!tblOrg[Organization],0)),"")</f>
        <v>Gab</v>
      </c>
      <c r="L1383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3" s="10" t="str">
        <f>IFERROR(INDEX(IF(tblTeamSch[[#This Row],[1vs2]]=1,[1]!tblSchedule[Team 2 Name],[1]!tblSchedule[Team 1 Name]),MATCH(tblTeamSch[[#This Row],[Game Num]],[1]!tblSchedule[GameNum],0)),"")</f>
        <v>St Mary BB 4G - Blue</v>
      </c>
      <c r="N1383" s="6"/>
      <c r="O1383" s="6"/>
      <c r="P1383" s="6"/>
      <c r="Q1383" s="6">
        <f>INDEX([1]!tblSchedule[Home Game],MATCH(tblTeamSch[[#This Row],[Game Num]],[1]!tblSchedule[GameNum],0))</f>
        <v>1</v>
      </c>
      <c r="R1383" s="7" t="e">
        <f>IF(COUNTIFS(tblTeamSch[Team],tblTeamSch[[#This Row],[Team]],#REF!,1)&gt;1,"Y","")</f>
        <v>#REF!</v>
      </c>
      <c r="S1383" s="6">
        <f>INDEX([1]!tblLoc[Score],MATCH(INDEX([1]!tblOrg[Loc],MATCH(tblTeamSch[[#This Row],[Org]],[1]!tblOrg[Organization],0)),[1]!tblLoc[Loc],0))</f>
        <v>7</v>
      </c>
      <c r="T1383" s="6" t="e">
        <f>INDEX([1]!tblLoc[Score],MATCH(INDEX([1]!tblOrg[Loc],MATCH(#REF!,[1]!tblOrg[Abbr],0)),[1]!tblLoc[Loc],0))</f>
        <v>#REF!</v>
      </c>
      <c r="U1383" s="6">
        <f>IFERROR(INDEX([1]!tblLoc[Score],MATCH(INDEX([1]!tblOrg[Loc],MATCH(INDEX(FacList,MATCH(tblTeamSch[[#This Row],[Facility]],INDEX(FacList,,1),0),3),[1]!tblOrg[Org Num],0)),[1]!tblLoc[Loc],0)),"")</f>
        <v>4</v>
      </c>
      <c r="V1383" s="6">
        <f>IF(OR(tblTeamSch[[#This Row],[Court]]="",tblTeamSch[[#This Row],[Home]]&gt;0),0,IF(tblTeamSch[[#This Row],[Court]]&lt;10,0,IF(tblTeamSch[[#This Row],[Home Court]]=10,0,10)))</f>
        <v>0</v>
      </c>
      <c r="W1383" s="6" t="e">
        <f>COUNTIFS(tblTeamSch[Travel Score for Game],10,tblTeamSch[Home],0,#REF!,#REF!)</f>
        <v>#REF!</v>
      </c>
      <c r="X1383" s="6" t="str">
        <f>IFERROR(INDEX(tblTeamSch[Overall Travel Score],MATCH(tblTeamSch[[#This Row],[Opponent]],tblTeamSch[Team],0)),"")</f>
        <v/>
      </c>
      <c r="Y1383" s="6" cm="1">
        <f t="array" ref="Y1383">IF(Y1382="Num",1,IF(Y1382="","",IF(Y1382+1&gt;TotalNumRegGames*2,"",Y1382+1)))</f>
        <v>1382</v>
      </c>
    </row>
    <row r="1384" spans="1:25" ht="13.35" customHeight="1" x14ac:dyDescent="0.3">
      <c r="A1384" s="6" cm="1">
        <f t="array" ref="A1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1092</v>
      </c>
      <c r="B1384" s="6" cm="1">
        <f t="array" ref="B1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84" s="6">
        <f>IFERROR(INDEX([1]!tblSchedule[Week Game Scheduled],MATCH(tblTeamSch[[#This Row],[Game Num]],[1]!tblSchedule[GameNum],0)),"")</f>
        <v>5</v>
      </c>
      <c r="D1384" s="6">
        <f>IFERROR(INDEX([1]!tblSchedule[Round],MATCH(tblTeamSch[[#This Row],[Game Num]],[1]!tblSchedule[GameNum],0)),"")</f>
        <v>3</v>
      </c>
      <c r="E1384" s="6">
        <f>IFERROR(INDEX([1]!tblSchedule[Rnd Sch],MATCH(tblTeamSch[[#This Row],[Game Num]],[1]!tblSchedule[GameNum],0)),"")</f>
        <v>3</v>
      </c>
      <c r="F1384" s="6" t="str">
        <f>IFERROR(INDEX([1]!tblSchedule[DLC],MATCH(tblTeamSch[[#This Row],[Game Num]],[1]!tblSchedule[GameNum],0)),"")</f>
        <v>4G2AA</v>
      </c>
      <c r="G1384" s="7" t="str">
        <f>IFERROR(INDEX([1]!tblSchedule[Facility],MATCH(tblTeamSch[[#This Row],[Game Num]],[1]!tblSchedule[GameNum],0)),"")</f>
        <v>St. Gabriel Multi-Purpose Building</v>
      </c>
      <c r="H1384" s="8">
        <f>IFERROR(INDEX([1]!tblSchedule[Game Date],MATCH(tblTeamSch[[#This Row],[Game Num]],[1]!tblSchedule[GameNum],0)),"")</f>
        <v>46025</v>
      </c>
      <c r="I1384" s="9">
        <f>IFERROR(INDEX([1]!tblSchedule[Game Time],MATCH(tblTeamSch[[#This Row],[Game Num]],[1]!tblSchedule[GameNum],0)),"")</f>
        <v>0.5</v>
      </c>
      <c r="J1384" s="10" t="str">
        <f>IFERROR(INDEX([1]!tblTeams[Organization],MATCH(tblTeamSch[[#This Row],[Team]],[1]!tblTeams[Team],0)),"")</f>
        <v>St. Gabriel</v>
      </c>
      <c r="K1384" s="10" t="str">
        <f>IFERROR(INDEX([1]!tblOrg[Abbr],MATCH(tblTeamSch[[#This Row],[Org]],[1]!tblOrg[Organization],0)),"")</f>
        <v>Gab</v>
      </c>
      <c r="L1384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4" s="10" t="str">
        <f>IFERROR(INDEX(IF(tblTeamSch[[#This Row],[1vs2]]=1,[1]!tblSchedule[Team 2 Name],[1]!tblSchedule[Team 1 Name]),MATCH(tblTeamSch[[#This Row],[Game Num]],[1]!tblSchedule[GameNum],0)),"")</f>
        <v>SHMS BB 4G#2</v>
      </c>
      <c r="N1384" s="6"/>
      <c r="O1384" s="6"/>
      <c r="P1384" s="6"/>
      <c r="Q1384" s="6">
        <f>INDEX([1]!tblSchedule[Home Game],MATCH(tblTeamSch[[#This Row],[Game Num]],[1]!tblSchedule[GameNum],0))</f>
        <v>1</v>
      </c>
      <c r="R1384" s="7" t="e">
        <f>IF(COUNTIFS(tblTeamSch[Team],tblTeamSch[[#This Row],[Team]],#REF!,1)&gt;1,"Y","")</f>
        <v>#REF!</v>
      </c>
      <c r="S1384" s="6">
        <f>INDEX([1]!tblLoc[Score],MATCH(INDEX([1]!tblOrg[Loc],MATCH(tblTeamSch[[#This Row],[Org]],[1]!tblOrg[Organization],0)),[1]!tblLoc[Loc],0))</f>
        <v>7</v>
      </c>
      <c r="T1384" s="6" t="e">
        <f>INDEX([1]!tblLoc[Score],MATCH(INDEX([1]!tblOrg[Loc],MATCH(#REF!,[1]!tblOrg[Abbr],0)),[1]!tblLoc[Loc],0))</f>
        <v>#REF!</v>
      </c>
      <c r="U1384" s="6">
        <f>IFERROR(INDEX([1]!tblLoc[Score],MATCH(INDEX([1]!tblOrg[Loc],MATCH(INDEX(FacList,MATCH(tblTeamSch[[#This Row],[Facility]],INDEX(FacList,,1),0),3),[1]!tblOrg[Org Num],0)),[1]!tblLoc[Loc],0)),"")</f>
        <v>7</v>
      </c>
      <c r="V1384" s="6">
        <f>IF(OR(tblTeamSch[[#This Row],[Court]]="",tblTeamSch[[#This Row],[Home]]&gt;0),0,IF(tblTeamSch[[#This Row],[Court]]&lt;10,0,IF(tblTeamSch[[#This Row],[Home Court]]=10,0,10)))</f>
        <v>0</v>
      </c>
      <c r="W1384" s="6" t="e">
        <f>COUNTIFS(tblTeamSch[Travel Score for Game],10,tblTeamSch[Home],0,#REF!,#REF!)</f>
        <v>#REF!</v>
      </c>
      <c r="X1384" s="6" t="str">
        <f>IFERROR(INDEX(tblTeamSch[Overall Travel Score],MATCH(tblTeamSch[[#This Row],[Opponent]],tblTeamSch[Team],0)),"")</f>
        <v/>
      </c>
      <c r="Y1384" s="6" cm="1">
        <f t="array" ref="Y1384">IF(Y1383="Num",1,IF(Y1383="","",IF(Y1383+1&gt;TotalNumRegGames*2,"",Y1383+1)))</f>
        <v>1383</v>
      </c>
    </row>
    <row r="1385" spans="1:25" ht="13.35" customHeight="1" x14ac:dyDescent="0.3">
      <c r="A1385" s="6" cm="1">
        <f t="array" ref="A1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1100</v>
      </c>
      <c r="B1385" s="6" cm="1">
        <f t="array" ref="B1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5" s="6">
        <f>IFERROR(INDEX([1]!tblSchedule[Week Game Scheduled],MATCH(tblTeamSch[[#This Row],[Game Num]],[1]!tblSchedule[GameNum],0)),"")</f>
        <v>6</v>
      </c>
      <c r="D1385" s="6">
        <f>IFERROR(INDEX([1]!tblSchedule[Round],MATCH(tblTeamSch[[#This Row],[Game Num]],[1]!tblSchedule[GameNum],0)),"")</f>
        <v>4</v>
      </c>
      <c r="E1385" s="6">
        <f>IFERROR(INDEX([1]!tblSchedule[Rnd Sch],MATCH(tblTeamSch[[#This Row],[Game Num]],[1]!tblSchedule[GameNum],0)),"")</f>
        <v>4</v>
      </c>
      <c r="F1385" s="6" t="str">
        <f>IFERROR(INDEX([1]!tblSchedule[DLC],MATCH(tblTeamSch[[#This Row],[Game Num]],[1]!tblSchedule[GameNum],0)),"")</f>
        <v>4G2AA</v>
      </c>
      <c r="G1385" s="7" t="str">
        <f>IFERROR(INDEX([1]!tblSchedule[Facility],MATCH(tblTeamSch[[#This Row],[Game Num]],[1]!tblSchedule[GameNum],0)),"")</f>
        <v>Saint Andrew Academy Gym</v>
      </c>
      <c r="H1385" s="8">
        <f>IFERROR(INDEX([1]!tblSchedule[Game Date],MATCH(tblTeamSch[[#This Row],[Game Num]],[1]!tblSchedule[GameNum],0)),"")</f>
        <v>46032</v>
      </c>
      <c r="I1385" s="9">
        <f>IFERROR(INDEX([1]!tblSchedule[Game Time],MATCH(tblTeamSch[[#This Row],[Game Num]],[1]!tblSchedule[GameNum],0)),"")</f>
        <v>0.5</v>
      </c>
      <c r="J1385" s="10" t="str">
        <f>IFERROR(INDEX([1]!tblTeams[Organization],MATCH(tblTeamSch[[#This Row],[Team]],[1]!tblTeams[Team],0)),"")</f>
        <v>St. Gabriel</v>
      </c>
      <c r="K1385" s="10" t="str">
        <f>IFERROR(INDEX([1]!tblOrg[Abbr],MATCH(tblTeamSch[[#This Row],[Org]],[1]!tblOrg[Organization],0)),"")</f>
        <v>Gab</v>
      </c>
      <c r="L1385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5" s="10" t="str">
        <f>IFERROR(INDEX(IF(tblTeamSch[[#This Row],[1vs2]]=1,[1]!tblSchedule[Team 2 Name],[1]!tblSchedule[Team 1 Name]),MATCH(tblTeamSch[[#This Row],[Game Num]],[1]!tblSchedule[GameNum],0)),"")</f>
        <v>St. Raphael BB 4G #2</v>
      </c>
      <c r="N1385" s="6"/>
      <c r="O1385" s="6"/>
      <c r="P1385" s="6"/>
      <c r="Q1385" s="6">
        <f>INDEX([1]!tblSchedule[Home Game],MATCH(tblTeamSch[[#This Row],[Game Num]],[1]!tblSchedule[GameNum],0))</f>
        <v>0</v>
      </c>
      <c r="R1385" s="7" t="e">
        <f>IF(COUNTIFS(tblTeamSch[Team],tblTeamSch[[#This Row],[Team]],#REF!,1)&gt;1,"Y","")</f>
        <v>#REF!</v>
      </c>
      <c r="S1385" s="6">
        <f>INDEX([1]!tblLoc[Score],MATCH(INDEX([1]!tblOrg[Loc],MATCH(tblTeamSch[[#This Row],[Org]],[1]!tblOrg[Organization],0)),[1]!tblLoc[Loc],0))</f>
        <v>7</v>
      </c>
      <c r="T1385" s="6" t="e">
        <f>INDEX([1]!tblLoc[Score],MATCH(INDEX([1]!tblOrg[Loc],MATCH(#REF!,[1]!tblOrg[Abbr],0)),[1]!tblLoc[Loc],0))</f>
        <v>#REF!</v>
      </c>
      <c r="U1385" s="6">
        <f>IFERROR(INDEX([1]!tblLoc[Score],MATCH(INDEX([1]!tblOrg[Loc],MATCH(INDEX(FacList,MATCH(tblTeamSch[[#This Row],[Facility]],INDEX(FacList,,1),0),3),[1]!tblOrg[Org Num],0)),[1]!tblLoc[Loc],0)),"")</f>
        <v>10</v>
      </c>
      <c r="V1385" s="6">
        <f>IF(OR(tblTeamSch[[#This Row],[Court]]="",tblTeamSch[[#This Row],[Home]]&gt;0),0,IF(tblTeamSch[[#This Row],[Court]]&lt;10,0,IF(tblTeamSch[[#This Row],[Home Court]]=10,0,10)))</f>
        <v>10</v>
      </c>
      <c r="W1385" s="6" t="e">
        <f>COUNTIFS(tblTeamSch[Travel Score for Game],10,tblTeamSch[Home],0,#REF!,#REF!)</f>
        <v>#REF!</v>
      </c>
      <c r="X1385" s="6" t="str">
        <f>IFERROR(INDEX(tblTeamSch[Overall Travel Score],MATCH(tblTeamSch[[#This Row],[Opponent]],tblTeamSch[Team],0)),"")</f>
        <v/>
      </c>
      <c r="Y1385" s="6" cm="1">
        <f t="array" ref="Y1385">IF(Y1384="Num",1,IF(Y1384="","",IF(Y1384+1&gt;TotalNumRegGames*2,"",Y1384+1)))</f>
        <v>1384</v>
      </c>
    </row>
    <row r="1386" spans="1:25" ht="13.35" customHeight="1" x14ac:dyDescent="0.3">
      <c r="A1386" s="6" cm="1">
        <f t="array" ref="A13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1106</v>
      </c>
      <c r="B1386" s="6" cm="1">
        <f t="array" ref="B13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6" s="6">
        <f>IFERROR(INDEX([1]!tblSchedule[Week Game Scheduled],MATCH(tblTeamSch[[#This Row],[Game Num]],[1]!tblSchedule[GameNum],0)),"")</f>
        <v>7</v>
      </c>
      <c r="D1386" s="6">
        <f>IFERROR(INDEX([1]!tblSchedule[Round],MATCH(tblTeamSch[[#This Row],[Game Num]],[1]!tblSchedule[GameNum],0)),"")</f>
        <v>5</v>
      </c>
      <c r="E1386" s="6">
        <f>IFERROR(INDEX([1]!tblSchedule[Rnd Sch],MATCH(tblTeamSch[[#This Row],[Game Num]],[1]!tblSchedule[GameNum],0)),"")</f>
        <v>5</v>
      </c>
      <c r="F1386" s="6" t="str">
        <f>IFERROR(INDEX([1]!tblSchedule[DLC],MATCH(tblTeamSch[[#This Row],[Game Num]],[1]!tblSchedule[GameNum],0)),"")</f>
        <v>4G2AA</v>
      </c>
      <c r="G1386" s="7" t="str">
        <f>IFERROR(INDEX([1]!tblSchedule[Facility],MATCH(tblTeamSch[[#This Row],[Game Num]],[1]!tblSchedule[GameNum],0)),"")</f>
        <v>Mary Queen of Peace</v>
      </c>
      <c r="H1386" s="8">
        <f>IFERROR(INDEX([1]!tblSchedule[Game Date],MATCH(tblTeamSch[[#This Row],[Game Num]],[1]!tblSchedule[GameNum],0)),"")</f>
        <v>46039</v>
      </c>
      <c r="I1386" s="9">
        <f>IFERROR(INDEX([1]!tblSchedule[Game Time],MATCH(tblTeamSch[[#This Row],[Game Num]],[1]!tblSchedule[GameNum],0)),"")</f>
        <v>0.45833333333333331</v>
      </c>
      <c r="J1386" s="10" t="str">
        <f>IFERROR(INDEX([1]!tblTeams[Organization],MATCH(tblTeamSch[[#This Row],[Team]],[1]!tblTeams[Team],0)),"")</f>
        <v>St. Gabriel</v>
      </c>
      <c r="K1386" s="10" t="str">
        <f>IFERROR(INDEX([1]!tblOrg[Abbr],MATCH(tblTeamSch[[#This Row],[Org]],[1]!tblOrg[Organization],0)),"")</f>
        <v>Gab</v>
      </c>
      <c r="L1386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6" s="10" t="str">
        <f>IFERROR(INDEX(IF(tblTeamSch[[#This Row],[1vs2]]=1,[1]!tblSchedule[Team 2 Name],[1]!tblSchedule[Team 1 Name]),MATCH(tblTeamSch[[#This Row],[Game Num]],[1]!tblSchedule[GameNum],0)),"")</f>
        <v>St Michael BB 4G#2</v>
      </c>
      <c r="N1386" s="6"/>
      <c r="O1386" s="6"/>
      <c r="P1386" s="6"/>
      <c r="Q1386" s="6">
        <f>INDEX([1]!tblSchedule[Home Game],MATCH(tblTeamSch[[#This Row],[Game Num]],[1]!tblSchedule[GameNum],0))</f>
        <v>0</v>
      </c>
      <c r="R1386" s="7" t="e">
        <f>IF(COUNTIFS(tblTeamSch[Team],tblTeamSch[[#This Row],[Team]],#REF!,1)&gt;1,"Y","")</f>
        <v>#REF!</v>
      </c>
      <c r="S1386" s="6">
        <f>INDEX([1]!tblLoc[Score],MATCH(INDEX([1]!tblOrg[Loc],MATCH(tblTeamSch[[#This Row],[Org]],[1]!tblOrg[Organization],0)),[1]!tblLoc[Loc],0))</f>
        <v>7</v>
      </c>
      <c r="T1386" s="6" t="e">
        <f>INDEX([1]!tblLoc[Score],MATCH(INDEX([1]!tblOrg[Loc],MATCH(#REF!,[1]!tblOrg[Abbr],0)),[1]!tblLoc[Loc],0))</f>
        <v>#REF!</v>
      </c>
      <c r="U1386" s="6">
        <f>IFERROR(INDEX([1]!tblLoc[Score],MATCH(INDEX([1]!tblOrg[Loc],MATCH(INDEX(FacList,MATCH(tblTeamSch[[#This Row],[Facility]],INDEX(FacList,,1),0),3),[1]!tblOrg[Org Num],0)),[1]!tblLoc[Loc],0)),"")</f>
        <v>10</v>
      </c>
      <c r="V1386" s="6">
        <f>IF(OR(tblTeamSch[[#This Row],[Court]]="",tblTeamSch[[#This Row],[Home]]&gt;0),0,IF(tblTeamSch[[#This Row],[Court]]&lt;10,0,IF(tblTeamSch[[#This Row],[Home Court]]=10,0,10)))</f>
        <v>10</v>
      </c>
      <c r="W1386" s="6" t="e">
        <f>COUNTIFS(tblTeamSch[Travel Score for Game],10,tblTeamSch[Home],0,#REF!,#REF!)</f>
        <v>#REF!</v>
      </c>
      <c r="X1386" s="6" t="str">
        <f>IFERROR(INDEX(tblTeamSch[Overall Travel Score],MATCH(tblTeamSch[[#This Row],[Opponent]],tblTeamSch[Team],0)),"")</f>
        <v/>
      </c>
      <c r="Y1386" s="6" cm="1">
        <f t="array" ref="Y1386">IF(Y1385="Num",1,IF(Y1385="","",IF(Y1385+1&gt;TotalNumRegGames*2,"",Y1385+1)))</f>
        <v>1385</v>
      </c>
    </row>
    <row r="1387" spans="1:25" ht="13.35" customHeight="1" x14ac:dyDescent="0.3">
      <c r="A1387" s="6" cm="1">
        <f t="array" ref="A13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1112</v>
      </c>
      <c r="B1387" s="6" cm="1">
        <f t="array" ref="B13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7" s="6">
        <f>IFERROR(INDEX([1]!tblSchedule[Week Game Scheduled],MATCH(tblTeamSch[[#This Row],[Game Num]],[1]!tblSchedule[GameNum],0)),"")</f>
        <v>8</v>
      </c>
      <c r="D1387" s="6">
        <f>IFERROR(INDEX([1]!tblSchedule[Round],MATCH(tblTeamSch[[#This Row],[Game Num]],[1]!tblSchedule[GameNum],0)),"")</f>
        <v>6</v>
      </c>
      <c r="E1387" s="6">
        <f>IFERROR(INDEX([1]!tblSchedule[Rnd Sch],MATCH(tblTeamSch[[#This Row],[Game Num]],[1]!tblSchedule[GameNum],0)),"")</f>
        <v>6</v>
      </c>
      <c r="F1387" s="6" t="str">
        <f>IFERROR(INDEX([1]!tblSchedule[DLC],MATCH(tblTeamSch[[#This Row],[Game Num]],[1]!tblSchedule[GameNum],0)),"")</f>
        <v>4G2AA</v>
      </c>
      <c r="G1387" s="7" t="str">
        <f>IFERROR(INDEX([1]!tblSchedule[Facility],MATCH(tblTeamSch[[#This Row],[Game Num]],[1]!tblSchedule[GameNum],0)),"")</f>
        <v>Holy Trinity Parish School</v>
      </c>
      <c r="H1387" s="8">
        <f>IFERROR(INDEX([1]!tblSchedule[Game Date],MATCH(tblTeamSch[[#This Row],[Game Num]],[1]!tblSchedule[GameNum],0)),"")</f>
        <v>46046</v>
      </c>
      <c r="I1387" s="9">
        <f>IFERROR(INDEX([1]!tblSchedule[Game Time],MATCH(tblTeamSch[[#This Row],[Game Num]],[1]!tblSchedule[GameNum],0)),"")</f>
        <v>0.54166666666666663</v>
      </c>
      <c r="J1387" s="10" t="str">
        <f>IFERROR(INDEX([1]!tblTeams[Organization],MATCH(tblTeamSch[[#This Row],[Team]],[1]!tblTeams[Team],0)),"")</f>
        <v>St. Gabriel</v>
      </c>
      <c r="K1387" s="10" t="str">
        <f>IFERROR(INDEX([1]!tblOrg[Abbr],MATCH(tblTeamSch[[#This Row],[Org]],[1]!tblOrg[Organization],0)),"")</f>
        <v>Gab</v>
      </c>
      <c r="L1387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7" s="10" t="str">
        <f>IFERROR(INDEX(IF(tblTeamSch[[#This Row],[1vs2]]=1,[1]!tblSchedule[Team 2 Name],[1]!tblSchedule[Team 1 Name]),MATCH(tblTeamSch[[#This Row],[Game Num]],[1]!tblSchedule[GameNum],0)),"")</f>
        <v>Holy Trinity BB 3/4G #2</v>
      </c>
      <c r="N1387" s="6"/>
      <c r="O1387" s="6"/>
      <c r="P1387" s="6"/>
      <c r="Q1387" s="6">
        <f>INDEX([1]!tblSchedule[Home Game],MATCH(tblTeamSch[[#This Row],[Game Num]],[1]!tblSchedule[GameNum],0))</f>
        <v>1</v>
      </c>
      <c r="R1387" s="7" t="e">
        <f>IF(COUNTIFS(tblTeamSch[Team],tblTeamSch[[#This Row],[Team]],#REF!,1)&gt;1,"Y","")</f>
        <v>#REF!</v>
      </c>
      <c r="S1387" s="6">
        <f>INDEX([1]!tblLoc[Score],MATCH(INDEX([1]!tblOrg[Loc],MATCH(tblTeamSch[[#This Row],[Org]],[1]!tblOrg[Organization],0)),[1]!tblLoc[Loc],0))</f>
        <v>7</v>
      </c>
      <c r="T1387" s="6" t="e">
        <f>INDEX([1]!tblLoc[Score],MATCH(INDEX([1]!tblOrg[Loc],MATCH(#REF!,[1]!tblOrg[Abbr],0)),[1]!tblLoc[Loc],0))</f>
        <v>#REF!</v>
      </c>
      <c r="U1387" s="6">
        <f>IFERROR(INDEX([1]!tblLoc[Score],MATCH(INDEX([1]!tblOrg[Loc],MATCH(INDEX(FacList,MATCH(tblTeamSch[[#This Row],[Facility]],INDEX(FacList,,1),0),3),[1]!tblOrg[Org Num],0)),[1]!tblLoc[Loc],0)),"")</f>
        <v>0</v>
      </c>
      <c r="V1387" s="6">
        <f>IF(OR(tblTeamSch[[#This Row],[Court]]="",tblTeamSch[[#This Row],[Home]]&gt;0),0,IF(tblTeamSch[[#This Row],[Court]]&lt;10,0,IF(tblTeamSch[[#This Row],[Home Court]]=10,0,10)))</f>
        <v>0</v>
      </c>
      <c r="W1387" s="6" t="e">
        <f>COUNTIFS(tblTeamSch[Travel Score for Game],10,tblTeamSch[Home],0,#REF!,#REF!)</f>
        <v>#REF!</v>
      </c>
      <c r="X1387" s="6" t="str">
        <f>IFERROR(INDEX(tblTeamSch[Overall Travel Score],MATCH(tblTeamSch[[#This Row],[Opponent]],tblTeamSch[Team],0)),"")</f>
        <v/>
      </c>
      <c r="Y1387" s="6" cm="1">
        <f t="array" ref="Y1387">IF(Y1386="Num",1,IF(Y1386="","",IF(Y1386+1&gt;TotalNumRegGames*2,"",Y1386+1)))</f>
        <v>1386</v>
      </c>
    </row>
    <row r="1388" spans="1:25" ht="13.35" customHeight="1" x14ac:dyDescent="0.3">
      <c r="A1388" s="6" cm="1">
        <f t="array" ref="A13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1118</v>
      </c>
      <c r="B1388" s="6" cm="1">
        <f t="array" ref="B13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8" s="6">
        <f>IFERROR(INDEX([1]!tblSchedule[Week Game Scheduled],MATCH(tblTeamSch[[#This Row],[Game Num]],[1]!tblSchedule[GameNum],0)),"")</f>
        <v>10</v>
      </c>
      <c r="D1388" s="6">
        <f>IFERROR(INDEX([1]!tblSchedule[Round],MATCH(tblTeamSch[[#This Row],[Game Num]],[1]!tblSchedule[GameNum],0)),"")</f>
        <v>7</v>
      </c>
      <c r="E1388" s="6">
        <f>IFERROR(INDEX([1]!tblSchedule[Rnd Sch],MATCH(tblTeamSch[[#This Row],[Game Num]],[1]!tblSchedule[GameNum],0)),"")</f>
        <v>7</v>
      </c>
      <c r="F1388" s="6" t="str">
        <f>IFERROR(INDEX([1]!tblSchedule[DLC],MATCH(tblTeamSch[[#This Row],[Game Num]],[1]!tblSchedule[GameNum],0)),"")</f>
        <v>4G2AA</v>
      </c>
      <c r="G1388" s="7" t="str">
        <f>IFERROR(INDEX([1]!tblSchedule[Facility],MATCH(tblTeamSch[[#This Row],[Game Num]],[1]!tblSchedule[GameNum],0)),"")</f>
        <v>St Francis of Assisi</v>
      </c>
      <c r="H1388" s="8">
        <f>IFERROR(INDEX([1]!tblSchedule[Game Date],MATCH(tblTeamSch[[#This Row],[Game Num]],[1]!tblSchedule[GameNum],0)),"")</f>
        <v>46054</v>
      </c>
      <c r="I1388" s="9">
        <f>IFERROR(INDEX([1]!tblSchedule[Game Time],MATCH(tblTeamSch[[#This Row],[Game Num]],[1]!tblSchedule[GameNum],0)),"")</f>
        <v>0.58333333333333337</v>
      </c>
      <c r="J1388" s="10" t="str">
        <f>IFERROR(INDEX([1]!tblTeams[Organization],MATCH(tblTeamSch[[#This Row],[Team]],[1]!tblTeams[Team],0)),"")</f>
        <v>St. Gabriel</v>
      </c>
      <c r="K1388" s="10" t="str">
        <f>IFERROR(INDEX([1]!tblOrg[Abbr],MATCH(tblTeamSch[[#This Row],[Org]],[1]!tblOrg[Organization],0)),"")</f>
        <v>Gab</v>
      </c>
      <c r="L1388" s="10" t="str">
        <f>IFERROR(INDEX(IF(tblTeamSch[[#This Row],[1vs2]]=1,[1]!tblSchedule[Team 1 Name],[1]!tblSchedule[Team 2 Name]),MATCH(tblTeamSch[[#This Row],[Game Num]],[1]!tblSchedule[GameNum],0)),"")</f>
        <v>St Gabriel Basketball 3/4 B Girls</v>
      </c>
      <c r="M1388" s="10" t="str">
        <f>IFERROR(INDEX(IF(tblTeamSch[[#This Row],[1vs2]]=1,[1]!tblSchedule[Team 2 Name],[1]!tblSchedule[Team 1 Name]),MATCH(tblTeamSch[[#This Row],[Game Num]],[1]!tblSchedule[GameNum],0)),"")</f>
        <v>St. Albert GBB 3/4 #2</v>
      </c>
      <c r="N1388" s="6"/>
      <c r="O1388" s="6"/>
      <c r="P1388" s="6"/>
      <c r="Q1388" s="6">
        <f>INDEX([1]!tblSchedule[Home Game],MATCH(tblTeamSch[[#This Row],[Game Num]],[1]!tblSchedule[GameNum],0))</f>
        <v>0</v>
      </c>
      <c r="R1388" s="7" t="e">
        <f>IF(COUNTIFS(tblTeamSch[Team],tblTeamSch[[#This Row],[Team]],#REF!,1)&gt;1,"Y","")</f>
        <v>#REF!</v>
      </c>
      <c r="S1388" s="6">
        <f>INDEX([1]!tblLoc[Score],MATCH(INDEX([1]!tblOrg[Loc],MATCH(tblTeamSch[[#This Row],[Org]],[1]!tblOrg[Organization],0)),[1]!tblLoc[Loc],0))</f>
        <v>7</v>
      </c>
      <c r="T1388" s="6" t="e">
        <f>INDEX([1]!tblLoc[Score],MATCH(INDEX([1]!tblOrg[Loc],MATCH(#REF!,[1]!tblOrg[Abbr],0)),[1]!tblLoc[Loc],0))</f>
        <v>#REF!</v>
      </c>
      <c r="U1388" s="6">
        <f>IFERROR(INDEX([1]!tblLoc[Score],MATCH(INDEX([1]!tblOrg[Loc],MATCH(INDEX(FacList,MATCH(tblTeamSch[[#This Row],[Facility]],INDEX(FacList,,1),0),3),[1]!tblOrg[Org Num],0)),[1]!tblLoc[Loc],0)),"")</f>
        <v>0</v>
      </c>
      <c r="V1388" s="6">
        <f>IF(OR(tblTeamSch[[#This Row],[Court]]="",tblTeamSch[[#This Row],[Home]]&gt;0),0,IF(tblTeamSch[[#This Row],[Court]]&lt;10,0,IF(tblTeamSch[[#This Row],[Home Court]]=10,0,10)))</f>
        <v>0</v>
      </c>
      <c r="W1388" s="6" t="e">
        <f>COUNTIFS(tblTeamSch[Travel Score for Game],10,tblTeamSch[Home],0,#REF!,#REF!)</f>
        <v>#REF!</v>
      </c>
      <c r="X1388" s="6" t="str">
        <f>IFERROR(INDEX(tblTeamSch[Overall Travel Score],MATCH(tblTeamSch[[#This Row],[Opponent]],tblTeamSch[Team],0)),"")</f>
        <v/>
      </c>
      <c r="Y1388" s="6" cm="1">
        <f t="array" ref="Y1388">IF(Y1387="Num",1,IF(Y1387="","",IF(Y1387+1&gt;TotalNumRegGames*2,"",Y1387+1)))</f>
        <v>1387</v>
      </c>
    </row>
    <row r="1389" spans="1:25" ht="13.35" customHeight="1" x14ac:dyDescent="0.3">
      <c r="A1389" s="6" cm="1">
        <f t="array" ref="A13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220</v>
      </c>
      <c r="B1389" s="6" cm="1">
        <f t="array" ref="B13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89" s="6">
        <f>IFERROR(INDEX([1]!tblSchedule[Week Game Scheduled],MATCH(tblTeamSch[[#This Row],[Game Num]],[1]!tblSchedule[GameNum],0)),"")</f>
        <v>50</v>
      </c>
      <c r="D1389" s="6">
        <f>IFERROR(INDEX([1]!tblSchedule[Round],MATCH(tblTeamSch[[#This Row],[Game Num]],[1]!tblSchedule[GameNum],0)),"")</f>
        <v>1</v>
      </c>
      <c r="E1389" s="6">
        <f>IFERROR(INDEX([1]!tblSchedule[Rnd Sch],MATCH(tblTeamSch[[#This Row],[Game Num]],[1]!tblSchedule[GameNum],0)),"")</f>
        <v>1</v>
      </c>
      <c r="F1389" s="6" t="str">
        <f>IFERROR(INDEX([1]!tblSchedule[DLC],MATCH(tblTeamSch[[#This Row],[Game Num]],[1]!tblSchedule[GameNum],0)),"")</f>
        <v>6B1AA</v>
      </c>
      <c r="G1389" s="7" t="str">
        <f>IFERROR(INDEX([1]!tblSchedule[Facility],MATCH(tblTeamSch[[#This Row],[Game Num]],[1]!tblSchedule[GameNum],0)),"")</f>
        <v>Holy Spirit Gym</v>
      </c>
      <c r="H1389" s="8">
        <f>IFERROR(INDEX([1]!tblSchedule[Game Date],MATCH(tblTeamSch[[#This Row],[Game Num]],[1]!tblSchedule[GameNum],0)),"")</f>
        <v>45998</v>
      </c>
      <c r="I1389" s="9">
        <f>IFERROR(INDEX([1]!tblSchedule[Game Time],MATCH(tblTeamSch[[#This Row],[Game Num]],[1]!tblSchedule[GameNum],0)),"")</f>
        <v>0.58333333333333337</v>
      </c>
      <c r="J1389" s="10" t="str">
        <f>IFERROR(INDEX([1]!tblTeams[Organization],MATCH(tblTeamSch[[#This Row],[Team]],[1]!tblTeams[Team],0)),"")</f>
        <v>St. Gabriel</v>
      </c>
      <c r="K1389" s="10" t="str">
        <f>IFERROR(INDEX([1]!tblOrg[Abbr],MATCH(tblTeamSch[[#This Row],[Org]],[1]!tblOrg[Organization],0)),"")</f>
        <v>Gab</v>
      </c>
      <c r="L1389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89" s="10" t="str">
        <f>IFERROR(INDEX(IF(tblTeamSch[[#This Row],[1vs2]]=1,[1]!tblSchedule[Team 2 Name],[1]!tblSchedule[Team 1 Name]),MATCH(tblTeamSch[[#This Row],[Game Num]],[1]!tblSchedule[GameNum],0)),"")</f>
        <v>Holy Spirit BBB 6#1</v>
      </c>
      <c r="N1389" s="6"/>
      <c r="O1389" s="6"/>
      <c r="P1389" s="6"/>
      <c r="Q1389" s="6">
        <f>INDEX([1]!tblSchedule[Home Game],MATCH(tblTeamSch[[#This Row],[Game Num]],[1]!tblSchedule[GameNum],0))</f>
        <v>1</v>
      </c>
      <c r="R1389" s="7" t="e">
        <f>IF(COUNTIFS(tblTeamSch[Team],tblTeamSch[[#This Row],[Team]],#REF!,1)&gt;1,"Y","")</f>
        <v>#REF!</v>
      </c>
      <c r="S1389" s="6">
        <f>INDEX([1]!tblLoc[Score],MATCH(INDEX([1]!tblOrg[Loc],MATCH(tblTeamSch[[#This Row],[Org]],[1]!tblOrg[Organization],0)),[1]!tblLoc[Loc],0))</f>
        <v>7</v>
      </c>
      <c r="T1389" s="6" t="e">
        <f>INDEX([1]!tblLoc[Score],MATCH(INDEX([1]!tblOrg[Loc],MATCH(#REF!,[1]!tblOrg[Abbr],0)),[1]!tblLoc[Loc],0))</f>
        <v>#REF!</v>
      </c>
      <c r="U1389" s="6">
        <f>IFERROR(INDEX([1]!tblLoc[Score],MATCH(INDEX([1]!tblOrg[Loc],MATCH(INDEX(FacList,MATCH(tblTeamSch[[#This Row],[Facility]],INDEX(FacList,,1),0),3),[1]!tblOrg[Org Num],0)),[1]!tblLoc[Loc],0)),"")</f>
        <v>0</v>
      </c>
      <c r="V1389" s="6">
        <f>IF(OR(tblTeamSch[[#This Row],[Court]]="",tblTeamSch[[#This Row],[Home]]&gt;0),0,IF(tblTeamSch[[#This Row],[Court]]&lt;10,0,IF(tblTeamSch[[#This Row],[Home Court]]=10,0,10)))</f>
        <v>0</v>
      </c>
      <c r="W1389" s="6" t="e">
        <f>COUNTIFS(tblTeamSch[Travel Score for Game],10,tblTeamSch[Home],0,#REF!,#REF!)</f>
        <v>#REF!</v>
      </c>
      <c r="X1389" s="6" t="str">
        <f>IFERROR(INDEX(tblTeamSch[Overall Travel Score],MATCH(tblTeamSch[[#This Row],[Opponent]],tblTeamSch[Team],0)),"")</f>
        <v/>
      </c>
      <c r="Y1389" s="6" cm="1">
        <f t="array" ref="Y1389">IF(Y1388="Num",1,IF(Y1388="","",IF(Y1388+1&gt;TotalNumRegGames*2,"",Y1388+1)))</f>
        <v>1388</v>
      </c>
    </row>
    <row r="1390" spans="1:25" ht="13.35" customHeight="1" x14ac:dyDescent="0.3">
      <c r="A1390" s="6" cm="1">
        <f t="array" ref="A13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226</v>
      </c>
      <c r="B1390" s="6" cm="1">
        <f t="array" ref="B13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90" s="6">
        <f>IFERROR(INDEX([1]!tblSchedule[Week Game Scheduled],MATCH(tblTeamSch[[#This Row],[Game Num]],[1]!tblSchedule[GameNum],0)),"")</f>
        <v>50</v>
      </c>
      <c r="D1390" s="6">
        <f>IFERROR(INDEX([1]!tblSchedule[Round],MATCH(tblTeamSch[[#This Row],[Game Num]],[1]!tblSchedule[GameNum],0)),"")</f>
        <v>2</v>
      </c>
      <c r="E1390" s="6">
        <f>IFERROR(INDEX([1]!tblSchedule[Rnd Sch],MATCH(tblTeamSch[[#This Row],[Game Num]],[1]!tblSchedule[GameNum],0)),"")</f>
        <v>2</v>
      </c>
      <c r="F1390" s="6" t="str">
        <f>IFERROR(INDEX([1]!tblSchedule[DLC],MATCH(tblTeamSch[[#This Row],[Game Num]],[1]!tblSchedule[GameNum],0)),"")</f>
        <v>6B1AA</v>
      </c>
      <c r="G1390" s="7" t="str">
        <f>IFERROR(INDEX([1]!tblSchedule[Facility],MATCH(tblTeamSch[[#This Row],[Game Num]],[1]!tblSchedule[GameNum],0)),"")</f>
        <v>St Mary Academy Gym</v>
      </c>
      <c r="H1390" s="8">
        <f>IFERROR(INDEX([1]!tblSchedule[Game Date],MATCH(tblTeamSch[[#This Row],[Game Num]],[1]!tblSchedule[GameNum],0)),"")</f>
        <v>46004</v>
      </c>
      <c r="I1390" s="9">
        <f>IFERROR(INDEX([1]!tblSchedule[Game Time],MATCH(tblTeamSch[[#This Row],[Game Num]],[1]!tblSchedule[GameNum],0)),"")</f>
        <v>0.375</v>
      </c>
      <c r="J1390" s="10" t="str">
        <f>IFERROR(INDEX([1]!tblTeams[Organization],MATCH(tblTeamSch[[#This Row],[Team]],[1]!tblTeams[Team],0)),"")</f>
        <v>St. Gabriel</v>
      </c>
      <c r="K1390" s="10" t="str">
        <f>IFERROR(INDEX([1]!tblOrg[Abbr],MATCH(tblTeamSch[[#This Row],[Org]],[1]!tblOrg[Organization],0)),"")</f>
        <v>Gab</v>
      </c>
      <c r="L1390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0" s="10" t="str">
        <f>IFERROR(INDEX(IF(tblTeamSch[[#This Row],[1vs2]]=1,[1]!tblSchedule[Team 2 Name],[1]!tblSchedule[Team 1 Name]),MATCH(tblTeamSch[[#This Row],[Game Num]],[1]!tblSchedule[GameNum],0)),"")</f>
        <v>St. Mary BB 6B - Green</v>
      </c>
      <c r="N1390" s="6"/>
      <c r="O1390" s="6"/>
      <c r="P1390" s="6"/>
      <c r="Q1390" s="6">
        <f>INDEX([1]!tblSchedule[Home Game],MATCH(tblTeamSch[[#This Row],[Game Num]],[1]!tblSchedule[GameNum],0))</f>
        <v>1</v>
      </c>
      <c r="R1390" s="7" t="e">
        <f>IF(COUNTIFS(tblTeamSch[Team],tblTeamSch[[#This Row],[Team]],#REF!,1)&gt;1,"Y","")</f>
        <v>#REF!</v>
      </c>
      <c r="S1390" s="6">
        <f>INDEX([1]!tblLoc[Score],MATCH(INDEX([1]!tblOrg[Loc],MATCH(tblTeamSch[[#This Row],[Org]],[1]!tblOrg[Organization],0)),[1]!tblLoc[Loc],0))</f>
        <v>7</v>
      </c>
      <c r="T1390" s="6" t="e">
        <f>INDEX([1]!tblLoc[Score],MATCH(INDEX([1]!tblOrg[Loc],MATCH(#REF!,[1]!tblOrg[Abbr],0)),[1]!tblLoc[Loc],0))</f>
        <v>#REF!</v>
      </c>
      <c r="U1390" s="6">
        <f>IFERROR(INDEX([1]!tblLoc[Score],MATCH(INDEX([1]!tblOrg[Loc],MATCH(INDEX(FacList,MATCH(tblTeamSch[[#This Row],[Facility]],INDEX(FacList,,1),0),3),[1]!tblOrg[Org Num],0)),[1]!tblLoc[Loc],0)),"")</f>
        <v>4</v>
      </c>
      <c r="V1390" s="6">
        <f>IF(OR(tblTeamSch[[#This Row],[Court]]="",tblTeamSch[[#This Row],[Home]]&gt;0),0,IF(tblTeamSch[[#This Row],[Court]]&lt;10,0,IF(tblTeamSch[[#This Row],[Home Court]]=10,0,10)))</f>
        <v>0</v>
      </c>
      <c r="W1390" s="6" t="e">
        <f>COUNTIFS(tblTeamSch[Travel Score for Game],10,tblTeamSch[Home],0,#REF!,#REF!)</f>
        <v>#REF!</v>
      </c>
      <c r="X1390" s="6" t="str">
        <f>IFERROR(INDEX(tblTeamSch[Overall Travel Score],MATCH(tblTeamSch[[#This Row],[Opponent]],tblTeamSch[Team],0)),"")</f>
        <v/>
      </c>
      <c r="Y1390" s="6" cm="1">
        <f t="array" ref="Y1390">IF(Y1389="Num",1,IF(Y1389="","",IF(Y1389+1&gt;TotalNumRegGames*2,"",Y1389+1)))</f>
        <v>1389</v>
      </c>
    </row>
    <row r="1391" spans="1:25" ht="13.35" customHeight="1" x14ac:dyDescent="0.3">
      <c r="A1391" s="6" cm="1">
        <f t="array" ref="A13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231</v>
      </c>
      <c r="B1391" s="6" cm="1">
        <f t="array" ref="B13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91" s="6">
        <f>IFERROR(INDEX([1]!tblSchedule[Week Game Scheduled],MATCH(tblTeamSch[[#This Row],[Game Num]],[1]!tblSchedule[GameNum],0)),"")</f>
        <v>6</v>
      </c>
      <c r="D1391" s="6">
        <f>IFERROR(INDEX([1]!tblSchedule[Round],MATCH(tblTeamSch[[#This Row],[Game Num]],[1]!tblSchedule[GameNum],0)),"")</f>
        <v>3</v>
      </c>
      <c r="E1391" s="6">
        <f>IFERROR(INDEX([1]!tblSchedule[Rnd Sch],MATCH(tblTeamSch[[#This Row],[Game Num]],[1]!tblSchedule[GameNum],0)),"")</f>
        <v>3</v>
      </c>
      <c r="F1391" s="6" t="str">
        <f>IFERROR(INDEX([1]!tblSchedule[DLC],MATCH(tblTeamSch[[#This Row],[Game Num]],[1]!tblSchedule[GameNum],0)),"")</f>
        <v>6B1AA</v>
      </c>
      <c r="G1391" s="7" t="str">
        <f>IFERROR(INDEX([1]!tblSchedule[Facility],MATCH(tblTeamSch[[#This Row],[Game Num]],[1]!tblSchedule[GameNum],0)),"")</f>
        <v>Saint Andrew Academy Gym</v>
      </c>
      <c r="H1391" s="8">
        <f>IFERROR(INDEX([1]!tblSchedule[Game Date],MATCH(tblTeamSch[[#This Row],[Game Num]],[1]!tblSchedule[GameNum],0)),"")</f>
        <v>46026</v>
      </c>
      <c r="I1391" s="9">
        <f>IFERROR(INDEX([1]!tblSchedule[Game Time],MATCH(tblTeamSch[[#This Row],[Game Num]],[1]!tblSchedule[GameNum],0)),"")</f>
        <v>0.58333333333333337</v>
      </c>
      <c r="J1391" s="10" t="str">
        <f>IFERROR(INDEX([1]!tblTeams[Organization],MATCH(tblTeamSch[[#This Row],[Team]],[1]!tblTeams[Team],0)),"")</f>
        <v>St. Gabriel</v>
      </c>
      <c r="K1391" s="10" t="str">
        <f>IFERROR(INDEX([1]!tblOrg[Abbr],MATCH(tblTeamSch[[#This Row],[Org]],[1]!tblOrg[Organization],0)),"")</f>
        <v>Gab</v>
      </c>
      <c r="L1391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1" s="10" t="str">
        <f>IFERROR(INDEX(IF(tblTeamSch[[#This Row],[1vs2]]=1,[1]!tblSchedule[Team 2 Name],[1]!tblSchedule[Team 1 Name]),MATCH(tblTeamSch[[#This Row],[Game Num]],[1]!tblSchedule[GameNum],0)),"")</f>
        <v>SHMS BB 6B#1</v>
      </c>
      <c r="N1391" s="6"/>
      <c r="O1391" s="6"/>
      <c r="P1391" s="6"/>
      <c r="Q1391" s="6">
        <f>INDEX([1]!tblSchedule[Home Game],MATCH(tblTeamSch[[#This Row],[Game Num]],[1]!tblSchedule[GameNum],0))</f>
        <v>0</v>
      </c>
      <c r="R1391" s="7" t="e">
        <f>IF(COUNTIFS(tblTeamSch[Team],tblTeamSch[[#This Row],[Team]],#REF!,1)&gt;1,"Y","")</f>
        <v>#REF!</v>
      </c>
      <c r="S1391" s="6">
        <f>INDEX([1]!tblLoc[Score],MATCH(INDEX([1]!tblOrg[Loc],MATCH(tblTeamSch[[#This Row],[Org]],[1]!tblOrg[Organization],0)),[1]!tblLoc[Loc],0))</f>
        <v>7</v>
      </c>
      <c r="T1391" s="6" t="e">
        <f>INDEX([1]!tblLoc[Score],MATCH(INDEX([1]!tblOrg[Loc],MATCH(#REF!,[1]!tblOrg[Abbr],0)),[1]!tblLoc[Loc],0))</f>
        <v>#REF!</v>
      </c>
      <c r="U1391" s="6">
        <f>IFERROR(INDEX([1]!tblLoc[Score],MATCH(INDEX([1]!tblOrg[Loc],MATCH(INDEX(FacList,MATCH(tblTeamSch[[#This Row],[Facility]],INDEX(FacList,,1),0),3),[1]!tblOrg[Org Num],0)),[1]!tblLoc[Loc],0)),"")</f>
        <v>10</v>
      </c>
      <c r="V1391" s="6">
        <f>IF(OR(tblTeamSch[[#This Row],[Court]]="",tblTeamSch[[#This Row],[Home]]&gt;0),0,IF(tblTeamSch[[#This Row],[Court]]&lt;10,0,IF(tblTeamSch[[#This Row],[Home Court]]=10,0,10)))</f>
        <v>10</v>
      </c>
      <c r="W1391" s="6" t="e">
        <f>COUNTIFS(tblTeamSch[Travel Score for Game],10,tblTeamSch[Home],0,#REF!,#REF!)</f>
        <v>#REF!</v>
      </c>
      <c r="X1391" s="6" t="str">
        <f>IFERROR(INDEX(tblTeamSch[Overall Travel Score],MATCH(tblTeamSch[[#This Row],[Opponent]],tblTeamSch[Team],0)),"")</f>
        <v/>
      </c>
      <c r="Y1391" s="6" cm="1">
        <f t="array" ref="Y1391">IF(Y1390="Num",1,IF(Y1390="","",IF(Y1390+1&gt;TotalNumRegGames*2,"",Y1390+1)))</f>
        <v>1390</v>
      </c>
    </row>
    <row r="1392" spans="1:25" ht="13.35" customHeight="1" x14ac:dyDescent="0.3">
      <c r="A1392" s="6" cm="1">
        <f t="array" ref="A13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239</v>
      </c>
      <c r="B1392" s="6" cm="1">
        <f t="array" ref="B13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2" s="6">
        <f>IFERROR(INDEX([1]!tblSchedule[Week Game Scheduled],MATCH(tblTeamSch[[#This Row],[Game Num]],[1]!tblSchedule[GameNum],0)),"")</f>
        <v>7</v>
      </c>
      <c r="D1392" s="6">
        <f>IFERROR(INDEX([1]!tblSchedule[Round],MATCH(tblTeamSch[[#This Row],[Game Num]],[1]!tblSchedule[GameNum],0)),"")</f>
        <v>4</v>
      </c>
      <c r="E1392" s="6">
        <f>IFERROR(INDEX([1]!tblSchedule[Rnd Sch],MATCH(tblTeamSch[[#This Row],[Game Num]],[1]!tblSchedule[GameNum],0)),"")</f>
        <v>4</v>
      </c>
      <c r="F1392" s="6" t="str">
        <f>IFERROR(INDEX([1]!tblSchedule[DLC],MATCH(tblTeamSch[[#This Row],[Game Num]],[1]!tblSchedule[GameNum],0)),"")</f>
        <v>6B1AA</v>
      </c>
      <c r="G1392" s="7" t="str">
        <f>IFERROR(INDEX([1]!tblSchedule[Facility],MATCH(tblTeamSch[[#This Row],[Game Num]],[1]!tblSchedule[GameNum],0)),"")</f>
        <v>ST. RAPHAEL GYMNASIUM</v>
      </c>
      <c r="H1392" s="8">
        <f>IFERROR(INDEX([1]!tblSchedule[Game Date],MATCH(tblTeamSch[[#This Row],[Game Num]],[1]!tblSchedule[GameNum],0)),"")</f>
        <v>46033</v>
      </c>
      <c r="I1392" s="9">
        <f>IFERROR(INDEX([1]!tblSchedule[Game Time],MATCH(tblTeamSch[[#This Row],[Game Num]],[1]!tblSchedule[GameNum],0)),"")</f>
        <v>0.625</v>
      </c>
      <c r="J1392" s="10" t="str">
        <f>IFERROR(INDEX([1]!tblTeams[Organization],MATCH(tblTeamSch[[#This Row],[Team]],[1]!tblTeams[Team],0)),"")</f>
        <v>St. Gabriel</v>
      </c>
      <c r="K1392" s="10" t="str">
        <f>IFERROR(INDEX([1]!tblOrg[Abbr],MATCH(tblTeamSch[[#This Row],[Org]],[1]!tblOrg[Organization],0)),"")</f>
        <v>Gab</v>
      </c>
      <c r="L1392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2" s="10" t="str">
        <f>IFERROR(INDEX(IF(tblTeamSch[[#This Row],[1vs2]]=1,[1]!tblSchedule[Team 2 Name],[1]!tblSchedule[Team 1 Name]),MATCH(tblTeamSch[[#This Row],[Game Num]],[1]!tblSchedule[GameNum],0)),"")</f>
        <v>St. Raphael BB 6B #1</v>
      </c>
      <c r="N1392" s="6"/>
      <c r="O1392" s="6"/>
      <c r="P1392" s="6"/>
      <c r="Q1392" s="6">
        <f>INDEX([1]!tblSchedule[Home Game],MATCH(tblTeamSch[[#This Row],[Game Num]],[1]!tblSchedule[GameNum],0))</f>
        <v>1</v>
      </c>
      <c r="R1392" s="7" t="e">
        <f>IF(COUNTIFS(tblTeamSch[Team],tblTeamSch[[#This Row],[Team]],#REF!,1)&gt;1,"Y","")</f>
        <v>#REF!</v>
      </c>
      <c r="S1392" s="6">
        <f>INDEX([1]!tblLoc[Score],MATCH(INDEX([1]!tblOrg[Loc],MATCH(tblTeamSch[[#This Row],[Org]],[1]!tblOrg[Organization],0)),[1]!tblLoc[Loc],0))</f>
        <v>7</v>
      </c>
      <c r="T1392" s="6" t="e">
        <f>INDEX([1]!tblLoc[Score],MATCH(INDEX([1]!tblOrg[Loc],MATCH(#REF!,[1]!tblOrg[Abbr],0)),[1]!tblLoc[Loc],0))</f>
        <v>#REF!</v>
      </c>
      <c r="U1392" s="6">
        <f>IFERROR(INDEX([1]!tblLoc[Score],MATCH(INDEX([1]!tblOrg[Loc],MATCH(INDEX(FacList,MATCH(tblTeamSch[[#This Row],[Facility]],INDEX(FacList,,1),0),3),[1]!tblOrg[Org Num],0)),[1]!tblLoc[Loc],0)),"")</f>
        <v>0</v>
      </c>
      <c r="V1392" s="6">
        <f>IF(OR(tblTeamSch[[#This Row],[Court]]="",tblTeamSch[[#This Row],[Home]]&gt;0),0,IF(tblTeamSch[[#This Row],[Court]]&lt;10,0,IF(tblTeamSch[[#This Row],[Home Court]]=10,0,10)))</f>
        <v>0</v>
      </c>
      <c r="W1392" s="6" t="e">
        <f>COUNTIFS(tblTeamSch[Travel Score for Game],10,tblTeamSch[Home],0,#REF!,#REF!)</f>
        <v>#REF!</v>
      </c>
      <c r="X1392" s="6" t="str">
        <f>IFERROR(INDEX(tblTeamSch[Overall Travel Score],MATCH(tblTeamSch[[#This Row],[Opponent]],tblTeamSch[Team],0)),"")</f>
        <v/>
      </c>
      <c r="Y1392" s="6" cm="1">
        <f t="array" ref="Y1392">IF(Y1391="Num",1,IF(Y1391="","",IF(Y1391+1&gt;TotalNumRegGames*2,"",Y1391+1)))</f>
        <v>1391</v>
      </c>
    </row>
    <row r="1393" spans="1:25" ht="13.35" customHeight="1" x14ac:dyDescent="0.3">
      <c r="A1393" s="6" cm="1">
        <f t="array" ref="A13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245</v>
      </c>
      <c r="B1393" s="6" cm="1">
        <f t="array" ref="B13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3" s="6">
        <f>IFERROR(INDEX([1]!tblSchedule[Week Game Scheduled],MATCH(tblTeamSch[[#This Row],[Game Num]],[1]!tblSchedule[GameNum],0)),"")</f>
        <v>7</v>
      </c>
      <c r="D1393" s="6">
        <f>IFERROR(INDEX([1]!tblSchedule[Round],MATCH(tblTeamSch[[#This Row],[Game Num]],[1]!tblSchedule[GameNum],0)),"")</f>
        <v>5</v>
      </c>
      <c r="E1393" s="6">
        <f>IFERROR(INDEX([1]!tblSchedule[Rnd Sch],MATCH(tblTeamSch[[#This Row],[Game Num]],[1]!tblSchedule[GameNum],0)),"")</f>
        <v>5</v>
      </c>
      <c r="F1393" s="6" t="str">
        <f>IFERROR(INDEX([1]!tblSchedule[DLC],MATCH(tblTeamSch[[#This Row],[Game Num]],[1]!tblSchedule[GameNum],0)),"")</f>
        <v>6B1AA</v>
      </c>
      <c r="G1393" s="7" t="str">
        <f>IFERROR(INDEX([1]!tblSchedule[Facility],MATCH(tblTeamSch[[#This Row],[Game Num]],[1]!tblSchedule[GameNum],0)),"")</f>
        <v>St. Gabriel Multi-Purpose Building</v>
      </c>
      <c r="H1393" s="8">
        <f>IFERROR(INDEX([1]!tblSchedule[Game Date],MATCH(tblTeamSch[[#This Row],[Game Num]],[1]!tblSchedule[GameNum],0)),"")</f>
        <v>46039</v>
      </c>
      <c r="I1393" s="9">
        <f>IFERROR(INDEX([1]!tblSchedule[Game Time],MATCH(tblTeamSch[[#This Row],[Game Num]],[1]!tblSchedule[GameNum],0)),"")</f>
        <v>0.45833333333333331</v>
      </c>
      <c r="J1393" s="10" t="str">
        <f>IFERROR(INDEX([1]!tblTeams[Organization],MATCH(tblTeamSch[[#This Row],[Team]],[1]!tblTeams[Team],0)),"")</f>
        <v>St. Gabriel</v>
      </c>
      <c r="K1393" s="10" t="str">
        <f>IFERROR(INDEX([1]!tblOrg[Abbr],MATCH(tblTeamSch[[#This Row],[Org]],[1]!tblOrg[Organization],0)),"")</f>
        <v>Gab</v>
      </c>
      <c r="L1393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3" s="10" t="str">
        <f>IFERROR(INDEX(IF(tblTeamSch[[#This Row],[1vs2]]=1,[1]!tblSchedule[Team 2 Name],[1]!tblSchedule[Team 1 Name]),MATCH(tblTeamSch[[#This Row],[Game Num]],[1]!tblSchedule[GameNum],0)),"")</f>
        <v>St Michael BB 6B#1</v>
      </c>
      <c r="N1393" s="6"/>
      <c r="O1393" s="6"/>
      <c r="P1393" s="6"/>
      <c r="Q1393" s="6">
        <f>INDEX([1]!tblSchedule[Home Game],MATCH(tblTeamSch[[#This Row],[Game Num]],[1]!tblSchedule[GameNum],0))</f>
        <v>1</v>
      </c>
      <c r="R1393" s="7" t="e">
        <f>IF(COUNTIFS(tblTeamSch[Team],tblTeamSch[[#This Row],[Team]],#REF!,1)&gt;1,"Y","")</f>
        <v>#REF!</v>
      </c>
      <c r="S1393" s="6">
        <f>INDEX([1]!tblLoc[Score],MATCH(INDEX([1]!tblOrg[Loc],MATCH(tblTeamSch[[#This Row],[Org]],[1]!tblOrg[Organization],0)),[1]!tblLoc[Loc],0))</f>
        <v>7</v>
      </c>
      <c r="T1393" s="6" t="e">
        <f>INDEX([1]!tblLoc[Score],MATCH(INDEX([1]!tblOrg[Loc],MATCH(#REF!,[1]!tblOrg[Abbr],0)),[1]!tblLoc[Loc],0))</f>
        <v>#REF!</v>
      </c>
      <c r="U1393" s="6">
        <f>IFERROR(INDEX([1]!tblLoc[Score],MATCH(INDEX([1]!tblOrg[Loc],MATCH(INDEX(FacList,MATCH(tblTeamSch[[#This Row],[Facility]],INDEX(FacList,,1),0),3),[1]!tblOrg[Org Num],0)),[1]!tblLoc[Loc],0)),"")</f>
        <v>7</v>
      </c>
      <c r="V1393" s="6">
        <f>IF(OR(tblTeamSch[[#This Row],[Court]]="",tblTeamSch[[#This Row],[Home]]&gt;0),0,IF(tblTeamSch[[#This Row],[Court]]&lt;10,0,IF(tblTeamSch[[#This Row],[Home Court]]=10,0,10)))</f>
        <v>0</v>
      </c>
      <c r="W1393" s="6" t="e">
        <f>COUNTIFS(tblTeamSch[Travel Score for Game],10,tblTeamSch[Home],0,#REF!,#REF!)</f>
        <v>#REF!</v>
      </c>
      <c r="X1393" s="6" t="str">
        <f>IFERROR(INDEX(tblTeamSch[Overall Travel Score],MATCH(tblTeamSch[[#This Row],[Opponent]],tblTeamSch[Team],0)),"")</f>
        <v/>
      </c>
      <c r="Y1393" s="6" cm="1">
        <f t="array" ref="Y1393">IF(Y1392="Num",1,IF(Y1392="","",IF(Y1392+1&gt;TotalNumRegGames*2,"",Y1392+1)))</f>
        <v>1392</v>
      </c>
    </row>
    <row r="1394" spans="1:25" ht="13.35" customHeight="1" x14ac:dyDescent="0.3">
      <c r="A1394" s="6" cm="1">
        <f t="array" ref="A13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251</v>
      </c>
      <c r="B1394" s="6" cm="1">
        <f t="array" ref="B13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4" s="6">
        <f>IFERROR(INDEX([1]!tblSchedule[Week Game Scheduled],MATCH(tblTeamSch[[#This Row],[Game Num]],[1]!tblSchedule[GameNum],0)),"")</f>
        <v>9</v>
      </c>
      <c r="D1394" s="6">
        <f>IFERROR(INDEX([1]!tblSchedule[Round],MATCH(tblTeamSch[[#This Row],[Game Num]],[1]!tblSchedule[GameNum],0)),"")</f>
        <v>6</v>
      </c>
      <c r="E1394" s="6">
        <f>IFERROR(INDEX([1]!tblSchedule[Rnd Sch],MATCH(tblTeamSch[[#This Row],[Game Num]],[1]!tblSchedule[GameNum],0)),"")</f>
        <v>6</v>
      </c>
      <c r="F1394" s="6" t="str">
        <f>IFERROR(INDEX([1]!tblSchedule[DLC],MATCH(tblTeamSch[[#This Row],[Game Num]],[1]!tblSchedule[GameNum],0)),"")</f>
        <v>6B1AA</v>
      </c>
      <c r="G1394" s="7" t="str">
        <f>IFERROR(INDEX([1]!tblSchedule[Facility],MATCH(tblTeamSch[[#This Row],[Game Num]],[1]!tblSchedule[GameNum],0)),"")</f>
        <v>Holy Trinity Parish School</v>
      </c>
      <c r="H1394" s="8">
        <f>IFERROR(INDEX([1]!tblSchedule[Game Date],MATCH(tblTeamSch[[#This Row],[Game Num]],[1]!tblSchedule[GameNum],0)),"")</f>
        <v>46047</v>
      </c>
      <c r="I1394" s="9">
        <f>IFERROR(INDEX([1]!tblSchedule[Game Time],MATCH(tblTeamSch[[#This Row],[Game Num]],[1]!tblSchedule[GameNum],0)),"")</f>
        <v>0.625</v>
      </c>
      <c r="J1394" s="10" t="str">
        <f>IFERROR(INDEX([1]!tblTeams[Organization],MATCH(tblTeamSch[[#This Row],[Team]],[1]!tblTeams[Team],0)),"")</f>
        <v>St. Gabriel</v>
      </c>
      <c r="K1394" s="10" t="str">
        <f>IFERROR(INDEX([1]!tblOrg[Abbr],MATCH(tblTeamSch[[#This Row],[Org]],[1]!tblOrg[Organization],0)),"")</f>
        <v>Gab</v>
      </c>
      <c r="L1394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4" s="10" t="str">
        <f>IFERROR(INDEX(IF(tblTeamSch[[#This Row],[1vs2]]=1,[1]!tblSchedule[Team 2 Name],[1]!tblSchedule[Team 1 Name]),MATCH(tblTeamSch[[#This Row],[Game Num]],[1]!tblSchedule[GameNum],0)),"")</f>
        <v>Holy Trinity BB 5/6B #1</v>
      </c>
      <c r="N1394" s="6"/>
      <c r="O1394" s="6"/>
      <c r="P1394" s="6"/>
      <c r="Q1394" s="6">
        <f>INDEX([1]!tblSchedule[Home Game],MATCH(tblTeamSch[[#This Row],[Game Num]],[1]!tblSchedule[GameNum],0))</f>
        <v>1</v>
      </c>
      <c r="R1394" s="7" t="e">
        <f>IF(COUNTIFS(tblTeamSch[Team],tblTeamSch[[#This Row],[Team]],#REF!,1)&gt;1,"Y","")</f>
        <v>#REF!</v>
      </c>
      <c r="S1394" s="6">
        <f>INDEX([1]!tblLoc[Score],MATCH(INDEX([1]!tblOrg[Loc],MATCH(tblTeamSch[[#This Row],[Org]],[1]!tblOrg[Organization],0)),[1]!tblLoc[Loc],0))</f>
        <v>7</v>
      </c>
      <c r="T1394" s="6" t="e">
        <f>INDEX([1]!tblLoc[Score],MATCH(INDEX([1]!tblOrg[Loc],MATCH(#REF!,[1]!tblOrg[Abbr],0)),[1]!tblLoc[Loc],0))</f>
        <v>#REF!</v>
      </c>
      <c r="U1394" s="6">
        <f>IFERROR(INDEX([1]!tblLoc[Score],MATCH(INDEX([1]!tblOrg[Loc],MATCH(INDEX(FacList,MATCH(tblTeamSch[[#This Row],[Facility]],INDEX(FacList,,1),0),3),[1]!tblOrg[Org Num],0)),[1]!tblLoc[Loc],0)),"")</f>
        <v>0</v>
      </c>
      <c r="V1394" s="6">
        <f>IF(OR(tblTeamSch[[#This Row],[Court]]="",tblTeamSch[[#This Row],[Home]]&gt;0),0,IF(tblTeamSch[[#This Row],[Court]]&lt;10,0,IF(tblTeamSch[[#This Row],[Home Court]]=10,0,10)))</f>
        <v>0</v>
      </c>
      <c r="W1394" s="6" t="e">
        <f>COUNTIFS(tblTeamSch[Travel Score for Game],10,tblTeamSch[Home],0,#REF!,#REF!)</f>
        <v>#REF!</v>
      </c>
      <c r="X1394" s="6" t="str">
        <f>IFERROR(INDEX(tblTeamSch[Overall Travel Score],MATCH(tblTeamSch[[#This Row],[Opponent]],tblTeamSch[Team],0)),"")</f>
        <v/>
      </c>
      <c r="Y1394" s="6" cm="1">
        <f t="array" ref="Y1394">IF(Y1393="Num",1,IF(Y1393="","",IF(Y1393+1&gt;TotalNumRegGames*2,"",Y1393+1)))</f>
        <v>1393</v>
      </c>
    </row>
    <row r="1395" spans="1:25" ht="13.35" customHeight="1" x14ac:dyDescent="0.3">
      <c r="A1395" s="6" cm="1">
        <f t="array" ref="A13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257</v>
      </c>
      <c r="B1395" s="6" cm="1">
        <f t="array" ref="B13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5" s="6">
        <f>IFERROR(INDEX([1]!tblSchedule[Week Game Scheduled],MATCH(tblTeamSch[[#This Row],[Game Num]],[1]!tblSchedule[GameNum],0)),"")</f>
        <v>10</v>
      </c>
      <c r="D1395" s="6">
        <f>IFERROR(INDEX([1]!tblSchedule[Round],MATCH(tblTeamSch[[#This Row],[Game Num]],[1]!tblSchedule[GameNum],0)),"")</f>
        <v>7</v>
      </c>
      <c r="E1395" s="6">
        <f>IFERROR(INDEX([1]!tblSchedule[Rnd Sch],MATCH(tblTeamSch[[#This Row],[Game Num]],[1]!tblSchedule[GameNum],0)),"")</f>
        <v>7</v>
      </c>
      <c r="F1395" s="6" t="str">
        <f>IFERROR(INDEX([1]!tblSchedule[DLC],MATCH(tblTeamSch[[#This Row],[Game Num]],[1]!tblSchedule[GameNum],0)),"")</f>
        <v>6B1AA</v>
      </c>
      <c r="G1395" s="7" t="str">
        <f>IFERROR(INDEX([1]!tblSchedule[Facility],MATCH(tblTeamSch[[#This Row],[Game Num]],[1]!tblSchedule[GameNum],0)),"")</f>
        <v>St Edward Gym</v>
      </c>
      <c r="H1395" s="8">
        <f>IFERROR(INDEX([1]!tblSchedule[Game Date],MATCH(tblTeamSch[[#This Row],[Game Num]],[1]!tblSchedule[GameNum],0)),"")</f>
        <v>46054</v>
      </c>
      <c r="I1395" s="9">
        <f>IFERROR(INDEX([1]!tblSchedule[Game Time],MATCH(tblTeamSch[[#This Row],[Game Num]],[1]!tblSchedule[GameNum],0)),"")</f>
        <v>0.54166666666666663</v>
      </c>
      <c r="J1395" s="10" t="str">
        <f>IFERROR(INDEX([1]!tblTeams[Organization],MATCH(tblTeamSch[[#This Row],[Team]],[1]!tblTeams[Team],0)),"")</f>
        <v>St. Gabriel</v>
      </c>
      <c r="K1395" s="10" t="str">
        <f>IFERROR(INDEX([1]!tblOrg[Abbr],MATCH(tblTeamSch[[#This Row],[Org]],[1]!tblOrg[Organization],0)),"")</f>
        <v>Gab</v>
      </c>
      <c r="L1395" s="10" t="str">
        <f>IFERROR(INDEX(IF(tblTeamSch[[#This Row],[1vs2]]=1,[1]!tblSchedule[Team 1 Name],[1]!tblSchedule[Team 2 Name]),MATCH(tblTeamSch[[#This Row],[Game Num]],[1]!tblSchedule[GameNum],0)),"")</f>
        <v>St Gabriel Basketball 5/6 A Boys</v>
      </c>
      <c r="M1395" s="10" t="str">
        <f>IFERROR(INDEX(IF(tblTeamSch[[#This Row],[1vs2]]=1,[1]!tblSchedule[Team 2 Name],[1]!tblSchedule[Team 1 Name]),MATCH(tblTeamSch[[#This Row],[Game Num]],[1]!tblSchedule[GameNum],0)),"")</f>
        <v>St. Albert BB 6B #1</v>
      </c>
      <c r="N1395" s="6"/>
      <c r="O1395" s="6"/>
      <c r="P1395" s="6"/>
      <c r="Q1395" s="6">
        <f>INDEX([1]!tblSchedule[Home Game],MATCH(tblTeamSch[[#This Row],[Game Num]],[1]!tblSchedule[GameNum],0))</f>
        <v>0</v>
      </c>
      <c r="R1395" s="7" t="e">
        <f>IF(COUNTIFS(tblTeamSch[Team],tblTeamSch[[#This Row],[Team]],#REF!,1)&gt;1,"Y","")</f>
        <v>#REF!</v>
      </c>
      <c r="S1395" s="6">
        <f>INDEX([1]!tblLoc[Score],MATCH(INDEX([1]!tblOrg[Loc],MATCH(tblTeamSch[[#This Row],[Org]],[1]!tblOrg[Organization],0)),[1]!tblLoc[Loc],0))</f>
        <v>7</v>
      </c>
      <c r="T1395" s="6" t="e">
        <f>INDEX([1]!tblLoc[Score],MATCH(INDEX([1]!tblOrg[Loc],MATCH(#REF!,[1]!tblOrg[Abbr],0)),[1]!tblLoc[Loc],0))</f>
        <v>#REF!</v>
      </c>
      <c r="U1395" s="6">
        <f>IFERROR(INDEX([1]!tblLoc[Score],MATCH(INDEX([1]!tblOrg[Loc],MATCH(INDEX(FacList,MATCH(tblTeamSch[[#This Row],[Facility]],INDEX(FacList,,1),0),3),[1]!tblOrg[Org Num],0)),[1]!tblLoc[Loc],0)),"")</f>
        <v>7</v>
      </c>
      <c r="V1395" s="6">
        <f>IF(OR(tblTeamSch[[#This Row],[Court]]="",tblTeamSch[[#This Row],[Home]]&gt;0),0,IF(tblTeamSch[[#This Row],[Court]]&lt;10,0,IF(tblTeamSch[[#This Row],[Home Court]]=10,0,10)))</f>
        <v>0</v>
      </c>
      <c r="W1395" s="6" t="e">
        <f>COUNTIFS(tblTeamSch[Travel Score for Game],10,tblTeamSch[Home],0,#REF!,#REF!)</f>
        <v>#REF!</v>
      </c>
      <c r="X1395" s="6" t="str">
        <f>IFERROR(INDEX(tblTeamSch[Overall Travel Score],MATCH(tblTeamSch[[#This Row],[Opponent]],tblTeamSch[Team],0)),"")</f>
        <v/>
      </c>
      <c r="Y1395" s="6" cm="1">
        <f t="array" ref="Y1395">IF(Y1394="Num",1,IF(Y1394="","",IF(Y1394+1&gt;TotalNumRegGames*2,"",Y1394+1)))</f>
        <v>1394</v>
      </c>
    </row>
    <row r="1396" spans="1:25" ht="13.35" customHeight="1" x14ac:dyDescent="0.3">
      <c r="A1396" s="6" cm="1">
        <f t="array" ref="A13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303</v>
      </c>
      <c r="B1396" s="6" cm="1">
        <f t="array" ref="B13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396" s="6">
        <f>IFERROR(INDEX([1]!tblSchedule[Week Game Scheduled],MATCH(tblTeamSch[[#This Row],[Game Num]],[1]!tblSchedule[GameNum],0)),"")</f>
        <v>49</v>
      </c>
      <c r="D1396" s="6">
        <f>IFERROR(INDEX([1]!tblSchedule[Round],MATCH(tblTeamSch[[#This Row],[Game Num]],[1]!tblSchedule[GameNum],0)),"")</f>
        <v>1</v>
      </c>
      <c r="E1396" s="6">
        <f>IFERROR(INDEX([1]!tblSchedule[Rnd Sch],MATCH(tblTeamSch[[#This Row],[Game Num]],[1]!tblSchedule[GameNum],0)),"")</f>
        <v>1</v>
      </c>
      <c r="F1396" s="6" t="str">
        <f>IFERROR(INDEX([1]!tblSchedule[DLC],MATCH(tblTeamSch[[#This Row],[Game Num]],[1]!tblSchedule[GameNum],0)),"")</f>
        <v>6B2AA</v>
      </c>
      <c r="G1396" s="7" t="str">
        <f>IFERROR(INDEX([1]!tblSchedule[Facility],MATCH(tblTeamSch[[#This Row],[Game Num]],[1]!tblSchedule[GameNum],0)),"")</f>
        <v>St. Michael Community Center</v>
      </c>
      <c r="H1396" s="8">
        <f>IFERROR(INDEX([1]!tblSchedule[Game Date],MATCH(tblTeamSch[[#This Row],[Game Num]],[1]!tblSchedule[GameNum],0)),"")</f>
        <v>45997</v>
      </c>
      <c r="I1396" s="9">
        <f>IFERROR(INDEX([1]!tblSchedule[Game Time],MATCH(tblTeamSch[[#This Row],[Game Num]],[1]!tblSchedule[GameNum],0)),"")</f>
        <v>0.375</v>
      </c>
      <c r="J1396" s="10" t="str">
        <f>IFERROR(INDEX([1]!tblTeams[Organization],MATCH(tblTeamSch[[#This Row],[Team]],[1]!tblTeams[Team],0)),"")</f>
        <v>St. Gabriel</v>
      </c>
      <c r="K1396" s="10" t="str">
        <f>IFERROR(INDEX([1]!tblOrg[Abbr],MATCH(tblTeamSch[[#This Row],[Org]],[1]!tblOrg[Organization],0)),"")</f>
        <v>Gab</v>
      </c>
      <c r="L1396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396" s="10" t="str">
        <f>IFERROR(INDEX(IF(tblTeamSch[[#This Row],[1vs2]]=1,[1]!tblSchedule[Team 2 Name],[1]!tblSchedule[Team 1 Name]),MATCH(tblTeamSch[[#This Row],[Game Num]],[1]!tblSchedule[GameNum],0)),"")</f>
        <v>St. Mary BB 6B - Blue</v>
      </c>
      <c r="N1396" s="6"/>
      <c r="O1396" s="6"/>
      <c r="P1396" s="6"/>
      <c r="Q1396" s="6">
        <f>INDEX([1]!tblSchedule[Home Game],MATCH(tblTeamSch[[#This Row],[Game Num]],[1]!tblSchedule[GameNum],0))</f>
        <v>0</v>
      </c>
      <c r="R1396" s="7" t="e">
        <f>IF(COUNTIFS(tblTeamSch[Team],tblTeamSch[[#This Row],[Team]],#REF!,1)&gt;1,"Y","")</f>
        <v>#REF!</v>
      </c>
      <c r="S1396" s="6">
        <f>INDEX([1]!tblLoc[Score],MATCH(INDEX([1]!tblOrg[Loc],MATCH(tblTeamSch[[#This Row],[Org]],[1]!tblOrg[Organization],0)),[1]!tblLoc[Loc],0))</f>
        <v>7</v>
      </c>
      <c r="T1396" s="6" t="e">
        <f>INDEX([1]!tblLoc[Score],MATCH(INDEX([1]!tblOrg[Loc],MATCH(#REF!,[1]!tblOrg[Abbr],0)),[1]!tblLoc[Loc],0))</f>
        <v>#REF!</v>
      </c>
      <c r="U1396" s="6">
        <f>IFERROR(INDEX([1]!tblLoc[Score],MATCH(INDEX([1]!tblOrg[Loc],MATCH(INDEX(FacList,MATCH(tblTeamSch[[#This Row],[Facility]],INDEX(FacList,,1),0),3),[1]!tblOrg[Org Num],0)),[1]!tblLoc[Loc],0)),"")</f>
        <v>7</v>
      </c>
      <c r="V1396" s="6">
        <f>IF(OR(tblTeamSch[[#This Row],[Court]]="",tblTeamSch[[#This Row],[Home]]&gt;0),0,IF(tblTeamSch[[#This Row],[Court]]&lt;10,0,IF(tblTeamSch[[#This Row],[Home Court]]=10,0,10)))</f>
        <v>0</v>
      </c>
      <c r="W1396" s="6" t="e">
        <f>COUNTIFS(tblTeamSch[Travel Score for Game],10,tblTeamSch[Home],0,#REF!,#REF!)</f>
        <v>#REF!</v>
      </c>
      <c r="X1396" s="6" t="str">
        <f>IFERROR(INDEX(tblTeamSch[Overall Travel Score],MATCH(tblTeamSch[[#This Row],[Opponent]],tblTeamSch[Team],0)),"")</f>
        <v/>
      </c>
      <c r="Y1396" s="6" cm="1">
        <f t="array" ref="Y1396">IF(Y1395="Num",1,IF(Y1395="","",IF(Y1395+1&gt;TotalNumRegGames*2,"",Y1395+1)))</f>
        <v>1395</v>
      </c>
    </row>
    <row r="1397" spans="1:25" ht="13.35" customHeight="1" x14ac:dyDescent="0.3">
      <c r="A1397" s="6" cm="1">
        <f t="array" ref="A13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309</v>
      </c>
      <c r="B1397" s="6" cm="1">
        <f t="array" ref="B13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7" s="6">
        <f>IFERROR(INDEX([1]!tblSchedule[Week Game Scheduled],MATCH(tblTeamSch[[#This Row],[Game Num]],[1]!tblSchedule[GameNum],0)),"")</f>
        <v>50</v>
      </c>
      <c r="D1397" s="6">
        <f>IFERROR(INDEX([1]!tblSchedule[Round],MATCH(tblTeamSch[[#This Row],[Game Num]],[1]!tblSchedule[GameNum],0)),"")</f>
        <v>2</v>
      </c>
      <c r="E1397" s="6">
        <f>IFERROR(INDEX([1]!tblSchedule[Rnd Sch],MATCH(tblTeamSch[[#This Row],[Game Num]],[1]!tblSchedule[GameNum],0)),"")</f>
        <v>2</v>
      </c>
      <c r="F1397" s="6" t="str">
        <f>IFERROR(INDEX([1]!tblSchedule[DLC],MATCH(tblTeamSch[[#This Row],[Game Num]],[1]!tblSchedule[GameNum],0)),"")</f>
        <v>6B2AA</v>
      </c>
      <c r="G1397" s="7" t="str">
        <f>IFERROR(INDEX([1]!tblSchedule[Facility],MATCH(tblTeamSch[[#This Row],[Game Num]],[1]!tblSchedule[GameNum],0)),"")</f>
        <v>St. Gabriel Multi-Purpose Building</v>
      </c>
      <c r="H1397" s="8">
        <f>IFERROR(INDEX([1]!tblSchedule[Game Date],MATCH(tblTeamSch[[#This Row],[Game Num]],[1]!tblSchedule[GameNum],0)),"")</f>
        <v>46004</v>
      </c>
      <c r="I1397" s="9">
        <f>IFERROR(INDEX([1]!tblSchedule[Game Time],MATCH(tblTeamSch[[#This Row],[Game Num]],[1]!tblSchedule[GameNum],0)),"")</f>
        <v>0.375</v>
      </c>
      <c r="J1397" s="10" t="str">
        <f>IFERROR(INDEX([1]!tblTeams[Organization],MATCH(tblTeamSch[[#This Row],[Team]],[1]!tblTeams[Team],0)),"")</f>
        <v>St. Gabriel</v>
      </c>
      <c r="K1397" s="10" t="str">
        <f>IFERROR(INDEX([1]!tblOrg[Abbr],MATCH(tblTeamSch[[#This Row],[Org]],[1]!tblOrg[Organization],0)),"")</f>
        <v>Gab</v>
      </c>
      <c r="L1397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397" s="10" t="str">
        <f>IFERROR(INDEX(IF(tblTeamSch[[#This Row],[1vs2]]=1,[1]!tblSchedule[Team 2 Name],[1]!tblSchedule[Team 1 Name]),MATCH(tblTeamSch[[#This Row],[Game Num]],[1]!tblSchedule[GameNum],0)),"")</f>
        <v>Holy Spirit BBB 6#2</v>
      </c>
      <c r="N1397" s="6"/>
      <c r="O1397" s="6"/>
      <c r="P1397" s="6"/>
      <c r="Q1397" s="6">
        <f>INDEX([1]!tblSchedule[Home Game],MATCH(tblTeamSch[[#This Row],[Game Num]],[1]!tblSchedule[GameNum],0))</f>
        <v>1</v>
      </c>
      <c r="R1397" s="7" t="e">
        <f>IF(COUNTIFS(tblTeamSch[Team],tblTeamSch[[#This Row],[Team]],#REF!,1)&gt;1,"Y","")</f>
        <v>#REF!</v>
      </c>
      <c r="S1397" s="6">
        <f>INDEX([1]!tblLoc[Score],MATCH(INDEX([1]!tblOrg[Loc],MATCH(tblTeamSch[[#This Row],[Org]],[1]!tblOrg[Organization],0)),[1]!tblLoc[Loc],0))</f>
        <v>7</v>
      </c>
      <c r="T1397" s="6" t="e">
        <f>INDEX([1]!tblLoc[Score],MATCH(INDEX([1]!tblOrg[Loc],MATCH(#REF!,[1]!tblOrg[Abbr],0)),[1]!tblLoc[Loc],0))</f>
        <v>#REF!</v>
      </c>
      <c r="U1397" s="6">
        <f>IFERROR(INDEX([1]!tblLoc[Score],MATCH(INDEX([1]!tblOrg[Loc],MATCH(INDEX(FacList,MATCH(tblTeamSch[[#This Row],[Facility]],INDEX(FacList,,1),0),3),[1]!tblOrg[Org Num],0)),[1]!tblLoc[Loc],0)),"")</f>
        <v>7</v>
      </c>
      <c r="V1397" s="6">
        <f>IF(OR(tblTeamSch[[#This Row],[Court]]="",tblTeamSch[[#This Row],[Home]]&gt;0),0,IF(tblTeamSch[[#This Row],[Court]]&lt;10,0,IF(tblTeamSch[[#This Row],[Home Court]]=10,0,10)))</f>
        <v>0</v>
      </c>
      <c r="W1397" s="6" t="e">
        <f>COUNTIFS(tblTeamSch[Travel Score for Game],10,tblTeamSch[Home],0,#REF!,#REF!)</f>
        <v>#REF!</v>
      </c>
      <c r="X1397" s="6" t="str">
        <f>IFERROR(INDEX(tblTeamSch[Overall Travel Score],MATCH(tblTeamSch[[#This Row],[Opponent]],tblTeamSch[Team],0)),"")</f>
        <v/>
      </c>
      <c r="Y1397" s="6" cm="1">
        <f t="array" ref="Y1397">IF(Y1396="Num",1,IF(Y1396="","",IF(Y1396+1&gt;TotalNumRegGames*2,"",Y1396+1)))</f>
        <v>1396</v>
      </c>
    </row>
    <row r="1398" spans="1:25" ht="13.35" customHeight="1" x14ac:dyDescent="0.3">
      <c r="A1398" s="6" cm="1">
        <f t="array" ref="A13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314</v>
      </c>
      <c r="B1398" s="6" cm="1">
        <f t="array" ref="B13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8" s="6">
        <f>IFERROR(INDEX([1]!tblSchedule[Week Game Scheduled],MATCH(tblTeamSch[[#This Row],[Game Num]],[1]!tblSchedule[GameNum],0)),"")</f>
        <v>5</v>
      </c>
      <c r="D1398" s="6">
        <f>IFERROR(INDEX([1]!tblSchedule[Round],MATCH(tblTeamSch[[#This Row],[Game Num]],[1]!tblSchedule[GameNum],0)),"")</f>
        <v>3</v>
      </c>
      <c r="E1398" s="6">
        <f>IFERROR(INDEX([1]!tblSchedule[Rnd Sch],MATCH(tblTeamSch[[#This Row],[Game Num]],[1]!tblSchedule[GameNum],0)),"")</f>
        <v>3</v>
      </c>
      <c r="F1398" s="6" t="str">
        <f>IFERROR(INDEX([1]!tblSchedule[DLC],MATCH(tblTeamSch[[#This Row],[Game Num]],[1]!tblSchedule[GameNum],0)),"")</f>
        <v>6B2AA</v>
      </c>
      <c r="G1398" s="7" t="str">
        <f>IFERROR(INDEX([1]!tblSchedule[Facility],MATCH(tblTeamSch[[#This Row],[Game Num]],[1]!tblSchedule[GameNum],0)),"")</f>
        <v>St. Athanasius Hornets Nest (gym)</v>
      </c>
      <c r="H1398" s="8">
        <f>IFERROR(INDEX([1]!tblSchedule[Game Date],MATCH(tblTeamSch[[#This Row],[Game Num]],[1]!tblSchedule[GameNum],0)),"")</f>
        <v>46025</v>
      </c>
      <c r="I1398" s="9">
        <f>IFERROR(INDEX([1]!tblSchedule[Game Time],MATCH(tblTeamSch[[#This Row],[Game Num]],[1]!tblSchedule[GameNum],0)),"")</f>
        <v>0.45833333333333331</v>
      </c>
      <c r="J1398" s="10" t="str">
        <f>IFERROR(INDEX([1]!tblTeams[Organization],MATCH(tblTeamSch[[#This Row],[Team]],[1]!tblTeams[Team],0)),"")</f>
        <v>St. Gabriel</v>
      </c>
      <c r="K1398" s="10" t="str">
        <f>IFERROR(INDEX([1]!tblOrg[Abbr],MATCH(tblTeamSch[[#This Row],[Org]],[1]!tblOrg[Organization],0)),"")</f>
        <v>Gab</v>
      </c>
      <c r="L1398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398" s="10" t="str">
        <f>IFERROR(INDEX(IF(tblTeamSch[[#This Row],[1vs2]]=1,[1]!tblSchedule[Team 2 Name],[1]!tblSchedule[Team 1 Name]),MATCH(tblTeamSch[[#This Row],[Game Num]],[1]!tblSchedule[GameNum],0)),"")</f>
        <v>St. Raphael BB 6B #2</v>
      </c>
      <c r="N1398" s="6"/>
      <c r="O1398" s="6"/>
      <c r="P1398" s="6"/>
      <c r="Q1398" s="6">
        <f>INDEX([1]!tblSchedule[Home Game],MATCH(tblTeamSch[[#This Row],[Game Num]],[1]!tblSchedule[GameNum],0))</f>
        <v>0</v>
      </c>
      <c r="R1398" s="7" t="e">
        <f>IF(COUNTIFS(tblTeamSch[Team],tblTeamSch[[#This Row],[Team]],#REF!,1)&gt;1,"Y","")</f>
        <v>#REF!</v>
      </c>
      <c r="S1398" s="6">
        <f>INDEX([1]!tblLoc[Score],MATCH(INDEX([1]!tblOrg[Loc],MATCH(tblTeamSch[[#This Row],[Org]],[1]!tblOrg[Organization],0)),[1]!tblLoc[Loc],0))</f>
        <v>7</v>
      </c>
      <c r="T1398" s="6" t="e">
        <f>INDEX([1]!tblLoc[Score],MATCH(INDEX([1]!tblOrg[Loc],MATCH(#REF!,[1]!tblOrg[Abbr],0)),[1]!tblLoc[Loc],0))</f>
        <v>#REF!</v>
      </c>
      <c r="U1398" s="6">
        <f>IFERROR(INDEX([1]!tblLoc[Score],MATCH(INDEX([1]!tblOrg[Loc],MATCH(INDEX(FacList,MATCH(tblTeamSch[[#This Row],[Facility]],INDEX(FacList,,1),0),3),[1]!tblOrg[Org Num],0)),[1]!tblLoc[Loc],0)),"")</f>
        <v>7</v>
      </c>
      <c r="V1398" s="6">
        <f>IF(OR(tblTeamSch[[#This Row],[Court]]="",tblTeamSch[[#This Row],[Home]]&gt;0),0,IF(tblTeamSch[[#This Row],[Court]]&lt;10,0,IF(tblTeamSch[[#This Row],[Home Court]]=10,0,10)))</f>
        <v>0</v>
      </c>
      <c r="W1398" s="6" t="e">
        <f>COUNTIFS(tblTeamSch[Travel Score for Game],10,tblTeamSch[Home],0,#REF!,#REF!)</f>
        <v>#REF!</v>
      </c>
      <c r="X1398" s="6" t="str">
        <f>IFERROR(INDEX(tblTeamSch[Overall Travel Score],MATCH(tblTeamSch[[#This Row],[Opponent]],tblTeamSch[Team],0)),"")</f>
        <v/>
      </c>
      <c r="Y1398" s="6" cm="1">
        <f t="array" ref="Y1398">IF(Y1397="Num",1,IF(Y1397="","",IF(Y1397+1&gt;TotalNumRegGames*2,"",Y1397+1)))</f>
        <v>1397</v>
      </c>
    </row>
    <row r="1399" spans="1:25" ht="13.35" customHeight="1" x14ac:dyDescent="0.3">
      <c r="A1399" s="6" cm="1">
        <f t="array" ref="A13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319</v>
      </c>
      <c r="B1399" s="6" cm="1">
        <f t="array" ref="B13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399" s="6">
        <f>IFERROR(INDEX([1]!tblSchedule[Week Game Scheduled],MATCH(tblTeamSch[[#This Row],[Game Num]],[1]!tblSchedule[GameNum],0)),"")</f>
        <v>6</v>
      </c>
      <c r="D1399" s="6">
        <f>IFERROR(INDEX([1]!tblSchedule[Round],MATCH(tblTeamSch[[#This Row],[Game Num]],[1]!tblSchedule[GameNum],0)),"")</f>
        <v>4</v>
      </c>
      <c r="E1399" s="6">
        <f>IFERROR(INDEX([1]!tblSchedule[Rnd Sch],MATCH(tblTeamSch[[#This Row],[Game Num]],[1]!tblSchedule[GameNum],0)),"")</f>
        <v>4</v>
      </c>
      <c r="F1399" s="6" t="str">
        <f>IFERROR(INDEX([1]!tblSchedule[DLC],MATCH(tblTeamSch[[#This Row],[Game Num]],[1]!tblSchedule[GameNum],0)),"")</f>
        <v>6B2AA</v>
      </c>
      <c r="G1399" s="7" t="str">
        <f>IFERROR(INDEX([1]!tblSchedule[Facility],MATCH(tblTeamSch[[#This Row],[Game Num]],[1]!tblSchedule[GameNum],0)),"")</f>
        <v>St. Gabriel Multi-Purpose Building</v>
      </c>
      <c r="H1399" s="8">
        <f>IFERROR(INDEX([1]!tblSchedule[Game Date],MATCH(tblTeamSch[[#This Row],[Game Num]],[1]!tblSchedule[GameNum],0)),"")</f>
        <v>46032</v>
      </c>
      <c r="I1399" s="9">
        <f>IFERROR(INDEX([1]!tblSchedule[Game Time],MATCH(tblTeamSch[[#This Row],[Game Num]],[1]!tblSchedule[GameNum],0)),"")</f>
        <v>0.375</v>
      </c>
      <c r="J1399" s="10" t="str">
        <f>IFERROR(INDEX([1]!tblTeams[Organization],MATCH(tblTeamSch[[#This Row],[Team]],[1]!tblTeams[Team],0)),"")</f>
        <v>St. Gabriel</v>
      </c>
      <c r="K1399" s="10" t="str">
        <f>IFERROR(INDEX([1]!tblOrg[Abbr],MATCH(tblTeamSch[[#This Row],[Org]],[1]!tblOrg[Organization],0)),"")</f>
        <v>Gab</v>
      </c>
      <c r="L1399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399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1399" s="6"/>
      <c r="O1399" s="6"/>
      <c r="P1399" s="6"/>
      <c r="Q1399" s="6">
        <f>INDEX([1]!tblSchedule[Home Game],MATCH(tblTeamSch[[#This Row],[Game Num]],[1]!tblSchedule[GameNum],0))</f>
        <v>1</v>
      </c>
      <c r="R1399" s="7" t="e">
        <f>IF(COUNTIFS(tblTeamSch[Team],tblTeamSch[[#This Row],[Team]],#REF!,1)&gt;1,"Y","")</f>
        <v>#REF!</v>
      </c>
      <c r="S1399" s="6">
        <f>INDEX([1]!tblLoc[Score],MATCH(INDEX([1]!tblOrg[Loc],MATCH(tblTeamSch[[#This Row],[Org]],[1]!tblOrg[Organization],0)),[1]!tblLoc[Loc],0))</f>
        <v>7</v>
      </c>
      <c r="T1399" s="6" t="e">
        <f>INDEX([1]!tblLoc[Score],MATCH(INDEX([1]!tblOrg[Loc],MATCH(#REF!,[1]!tblOrg[Abbr],0)),[1]!tblLoc[Loc],0))</f>
        <v>#REF!</v>
      </c>
      <c r="U1399" s="6">
        <f>IFERROR(INDEX([1]!tblLoc[Score],MATCH(INDEX([1]!tblOrg[Loc],MATCH(INDEX(FacList,MATCH(tblTeamSch[[#This Row],[Facility]],INDEX(FacList,,1),0),3),[1]!tblOrg[Org Num],0)),[1]!tblLoc[Loc],0)),"")</f>
        <v>7</v>
      </c>
      <c r="V1399" s="6">
        <f>IF(OR(tblTeamSch[[#This Row],[Court]]="",tblTeamSch[[#This Row],[Home]]&gt;0),0,IF(tblTeamSch[[#This Row],[Court]]&lt;10,0,IF(tblTeamSch[[#This Row],[Home Court]]=10,0,10)))</f>
        <v>0</v>
      </c>
      <c r="W1399" s="6" t="e">
        <f>COUNTIFS(tblTeamSch[Travel Score for Game],10,tblTeamSch[Home],0,#REF!,#REF!)</f>
        <v>#REF!</v>
      </c>
      <c r="X1399" s="6" t="str">
        <f>IFERROR(INDEX(tblTeamSch[Overall Travel Score],MATCH(tblTeamSch[[#This Row],[Opponent]],tblTeamSch[Team],0)),"")</f>
        <v/>
      </c>
      <c r="Y1399" s="6" cm="1">
        <f t="array" ref="Y1399">IF(Y1398="Num",1,IF(Y1398="","",IF(Y1398+1&gt;TotalNumRegGames*2,"",Y1398+1)))</f>
        <v>1398</v>
      </c>
    </row>
    <row r="1400" spans="1:25" ht="13.35" customHeight="1" x14ac:dyDescent="0.3">
      <c r="A1400" s="6" cm="1">
        <f t="array" ref="A14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324</v>
      </c>
      <c r="B1400" s="6" cm="1">
        <f t="array" ref="B14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0" s="6">
        <f>IFERROR(INDEX([1]!tblSchedule[Week Game Scheduled],MATCH(tblTeamSch[[#This Row],[Game Num]],[1]!tblSchedule[GameNum],0)),"")</f>
        <v>7</v>
      </c>
      <c r="D1400" s="6">
        <f>IFERROR(INDEX([1]!tblSchedule[Round],MATCH(tblTeamSch[[#This Row],[Game Num]],[1]!tblSchedule[GameNum],0)),"")</f>
        <v>5</v>
      </c>
      <c r="E1400" s="6">
        <f>IFERROR(INDEX([1]!tblSchedule[Rnd Sch],MATCH(tblTeamSch[[#This Row],[Game Num]],[1]!tblSchedule[GameNum],0)),"")</f>
        <v>5</v>
      </c>
      <c r="F1400" s="6" t="str">
        <f>IFERROR(INDEX([1]!tblSchedule[DLC],MATCH(tblTeamSch[[#This Row],[Game Num]],[1]!tblSchedule[GameNum],0)),"")</f>
        <v>6B2AA</v>
      </c>
      <c r="G1400" s="7" t="str">
        <f>IFERROR(INDEX([1]!tblSchedule[Facility],MATCH(tblTeamSch[[#This Row],[Game Num]],[1]!tblSchedule[GameNum],0)),"")</f>
        <v>St. Nicholas Academy Gym</v>
      </c>
      <c r="H1400" s="8">
        <f>IFERROR(INDEX([1]!tblSchedule[Game Date],MATCH(tblTeamSch[[#This Row],[Game Num]],[1]!tblSchedule[GameNum],0)),"")</f>
        <v>46039</v>
      </c>
      <c r="I1400" s="9">
        <f>IFERROR(INDEX([1]!tblSchedule[Game Time],MATCH(tblTeamSch[[#This Row],[Game Num]],[1]!tblSchedule[GameNum],0)),"")</f>
        <v>0.375</v>
      </c>
      <c r="J1400" s="10" t="str">
        <f>IFERROR(INDEX([1]!tblTeams[Organization],MATCH(tblTeamSch[[#This Row],[Team]],[1]!tblTeams[Team],0)),"")</f>
        <v>St. Gabriel</v>
      </c>
      <c r="K1400" s="10" t="str">
        <f>IFERROR(INDEX([1]!tblOrg[Abbr],MATCH(tblTeamSch[[#This Row],[Org]],[1]!tblOrg[Organization],0)),"")</f>
        <v>Gab</v>
      </c>
      <c r="L1400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400" s="10" t="str">
        <f>IFERROR(INDEX(IF(tblTeamSch[[#This Row],[1vs2]]=1,[1]!tblSchedule[Team 2 Name],[1]!tblSchedule[Team 1 Name]),MATCH(tblTeamSch[[#This Row],[Game Num]],[1]!tblSchedule[GameNum],0)),"")</f>
        <v>St Michael BB 6B#2</v>
      </c>
      <c r="N1400" s="6"/>
      <c r="O1400" s="6"/>
      <c r="P1400" s="6"/>
      <c r="Q1400" s="6">
        <f>INDEX([1]!tblSchedule[Home Game],MATCH(tblTeamSch[[#This Row],[Game Num]],[1]!tblSchedule[GameNum],0))</f>
        <v>0</v>
      </c>
      <c r="R1400" s="7" t="e">
        <f>IF(COUNTIFS(tblTeamSch[Team],tblTeamSch[[#This Row],[Team]],#REF!,1)&gt;1,"Y","")</f>
        <v>#REF!</v>
      </c>
      <c r="S1400" s="6">
        <f>INDEX([1]!tblLoc[Score],MATCH(INDEX([1]!tblOrg[Loc],MATCH(tblTeamSch[[#This Row],[Org]],[1]!tblOrg[Organization],0)),[1]!tblLoc[Loc],0))</f>
        <v>7</v>
      </c>
      <c r="T1400" s="6" t="e">
        <f>INDEX([1]!tblLoc[Score],MATCH(INDEX([1]!tblOrg[Loc],MATCH(#REF!,[1]!tblOrg[Abbr],0)),[1]!tblLoc[Loc],0))</f>
        <v>#REF!</v>
      </c>
      <c r="U1400" s="6">
        <f>IFERROR(INDEX([1]!tblLoc[Score],MATCH(INDEX([1]!tblOrg[Loc],MATCH(INDEX(FacList,MATCH(tblTeamSch[[#This Row],[Facility]],INDEX(FacList,,1),0),3),[1]!tblOrg[Org Num],0)),[1]!tblLoc[Loc],0)),"")</f>
        <v>10</v>
      </c>
      <c r="V1400" s="6">
        <f>IF(OR(tblTeamSch[[#This Row],[Court]]="",tblTeamSch[[#This Row],[Home]]&gt;0),0,IF(tblTeamSch[[#This Row],[Court]]&lt;10,0,IF(tblTeamSch[[#This Row],[Home Court]]=10,0,10)))</f>
        <v>10</v>
      </c>
      <c r="W1400" s="6" t="e">
        <f>COUNTIFS(tblTeamSch[Travel Score for Game],10,tblTeamSch[Home],0,#REF!,#REF!)</f>
        <v>#REF!</v>
      </c>
      <c r="X1400" s="6" t="str">
        <f>IFERROR(INDEX(tblTeamSch[Overall Travel Score],MATCH(tblTeamSch[[#This Row],[Opponent]],tblTeamSch[Team],0)),"")</f>
        <v/>
      </c>
      <c r="Y1400" s="6" cm="1">
        <f t="array" ref="Y1400">IF(Y1399="Num",1,IF(Y1399="","",IF(Y1399+1&gt;TotalNumRegGames*2,"",Y1399+1)))</f>
        <v>1399</v>
      </c>
    </row>
    <row r="1401" spans="1:25" ht="13.35" customHeight="1" x14ac:dyDescent="0.3">
      <c r="A1401" s="6" cm="1">
        <f t="array" ref="A14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329</v>
      </c>
      <c r="B1401" s="6" cm="1">
        <f t="array" ref="B14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1" s="6">
        <f>IFERROR(INDEX([1]!tblSchedule[Week Game Scheduled],MATCH(tblTeamSch[[#This Row],[Game Num]],[1]!tblSchedule[GameNum],0)),"")</f>
        <v>8</v>
      </c>
      <c r="D1401" s="6">
        <f>IFERROR(INDEX([1]!tblSchedule[Round],MATCH(tblTeamSch[[#This Row],[Game Num]],[1]!tblSchedule[GameNum],0)),"")</f>
        <v>6</v>
      </c>
      <c r="E1401" s="6">
        <f>IFERROR(INDEX([1]!tblSchedule[Rnd Sch],MATCH(tblTeamSch[[#This Row],[Game Num]],[1]!tblSchedule[GameNum],0)),"")</f>
        <v>6</v>
      </c>
      <c r="F1401" s="6" t="str">
        <f>IFERROR(INDEX([1]!tblSchedule[DLC],MATCH(tblTeamSch[[#This Row],[Game Num]],[1]!tblSchedule[GameNum],0)),"")</f>
        <v>6B2AA</v>
      </c>
      <c r="G1401" s="7" t="str">
        <f>IFERROR(INDEX([1]!tblSchedule[Facility],MATCH(tblTeamSch[[#This Row],[Game Num]],[1]!tblSchedule[GameNum],0)),"")</f>
        <v>St. Albert the Great Gym</v>
      </c>
      <c r="H1401" s="8">
        <f>IFERROR(INDEX([1]!tblSchedule[Game Date],MATCH(tblTeamSch[[#This Row],[Game Num]],[1]!tblSchedule[GameNum],0)),"")</f>
        <v>46046</v>
      </c>
      <c r="I1401" s="9">
        <f>IFERROR(INDEX([1]!tblSchedule[Game Time],MATCH(tblTeamSch[[#This Row],[Game Num]],[1]!tblSchedule[GameNum],0)),"")</f>
        <v>0.45833333333333331</v>
      </c>
      <c r="J1401" s="10" t="str">
        <f>IFERROR(INDEX([1]!tblTeams[Organization],MATCH(tblTeamSch[[#This Row],[Team]],[1]!tblTeams[Team],0)),"")</f>
        <v>St. Gabriel</v>
      </c>
      <c r="K1401" s="10" t="str">
        <f>IFERROR(INDEX([1]!tblOrg[Abbr],MATCH(tblTeamSch[[#This Row],[Org]],[1]!tblOrg[Organization],0)),"")</f>
        <v>Gab</v>
      </c>
      <c r="L1401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401" s="10" t="str">
        <f>IFERROR(INDEX(IF(tblTeamSch[[#This Row],[1vs2]]=1,[1]!tblSchedule[Team 2 Name],[1]!tblSchedule[Team 1 Name]),MATCH(tblTeamSch[[#This Row],[Game Num]],[1]!tblSchedule[GameNum],0)),"")</f>
        <v>St Albert BB 6B #2</v>
      </c>
      <c r="N1401" s="6"/>
      <c r="O1401" s="6"/>
      <c r="P1401" s="6"/>
      <c r="Q1401" s="6">
        <f>INDEX([1]!tblSchedule[Home Game],MATCH(tblTeamSch[[#This Row],[Game Num]],[1]!tblSchedule[GameNum],0))</f>
        <v>1</v>
      </c>
      <c r="R1401" s="7" t="e">
        <f>IF(COUNTIFS(tblTeamSch[Team],tblTeamSch[[#This Row],[Team]],#REF!,1)&gt;1,"Y","")</f>
        <v>#REF!</v>
      </c>
      <c r="S1401" s="6">
        <f>INDEX([1]!tblLoc[Score],MATCH(INDEX([1]!tblOrg[Loc],MATCH(tblTeamSch[[#This Row],[Org]],[1]!tblOrg[Organization],0)),[1]!tblLoc[Loc],0))</f>
        <v>7</v>
      </c>
      <c r="T1401" s="6" t="e">
        <f>INDEX([1]!tblLoc[Score],MATCH(INDEX([1]!tblOrg[Loc],MATCH(#REF!,[1]!tblOrg[Abbr],0)),[1]!tblLoc[Loc],0))</f>
        <v>#REF!</v>
      </c>
      <c r="U1401" s="6">
        <f>IFERROR(INDEX([1]!tblLoc[Score],MATCH(INDEX([1]!tblOrg[Loc],MATCH(INDEX(FacList,MATCH(tblTeamSch[[#This Row],[Facility]],INDEX(FacList,,1),0),3),[1]!tblOrg[Org Num],0)),[1]!tblLoc[Loc],0)),"")</f>
        <v>0</v>
      </c>
      <c r="V1401" s="6">
        <f>IF(OR(tblTeamSch[[#This Row],[Court]]="",tblTeamSch[[#This Row],[Home]]&gt;0),0,IF(tblTeamSch[[#This Row],[Court]]&lt;10,0,IF(tblTeamSch[[#This Row],[Home Court]]=10,0,10)))</f>
        <v>0</v>
      </c>
      <c r="W1401" s="6" t="e">
        <f>COUNTIFS(tblTeamSch[Travel Score for Game],10,tblTeamSch[Home],0,#REF!,#REF!)</f>
        <v>#REF!</v>
      </c>
      <c r="X1401" s="6" t="str">
        <f>IFERROR(INDEX(tblTeamSch[Overall Travel Score],MATCH(tblTeamSch[[#This Row],[Opponent]],tblTeamSch[Team],0)),"")</f>
        <v/>
      </c>
      <c r="Y1401" s="6" cm="1">
        <f t="array" ref="Y1401">IF(Y1400="Num",1,IF(Y1400="","",IF(Y1400+1&gt;TotalNumRegGames*2,"",Y1400+1)))</f>
        <v>1400</v>
      </c>
    </row>
    <row r="1402" spans="1:25" ht="13.35" customHeight="1" x14ac:dyDescent="0.3">
      <c r="A1402" s="6" cm="1">
        <f t="array" ref="A14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334</v>
      </c>
      <c r="B1402" s="6" cm="1">
        <f t="array" ref="B14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2" s="6">
        <f>IFERROR(INDEX([1]!tblSchedule[Week Game Scheduled],MATCH(tblTeamSch[[#This Row],[Game Num]],[1]!tblSchedule[GameNum],0)),"")</f>
        <v>9</v>
      </c>
      <c r="D1402" s="6">
        <f>IFERROR(INDEX([1]!tblSchedule[Round],MATCH(tblTeamSch[[#This Row],[Game Num]],[1]!tblSchedule[GameNum],0)),"")</f>
        <v>7</v>
      </c>
      <c r="E1402" s="6">
        <f>IFERROR(INDEX([1]!tblSchedule[Rnd Sch],MATCH(tblTeamSch[[#This Row],[Game Num]],[1]!tblSchedule[GameNum],0)),"")</f>
        <v>7</v>
      </c>
      <c r="F1402" s="6" t="str">
        <f>IFERROR(INDEX([1]!tblSchedule[DLC],MATCH(tblTeamSch[[#This Row],[Game Num]],[1]!tblSchedule[GameNum],0)),"")</f>
        <v>6B2AA</v>
      </c>
      <c r="G1402" s="7" t="str">
        <f>IFERROR(INDEX([1]!tblSchedule[Facility],MATCH(tblTeamSch[[#This Row],[Game Num]],[1]!tblSchedule[GameNum],0)),"")</f>
        <v>Holy Spirit Gym</v>
      </c>
      <c r="H1402" s="8">
        <f>IFERROR(INDEX([1]!tblSchedule[Game Date],MATCH(tblTeamSch[[#This Row],[Game Num]],[1]!tblSchedule[GameNum],0)),"")</f>
        <v>46053</v>
      </c>
      <c r="I1402" s="9">
        <f>IFERROR(INDEX([1]!tblSchedule[Game Time],MATCH(tblTeamSch[[#This Row],[Game Num]],[1]!tblSchedule[GameNum],0)),"")</f>
        <v>0.375</v>
      </c>
      <c r="J1402" s="10" t="str">
        <f>IFERROR(INDEX([1]!tblTeams[Organization],MATCH(tblTeamSch[[#This Row],[Team]],[1]!tblTeams[Team],0)),"")</f>
        <v>St. Gabriel</v>
      </c>
      <c r="K1402" s="10" t="str">
        <f>IFERROR(INDEX([1]!tblOrg[Abbr],MATCH(tblTeamSch[[#This Row],[Org]],[1]!tblOrg[Organization],0)),"")</f>
        <v>Gab</v>
      </c>
      <c r="L1402" s="10" t="str">
        <f>IFERROR(INDEX(IF(tblTeamSch[[#This Row],[1vs2]]=1,[1]!tblSchedule[Team 1 Name],[1]!tblSchedule[Team 2 Name]),MATCH(tblTeamSch[[#This Row],[Game Num]],[1]!tblSchedule[GameNum],0)),"")</f>
        <v>St Gabriel Basketball 5/6 B Boys</v>
      </c>
      <c r="M1402" s="10" t="str">
        <f>IFERROR(INDEX(IF(tblTeamSch[[#This Row],[1vs2]]=1,[1]!tblSchedule[Team 2 Name],[1]!tblSchedule[Team 1 Name]),MATCH(tblTeamSch[[#This Row],[Game Num]],[1]!tblSchedule[GameNum],0)),"")</f>
        <v>Holy Trinity BB 5/6B #2</v>
      </c>
      <c r="N1402" s="6"/>
      <c r="O1402" s="6"/>
      <c r="P1402" s="6"/>
      <c r="Q1402" s="6">
        <f>INDEX([1]!tblSchedule[Home Game],MATCH(tblTeamSch[[#This Row],[Game Num]],[1]!tblSchedule[GameNum],0))</f>
        <v>0</v>
      </c>
      <c r="R1402" s="7" t="e">
        <f>IF(COUNTIFS(tblTeamSch[Team],tblTeamSch[[#This Row],[Team]],#REF!,1)&gt;1,"Y","")</f>
        <v>#REF!</v>
      </c>
      <c r="S1402" s="6">
        <f>INDEX([1]!tblLoc[Score],MATCH(INDEX([1]!tblOrg[Loc],MATCH(tblTeamSch[[#This Row],[Org]],[1]!tblOrg[Organization],0)),[1]!tblLoc[Loc],0))</f>
        <v>7</v>
      </c>
      <c r="T1402" s="6" t="e">
        <f>INDEX([1]!tblLoc[Score],MATCH(INDEX([1]!tblOrg[Loc],MATCH(#REF!,[1]!tblOrg[Abbr],0)),[1]!tblLoc[Loc],0))</f>
        <v>#REF!</v>
      </c>
      <c r="U1402" s="6">
        <f>IFERROR(INDEX([1]!tblLoc[Score],MATCH(INDEX([1]!tblOrg[Loc],MATCH(INDEX(FacList,MATCH(tblTeamSch[[#This Row],[Facility]],INDEX(FacList,,1),0),3),[1]!tblOrg[Org Num],0)),[1]!tblLoc[Loc],0)),"")</f>
        <v>0</v>
      </c>
      <c r="V1402" s="6">
        <f>IF(OR(tblTeamSch[[#This Row],[Court]]="",tblTeamSch[[#This Row],[Home]]&gt;0),0,IF(tblTeamSch[[#This Row],[Court]]&lt;10,0,IF(tblTeamSch[[#This Row],[Home Court]]=10,0,10)))</f>
        <v>0</v>
      </c>
      <c r="W1402" s="6" t="e">
        <f>COUNTIFS(tblTeamSch[Travel Score for Game],10,tblTeamSch[Home],0,#REF!,#REF!)</f>
        <v>#REF!</v>
      </c>
      <c r="X1402" s="6" t="str">
        <f>IFERROR(INDEX(tblTeamSch[Overall Travel Score],MATCH(tblTeamSch[[#This Row],[Opponent]],tblTeamSch[Team],0)),"")</f>
        <v/>
      </c>
      <c r="Y1402" s="6" cm="1">
        <f t="array" ref="Y1402">IF(Y1401="Num",1,IF(Y1401="","",IF(Y1401+1&gt;TotalNumRegGames*2,"",Y1401+1)))</f>
        <v>1401</v>
      </c>
    </row>
    <row r="1403" spans="1:25" ht="13.35" customHeight="1" x14ac:dyDescent="0.3">
      <c r="A1403" s="6" cm="1">
        <f t="array" ref="A14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378</v>
      </c>
      <c r="B1403" s="6" cm="1">
        <f t="array" ref="B14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3" s="6">
        <f>IFERROR(INDEX([1]!tblSchedule[Week Game Scheduled],MATCH(tblTeamSch[[#This Row],[Game Num]],[1]!tblSchedule[GameNum],0)),"")</f>
        <v>50</v>
      </c>
      <c r="D1403" s="6">
        <f>IFERROR(INDEX([1]!tblSchedule[Round],MATCH(tblTeamSch[[#This Row],[Game Num]],[1]!tblSchedule[GameNum],0)),"")</f>
        <v>1</v>
      </c>
      <c r="E1403" s="6">
        <f>IFERROR(INDEX([1]!tblSchedule[Rnd Sch],MATCH(tblTeamSch[[#This Row],[Game Num]],[1]!tblSchedule[GameNum],0)),"")</f>
        <v>1</v>
      </c>
      <c r="F1403" s="6" t="str">
        <f>IFERROR(INDEX([1]!tblSchedule[DLC],MATCH(tblTeamSch[[#This Row],[Game Num]],[1]!tblSchedule[GameNum],0)),"")</f>
        <v>6B3</v>
      </c>
      <c r="G1403" s="7" t="str">
        <f>IFERROR(INDEX([1]!tblSchedule[Facility],MATCH(tblTeamSch[[#This Row],[Game Num]],[1]!tblSchedule[GameNum],0)),"")</f>
        <v>Saint Andrew Academy Gym</v>
      </c>
      <c r="H1403" s="8">
        <f>IFERROR(INDEX([1]!tblSchedule[Game Date],MATCH(tblTeamSch[[#This Row],[Game Num]],[1]!tblSchedule[GameNum],0)),"")</f>
        <v>45998</v>
      </c>
      <c r="I1403" s="9">
        <f>IFERROR(INDEX([1]!tblSchedule[Game Time],MATCH(tblTeamSch[[#This Row],[Game Num]],[1]!tblSchedule[GameNum],0)),"")</f>
        <v>0.625</v>
      </c>
      <c r="J1403" s="10" t="str">
        <f>IFERROR(INDEX([1]!tblTeams[Organization],MATCH(tblTeamSch[[#This Row],[Team]],[1]!tblTeams[Team],0)),"")</f>
        <v>St. Gabriel</v>
      </c>
      <c r="K1403" s="10" t="str">
        <f>IFERROR(INDEX([1]!tblOrg[Abbr],MATCH(tblTeamSch[[#This Row],[Org]],[1]!tblOrg[Organization],0)),"")</f>
        <v>Gab</v>
      </c>
      <c r="L1403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3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1403" s="6"/>
      <c r="O1403" s="6"/>
      <c r="P1403" s="6"/>
      <c r="Q1403" s="6">
        <f>INDEX([1]!tblSchedule[Home Game],MATCH(tblTeamSch[[#This Row],[Game Num]],[1]!tblSchedule[GameNum],0))</f>
        <v>0</v>
      </c>
      <c r="R1403" s="7" t="e">
        <f>IF(COUNTIFS(tblTeamSch[Team],tblTeamSch[[#This Row],[Team]],#REF!,1)&gt;1,"Y","")</f>
        <v>#REF!</v>
      </c>
      <c r="S1403" s="6">
        <f>INDEX([1]!tblLoc[Score],MATCH(INDEX([1]!tblOrg[Loc],MATCH(tblTeamSch[[#This Row],[Org]],[1]!tblOrg[Organization],0)),[1]!tblLoc[Loc],0))</f>
        <v>7</v>
      </c>
      <c r="T1403" s="6" t="e">
        <f>INDEX([1]!tblLoc[Score],MATCH(INDEX([1]!tblOrg[Loc],MATCH(#REF!,[1]!tblOrg[Abbr],0)),[1]!tblLoc[Loc],0))</f>
        <v>#REF!</v>
      </c>
      <c r="U1403" s="6">
        <f>IFERROR(INDEX([1]!tblLoc[Score],MATCH(INDEX([1]!tblOrg[Loc],MATCH(INDEX(FacList,MATCH(tblTeamSch[[#This Row],[Facility]],INDEX(FacList,,1),0),3),[1]!tblOrg[Org Num],0)),[1]!tblLoc[Loc],0)),"")</f>
        <v>10</v>
      </c>
      <c r="V1403" s="6">
        <f>IF(OR(tblTeamSch[[#This Row],[Court]]="",tblTeamSch[[#This Row],[Home]]&gt;0),0,IF(tblTeamSch[[#This Row],[Court]]&lt;10,0,IF(tblTeamSch[[#This Row],[Home Court]]=10,0,10)))</f>
        <v>10</v>
      </c>
      <c r="W1403" s="6" t="e">
        <f>COUNTIFS(tblTeamSch[Travel Score for Game],10,tblTeamSch[Home],0,#REF!,#REF!)</f>
        <v>#REF!</v>
      </c>
      <c r="X1403" s="6" t="str">
        <f>IFERROR(INDEX(tblTeamSch[Overall Travel Score],MATCH(tblTeamSch[[#This Row],[Opponent]],tblTeamSch[Team],0)),"")</f>
        <v/>
      </c>
      <c r="Y1403" s="6" cm="1">
        <f t="array" ref="Y1403">IF(Y1402="Num",1,IF(Y1402="","",IF(Y1402+1&gt;TotalNumRegGames*2,"",Y1402+1)))</f>
        <v>1402</v>
      </c>
    </row>
    <row r="1404" spans="1:25" ht="13.35" customHeight="1" x14ac:dyDescent="0.3">
      <c r="A1404" s="6" cm="1">
        <f t="array" ref="A14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390</v>
      </c>
      <c r="B1404" s="6" cm="1">
        <f t="array" ref="B14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4" s="6">
        <f>IFERROR(INDEX([1]!tblSchedule[Week Game Scheduled],MATCH(tblTeamSch[[#This Row],[Game Num]],[1]!tblSchedule[GameNum],0)),"")</f>
        <v>50</v>
      </c>
      <c r="D1404" s="6">
        <f>IFERROR(INDEX([1]!tblSchedule[Round],MATCH(tblTeamSch[[#This Row],[Game Num]],[1]!tblSchedule[GameNum],0)),"")</f>
        <v>2</v>
      </c>
      <c r="E1404" s="6">
        <f>IFERROR(INDEX([1]!tblSchedule[Rnd Sch],MATCH(tblTeamSch[[#This Row],[Game Num]],[1]!tblSchedule[GameNum],0)),"")</f>
        <v>2</v>
      </c>
      <c r="F1404" s="6" t="str">
        <f>IFERROR(INDEX([1]!tblSchedule[DLC],MATCH(tblTeamSch[[#This Row],[Game Num]],[1]!tblSchedule[GameNum],0)),"")</f>
        <v>6B3</v>
      </c>
      <c r="G1404" s="7" t="str">
        <f>IFERROR(INDEX([1]!tblSchedule[Facility],MATCH(tblTeamSch[[#This Row],[Game Num]],[1]!tblSchedule[GameNum],0)),"")</f>
        <v>Holy Spirit Gym</v>
      </c>
      <c r="H1404" s="8">
        <f>IFERROR(INDEX([1]!tblSchedule[Game Date],MATCH(tblTeamSch[[#This Row],[Game Num]],[1]!tblSchedule[GameNum],0)),"")</f>
        <v>46004</v>
      </c>
      <c r="I1404" s="9">
        <f>IFERROR(INDEX([1]!tblSchedule[Game Time],MATCH(tblTeamSch[[#This Row],[Game Num]],[1]!tblSchedule[GameNum],0)),"")</f>
        <v>0.375</v>
      </c>
      <c r="J1404" s="10" t="str">
        <f>IFERROR(INDEX([1]!tblTeams[Organization],MATCH(tblTeamSch[[#This Row],[Team]],[1]!tblTeams[Team],0)),"")</f>
        <v>St. Gabriel</v>
      </c>
      <c r="K1404" s="10" t="str">
        <f>IFERROR(INDEX([1]!tblOrg[Abbr],MATCH(tblTeamSch[[#This Row],[Org]],[1]!tblOrg[Organization],0)),"")</f>
        <v>Gab</v>
      </c>
      <c r="L1404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4" s="10" t="str">
        <f>IFERROR(INDEX(IF(tblTeamSch[[#This Row],[1vs2]]=1,[1]!tblSchedule[Team 2 Name],[1]!tblSchedule[Team 1 Name]),MATCH(tblTeamSch[[#This Row],[Game Num]],[1]!tblSchedule[GameNum],0)),"")</f>
        <v>Holy Spirit BBB 6#3</v>
      </c>
      <c r="N1404" s="6"/>
      <c r="O1404" s="6"/>
      <c r="P1404" s="6"/>
      <c r="Q1404" s="6">
        <f>INDEX([1]!tblSchedule[Home Game],MATCH(tblTeamSch[[#This Row],[Game Num]],[1]!tblSchedule[GameNum],0))</f>
        <v>1</v>
      </c>
      <c r="R1404" s="7" t="e">
        <f>IF(COUNTIFS(tblTeamSch[Team],tblTeamSch[[#This Row],[Team]],#REF!,1)&gt;1,"Y","")</f>
        <v>#REF!</v>
      </c>
      <c r="S1404" s="6">
        <f>INDEX([1]!tblLoc[Score],MATCH(INDEX([1]!tblOrg[Loc],MATCH(tblTeamSch[[#This Row],[Org]],[1]!tblOrg[Organization],0)),[1]!tblLoc[Loc],0))</f>
        <v>7</v>
      </c>
      <c r="T1404" s="6" t="e">
        <f>INDEX([1]!tblLoc[Score],MATCH(INDEX([1]!tblOrg[Loc],MATCH(#REF!,[1]!tblOrg[Abbr],0)),[1]!tblLoc[Loc],0))</f>
        <v>#REF!</v>
      </c>
      <c r="U1404" s="6">
        <f>IFERROR(INDEX([1]!tblLoc[Score],MATCH(INDEX([1]!tblOrg[Loc],MATCH(INDEX(FacList,MATCH(tblTeamSch[[#This Row],[Facility]],INDEX(FacList,,1),0),3),[1]!tblOrg[Org Num],0)),[1]!tblLoc[Loc],0)),"")</f>
        <v>0</v>
      </c>
      <c r="V1404" s="6">
        <f>IF(OR(tblTeamSch[[#This Row],[Court]]="",tblTeamSch[[#This Row],[Home]]&gt;0),0,IF(tblTeamSch[[#This Row],[Court]]&lt;10,0,IF(tblTeamSch[[#This Row],[Home Court]]=10,0,10)))</f>
        <v>0</v>
      </c>
      <c r="W1404" s="6" t="e">
        <f>COUNTIFS(tblTeamSch[Travel Score for Game],10,tblTeamSch[Home],0,#REF!,#REF!)</f>
        <v>#REF!</v>
      </c>
      <c r="X1404" s="6" t="str">
        <f>IFERROR(INDEX(tblTeamSch[Overall Travel Score],MATCH(tblTeamSch[[#This Row],[Opponent]],tblTeamSch[Team],0)),"")</f>
        <v/>
      </c>
      <c r="Y1404" s="6" cm="1">
        <f t="array" ref="Y1404">IF(Y1403="Num",1,IF(Y1403="","",IF(Y1403+1&gt;TotalNumRegGames*2,"",Y1403+1)))</f>
        <v>1403</v>
      </c>
    </row>
    <row r="1405" spans="1:25" ht="13.35" customHeight="1" x14ac:dyDescent="0.3">
      <c r="A1405" s="6" cm="1">
        <f t="array" ref="A14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402</v>
      </c>
      <c r="B1405" s="6" cm="1">
        <f t="array" ref="B14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5" s="6">
        <f>IFERROR(INDEX([1]!tblSchedule[Week Game Scheduled],MATCH(tblTeamSch[[#This Row],[Game Num]],[1]!tblSchedule[GameNum],0)),"")</f>
        <v>6</v>
      </c>
      <c r="D1405" s="6">
        <f>IFERROR(INDEX([1]!tblSchedule[Round],MATCH(tblTeamSch[[#This Row],[Game Num]],[1]!tblSchedule[GameNum],0)),"")</f>
        <v>3</v>
      </c>
      <c r="E1405" s="6">
        <f>IFERROR(INDEX([1]!tblSchedule[Rnd Sch],MATCH(tblTeamSch[[#This Row],[Game Num]],[1]!tblSchedule[GameNum],0)),"")</f>
        <v>3</v>
      </c>
      <c r="F1405" s="6" t="str">
        <f>IFERROR(INDEX([1]!tblSchedule[DLC],MATCH(tblTeamSch[[#This Row],[Game Num]],[1]!tblSchedule[GameNum],0)),"")</f>
        <v>6B3</v>
      </c>
      <c r="G1405" s="7" t="str">
        <f>IFERROR(INDEX([1]!tblSchedule[Facility],MATCH(tblTeamSch[[#This Row],[Game Num]],[1]!tblSchedule[GameNum],0)),"")</f>
        <v>Saint Andrew Academy Gym</v>
      </c>
      <c r="H1405" s="8">
        <f>IFERROR(INDEX([1]!tblSchedule[Game Date],MATCH(tblTeamSch[[#This Row],[Game Num]],[1]!tblSchedule[GameNum],0)),"")</f>
        <v>46026</v>
      </c>
      <c r="I1405" s="9">
        <f>IFERROR(INDEX([1]!tblSchedule[Game Time],MATCH(tblTeamSch[[#This Row],[Game Num]],[1]!tblSchedule[GameNum],0)),"")</f>
        <v>0.625</v>
      </c>
      <c r="J1405" s="10" t="str">
        <f>IFERROR(INDEX([1]!tblTeams[Organization],MATCH(tblTeamSch[[#This Row],[Team]],[1]!tblTeams[Team],0)),"")</f>
        <v>St. Gabriel</v>
      </c>
      <c r="K1405" s="10" t="str">
        <f>IFERROR(INDEX([1]!tblOrg[Abbr],MATCH(tblTeamSch[[#This Row],[Org]],[1]!tblOrg[Organization],0)),"")</f>
        <v>Gab</v>
      </c>
      <c r="L1405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5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1405" s="6"/>
      <c r="O1405" s="6"/>
      <c r="P1405" s="6"/>
      <c r="Q1405" s="6">
        <f>INDEX([1]!tblSchedule[Home Game],MATCH(tblTeamSch[[#This Row],[Game Num]],[1]!tblSchedule[GameNum],0))</f>
        <v>0</v>
      </c>
      <c r="R1405" s="7" t="e">
        <f>IF(COUNTIFS(tblTeamSch[Team],tblTeamSch[[#This Row],[Team]],#REF!,1)&gt;1,"Y","")</f>
        <v>#REF!</v>
      </c>
      <c r="S1405" s="6">
        <f>INDEX([1]!tblLoc[Score],MATCH(INDEX([1]!tblOrg[Loc],MATCH(tblTeamSch[[#This Row],[Org]],[1]!tblOrg[Organization],0)),[1]!tblLoc[Loc],0))</f>
        <v>7</v>
      </c>
      <c r="T1405" s="6" t="e">
        <f>INDEX([1]!tblLoc[Score],MATCH(INDEX([1]!tblOrg[Loc],MATCH(#REF!,[1]!tblOrg[Abbr],0)),[1]!tblLoc[Loc],0))</f>
        <v>#REF!</v>
      </c>
      <c r="U1405" s="6">
        <f>IFERROR(INDEX([1]!tblLoc[Score],MATCH(INDEX([1]!tblOrg[Loc],MATCH(INDEX(FacList,MATCH(tblTeamSch[[#This Row],[Facility]],INDEX(FacList,,1),0),3),[1]!tblOrg[Org Num],0)),[1]!tblLoc[Loc],0)),"")</f>
        <v>10</v>
      </c>
      <c r="V1405" s="6">
        <f>IF(OR(tblTeamSch[[#This Row],[Court]]="",tblTeamSch[[#This Row],[Home]]&gt;0),0,IF(tblTeamSch[[#This Row],[Court]]&lt;10,0,IF(tblTeamSch[[#This Row],[Home Court]]=10,0,10)))</f>
        <v>10</v>
      </c>
      <c r="W1405" s="6" t="e">
        <f>COUNTIFS(tblTeamSch[Travel Score for Game],10,tblTeamSch[Home],0,#REF!,#REF!)</f>
        <v>#REF!</v>
      </c>
      <c r="X1405" s="6" t="str">
        <f>IFERROR(INDEX(tblTeamSch[Overall Travel Score],MATCH(tblTeamSch[[#This Row],[Opponent]],tblTeamSch[Team],0)),"")</f>
        <v/>
      </c>
      <c r="Y1405" s="6" cm="1">
        <f t="array" ref="Y1405">IF(Y1404="Num",1,IF(Y1404="","",IF(Y1404+1&gt;TotalNumRegGames*2,"",Y1404+1)))</f>
        <v>1404</v>
      </c>
    </row>
    <row r="1406" spans="1:25" ht="13.35" customHeight="1" x14ac:dyDescent="0.3">
      <c r="A1406" s="6" cm="1">
        <f t="array" ref="A14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450</v>
      </c>
      <c r="B1406" s="6" cm="1">
        <f t="array" ref="B14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6" s="6">
        <f>IFERROR(INDEX([1]!tblSchedule[Week Game Scheduled],MATCH(tblTeamSch[[#This Row],[Game Num]],[1]!tblSchedule[GameNum],0)),"")</f>
        <v>6</v>
      </c>
      <c r="D1406" s="6">
        <f>IFERROR(INDEX([1]!tblSchedule[Round],MATCH(tblTeamSch[[#This Row],[Game Num]],[1]!tblSchedule[GameNum],0)),"")</f>
        <v>7</v>
      </c>
      <c r="E1406" s="6">
        <f>IFERROR(INDEX([1]!tblSchedule[Rnd Sch],MATCH(tblTeamSch[[#This Row],[Game Num]],[1]!tblSchedule[GameNum],0)),"")</f>
        <v>4</v>
      </c>
      <c r="F1406" s="6" t="str">
        <f>IFERROR(INDEX([1]!tblSchedule[DLC],MATCH(tblTeamSch[[#This Row],[Game Num]],[1]!tblSchedule[GameNum],0)),"")</f>
        <v>6B3</v>
      </c>
      <c r="G1406" s="7" t="str">
        <f>IFERROR(INDEX([1]!tblSchedule[Facility],MATCH(tblTeamSch[[#This Row],[Game Num]],[1]!tblSchedule[GameNum],0)),"")</f>
        <v>St. Athanasius Hornets Nest (gym)</v>
      </c>
      <c r="H1406" s="8">
        <f>IFERROR(INDEX([1]!tblSchedule[Game Date],MATCH(tblTeamSch[[#This Row],[Game Num]],[1]!tblSchedule[GameNum],0)),"")</f>
        <v>46032</v>
      </c>
      <c r="I1406" s="9">
        <f>IFERROR(INDEX([1]!tblSchedule[Game Time],MATCH(tblTeamSch[[#This Row],[Game Num]],[1]!tblSchedule[GameNum],0)),"")</f>
        <v>0.45833333333333331</v>
      </c>
      <c r="J1406" s="10" t="str">
        <f>IFERROR(INDEX([1]!tblTeams[Organization],MATCH(tblTeamSch[[#This Row],[Team]],[1]!tblTeams[Team],0)),"")</f>
        <v>St. Gabriel</v>
      </c>
      <c r="K1406" s="10" t="str">
        <f>IFERROR(INDEX([1]!tblOrg[Abbr],MATCH(tblTeamSch[[#This Row],[Org]],[1]!tblOrg[Organization],0)),"")</f>
        <v>Gab</v>
      </c>
      <c r="L1406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6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1406" s="6"/>
      <c r="O1406" s="6"/>
      <c r="P1406" s="6"/>
      <c r="Q1406" s="6">
        <f>INDEX([1]!tblSchedule[Home Game],MATCH(tblTeamSch[[#This Row],[Game Num]],[1]!tblSchedule[GameNum],0))</f>
        <v>0</v>
      </c>
      <c r="R1406" s="7" t="e">
        <f>IF(COUNTIFS(tblTeamSch[Team],tblTeamSch[[#This Row],[Team]],#REF!,1)&gt;1,"Y","")</f>
        <v>#REF!</v>
      </c>
      <c r="S1406" s="6">
        <f>INDEX([1]!tblLoc[Score],MATCH(INDEX([1]!tblOrg[Loc],MATCH(tblTeamSch[[#This Row],[Org]],[1]!tblOrg[Organization],0)),[1]!tblLoc[Loc],0))</f>
        <v>7</v>
      </c>
      <c r="T1406" s="6" t="e">
        <f>INDEX([1]!tblLoc[Score],MATCH(INDEX([1]!tblOrg[Loc],MATCH(#REF!,[1]!tblOrg[Abbr],0)),[1]!tblLoc[Loc],0))</f>
        <v>#REF!</v>
      </c>
      <c r="U1406" s="6">
        <f>IFERROR(INDEX([1]!tblLoc[Score],MATCH(INDEX([1]!tblOrg[Loc],MATCH(INDEX(FacList,MATCH(tblTeamSch[[#This Row],[Facility]],INDEX(FacList,,1),0),3),[1]!tblOrg[Org Num],0)),[1]!tblLoc[Loc],0)),"")</f>
        <v>7</v>
      </c>
      <c r="V1406" s="6">
        <f>IF(OR(tblTeamSch[[#This Row],[Court]]="",tblTeamSch[[#This Row],[Home]]&gt;0),0,IF(tblTeamSch[[#This Row],[Court]]&lt;10,0,IF(tblTeamSch[[#This Row],[Home Court]]=10,0,10)))</f>
        <v>0</v>
      </c>
      <c r="W1406" s="6" t="e">
        <f>COUNTIFS(tblTeamSch[Travel Score for Game],10,tblTeamSch[Home],0,#REF!,#REF!)</f>
        <v>#REF!</v>
      </c>
      <c r="X1406" s="6" t="str">
        <f>IFERROR(INDEX(tblTeamSch[Overall Travel Score],MATCH(tblTeamSch[[#This Row],[Opponent]],tblTeamSch[Team],0)),"")</f>
        <v/>
      </c>
      <c r="Y1406" s="6" cm="1">
        <f t="array" ref="Y1406">IF(Y1405="Num",1,IF(Y1405="","",IF(Y1405+1&gt;TotalNumRegGames*2,"",Y1405+1)))</f>
        <v>1405</v>
      </c>
    </row>
    <row r="1407" spans="1:25" ht="13.35" customHeight="1" x14ac:dyDescent="0.3">
      <c r="A1407" s="6" cm="1">
        <f t="array" ref="A14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414</v>
      </c>
      <c r="B1407" s="6" cm="1">
        <f t="array" ref="B14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7" s="6">
        <f>IFERROR(INDEX([1]!tblSchedule[Week Game Scheduled],MATCH(tblTeamSch[[#This Row],[Game Num]],[1]!tblSchedule[GameNum],0)),"")</f>
        <v>7</v>
      </c>
      <c r="D1407" s="6">
        <f>IFERROR(INDEX([1]!tblSchedule[Round],MATCH(tblTeamSch[[#This Row],[Game Num]],[1]!tblSchedule[GameNum],0)),"")</f>
        <v>4</v>
      </c>
      <c r="E1407" s="6">
        <f>IFERROR(INDEX([1]!tblSchedule[Rnd Sch],MATCH(tblTeamSch[[#This Row],[Game Num]],[1]!tblSchedule[GameNum],0)),"")</f>
        <v>4</v>
      </c>
      <c r="F1407" s="6" t="str">
        <f>IFERROR(INDEX([1]!tblSchedule[DLC],MATCH(tblTeamSch[[#This Row],[Game Num]],[1]!tblSchedule[GameNum],0)),"")</f>
        <v>6B3</v>
      </c>
      <c r="G1407" s="7" t="str">
        <f>IFERROR(INDEX([1]!tblSchedule[Facility],MATCH(tblTeamSch[[#This Row],[Game Num]],[1]!tblSchedule[GameNum],0)),"")</f>
        <v>St. Margaret Mary PAC (smaller gym)</v>
      </c>
      <c r="H1407" s="8">
        <f>IFERROR(INDEX([1]!tblSchedule[Game Date],MATCH(tblTeamSch[[#This Row],[Game Num]],[1]!tblSchedule[GameNum],0)),"")</f>
        <v>46033</v>
      </c>
      <c r="I1407" s="9">
        <f>IFERROR(INDEX([1]!tblSchedule[Game Time],MATCH(tblTeamSch[[#This Row],[Game Num]],[1]!tblSchedule[GameNum],0)),"")</f>
        <v>0.64583333333333337</v>
      </c>
      <c r="J1407" s="10" t="str">
        <f>IFERROR(INDEX([1]!tblTeams[Organization],MATCH(tblTeamSch[[#This Row],[Team]],[1]!tblTeams[Team],0)),"")</f>
        <v>St. Gabriel</v>
      </c>
      <c r="K1407" s="10" t="str">
        <f>IFERROR(INDEX([1]!tblOrg[Abbr],MATCH(tblTeamSch[[#This Row],[Org]],[1]!tblOrg[Organization],0)),"")</f>
        <v>Gab</v>
      </c>
      <c r="L1407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7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1407" s="6"/>
      <c r="O1407" s="6"/>
      <c r="P1407" s="6"/>
      <c r="Q1407" s="6">
        <f>INDEX([1]!tblSchedule[Home Game],MATCH(tblTeamSch[[#This Row],[Game Num]],[1]!tblSchedule[GameNum],0))</f>
        <v>1</v>
      </c>
      <c r="R1407" s="7" t="e">
        <f>IF(COUNTIFS(tblTeamSch[Team],tblTeamSch[[#This Row],[Team]],#REF!,1)&gt;1,"Y","")</f>
        <v>#REF!</v>
      </c>
      <c r="S1407" s="6">
        <f>INDEX([1]!tblLoc[Score],MATCH(INDEX([1]!tblOrg[Loc],MATCH(tblTeamSch[[#This Row],[Org]],[1]!tblOrg[Organization],0)),[1]!tblLoc[Loc],0))</f>
        <v>7</v>
      </c>
      <c r="T1407" s="6" t="e">
        <f>INDEX([1]!tblLoc[Score],MATCH(INDEX([1]!tblOrg[Loc],MATCH(#REF!,[1]!tblOrg[Abbr],0)),[1]!tblLoc[Loc],0))</f>
        <v>#REF!</v>
      </c>
      <c r="U1407" s="6">
        <f>IFERROR(INDEX([1]!tblLoc[Score],MATCH(INDEX([1]!tblOrg[Loc],MATCH(INDEX(FacList,MATCH(tblTeamSch[[#This Row],[Facility]],INDEX(FacList,,1),0),3),[1]!tblOrg[Org Num],0)),[1]!tblLoc[Loc],0)),"")</f>
        <v>0</v>
      </c>
      <c r="V1407" s="6">
        <f>IF(OR(tblTeamSch[[#This Row],[Court]]="",tblTeamSch[[#This Row],[Home]]&gt;0),0,IF(tblTeamSch[[#This Row],[Court]]&lt;10,0,IF(tblTeamSch[[#This Row],[Home Court]]=10,0,10)))</f>
        <v>0</v>
      </c>
      <c r="W1407" s="6" t="e">
        <f>COUNTIFS(tblTeamSch[Travel Score for Game],10,tblTeamSch[Home],0,#REF!,#REF!)</f>
        <v>#REF!</v>
      </c>
      <c r="X1407" s="6" t="str">
        <f>IFERROR(INDEX(tblTeamSch[Overall Travel Score],MATCH(tblTeamSch[[#This Row],[Opponent]],tblTeamSch[Team],0)),"")</f>
        <v/>
      </c>
      <c r="Y1407" s="6" cm="1">
        <f t="array" ref="Y1407">IF(Y1406="Num",1,IF(Y1406="","",IF(Y1406+1&gt;TotalNumRegGames*2,"",Y1406+1)))</f>
        <v>1406</v>
      </c>
    </row>
    <row r="1408" spans="1:25" ht="13.35" customHeight="1" x14ac:dyDescent="0.3">
      <c r="A1408" s="6" cm="1">
        <f t="array" ref="A14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426</v>
      </c>
      <c r="B1408" s="6" cm="1">
        <f t="array" ref="B14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8" s="6">
        <f>IFERROR(INDEX([1]!tblSchedule[Week Game Scheduled],MATCH(tblTeamSch[[#This Row],[Game Num]],[1]!tblSchedule[GameNum],0)),"")</f>
        <v>7</v>
      </c>
      <c r="D1408" s="6">
        <f>IFERROR(INDEX([1]!tblSchedule[Round],MATCH(tblTeamSch[[#This Row],[Game Num]],[1]!tblSchedule[GameNum],0)),"")</f>
        <v>5</v>
      </c>
      <c r="E1408" s="6">
        <f>IFERROR(INDEX([1]!tblSchedule[Rnd Sch],MATCH(tblTeamSch[[#This Row],[Game Num]],[1]!tblSchedule[GameNum],0)),"")</f>
        <v>5</v>
      </c>
      <c r="F1408" s="6" t="str">
        <f>IFERROR(INDEX([1]!tblSchedule[DLC],MATCH(tblTeamSch[[#This Row],[Game Num]],[1]!tblSchedule[GameNum],0)),"")</f>
        <v>6B3</v>
      </c>
      <c r="G1408" s="7" t="str">
        <f>IFERROR(INDEX([1]!tblSchedule[Facility],MATCH(tblTeamSch[[#This Row],[Game Num]],[1]!tblSchedule[GameNum],0)),"")</f>
        <v>St. Gabriel Multi-Purpose Building</v>
      </c>
      <c r="H1408" s="8">
        <f>IFERROR(INDEX([1]!tblSchedule[Game Date],MATCH(tblTeamSch[[#This Row],[Game Num]],[1]!tblSchedule[GameNum],0)),"")</f>
        <v>46039</v>
      </c>
      <c r="I1408" s="9">
        <f>IFERROR(INDEX([1]!tblSchedule[Game Time],MATCH(tblTeamSch[[#This Row],[Game Num]],[1]!tblSchedule[GameNum],0)),"")</f>
        <v>0.5</v>
      </c>
      <c r="J1408" s="10" t="str">
        <f>IFERROR(INDEX([1]!tblTeams[Organization],MATCH(tblTeamSch[[#This Row],[Team]],[1]!tblTeams[Team],0)),"")</f>
        <v>St. Gabriel</v>
      </c>
      <c r="K1408" s="10" t="str">
        <f>IFERROR(INDEX([1]!tblOrg[Abbr],MATCH(tblTeamSch[[#This Row],[Org]],[1]!tblOrg[Organization],0)),"")</f>
        <v>Gab</v>
      </c>
      <c r="L1408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8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1408" s="6"/>
      <c r="O1408" s="6"/>
      <c r="P1408" s="6"/>
      <c r="Q1408" s="6">
        <f>INDEX([1]!tblSchedule[Home Game],MATCH(tblTeamSch[[#This Row],[Game Num]],[1]!tblSchedule[GameNum],0))</f>
        <v>1</v>
      </c>
      <c r="R1408" s="7" t="e">
        <f>IF(COUNTIFS(tblTeamSch[Team],tblTeamSch[[#This Row],[Team]],#REF!,1)&gt;1,"Y","")</f>
        <v>#REF!</v>
      </c>
      <c r="S1408" s="6">
        <f>INDEX([1]!tblLoc[Score],MATCH(INDEX([1]!tblOrg[Loc],MATCH(tblTeamSch[[#This Row],[Org]],[1]!tblOrg[Organization],0)),[1]!tblLoc[Loc],0))</f>
        <v>7</v>
      </c>
      <c r="T1408" s="6" t="e">
        <f>INDEX([1]!tblLoc[Score],MATCH(INDEX([1]!tblOrg[Loc],MATCH(#REF!,[1]!tblOrg[Abbr],0)),[1]!tblLoc[Loc],0))</f>
        <v>#REF!</v>
      </c>
      <c r="U1408" s="6">
        <f>IFERROR(INDEX([1]!tblLoc[Score],MATCH(INDEX([1]!tblOrg[Loc],MATCH(INDEX(FacList,MATCH(tblTeamSch[[#This Row],[Facility]],INDEX(FacList,,1),0),3),[1]!tblOrg[Org Num],0)),[1]!tblLoc[Loc],0)),"")</f>
        <v>7</v>
      </c>
      <c r="V1408" s="6">
        <f>IF(OR(tblTeamSch[[#This Row],[Court]]="",tblTeamSch[[#This Row],[Home]]&gt;0),0,IF(tblTeamSch[[#This Row],[Court]]&lt;10,0,IF(tblTeamSch[[#This Row],[Home Court]]=10,0,10)))</f>
        <v>0</v>
      </c>
      <c r="W1408" s="6" t="e">
        <f>COUNTIFS(tblTeamSch[Travel Score for Game],10,tblTeamSch[Home],0,#REF!,#REF!)</f>
        <v>#REF!</v>
      </c>
      <c r="X1408" s="6" t="str">
        <f>IFERROR(INDEX(tblTeamSch[Overall Travel Score],MATCH(tblTeamSch[[#This Row],[Opponent]],tblTeamSch[Team],0)),"")</f>
        <v/>
      </c>
      <c r="Y1408" s="6" cm="1">
        <f t="array" ref="Y1408">IF(Y1407="Num",1,IF(Y1407="","",IF(Y1407+1&gt;TotalNumRegGames*2,"",Y1407+1)))</f>
        <v>1407</v>
      </c>
    </row>
    <row r="1409" spans="1:25" ht="13.35" customHeight="1" x14ac:dyDescent="0.3">
      <c r="A1409" s="6" cm="1">
        <f t="array" ref="A14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438</v>
      </c>
      <c r="B1409" s="6" cm="1">
        <f t="array" ref="B14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09" s="6">
        <f>IFERROR(INDEX([1]!tblSchedule[Week Game Scheduled],MATCH(tblTeamSch[[#This Row],[Game Num]],[1]!tblSchedule[GameNum],0)),"")</f>
        <v>9</v>
      </c>
      <c r="D1409" s="6">
        <f>IFERROR(INDEX([1]!tblSchedule[Round],MATCH(tblTeamSch[[#This Row],[Game Num]],[1]!tblSchedule[GameNum],0)),"")</f>
        <v>6</v>
      </c>
      <c r="E1409" s="6">
        <f>IFERROR(INDEX([1]!tblSchedule[Rnd Sch],MATCH(tblTeamSch[[#This Row],[Game Num]],[1]!tblSchedule[GameNum],0)),"")</f>
        <v>6</v>
      </c>
      <c r="F1409" s="6" t="str">
        <f>IFERROR(INDEX([1]!tblSchedule[DLC],MATCH(tblTeamSch[[#This Row],[Game Num]],[1]!tblSchedule[GameNum],0)),"")</f>
        <v>6B3</v>
      </c>
      <c r="G1409" s="7" t="str">
        <f>IFERROR(INDEX([1]!tblSchedule[Facility],MATCH(tblTeamSch[[#This Row],[Game Num]],[1]!tblSchedule[GameNum],0)),"")</f>
        <v>Ascension Gym</v>
      </c>
      <c r="H1409" s="8">
        <f>IFERROR(INDEX([1]!tblSchedule[Game Date],MATCH(tblTeamSch[[#This Row],[Game Num]],[1]!tblSchedule[GameNum],0)),"")</f>
        <v>46047</v>
      </c>
      <c r="I1409" s="9">
        <f>IFERROR(INDEX([1]!tblSchedule[Game Time],MATCH(tblTeamSch[[#This Row],[Game Num]],[1]!tblSchedule[GameNum],0)),"")</f>
        <v>0.625</v>
      </c>
      <c r="J1409" s="10" t="str">
        <f>IFERROR(INDEX([1]!tblTeams[Organization],MATCH(tblTeamSch[[#This Row],[Team]],[1]!tblTeams[Team],0)),"")</f>
        <v>St. Gabriel</v>
      </c>
      <c r="K1409" s="10" t="str">
        <f>IFERROR(INDEX([1]!tblOrg[Abbr],MATCH(tblTeamSch[[#This Row],[Org]],[1]!tblOrg[Organization],0)),"")</f>
        <v>Gab</v>
      </c>
      <c r="L1409" s="10" t="str">
        <f>IFERROR(INDEX(IF(tblTeamSch[[#This Row],[1vs2]]=1,[1]!tblSchedule[Team 1 Name],[1]!tblSchedule[Team 2 Name]),MATCH(tblTeamSch[[#This Row],[Game Num]],[1]!tblSchedule[GameNum],0)),"")</f>
        <v>St Gabriel Basketball 5/6 C Boys</v>
      </c>
      <c r="M1409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1409" s="6"/>
      <c r="O1409" s="6"/>
      <c r="P1409" s="6"/>
      <c r="Q1409" s="6">
        <f>INDEX([1]!tblSchedule[Home Game],MATCH(tblTeamSch[[#This Row],[Game Num]],[1]!tblSchedule[GameNum],0))</f>
        <v>0</v>
      </c>
      <c r="R1409" s="7" t="e">
        <f>IF(COUNTIFS(tblTeamSch[Team],tblTeamSch[[#This Row],[Team]],#REF!,1)&gt;1,"Y","")</f>
        <v>#REF!</v>
      </c>
      <c r="S1409" s="6">
        <f>INDEX([1]!tblLoc[Score],MATCH(INDEX([1]!tblOrg[Loc],MATCH(tblTeamSch[[#This Row],[Org]],[1]!tblOrg[Organization],0)),[1]!tblLoc[Loc],0))</f>
        <v>7</v>
      </c>
      <c r="T1409" s="6" t="e">
        <f>INDEX([1]!tblLoc[Score],MATCH(INDEX([1]!tblOrg[Loc],MATCH(#REF!,[1]!tblOrg[Abbr],0)),[1]!tblLoc[Loc],0))</f>
        <v>#REF!</v>
      </c>
      <c r="U1409" s="6">
        <f>IFERROR(INDEX([1]!tblLoc[Score],MATCH(INDEX([1]!tblOrg[Loc],MATCH(INDEX(FacList,MATCH(tblTeamSch[[#This Row],[Facility]],INDEX(FacList,,1),0),3),[1]!tblOrg[Org Num],0)),[1]!tblLoc[Loc],0)),"")</f>
        <v>0</v>
      </c>
      <c r="V1409" s="6">
        <f>IF(OR(tblTeamSch[[#This Row],[Court]]="",tblTeamSch[[#This Row],[Home]]&gt;0),0,IF(tblTeamSch[[#This Row],[Court]]&lt;10,0,IF(tblTeamSch[[#This Row],[Home Court]]=10,0,10)))</f>
        <v>0</v>
      </c>
      <c r="W1409" s="6" t="e">
        <f>COUNTIFS(tblTeamSch[Travel Score for Game],10,tblTeamSch[Home],0,#REF!,#REF!)</f>
        <v>#REF!</v>
      </c>
      <c r="X1409" s="6" t="str">
        <f>IFERROR(INDEX(tblTeamSch[Overall Travel Score],MATCH(tblTeamSch[[#This Row],[Opponent]],tblTeamSch[Team],0)),"")</f>
        <v/>
      </c>
      <c r="Y1409" s="6" cm="1">
        <f t="array" ref="Y1409">IF(Y1408="Num",1,IF(Y1408="","",IF(Y1408+1&gt;TotalNumRegGames*2,"",Y1408+1)))</f>
        <v>1408</v>
      </c>
    </row>
    <row r="1410" spans="1:25" ht="13.35" customHeight="1" x14ac:dyDescent="0.3">
      <c r="A1410" s="6" cm="1">
        <f t="array" ref="A14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859</v>
      </c>
      <c r="B1410" s="6" cm="1">
        <f t="array" ref="B14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10" s="6">
        <f>IFERROR(INDEX([1]!tblSchedule[Week Game Scheduled],MATCH(tblTeamSch[[#This Row],[Game Num]],[1]!tblSchedule[GameNum],0)),"")</f>
        <v>49</v>
      </c>
      <c r="D1410" s="6">
        <f>IFERROR(INDEX([1]!tblSchedule[Round],MATCH(tblTeamSch[[#This Row],[Game Num]],[1]!tblSchedule[GameNum],0)),"")</f>
        <v>1</v>
      </c>
      <c r="E1410" s="6">
        <f>IFERROR(INDEX([1]!tblSchedule[Rnd Sch],MATCH(tblTeamSch[[#This Row],[Game Num]],[1]!tblSchedule[GameNum],0)),"")</f>
        <v>1</v>
      </c>
      <c r="F1410" s="6" t="str">
        <f>IFERROR(INDEX([1]!tblSchedule[DLC],MATCH(tblTeamSch[[#This Row],[Game Num]],[1]!tblSchedule[GameNum],0)),"")</f>
        <v>6G1AA</v>
      </c>
      <c r="G1410" s="7" t="str">
        <f>IFERROR(INDEX([1]!tblSchedule[Facility],MATCH(tblTeamSch[[#This Row],[Game Num]],[1]!tblSchedule[GameNum],0)),"")</f>
        <v>St. Gabriel Multi-Purpose Building</v>
      </c>
      <c r="H1410" s="8">
        <f>IFERROR(INDEX([1]!tblSchedule[Game Date],MATCH(tblTeamSch[[#This Row],[Game Num]],[1]!tblSchedule[GameNum],0)),"")</f>
        <v>45997</v>
      </c>
      <c r="I1410" s="9">
        <f>IFERROR(INDEX([1]!tblSchedule[Game Time],MATCH(tblTeamSch[[#This Row],[Game Num]],[1]!tblSchedule[GameNum],0)),"")</f>
        <v>0.45833333333333331</v>
      </c>
      <c r="J1410" s="10" t="str">
        <f>IFERROR(INDEX([1]!tblTeams[Organization],MATCH(tblTeamSch[[#This Row],[Team]],[1]!tblTeams[Team],0)),"")</f>
        <v>St. Gabriel</v>
      </c>
      <c r="K1410" s="10" t="str">
        <f>IFERROR(INDEX([1]!tblOrg[Abbr],MATCH(tblTeamSch[[#This Row],[Org]],[1]!tblOrg[Organization],0)),"")</f>
        <v>Gab</v>
      </c>
      <c r="L1410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0" s="10" t="str">
        <f>IFERROR(INDEX(IF(tblTeamSch[[#This Row],[1vs2]]=1,[1]!tblSchedule[Team 2 Name],[1]!tblSchedule[Team 1 Name]),MATCH(tblTeamSch[[#This Row],[Game Num]],[1]!tblSchedule[GameNum],0)),"")</f>
        <v>St. Mary BB 6G - Green</v>
      </c>
      <c r="N1410" s="6"/>
      <c r="O1410" s="6"/>
      <c r="P1410" s="6"/>
      <c r="Q1410" s="6">
        <f>INDEX([1]!tblSchedule[Home Game],MATCH(tblTeamSch[[#This Row],[Game Num]],[1]!tblSchedule[GameNum],0))</f>
        <v>1</v>
      </c>
      <c r="R1410" s="7" t="e">
        <f>IF(COUNTIFS(tblTeamSch[Team],tblTeamSch[[#This Row],[Team]],#REF!,1)&gt;1,"Y","")</f>
        <v>#REF!</v>
      </c>
      <c r="S1410" s="6">
        <f>INDEX([1]!tblLoc[Score],MATCH(INDEX([1]!tblOrg[Loc],MATCH(tblTeamSch[[#This Row],[Org]],[1]!tblOrg[Organization],0)),[1]!tblLoc[Loc],0))</f>
        <v>7</v>
      </c>
      <c r="T1410" s="6" t="e">
        <f>INDEX([1]!tblLoc[Score],MATCH(INDEX([1]!tblOrg[Loc],MATCH(#REF!,[1]!tblOrg[Abbr],0)),[1]!tblLoc[Loc],0))</f>
        <v>#REF!</v>
      </c>
      <c r="U1410" s="6">
        <f>IFERROR(INDEX([1]!tblLoc[Score],MATCH(INDEX([1]!tblOrg[Loc],MATCH(INDEX(FacList,MATCH(tblTeamSch[[#This Row],[Facility]],INDEX(FacList,,1),0),3),[1]!tblOrg[Org Num],0)),[1]!tblLoc[Loc],0)),"")</f>
        <v>7</v>
      </c>
      <c r="V1410" s="6">
        <f>IF(OR(tblTeamSch[[#This Row],[Court]]="",tblTeamSch[[#This Row],[Home]]&gt;0),0,IF(tblTeamSch[[#This Row],[Court]]&lt;10,0,IF(tblTeamSch[[#This Row],[Home Court]]=10,0,10)))</f>
        <v>0</v>
      </c>
      <c r="W1410" s="6" t="e">
        <f>COUNTIFS(tblTeamSch[Travel Score for Game],10,tblTeamSch[Home],0,#REF!,#REF!)</f>
        <v>#REF!</v>
      </c>
      <c r="X1410" s="6" t="str">
        <f>IFERROR(INDEX(tblTeamSch[Overall Travel Score],MATCH(tblTeamSch[[#This Row],[Opponent]],tblTeamSch[Team],0)),"")</f>
        <v/>
      </c>
      <c r="Y1410" s="6" cm="1">
        <f t="array" ref="Y1410">IF(Y1409="Num",1,IF(Y1409="","",IF(Y1409+1&gt;TotalNumRegGames*2,"",Y1409+1)))</f>
        <v>1409</v>
      </c>
    </row>
    <row r="1411" spans="1:25" ht="13.35" customHeight="1" x14ac:dyDescent="0.3">
      <c r="A1411" s="6" cm="1">
        <f t="array" ref="A14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866</v>
      </c>
      <c r="B1411" s="6" cm="1">
        <f t="array" ref="B14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1" s="6">
        <f>IFERROR(INDEX([1]!tblSchedule[Week Game Scheduled],MATCH(tblTeamSch[[#This Row],[Game Num]],[1]!tblSchedule[GameNum],0)),"")</f>
        <v>50</v>
      </c>
      <c r="D1411" s="6">
        <f>IFERROR(INDEX([1]!tblSchedule[Round],MATCH(tblTeamSch[[#This Row],[Game Num]],[1]!tblSchedule[GameNum],0)),"")</f>
        <v>2</v>
      </c>
      <c r="E1411" s="6">
        <f>IFERROR(INDEX([1]!tblSchedule[Rnd Sch],MATCH(tblTeamSch[[#This Row],[Game Num]],[1]!tblSchedule[GameNum],0)),"")</f>
        <v>2</v>
      </c>
      <c r="F1411" s="6" t="str">
        <f>IFERROR(INDEX([1]!tblSchedule[DLC],MATCH(tblTeamSch[[#This Row],[Game Num]],[1]!tblSchedule[GameNum],0)),"")</f>
        <v>6G1AA</v>
      </c>
      <c r="G1411" s="7" t="str">
        <f>IFERROR(INDEX([1]!tblSchedule[Facility],MATCH(tblTeamSch[[#This Row],[Game Num]],[1]!tblSchedule[GameNum],0)),"")</f>
        <v>ST. RAPHAEL GYMNASIUM</v>
      </c>
      <c r="H1411" s="8">
        <f>IFERROR(INDEX([1]!tblSchedule[Game Date],MATCH(tblTeamSch[[#This Row],[Game Num]],[1]!tblSchedule[GameNum],0)),"")</f>
        <v>46004</v>
      </c>
      <c r="I1411" s="9">
        <f>IFERROR(INDEX([1]!tblSchedule[Game Time],MATCH(tblTeamSch[[#This Row],[Game Num]],[1]!tblSchedule[GameNum],0)),"")</f>
        <v>0.41666666666666669</v>
      </c>
      <c r="J1411" s="10" t="str">
        <f>IFERROR(INDEX([1]!tblTeams[Organization],MATCH(tblTeamSch[[#This Row],[Team]],[1]!tblTeams[Team],0)),"")</f>
        <v>St. Gabriel</v>
      </c>
      <c r="K1411" s="10" t="str">
        <f>IFERROR(INDEX([1]!tblOrg[Abbr],MATCH(tblTeamSch[[#This Row],[Org]],[1]!tblOrg[Organization],0)),"")</f>
        <v>Gab</v>
      </c>
      <c r="L1411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1" s="10" t="str">
        <f>IFERROR(INDEX(IF(tblTeamSch[[#This Row],[1vs2]]=1,[1]!tblSchedule[Team 2 Name],[1]!tblSchedule[Team 1 Name]),MATCH(tblTeamSch[[#This Row],[Game Num]],[1]!tblSchedule[GameNum],0)),"")</f>
        <v>St. Raphael BB 6G #1</v>
      </c>
      <c r="N1411" s="6"/>
      <c r="O1411" s="6"/>
      <c r="P1411" s="6"/>
      <c r="Q1411" s="6">
        <f>INDEX([1]!tblSchedule[Home Game],MATCH(tblTeamSch[[#This Row],[Game Num]],[1]!tblSchedule[GameNum],0))</f>
        <v>1</v>
      </c>
      <c r="R1411" s="7" t="e">
        <f>IF(COUNTIFS(tblTeamSch[Team],tblTeamSch[[#This Row],[Team]],#REF!,1)&gt;1,"Y","")</f>
        <v>#REF!</v>
      </c>
      <c r="S1411" s="6">
        <f>INDEX([1]!tblLoc[Score],MATCH(INDEX([1]!tblOrg[Loc],MATCH(tblTeamSch[[#This Row],[Org]],[1]!tblOrg[Organization],0)),[1]!tblLoc[Loc],0))</f>
        <v>7</v>
      </c>
      <c r="T1411" s="6" t="e">
        <f>INDEX([1]!tblLoc[Score],MATCH(INDEX([1]!tblOrg[Loc],MATCH(#REF!,[1]!tblOrg[Abbr],0)),[1]!tblLoc[Loc],0))</f>
        <v>#REF!</v>
      </c>
      <c r="U1411" s="6">
        <f>IFERROR(INDEX([1]!tblLoc[Score],MATCH(INDEX([1]!tblOrg[Loc],MATCH(INDEX(FacList,MATCH(tblTeamSch[[#This Row],[Facility]],INDEX(FacList,,1),0),3),[1]!tblOrg[Org Num],0)),[1]!tblLoc[Loc],0)),"")</f>
        <v>0</v>
      </c>
      <c r="V1411" s="6">
        <f>IF(OR(tblTeamSch[[#This Row],[Court]]="",tblTeamSch[[#This Row],[Home]]&gt;0),0,IF(tblTeamSch[[#This Row],[Court]]&lt;10,0,IF(tblTeamSch[[#This Row],[Home Court]]=10,0,10)))</f>
        <v>0</v>
      </c>
      <c r="W1411" s="6" t="e">
        <f>COUNTIFS(tblTeamSch[Travel Score for Game],10,tblTeamSch[Home],0,#REF!,#REF!)</f>
        <v>#REF!</v>
      </c>
      <c r="X1411" s="6" t="str">
        <f>IFERROR(INDEX(tblTeamSch[Overall Travel Score],MATCH(tblTeamSch[[#This Row],[Opponent]],tblTeamSch[Team],0)),"")</f>
        <v/>
      </c>
      <c r="Y1411" s="6" cm="1">
        <f t="array" ref="Y1411">IF(Y1410="Num",1,IF(Y1410="","",IF(Y1410+1&gt;TotalNumRegGames*2,"",Y1410+1)))</f>
        <v>1410</v>
      </c>
    </row>
    <row r="1412" spans="1:25" ht="13.35" customHeight="1" x14ac:dyDescent="0.3">
      <c r="A1412" s="6" cm="1">
        <f t="array" ref="A14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871</v>
      </c>
      <c r="B1412" s="6" cm="1">
        <f t="array" ref="B14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2" s="6">
        <f>IFERROR(INDEX([1]!tblSchedule[Week Game Scheduled],MATCH(tblTeamSch[[#This Row],[Game Num]],[1]!tblSchedule[GameNum],0)),"")</f>
        <v>5</v>
      </c>
      <c r="D1412" s="6">
        <f>IFERROR(INDEX([1]!tblSchedule[Round],MATCH(tblTeamSch[[#This Row],[Game Num]],[1]!tblSchedule[GameNum],0)),"")</f>
        <v>3</v>
      </c>
      <c r="E1412" s="6">
        <f>IFERROR(INDEX([1]!tblSchedule[Rnd Sch],MATCH(tblTeamSch[[#This Row],[Game Num]],[1]!tblSchedule[GameNum],0)),"")</f>
        <v>3</v>
      </c>
      <c r="F1412" s="6" t="str">
        <f>IFERROR(INDEX([1]!tblSchedule[DLC],MATCH(tblTeamSch[[#This Row],[Game Num]],[1]!tblSchedule[GameNum],0)),"")</f>
        <v>6G1AA</v>
      </c>
      <c r="G1412" s="7" t="str">
        <f>IFERROR(INDEX([1]!tblSchedule[Facility],MATCH(tblTeamSch[[#This Row],[Game Num]],[1]!tblSchedule[GameNum],0)),"")</f>
        <v>St. Agnes Gym</v>
      </c>
      <c r="H1412" s="8">
        <f>IFERROR(INDEX([1]!tblSchedule[Game Date],MATCH(tblTeamSch[[#This Row],[Game Num]],[1]!tblSchedule[GameNum],0)),"")</f>
        <v>46025</v>
      </c>
      <c r="I1412" s="9">
        <f>IFERROR(INDEX([1]!tblSchedule[Game Time],MATCH(tblTeamSch[[#This Row],[Game Num]],[1]!tblSchedule[GameNum],0)),"")</f>
        <v>0.375</v>
      </c>
      <c r="J1412" s="10" t="str">
        <f>IFERROR(INDEX([1]!tblTeams[Organization],MATCH(tblTeamSch[[#This Row],[Team]],[1]!tblTeams[Team],0)),"")</f>
        <v>St. Gabriel</v>
      </c>
      <c r="K1412" s="10" t="str">
        <f>IFERROR(INDEX([1]!tblOrg[Abbr],MATCH(tblTeamSch[[#This Row],[Org]],[1]!tblOrg[Organization],0)),"")</f>
        <v>Gab</v>
      </c>
      <c r="L1412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2" s="10" t="str">
        <f>IFERROR(INDEX(IF(tblTeamSch[[#This Row],[1vs2]]=1,[1]!tblSchedule[Team 2 Name],[1]!tblSchedule[Team 1 Name]),MATCH(tblTeamSch[[#This Row],[Game Num]],[1]!tblSchedule[GameNum],0)),"")</f>
        <v>St Agnes BB 6G#1</v>
      </c>
      <c r="N1412" s="6"/>
      <c r="O1412" s="6"/>
      <c r="P1412" s="6"/>
      <c r="Q1412" s="6">
        <f>INDEX([1]!tblSchedule[Home Game],MATCH(tblTeamSch[[#This Row],[Game Num]],[1]!tblSchedule[GameNum],0))</f>
        <v>1</v>
      </c>
      <c r="R1412" s="7" t="e">
        <f>IF(COUNTIFS(tblTeamSch[Team],tblTeamSch[[#This Row],[Team]],#REF!,1)&gt;1,"Y","")</f>
        <v>#REF!</v>
      </c>
      <c r="S1412" s="6">
        <f>INDEX([1]!tblLoc[Score],MATCH(INDEX([1]!tblOrg[Loc],MATCH(tblTeamSch[[#This Row],[Org]],[1]!tblOrg[Organization],0)),[1]!tblLoc[Loc],0))</f>
        <v>7</v>
      </c>
      <c r="T1412" s="6" t="e">
        <f>INDEX([1]!tblLoc[Score],MATCH(INDEX([1]!tblOrg[Loc],MATCH(#REF!,[1]!tblOrg[Abbr],0)),[1]!tblLoc[Loc],0))</f>
        <v>#REF!</v>
      </c>
      <c r="U1412" s="6">
        <f>IFERROR(INDEX([1]!tblLoc[Score],MATCH(INDEX([1]!tblOrg[Loc],MATCH(INDEX(FacList,MATCH(tblTeamSch[[#This Row],[Facility]],INDEX(FacList,,1),0),3),[1]!tblOrg[Org Num],0)),[1]!tblLoc[Loc],0)),"")</f>
        <v>0</v>
      </c>
      <c r="V1412" s="6">
        <f>IF(OR(tblTeamSch[[#This Row],[Court]]="",tblTeamSch[[#This Row],[Home]]&gt;0),0,IF(tblTeamSch[[#This Row],[Court]]&lt;10,0,IF(tblTeamSch[[#This Row],[Home Court]]=10,0,10)))</f>
        <v>0</v>
      </c>
      <c r="W1412" s="6" t="e">
        <f>COUNTIFS(tblTeamSch[Travel Score for Game],10,tblTeamSch[Home],0,#REF!,#REF!)</f>
        <v>#REF!</v>
      </c>
      <c r="X1412" s="6" t="str">
        <f>IFERROR(INDEX(tblTeamSch[Overall Travel Score],MATCH(tblTeamSch[[#This Row],[Opponent]],tblTeamSch[Team],0)),"")</f>
        <v/>
      </c>
      <c r="Y1412" s="6" cm="1">
        <f t="array" ref="Y1412">IF(Y1411="Num",1,IF(Y1411="","",IF(Y1411+1&gt;TotalNumRegGames*2,"",Y1411+1)))</f>
        <v>1411</v>
      </c>
    </row>
    <row r="1413" spans="1:25" ht="13.35" customHeight="1" x14ac:dyDescent="0.3">
      <c r="A1413" s="6" cm="1">
        <f t="array" ref="A14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876</v>
      </c>
      <c r="B1413" s="6" cm="1">
        <f t="array" ref="B14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13" s="6">
        <f>IFERROR(INDEX([1]!tblSchedule[Week Game Scheduled],MATCH(tblTeamSch[[#This Row],[Game Num]],[1]!tblSchedule[GameNum],0)),"")</f>
        <v>6</v>
      </c>
      <c r="D1413" s="6">
        <f>IFERROR(INDEX([1]!tblSchedule[Round],MATCH(tblTeamSch[[#This Row],[Game Num]],[1]!tblSchedule[GameNum],0)),"")</f>
        <v>4</v>
      </c>
      <c r="E1413" s="6">
        <f>IFERROR(INDEX([1]!tblSchedule[Rnd Sch],MATCH(tblTeamSch[[#This Row],[Game Num]],[1]!tblSchedule[GameNum],0)),"")</f>
        <v>4</v>
      </c>
      <c r="F1413" s="6" t="str">
        <f>IFERROR(INDEX([1]!tblSchedule[DLC],MATCH(tblTeamSch[[#This Row],[Game Num]],[1]!tblSchedule[GameNum],0)),"")</f>
        <v>6G1AA</v>
      </c>
      <c r="G1413" s="7" t="str">
        <f>IFERROR(INDEX([1]!tblSchedule[Facility],MATCH(tblTeamSch[[#This Row],[Game Num]],[1]!tblSchedule[GameNum],0)),"")</f>
        <v>Holy Spirit Gym</v>
      </c>
      <c r="H1413" s="8">
        <f>IFERROR(INDEX([1]!tblSchedule[Game Date],MATCH(tblTeamSch[[#This Row],[Game Num]],[1]!tblSchedule[GameNum],0)),"")</f>
        <v>46032</v>
      </c>
      <c r="I1413" s="9">
        <f>IFERROR(INDEX([1]!tblSchedule[Game Time],MATCH(tblTeamSch[[#This Row],[Game Num]],[1]!tblSchedule[GameNum],0)),"")</f>
        <v>0.5</v>
      </c>
      <c r="J1413" s="10" t="str">
        <f>IFERROR(INDEX([1]!tblTeams[Organization],MATCH(tblTeamSch[[#This Row],[Team]],[1]!tblTeams[Team],0)),"")</f>
        <v>St. Gabriel</v>
      </c>
      <c r="K1413" s="10" t="str">
        <f>IFERROR(INDEX([1]!tblOrg[Abbr],MATCH(tblTeamSch[[#This Row],[Org]],[1]!tblOrg[Organization],0)),"")</f>
        <v>Gab</v>
      </c>
      <c r="L1413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3" s="10" t="str">
        <f>IFERROR(INDEX(IF(tblTeamSch[[#This Row],[1vs2]]=1,[1]!tblSchedule[Team 2 Name],[1]!tblSchedule[Team 1 Name]),MATCH(tblTeamSch[[#This Row],[Game Num]],[1]!tblSchedule[GameNum],0)),"")</f>
        <v>Holy Spirit GBB 6#1</v>
      </c>
      <c r="N1413" s="6"/>
      <c r="O1413" s="6"/>
      <c r="P1413" s="6"/>
      <c r="Q1413" s="6">
        <f>INDEX([1]!tblSchedule[Home Game],MATCH(tblTeamSch[[#This Row],[Game Num]],[1]!tblSchedule[GameNum],0))</f>
        <v>1</v>
      </c>
      <c r="R1413" s="7" t="e">
        <f>IF(COUNTIFS(tblTeamSch[Team],tblTeamSch[[#This Row],[Team]],#REF!,1)&gt;1,"Y","")</f>
        <v>#REF!</v>
      </c>
      <c r="S1413" s="6">
        <f>INDEX([1]!tblLoc[Score],MATCH(INDEX([1]!tblOrg[Loc],MATCH(tblTeamSch[[#This Row],[Org]],[1]!tblOrg[Organization],0)),[1]!tblLoc[Loc],0))</f>
        <v>7</v>
      </c>
      <c r="T1413" s="6" t="e">
        <f>INDEX([1]!tblLoc[Score],MATCH(INDEX([1]!tblOrg[Loc],MATCH(#REF!,[1]!tblOrg[Abbr],0)),[1]!tblLoc[Loc],0))</f>
        <v>#REF!</v>
      </c>
      <c r="U1413" s="6">
        <f>IFERROR(INDEX([1]!tblLoc[Score],MATCH(INDEX([1]!tblOrg[Loc],MATCH(INDEX(FacList,MATCH(tblTeamSch[[#This Row],[Facility]],INDEX(FacList,,1),0),3),[1]!tblOrg[Org Num],0)),[1]!tblLoc[Loc],0)),"")</f>
        <v>0</v>
      </c>
      <c r="V1413" s="6">
        <f>IF(OR(tblTeamSch[[#This Row],[Court]]="",tblTeamSch[[#This Row],[Home]]&gt;0),0,IF(tblTeamSch[[#This Row],[Court]]&lt;10,0,IF(tblTeamSch[[#This Row],[Home Court]]=10,0,10)))</f>
        <v>0</v>
      </c>
      <c r="W1413" s="6" t="e">
        <f>COUNTIFS(tblTeamSch[Travel Score for Game],10,tblTeamSch[Home],0,#REF!,#REF!)</f>
        <v>#REF!</v>
      </c>
      <c r="X1413" s="6" t="str">
        <f>IFERROR(INDEX(tblTeamSch[Overall Travel Score],MATCH(tblTeamSch[[#This Row],[Opponent]],tblTeamSch[Team],0)),"")</f>
        <v/>
      </c>
      <c r="Y1413" s="6" cm="1">
        <f t="array" ref="Y1413">IF(Y1412="Num",1,IF(Y1412="","",IF(Y1412+1&gt;TotalNumRegGames*2,"",Y1412+1)))</f>
        <v>1412</v>
      </c>
    </row>
    <row r="1414" spans="1:25" ht="13.35" customHeight="1" x14ac:dyDescent="0.3">
      <c r="A1414" s="6" cm="1">
        <f t="array" ref="A14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885</v>
      </c>
      <c r="B1414" s="6" cm="1">
        <f t="array" ref="B14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4" s="6">
        <f>IFERROR(INDEX([1]!tblSchedule[Week Game Scheduled],MATCH(tblTeamSch[[#This Row],[Game Num]],[1]!tblSchedule[GameNum],0)),"")</f>
        <v>7</v>
      </c>
      <c r="D1414" s="6">
        <f>IFERROR(INDEX([1]!tblSchedule[Round],MATCH(tblTeamSch[[#This Row],[Game Num]],[1]!tblSchedule[GameNum],0)),"")</f>
        <v>5</v>
      </c>
      <c r="E1414" s="6">
        <f>IFERROR(INDEX([1]!tblSchedule[Rnd Sch],MATCH(tblTeamSch[[#This Row],[Game Num]],[1]!tblSchedule[GameNum],0)),"")</f>
        <v>5</v>
      </c>
      <c r="F1414" s="6" t="str">
        <f>IFERROR(INDEX([1]!tblSchedule[DLC],MATCH(tblTeamSch[[#This Row],[Game Num]],[1]!tblSchedule[GameNum],0)),"")</f>
        <v>6G1AA</v>
      </c>
      <c r="G1414" s="7" t="str">
        <f>IFERROR(INDEX([1]!tblSchedule[Facility],MATCH(tblTeamSch[[#This Row],[Game Num]],[1]!tblSchedule[GameNum],0)),"")</f>
        <v>St. Gabriel Multi-Purpose Building</v>
      </c>
      <c r="H1414" s="8">
        <f>IFERROR(INDEX([1]!tblSchedule[Game Date],MATCH(tblTeamSch[[#This Row],[Game Num]],[1]!tblSchedule[GameNum],0)),"")</f>
        <v>46039</v>
      </c>
      <c r="I1414" s="9">
        <f>IFERROR(INDEX([1]!tblSchedule[Game Time],MATCH(tblTeamSch[[#This Row],[Game Num]],[1]!tblSchedule[GameNum],0)),"")</f>
        <v>0.41666666666666669</v>
      </c>
      <c r="J1414" s="10" t="str">
        <f>IFERROR(INDEX([1]!tblTeams[Organization],MATCH(tblTeamSch[[#This Row],[Team]],[1]!tblTeams[Team],0)),"")</f>
        <v>St. Gabriel</v>
      </c>
      <c r="K1414" s="10" t="str">
        <f>IFERROR(INDEX([1]!tblOrg[Abbr],MATCH(tblTeamSch[[#This Row],[Org]],[1]!tblOrg[Organization],0)),"")</f>
        <v>Gab</v>
      </c>
      <c r="L1414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4" s="10" t="str">
        <f>IFERROR(INDEX(IF(tblTeamSch[[#This Row],[1vs2]]=1,[1]!tblSchedule[Team 2 Name],[1]!tblSchedule[Team 1 Name]),MATCH(tblTeamSch[[#This Row],[Game Num]],[1]!tblSchedule[GameNum],0)),"")</f>
        <v>St. Albert BB 6G#1</v>
      </c>
      <c r="N1414" s="6"/>
      <c r="O1414" s="6"/>
      <c r="P1414" s="6"/>
      <c r="Q1414" s="6">
        <f>INDEX([1]!tblSchedule[Home Game],MATCH(tblTeamSch[[#This Row],[Game Num]],[1]!tblSchedule[GameNum],0))</f>
        <v>1</v>
      </c>
      <c r="R1414" s="7" t="e">
        <f>IF(COUNTIFS(tblTeamSch[Team],tblTeamSch[[#This Row],[Team]],#REF!,1)&gt;1,"Y","")</f>
        <v>#REF!</v>
      </c>
      <c r="S1414" s="6">
        <f>INDEX([1]!tblLoc[Score],MATCH(INDEX([1]!tblOrg[Loc],MATCH(tblTeamSch[[#This Row],[Org]],[1]!tblOrg[Organization],0)),[1]!tblLoc[Loc],0))</f>
        <v>7</v>
      </c>
      <c r="T1414" s="6" t="e">
        <f>INDEX([1]!tblLoc[Score],MATCH(INDEX([1]!tblOrg[Loc],MATCH(#REF!,[1]!tblOrg[Abbr],0)),[1]!tblLoc[Loc],0))</f>
        <v>#REF!</v>
      </c>
      <c r="U1414" s="6">
        <f>IFERROR(INDEX([1]!tblLoc[Score],MATCH(INDEX([1]!tblOrg[Loc],MATCH(INDEX(FacList,MATCH(tblTeamSch[[#This Row],[Facility]],INDEX(FacList,,1),0),3),[1]!tblOrg[Org Num],0)),[1]!tblLoc[Loc],0)),"")</f>
        <v>7</v>
      </c>
      <c r="V1414" s="6">
        <f>IF(OR(tblTeamSch[[#This Row],[Court]]="",tblTeamSch[[#This Row],[Home]]&gt;0),0,IF(tblTeamSch[[#This Row],[Court]]&lt;10,0,IF(tblTeamSch[[#This Row],[Home Court]]=10,0,10)))</f>
        <v>0</v>
      </c>
      <c r="W1414" s="6" t="e">
        <f>COUNTIFS(tblTeamSch[Travel Score for Game],10,tblTeamSch[Home],0,#REF!,#REF!)</f>
        <v>#REF!</v>
      </c>
      <c r="X1414" s="6" t="str">
        <f>IFERROR(INDEX(tblTeamSch[Overall Travel Score],MATCH(tblTeamSch[[#This Row],[Opponent]],tblTeamSch[Team],0)),"")</f>
        <v/>
      </c>
      <c r="Y1414" s="6" cm="1">
        <f t="array" ref="Y1414">IF(Y1413="Num",1,IF(Y1413="","",IF(Y1413+1&gt;TotalNumRegGames*2,"",Y1413+1)))</f>
        <v>1413</v>
      </c>
    </row>
    <row r="1415" spans="1:25" ht="13.35" customHeight="1" x14ac:dyDescent="0.3">
      <c r="A1415" s="6" cm="1">
        <f t="array" ref="A14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889</v>
      </c>
      <c r="B1415" s="6" cm="1">
        <f t="array" ref="B14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15" s="6">
        <f>IFERROR(INDEX([1]!tblSchedule[Week Game Scheduled],MATCH(tblTeamSch[[#This Row],[Game Num]],[1]!tblSchedule[GameNum],0)),"")</f>
        <v>8</v>
      </c>
      <c r="D1415" s="6">
        <f>IFERROR(INDEX([1]!tblSchedule[Round],MATCH(tblTeamSch[[#This Row],[Game Num]],[1]!tblSchedule[GameNum],0)),"")</f>
        <v>6</v>
      </c>
      <c r="E1415" s="6">
        <f>IFERROR(INDEX([1]!tblSchedule[Rnd Sch],MATCH(tblTeamSch[[#This Row],[Game Num]],[1]!tblSchedule[GameNum],0)),"")</f>
        <v>6</v>
      </c>
      <c r="F1415" s="6" t="str">
        <f>IFERROR(INDEX([1]!tblSchedule[DLC],MATCH(tblTeamSch[[#This Row],[Game Num]],[1]!tblSchedule[GameNum],0)),"")</f>
        <v>6G1AA</v>
      </c>
      <c r="G1415" s="7" t="str">
        <f>IFERROR(INDEX([1]!tblSchedule[Facility],MATCH(tblTeamSch[[#This Row],[Game Num]],[1]!tblSchedule[GameNum],0)),"")</f>
        <v>St. Gabriel Multi-Purpose Building</v>
      </c>
      <c r="H1415" s="8">
        <f>IFERROR(INDEX([1]!tblSchedule[Game Date],MATCH(tblTeamSch[[#This Row],[Game Num]],[1]!tblSchedule[GameNum],0)),"")</f>
        <v>46046</v>
      </c>
      <c r="I1415" s="9">
        <f>IFERROR(INDEX([1]!tblSchedule[Game Time],MATCH(tblTeamSch[[#This Row],[Game Num]],[1]!tblSchedule[GameNum],0)),"")</f>
        <v>0.45833333333333331</v>
      </c>
      <c r="J1415" s="10" t="str">
        <f>IFERROR(INDEX([1]!tblTeams[Organization],MATCH(tblTeamSch[[#This Row],[Team]],[1]!tblTeams[Team],0)),"")</f>
        <v>St. Gabriel</v>
      </c>
      <c r="K1415" s="10" t="str">
        <f>IFERROR(INDEX([1]!tblOrg[Abbr],MATCH(tblTeamSch[[#This Row],[Org]],[1]!tblOrg[Organization],0)),"")</f>
        <v>Gab</v>
      </c>
      <c r="L1415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5" s="10" t="str">
        <f>IFERROR(INDEX(IF(tblTeamSch[[#This Row],[1vs2]]=1,[1]!tblSchedule[Team 2 Name],[1]!tblSchedule[Team 1 Name]),MATCH(tblTeamSch[[#This Row],[Game Num]],[1]!tblSchedule[GameNum],0)),"")</f>
        <v>SHMS BB 6G#1</v>
      </c>
      <c r="N1415" s="6"/>
      <c r="O1415" s="6"/>
      <c r="P1415" s="6"/>
      <c r="Q1415" s="6">
        <f>INDEX([1]!tblSchedule[Home Game],MATCH(tblTeamSch[[#This Row],[Game Num]],[1]!tblSchedule[GameNum],0))</f>
        <v>1</v>
      </c>
      <c r="R1415" s="7" t="e">
        <f>IF(COUNTIFS(tblTeamSch[Team],tblTeamSch[[#This Row],[Team]],#REF!,1)&gt;1,"Y","")</f>
        <v>#REF!</v>
      </c>
      <c r="S1415" s="6">
        <f>INDEX([1]!tblLoc[Score],MATCH(INDEX([1]!tblOrg[Loc],MATCH(tblTeamSch[[#This Row],[Org]],[1]!tblOrg[Organization],0)),[1]!tblLoc[Loc],0))</f>
        <v>7</v>
      </c>
      <c r="T1415" s="6" t="e">
        <f>INDEX([1]!tblLoc[Score],MATCH(INDEX([1]!tblOrg[Loc],MATCH(#REF!,[1]!tblOrg[Abbr],0)),[1]!tblLoc[Loc],0))</f>
        <v>#REF!</v>
      </c>
      <c r="U1415" s="6">
        <f>IFERROR(INDEX([1]!tblLoc[Score],MATCH(INDEX([1]!tblOrg[Loc],MATCH(INDEX(FacList,MATCH(tblTeamSch[[#This Row],[Facility]],INDEX(FacList,,1),0),3),[1]!tblOrg[Org Num],0)),[1]!tblLoc[Loc],0)),"")</f>
        <v>7</v>
      </c>
      <c r="V1415" s="6">
        <f>IF(OR(tblTeamSch[[#This Row],[Court]]="",tblTeamSch[[#This Row],[Home]]&gt;0),0,IF(tblTeamSch[[#This Row],[Court]]&lt;10,0,IF(tblTeamSch[[#This Row],[Home Court]]=10,0,10)))</f>
        <v>0</v>
      </c>
      <c r="W1415" s="6" t="e">
        <f>COUNTIFS(tblTeamSch[Travel Score for Game],10,tblTeamSch[Home],0,#REF!,#REF!)</f>
        <v>#REF!</v>
      </c>
      <c r="X1415" s="6" t="str">
        <f>IFERROR(INDEX(tblTeamSch[Overall Travel Score],MATCH(tblTeamSch[[#This Row],[Opponent]],tblTeamSch[Team],0)),"")</f>
        <v/>
      </c>
      <c r="Y1415" s="6" cm="1">
        <f t="array" ref="Y1415">IF(Y1414="Num",1,IF(Y1414="","",IF(Y1414+1&gt;TotalNumRegGames*2,"",Y1414+1)))</f>
        <v>1414</v>
      </c>
    </row>
    <row r="1416" spans="1:25" ht="13.35" customHeight="1" x14ac:dyDescent="0.3">
      <c r="A1416" s="6" cm="1">
        <f t="array" ref="A14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897</v>
      </c>
      <c r="B1416" s="6" cm="1">
        <f t="array" ref="B14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6" s="6">
        <f>IFERROR(INDEX([1]!tblSchedule[Week Game Scheduled],MATCH(tblTeamSch[[#This Row],[Game Num]],[1]!tblSchedule[GameNum],0)),"")</f>
        <v>9</v>
      </c>
      <c r="D1416" s="6">
        <f>IFERROR(INDEX([1]!tblSchedule[Round],MATCH(tblTeamSch[[#This Row],[Game Num]],[1]!tblSchedule[GameNum],0)),"")</f>
        <v>7</v>
      </c>
      <c r="E1416" s="6">
        <f>IFERROR(INDEX([1]!tblSchedule[Rnd Sch],MATCH(tblTeamSch[[#This Row],[Game Num]],[1]!tblSchedule[GameNum],0)),"")</f>
        <v>7</v>
      </c>
      <c r="F1416" s="6" t="str">
        <f>IFERROR(INDEX([1]!tblSchedule[DLC],MATCH(tblTeamSch[[#This Row],[Game Num]],[1]!tblSchedule[GameNum],0)),"")</f>
        <v>6G1AA</v>
      </c>
      <c r="G1416" s="7" t="str">
        <f>IFERROR(INDEX([1]!tblSchedule[Facility],MATCH(tblTeamSch[[#This Row],[Game Num]],[1]!tblSchedule[GameNum],0)),"")</f>
        <v>St. Gabriel Multi-Purpose Building</v>
      </c>
      <c r="H1416" s="8">
        <f>IFERROR(INDEX([1]!tblSchedule[Game Date],MATCH(tblTeamSch[[#This Row],[Game Num]],[1]!tblSchedule[GameNum],0)),"")</f>
        <v>46053</v>
      </c>
      <c r="I1416" s="9">
        <f>IFERROR(INDEX([1]!tblSchedule[Game Time],MATCH(tblTeamSch[[#This Row],[Game Num]],[1]!tblSchedule[GameNum],0)),"")</f>
        <v>0.45833333333333331</v>
      </c>
      <c r="J1416" s="10" t="str">
        <f>IFERROR(INDEX([1]!tblTeams[Organization],MATCH(tblTeamSch[[#This Row],[Team]],[1]!tblTeams[Team],0)),"")</f>
        <v>St. Gabriel</v>
      </c>
      <c r="K1416" s="10" t="str">
        <f>IFERROR(INDEX([1]!tblOrg[Abbr],MATCH(tblTeamSch[[#This Row],[Org]],[1]!tblOrg[Organization],0)),"")</f>
        <v>Gab</v>
      </c>
      <c r="L1416" s="10" t="str">
        <f>IFERROR(INDEX(IF(tblTeamSch[[#This Row],[1vs2]]=1,[1]!tblSchedule[Team 1 Name],[1]!tblSchedule[Team 2 Name]),MATCH(tblTeamSch[[#This Row],[Game Num]],[1]!tblSchedule[GameNum],0)),"")</f>
        <v>St Gabriel Basketball 5/6 A Girls</v>
      </c>
      <c r="M1416" s="10" t="str">
        <f>IFERROR(INDEX(IF(tblTeamSch[[#This Row],[1vs2]]=1,[1]!tblSchedule[Team 2 Name],[1]!tblSchedule[Team 1 Name]),MATCH(tblTeamSch[[#This Row],[Game Num]],[1]!tblSchedule[GameNum],0)),"")</f>
        <v>St Michael BB 6G#1</v>
      </c>
      <c r="N1416" s="6"/>
      <c r="O1416" s="6"/>
      <c r="P1416" s="6"/>
      <c r="Q1416" s="6">
        <f>INDEX([1]!tblSchedule[Home Game],MATCH(tblTeamSch[[#This Row],[Game Num]],[1]!tblSchedule[GameNum],0))</f>
        <v>1</v>
      </c>
      <c r="R1416" s="7" t="e">
        <f>IF(COUNTIFS(tblTeamSch[Team],tblTeamSch[[#This Row],[Team]],#REF!,1)&gt;1,"Y","")</f>
        <v>#REF!</v>
      </c>
      <c r="S1416" s="6">
        <f>INDEX([1]!tblLoc[Score],MATCH(INDEX([1]!tblOrg[Loc],MATCH(tblTeamSch[[#This Row],[Org]],[1]!tblOrg[Organization],0)),[1]!tblLoc[Loc],0))</f>
        <v>7</v>
      </c>
      <c r="T1416" s="6" t="e">
        <f>INDEX([1]!tblLoc[Score],MATCH(INDEX([1]!tblOrg[Loc],MATCH(#REF!,[1]!tblOrg[Abbr],0)),[1]!tblLoc[Loc],0))</f>
        <v>#REF!</v>
      </c>
      <c r="U1416" s="6">
        <f>IFERROR(INDEX([1]!tblLoc[Score],MATCH(INDEX([1]!tblOrg[Loc],MATCH(INDEX(FacList,MATCH(tblTeamSch[[#This Row],[Facility]],INDEX(FacList,,1),0),3),[1]!tblOrg[Org Num],0)),[1]!tblLoc[Loc],0)),"")</f>
        <v>7</v>
      </c>
      <c r="V1416" s="6">
        <f>IF(OR(tblTeamSch[[#This Row],[Court]]="",tblTeamSch[[#This Row],[Home]]&gt;0),0,IF(tblTeamSch[[#This Row],[Court]]&lt;10,0,IF(tblTeamSch[[#This Row],[Home Court]]=10,0,10)))</f>
        <v>0</v>
      </c>
      <c r="W1416" s="6" t="e">
        <f>COUNTIFS(tblTeamSch[Travel Score for Game],10,tblTeamSch[Home],0,#REF!,#REF!)</f>
        <v>#REF!</v>
      </c>
      <c r="X1416" s="6" t="str">
        <f>IFERROR(INDEX(tblTeamSch[Overall Travel Score],MATCH(tblTeamSch[[#This Row],[Opponent]],tblTeamSch[Team],0)),"")</f>
        <v/>
      </c>
      <c r="Y1416" s="6" cm="1">
        <f t="array" ref="Y1416">IF(Y1415="Num",1,IF(Y1415="","",IF(Y1415+1&gt;TotalNumRegGames*2,"",Y1415+1)))</f>
        <v>1415</v>
      </c>
    </row>
    <row r="1417" spans="1:25" ht="13.35" customHeight="1" x14ac:dyDescent="0.3">
      <c r="A1417" s="6" cm="1">
        <f t="array" ref="A14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</v>
      </c>
      <c r="B1417" s="6" cm="1">
        <f t="array" ref="B14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17" s="6">
        <f>IFERROR(INDEX([1]!tblSchedule[Week Game Scheduled],MATCH(tblTeamSch[[#This Row],[Game Num]],[1]!tblSchedule[GameNum],0)),"")</f>
        <v>50</v>
      </c>
      <c r="D1417" s="6">
        <f>IFERROR(INDEX([1]!tblSchedule[Round],MATCH(tblTeamSch[[#This Row],[Game Num]],[1]!tblSchedule[GameNum],0)),"")</f>
        <v>1</v>
      </c>
      <c r="E1417" s="6">
        <f>IFERROR(INDEX([1]!tblSchedule[Rnd Sch],MATCH(tblTeamSch[[#This Row],[Game Num]],[1]!tblSchedule[GameNum],0)),"")</f>
        <v>1</v>
      </c>
      <c r="F1417" s="6" t="str">
        <f>IFERROR(INDEX([1]!tblSchedule[DLC],MATCH(tblTeamSch[[#This Row],[Game Num]],[1]!tblSchedule[GameNum],0)),"")</f>
        <v>8B1AA</v>
      </c>
      <c r="G1417" s="7" t="str">
        <f>IFERROR(INDEX([1]!tblSchedule[Facility],MATCH(tblTeamSch[[#This Row],[Game Num]],[1]!tblSchedule[GameNum],0)),"")</f>
        <v>Holy Spirit Gym</v>
      </c>
      <c r="H1417" s="8">
        <f>IFERROR(INDEX([1]!tblSchedule[Game Date],MATCH(tblTeamSch[[#This Row],[Game Num]],[1]!tblSchedule[GameNum],0)),"")</f>
        <v>45998</v>
      </c>
      <c r="I1417" s="9">
        <f>IFERROR(INDEX([1]!tblSchedule[Game Time],MATCH(tblTeamSch[[#This Row],[Game Num]],[1]!tblSchedule[GameNum],0)),"")</f>
        <v>0.54166666666666663</v>
      </c>
      <c r="J1417" s="10" t="str">
        <f>IFERROR(INDEX([1]!tblTeams[Organization],MATCH(tblTeamSch[[#This Row],[Team]],[1]!tblTeams[Team],0)),"")</f>
        <v>St. Gabriel</v>
      </c>
      <c r="K1417" s="10" t="str">
        <f>IFERROR(INDEX([1]!tblOrg[Abbr],MATCH(tblTeamSch[[#This Row],[Org]],[1]!tblOrg[Organization],0)),"")</f>
        <v>Gab</v>
      </c>
      <c r="L1417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17" s="10" t="str">
        <f>IFERROR(INDEX(IF(tblTeamSch[[#This Row],[1vs2]]=1,[1]!tblSchedule[Team 2 Name],[1]!tblSchedule[Team 1 Name]),MATCH(tblTeamSch[[#This Row],[Game Num]],[1]!tblSchedule[GameNum],0)),"")</f>
        <v>Holy Spirit BBB 8#1</v>
      </c>
      <c r="N1417" s="6"/>
      <c r="O1417" s="6"/>
      <c r="P1417" s="6"/>
      <c r="Q1417" s="6">
        <f>INDEX([1]!tblSchedule[Home Game],MATCH(tblTeamSch[[#This Row],[Game Num]],[1]!tblSchedule[GameNum],0))</f>
        <v>1</v>
      </c>
      <c r="R1417" s="7" t="e">
        <f>IF(COUNTIFS(tblTeamSch[Team],tblTeamSch[[#This Row],[Team]],#REF!,1)&gt;1,"Y","")</f>
        <v>#REF!</v>
      </c>
      <c r="S1417" s="6">
        <f>INDEX([1]!tblLoc[Score],MATCH(INDEX([1]!tblOrg[Loc],MATCH(tblTeamSch[[#This Row],[Org]],[1]!tblOrg[Organization],0)),[1]!tblLoc[Loc],0))</f>
        <v>7</v>
      </c>
      <c r="T1417" s="6" t="e">
        <f>INDEX([1]!tblLoc[Score],MATCH(INDEX([1]!tblOrg[Loc],MATCH(#REF!,[1]!tblOrg[Abbr],0)),[1]!tblLoc[Loc],0))</f>
        <v>#REF!</v>
      </c>
      <c r="U1417" s="6">
        <f>IFERROR(INDEX([1]!tblLoc[Score],MATCH(INDEX([1]!tblOrg[Loc],MATCH(INDEX(FacList,MATCH(tblTeamSch[[#This Row],[Facility]],INDEX(FacList,,1),0),3),[1]!tblOrg[Org Num],0)),[1]!tblLoc[Loc],0)),"")</f>
        <v>0</v>
      </c>
      <c r="V1417" s="6">
        <f>IF(OR(tblTeamSch[[#This Row],[Court]]="",tblTeamSch[[#This Row],[Home]]&gt;0),0,IF(tblTeamSch[[#This Row],[Court]]&lt;10,0,IF(tblTeamSch[[#This Row],[Home Court]]=10,0,10)))</f>
        <v>0</v>
      </c>
      <c r="W1417" s="6" t="e">
        <f>COUNTIFS(tblTeamSch[Travel Score for Game],10,tblTeamSch[Home],0,#REF!,#REF!)</f>
        <v>#REF!</v>
      </c>
      <c r="X1417" s="6" t="str">
        <f>IFERROR(INDEX(tblTeamSch[Overall Travel Score],MATCH(tblTeamSch[[#This Row],[Opponent]],tblTeamSch[Team],0)),"")</f>
        <v/>
      </c>
      <c r="Y1417" s="6" cm="1">
        <f t="array" ref="Y1417">IF(Y1416="Num",1,IF(Y1416="","",IF(Y1416+1&gt;TotalNumRegGames*2,"",Y1416+1)))</f>
        <v>1416</v>
      </c>
    </row>
    <row r="1418" spans="1:25" ht="13.35" customHeight="1" x14ac:dyDescent="0.3">
      <c r="A1418" s="6" cm="1">
        <f t="array" ref="A14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</v>
      </c>
      <c r="B1418" s="6" cm="1">
        <f t="array" ref="B14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18" s="6">
        <f>IFERROR(INDEX([1]!tblSchedule[Week Game Scheduled],MATCH(tblTeamSch[[#This Row],[Game Num]],[1]!tblSchedule[GameNum],0)),"")</f>
        <v>51</v>
      </c>
      <c r="D1418" s="6">
        <f>IFERROR(INDEX([1]!tblSchedule[Round],MATCH(tblTeamSch[[#This Row],[Game Num]],[1]!tblSchedule[GameNum],0)),"")</f>
        <v>2</v>
      </c>
      <c r="E1418" s="6">
        <f>IFERROR(INDEX([1]!tblSchedule[Rnd Sch],MATCH(tblTeamSch[[#This Row],[Game Num]],[1]!tblSchedule[GameNum],0)),"")</f>
        <v>2</v>
      </c>
      <c r="F1418" s="6" t="str">
        <f>IFERROR(INDEX([1]!tblSchedule[DLC],MATCH(tblTeamSch[[#This Row],[Game Num]],[1]!tblSchedule[GameNum],0)),"")</f>
        <v>8B1AA</v>
      </c>
      <c r="G1418" s="7" t="str">
        <f>IFERROR(INDEX([1]!tblSchedule[Facility],MATCH(tblTeamSch[[#This Row],[Game Num]],[1]!tblSchedule[GameNum],0)),"")</f>
        <v>Trinity High School's Steinhauser Gym</v>
      </c>
      <c r="H1418" s="8">
        <f>IFERROR(INDEX([1]!tblSchedule[Game Date],MATCH(tblTeamSch[[#This Row],[Game Num]],[1]!tblSchedule[GameNum],0)),"")</f>
        <v>46005</v>
      </c>
      <c r="I1418" s="9">
        <f>IFERROR(INDEX([1]!tblSchedule[Game Time],MATCH(tblTeamSch[[#This Row],[Game Num]],[1]!tblSchedule[GameNum],0)),"")</f>
        <v>0.54166666666666663</v>
      </c>
      <c r="J1418" s="10" t="str">
        <f>IFERROR(INDEX([1]!tblTeams[Organization],MATCH(tblTeamSch[[#This Row],[Team]],[1]!tblTeams[Team],0)),"")</f>
        <v>St. Gabriel</v>
      </c>
      <c r="K1418" s="10" t="str">
        <f>IFERROR(INDEX([1]!tblOrg[Abbr],MATCH(tblTeamSch[[#This Row],[Org]],[1]!tblOrg[Organization],0)),"")</f>
        <v>Gab</v>
      </c>
      <c r="L1418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18" s="10" t="str">
        <f>IFERROR(INDEX(IF(tblTeamSch[[#This Row],[1vs2]]=1,[1]!tblSchedule[Team 2 Name],[1]!tblSchedule[Team 1 Name]),MATCH(tblTeamSch[[#This Row],[Game Num]],[1]!tblSchedule[GameNum],0)),"")</f>
        <v>St. Mary BB 8B - Green</v>
      </c>
      <c r="N1418" s="6"/>
      <c r="O1418" s="6"/>
      <c r="P1418" s="6"/>
      <c r="Q1418" s="6">
        <f>INDEX([1]!tblSchedule[Home Game],MATCH(tblTeamSch[[#This Row],[Game Num]],[1]!tblSchedule[GameNum],0))</f>
        <v>0</v>
      </c>
      <c r="R1418" s="7" t="e">
        <f>IF(COUNTIFS(tblTeamSch[Team],tblTeamSch[[#This Row],[Team]],#REF!,1)&gt;1,"Y","")</f>
        <v>#REF!</v>
      </c>
      <c r="S1418" s="6">
        <f>INDEX([1]!tblLoc[Score],MATCH(INDEX([1]!tblOrg[Loc],MATCH(tblTeamSch[[#This Row],[Org]],[1]!tblOrg[Organization],0)),[1]!tblLoc[Loc],0))</f>
        <v>7</v>
      </c>
      <c r="T1418" s="6" t="e">
        <f>INDEX([1]!tblLoc[Score],MATCH(INDEX([1]!tblOrg[Loc],MATCH(#REF!,[1]!tblOrg[Abbr],0)),[1]!tblLoc[Loc],0))</f>
        <v>#REF!</v>
      </c>
      <c r="U1418" s="6" t="str">
        <f>IFERROR(INDEX([1]!tblLoc[Score],MATCH(INDEX([1]!tblOrg[Loc],MATCH(INDEX(FacList,MATCH(tblTeamSch[[#This Row],[Facility]],INDEX(FacList,,1),0),3),[1]!tblOrg[Org Num],0)),[1]!tblLoc[Loc],0)),"")</f>
        <v/>
      </c>
      <c r="V1418" s="6">
        <f>IF(OR(tblTeamSch[[#This Row],[Court]]="",tblTeamSch[[#This Row],[Home]]&gt;0),0,IF(tblTeamSch[[#This Row],[Court]]&lt;10,0,IF(tblTeamSch[[#This Row],[Home Court]]=10,0,10)))</f>
        <v>0</v>
      </c>
      <c r="W1418" s="6" t="e">
        <f>COUNTIFS(tblTeamSch[Travel Score for Game],10,tblTeamSch[Home],0,#REF!,#REF!)</f>
        <v>#REF!</v>
      </c>
      <c r="X1418" s="6" t="str">
        <f>IFERROR(INDEX(tblTeamSch[Overall Travel Score],MATCH(tblTeamSch[[#This Row],[Opponent]],tblTeamSch[Team],0)),"")</f>
        <v/>
      </c>
      <c r="Y1418" s="6" cm="1">
        <f t="array" ref="Y1418">IF(Y1417="Num",1,IF(Y1417="","",IF(Y1417+1&gt;TotalNumRegGames*2,"",Y1417+1)))</f>
        <v>1417</v>
      </c>
    </row>
    <row r="1419" spans="1:25" ht="13.35" customHeight="1" x14ac:dyDescent="0.3">
      <c r="A1419" s="6" cm="1">
        <f t="array" ref="A14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</v>
      </c>
      <c r="B1419" s="6" cm="1">
        <f t="array" ref="B14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19" s="6">
        <f>IFERROR(INDEX([1]!tblSchedule[Week Game Scheduled],MATCH(tblTeamSch[[#This Row],[Game Num]],[1]!tblSchedule[GameNum],0)),"")</f>
        <v>6</v>
      </c>
      <c r="D1419" s="6">
        <f>IFERROR(INDEX([1]!tblSchedule[Round],MATCH(tblTeamSch[[#This Row],[Game Num]],[1]!tblSchedule[GameNum],0)),"")</f>
        <v>3</v>
      </c>
      <c r="E1419" s="6">
        <f>IFERROR(INDEX([1]!tblSchedule[Rnd Sch],MATCH(tblTeamSch[[#This Row],[Game Num]],[1]!tblSchedule[GameNum],0)),"")</f>
        <v>3</v>
      </c>
      <c r="F1419" s="6" t="str">
        <f>IFERROR(INDEX([1]!tblSchedule[DLC],MATCH(tblTeamSch[[#This Row],[Game Num]],[1]!tblSchedule[GameNum],0)),"")</f>
        <v>8B1AA</v>
      </c>
      <c r="G1419" s="7" t="str">
        <f>IFERROR(INDEX([1]!tblSchedule[Facility],MATCH(tblTeamSch[[#This Row],[Game Num]],[1]!tblSchedule[GameNum],0)),"")</f>
        <v>Trinity High School's Steinhauser Gym</v>
      </c>
      <c r="H1419" s="8">
        <f>IFERROR(INDEX([1]!tblSchedule[Game Date],MATCH(tblTeamSch[[#This Row],[Game Num]],[1]!tblSchedule[GameNum],0)),"")</f>
        <v>46026</v>
      </c>
      <c r="I1419" s="9">
        <f>IFERROR(INDEX([1]!tblSchedule[Game Time],MATCH(tblTeamSch[[#This Row],[Game Num]],[1]!tblSchedule[GameNum],0)),"")</f>
        <v>0.54166666666666663</v>
      </c>
      <c r="J1419" s="10" t="str">
        <f>IFERROR(INDEX([1]!tblTeams[Organization],MATCH(tblTeamSch[[#This Row],[Team]],[1]!tblTeams[Team],0)),"")</f>
        <v>St. Gabriel</v>
      </c>
      <c r="K1419" s="10" t="str">
        <f>IFERROR(INDEX([1]!tblOrg[Abbr],MATCH(tblTeamSch[[#This Row],[Org]],[1]!tblOrg[Organization],0)),"")</f>
        <v>Gab</v>
      </c>
      <c r="L1419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19" s="10" t="str">
        <f>IFERROR(INDEX(IF(tblTeamSch[[#This Row],[1vs2]]=1,[1]!tblSchedule[Team 2 Name],[1]!tblSchedule[Team 1 Name]),MATCH(tblTeamSch[[#This Row],[Game Num]],[1]!tblSchedule[GameNum],0)),"")</f>
        <v>SHMS BB 8B#1</v>
      </c>
      <c r="N1419" s="6"/>
      <c r="O1419" s="6"/>
      <c r="P1419" s="6"/>
      <c r="Q1419" s="6">
        <f>INDEX([1]!tblSchedule[Home Game],MATCH(tblTeamSch[[#This Row],[Game Num]],[1]!tblSchedule[GameNum],0))</f>
        <v>0</v>
      </c>
      <c r="R1419" s="7" t="e">
        <f>IF(COUNTIFS(tblTeamSch[Team],tblTeamSch[[#This Row],[Team]],#REF!,1)&gt;1,"Y","")</f>
        <v>#REF!</v>
      </c>
      <c r="S1419" s="6">
        <f>INDEX([1]!tblLoc[Score],MATCH(INDEX([1]!tblOrg[Loc],MATCH(tblTeamSch[[#This Row],[Org]],[1]!tblOrg[Organization],0)),[1]!tblLoc[Loc],0))</f>
        <v>7</v>
      </c>
      <c r="T1419" s="6" t="e">
        <f>INDEX([1]!tblLoc[Score],MATCH(INDEX([1]!tblOrg[Loc],MATCH(#REF!,[1]!tblOrg[Abbr],0)),[1]!tblLoc[Loc],0))</f>
        <v>#REF!</v>
      </c>
      <c r="U1419" s="6" t="str">
        <f>IFERROR(INDEX([1]!tblLoc[Score],MATCH(INDEX([1]!tblOrg[Loc],MATCH(INDEX(FacList,MATCH(tblTeamSch[[#This Row],[Facility]],INDEX(FacList,,1),0),3),[1]!tblOrg[Org Num],0)),[1]!tblLoc[Loc],0)),"")</f>
        <v/>
      </c>
      <c r="V1419" s="6">
        <f>IF(OR(tblTeamSch[[#This Row],[Court]]="",tblTeamSch[[#This Row],[Home]]&gt;0),0,IF(tblTeamSch[[#This Row],[Court]]&lt;10,0,IF(tblTeamSch[[#This Row],[Home Court]]=10,0,10)))</f>
        <v>0</v>
      </c>
      <c r="W1419" s="6" t="e">
        <f>COUNTIFS(tblTeamSch[Travel Score for Game],10,tblTeamSch[Home],0,#REF!,#REF!)</f>
        <v>#REF!</v>
      </c>
      <c r="X1419" s="6" t="str">
        <f>IFERROR(INDEX(tblTeamSch[Overall Travel Score],MATCH(tblTeamSch[[#This Row],[Opponent]],tblTeamSch[Team],0)),"")</f>
        <v/>
      </c>
      <c r="Y1419" s="6" cm="1">
        <f t="array" ref="Y1419">IF(Y1418="Num",1,IF(Y1418="","",IF(Y1418+1&gt;TotalNumRegGames*2,"",Y1418+1)))</f>
        <v>1418</v>
      </c>
    </row>
    <row r="1420" spans="1:25" ht="13.35" customHeight="1" x14ac:dyDescent="0.3">
      <c r="A1420" s="6" cm="1">
        <f t="array" ref="A14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</v>
      </c>
      <c r="B1420" s="6" cm="1">
        <f t="array" ref="B14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0" s="6">
        <f>IFERROR(INDEX([1]!tblSchedule[Week Game Scheduled],MATCH(tblTeamSch[[#This Row],[Game Num]],[1]!tblSchedule[GameNum],0)),"")</f>
        <v>7</v>
      </c>
      <c r="D1420" s="6">
        <f>IFERROR(INDEX([1]!tblSchedule[Round],MATCH(tblTeamSch[[#This Row],[Game Num]],[1]!tblSchedule[GameNum],0)),"")</f>
        <v>4</v>
      </c>
      <c r="E1420" s="6">
        <f>IFERROR(INDEX([1]!tblSchedule[Rnd Sch],MATCH(tblTeamSch[[#This Row],[Game Num]],[1]!tblSchedule[GameNum],0)),"")</f>
        <v>4</v>
      </c>
      <c r="F1420" s="6" t="str">
        <f>IFERROR(INDEX([1]!tblSchedule[DLC],MATCH(tblTeamSch[[#This Row],[Game Num]],[1]!tblSchedule[GameNum],0)),"")</f>
        <v>8B1AA</v>
      </c>
      <c r="G1420" s="7" t="str">
        <f>IFERROR(INDEX([1]!tblSchedule[Facility],MATCH(tblTeamSch[[#This Row],[Game Num]],[1]!tblSchedule[GameNum],0)),"")</f>
        <v>St. John Paul II Community Center (Gym)</v>
      </c>
      <c r="H1420" s="8">
        <f>IFERROR(INDEX([1]!tblSchedule[Game Date],MATCH(tblTeamSch[[#This Row],[Game Num]],[1]!tblSchedule[GameNum],0)),"")</f>
        <v>46033</v>
      </c>
      <c r="I1420" s="9">
        <f>IFERROR(INDEX([1]!tblSchedule[Game Time],MATCH(tblTeamSch[[#This Row],[Game Num]],[1]!tblSchedule[GameNum],0)),"")</f>
        <v>0.54166666666666663</v>
      </c>
      <c r="J1420" s="10" t="str">
        <f>IFERROR(INDEX([1]!tblTeams[Organization],MATCH(tblTeamSch[[#This Row],[Team]],[1]!tblTeams[Team],0)),"")</f>
        <v>St. Gabriel</v>
      </c>
      <c r="K1420" s="10" t="str">
        <f>IFERROR(INDEX([1]!tblOrg[Abbr],MATCH(tblTeamSch[[#This Row],[Org]],[1]!tblOrg[Organization],0)),"")</f>
        <v>Gab</v>
      </c>
      <c r="L1420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20" s="10" t="str">
        <f>IFERROR(INDEX(IF(tblTeamSch[[#This Row],[1vs2]]=1,[1]!tblSchedule[Team 2 Name],[1]!tblSchedule[Team 1 Name]),MATCH(tblTeamSch[[#This Row],[Game Num]],[1]!tblSchedule[GameNum],0)),"")</f>
        <v>St. Raphael BB 8B #1</v>
      </c>
      <c r="N1420" s="6"/>
      <c r="O1420" s="6"/>
      <c r="P1420" s="6"/>
      <c r="Q1420" s="6">
        <f>INDEX([1]!tblSchedule[Home Game],MATCH(tblTeamSch[[#This Row],[Game Num]],[1]!tblSchedule[GameNum],0))</f>
        <v>0</v>
      </c>
      <c r="R1420" s="7" t="e">
        <f>IF(COUNTIFS(tblTeamSch[Team],tblTeamSch[[#This Row],[Team]],#REF!,1)&gt;1,"Y","")</f>
        <v>#REF!</v>
      </c>
      <c r="S1420" s="6">
        <f>INDEX([1]!tblLoc[Score],MATCH(INDEX([1]!tblOrg[Loc],MATCH(tblTeamSch[[#This Row],[Org]],[1]!tblOrg[Organization],0)),[1]!tblLoc[Loc],0))</f>
        <v>7</v>
      </c>
      <c r="T1420" s="6" t="e">
        <f>INDEX([1]!tblLoc[Score],MATCH(INDEX([1]!tblOrg[Loc],MATCH(#REF!,[1]!tblOrg[Abbr],0)),[1]!tblLoc[Loc],0))</f>
        <v>#REF!</v>
      </c>
      <c r="U1420" s="6">
        <f>IFERROR(INDEX([1]!tblLoc[Score],MATCH(INDEX([1]!tblOrg[Loc],MATCH(INDEX(FacList,MATCH(tblTeamSch[[#This Row],[Facility]],INDEX(FacList,,1),0),3),[1]!tblOrg[Org Num],0)),[1]!tblLoc[Loc],0)),"")</f>
        <v>0</v>
      </c>
      <c r="V1420" s="6">
        <f>IF(OR(tblTeamSch[[#This Row],[Court]]="",tblTeamSch[[#This Row],[Home]]&gt;0),0,IF(tblTeamSch[[#This Row],[Court]]&lt;10,0,IF(tblTeamSch[[#This Row],[Home Court]]=10,0,10)))</f>
        <v>0</v>
      </c>
      <c r="W1420" s="6" t="e">
        <f>COUNTIFS(tblTeamSch[Travel Score for Game],10,tblTeamSch[Home],0,#REF!,#REF!)</f>
        <v>#REF!</v>
      </c>
      <c r="X1420" s="6" t="str">
        <f>IFERROR(INDEX(tblTeamSch[Overall Travel Score],MATCH(tblTeamSch[[#This Row],[Opponent]],tblTeamSch[Team],0)),"")</f>
        <v/>
      </c>
      <c r="Y1420" s="6" cm="1">
        <f t="array" ref="Y1420">IF(Y1419="Num",1,IF(Y1419="","",IF(Y1419+1&gt;TotalNumRegGames*2,"",Y1419+1)))</f>
        <v>1419</v>
      </c>
    </row>
    <row r="1421" spans="1:25" ht="13.35" customHeight="1" x14ac:dyDescent="0.3">
      <c r="A1421" s="6" cm="1">
        <f t="array" ref="A14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</v>
      </c>
      <c r="B1421" s="6" cm="1">
        <f t="array" ref="B14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1" s="6">
        <f>IFERROR(INDEX([1]!tblSchedule[Week Game Scheduled],MATCH(tblTeamSch[[#This Row],[Game Num]],[1]!tblSchedule[GameNum],0)),"")</f>
        <v>8</v>
      </c>
      <c r="D1421" s="6">
        <f>IFERROR(INDEX([1]!tblSchedule[Round],MATCH(tblTeamSch[[#This Row],[Game Num]],[1]!tblSchedule[GameNum],0)),"")</f>
        <v>5</v>
      </c>
      <c r="E1421" s="6">
        <f>IFERROR(INDEX([1]!tblSchedule[Rnd Sch],MATCH(tblTeamSch[[#This Row],[Game Num]],[1]!tblSchedule[GameNum],0)),"")</f>
        <v>5</v>
      </c>
      <c r="F1421" s="6" t="str">
        <f>IFERROR(INDEX([1]!tblSchedule[DLC],MATCH(tblTeamSch[[#This Row],[Game Num]],[1]!tblSchedule[GameNum],0)),"")</f>
        <v>8B1AA</v>
      </c>
      <c r="G1421" s="7" t="str">
        <f>IFERROR(INDEX([1]!tblSchedule[Facility],MATCH(tblTeamSch[[#This Row],[Game Num]],[1]!tblSchedule[GameNum],0)),"")</f>
        <v>Trinity High School's Steinhauser Gym</v>
      </c>
      <c r="H1421" s="8">
        <f>IFERROR(INDEX([1]!tblSchedule[Game Date],MATCH(tblTeamSch[[#This Row],[Game Num]],[1]!tblSchedule[GameNum],0)),"")</f>
        <v>46040</v>
      </c>
      <c r="I1421" s="9">
        <f>IFERROR(INDEX([1]!tblSchedule[Game Time],MATCH(tblTeamSch[[#This Row],[Game Num]],[1]!tblSchedule[GameNum],0)),"")</f>
        <v>0.58333333333333337</v>
      </c>
      <c r="J1421" s="10" t="str">
        <f>IFERROR(INDEX([1]!tblTeams[Organization],MATCH(tblTeamSch[[#This Row],[Team]],[1]!tblTeams[Team],0)),"")</f>
        <v>St. Gabriel</v>
      </c>
      <c r="K1421" s="10" t="str">
        <f>IFERROR(INDEX([1]!tblOrg[Abbr],MATCH(tblTeamSch[[#This Row],[Org]],[1]!tblOrg[Organization],0)),"")</f>
        <v>Gab</v>
      </c>
      <c r="L1421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21" s="10" t="str">
        <f>IFERROR(INDEX(IF(tblTeamSch[[#This Row],[1vs2]]=1,[1]!tblSchedule[Team 2 Name],[1]!tblSchedule[Team 1 Name]),MATCH(tblTeamSch[[#This Row],[Game Num]],[1]!tblSchedule[GameNum],0)),"")</f>
        <v>St Patrick BB 8Boys #1</v>
      </c>
      <c r="N1421" s="6"/>
      <c r="O1421" s="6"/>
      <c r="P1421" s="6"/>
      <c r="Q1421" s="6">
        <f>INDEX([1]!tblSchedule[Home Game],MATCH(tblTeamSch[[#This Row],[Game Num]],[1]!tblSchedule[GameNum],0))</f>
        <v>0</v>
      </c>
      <c r="R1421" s="7" t="e">
        <f>IF(COUNTIFS(tblTeamSch[Team],tblTeamSch[[#This Row],[Team]],#REF!,1)&gt;1,"Y","")</f>
        <v>#REF!</v>
      </c>
      <c r="S1421" s="6">
        <f>INDEX([1]!tblLoc[Score],MATCH(INDEX([1]!tblOrg[Loc],MATCH(tblTeamSch[[#This Row],[Org]],[1]!tblOrg[Organization],0)),[1]!tblLoc[Loc],0))</f>
        <v>7</v>
      </c>
      <c r="T1421" s="6" t="e">
        <f>INDEX([1]!tblLoc[Score],MATCH(INDEX([1]!tblOrg[Loc],MATCH(#REF!,[1]!tblOrg[Abbr],0)),[1]!tblLoc[Loc],0))</f>
        <v>#REF!</v>
      </c>
      <c r="U1421" s="6" t="str">
        <f>IFERROR(INDEX([1]!tblLoc[Score],MATCH(INDEX([1]!tblOrg[Loc],MATCH(INDEX(FacList,MATCH(tblTeamSch[[#This Row],[Facility]],INDEX(FacList,,1),0),3),[1]!tblOrg[Org Num],0)),[1]!tblLoc[Loc],0)),"")</f>
        <v/>
      </c>
      <c r="V1421" s="6">
        <f>IF(OR(tblTeamSch[[#This Row],[Court]]="",tblTeamSch[[#This Row],[Home]]&gt;0),0,IF(tblTeamSch[[#This Row],[Court]]&lt;10,0,IF(tblTeamSch[[#This Row],[Home Court]]=10,0,10)))</f>
        <v>0</v>
      </c>
      <c r="W1421" s="6" t="e">
        <f>COUNTIFS(tblTeamSch[Travel Score for Game],10,tblTeamSch[Home],0,#REF!,#REF!)</f>
        <v>#REF!</v>
      </c>
      <c r="X1421" s="6" t="str">
        <f>IFERROR(INDEX(tblTeamSch[Overall Travel Score],MATCH(tblTeamSch[[#This Row],[Opponent]],tblTeamSch[Team],0)),"")</f>
        <v/>
      </c>
      <c r="Y1421" s="6" cm="1">
        <f t="array" ref="Y1421">IF(Y1420="Num",1,IF(Y1420="","",IF(Y1420+1&gt;TotalNumRegGames*2,"",Y1420+1)))</f>
        <v>1420</v>
      </c>
    </row>
    <row r="1422" spans="1:25" ht="13.35" customHeight="1" x14ac:dyDescent="0.3">
      <c r="A1422" s="6" cm="1">
        <f t="array" ref="A14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</v>
      </c>
      <c r="B1422" s="6" cm="1">
        <f t="array" ref="B14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2" s="6">
        <f>IFERROR(INDEX([1]!tblSchedule[Week Game Scheduled],MATCH(tblTeamSch[[#This Row],[Game Num]],[1]!tblSchedule[GameNum],0)),"")</f>
        <v>8</v>
      </c>
      <c r="D1422" s="6">
        <f>IFERROR(INDEX([1]!tblSchedule[Round],MATCH(tblTeamSch[[#This Row],[Game Num]],[1]!tblSchedule[GameNum],0)),"")</f>
        <v>6</v>
      </c>
      <c r="E1422" s="6">
        <f>IFERROR(INDEX([1]!tblSchedule[Rnd Sch],MATCH(tblTeamSch[[#This Row],[Game Num]],[1]!tblSchedule[GameNum],0)),"")</f>
        <v>6</v>
      </c>
      <c r="F1422" s="6" t="str">
        <f>IFERROR(INDEX([1]!tblSchedule[DLC],MATCH(tblTeamSch[[#This Row],[Game Num]],[1]!tblSchedule[GameNum],0)),"")</f>
        <v>8B1AA</v>
      </c>
      <c r="G1422" s="7" t="str">
        <f>IFERROR(INDEX([1]!tblSchedule[Facility],MATCH(tblTeamSch[[#This Row],[Game Num]],[1]!tblSchedule[GameNum],0)),"")</f>
        <v>St. Gabriel Multi-Purpose Building</v>
      </c>
      <c r="H1422" s="8">
        <f>IFERROR(INDEX([1]!tblSchedule[Game Date],MATCH(tblTeamSch[[#This Row],[Game Num]],[1]!tblSchedule[GameNum],0)),"")</f>
        <v>46046</v>
      </c>
      <c r="I1422" s="9">
        <f>IFERROR(INDEX([1]!tblSchedule[Game Time],MATCH(tblTeamSch[[#This Row],[Game Num]],[1]!tblSchedule[GameNum],0)),"")</f>
        <v>0.375</v>
      </c>
      <c r="J1422" s="10" t="str">
        <f>IFERROR(INDEX([1]!tblTeams[Organization],MATCH(tblTeamSch[[#This Row],[Team]],[1]!tblTeams[Team],0)),"")</f>
        <v>St. Gabriel</v>
      </c>
      <c r="K1422" s="10" t="str">
        <f>IFERROR(INDEX([1]!tblOrg[Abbr],MATCH(tblTeamSch[[#This Row],[Org]],[1]!tblOrg[Organization],0)),"")</f>
        <v>Gab</v>
      </c>
      <c r="L1422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22" s="10" t="str">
        <f>IFERROR(INDEX(IF(tblTeamSch[[#This Row],[1vs2]]=1,[1]!tblSchedule[Team 2 Name],[1]!tblSchedule[Team 1 Name]),MATCH(tblTeamSch[[#This Row],[Game Num]],[1]!tblSchedule[GameNum],0)),"")</f>
        <v>Holy Trinity BB 7/8B #1</v>
      </c>
      <c r="N1422" s="6" t="str" cm="1">
        <f t="array" ref="N142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422" s="6" t="str">
        <f>IFERROR(INDEX(#REF!,MATCH(tblTeamSch[[#This Row],[Team]],[1]!tblTeams[Team],0)),"")</f>
        <v/>
      </c>
      <c r="Q1422" s="6">
        <f>INDEX([1]!tblSchedule[Home Game],MATCH(tblTeamSch[[#This Row],[Game Num]],[1]!tblSchedule[GameNum],0))</f>
        <v>1</v>
      </c>
      <c r="R1422" s="7" t="e">
        <f>IF(COUNTIFS(tblTeamSch[Team],tblTeamSch[[#This Row],[Team]],#REF!,1)&gt;1,"Y","")</f>
        <v>#REF!</v>
      </c>
      <c r="S1422" s="6">
        <f>INDEX([1]!tblLoc[Score],MATCH(INDEX([1]!tblOrg[Loc],MATCH(tblTeamSch[[#This Row],[Org]],[1]!tblOrg[Organization],0)),[1]!tblLoc[Loc],0))</f>
        <v>7</v>
      </c>
      <c r="T1422" s="6" t="e">
        <f>INDEX([1]!tblLoc[Score],MATCH(INDEX([1]!tblOrg[Loc],MATCH(#REF!,[1]!tblOrg[Abbr],0)),[1]!tblLoc[Loc],0))</f>
        <v>#REF!</v>
      </c>
      <c r="U1422" s="6">
        <f>IFERROR(INDEX([1]!tblLoc[Score],MATCH(INDEX([1]!tblOrg[Loc],MATCH(INDEX(FacList,MATCH(tblTeamSch[[#This Row],[Facility]],INDEX(FacList,,1),0),3),[1]!tblOrg[Org Num],0)),[1]!tblLoc[Loc],0)),"")</f>
        <v>7</v>
      </c>
      <c r="V1422" s="6">
        <f>IF(OR(tblTeamSch[[#This Row],[Court]]="",tblTeamSch[[#This Row],[Home]]&gt;0),0,IF(tblTeamSch[[#This Row],[Court]]&lt;10,0,IF(tblTeamSch[[#This Row],[Home Court]]=10,0,10)))</f>
        <v>0</v>
      </c>
      <c r="W1422" s="6" t="e">
        <f>COUNTIFS(tblTeamSch[Travel Score for Game],10,tblTeamSch[Home],0,#REF!,#REF!)</f>
        <v>#REF!</v>
      </c>
      <c r="X1422" s="6" t="str">
        <f>IFERROR(INDEX(tblTeamSch[Overall Travel Score],MATCH(tblTeamSch[[#This Row],[Opponent]],tblTeamSch[Team],0)),"")</f>
        <v/>
      </c>
      <c r="Y1422" s="6" cm="1">
        <f t="array" ref="Y1422">IF(Y1421="Num",1,IF(Y1421="","",IF(Y1421+1&gt;TotalNumRegGames*2,"",Y1421+1)))</f>
        <v>1421</v>
      </c>
    </row>
    <row r="1423" spans="1:25" ht="13.35" customHeight="1" x14ac:dyDescent="0.3">
      <c r="A1423" s="6" cm="1">
        <f t="array" ref="A14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</v>
      </c>
      <c r="B1423" s="6" cm="1">
        <f t="array" ref="B14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3" s="6">
        <f>IFERROR(INDEX([1]!tblSchedule[Week Game Scheduled],MATCH(tblTeamSch[[#This Row],[Game Num]],[1]!tblSchedule[GameNum],0)),"")</f>
        <v>9</v>
      </c>
      <c r="D1423" s="6">
        <f>IFERROR(INDEX([1]!tblSchedule[Round],MATCH(tblTeamSch[[#This Row],[Game Num]],[1]!tblSchedule[GameNum],0)),"")</f>
        <v>7</v>
      </c>
      <c r="E1423" s="6">
        <f>IFERROR(INDEX([1]!tblSchedule[Rnd Sch],MATCH(tblTeamSch[[#This Row],[Game Num]],[1]!tblSchedule[GameNum],0)),"")</f>
        <v>7</v>
      </c>
      <c r="F1423" s="6" t="str">
        <f>IFERROR(INDEX([1]!tblSchedule[DLC],MATCH(tblTeamSch[[#This Row],[Game Num]],[1]!tblSchedule[GameNum],0)),"")</f>
        <v>8B1AA</v>
      </c>
      <c r="G1423" s="7" t="str">
        <f>IFERROR(INDEX([1]!tblSchedule[Facility],MATCH(tblTeamSch[[#This Row],[Game Num]],[1]!tblSchedule[GameNum],0)),"")</f>
        <v>St. Albert the Great Gym</v>
      </c>
      <c r="H1423" s="8">
        <f>IFERROR(INDEX([1]!tblSchedule[Game Date],MATCH(tblTeamSch[[#This Row],[Game Num]],[1]!tblSchedule[GameNum],0)),"")</f>
        <v>46053</v>
      </c>
      <c r="I1423" s="9">
        <f>IFERROR(INDEX([1]!tblSchedule[Game Time],MATCH(tblTeamSch[[#This Row],[Game Num]],[1]!tblSchedule[GameNum],0)),"")</f>
        <v>0.375</v>
      </c>
      <c r="J1423" s="10" t="str">
        <f>IFERROR(INDEX([1]!tblTeams[Organization],MATCH(tblTeamSch[[#This Row],[Team]],[1]!tblTeams[Team],0)),"")</f>
        <v>St. Gabriel</v>
      </c>
      <c r="K1423" s="10" t="str">
        <f>IFERROR(INDEX([1]!tblOrg[Abbr],MATCH(tblTeamSch[[#This Row],[Org]],[1]!tblOrg[Organization],0)),"")</f>
        <v>Gab</v>
      </c>
      <c r="L1423" s="10" t="str">
        <f>IFERROR(INDEX(IF(tblTeamSch[[#This Row],[1vs2]]=1,[1]!tblSchedule[Team 1 Name],[1]!tblSchedule[Team 2 Name]),MATCH(tblTeamSch[[#This Row],[Game Num]],[1]!tblSchedule[GameNum],0)),"")</f>
        <v>St Gabriel Basketball 7/8 A Boys</v>
      </c>
      <c r="M1423" s="10" t="str">
        <f>IFERROR(INDEX(IF(tblTeamSch[[#This Row],[1vs2]]=1,[1]!tblSchedule[Team 2 Name],[1]!tblSchedule[Team 1 Name]),MATCH(tblTeamSch[[#This Row],[Game Num]],[1]!tblSchedule[GameNum],0)),"")</f>
        <v>St. Albert BB 8B#1</v>
      </c>
      <c r="N1423" s="6" t="str" cm="1">
        <f t="array" ref="N142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3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423" s="6" t="str">
        <f>IFERROR(INDEX(#REF!,MATCH(tblTeamSch[[#This Row],[Team]],[1]!tblTeams[Team],0)),"")</f>
        <v/>
      </c>
      <c r="Q1423" s="6">
        <f>INDEX([1]!tblSchedule[Home Game],MATCH(tblTeamSch[[#This Row],[Game Num]],[1]!tblSchedule[GameNum],0))</f>
        <v>1</v>
      </c>
      <c r="R1423" s="7" t="e">
        <f>IF(COUNTIFS(tblTeamSch[Team],tblTeamSch[[#This Row],[Team]],#REF!,1)&gt;1,"Y","")</f>
        <v>#REF!</v>
      </c>
      <c r="S1423" s="6">
        <f>INDEX([1]!tblLoc[Score],MATCH(INDEX([1]!tblOrg[Loc],MATCH(tblTeamSch[[#This Row],[Org]],[1]!tblOrg[Organization],0)),[1]!tblLoc[Loc],0))</f>
        <v>7</v>
      </c>
      <c r="T1423" s="6" t="e">
        <f>INDEX([1]!tblLoc[Score],MATCH(INDEX([1]!tblOrg[Loc],MATCH(#REF!,[1]!tblOrg[Abbr],0)),[1]!tblLoc[Loc],0))</f>
        <v>#REF!</v>
      </c>
      <c r="U1423" s="6">
        <f>IFERROR(INDEX([1]!tblLoc[Score],MATCH(INDEX([1]!tblOrg[Loc],MATCH(INDEX(FacList,MATCH(tblTeamSch[[#This Row],[Facility]],INDEX(FacList,,1),0),3),[1]!tblOrg[Org Num],0)),[1]!tblLoc[Loc],0)),"")</f>
        <v>0</v>
      </c>
      <c r="V1423" s="6">
        <f>IF(OR(tblTeamSch[[#This Row],[Court]]="",tblTeamSch[[#This Row],[Home]]&gt;0),0,IF(tblTeamSch[[#This Row],[Court]]&lt;10,0,IF(tblTeamSch[[#This Row],[Home Court]]=10,0,10)))</f>
        <v>0</v>
      </c>
      <c r="W1423" s="6" t="e">
        <f>COUNTIFS(tblTeamSch[Travel Score for Game],10,tblTeamSch[Home],0,#REF!,#REF!)</f>
        <v>#REF!</v>
      </c>
      <c r="X1423" s="6" t="str">
        <f>IFERROR(INDEX(tblTeamSch[Overall Travel Score],MATCH(tblTeamSch[[#This Row],[Opponent]],tblTeamSch[Team],0)),"")</f>
        <v/>
      </c>
      <c r="Y1423" s="6" cm="1">
        <f t="array" ref="Y1423">IF(Y1422="Num",1,IF(Y1422="","",IF(Y1422+1&gt;TotalNumRegGames*2,"",Y1422+1)))</f>
        <v>1422</v>
      </c>
    </row>
    <row r="1424" spans="1:25" ht="13.35" customHeight="1" x14ac:dyDescent="0.3">
      <c r="A1424" s="6" cm="1">
        <f t="array" ref="A14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</v>
      </c>
      <c r="B1424" s="6" cm="1">
        <f t="array" ref="B14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4" s="6">
        <f>IFERROR(INDEX([1]!tblSchedule[Week Game Scheduled],MATCH(tblTeamSch[[#This Row],[Game Num]],[1]!tblSchedule[GameNum],0)),"")</f>
        <v>49</v>
      </c>
      <c r="D1424" s="6">
        <f>IFERROR(INDEX([1]!tblSchedule[Round],MATCH(tblTeamSch[[#This Row],[Game Num]],[1]!tblSchedule[GameNum],0)),"")</f>
        <v>1</v>
      </c>
      <c r="E1424" s="6">
        <f>IFERROR(INDEX([1]!tblSchedule[Rnd Sch],MATCH(tblTeamSch[[#This Row],[Game Num]],[1]!tblSchedule[GameNum],0)),"")</f>
        <v>1</v>
      </c>
      <c r="F1424" s="6" t="str">
        <f>IFERROR(INDEX([1]!tblSchedule[DLC],MATCH(tblTeamSch[[#This Row],[Game Num]],[1]!tblSchedule[GameNum],0)),"")</f>
        <v>8B2AA</v>
      </c>
      <c r="G1424" s="7" t="str">
        <f>IFERROR(INDEX([1]!tblSchedule[Facility],MATCH(tblTeamSch[[#This Row],[Game Num]],[1]!tblSchedule[GameNum],0)),"")</f>
        <v>St. Gabriel Multi-Purpose Building</v>
      </c>
      <c r="H1424" s="8">
        <f>IFERROR(INDEX([1]!tblSchedule[Game Date],MATCH(tblTeamSch[[#This Row],[Game Num]],[1]!tblSchedule[GameNum],0)),"")</f>
        <v>45997</v>
      </c>
      <c r="I1424" s="9">
        <f>IFERROR(INDEX([1]!tblSchedule[Game Time],MATCH(tblTeamSch[[#This Row],[Game Num]],[1]!tblSchedule[GameNum],0)),"")</f>
        <v>0.375</v>
      </c>
      <c r="J1424" s="10" t="str">
        <f>IFERROR(INDEX([1]!tblTeams[Organization],MATCH(tblTeamSch[[#This Row],[Team]],[1]!tblTeams[Team],0)),"")</f>
        <v>St. Gabriel</v>
      </c>
      <c r="K1424" s="10" t="str">
        <f>IFERROR(INDEX([1]!tblOrg[Abbr],MATCH(tblTeamSch[[#This Row],[Org]],[1]!tblOrg[Organization],0)),"")</f>
        <v>Gab</v>
      </c>
      <c r="L1424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4" s="10" t="str">
        <f>IFERROR(INDEX(IF(tblTeamSch[[#This Row],[1vs2]]=1,[1]!tblSchedule[Team 2 Name],[1]!tblSchedule[Team 1 Name]),MATCH(tblTeamSch[[#This Row],[Game Num]],[1]!tblSchedule[GameNum],0)),"")</f>
        <v>Holy Spirit BBB 8#2</v>
      </c>
      <c r="N1424" s="6" t="str" cm="1">
        <f t="array" ref="N142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424" s="6" t="str">
        <f>IFERROR(INDEX(#REF!,MATCH(tblTeamSch[[#This Row],[Team]],[1]!tblTeams[Team],0)),"")</f>
        <v/>
      </c>
      <c r="Q1424" s="6">
        <f>INDEX([1]!tblSchedule[Home Game],MATCH(tblTeamSch[[#This Row],[Game Num]],[1]!tblSchedule[GameNum],0))</f>
        <v>1</v>
      </c>
      <c r="R1424" s="7" t="e">
        <f>IF(COUNTIFS(tblTeamSch[Team],tblTeamSch[[#This Row],[Team]],#REF!,1)&gt;1,"Y","")</f>
        <v>#REF!</v>
      </c>
      <c r="S1424" s="6">
        <f>INDEX([1]!tblLoc[Score],MATCH(INDEX([1]!tblOrg[Loc],MATCH(tblTeamSch[[#This Row],[Org]],[1]!tblOrg[Organization],0)),[1]!tblLoc[Loc],0))</f>
        <v>7</v>
      </c>
      <c r="T1424" s="6" t="e">
        <f>INDEX([1]!tblLoc[Score],MATCH(INDEX([1]!tblOrg[Loc],MATCH(#REF!,[1]!tblOrg[Abbr],0)),[1]!tblLoc[Loc],0))</f>
        <v>#REF!</v>
      </c>
      <c r="U1424" s="6">
        <f>IFERROR(INDEX([1]!tblLoc[Score],MATCH(INDEX([1]!tblOrg[Loc],MATCH(INDEX(FacList,MATCH(tblTeamSch[[#This Row],[Facility]],INDEX(FacList,,1),0),3),[1]!tblOrg[Org Num],0)),[1]!tblLoc[Loc],0)),"")</f>
        <v>7</v>
      </c>
      <c r="V1424" s="6">
        <f>IF(OR(tblTeamSch[[#This Row],[Court]]="",tblTeamSch[[#This Row],[Home]]&gt;0),0,IF(tblTeamSch[[#This Row],[Court]]&lt;10,0,IF(tblTeamSch[[#This Row],[Home Court]]=10,0,10)))</f>
        <v>0</v>
      </c>
      <c r="W1424" s="6" t="e">
        <f>COUNTIFS(tblTeamSch[Travel Score for Game],10,tblTeamSch[Home],0,#REF!,#REF!)</f>
        <v>#REF!</v>
      </c>
      <c r="X1424" s="6" t="str">
        <f>IFERROR(INDEX(tblTeamSch[Overall Travel Score],MATCH(tblTeamSch[[#This Row],[Opponent]],tblTeamSch[Team],0)),"")</f>
        <v/>
      </c>
      <c r="Y1424" s="6" cm="1">
        <f t="array" ref="Y1424">IF(Y1423="Num",1,IF(Y1423="","",IF(Y1423+1&gt;TotalNumRegGames*2,"",Y1423+1)))</f>
        <v>1423</v>
      </c>
    </row>
    <row r="1425" spans="1:25" ht="13.35" customHeight="1" x14ac:dyDescent="0.3">
      <c r="A1425" s="6" cm="1">
        <f t="array" ref="A14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</v>
      </c>
      <c r="B1425" s="6" cm="1">
        <f t="array" ref="B14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25" s="6">
        <f>IFERROR(INDEX([1]!tblSchedule[Week Game Scheduled],MATCH(tblTeamSch[[#This Row],[Game Num]],[1]!tblSchedule[GameNum],0)),"")</f>
        <v>51</v>
      </c>
      <c r="D1425" s="6">
        <f>IFERROR(INDEX([1]!tblSchedule[Round],MATCH(tblTeamSch[[#This Row],[Game Num]],[1]!tblSchedule[GameNum],0)),"")</f>
        <v>2</v>
      </c>
      <c r="E1425" s="6">
        <f>IFERROR(INDEX([1]!tblSchedule[Rnd Sch],MATCH(tblTeamSch[[#This Row],[Game Num]],[1]!tblSchedule[GameNum],0)),"")</f>
        <v>2</v>
      </c>
      <c r="F1425" s="6" t="str">
        <f>IFERROR(INDEX([1]!tblSchedule[DLC],MATCH(tblTeamSch[[#This Row],[Game Num]],[1]!tblSchedule[GameNum],0)),"")</f>
        <v>8B2AA</v>
      </c>
      <c r="G1425" s="7" t="str">
        <f>IFERROR(INDEX([1]!tblSchedule[Facility],MATCH(tblTeamSch[[#This Row],[Game Num]],[1]!tblSchedule[GameNum],0)),"")</f>
        <v>Saint Andrew Academy Gym</v>
      </c>
      <c r="H1425" s="8">
        <f>IFERROR(INDEX([1]!tblSchedule[Game Date],MATCH(tblTeamSch[[#This Row],[Game Num]],[1]!tblSchedule[GameNum],0)),"")</f>
        <v>46005</v>
      </c>
      <c r="I1425" s="9">
        <f>IFERROR(INDEX([1]!tblSchedule[Game Time],MATCH(tblTeamSch[[#This Row],[Game Num]],[1]!tblSchedule[GameNum],0)),"")</f>
        <v>0.54166666666666663</v>
      </c>
      <c r="J1425" s="10" t="str">
        <f>IFERROR(INDEX([1]!tblTeams[Organization],MATCH(tblTeamSch[[#This Row],[Team]],[1]!tblTeams[Team],0)),"")</f>
        <v>St. Gabriel</v>
      </c>
      <c r="K1425" s="10" t="str">
        <f>IFERROR(INDEX([1]!tblOrg[Abbr],MATCH(tblTeamSch[[#This Row],[Org]],[1]!tblOrg[Organization],0)),"")</f>
        <v>Gab</v>
      </c>
      <c r="L1425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5" s="10" t="str">
        <f>IFERROR(INDEX(IF(tblTeamSch[[#This Row],[1vs2]]=1,[1]!tblSchedule[Team 2 Name],[1]!tblSchedule[Team 1 Name]),MATCH(tblTeamSch[[#This Row],[Game Num]],[1]!tblSchedule[GameNum],0)),"")</f>
        <v>St. Mary BB 8B - Blue</v>
      </c>
      <c r="N1425" s="6" t="str" cm="1">
        <f t="array" ref="N142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425" s="6" t="str">
        <f>IFERROR(INDEX(#REF!,MATCH(tblTeamSch[[#This Row],[Team]],[1]!tblTeams[Team],0)),"")</f>
        <v/>
      </c>
      <c r="Q1425" s="6">
        <f>INDEX([1]!tblSchedule[Home Game],MATCH(tblTeamSch[[#This Row],[Game Num]],[1]!tblSchedule[GameNum],0))</f>
        <v>0</v>
      </c>
      <c r="R1425" s="7" t="e">
        <f>IF(COUNTIFS(tblTeamSch[Team],tblTeamSch[[#This Row],[Team]],#REF!,1)&gt;1,"Y","")</f>
        <v>#REF!</v>
      </c>
      <c r="S1425" s="6">
        <f>INDEX([1]!tblLoc[Score],MATCH(INDEX([1]!tblOrg[Loc],MATCH(tblTeamSch[[#This Row],[Org]],[1]!tblOrg[Organization],0)),[1]!tblLoc[Loc],0))</f>
        <v>7</v>
      </c>
      <c r="T1425" s="6" t="e">
        <f>INDEX([1]!tblLoc[Score],MATCH(INDEX([1]!tblOrg[Loc],MATCH(#REF!,[1]!tblOrg[Abbr],0)),[1]!tblLoc[Loc],0))</f>
        <v>#REF!</v>
      </c>
      <c r="U1425" s="6">
        <f>IFERROR(INDEX([1]!tblLoc[Score],MATCH(INDEX([1]!tblOrg[Loc],MATCH(INDEX(FacList,MATCH(tblTeamSch[[#This Row],[Facility]],INDEX(FacList,,1),0),3),[1]!tblOrg[Org Num],0)),[1]!tblLoc[Loc],0)),"")</f>
        <v>10</v>
      </c>
      <c r="V1425" s="6">
        <f>IF(OR(tblTeamSch[[#This Row],[Court]]="",tblTeamSch[[#This Row],[Home]]&gt;0),0,IF(tblTeamSch[[#This Row],[Court]]&lt;10,0,IF(tblTeamSch[[#This Row],[Home Court]]=10,0,10)))</f>
        <v>10</v>
      </c>
      <c r="W1425" s="6" t="e">
        <f>COUNTIFS(tblTeamSch[Travel Score for Game],10,tblTeamSch[Home],0,#REF!,#REF!)</f>
        <v>#REF!</v>
      </c>
      <c r="X1425" s="6" t="str">
        <f>IFERROR(INDEX(tblTeamSch[Overall Travel Score],MATCH(tblTeamSch[[#This Row],[Opponent]],tblTeamSch[Team],0)),"")</f>
        <v/>
      </c>
      <c r="Y1425" s="6" cm="1">
        <f t="array" ref="Y1425">IF(Y1424="Num",1,IF(Y1424="","",IF(Y1424+1&gt;TotalNumRegGames*2,"",Y1424+1)))</f>
        <v>1424</v>
      </c>
    </row>
    <row r="1426" spans="1:25" ht="13.35" customHeight="1" x14ac:dyDescent="0.3">
      <c r="A1426" s="6" cm="1">
        <f t="array" ref="A14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</v>
      </c>
      <c r="B1426" s="6" cm="1">
        <f t="array" ref="B14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26" s="6">
        <f>IFERROR(INDEX([1]!tblSchedule[Week Game Scheduled],MATCH(tblTeamSch[[#This Row],[Game Num]],[1]!tblSchedule[GameNum],0)),"")</f>
        <v>5</v>
      </c>
      <c r="D1426" s="6">
        <f>IFERROR(INDEX([1]!tblSchedule[Round],MATCH(tblTeamSch[[#This Row],[Game Num]],[1]!tblSchedule[GameNum],0)),"")</f>
        <v>3</v>
      </c>
      <c r="E1426" s="6">
        <f>IFERROR(INDEX([1]!tblSchedule[Rnd Sch],MATCH(tblTeamSch[[#This Row],[Game Num]],[1]!tblSchedule[GameNum],0)),"")</f>
        <v>3</v>
      </c>
      <c r="F1426" s="6" t="str">
        <f>IFERROR(INDEX([1]!tblSchedule[DLC],MATCH(tblTeamSch[[#This Row],[Game Num]],[1]!tblSchedule[GameNum],0)),"")</f>
        <v>8B2AA</v>
      </c>
      <c r="G1426" s="7" t="str">
        <f>IFERROR(INDEX([1]!tblSchedule[Facility],MATCH(tblTeamSch[[#This Row],[Game Num]],[1]!tblSchedule[GameNum],0)),"")</f>
        <v>St. Nicholas Academy Gym</v>
      </c>
      <c r="H1426" s="8">
        <f>IFERROR(INDEX([1]!tblSchedule[Game Date],MATCH(tblTeamSch[[#This Row],[Game Num]],[1]!tblSchedule[GameNum],0)),"")</f>
        <v>46025</v>
      </c>
      <c r="I1426" s="9">
        <f>IFERROR(INDEX([1]!tblSchedule[Game Time],MATCH(tblTeamSch[[#This Row],[Game Num]],[1]!tblSchedule[GameNum],0)),"")</f>
        <v>0.375</v>
      </c>
      <c r="J1426" s="10" t="str">
        <f>IFERROR(INDEX([1]!tblTeams[Organization],MATCH(tblTeamSch[[#This Row],[Team]],[1]!tblTeams[Team],0)),"")</f>
        <v>St. Gabriel</v>
      </c>
      <c r="K1426" s="10" t="str">
        <f>IFERROR(INDEX([1]!tblOrg[Abbr],MATCH(tblTeamSch[[#This Row],[Org]],[1]!tblOrg[Organization],0)),"")</f>
        <v>Gab</v>
      </c>
      <c r="L1426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6" s="10" t="str">
        <f>IFERROR(INDEX(IF(tblTeamSch[[#This Row],[1vs2]]=1,[1]!tblSchedule[Team 2 Name],[1]!tblSchedule[Team 1 Name]),MATCH(tblTeamSch[[#This Row],[Game Num]],[1]!tblSchedule[GameNum],0)),"")</f>
        <v>SHMS BB 8B#2</v>
      </c>
      <c r="N1426" s="6" t="str" cm="1">
        <f t="array" ref="N142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426" s="6" t="str">
        <f>IFERROR(INDEX(#REF!,MATCH(tblTeamSch[[#This Row],[Team]],[1]!tblTeams[Team],0)),"")</f>
        <v/>
      </c>
      <c r="Q1426" s="6">
        <f>INDEX([1]!tblSchedule[Home Game],MATCH(tblTeamSch[[#This Row],[Game Num]],[1]!tblSchedule[GameNum],0))</f>
        <v>0</v>
      </c>
      <c r="R1426" s="7" t="e">
        <f>IF(COUNTIFS(tblTeamSch[Team],tblTeamSch[[#This Row],[Team]],#REF!,1)&gt;1,"Y","")</f>
        <v>#REF!</v>
      </c>
      <c r="S1426" s="6">
        <f>INDEX([1]!tblLoc[Score],MATCH(INDEX([1]!tblOrg[Loc],MATCH(tblTeamSch[[#This Row],[Org]],[1]!tblOrg[Organization],0)),[1]!tblLoc[Loc],0))</f>
        <v>7</v>
      </c>
      <c r="T1426" s="6" t="e">
        <f>INDEX([1]!tblLoc[Score],MATCH(INDEX([1]!tblOrg[Loc],MATCH(#REF!,[1]!tblOrg[Abbr],0)),[1]!tblLoc[Loc],0))</f>
        <v>#REF!</v>
      </c>
      <c r="U1426" s="6">
        <f>IFERROR(INDEX([1]!tblLoc[Score],MATCH(INDEX([1]!tblOrg[Loc],MATCH(INDEX(FacList,MATCH(tblTeamSch[[#This Row],[Facility]],INDEX(FacList,,1),0),3),[1]!tblOrg[Org Num],0)),[1]!tblLoc[Loc],0)),"")</f>
        <v>10</v>
      </c>
      <c r="V1426" s="6">
        <f>IF(OR(tblTeamSch[[#This Row],[Court]]="",tblTeamSch[[#This Row],[Home]]&gt;0),0,IF(tblTeamSch[[#This Row],[Court]]&lt;10,0,IF(tblTeamSch[[#This Row],[Home Court]]=10,0,10)))</f>
        <v>10</v>
      </c>
      <c r="W1426" s="6" t="e">
        <f>COUNTIFS(tblTeamSch[Travel Score for Game],10,tblTeamSch[Home],0,#REF!,#REF!)</f>
        <v>#REF!</v>
      </c>
      <c r="X1426" s="6" t="str">
        <f>IFERROR(INDEX(tblTeamSch[Overall Travel Score],MATCH(tblTeamSch[[#This Row],[Opponent]],tblTeamSch[Team],0)),"")</f>
        <v/>
      </c>
      <c r="Y1426" s="6" cm="1">
        <f t="array" ref="Y1426">IF(Y1425="Num",1,IF(Y1425="","",IF(Y1425+1&gt;TotalNumRegGames*2,"",Y1425+1)))</f>
        <v>1425</v>
      </c>
    </row>
    <row r="1427" spans="1:25" ht="13.35" customHeight="1" x14ac:dyDescent="0.3">
      <c r="A1427" s="6" cm="1">
        <f t="array" ref="A14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</v>
      </c>
      <c r="B1427" s="6" cm="1">
        <f t="array" ref="B14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7" s="6">
        <f>IFERROR(INDEX([1]!tblSchedule[Week Game Scheduled],MATCH(tblTeamSch[[#This Row],[Game Num]],[1]!tblSchedule[GameNum],0)),"")</f>
        <v>7</v>
      </c>
      <c r="D1427" s="6">
        <f>IFERROR(INDEX([1]!tblSchedule[Round],MATCH(tblTeamSch[[#This Row],[Game Num]],[1]!tblSchedule[GameNum],0)),"")</f>
        <v>4</v>
      </c>
      <c r="E1427" s="6">
        <f>IFERROR(INDEX([1]!tblSchedule[Rnd Sch],MATCH(tblTeamSch[[#This Row],[Game Num]],[1]!tblSchedule[GameNum],0)),"")</f>
        <v>4</v>
      </c>
      <c r="F1427" s="6" t="str">
        <f>IFERROR(INDEX([1]!tblSchedule[DLC],MATCH(tblTeamSch[[#This Row],[Game Num]],[1]!tblSchedule[GameNum],0)),"")</f>
        <v>8B2AA</v>
      </c>
      <c r="G1427" s="7" t="str">
        <f>IFERROR(INDEX([1]!tblSchedule[Facility],MATCH(tblTeamSch[[#This Row],[Game Num]],[1]!tblSchedule[GameNum],0)),"")</f>
        <v>ST. RAPHAEL GYMNASIUM</v>
      </c>
      <c r="H1427" s="8">
        <f>IFERROR(INDEX([1]!tblSchedule[Game Date],MATCH(tblTeamSch[[#This Row],[Game Num]],[1]!tblSchedule[GameNum],0)),"")</f>
        <v>46033</v>
      </c>
      <c r="I1427" s="9">
        <f>IFERROR(INDEX([1]!tblSchedule[Game Time],MATCH(tblTeamSch[[#This Row],[Game Num]],[1]!tblSchedule[GameNum],0)),"")</f>
        <v>0.54166666666666663</v>
      </c>
      <c r="J1427" s="10" t="str">
        <f>IFERROR(INDEX([1]!tblTeams[Organization],MATCH(tblTeamSch[[#This Row],[Team]],[1]!tblTeams[Team],0)),"")</f>
        <v>St. Gabriel</v>
      </c>
      <c r="K1427" s="10" t="str">
        <f>IFERROR(INDEX([1]!tblOrg[Abbr],MATCH(tblTeamSch[[#This Row],[Org]],[1]!tblOrg[Organization],0)),"")</f>
        <v>Gab</v>
      </c>
      <c r="L1427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7" s="10" t="str">
        <f>IFERROR(INDEX(IF(tblTeamSch[[#This Row],[1vs2]]=1,[1]!tblSchedule[Team 2 Name],[1]!tblSchedule[Team 1 Name]),MATCH(tblTeamSch[[#This Row],[Game Num]],[1]!tblSchedule[GameNum],0)),"")</f>
        <v>St. Raphael BB 8B #2</v>
      </c>
      <c r="N1427" s="6" t="str" cm="1">
        <f t="array" ref="N142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427" s="6" t="str">
        <f>IFERROR(INDEX(#REF!,MATCH(tblTeamSch[[#This Row],[Team]],[1]!tblTeams[Team],0)),"")</f>
        <v/>
      </c>
      <c r="Q1427" s="6">
        <f>INDEX([1]!tblSchedule[Home Game],MATCH(tblTeamSch[[#This Row],[Game Num]],[1]!tblSchedule[GameNum],0))</f>
        <v>1</v>
      </c>
      <c r="R1427" s="7" t="e">
        <f>IF(COUNTIFS(tblTeamSch[Team],tblTeamSch[[#This Row],[Team]],#REF!,1)&gt;1,"Y","")</f>
        <v>#REF!</v>
      </c>
      <c r="S1427" s="6">
        <f>INDEX([1]!tblLoc[Score],MATCH(INDEX([1]!tblOrg[Loc],MATCH(tblTeamSch[[#This Row],[Org]],[1]!tblOrg[Organization],0)),[1]!tblLoc[Loc],0))</f>
        <v>7</v>
      </c>
      <c r="T1427" s="6" t="e">
        <f>INDEX([1]!tblLoc[Score],MATCH(INDEX([1]!tblOrg[Loc],MATCH(#REF!,[1]!tblOrg[Abbr],0)),[1]!tblLoc[Loc],0))</f>
        <v>#REF!</v>
      </c>
      <c r="U1427" s="6">
        <f>IFERROR(INDEX([1]!tblLoc[Score],MATCH(INDEX([1]!tblOrg[Loc],MATCH(INDEX(FacList,MATCH(tblTeamSch[[#This Row],[Facility]],INDEX(FacList,,1),0),3),[1]!tblOrg[Org Num],0)),[1]!tblLoc[Loc],0)),"")</f>
        <v>0</v>
      </c>
      <c r="V1427" s="6">
        <f>IF(OR(tblTeamSch[[#This Row],[Court]]="",tblTeamSch[[#This Row],[Home]]&gt;0),0,IF(tblTeamSch[[#This Row],[Court]]&lt;10,0,IF(tblTeamSch[[#This Row],[Home Court]]=10,0,10)))</f>
        <v>0</v>
      </c>
      <c r="W1427" s="6" t="e">
        <f>COUNTIFS(tblTeamSch[Travel Score for Game],10,tblTeamSch[Home],0,#REF!,#REF!)</f>
        <v>#REF!</v>
      </c>
      <c r="X1427" s="6" t="str">
        <f>IFERROR(INDEX(tblTeamSch[Overall Travel Score],MATCH(tblTeamSch[[#This Row],[Opponent]],tblTeamSch[Team],0)),"")</f>
        <v/>
      </c>
      <c r="Y1427" s="6" cm="1">
        <f t="array" ref="Y1427">IF(Y1426="Num",1,IF(Y1426="","",IF(Y1426+1&gt;TotalNumRegGames*2,"",Y1426+1)))</f>
        <v>1426</v>
      </c>
    </row>
    <row r="1428" spans="1:25" ht="13.35" customHeight="1" x14ac:dyDescent="0.3">
      <c r="A1428" s="6" cm="1">
        <f t="array" ref="A14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</v>
      </c>
      <c r="B1428" s="6" cm="1">
        <f t="array" ref="B14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8" s="6">
        <f>IFERROR(INDEX([1]!tblSchedule[Week Game Scheduled],MATCH(tblTeamSch[[#This Row],[Game Num]],[1]!tblSchedule[GameNum],0)),"")</f>
        <v>8</v>
      </c>
      <c r="D1428" s="6">
        <f>IFERROR(INDEX([1]!tblSchedule[Round],MATCH(tblTeamSch[[#This Row],[Game Num]],[1]!tblSchedule[GameNum],0)),"")</f>
        <v>5</v>
      </c>
      <c r="E1428" s="6">
        <f>IFERROR(INDEX([1]!tblSchedule[Rnd Sch],MATCH(tblTeamSch[[#This Row],[Game Num]],[1]!tblSchedule[GameNum],0)),"")</f>
        <v>5</v>
      </c>
      <c r="F1428" s="6" t="str">
        <f>IFERROR(INDEX([1]!tblSchedule[DLC],MATCH(tblTeamSch[[#This Row],[Game Num]],[1]!tblSchedule[GameNum],0)),"")</f>
        <v>8B2AA</v>
      </c>
      <c r="G1428" s="7" t="str">
        <f>IFERROR(INDEX([1]!tblSchedule[Facility],MATCH(tblTeamSch[[#This Row],[Game Num]],[1]!tblSchedule[GameNum],0)),"")</f>
        <v>Mary Queen of Peace</v>
      </c>
      <c r="H1428" s="8">
        <f>IFERROR(INDEX([1]!tblSchedule[Game Date],MATCH(tblTeamSch[[#This Row],[Game Num]],[1]!tblSchedule[GameNum],0)),"")</f>
        <v>46040</v>
      </c>
      <c r="I1428" s="9">
        <f>IFERROR(INDEX([1]!tblSchedule[Game Time],MATCH(tblTeamSch[[#This Row],[Game Num]],[1]!tblSchedule[GameNum],0)),"")</f>
        <v>0.54166666666666663</v>
      </c>
      <c r="J1428" s="10" t="str">
        <f>IFERROR(INDEX([1]!tblTeams[Organization],MATCH(tblTeamSch[[#This Row],[Team]],[1]!tblTeams[Team],0)),"")</f>
        <v>St. Gabriel</v>
      </c>
      <c r="K1428" s="10" t="str">
        <f>IFERROR(INDEX([1]!tblOrg[Abbr],MATCH(tblTeamSch[[#This Row],[Org]],[1]!tblOrg[Organization],0)),"")</f>
        <v>Gab</v>
      </c>
      <c r="L1428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8" s="10" t="str">
        <f>IFERROR(INDEX(IF(tblTeamSch[[#This Row],[1vs2]]=1,[1]!tblSchedule[Team 2 Name],[1]!tblSchedule[Team 1 Name]),MATCH(tblTeamSch[[#This Row],[Game Num]],[1]!tblSchedule[GameNum],0)),"")</f>
        <v>St Michael BB 8B#2</v>
      </c>
      <c r="N1428" s="6" t="str" cm="1">
        <f t="array" ref="N142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2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428" s="6" t="str">
        <f>IFERROR(INDEX(#REF!,MATCH(tblTeamSch[[#This Row],[Team]],[1]!tblTeams[Team],0)),"")</f>
        <v/>
      </c>
      <c r="Q1428" s="6">
        <f>INDEX([1]!tblSchedule[Home Game],MATCH(tblTeamSch[[#This Row],[Game Num]],[1]!tblSchedule[GameNum],0))</f>
        <v>0</v>
      </c>
      <c r="R1428" s="7" t="e">
        <f>IF(COUNTIFS(tblTeamSch[Team],tblTeamSch[[#This Row],[Team]],#REF!,1)&gt;1,"Y","")</f>
        <v>#REF!</v>
      </c>
      <c r="S1428" s="6">
        <f>INDEX([1]!tblLoc[Score],MATCH(INDEX([1]!tblOrg[Loc],MATCH(tblTeamSch[[#This Row],[Org]],[1]!tblOrg[Organization],0)),[1]!tblLoc[Loc],0))</f>
        <v>7</v>
      </c>
      <c r="T1428" s="6" t="e">
        <f>INDEX([1]!tblLoc[Score],MATCH(INDEX([1]!tblOrg[Loc],MATCH(#REF!,[1]!tblOrg[Abbr],0)),[1]!tblLoc[Loc],0))</f>
        <v>#REF!</v>
      </c>
      <c r="U1428" s="6">
        <f>IFERROR(INDEX([1]!tblLoc[Score],MATCH(INDEX([1]!tblOrg[Loc],MATCH(INDEX(FacList,MATCH(tblTeamSch[[#This Row],[Facility]],INDEX(FacList,,1),0),3),[1]!tblOrg[Org Num],0)),[1]!tblLoc[Loc],0)),"")</f>
        <v>10</v>
      </c>
      <c r="V1428" s="6">
        <f>IF(OR(tblTeamSch[[#This Row],[Court]]="",tblTeamSch[[#This Row],[Home]]&gt;0),0,IF(tblTeamSch[[#This Row],[Court]]&lt;10,0,IF(tblTeamSch[[#This Row],[Home Court]]=10,0,10)))</f>
        <v>10</v>
      </c>
      <c r="W1428" s="6" t="e">
        <f>COUNTIFS(tblTeamSch[Travel Score for Game],10,tblTeamSch[Home],0,#REF!,#REF!)</f>
        <v>#REF!</v>
      </c>
      <c r="X1428" s="6" t="str">
        <f>IFERROR(INDEX(tblTeamSch[Overall Travel Score],MATCH(tblTeamSch[[#This Row],[Opponent]],tblTeamSch[Team],0)),"")</f>
        <v/>
      </c>
      <c r="Y1428" s="6" cm="1">
        <f t="array" ref="Y1428">IF(Y1427="Num",1,IF(Y1427="","",IF(Y1427+1&gt;TotalNumRegGames*2,"",Y1427+1)))</f>
        <v>1427</v>
      </c>
    </row>
    <row r="1429" spans="1:25" ht="13.35" customHeight="1" x14ac:dyDescent="0.3">
      <c r="A1429" s="6" cm="1">
        <f t="array" ref="A14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</v>
      </c>
      <c r="B1429" s="6" cm="1">
        <f t="array" ref="B14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29" s="6">
        <f>IFERROR(INDEX([1]!tblSchedule[Week Game Scheduled],MATCH(tblTeamSch[[#This Row],[Game Num]],[1]!tblSchedule[GameNum],0)),"")</f>
        <v>9</v>
      </c>
      <c r="D1429" s="6">
        <f>IFERROR(INDEX([1]!tblSchedule[Round],MATCH(tblTeamSch[[#This Row],[Game Num]],[1]!tblSchedule[GameNum],0)),"")</f>
        <v>6</v>
      </c>
      <c r="E1429" s="6">
        <f>IFERROR(INDEX([1]!tblSchedule[Rnd Sch],MATCH(tblTeamSch[[#This Row],[Game Num]],[1]!tblSchedule[GameNum],0)),"")</f>
        <v>6</v>
      </c>
      <c r="F1429" s="6" t="str">
        <f>IFERROR(INDEX([1]!tblSchedule[DLC],MATCH(tblTeamSch[[#This Row],[Game Num]],[1]!tblSchedule[GameNum],0)),"")</f>
        <v>8B2AA</v>
      </c>
      <c r="G1429" s="7" t="str">
        <f>IFERROR(INDEX([1]!tblSchedule[Facility],MATCH(tblTeamSch[[#This Row],[Game Num]],[1]!tblSchedule[GameNum],0)),"")</f>
        <v>Holy Trinity Parish School</v>
      </c>
      <c r="H1429" s="8">
        <f>IFERROR(INDEX([1]!tblSchedule[Game Date],MATCH(tblTeamSch[[#This Row],[Game Num]],[1]!tblSchedule[GameNum],0)),"")</f>
        <v>46047</v>
      </c>
      <c r="I1429" s="9">
        <f>IFERROR(INDEX([1]!tblSchedule[Game Time],MATCH(tblTeamSch[[#This Row],[Game Num]],[1]!tblSchedule[GameNum],0)),"")</f>
        <v>0.54166666666666663</v>
      </c>
      <c r="J1429" s="10" t="str">
        <f>IFERROR(INDEX([1]!tblTeams[Organization],MATCH(tblTeamSch[[#This Row],[Team]],[1]!tblTeams[Team],0)),"")</f>
        <v>St. Gabriel</v>
      </c>
      <c r="K1429" s="10" t="str">
        <f>IFERROR(INDEX([1]!tblOrg[Abbr],MATCH(tblTeamSch[[#This Row],[Org]],[1]!tblOrg[Organization],0)),"")</f>
        <v>Gab</v>
      </c>
      <c r="L1429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29" s="10" t="str">
        <f>IFERROR(INDEX(IF(tblTeamSch[[#This Row],[1vs2]]=1,[1]!tblSchedule[Team 2 Name],[1]!tblSchedule[Team 1 Name]),MATCH(tblTeamSch[[#This Row],[Game Num]],[1]!tblSchedule[GameNum],0)),"")</f>
        <v>Holy Trinity BB 7/8B #2</v>
      </c>
      <c r="N1429" s="6"/>
      <c r="O1429" s="6"/>
      <c r="P1429" s="6"/>
      <c r="Q1429" s="6">
        <f>INDEX([1]!tblSchedule[Home Game],MATCH(tblTeamSch[[#This Row],[Game Num]],[1]!tblSchedule[GameNum],0))</f>
        <v>1</v>
      </c>
      <c r="R1429" s="7" t="e">
        <f>IF(COUNTIFS(tblTeamSch[Team],tblTeamSch[[#This Row],[Team]],#REF!,1)&gt;1,"Y","")</f>
        <v>#REF!</v>
      </c>
      <c r="S1429" s="6">
        <f>INDEX([1]!tblLoc[Score],MATCH(INDEX([1]!tblOrg[Loc],MATCH(tblTeamSch[[#This Row],[Org]],[1]!tblOrg[Organization],0)),[1]!tblLoc[Loc],0))</f>
        <v>7</v>
      </c>
      <c r="T1429" s="6" t="e">
        <f>INDEX([1]!tblLoc[Score],MATCH(INDEX([1]!tblOrg[Loc],MATCH(#REF!,[1]!tblOrg[Abbr],0)),[1]!tblLoc[Loc],0))</f>
        <v>#REF!</v>
      </c>
      <c r="U1429" s="6">
        <f>IFERROR(INDEX([1]!tblLoc[Score],MATCH(INDEX([1]!tblOrg[Loc],MATCH(INDEX(FacList,MATCH(tblTeamSch[[#This Row],[Facility]],INDEX(FacList,,1),0),3),[1]!tblOrg[Org Num],0)),[1]!tblLoc[Loc],0)),"")</f>
        <v>0</v>
      </c>
      <c r="V1429" s="6">
        <f>IF(OR(tblTeamSch[[#This Row],[Court]]="",tblTeamSch[[#This Row],[Home]]&gt;0),0,IF(tblTeamSch[[#This Row],[Court]]&lt;10,0,IF(tblTeamSch[[#This Row],[Home Court]]=10,0,10)))</f>
        <v>0</v>
      </c>
      <c r="W1429" s="6" t="e">
        <f>COUNTIFS(tblTeamSch[Travel Score for Game],10,tblTeamSch[Home],0,#REF!,#REF!)</f>
        <v>#REF!</v>
      </c>
      <c r="X1429" s="6" t="str">
        <f>IFERROR(INDEX(tblTeamSch[Overall Travel Score],MATCH(tblTeamSch[[#This Row],[Opponent]],tblTeamSch[Team],0)),"")</f>
        <v/>
      </c>
      <c r="Y1429" s="6" cm="1">
        <f t="array" ref="Y1429">IF(Y1428="Num",1,IF(Y1428="","",IF(Y1428+1&gt;TotalNumRegGames*2,"",Y1428+1)))</f>
        <v>1428</v>
      </c>
    </row>
    <row r="1430" spans="1:25" ht="13.35" customHeight="1" x14ac:dyDescent="0.3">
      <c r="A1430" s="6" cm="1">
        <f t="array" ref="A14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120</v>
      </c>
      <c r="B1430" s="6" cm="1">
        <f t="array" ref="B14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30" s="6">
        <f>IFERROR(INDEX([1]!tblSchedule[Week Game Scheduled],MATCH(tblTeamSch[[#This Row],[Game Num]],[1]!tblSchedule[GameNum],0)),"")</f>
        <v>9</v>
      </c>
      <c r="D1430" s="6">
        <f>IFERROR(INDEX([1]!tblSchedule[Round],MATCH(tblTeamSch[[#This Row],[Game Num]],[1]!tblSchedule[GameNum],0)),"")</f>
        <v>7</v>
      </c>
      <c r="E1430" s="6">
        <f>IFERROR(INDEX([1]!tblSchedule[Rnd Sch],MATCH(tblTeamSch[[#This Row],[Game Num]],[1]!tblSchedule[GameNum],0)),"")</f>
        <v>7</v>
      </c>
      <c r="F1430" s="6" t="str">
        <f>IFERROR(INDEX([1]!tblSchedule[DLC],MATCH(tblTeamSch[[#This Row],[Game Num]],[1]!tblSchedule[GameNum],0)),"")</f>
        <v>8B2AA</v>
      </c>
      <c r="G1430" s="7" t="str">
        <f>IFERROR(INDEX([1]!tblSchedule[Facility],MATCH(tblTeamSch[[#This Row],[Game Num]],[1]!tblSchedule[GameNum],0)),"")</f>
        <v>St. Margaret Mary Gym</v>
      </c>
      <c r="H1430" s="8">
        <f>IFERROR(INDEX([1]!tblSchedule[Game Date],MATCH(tblTeamSch[[#This Row],[Game Num]],[1]!tblSchedule[GameNum],0)),"")</f>
        <v>46053</v>
      </c>
      <c r="I1430" s="9">
        <f>IFERROR(INDEX([1]!tblSchedule[Game Time],MATCH(tblTeamSch[[#This Row],[Game Num]],[1]!tblSchedule[GameNum],0)),"")</f>
        <v>0.375</v>
      </c>
      <c r="J1430" s="10" t="str">
        <f>IFERROR(INDEX([1]!tblTeams[Organization],MATCH(tblTeamSch[[#This Row],[Team]],[1]!tblTeams[Team],0)),"")</f>
        <v>St. Gabriel</v>
      </c>
      <c r="K1430" s="10" t="str">
        <f>IFERROR(INDEX([1]!tblOrg[Abbr],MATCH(tblTeamSch[[#This Row],[Org]],[1]!tblOrg[Organization],0)),"")</f>
        <v>Gab</v>
      </c>
      <c r="L1430" s="10" t="str">
        <f>IFERROR(INDEX(IF(tblTeamSch[[#This Row],[1vs2]]=1,[1]!tblSchedule[Team 1 Name],[1]!tblSchedule[Team 2 Name]),MATCH(tblTeamSch[[#This Row],[Game Num]],[1]!tblSchedule[GameNum],0)),"")</f>
        <v>St Gabriel Basketball 7/8 B Boys</v>
      </c>
      <c r="M1430" s="10" t="str">
        <f>IFERROR(INDEX(IF(tblTeamSch[[#This Row],[1vs2]]=1,[1]!tblSchedule[Team 2 Name],[1]!tblSchedule[Team 1 Name]),MATCH(tblTeamSch[[#This Row],[Game Num]],[1]!tblSchedule[GameNum],0)),"")</f>
        <v>St. Albert BB 8B#2</v>
      </c>
      <c r="N1430" s="6"/>
      <c r="O1430" s="6"/>
      <c r="P1430" s="6"/>
      <c r="Q1430" s="6">
        <f>INDEX([1]!tblSchedule[Home Game],MATCH(tblTeamSch[[#This Row],[Game Num]],[1]!tblSchedule[GameNum],0))</f>
        <v>0</v>
      </c>
      <c r="R1430" s="7" t="e">
        <f>IF(COUNTIFS(tblTeamSch[Team],tblTeamSch[[#This Row],[Team]],#REF!,1)&gt;1,"Y","")</f>
        <v>#REF!</v>
      </c>
      <c r="S1430" s="6">
        <f>INDEX([1]!tblLoc[Score],MATCH(INDEX([1]!tblOrg[Loc],MATCH(tblTeamSch[[#This Row],[Org]],[1]!tblOrg[Organization],0)),[1]!tblLoc[Loc],0))</f>
        <v>7</v>
      </c>
      <c r="T1430" s="6" t="e">
        <f>INDEX([1]!tblLoc[Score],MATCH(INDEX([1]!tblOrg[Loc],MATCH(#REF!,[1]!tblOrg[Abbr],0)),[1]!tblLoc[Loc],0))</f>
        <v>#REF!</v>
      </c>
      <c r="U1430" s="6">
        <f>IFERROR(INDEX([1]!tblLoc[Score],MATCH(INDEX([1]!tblOrg[Loc],MATCH(INDEX(FacList,MATCH(tblTeamSch[[#This Row],[Facility]],INDEX(FacList,,1),0),3),[1]!tblOrg[Org Num],0)),[1]!tblLoc[Loc],0)),"")</f>
        <v>0</v>
      </c>
      <c r="V1430" s="6">
        <f>IF(OR(tblTeamSch[[#This Row],[Court]]="",tblTeamSch[[#This Row],[Home]]&gt;0),0,IF(tblTeamSch[[#This Row],[Court]]&lt;10,0,IF(tblTeamSch[[#This Row],[Home Court]]=10,0,10)))</f>
        <v>0</v>
      </c>
      <c r="W1430" s="6" t="e">
        <f>COUNTIFS(tblTeamSch[Travel Score for Game],10,tblTeamSch[Home],0,#REF!,#REF!)</f>
        <v>#REF!</v>
      </c>
      <c r="X1430" s="6" t="str">
        <f>IFERROR(INDEX(tblTeamSch[Overall Travel Score],MATCH(tblTeamSch[[#This Row],[Opponent]],tblTeamSch[Team],0)),"")</f>
        <v/>
      </c>
      <c r="Y1430" s="6" cm="1">
        <f t="array" ref="Y1430">IF(Y1429="Num",1,IF(Y1429="","",IF(Y1429+1&gt;TotalNumRegGames*2,"",Y1429+1)))</f>
        <v>1429</v>
      </c>
    </row>
    <row r="1431" spans="1:25" ht="13.35" customHeight="1" x14ac:dyDescent="0.3">
      <c r="A1431" s="6" cm="1">
        <f t="array" ref="A14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158</v>
      </c>
      <c r="B1431" s="6" cm="1">
        <f t="array" ref="B14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1" s="6">
        <f>IFERROR(INDEX([1]!tblSchedule[Week Game Scheduled],MATCH(tblTeamSch[[#This Row],[Game Num]],[1]!tblSchedule[GameNum],0)),"")</f>
        <v>50</v>
      </c>
      <c r="D1431" s="6">
        <f>IFERROR(INDEX([1]!tblSchedule[Round],MATCH(tblTeamSch[[#This Row],[Game Num]],[1]!tblSchedule[GameNum],0)),"")</f>
        <v>1</v>
      </c>
      <c r="E1431" s="6">
        <f>IFERROR(INDEX([1]!tblSchedule[Rnd Sch],MATCH(tblTeamSch[[#This Row],[Game Num]],[1]!tblSchedule[GameNum],0)),"")</f>
        <v>1</v>
      </c>
      <c r="F1431" s="6" t="str">
        <f>IFERROR(INDEX([1]!tblSchedule[DLC],MATCH(tblTeamSch[[#This Row],[Game Num]],[1]!tblSchedule[GameNum],0)),"")</f>
        <v>8B3</v>
      </c>
      <c r="G1431" s="7" t="str">
        <f>IFERROR(INDEX([1]!tblSchedule[Facility],MATCH(tblTeamSch[[#This Row],[Game Num]],[1]!tblSchedule[GameNum],0)),"")</f>
        <v>St Edward Gym</v>
      </c>
      <c r="H1431" s="8">
        <f>IFERROR(INDEX([1]!tblSchedule[Game Date],MATCH(tblTeamSch[[#This Row],[Game Num]],[1]!tblSchedule[GameNum],0)),"")</f>
        <v>45998</v>
      </c>
      <c r="I1431" s="9">
        <f>IFERROR(INDEX([1]!tblSchedule[Game Time],MATCH(tblTeamSch[[#This Row],[Game Num]],[1]!tblSchedule[GameNum],0)),"")</f>
        <v>0.54166666666666663</v>
      </c>
      <c r="J1431" s="10" t="str">
        <f>IFERROR(INDEX([1]!tblTeams[Organization],MATCH(tblTeamSch[[#This Row],[Team]],[1]!tblTeams[Team],0)),"")</f>
        <v>St. Gabriel</v>
      </c>
      <c r="K1431" s="10" t="str">
        <f>IFERROR(INDEX([1]!tblOrg[Abbr],MATCH(tblTeamSch[[#This Row],[Org]],[1]!tblOrg[Organization],0)),"")</f>
        <v>Gab</v>
      </c>
      <c r="L1431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1" s="10" t="str">
        <f>IFERROR(INDEX(IF(tblTeamSch[[#This Row],[1vs2]]=1,[1]!tblSchedule[Team 2 Name],[1]!tblSchedule[Team 1 Name]),MATCH(tblTeamSch[[#This Row],[Game Num]],[1]!tblSchedule[GameNum],0)),"")</f>
        <v>St Mary BB 8B - White</v>
      </c>
      <c r="N1431" s="6"/>
      <c r="O1431" s="6"/>
      <c r="P1431" s="6"/>
      <c r="Q1431" s="6">
        <f>INDEX([1]!tblSchedule[Home Game],MATCH(tblTeamSch[[#This Row],[Game Num]],[1]!tblSchedule[GameNum],0))</f>
        <v>0</v>
      </c>
      <c r="R1431" s="7" t="e">
        <f>IF(COUNTIFS(tblTeamSch[Team],tblTeamSch[[#This Row],[Team]],#REF!,1)&gt;1,"Y","")</f>
        <v>#REF!</v>
      </c>
      <c r="S1431" s="6">
        <f>INDEX([1]!tblLoc[Score],MATCH(INDEX([1]!tblOrg[Loc],MATCH(tblTeamSch[[#This Row],[Org]],[1]!tblOrg[Organization],0)),[1]!tblLoc[Loc],0))</f>
        <v>7</v>
      </c>
      <c r="T1431" s="6" t="e">
        <f>INDEX([1]!tblLoc[Score],MATCH(INDEX([1]!tblOrg[Loc],MATCH(#REF!,[1]!tblOrg[Abbr],0)),[1]!tblLoc[Loc],0))</f>
        <v>#REF!</v>
      </c>
      <c r="U1431" s="6">
        <f>IFERROR(INDEX([1]!tblLoc[Score],MATCH(INDEX([1]!tblOrg[Loc],MATCH(INDEX(FacList,MATCH(tblTeamSch[[#This Row],[Facility]],INDEX(FacList,,1),0),3),[1]!tblOrg[Org Num],0)),[1]!tblLoc[Loc],0)),"")</f>
        <v>7</v>
      </c>
      <c r="V1431" s="6">
        <f>IF(OR(tblTeamSch[[#This Row],[Court]]="",tblTeamSch[[#This Row],[Home]]&gt;0),0,IF(tblTeamSch[[#This Row],[Court]]&lt;10,0,IF(tblTeamSch[[#This Row],[Home Court]]=10,0,10)))</f>
        <v>0</v>
      </c>
      <c r="W1431" s="6" t="e">
        <f>COUNTIFS(tblTeamSch[Travel Score for Game],10,tblTeamSch[Home],0,#REF!,#REF!)</f>
        <v>#REF!</v>
      </c>
      <c r="X1431" s="6" t="str">
        <f>IFERROR(INDEX(tblTeamSch[Overall Travel Score],MATCH(tblTeamSch[[#This Row],[Opponent]],tblTeamSch[Team],0)),"")</f>
        <v/>
      </c>
      <c r="Y1431" s="6" cm="1">
        <f t="array" ref="Y1431">IF(Y1430="Num",1,IF(Y1430="","",IF(Y1430+1&gt;TotalNumRegGames*2,"",Y1430+1)))</f>
        <v>1430</v>
      </c>
    </row>
    <row r="1432" spans="1:25" ht="13.35" customHeight="1" x14ac:dyDescent="0.3">
      <c r="A1432" s="6" cm="1">
        <f t="array" ref="A14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168</v>
      </c>
      <c r="B1432" s="6" cm="1">
        <f t="array" ref="B14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32" s="6">
        <f>IFERROR(INDEX([1]!tblSchedule[Week Game Scheduled],MATCH(tblTeamSch[[#This Row],[Game Num]],[1]!tblSchedule[GameNum],0)),"")</f>
        <v>51</v>
      </c>
      <c r="D1432" s="6">
        <f>IFERROR(INDEX([1]!tblSchedule[Round],MATCH(tblTeamSch[[#This Row],[Game Num]],[1]!tblSchedule[GameNum],0)),"")</f>
        <v>2</v>
      </c>
      <c r="E1432" s="6">
        <f>IFERROR(INDEX([1]!tblSchedule[Rnd Sch],MATCH(tblTeamSch[[#This Row],[Game Num]],[1]!tblSchedule[GameNum],0)),"")</f>
        <v>2</v>
      </c>
      <c r="F1432" s="6" t="str">
        <f>IFERROR(INDEX([1]!tblSchedule[DLC],MATCH(tblTeamSch[[#This Row],[Game Num]],[1]!tblSchedule[GameNum],0)),"")</f>
        <v>8B3</v>
      </c>
      <c r="G1432" s="7" t="str">
        <f>IFERROR(INDEX([1]!tblSchedule[Facility],MATCH(tblTeamSch[[#This Row],[Game Num]],[1]!tblSchedule[GameNum],0)),"")</f>
        <v>ST. RAPHAEL GYMNASIUM</v>
      </c>
      <c r="H1432" s="8">
        <f>IFERROR(INDEX([1]!tblSchedule[Game Date],MATCH(tblTeamSch[[#This Row],[Game Num]],[1]!tblSchedule[GameNum],0)),"")</f>
        <v>46005</v>
      </c>
      <c r="I1432" s="9">
        <f>IFERROR(INDEX([1]!tblSchedule[Game Time],MATCH(tblTeamSch[[#This Row],[Game Num]],[1]!tblSchedule[GameNum],0)),"")</f>
        <v>0.58333333333333337</v>
      </c>
      <c r="J1432" s="10" t="str">
        <f>IFERROR(INDEX([1]!tblTeams[Organization],MATCH(tblTeamSch[[#This Row],[Team]],[1]!tblTeams[Team],0)),"")</f>
        <v>St. Gabriel</v>
      </c>
      <c r="K1432" s="10" t="str">
        <f>IFERROR(INDEX([1]!tblOrg[Abbr],MATCH(tblTeamSch[[#This Row],[Org]],[1]!tblOrg[Organization],0)),"")</f>
        <v>Gab</v>
      </c>
      <c r="L1432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2" s="10" t="str">
        <f>IFERROR(INDEX(IF(tblTeamSch[[#This Row],[1vs2]]=1,[1]!tblSchedule[Team 2 Name],[1]!tblSchedule[Team 1 Name]),MATCH(tblTeamSch[[#This Row],[Game Num]],[1]!tblSchedule[GameNum],0)),"")</f>
        <v>St. Raphael BB 8B #3</v>
      </c>
      <c r="N1432" s="6"/>
      <c r="O1432" s="6"/>
      <c r="P1432" s="6"/>
      <c r="Q1432" s="6">
        <f>INDEX([1]!tblSchedule[Home Game],MATCH(tblTeamSch[[#This Row],[Game Num]],[1]!tblSchedule[GameNum],0))</f>
        <v>1</v>
      </c>
      <c r="R1432" s="7" t="e">
        <f>IF(COUNTIFS(tblTeamSch[Team],tblTeamSch[[#This Row],[Team]],#REF!,1)&gt;1,"Y","")</f>
        <v>#REF!</v>
      </c>
      <c r="S1432" s="6">
        <f>INDEX([1]!tblLoc[Score],MATCH(INDEX([1]!tblOrg[Loc],MATCH(tblTeamSch[[#This Row],[Org]],[1]!tblOrg[Organization],0)),[1]!tblLoc[Loc],0))</f>
        <v>7</v>
      </c>
      <c r="T1432" s="6" t="e">
        <f>INDEX([1]!tblLoc[Score],MATCH(INDEX([1]!tblOrg[Loc],MATCH(#REF!,[1]!tblOrg[Abbr],0)),[1]!tblLoc[Loc],0))</f>
        <v>#REF!</v>
      </c>
      <c r="U1432" s="6">
        <f>IFERROR(INDEX([1]!tblLoc[Score],MATCH(INDEX([1]!tblOrg[Loc],MATCH(INDEX(FacList,MATCH(tblTeamSch[[#This Row],[Facility]],INDEX(FacList,,1),0),3),[1]!tblOrg[Org Num],0)),[1]!tblLoc[Loc],0)),"")</f>
        <v>0</v>
      </c>
      <c r="V1432" s="6">
        <f>IF(OR(tblTeamSch[[#This Row],[Court]]="",tblTeamSch[[#This Row],[Home]]&gt;0),0,IF(tblTeamSch[[#This Row],[Court]]&lt;10,0,IF(tblTeamSch[[#This Row],[Home Court]]=10,0,10)))</f>
        <v>0</v>
      </c>
      <c r="W1432" s="6" t="e">
        <f>COUNTIFS(tblTeamSch[Travel Score for Game],10,tblTeamSch[Home],0,#REF!,#REF!)</f>
        <v>#REF!</v>
      </c>
      <c r="X1432" s="6" t="str">
        <f>IFERROR(INDEX(tblTeamSch[Overall Travel Score],MATCH(tblTeamSch[[#This Row],[Opponent]],tblTeamSch[Team],0)),"")</f>
        <v/>
      </c>
      <c r="Y1432" s="6" cm="1">
        <f t="array" ref="Y1432">IF(Y1431="Num",1,IF(Y1431="","",IF(Y1431+1&gt;TotalNumRegGames*2,"",Y1431+1)))</f>
        <v>1431</v>
      </c>
    </row>
    <row r="1433" spans="1:25" ht="13.35" customHeight="1" x14ac:dyDescent="0.3">
      <c r="A1433" s="6" cm="1">
        <f t="array" ref="A14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177</v>
      </c>
      <c r="B1433" s="6" cm="1">
        <f t="array" ref="B14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33" s="6">
        <f>IFERROR(INDEX([1]!tblSchedule[Week Game Scheduled],MATCH(tblTeamSch[[#This Row],[Game Num]],[1]!tblSchedule[GameNum],0)),"")</f>
        <v>6</v>
      </c>
      <c r="D1433" s="6">
        <f>IFERROR(INDEX([1]!tblSchedule[Round],MATCH(tblTeamSch[[#This Row],[Game Num]],[1]!tblSchedule[GameNum],0)),"")</f>
        <v>3</v>
      </c>
      <c r="E1433" s="6">
        <f>IFERROR(INDEX([1]!tblSchedule[Rnd Sch],MATCH(tblTeamSch[[#This Row],[Game Num]],[1]!tblSchedule[GameNum],0)),"")</f>
        <v>3</v>
      </c>
      <c r="F1433" s="6" t="str">
        <f>IFERROR(INDEX([1]!tblSchedule[DLC],MATCH(tblTeamSch[[#This Row],[Game Num]],[1]!tblSchedule[GameNum],0)),"")</f>
        <v>8B3</v>
      </c>
      <c r="G1433" s="7" t="str">
        <f>IFERROR(INDEX([1]!tblSchedule[Facility],MATCH(tblTeamSch[[#This Row],[Game Num]],[1]!tblSchedule[GameNum],0)),"")</f>
        <v>St. Agnes Gym</v>
      </c>
      <c r="H1433" s="8">
        <f>IFERROR(INDEX([1]!tblSchedule[Game Date],MATCH(tblTeamSch[[#This Row],[Game Num]],[1]!tblSchedule[GameNum],0)),"")</f>
        <v>46026</v>
      </c>
      <c r="I1433" s="9">
        <f>IFERROR(INDEX([1]!tblSchedule[Game Time],MATCH(tblTeamSch[[#This Row],[Game Num]],[1]!tblSchedule[GameNum],0)),"")</f>
        <v>0.58333333333333337</v>
      </c>
      <c r="J1433" s="10" t="str">
        <f>IFERROR(INDEX([1]!tblTeams[Organization],MATCH(tblTeamSch[[#This Row],[Team]],[1]!tblTeams[Team],0)),"")</f>
        <v>St. Gabriel</v>
      </c>
      <c r="K1433" s="10" t="str">
        <f>IFERROR(INDEX([1]!tblOrg[Abbr],MATCH(tblTeamSch[[#This Row],[Org]],[1]!tblOrg[Organization],0)),"")</f>
        <v>Gab</v>
      </c>
      <c r="L1433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3" s="10" t="str">
        <f>IFERROR(INDEX(IF(tblTeamSch[[#This Row],[1vs2]]=1,[1]!tblSchedule[Team 2 Name],[1]!tblSchedule[Team 1 Name]),MATCH(tblTeamSch[[#This Row],[Game Num]],[1]!tblSchedule[GameNum],0)),"")</f>
        <v>St Agnes BB 8B#3</v>
      </c>
      <c r="N1433" s="6"/>
      <c r="O1433" s="6"/>
      <c r="P1433" s="6"/>
      <c r="Q1433" s="6">
        <f>INDEX([1]!tblSchedule[Home Game],MATCH(tblTeamSch[[#This Row],[Game Num]],[1]!tblSchedule[GameNum],0))</f>
        <v>1</v>
      </c>
      <c r="R1433" s="7" t="e">
        <f>IF(COUNTIFS(tblTeamSch[Team],tblTeamSch[[#This Row],[Team]],#REF!,1)&gt;1,"Y","")</f>
        <v>#REF!</v>
      </c>
      <c r="S1433" s="6">
        <f>INDEX([1]!tblLoc[Score],MATCH(INDEX([1]!tblOrg[Loc],MATCH(tblTeamSch[[#This Row],[Org]],[1]!tblOrg[Organization],0)),[1]!tblLoc[Loc],0))</f>
        <v>7</v>
      </c>
      <c r="T1433" s="6" t="e">
        <f>INDEX([1]!tblLoc[Score],MATCH(INDEX([1]!tblOrg[Loc],MATCH(#REF!,[1]!tblOrg[Abbr],0)),[1]!tblLoc[Loc],0))</f>
        <v>#REF!</v>
      </c>
      <c r="U1433" s="6">
        <f>IFERROR(INDEX([1]!tblLoc[Score],MATCH(INDEX([1]!tblOrg[Loc],MATCH(INDEX(FacList,MATCH(tblTeamSch[[#This Row],[Facility]],INDEX(FacList,,1),0),3),[1]!tblOrg[Org Num],0)),[1]!tblLoc[Loc],0)),"")</f>
        <v>0</v>
      </c>
      <c r="V1433" s="6">
        <f>IF(OR(tblTeamSch[[#This Row],[Court]]="",tblTeamSch[[#This Row],[Home]]&gt;0),0,IF(tblTeamSch[[#This Row],[Court]]&lt;10,0,IF(tblTeamSch[[#This Row],[Home Court]]=10,0,10)))</f>
        <v>0</v>
      </c>
      <c r="W1433" s="6" t="e">
        <f>COUNTIFS(tblTeamSch[Travel Score for Game],10,tblTeamSch[Home],0,#REF!,#REF!)</f>
        <v>#REF!</v>
      </c>
      <c r="X1433" s="6" t="str">
        <f>IFERROR(INDEX(tblTeamSch[Overall Travel Score],MATCH(tblTeamSch[[#This Row],[Opponent]],tblTeamSch[Team],0)),"")</f>
        <v/>
      </c>
      <c r="Y1433" s="6" cm="1">
        <f t="array" ref="Y1433">IF(Y1432="Num",1,IF(Y1432="","",IF(Y1432+1&gt;TotalNumRegGames*2,"",Y1432+1)))</f>
        <v>1432</v>
      </c>
    </row>
    <row r="1434" spans="1:25" ht="13.35" customHeight="1" x14ac:dyDescent="0.3">
      <c r="A1434" s="6" cm="1">
        <f t="array" ref="A14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184</v>
      </c>
      <c r="B1434" s="6" cm="1">
        <f t="array" ref="B14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4" s="6">
        <f>IFERROR(INDEX([1]!tblSchedule[Week Game Scheduled],MATCH(tblTeamSch[[#This Row],[Game Num]],[1]!tblSchedule[GameNum],0)),"")</f>
        <v>7</v>
      </c>
      <c r="D1434" s="6">
        <f>IFERROR(INDEX([1]!tblSchedule[Round],MATCH(tblTeamSch[[#This Row],[Game Num]],[1]!tblSchedule[GameNum],0)),"")</f>
        <v>4</v>
      </c>
      <c r="E1434" s="6">
        <f>IFERROR(INDEX([1]!tblSchedule[Rnd Sch],MATCH(tblTeamSch[[#This Row],[Game Num]],[1]!tblSchedule[GameNum],0)),"")</f>
        <v>4</v>
      </c>
      <c r="F1434" s="6" t="str">
        <f>IFERROR(INDEX([1]!tblSchedule[DLC],MATCH(tblTeamSch[[#This Row],[Game Num]],[1]!tblSchedule[GameNum],0)),"")</f>
        <v>8B3</v>
      </c>
      <c r="G1434" s="7" t="str">
        <f>IFERROR(INDEX([1]!tblSchedule[Facility],MATCH(tblTeamSch[[#This Row],[Game Num]],[1]!tblSchedule[GameNum],0)),"")</f>
        <v>Holy Trinity Parish School</v>
      </c>
      <c r="H1434" s="8">
        <f>IFERROR(INDEX([1]!tblSchedule[Game Date],MATCH(tblTeamSch[[#This Row],[Game Num]],[1]!tblSchedule[GameNum],0)),"")</f>
        <v>46033</v>
      </c>
      <c r="I1434" s="9">
        <f>IFERROR(INDEX([1]!tblSchedule[Game Time],MATCH(tblTeamSch[[#This Row],[Game Num]],[1]!tblSchedule[GameNum],0)),"")</f>
        <v>0.54166666666666663</v>
      </c>
      <c r="J1434" s="10" t="str">
        <f>IFERROR(INDEX([1]!tblTeams[Organization],MATCH(tblTeamSch[[#This Row],[Team]],[1]!tblTeams[Team],0)),"")</f>
        <v>St. Gabriel</v>
      </c>
      <c r="K1434" s="10" t="str">
        <f>IFERROR(INDEX([1]!tblOrg[Abbr],MATCH(tblTeamSch[[#This Row],[Org]],[1]!tblOrg[Organization],0)),"")</f>
        <v>Gab</v>
      </c>
      <c r="L1434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4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1434" s="6"/>
      <c r="O1434" s="6"/>
      <c r="P1434" s="6"/>
      <c r="Q1434" s="6">
        <f>INDEX([1]!tblSchedule[Home Game],MATCH(tblTeamSch[[#This Row],[Game Num]],[1]!tblSchedule[GameNum],0))</f>
        <v>1</v>
      </c>
      <c r="R1434" s="7" t="e">
        <f>IF(COUNTIFS(tblTeamSch[Team],tblTeamSch[[#This Row],[Team]],#REF!,1)&gt;1,"Y","")</f>
        <v>#REF!</v>
      </c>
      <c r="S1434" s="6">
        <f>INDEX([1]!tblLoc[Score],MATCH(INDEX([1]!tblOrg[Loc],MATCH(tblTeamSch[[#This Row],[Org]],[1]!tblOrg[Organization],0)),[1]!tblLoc[Loc],0))</f>
        <v>7</v>
      </c>
      <c r="T1434" s="6" t="e">
        <f>INDEX([1]!tblLoc[Score],MATCH(INDEX([1]!tblOrg[Loc],MATCH(#REF!,[1]!tblOrg[Abbr],0)),[1]!tblLoc[Loc],0))</f>
        <v>#REF!</v>
      </c>
      <c r="U1434" s="6">
        <f>IFERROR(INDEX([1]!tblLoc[Score],MATCH(INDEX([1]!tblOrg[Loc],MATCH(INDEX(FacList,MATCH(tblTeamSch[[#This Row],[Facility]],INDEX(FacList,,1),0),3),[1]!tblOrg[Org Num],0)),[1]!tblLoc[Loc],0)),"")</f>
        <v>0</v>
      </c>
      <c r="V1434" s="6">
        <f>IF(OR(tblTeamSch[[#This Row],[Court]]="",tblTeamSch[[#This Row],[Home]]&gt;0),0,IF(tblTeamSch[[#This Row],[Court]]&lt;10,0,IF(tblTeamSch[[#This Row],[Home Court]]=10,0,10)))</f>
        <v>0</v>
      </c>
      <c r="W1434" s="6" t="e">
        <f>COUNTIFS(tblTeamSch[Travel Score for Game],10,tblTeamSch[Home],0,#REF!,#REF!)</f>
        <v>#REF!</v>
      </c>
      <c r="X1434" s="6" t="str">
        <f>IFERROR(INDEX(tblTeamSch[Overall Travel Score],MATCH(tblTeamSch[[#This Row],[Opponent]],tblTeamSch[Team],0)),"")</f>
        <v/>
      </c>
      <c r="Y1434" s="6" cm="1">
        <f t="array" ref="Y1434">IF(Y1433="Num",1,IF(Y1433="","",IF(Y1433+1&gt;TotalNumRegGames*2,"",Y1433+1)))</f>
        <v>1433</v>
      </c>
    </row>
    <row r="1435" spans="1:25" ht="13.35" customHeight="1" x14ac:dyDescent="0.3">
      <c r="A1435" s="6" cm="1">
        <f t="array" ref="A14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192</v>
      </c>
      <c r="B1435" s="6" cm="1">
        <f t="array" ref="B14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5" s="6">
        <f>IFERROR(INDEX([1]!tblSchedule[Week Game Scheduled],MATCH(tblTeamSch[[#This Row],[Game Num]],[1]!tblSchedule[GameNum],0)),"")</f>
        <v>8</v>
      </c>
      <c r="D1435" s="6">
        <f>IFERROR(INDEX([1]!tblSchedule[Round],MATCH(tblTeamSch[[#This Row],[Game Num]],[1]!tblSchedule[GameNum],0)),"")</f>
        <v>5</v>
      </c>
      <c r="E1435" s="6">
        <f>IFERROR(INDEX([1]!tblSchedule[Rnd Sch],MATCH(tblTeamSch[[#This Row],[Game Num]],[1]!tblSchedule[GameNum],0)),"")</f>
        <v>5</v>
      </c>
      <c r="F1435" s="6" t="str">
        <f>IFERROR(INDEX([1]!tblSchedule[DLC],MATCH(tblTeamSch[[#This Row],[Game Num]],[1]!tblSchedule[GameNum],0)),"")</f>
        <v>8B3</v>
      </c>
      <c r="G1435" s="7" t="str">
        <f>IFERROR(INDEX([1]!tblSchedule[Facility],MATCH(tblTeamSch[[#This Row],[Game Num]],[1]!tblSchedule[GameNum],0)),"")</f>
        <v>Saint Andrew Academy Gym</v>
      </c>
      <c r="H1435" s="8">
        <f>IFERROR(INDEX([1]!tblSchedule[Game Date],MATCH(tblTeamSch[[#This Row],[Game Num]],[1]!tblSchedule[GameNum],0)),"")</f>
        <v>46040</v>
      </c>
      <c r="I1435" s="9">
        <f>IFERROR(INDEX([1]!tblSchedule[Game Time],MATCH(tblTeamSch[[#This Row],[Game Num]],[1]!tblSchedule[GameNum],0)),"")</f>
        <v>0.625</v>
      </c>
      <c r="J1435" s="10" t="str">
        <f>IFERROR(INDEX([1]!tblTeams[Organization],MATCH(tblTeamSch[[#This Row],[Team]],[1]!tblTeams[Team],0)),"")</f>
        <v>St. Gabriel</v>
      </c>
      <c r="K1435" s="10" t="str">
        <f>IFERROR(INDEX([1]!tblOrg[Abbr],MATCH(tblTeamSch[[#This Row],[Org]],[1]!tblOrg[Organization],0)),"")</f>
        <v>Gab</v>
      </c>
      <c r="L1435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5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1435" s="6"/>
      <c r="O1435" s="6"/>
      <c r="P1435" s="6"/>
      <c r="Q1435" s="6">
        <f>INDEX([1]!tblSchedule[Home Game],MATCH(tblTeamSch[[#This Row],[Game Num]],[1]!tblSchedule[GameNum],0))</f>
        <v>0</v>
      </c>
      <c r="R1435" s="7" t="e">
        <f>IF(COUNTIFS(tblTeamSch[Team],tblTeamSch[[#This Row],[Team]],#REF!,1)&gt;1,"Y","")</f>
        <v>#REF!</v>
      </c>
      <c r="S1435" s="6">
        <f>INDEX([1]!tblLoc[Score],MATCH(INDEX([1]!tblOrg[Loc],MATCH(tblTeamSch[[#This Row],[Org]],[1]!tblOrg[Organization],0)),[1]!tblLoc[Loc],0))</f>
        <v>7</v>
      </c>
      <c r="T1435" s="6" t="e">
        <f>INDEX([1]!tblLoc[Score],MATCH(INDEX([1]!tblOrg[Loc],MATCH(#REF!,[1]!tblOrg[Abbr],0)),[1]!tblLoc[Loc],0))</f>
        <v>#REF!</v>
      </c>
      <c r="U1435" s="6">
        <f>IFERROR(INDEX([1]!tblLoc[Score],MATCH(INDEX([1]!tblOrg[Loc],MATCH(INDEX(FacList,MATCH(tblTeamSch[[#This Row],[Facility]],INDEX(FacList,,1),0),3),[1]!tblOrg[Org Num],0)),[1]!tblLoc[Loc],0)),"")</f>
        <v>10</v>
      </c>
      <c r="V1435" s="6">
        <f>IF(OR(tblTeamSch[[#This Row],[Court]]="",tblTeamSch[[#This Row],[Home]]&gt;0),0,IF(tblTeamSch[[#This Row],[Court]]&lt;10,0,IF(tblTeamSch[[#This Row],[Home Court]]=10,0,10)))</f>
        <v>10</v>
      </c>
      <c r="W1435" s="6" t="e">
        <f>COUNTIFS(tblTeamSch[Travel Score for Game],10,tblTeamSch[Home],0,#REF!,#REF!)</f>
        <v>#REF!</v>
      </c>
      <c r="X1435" s="6" t="str">
        <f>IFERROR(INDEX(tblTeamSch[Overall Travel Score],MATCH(tblTeamSch[[#This Row],[Opponent]],tblTeamSch[Team],0)),"")</f>
        <v/>
      </c>
      <c r="Y1435" s="6" cm="1">
        <f t="array" ref="Y1435">IF(Y1434="Num",1,IF(Y1434="","",IF(Y1434+1&gt;TotalNumRegGames*2,"",Y1434+1)))</f>
        <v>1434</v>
      </c>
    </row>
    <row r="1436" spans="1:25" ht="13.35" customHeight="1" x14ac:dyDescent="0.3">
      <c r="A1436" s="6" cm="1">
        <f t="array" ref="A14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209</v>
      </c>
      <c r="B1436" s="6" cm="1">
        <f t="array" ref="B14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6" s="6">
        <f>IFERROR(INDEX([1]!tblSchedule[Week Game Scheduled],MATCH(tblTeamSch[[#This Row],[Game Num]],[1]!tblSchedule[GameNum],0)),"")</f>
        <v>9</v>
      </c>
      <c r="D1436" s="6">
        <f>IFERROR(INDEX([1]!tblSchedule[Round],MATCH(tblTeamSch[[#This Row],[Game Num]],[1]!tblSchedule[GameNum],0)),"")</f>
        <v>6</v>
      </c>
      <c r="E1436" s="6">
        <f>IFERROR(INDEX([1]!tblSchedule[Rnd Sch],MATCH(tblTeamSch[[#This Row],[Game Num]],[1]!tblSchedule[GameNum],0)),"")</f>
        <v>6</v>
      </c>
      <c r="F1436" s="6" t="str">
        <f>IFERROR(INDEX([1]!tblSchedule[DLC],MATCH(tblTeamSch[[#This Row],[Game Num]],[1]!tblSchedule[GameNum],0)),"")</f>
        <v>8B3</v>
      </c>
      <c r="G1436" s="7" t="str">
        <f>IFERROR(INDEX([1]!tblSchedule[Facility],MATCH(tblTeamSch[[#This Row],[Game Num]],[1]!tblSchedule[GameNum],0)),"")</f>
        <v>Holy Trinity Parish School</v>
      </c>
      <c r="H1436" s="8">
        <f>IFERROR(INDEX([1]!tblSchedule[Game Date],MATCH(tblTeamSch[[#This Row],[Game Num]],[1]!tblSchedule[GameNum],0)),"")</f>
        <v>46047</v>
      </c>
      <c r="I1436" s="9">
        <f>IFERROR(INDEX([1]!tblSchedule[Game Time],MATCH(tblTeamSch[[#This Row],[Game Num]],[1]!tblSchedule[GameNum],0)),"")</f>
        <v>0.58333333333333337</v>
      </c>
      <c r="J1436" s="10" t="str">
        <f>IFERROR(INDEX([1]!tblTeams[Organization],MATCH(tblTeamSch[[#This Row],[Team]],[1]!tblTeams[Team],0)),"")</f>
        <v>St. Gabriel</v>
      </c>
      <c r="K1436" s="10" t="str">
        <f>IFERROR(INDEX([1]!tblOrg[Abbr],MATCH(tblTeamSch[[#This Row],[Org]],[1]!tblOrg[Organization],0)),"")</f>
        <v>Gab</v>
      </c>
      <c r="L1436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6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1436" s="6"/>
      <c r="O1436" s="6"/>
      <c r="P1436" s="6"/>
      <c r="Q1436" s="6">
        <f>INDEX([1]!tblSchedule[Home Game],MATCH(tblTeamSch[[#This Row],[Game Num]],[1]!tblSchedule[GameNum],0))</f>
        <v>1</v>
      </c>
      <c r="R1436" s="7" t="e">
        <f>IF(COUNTIFS(tblTeamSch[Team],tblTeamSch[[#This Row],[Team]],#REF!,1)&gt;1,"Y","")</f>
        <v>#REF!</v>
      </c>
      <c r="S1436" s="6">
        <f>INDEX([1]!tblLoc[Score],MATCH(INDEX([1]!tblOrg[Loc],MATCH(tblTeamSch[[#This Row],[Org]],[1]!tblOrg[Organization],0)),[1]!tblLoc[Loc],0))</f>
        <v>7</v>
      </c>
      <c r="T1436" s="6" t="e">
        <f>INDEX([1]!tblLoc[Score],MATCH(INDEX([1]!tblOrg[Loc],MATCH(#REF!,[1]!tblOrg[Abbr],0)),[1]!tblLoc[Loc],0))</f>
        <v>#REF!</v>
      </c>
      <c r="U1436" s="6">
        <f>IFERROR(INDEX([1]!tblLoc[Score],MATCH(INDEX([1]!tblOrg[Loc],MATCH(INDEX(FacList,MATCH(tblTeamSch[[#This Row],[Facility]],INDEX(FacList,,1),0),3),[1]!tblOrg[Org Num],0)),[1]!tblLoc[Loc],0)),"")</f>
        <v>0</v>
      </c>
      <c r="V1436" s="6">
        <f>IF(OR(tblTeamSch[[#This Row],[Court]]="",tblTeamSch[[#This Row],[Home]]&gt;0),0,IF(tblTeamSch[[#This Row],[Court]]&lt;10,0,IF(tblTeamSch[[#This Row],[Home Court]]=10,0,10)))</f>
        <v>0</v>
      </c>
      <c r="W1436" s="6" t="e">
        <f>COUNTIFS(tblTeamSch[Travel Score for Game],10,tblTeamSch[Home],0,#REF!,#REF!)</f>
        <v>#REF!</v>
      </c>
      <c r="X1436" s="6" t="str">
        <f>IFERROR(INDEX(tblTeamSch[Overall Travel Score],MATCH(tblTeamSch[[#This Row],[Opponent]],tblTeamSch[Team],0)),"")</f>
        <v/>
      </c>
      <c r="Y1436" s="6" cm="1">
        <f t="array" ref="Y1436">IF(Y1435="Num",1,IF(Y1435="","",IF(Y1435+1&gt;TotalNumRegGames*2,"",Y1435+1)))</f>
        <v>1435</v>
      </c>
    </row>
    <row r="1437" spans="1:25" ht="13.35" customHeight="1" x14ac:dyDescent="0.3">
      <c r="A1437" s="6" cm="1">
        <f t="array" ref="A14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212</v>
      </c>
      <c r="B1437" s="6" cm="1">
        <f t="array" ref="B14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7" s="6">
        <f>IFERROR(INDEX([1]!tblSchedule[Week Game Scheduled],MATCH(tblTeamSch[[#This Row],[Game Num]],[1]!tblSchedule[GameNum],0)),"")</f>
        <v>9</v>
      </c>
      <c r="D1437" s="6">
        <f>IFERROR(INDEX([1]!tblSchedule[Round],MATCH(tblTeamSch[[#This Row],[Game Num]],[1]!tblSchedule[GameNum],0)),"")</f>
        <v>7</v>
      </c>
      <c r="E1437" s="6">
        <f>IFERROR(INDEX([1]!tblSchedule[Rnd Sch],MATCH(tblTeamSch[[#This Row],[Game Num]],[1]!tblSchedule[GameNum],0)),"")</f>
        <v>7</v>
      </c>
      <c r="F1437" s="6" t="str">
        <f>IFERROR(INDEX([1]!tblSchedule[DLC],MATCH(tblTeamSch[[#This Row],[Game Num]],[1]!tblSchedule[GameNum],0)),"")</f>
        <v>8B3</v>
      </c>
      <c r="G1437" s="7" t="str">
        <f>IFERROR(INDEX([1]!tblSchedule[Facility],MATCH(tblTeamSch[[#This Row],[Game Num]],[1]!tblSchedule[GameNum],0)),"")</f>
        <v>St. Gabriel Multi-Purpose Building</v>
      </c>
      <c r="H1437" s="8">
        <f>IFERROR(INDEX([1]!tblSchedule[Game Date],MATCH(tblTeamSch[[#This Row],[Game Num]],[1]!tblSchedule[GameNum],0)),"")</f>
        <v>46053</v>
      </c>
      <c r="I1437" s="9">
        <f>IFERROR(INDEX([1]!tblSchedule[Game Time],MATCH(tblTeamSch[[#This Row],[Game Num]],[1]!tblSchedule[GameNum],0)),"")</f>
        <v>0.375</v>
      </c>
      <c r="J1437" s="10" t="str">
        <f>IFERROR(INDEX([1]!tblTeams[Organization],MATCH(tblTeamSch[[#This Row],[Team]],[1]!tblTeams[Team],0)),"")</f>
        <v>St. Gabriel</v>
      </c>
      <c r="K1437" s="10" t="str">
        <f>IFERROR(INDEX([1]!tblOrg[Abbr],MATCH(tblTeamSch[[#This Row],[Org]],[1]!tblOrg[Organization],0)),"")</f>
        <v>Gab</v>
      </c>
      <c r="L1437" s="10" t="str">
        <f>IFERROR(INDEX(IF(tblTeamSch[[#This Row],[1vs2]]=1,[1]!tblSchedule[Team 1 Name],[1]!tblSchedule[Team 2 Name]),MATCH(tblTeamSch[[#This Row],[Game Num]],[1]!tblSchedule[GameNum],0)),"")</f>
        <v>St Gabriel Basketball 7/8 C Boys</v>
      </c>
      <c r="M1437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1437" s="6"/>
      <c r="O1437" s="6"/>
      <c r="P1437" s="6"/>
      <c r="Q1437" s="6">
        <f>INDEX([1]!tblSchedule[Home Game],MATCH(tblTeamSch[[#This Row],[Game Num]],[1]!tblSchedule[GameNum],0))</f>
        <v>1</v>
      </c>
      <c r="R1437" s="7" t="e">
        <f>IF(COUNTIFS(tblTeamSch[Team],tblTeamSch[[#This Row],[Team]],#REF!,1)&gt;1,"Y","")</f>
        <v>#REF!</v>
      </c>
      <c r="S1437" s="6">
        <f>INDEX([1]!tblLoc[Score],MATCH(INDEX([1]!tblOrg[Loc],MATCH(tblTeamSch[[#This Row],[Org]],[1]!tblOrg[Organization],0)),[1]!tblLoc[Loc],0))</f>
        <v>7</v>
      </c>
      <c r="T1437" s="6" t="e">
        <f>INDEX([1]!tblLoc[Score],MATCH(INDEX([1]!tblOrg[Loc],MATCH(#REF!,[1]!tblOrg[Abbr],0)),[1]!tblLoc[Loc],0))</f>
        <v>#REF!</v>
      </c>
      <c r="U1437" s="6">
        <f>IFERROR(INDEX([1]!tblLoc[Score],MATCH(INDEX([1]!tblOrg[Loc],MATCH(INDEX(FacList,MATCH(tblTeamSch[[#This Row],[Facility]],INDEX(FacList,,1),0),3),[1]!tblOrg[Org Num],0)),[1]!tblLoc[Loc],0)),"")</f>
        <v>7</v>
      </c>
      <c r="V1437" s="6">
        <f>IF(OR(tblTeamSch[[#This Row],[Court]]="",tblTeamSch[[#This Row],[Home]]&gt;0),0,IF(tblTeamSch[[#This Row],[Court]]&lt;10,0,IF(tblTeamSch[[#This Row],[Home Court]]=10,0,10)))</f>
        <v>0</v>
      </c>
      <c r="W1437" s="6" t="e">
        <f>COUNTIFS(tblTeamSch[Travel Score for Game],10,tblTeamSch[Home],0,#REF!,#REF!)</f>
        <v>#REF!</v>
      </c>
      <c r="X1437" s="6" t="str">
        <f>IFERROR(INDEX(tblTeamSch[Overall Travel Score],MATCH(tblTeamSch[[#This Row],[Opponent]],tblTeamSch[Team],0)),"")</f>
        <v/>
      </c>
      <c r="Y1437" s="6" cm="1">
        <f t="array" ref="Y1437">IF(Y1436="Num",1,IF(Y1436="","",IF(Y1436+1&gt;TotalNumRegGames*2,"",Y1436+1)))</f>
        <v>1436</v>
      </c>
    </row>
    <row r="1438" spans="1:25" ht="13.35" customHeight="1" x14ac:dyDescent="0.3">
      <c r="A1438" s="6" cm="1">
        <f t="array" ref="A14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740</v>
      </c>
      <c r="B1438" s="6" cm="1">
        <f t="array" ref="B14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38" s="6">
        <f>IFERROR(INDEX([1]!tblSchedule[Week Game Scheduled],MATCH(tblTeamSch[[#This Row],[Game Num]],[1]!tblSchedule[GameNum],0)),"")</f>
        <v>49</v>
      </c>
      <c r="D1438" s="6">
        <f>IFERROR(INDEX([1]!tblSchedule[Round],MATCH(tblTeamSch[[#This Row],[Game Num]],[1]!tblSchedule[GameNum],0)),"")</f>
        <v>1</v>
      </c>
      <c r="E1438" s="6">
        <f>IFERROR(INDEX([1]!tblSchedule[Rnd Sch],MATCH(tblTeamSch[[#This Row],[Game Num]],[1]!tblSchedule[GameNum],0)),"")</f>
        <v>1</v>
      </c>
      <c r="F1438" s="6" t="str">
        <f>IFERROR(INDEX([1]!tblSchedule[DLC],MATCH(tblTeamSch[[#This Row],[Game Num]],[1]!tblSchedule[GameNum],0)),"")</f>
        <v>8G1AA</v>
      </c>
      <c r="G1438" s="7" t="str">
        <f>IFERROR(INDEX([1]!tblSchedule[Facility],MATCH(tblTeamSch[[#This Row],[Game Num]],[1]!tblSchedule[GameNum],0)),"")</f>
        <v>St. Gabriel Multi-Purpose Building</v>
      </c>
      <c r="H1438" s="8">
        <f>IFERROR(INDEX([1]!tblSchedule[Game Date],MATCH(tblTeamSch[[#This Row],[Game Num]],[1]!tblSchedule[GameNum],0)),"")</f>
        <v>45997</v>
      </c>
      <c r="I1438" s="9">
        <f>IFERROR(INDEX([1]!tblSchedule[Game Time],MATCH(tblTeamSch[[#This Row],[Game Num]],[1]!tblSchedule[GameNum],0)),"")</f>
        <v>0.41666666666666669</v>
      </c>
      <c r="J1438" s="10" t="str">
        <f>IFERROR(INDEX([1]!tblTeams[Organization],MATCH(tblTeamSch[[#This Row],[Team]],[1]!tblTeams[Team],0)),"")</f>
        <v>St. Gabriel</v>
      </c>
      <c r="K1438" s="10" t="str">
        <f>IFERROR(INDEX([1]!tblOrg[Abbr],MATCH(tblTeamSch[[#This Row],[Org]],[1]!tblOrg[Organization],0)),"")</f>
        <v>Gab</v>
      </c>
      <c r="L1438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38" s="10" t="str">
        <f>IFERROR(INDEX(IF(tblTeamSch[[#This Row],[1vs2]]=1,[1]!tblSchedule[Team 2 Name],[1]!tblSchedule[Team 1 Name]),MATCH(tblTeamSch[[#This Row],[Game Num]],[1]!tblSchedule[GameNum],0)),"")</f>
        <v>St. Mary BB 8G - Green</v>
      </c>
      <c r="N1438" s="6"/>
      <c r="O1438" s="6"/>
      <c r="P1438" s="6"/>
      <c r="Q1438" s="6">
        <f>INDEX([1]!tblSchedule[Home Game],MATCH(tblTeamSch[[#This Row],[Game Num]],[1]!tblSchedule[GameNum],0))</f>
        <v>1</v>
      </c>
      <c r="R1438" s="7" t="e">
        <f>IF(COUNTIFS(tblTeamSch[Team],tblTeamSch[[#This Row],[Team]],#REF!,1)&gt;1,"Y","")</f>
        <v>#REF!</v>
      </c>
      <c r="S1438" s="6">
        <f>INDEX([1]!tblLoc[Score],MATCH(INDEX([1]!tblOrg[Loc],MATCH(tblTeamSch[[#This Row],[Org]],[1]!tblOrg[Organization],0)),[1]!tblLoc[Loc],0))</f>
        <v>7</v>
      </c>
      <c r="T1438" s="6" t="e">
        <f>INDEX([1]!tblLoc[Score],MATCH(INDEX([1]!tblOrg[Loc],MATCH(#REF!,[1]!tblOrg[Abbr],0)),[1]!tblLoc[Loc],0))</f>
        <v>#REF!</v>
      </c>
      <c r="U1438" s="6">
        <f>IFERROR(INDEX([1]!tblLoc[Score],MATCH(INDEX([1]!tblOrg[Loc],MATCH(INDEX(FacList,MATCH(tblTeamSch[[#This Row],[Facility]],INDEX(FacList,,1),0),3),[1]!tblOrg[Org Num],0)),[1]!tblLoc[Loc],0)),"")</f>
        <v>7</v>
      </c>
      <c r="V1438" s="6">
        <f>IF(OR(tblTeamSch[[#This Row],[Court]]="",tblTeamSch[[#This Row],[Home]]&gt;0),0,IF(tblTeamSch[[#This Row],[Court]]&lt;10,0,IF(tblTeamSch[[#This Row],[Home Court]]=10,0,10)))</f>
        <v>0</v>
      </c>
      <c r="W1438" s="6" t="e">
        <f>COUNTIFS(tblTeamSch[Travel Score for Game],10,tblTeamSch[Home],0,#REF!,#REF!)</f>
        <v>#REF!</v>
      </c>
      <c r="X1438" s="6" t="str">
        <f>IFERROR(INDEX(tblTeamSch[Overall Travel Score],MATCH(tblTeamSch[[#This Row],[Opponent]],tblTeamSch[Team],0)),"")</f>
        <v/>
      </c>
      <c r="Y1438" s="6" cm="1">
        <f t="array" ref="Y1438">IF(Y1437="Num",1,IF(Y1437="","",IF(Y1437+1&gt;TotalNumRegGames*2,"",Y1437+1)))</f>
        <v>1437</v>
      </c>
    </row>
    <row r="1439" spans="1:25" ht="13.35" customHeight="1" x14ac:dyDescent="0.3">
      <c r="A1439" s="6" cm="1">
        <f t="array" ref="A14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747</v>
      </c>
      <c r="B1439" s="6" cm="1">
        <f t="array" ref="B14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39" s="6">
        <f>IFERROR(INDEX([1]!tblSchedule[Week Game Scheduled],MATCH(tblTeamSch[[#This Row],[Game Num]],[1]!tblSchedule[GameNum],0)),"")</f>
        <v>51</v>
      </c>
      <c r="D1439" s="6">
        <f>IFERROR(INDEX([1]!tblSchedule[Round],MATCH(tblTeamSch[[#This Row],[Game Num]],[1]!tblSchedule[GameNum],0)),"")</f>
        <v>2</v>
      </c>
      <c r="E1439" s="6">
        <f>IFERROR(INDEX([1]!tblSchedule[Rnd Sch],MATCH(tblTeamSch[[#This Row],[Game Num]],[1]!tblSchedule[GameNum],0)),"")</f>
        <v>2</v>
      </c>
      <c r="F1439" s="6" t="str">
        <f>IFERROR(INDEX([1]!tblSchedule[DLC],MATCH(tblTeamSch[[#This Row],[Game Num]],[1]!tblSchedule[GameNum],0)),"")</f>
        <v>8G1AA</v>
      </c>
      <c r="G1439" s="7" t="str">
        <f>IFERROR(INDEX([1]!tblSchedule[Facility],MATCH(tblTeamSch[[#This Row],[Game Num]],[1]!tblSchedule[GameNum],0)),"")</f>
        <v>ST. RAPHAEL GYMNASIUM</v>
      </c>
      <c r="H1439" s="8">
        <f>IFERROR(INDEX([1]!tblSchedule[Game Date],MATCH(tblTeamSch[[#This Row],[Game Num]],[1]!tblSchedule[GameNum],0)),"")</f>
        <v>46005</v>
      </c>
      <c r="I1439" s="9">
        <f>IFERROR(INDEX([1]!tblSchedule[Game Time],MATCH(tblTeamSch[[#This Row],[Game Num]],[1]!tblSchedule[GameNum],0)),"")</f>
        <v>0.625</v>
      </c>
      <c r="J1439" s="10" t="str">
        <f>IFERROR(INDEX([1]!tblTeams[Organization],MATCH(tblTeamSch[[#This Row],[Team]],[1]!tblTeams[Team],0)),"")</f>
        <v>St. Gabriel</v>
      </c>
      <c r="K1439" s="10" t="str">
        <f>IFERROR(INDEX([1]!tblOrg[Abbr],MATCH(tblTeamSch[[#This Row],[Org]],[1]!tblOrg[Organization],0)),"")</f>
        <v>Gab</v>
      </c>
      <c r="L1439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39" s="10" t="str">
        <f>IFERROR(INDEX(IF(tblTeamSch[[#This Row],[1vs2]]=1,[1]!tblSchedule[Team 2 Name],[1]!tblSchedule[Team 1 Name]),MATCH(tblTeamSch[[#This Row],[Game Num]],[1]!tblSchedule[GameNum],0)),"")</f>
        <v>St. Raphael BB 8G #1</v>
      </c>
      <c r="N1439" s="6"/>
      <c r="O1439" s="6"/>
      <c r="P1439" s="6"/>
      <c r="Q1439" s="6">
        <f>INDEX([1]!tblSchedule[Home Game],MATCH(tblTeamSch[[#This Row],[Game Num]],[1]!tblSchedule[GameNum],0))</f>
        <v>1</v>
      </c>
      <c r="R1439" s="7" t="e">
        <f>IF(COUNTIFS(tblTeamSch[Team],tblTeamSch[[#This Row],[Team]],#REF!,1)&gt;1,"Y","")</f>
        <v>#REF!</v>
      </c>
      <c r="S1439" s="6">
        <f>INDEX([1]!tblLoc[Score],MATCH(INDEX([1]!tblOrg[Loc],MATCH(tblTeamSch[[#This Row],[Org]],[1]!tblOrg[Organization],0)),[1]!tblLoc[Loc],0))</f>
        <v>7</v>
      </c>
      <c r="T1439" s="6" t="e">
        <f>INDEX([1]!tblLoc[Score],MATCH(INDEX([1]!tblOrg[Loc],MATCH(#REF!,[1]!tblOrg[Abbr],0)),[1]!tblLoc[Loc],0))</f>
        <v>#REF!</v>
      </c>
      <c r="U1439" s="6">
        <f>IFERROR(INDEX([1]!tblLoc[Score],MATCH(INDEX([1]!tblOrg[Loc],MATCH(INDEX(FacList,MATCH(tblTeamSch[[#This Row],[Facility]],INDEX(FacList,,1),0),3),[1]!tblOrg[Org Num],0)),[1]!tblLoc[Loc],0)),"")</f>
        <v>0</v>
      </c>
      <c r="V1439" s="6">
        <f>IF(OR(tblTeamSch[[#This Row],[Court]]="",tblTeamSch[[#This Row],[Home]]&gt;0),0,IF(tblTeamSch[[#This Row],[Court]]&lt;10,0,IF(tblTeamSch[[#This Row],[Home Court]]=10,0,10)))</f>
        <v>0</v>
      </c>
      <c r="W1439" s="6" t="e">
        <f>COUNTIFS(tblTeamSch[Travel Score for Game],10,tblTeamSch[Home],0,#REF!,#REF!)</f>
        <v>#REF!</v>
      </c>
      <c r="X1439" s="6" t="str">
        <f>IFERROR(INDEX(tblTeamSch[Overall Travel Score],MATCH(tblTeamSch[[#This Row],[Opponent]],tblTeamSch[Team],0)),"")</f>
        <v/>
      </c>
      <c r="Y1439" s="6" cm="1">
        <f t="array" ref="Y1439">IF(Y1438="Num",1,IF(Y1438="","",IF(Y1438+1&gt;TotalNumRegGames*2,"",Y1438+1)))</f>
        <v>1438</v>
      </c>
    </row>
    <row r="1440" spans="1:25" ht="13.35" customHeight="1" x14ac:dyDescent="0.3">
      <c r="A1440" s="6" cm="1">
        <f t="array" ref="A14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752</v>
      </c>
      <c r="B1440" s="6" cm="1">
        <f t="array" ref="B14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0" s="6">
        <f>IFERROR(INDEX([1]!tblSchedule[Week Game Scheduled],MATCH(tblTeamSch[[#This Row],[Game Num]],[1]!tblSchedule[GameNum],0)),"")</f>
        <v>5</v>
      </c>
      <c r="D1440" s="6">
        <f>IFERROR(INDEX([1]!tblSchedule[Round],MATCH(tblTeamSch[[#This Row],[Game Num]],[1]!tblSchedule[GameNum],0)),"")</f>
        <v>3</v>
      </c>
      <c r="E1440" s="6">
        <f>IFERROR(INDEX([1]!tblSchedule[Rnd Sch],MATCH(tblTeamSch[[#This Row],[Game Num]],[1]!tblSchedule[GameNum],0)),"")</f>
        <v>3</v>
      </c>
      <c r="F1440" s="6" t="str">
        <f>IFERROR(INDEX([1]!tblSchedule[DLC],MATCH(tblTeamSch[[#This Row],[Game Num]],[1]!tblSchedule[GameNum],0)),"")</f>
        <v>8G1AA</v>
      </c>
      <c r="G1440" s="7" t="str">
        <f>IFERROR(INDEX([1]!tblSchedule[Facility],MATCH(tblTeamSch[[#This Row],[Game Num]],[1]!tblSchedule[GameNum],0)),"")</f>
        <v>St. Athanasius Hornets Nest (gym)</v>
      </c>
      <c r="H1440" s="8">
        <f>IFERROR(INDEX([1]!tblSchedule[Game Date],MATCH(tblTeamSch[[#This Row],[Game Num]],[1]!tblSchedule[GameNum],0)),"")</f>
        <v>46025</v>
      </c>
      <c r="I1440" s="9">
        <f>IFERROR(INDEX([1]!tblSchedule[Game Time],MATCH(tblTeamSch[[#This Row],[Game Num]],[1]!tblSchedule[GameNum],0)),"")</f>
        <v>0.5</v>
      </c>
      <c r="J1440" s="10" t="str">
        <f>IFERROR(INDEX([1]!tblTeams[Organization],MATCH(tblTeamSch[[#This Row],[Team]],[1]!tblTeams[Team],0)),"")</f>
        <v>St. Gabriel</v>
      </c>
      <c r="K1440" s="10" t="str">
        <f>IFERROR(INDEX([1]!tblOrg[Abbr],MATCH(tblTeamSch[[#This Row],[Org]],[1]!tblOrg[Organization],0)),"")</f>
        <v>Gab</v>
      </c>
      <c r="L1440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40" s="10" t="str">
        <f>IFERROR(INDEX(IF(tblTeamSch[[#This Row],[1vs2]]=1,[1]!tblSchedule[Team 2 Name],[1]!tblSchedule[Team 1 Name]),MATCH(tblTeamSch[[#This Row],[Game Num]],[1]!tblSchedule[GameNum],0)),"")</f>
        <v>St Agnes BB 8G#1</v>
      </c>
      <c r="N1440" s="6"/>
      <c r="O1440" s="6"/>
      <c r="P1440" s="6"/>
      <c r="Q1440" s="6">
        <f>INDEX([1]!tblSchedule[Home Game],MATCH(tblTeamSch[[#This Row],[Game Num]],[1]!tblSchedule[GameNum],0))</f>
        <v>0</v>
      </c>
      <c r="R1440" s="7" t="e">
        <f>IF(COUNTIFS(tblTeamSch[Team],tblTeamSch[[#This Row],[Team]],#REF!,1)&gt;1,"Y","")</f>
        <v>#REF!</v>
      </c>
      <c r="S1440" s="6">
        <f>INDEX([1]!tblLoc[Score],MATCH(INDEX([1]!tblOrg[Loc],MATCH(tblTeamSch[[#This Row],[Org]],[1]!tblOrg[Organization],0)),[1]!tblLoc[Loc],0))</f>
        <v>7</v>
      </c>
      <c r="T1440" s="6" t="e">
        <f>INDEX([1]!tblLoc[Score],MATCH(INDEX([1]!tblOrg[Loc],MATCH(#REF!,[1]!tblOrg[Abbr],0)),[1]!tblLoc[Loc],0))</f>
        <v>#REF!</v>
      </c>
      <c r="U1440" s="6">
        <f>IFERROR(INDEX([1]!tblLoc[Score],MATCH(INDEX([1]!tblOrg[Loc],MATCH(INDEX(FacList,MATCH(tblTeamSch[[#This Row],[Facility]],INDEX(FacList,,1),0),3),[1]!tblOrg[Org Num],0)),[1]!tblLoc[Loc],0)),"")</f>
        <v>7</v>
      </c>
      <c r="V1440" s="6">
        <f>IF(OR(tblTeamSch[[#This Row],[Court]]="",tblTeamSch[[#This Row],[Home]]&gt;0),0,IF(tblTeamSch[[#This Row],[Court]]&lt;10,0,IF(tblTeamSch[[#This Row],[Home Court]]=10,0,10)))</f>
        <v>0</v>
      </c>
      <c r="W1440" s="6" t="e">
        <f>COUNTIFS(tblTeamSch[Travel Score for Game],10,tblTeamSch[Home],0,#REF!,#REF!)</f>
        <v>#REF!</v>
      </c>
      <c r="X1440" s="6" t="str">
        <f>IFERROR(INDEX(tblTeamSch[Overall Travel Score],MATCH(tblTeamSch[[#This Row],[Opponent]],tblTeamSch[Team],0)),"")</f>
        <v/>
      </c>
      <c r="Y1440" s="6" cm="1">
        <f t="array" ref="Y1440">IF(Y1439="Num",1,IF(Y1439="","",IF(Y1439+1&gt;TotalNumRegGames*2,"",Y1439+1)))</f>
        <v>1439</v>
      </c>
    </row>
    <row r="1441" spans="1:25" ht="13.35" customHeight="1" x14ac:dyDescent="0.3">
      <c r="A1441" s="6" cm="1">
        <f t="array" ref="A14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757</v>
      </c>
      <c r="B1441" s="6" cm="1">
        <f t="array" ref="B14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41" s="6">
        <f>IFERROR(INDEX([1]!tblSchedule[Week Game Scheduled],MATCH(tblTeamSch[[#This Row],[Game Num]],[1]!tblSchedule[GameNum],0)),"")</f>
        <v>6</v>
      </c>
      <c r="D1441" s="6">
        <f>IFERROR(INDEX([1]!tblSchedule[Round],MATCH(tblTeamSch[[#This Row],[Game Num]],[1]!tblSchedule[GameNum],0)),"")</f>
        <v>4</v>
      </c>
      <c r="E1441" s="6">
        <f>IFERROR(INDEX([1]!tblSchedule[Rnd Sch],MATCH(tblTeamSch[[#This Row],[Game Num]],[1]!tblSchedule[GameNum],0)),"")</f>
        <v>4</v>
      </c>
      <c r="F1441" s="6" t="str">
        <f>IFERROR(INDEX([1]!tblSchedule[DLC],MATCH(tblTeamSch[[#This Row],[Game Num]],[1]!tblSchedule[GameNum],0)),"")</f>
        <v>8G1AA</v>
      </c>
      <c r="G1441" s="7" t="str">
        <f>IFERROR(INDEX([1]!tblSchedule[Facility],MATCH(tblTeamSch[[#This Row],[Game Num]],[1]!tblSchedule[GameNum],0)),"")</f>
        <v>Holy Spirit Gym</v>
      </c>
      <c r="H1441" s="8">
        <f>IFERROR(INDEX([1]!tblSchedule[Game Date],MATCH(tblTeamSch[[#This Row],[Game Num]],[1]!tblSchedule[GameNum],0)),"")</f>
        <v>46032</v>
      </c>
      <c r="I1441" s="9">
        <f>IFERROR(INDEX([1]!tblSchedule[Game Time],MATCH(tblTeamSch[[#This Row],[Game Num]],[1]!tblSchedule[GameNum],0)),"")</f>
        <v>0.375</v>
      </c>
      <c r="J1441" s="10" t="str">
        <f>IFERROR(INDEX([1]!tblTeams[Organization],MATCH(tblTeamSch[[#This Row],[Team]],[1]!tblTeams[Team],0)),"")</f>
        <v>St. Gabriel</v>
      </c>
      <c r="K1441" s="10" t="str">
        <f>IFERROR(INDEX([1]!tblOrg[Abbr],MATCH(tblTeamSch[[#This Row],[Org]],[1]!tblOrg[Organization],0)),"")</f>
        <v>Gab</v>
      </c>
      <c r="L1441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41" s="10" t="str">
        <f>IFERROR(INDEX(IF(tblTeamSch[[#This Row],[1vs2]]=1,[1]!tblSchedule[Team 2 Name],[1]!tblSchedule[Team 1 Name]),MATCH(tblTeamSch[[#This Row],[Game Num]],[1]!tblSchedule[GameNum],0)),"")</f>
        <v>Holy Spirit GBB 8#1</v>
      </c>
      <c r="N1441" s="6"/>
      <c r="O1441" s="6"/>
      <c r="P1441" s="6"/>
      <c r="Q1441" s="6">
        <f>INDEX([1]!tblSchedule[Home Game],MATCH(tblTeamSch[[#This Row],[Game Num]],[1]!tblSchedule[GameNum],0))</f>
        <v>1</v>
      </c>
      <c r="R1441" s="7" t="e">
        <f>IF(COUNTIFS(tblTeamSch[Team],tblTeamSch[[#This Row],[Team]],#REF!,1)&gt;1,"Y","")</f>
        <v>#REF!</v>
      </c>
      <c r="S1441" s="6">
        <f>INDEX([1]!tblLoc[Score],MATCH(INDEX([1]!tblOrg[Loc],MATCH(tblTeamSch[[#This Row],[Org]],[1]!tblOrg[Organization],0)),[1]!tblLoc[Loc],0))</f>
        <v>7</v>
      </c>
      <c r="T1441" s="6" t="e">
        <f>INDEX([1]!tblLoc[Score],MATCH(INDEX([1]!tblOrg[Loc],MATCH(#REF!,[1]!tblOrg[Abbr],0)),[1]!tblLoc[Loc],0))</f>
        <v>#REF!</v>
      </c>
      <c r="U1441" s="6">
        <f>IFERROR(INDEX([1]!tblLoc[Score],MATCH(INDEX([1]!tblOrg[Loc],MATCH(INDEX(FacList,MATCH(tblTeamSch[[#This Row],[Facility]],INDEX(FacList,,1),0),3),[1]!tblOrg[Org Num],0)),[1]!tblLoc[Loc],0)),"")</f>
        <v>0</v>
      </c>
      <c r="V1441" s="6">
        <f>IF(OR(tblTeamSch[[#This Row],[Court]]="",tblTeamSch[[#This Row],[Home]]&gt;0),0,IF(tblTeamSch[[#This Row],[Court]]&lt;10,0,IF(tblTeamSch[[#This Row],[Home Court]]=10,0,10)))</f>
        <v>0</v>
      </c>
      <c r="W1441" s="6" t="e">
        <f>COUNTIFS(tblTeamSch[Travel Score for Game],10,tblTeamSch[Home],0,#REF!,#REF!)</f>
        <v>#REF!</v>
      </c>
      <c r="X1441" s="6" t="str">
        <f>IFERROR(INDEX(tblTeamSch[Overall Travel Score],MATCH(tblTeamSch[[#This Row],[Opponent]],tblTeamSch[Team],0)),"")</f>
        <v/>
      </c>
      <c r="Y1441" s="6" cm="1">
        <f t="array" ref="Y1441">IF(Y1440="Num",1,IF(Y1440="","",IF(Y1440+1&gt;TotalNumRegGames*2,"",Y1440+1)))</f>
        <v>1440</v>
      </c>
    </row>
    <row r="1442" spans="1:25" ht="13.35" customHeight="1" x14ac:dyDescent="0.3">
      <c r="A1442" s="6" cm="1">
        <f t="array" ref="A14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766</v>
      </c>
      <c r="B1442" s="6" cm="1">
        <f t="array" ref="B14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2" s="6">
        <f>IFERROR(INDEX([1]!tblSchedule[Week Game Scheduled],MATCH(tblTeamSch[[#This Row],[Game Num]],[1]!tblSchedule[GameNum],0)),"")</f>
        <v>7</v>
      </c>
      <c r="D1442" s="6">
        <f>IFERROR(INDEX([1]!tblSchedule[Round],MATCH(tblTeamSch[[#This Row],[Game Num]],[1]!tblSchedule[GameNum],0)),"")</f>
        <v>5</v>
      </c>
      <c r="E1442" s="6">
        <f>IFERROR(INDEX([1]!tblSchedule[Rnd Sch],MATCH(tblTeamSch[[#This Row],[Game Num]],[1]!tblSchedule[GameNum],0)),"")</f>
        <v>5</v>
      </c>
      <c r="F1442" s="6" t="str">
        <f>IFERROR(INDEX([1]!tblSchedule[DLC],MATCH(tblTeamSch[[#This Row],[Game Num]],[1]!tblSchedule[GameNum],0)),"")</f>
        <v>8G1AA</v>
      </c>
      <c r="G1442" s="7" t="str">
        <f>IFERROR(INDEX([1]!tblSchedule[Facility],MATCH(tblTeamSch[[#This Row],[Game Num]],[1]!tblSchedule[GameNum],0)),"")</f>
        <v>St. Albert the Great Gym</v>
      </c>
      <c r="H1442" s="8">
        <f>IFERROR(INDEX([1]!tblSchedule[Game Date],MATCH(tblTeamSch[[#This Row],[Game Num]],[1]!tblSchedule[GameNum],0)),"")</f>
        <v>46039</v>
      </c>
      <c r="I1442" s="9">
        <f>IFERROR(INDEX([1]!tblSchedule[Game Time],MATCH(tblTeamSch[[#This Row],[Game Num]],[1]!tblSchedule[GameNum],0)),"")</f>
        <v>0.375</v>
      </c>
      <c r="J1442" s="10" t="str">
        <f>IFERROR(INDEX([1]!tblTeams[Organization],MATCH(tblTeamSch[[#This Row],[Team]],[1]!tblTeams[Team],0)),"")</f>
        <v>St. Gabriel</v>
      </c>
      <c r="K1442" s="10" t="str">
        <f>IFERROR(INDEX([1]!tblOrg[Abbr],MATCH(tblTeamSch[[#This Row],[Org]],[1]!tblOrg[Organization],0)),"")</f>
        <v>Gab</v>
      </c>
      <c r="L1442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42" s="10" t="str">
        <f>IFERROR(INDEX(IF(tblTeamSch[[#This Row],[1vs2]]=1,[1]!tblSchedule[Team 2 Name],[1]!tblSchedule[Team 1 Name]),MATCH(tblTeamSch[[#This Row],[Game Num]],[1]!tblSchedule[GameNum],0)),"")</f>
        <v>St. Albert BB 8G#1</v>
      </c>
      <c r="N1442" s="6"/>
      <c r="O1442" s="6"/>
      <c r="P1442" s="6"/>
      <c r="Q1442" s="6">
        <f>INDEX([1]!tblSchedule[Home Game],MATCH(tblTeamSch[[#This Row],[Game Num]],[1]!tblSchedule[GameNum],0))</f>
        <v>1</v>
      </c>
      <c r="R1442" s="7" t="e">
        <f>IF(COUNTIFS(tblTeamSch[Team],tblTeamSch[[#This Row],[Team]],#REF!,1)&gt;1,"Y","")</f>
        <v>#REF!</v>
      </c>
      <c r="S1442" s="6">
        <f>INDEX([1]!tblLoc[Score],MATCH(INDEX([1]!tblOrg[Loc],MATCH(tblTeamSch[[#This Row],[Org]],[1]!tblOrg[Organization],0)),[1]!tblLoc[Loc],0))</f>
        <v>7</v>
      </c>
      <c r="T1442" s="6" t="e">
        <f>INDEX([1]!tblLoc[Score],MATCH(INDEX([1]!tblOrg[Loc],MATCH(#REF!,[1]!tblOrg[Abbr],0)),[1]!tblLoc[Loc],0))</f>
        <v>#REF!</v>
      </c>
      <c r="U1442" s="6">
        <f>IFERROR(INDEX([1]!tblLoc[Score],MATCH(INDEX([1]!tblOrg[Loc],MATCH(INDEX(FacList,MATCH(tblTeamSch[[#This Row],[Facility]],INDEX(FacList,,1),0),3),[1]!tblOrg[Org Num],0)),[1]!tblLoc[Loc],0)),"")</f>
        <v>0</v>
      </c>
      <c r="V1442" s="6">
        <f>IF(OR(tblTeamSch[[#This Row],[Court]]="",tblTeamSch[[#This Row],[Home]]&gt;0),0,IF(tblTeamSch[[#This Row],[Court]]&lt;10,0,IF(tblTeamSch[[#This Row],[Home Court]]=10,0,10)))</f>
        <v>0</v>
      </c>
      <c r="W1442" s="6" t="e">
        <f>COUNTIFS(tblTeamSch[Travel Score for Game],10,tblTeamSch[Home],0,#REF!,#REF!)</f>
        <v>#REF!</v>
      </c>
      <c r="X1442" s="6" t="str">
        <f>IFERROR(INDEX(tblTeamSch[Overall Travel Score],MATCH(tblTeamSch[[#This Row],[Opponent]],tblTeamSch[Team],0)),"")</f>
        <v/>
      </c>
      <c r="Y1442" s="6" cm="1">
        <f t="array" ref="Y1442">IF(Y1441="Num",1,IF(Y1441="","",IF(Y1441+1&gt;TotalNumRegGames*2,"",Y1441+1)))</f>
        <v>1441</v>
      </c>
    </row>
    <row r="1443" spans="1:25" ht="13.35" customHeight="1" x14ac:dyDescent="0.3">
      <c r="A1443" s="6" cm="1">
        <f t="array" ref="A14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770</v>
      </c>
      <c r="B1443" s="6" cm="1">
        <f t="array" ref="B14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43" s="6">
        <f>IFERROR(INDEX([1]!tblSchedule[Week Game Scheduled],MATCH(tblTeamSch[[#This Row],[Game Num]],[1]!tblSchedule[GameNum],0)),"")</f>
        <v>8</v>
      </c>
      <c r="D1443" s="6">
        <f>IFERROR(INDEX([1]!tblSchedule[Round],MATCH(tblTeamSch[[#This Row],[Game Num]],[1]!tblSchedule[GameNum],0)),"")</f>
        <v>6</v>
      </c>
      <c r="E1443" s="6">
        <f>IFERROR(INDEX([1]!tblSchedule[Rnd Sch],MATCH(tblTeamSch[[#This Row],[Game Num]],[1]!tblSchedule[GameNum],0)),"")</f>
        <v>6</v>
      </c>
      <c r="F1443" s="6" t="str">
        <f>IFERROR(INDEX([1]!tblSchedule[DLC],MATCH(tblTeamSch[[#This Row],[Game Num]],[1]!tblSchedule[GameNum],0)),"")</f>
        <v>8G1AA</v>
      </c>
      <c r="G1443" s="7" t="str">
        <f>IFERROR(INDEX([1]!tblSchedule[Facility],MATCH(tblTeamSch[[#This Row],[Game Num]],[1]!tblSchedule[GameNum],0)),"")</f>
        <v>St. Gabriel Multi-Purpose Building</v>
      </c>
      <c r="H1443" s="8">
        <f>IFERROR(INDEX([1]!tblSchedule[Game Date],MATCH(tblTeamSch[[#This Row],[Game Num]],[1]!tblSchedule[GameNum],0)),"")</f>
        <v>46046</v>
      </c>
      <c r="I1443" s="9">
        <f>IFERROR(INDEX([1]!tblSchedule[Game Time],MATCH(tblTeamSch[[#This Row],[Game Num]],[1]!tblSchedule[GameNum],0)),"")</f>
        <v>0.41666666666666669</v>
      </c>
      <c r="J1443" s="10" t="str">
        <f>IFERROR(INDEX([1]!tblTeams[Organization],MATCH(tblTeamSch[[#This Row],[Team]],[1]!tblTeams[Team],0)),"")</f>
        <v>St. Gabriel</v>
      </c>
      <c r="K1443" s="10" t="str">
        <f>IFERROR(INDEX([1]!tblOrg[Abbr],MATCH(tblTeamSch[[#This Row],[Org]],[1]!tblOrg[Organization],0)),"")</f>
        <v>Gab</v>
      </c>
      <c r="L1443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43" s="10" t="str">
        <f>IFERROR(INDEX(IF(tblTeamSch[[#This Row],[1vs2]]=1,[1]!tblSchedule[Team 2 Name],[1]!tblSchedule[Team 1 Name]),MATCH(tblTeamSch[[#This Row],[Game Num]],[1]!tblSchedule[GameNum],0)),"")</f>
        <v>SHMS BB 8G#1</v>
      </c>
      <c r="N1443" s="6"/>
      <c r="O1443" s="6"/>
      <c r="P1443" s="6"/>
      <c r="Q1443" s="6">
        <f>INDEX([1]!tblSchedule[Home Game],MATCH(tblTeamSch[[#This Row],[Game Num]],[1]!tblSchedule[GameNum],0))</f>
        <v>1</v>
      </c>
      <c r="R1443" s="7" t="e">
        <f>IF(COUNTIFS(tblTeamSch[Team],tblTeamSch[[#This Row],[Team]],#REF!,1)&gt;1,"Y","")</f>
        <v>#REF!</v>
      </c>
      <c r="S1443" s="6">
        <f>INDEX([1]!tblLoc[Score],MATCH(INDEX([1]!tblOrg[Loc],MATCH(tblTeamSch[[#This Row],[Org]],[1]!tblOrg[Organization],0)),[1]!tblLoc[Loc],0))</f>
        <v>7</v>
      </c>
      <c r="T1443" s="6" t="e">
        <f>INDEX([1]!tblLoc[Score],MATCH(INDEX([1]!tblOrg[Loc],MATCH(#REF!,[1]!tblOrg[Abbr],0)),[1]!tblLoc[Loc],0))</f>
        <v>#REF!</v>
      </c>
      <c r="U1443" s="6">
        <f>IFERROR(INDEX([1]!tblLoc[Score],MATCH(INDEX([1]!tblOrg[Loc],MATCH(INDEX(FacList,MATCH(tblTeamSch[[#This Row],[Facility]],INDEX(FacList,,1),0),3),[1]!tblOrg[Org Num],0)),[1]!tblLoc[Loc],0)),"")</f>
        <v>7</v>
      </c>
      <c r="V1443" s="6">
        <f>IF(OR(tblTeamSch[[#This Row],[Court]]="",tblTeamSch[[#This Row],[Home]]&gt;0),0,IF(tblTeamSch[[#This Row],[Court]]&lt;10,0,IF(tblTeamSch[[#This Row],[Home Court]]=10,0,10)))</f>
        <v>0</v>
      </c>
      <c r="W1443" s="6" t="e">
        <f>COUNTIFS(tblTeamSch[Travel Score for Game],10,tblTeamSch[Home],0,#REF!,#REF!)</f>
        <v>#REF!</v>
      </c>
      <c r="X1443" s="6" t="str">
        <f>IFERROR(INDEX(tblTeamSch[Overall Travel Score],MATCH(tblTeamSch[[#This Row],[Opponent]],tblTeamSch[Team],0)),"")</f>
        <v/>
      </c>
      <c r="Y1443" s="6" cm="1">
        <f t="array" ref="Y1443">IF(Y1442="Num",1,IF(Y1442="","",IF(Y1442+1&gt;TotalNumRegGames*2,"",Y1442+1)))</f>
        <v>1442</v>
      </c>
    </row>
    <row r="1444" spans="1:25" ht="13.35" customHeight="1" x14ac:dyDescent="0.3">
      <c r="A1444" s="6" cm="1">
        <f t="array" ref="A14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778</v>
      </c>
      <c r="B1444" s="6" cm="1">
        <f t="array" ref="B14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4" s="6">
        <f>IFERROR(INDEX([1]!tblSchedule[Week Game Scheduled],MATCH(tblTeamSch[[#This Row],[Game Num]],[1]!tblSchedule[GameNum],0)),"")</f>
        <v>9</v>
      </c>
      <c r="D1444" s="6">
        <f>IFERROR(INDEX([1]!tblSchedule[Round],MATCH(tblTeamSch[[#This Row],[Game Num]],[1]!tblSchedule[GameNum],0)),"")</f>
        <v>7</v>
      </c>
      <c r="E1444" s="6">
        <f>IFERROR(INDEX([1]!tblSchedule[Rnd Sch],MATCH(tblTeamSch[[#This Row],[Game Num]],[1]!tblSchedule[GameNum],0)),"")</f>
        <v>7</v>
      </c>
      <c r="F1444" s="6" t="str">
        <f>IFERROR(INDEX([1]!tblSchedule[DLC],MATCH(tblTeamSch[[#This Row],[Game Num]],[1]!tblSchedule[GameNum],0)),"")</f>
        <v>8G1AA</v>
      </c>
      <c r="G1444" s="7" t="str">
        <f>IFERROR(INDEX([1]!tblSchedule[Facility],MATCH(tblTeamSch[[#This Row],[Game Num]],[1]!tblSchedule[GameNum],0)),"")</f>
        <v>St. Gabriel Multi-Purpose Building</v>
      </c>
      <c r="H1444" s="8">
        <f>IFERROR(INDEX([1]!tblSchedule[Game Date],MATCH(tblTeamSch[[#This Row],[Game Num]],[1]!tblSchedule[GameNum],0)),"")</f>
        <v>46053</v>
      </c>
      <c r="I1444" s="9">
        <f>IFERROR(INDEX([1]!tblSchedule[Game Time],MATCH(tblTeamSch[[#This Row],[Game Num]],[1]!tblSchedule[GameNum],0)),"")</f>
        <v>0.41666666666666669</v>
      </c>
      <c r="J1444" s="10" t="str">
        <f>IFERROR(INDEX([1]!tblTeams[Organization],MATCH(tblTeamSch[[#This Row],[Team]],[1]!tblTeams[Team],0)),"")</f>
        <v>St. Gabriel</v>
      </c>
      <c r="K1444" s="10" t="str">
        <f>IFERROR(INDEX([1]!tblOrg[Abbr],MATCH(tblTeamSch[[#This Row],[Org]],[1]!tblOrg[Organization],0)),"")</f>
        <v>Gab</v>
      </c>
      <c r="L1444" s="10" t="str">
        <f>IFERROR(INDEX(IF(tblTeamSch[[#This Row],[1vs2]]=1,[1]!tblSchedule[Team 1 Name],[1]!tblSchedule[Team 2 Name]),MATCH(tblTeamSch[[#This Row],[Game Num]],[1]!tblSchedule[GameNum],0)),"")</f>
        <v>St Gabriel Basketball 7/8 A Girls</v>
      </c>
      <c r="M1444" s="10" t="str">
        <f>IFERROR(INDEX(IF(tblTeamSch[[#This Row],[1vs2]]=1,[1]!tblSchedule[Team 2 Name],[1]!tblSchedule[Team 1 Name]),MATCH(tblTeamSch[[#This Row],[Game Num]],[1]!tblSchedule[GameNum],0)),"")</f>
        <v>St Michael BB 8G#1</v>
      </c>
      <c r="N1444" s="6"/>
      <c r="O1444" s="6"/>
      <c r="P1444" s="6"/>
      <c r="Q1444" s="6">
        <f>INDEX([1]!tblSchedule[Home Game],MATCH(tblTeamSch[[#This Row],[Game Num]],[1]!tblSchedule[GameNum],0))</f>
        <v>1</v>
      </c>
      <c r="R1444" s="7" t="e">
        <f>IF(COUNTIFS(tblTeamSch[Team],tblTeamSch[[#This Row],[Team]],#REF!,1)&gt;1,"Y","")</f>
        <v>#REF!</v>
      </c>
      <c r="S1444" s="6">
        <f>INDEX([1]!tblLoc[Score],MATCH(INDEX([1]!tblOrg[Loc],MATCH(tblTeamSch[[#This Row],[Org]],[1]!tblOrg[Organization],0)),[1]!tblLoc[Loc],0))</f>
        <v>7</v>
      </c>
      <c r="T1444" s="6" t="e">
        <f>INDEX([1]!tblLoc[Score],MATCH(INDEX([1]!tblOrg[Loc],MATCH(#REF!,[1]!tblOrg[Abbr],0)),[1]!tblLoc[Loc],0))</f>
        <v>#REF!</v>
      </c>
      <c r="U1444" s="6">
        <f>IFERROR(INDEX([1]!tblLoc[Score],MATCH(INDEX([1]!tblOrg[Loc],MATCH(INDEX(FacList,MATCH(tblTeamSch[[#This Row],[Facility]],INDEX(FacList,,1),0),3),[1]!tblOrg[Org Num],0)),[1]!tblLoc[Loc],0)),"")</f>
        <v>7</v>
      </c>
      <c r="V1444" s="6">
        <f>IF(OR(tblTeamSch[[#This Row],[Court]]="",tblTeamSch[[#This Row],[Home]]&gt;0),0,IF(tblTeamSch[[#This Row],[Court]]&lt;10,0,IF(tblTeamSch[[#This Row],[Home Court]]=10,0,10)))</f>
        <v>0</v>
      </c>
      <c r="W1444" s="6" t="e">
        <f>COUNTIFS(tblTeamSch[Travel Score for Game],10,tblTeamSch[Home],0,#REF!,#REF!)</f>
        <v>#REF!</v>
      </c>
      <c r="X1444" s="6" t="str">
        <f>IFERROR(INDEX(tblTeamSch[Overall Travel Score],MATCH(tblTeamSch[[#This Row],[Opponent]],tblTeamSch[Team],0)),"")</f>
        <v/>
      </c>
      <c r="Y1444" s="6" cm="1">
        <f t="array" ref="Y1444">IF(Y1443="Num",1,IF(Y1443="","",IF(Y1443+1&gt;TotalNumRegGames*2,"",Y1443+1)))</f>
        <v>1443</v>
      </c>
    </row>
    <row r="1445" spans="1:25" ht="13.35" customHeight="1" x14ac:dyDescent="0.3">
      <c r="A1445" s="6" cm="1">
        <f t="array" ref="A14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459</v>
      </c>
      <c r="B1445" s="6" cm="1">
        <f t="array" ref="B14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5" s="6">
        <f>IFERROR(INDEX([1]!tblSchedule[Week Game Scheduled],MATCH(tblTeamSch[[#This Row],[Game Num]],[1]!tblSchedule[GameNum],0)),"")</f>
        <v>49</v>
      </c>
      <c r="D1445" s="6">
        <f>IFERROR(INDEX([1]!tblSchedule[Round],MATCH(tblTeamSch[[#This Row],[Game Num]],[1]!tblSchedule[GameNum],0)),"")</f>
        <v>1</v>
      </c>
      <c r="E1445" s="6">
        <f>IFERROR(INDEX([1]!tblSchedule[Rnd Sch],MATCH(tblTeamSch[[#This Row],[Game Num]],[1]!tblSchedule[GameNum],0)),"")</f>
        <v>1</v>
      </c>
      <c r="F1445" s="6" t="str">
        <f>IFERROR(INDEX([1]!tblSchedule[DLC],MATCH(tblTeamSch[[#This Row],[Game Num]],[1]!tblSchedule[GameNum],0)),"")</f>
        <v>4B1AA</v>
      </c>
      <c r="G1445" s="7" t="str">
        <f>IFERROR(INDEX([1]!tblSchedule[Facility],MATCH(tblTeamSch[[#This Row],[Game Num]],[1]!tblSchedule[GameNum],0)),"")</f>
        <v>St. Rita Gym</v>
      </c>
      <c r="H1445" s="8">
        <f>IFERROR(INDEX([1]!tblSchedule[Game Date],MATCH(tblTeamSch[[#This Row],[Game Num]],[1]!tblSchedule[GameNum],0)),"")</f>
        <v>45997</v>
      </c>
      <c r="I1445" s="9">
        <f>IFERROR(INDEX([1]!tblSchedule[Game Time],MATCH(tblTeamSch[[#This Row],[Game Num]],[1]!tblSchedule[GameNum],0)),"")</f>
        <v>0.5</v>
      </c>
      <c r="J1445" s="10" t="str">
        <f>IFERROR(INDEX([1]!tblTeams[Organization],MATCH(tblTeamSch[[#This Row],[Team]],[1]!tblTeams[Team],0)),"")</f>
        <v>St. Margaret Mary</v>
      </c>
      <c r="K1445" s="10" t="str">
        <f>IFERROR(INDEX([1]!tblOrg[Abbr],MATCH(tblTeamSch[[#This Row],[Org]],[1]!tblOrg[Organization],0)),"")</f>
        <v>SMM</v>
      </c>
      <c r="L1445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45" s="10" t="str">
        <f>IFERROR(INDEX(IF(tblTeamSch[[#This Row],[1vs2]]=1,[1]!tblSchedule[Team 2 Name],[1]!tblSchedule[Team 1 Name]),MATCH(tblTeamSch[[#This Row],[Game Num]],[1]!tblSchedule[GameNum],0)),"")</f>
        <v>Holy Trinity BB 3/4B #1</v>
      </c>
      <c r="N1445" s="6"/>
      <c r="O1445" s="6"/>
      <c r="P1445" s="6"/>
      <c r="Q1445" s="6">
        <f>INDEX([1]!tblSchedule[Home Game],MATCH(tblTeamSch[[#This Row],[Game Num]],[1]!tblSchedule[GameNum],0))</f>
        <v>0</v>
      </c>
      <c r="R1445" s="7" t="e">
        <f>IF(COUNTIFS(tblTeamSch[Team],tblTeamSch[[#This Row],[Team]],#REF!,1)&gt;1,"Y","")</f>
        <v>#REF!</v>
      </c>
      <c r="S1445" s="6">
        <f>INDEX([1]!tblLoc[Score],MATCH(INDEX([1]!tblOrg[Loc],MATCH(tblTeamSch[[#This Row],[Org]],[1]!tblOrg[Organization],0)),[1]!tblLoc[Loc],0))</f>
        <v>0</v>
      </c>
      <c r="T1445" s="6" t="e">
        <f>INDEX([1]!tblLoc[Score],MATCH(INDEX([1]!tblOrg[Loc],MATCH(#REF!,[1]!tblOrg[Abbr],0)),[1]!tblLoc[Loc],0))</f>
        <v>#REF!</v>
      </c>
      <c r="U1445" s="6">
        <f>IFERROR(INDEX([1]!tblLoc[Score],MATCH(INDEX([1]!tblOrg[Loc],MATCH(INDEX(FacList,MATCH(tblTeamSch[[#This Row],[Facility]],INDEX(FacList,,1),0),3),[1]!tblOrg[Org Num],0)),[1]!tblLoc[Loc],0)),"")</f>
        <v>7</v>
      </c>
      <c r="V1445" s="6">
        <f>IF(OR(tblTeamSch[[#This Row],[Court]]="",tblTeamSch[[#This Row],[Home]]&gt;0),0,IF(tblTeamSch[[#This Row],[Court]]&lt;10,0,IF(tblTeamSch[[#This Row],[Home Court]]=10,0,10)))</f>
        <v>0</v>
      </c>
      <c r="W1445" s="6" t="e">
        <f>COUNTIFS(tblTeamSch[Travel Score for Game],10,tblTeamSch[Home],0,#REF!,#REF!)</f>
        <v>#REF!</v>
      </c>
      <c r="X1445" s="6" t="str">
        <f>IFERROR(INDEX(tblTeamSch[Overall Travel Score],MATCH(tblTeamSch[[#This Row],[Opponent]],tblTeamSch[Team],0)),"")</f>
        <v/>
      </c>
      <c r="Y1445" s="6" cm="1">
        <f t="array" ref="Y1445">IF(Y1444="Num",1,IF(Y1444="","",IF(Y1444+1&gt;TotalNumRegGames*2,"",Y1444+1)))</f>
        <v>1444</v>
      </c>
    </row>
    <row r="1446" spans="1:25" ht="13.35" customHeight="1" x14ac:dyDescent="0.3">
      <c r="A1446" s="6" cm="1">
        <f t="array" ref="A14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465</v>
      </c>
      <c r="B1446" s="6" cm="1">
        <f t="array" ref="B14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46" s="6">
        <f>IFERROR(INDEX([1]!tblSchedule[Week Game Scheduled],MATCH(tblTeamSch[[#This Row],[Game Num]],[1]!tblSchedule[GameNum],0)),"")</f>
        <v>50</v>
      </c>
      <c r="D1446" s="6">
        <f>IFERROR(INDEX([1]!tblSchedule[Round],MATCH(tblTeamSch[[#This Row],[Game Num]],[1]!tblSchedule[GameNum],0)),"")</f>
        <v>2</v>
      </c>
      <c r="E1446" s="6">
        <f>IFERROR(INDEX([1]!tblSchedule[Rnd Sch],MATCH(tblTeamSch[[#This Row],[Game Num]],[1]!tblSchedule[GameNum],0)),"")</f>
        <v>2</v>
      </c>
      <c r="F1446" s="6" t="str">
        <f>IFERROR(INDEX([1]!tblSchedule[DLC],MATCH(tblTeamSch[[#This Row],[Game Num]],[1]!tblSchedule[GameNum],0)),"")</f>
        <v>4B1AA</v>
      </c>
      <c r="G1446" s="7" t="str">
        <f>IFERROR(INDEX([1]!tblSchedule[Facility],MATCH(tblTeamSch[[#This Row],[Game Num]],[1]!tblSchedule[GameNum],0)),"")</f>
        <v>St. Margaret Mary Gym</v>
      </c>
      <c r="H1446" s="8">
        <f>IFERROR(INDEX([1]!tblSchedule[Game Date],MATCH(tblTeamSch[[#This Row],[Game Num]],[1]!tblSchedule[GameNum],0)),"")</f>
        <v>46004</v>
      </c>
      <c r="I1446" s="9">
        <f>IFERROR(INDEX([1]!tblSchedule[Game Time],MATCH(tblTeamSch[[#This Row],[Game Num]],[1]!tblSchedule[GameNum],0)),"")</f>
        <v>0.5</v>
      </c>
      <c r="J1446" s="10" t="str">
        <f>IFERROR(INDEX([1]!tblTeams[Organization],MATCH(tblTeamSch[[#This Row],[Team]],[1]!tblTeams[Team],0)),"")</f>
        <v>St. Margaret Mary</v>
      </c>
      <c r="K1446" s="10" t="str">
        <f>IFERROR(INDEX([1]!tblOrg[Abbr],MATCH(tblTeamSch[[#This Row],[Org]],[1]!tblOrg[Organization],0)),"")</f>
        <v>SMM</v>
      </c>
      <c r="L1446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46" s="10" t="str">
        <f>IFERROR(INDEX(IF(tblTeamSch[[#This Row],[1vs2]]=1,[1]!tblSchedule[Team 2 Name],[1]!tblSchedule[Team 1 Name]),MATCH(tblTeamSch[[#This Row],[Game Num]],[1]!tblSchedule[GameNum],0)),"")</f>
        <v>St. Albert BB 4B#1</v>
      </c>
      <c r="N1446" s="6"/>
      <c r="O1446" s="6"/>
      <c r="P1446" s="6"/>
      <c r="Q1446" s="6">
        <f>INDEX([1]!tblSchedule[Home Game],MATCH(tblTeamSch[[#This Row],[Game Num]],[1]!tblSchedule[GameNum],0))</f>
        <v>1</v>
      </c>
      <c r="R1446" s="7" t="e">
        <f>IF(COUNTIFS(tblTeamSch[Team],tblTeamSch[[#This Row],[Team]],#REF!,1)&gt;1,"Y","")</f>
        <v>#REF!</v>
      </c>
      <c r="S1446" s="6">
        <f>INDEX([1]!tblLoc[Score],MATCH(INDEX([1]!tblOrg[Loc],MATCH(tblTeamSch[[#This Row],[Org]],[1]!tblOrg[Organization],0)),[1]!tblLoc[Loc],0))</f>
        <v>0</v>
      </c>
      <c r="T1446" s="6" t="e">
        <f>INDEX([1]!tblLoc[Score],MATCH(INDEX([1]!tblOrg[Loc],MATCH(#REF!,[1]!tblOrg[Abbr],0)),[1]!tblLoc[Loc],0))</f>
        <v>#REF!</v>
      </c>
      <c r="U1446" s="6">
        <f>IFERROR(INDEX([1]!tblLoc[Score],MATCH(INDEX([1]!tblOrg[Loc],MATCH(INDEX(FacList,MATCH(tblTeamSch[[#This Row],[Facility]],INDEX(FacList,,1),0),3),[1]!tblOrg[Org Num],0)),[1]!tblLoc[Loc],0)),"")</f>
        <v>0</v>
      </c>
      <c r="V1446" s="6">
        <f>IF(OR(tblTeamSch[[#This Row],[Court]]="",tblTeamSch[[#This Row],[Home]]&gt;0),0,IF(tblTeamSch[[#This Row],[Court]]&lt;10,0,IF(tblTeamSch[[#This Row],[Home Court]]=10,0,10)))</f>
        <v>0</v>
      </c>
      <c r="W1446" s="6" t="e">
        <f>COUNTIFS(tblTeamSch[Travel Score for Game],10,tblTeamSch[Home],0,#REF!,#REF!)</f>
        <v>#REF!</v>
      </c>
      <c r="X1446" s="6" t="str">
        <f>IFERROR(INDEX(tblTeamSch[Overall Travel Score],MATCH(tblTeamSch[[#This Row],[Opponent]],tblTeamSch[Team],0)),"")</f>
        <v/>
      </c>
      <c r="Y1446" s="6" cm="1">
        <f t="array" ref="Y1446">IF(Y1445="Num",1,IF(Y1445="","",IF(Y1445+1&gt;TotalNumRegGames*2,"",Y1445+1)))</f>
        <v>1445</v>
      </c>
    </row>
    <row r="1447" spans="1:25" ht="13.35" customHeight="1" x14ac:dyDescent="0.3">
      <c r="A1447" s="6" cm="1">
        <f t="array" ref="A14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471</v>
      </c>
      <c r="B1447" s="6" cm="1">
        <f t="array" ref="B14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47" s="6">
        <f>IFERROR(INDEX([1]!tblSchedule[Week Game Scheduled],MATCH(tblTeamSch[[#This Row],[Game Num]],[1]!tblSchedule[GameNum],0)),"")</f>
        <v>5</v>
      </c>
      <c r="D1447" s="6">
        <f>IFERROR(INDEX([1]!tblSchedule[Round],MATCH(tblTeamSch[[#This Row],[Game Num]],[1]!tblSchedule[GameNum],0)),"")</f>
        <v>3</v>
      </c>
      <c r="E1447" s="6">
        <f>IFERROR(INDEX([1]!tblSchedule[Rnd Sch],MATCH(tblTeamSch[[#This Row],[Game Num]],[1]!tblSchedule[GameNum],0)),"")</f>
        <v>3</v>
      </c>
      <c r="F1447" s="6" t="str">
        <f>IFERROR(INDEX([1]!tblSchedule[DLC],MATCH(tblTeamSch[[#This Row],[Game Num]],[1]!tblSchedule[GameNum],0)),"")</f>
        <v>4B1AA</v>
      </c>
      <c r="G1447" s="7" t="str">
        <f>IFERROR(INDEX([1]!tblSchedule[Facility],MATCH(tblTeamSch[[#This Row],[Game Num]],[1]!tblSchedule[GameNum],0)),"")</f>
        <v>St. Margaret Mary PAC (smaller gym)</v>
      </c>
      <c r="H1447" s="8">
        <f>IFERROR(INDEX([1]!tblSchedule[Game Date],MATCH(tblTeamSch[[#This Row],[Game Num]],[1]!tblSchedule[GameNum],0)),"")</f>
        <v>46025</v>
      </c>
      <c r="I1447" s="9">
        <f>IFERROR(INDEX([1]!tblSchedule[Game Time],MATCH(tblTeamSch[[#This Row],[Game Num]],[1]!tblSchedule[GameNum],0)),"")</f>
        <v>0.47916666666666669</v>
      </c>
      <c r="J1447" s="10" t="str">
        <f>IFERROR(INDEX([1]!tblTeams[Organization],MATCH(tblTeamSch[[#This Row],[Team]],[1]!tblTeams[Team],0)),"")</f>
        <v>St. Margaret Mary</v>
      </c>
      <c r="K1447" s="10" t="str">
        <f>IFERROR(INDEX([1]!tblOrg[Abbr],MATCH(tblTeamSch[[#This Row],[Org]],[1]!tblOrg[Organization],0)),"")</f>
        <v>SMM</v>
      </c>
      <c r="L1447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47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1447" s="6"/>
      <c r="O1447" s="6"/>
      <c r="P1447" s="6"/>
      <c r="Q1447" s="6">
        <f>INDEX([1]!tblSchedule[Home Game],MATCH(tblTeamSch[[#This Row],[Game Num]],[1]!tblSchedule[GameNum],0))</f>
        <v>1</v>
      </c>
      <c r="R1447" s="7" t="e">
        <f>IF(COUNTIFS(tblTeamSch[Team],tblTeamSch[[#This Row],[Team]],#REF!,1)&gt;1,"Y","")</f>
        <v>#REF!</v>
      </c>
      <c r="S1447" s="6">
        <f>INDEX([1]!tblLoc[Score],MATCH(INDEX([1]!tblOrg[Loc],MATCH(tblTeamSch[[#This Row],[Org]],[1]!tblOrg[Organization],0)),[1]!tblLoc[Loc],0))</f>
        <v>0</v>
      </c>
      <c r="T1447" s="6" t="e">
        <f>INDEX([1]!tblLoc[Score],MATCH(INDEX([1]!tblOrg[Loc],MATCH(#REF!,[1]!tblOrg[Abbr],0)),[1]!tblLoc[Loc],0))</f>
        <v>#REF!</v>
      </c>
      <c r="U1447" s="6">
        <f>IFERROR(INDEX([1]!tblLoc[Score],MATCH(INDEX([1]!tblOrg[Loc],MATCH(INDEX(FacList,MATCH(tblTeamSch[[#This Row],[Facility]],INDEX(FacList,,1),0),3),[1]!tblOrg[Org Num],0)),[1]!tblLoc[Loc],0)),"")</f>
        <v>0</v>
      </c>
      <c r="V1447" s="6">
        <f>IF(OR(tblTeamSch[[#This Row],[Court]]="",tblTeamSch[[#This Row],[Home]]&gt;0),0,IF(tblTeamSch[[#This Row],[Court]]&lt;10,0,IF(tblTeamSch[[#This Row],[Home Court]]=10,0,10)))</f>
        <v>0</v>
      </c>
      <c r="W1447" s="6" t="e">
        <f>COUNTIFS(tblTeamSch[Travel Score for Game],10,tblTeamSch[Home],0,#REF!,#REF!)</f>
        <v>#REF!</v>
      </c>
      <c r="X1447" s="6" t="str">
        <f>IFERROR(INDEX(tblTeamSch[Overall Travel Score],MATCH(tblTeamSch[[#This Row],[Opponent]],tblTeamSch[Team],0)),"")</f>
        <v/>
      </c>
      <c r="Y1447" s="6" cm="1">
        <f t="array" ref="Y1447">IF(Y1446="Num",1,IF(Y1446="","",IF(Y1446+1&gt;TotalNumRegGames*2,"",Y1446+1)))</f>
        <v>1446</v>
      </c>
    </row>
    <row r="1448" spans="1:25" ht="13.35" customHeight="1" x14ac:dyDescent="0.3">
      <c r="A1448" s="6" cm="1">
        <f t="array" ref="A14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477</v>
      </c>
      <c r="B1448" s="6" cm="1">
        <f t="array" ref="B14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48" s="6">
        <f>IFERROR(INDEX([1]!tblSchedule[Week Game Scheduled],MATCH(tblTeamSch[[#This Row],[Game Num]],[1]!tblSchedule[GameNum],0)),"")</f>
        <v>6</v>
      </c>
      <c r="D1448" s="6">
        <f>IFERROR(INDEX([1]!tblSchedule[Round],MATCH(tblTeamSch[[#This Row],[Game Num]],[1]!tblSchedule[GameNum],0)),"")</f>
        <v>4</v>
      </c>
      <c r="E1448" s="6">
        <f>IFERROR(INDEX([1]!tblSchedule[Rnd Sch],MATCH(tblTeamSch[[#This Row],[Game Num]],[1]!tblSchedule[GameNum],0)),"")</f>
        <v>4</v>
      </c>
      <c r="F1448" s="6" t="str">
        <f>IFERROR(INDEX([1]!tblSchedule[DLC],MATCH(tblTeamSch[[#This Row],[Game Num]],[1]!tblSchedule[GameNum],0)),"")</f>
        <v>4B1AA</v>
      </c>
      <c r="G1448" s="7" t="str">
        <f>IFERROR(INDEX([1]!tblSchedule[Facility],MATCH(tblTeamSch[[#This Row],[Game Num]],[1]!tblSchedule[GameNum],0)),"")</f>
        <v>St. Margaret Mary PAC (smaller gym)</v>
      </c>
      <c r="H1448" s="8">
        <f>IFERROR(INDEX([1]!tblSchedule[Game Date],MATCH(tblTeamSch[[#This Row],[Game Num]],[1]!tblSchedule[GameNum],0)),"")</f>
        <v>46032</v>
      </c>
      <c r="I1448" s="9">
        <f>IFERROR(INDEX([1]!tblSchedule[Game Time],MATCH(tblTeamSch[[#This Row],[Game Num]],[1]!tblSchedule[GameNum],0)),"")</f>
        <v>0.39583333333333331</v>
      </c>
      <c r="J1448" s="10" t="str">
        <f>IFERROR(INDEX([1]!tblTeams[Organization],MATCH(tblTeamSch[[#This Row],[Team]],[1]!tblTeams[Team],0)),"")</f>
        <v>St. Margaret Mary</v>
      </c>
      <c r="K1448" s="10" t="str">
        <f>IFERROR(INDEX([1]!tblOrg[Abbr],MATCH(tblTeamSch[[#This Row],[Org]],[1]!tblOrg[Organization],0)),"")</f>
        <v>SMM</v>
      </c>
      <c r="L1448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48" s="10" t="str">
        <f>IFERROR(INDEX(IF(tblTeamSch[[#This Row],[1vs2]]=1,[1]!tblSchedule[Team 2 Name],[1]!tblSchedule[Team 1 Name]),MATCH(tblTeamSch[[#This Row],[Game Num]],[1]!tblSchedule[GameNum],0)),"")</f>
        <v>St Michael BB 4B#1</v>
      </c>
      <c r="N1448" s="6"/>
      <c r="O1448" s="6"/>
      <c r="P1448" s="6"/>
      <c r="Q1448" s="6">
        <f>INDEX([1]!tblSchedule[Home Game],MATCH(tblTeamSch[[#This Row],[Game Num]],[1]!tblSchedule[GameNum],0))</f>
        <v>1</v>
      </c>
      <c r="R1448" s="7" t="e">
        <f>IF(COUNTIFS(tblTeamSch[Team],tblTeamSch[[#This Row],[Team]],#REF!,1)&gt;1,"Y","")</f>
        <v>#REF!</v>
      </c>
      <c r="S1448" s="6">
        <f>INDEX([1]!tblLoc[Score],MATCH(INDEX([1]!tblOrg[Loc],MATCH(tblTeamSch[[#This Row],[Org]],[1]!tblOrg[Organization],0)),[1]!tblLoc[Loc],0))</f>
        <v>0</v>
      </c>
      <c r="T1448" s="6" t="e">
        <f>INDEX([1]!tblLoc[Score],MATCH(INDEX([1]!tblOrg[Loc],MATCH(#REF!,[1]!tblOrg[Abbr],0)),[1]!tblLoc[Loc],0))</f>
        <v>#REF!</v>
      </c>
      <c r="U1448" s="6">
        <f>IFERROR(INDEX([1]!tblLoc[Score],MATCH(INDEX([1]!tblOrg[Loc],MATCH(INDEX(FacList,MATCH(tblTeamSch[[#This Row],[Facility]],INDEX(FacList,,1),0),3),[1]!tblOrg[Org Num],0)),[1]!tblLoc[Loc],0)),"")</f>
        <v>0</v>
      </c>
      <c r="V1448" s="6">
        <f>IF(OR(tblTeamSch[[#This Row],[Court]]="",tblTeamSch[[#This Row],[Home]]&gt;0),0,IF(tblTeamSch[[#This Row],[Court]]&lt;10,0,IF(tblTeamSch[[#This Row],[Home Court]]=10,0,10)))</f>
        <v>0</v>
      </c>
      <c r="W1448" s="6" t="e">
        <f>COUNTIFS(tblTeamSch[Travel Score for Game],10,tblTeamSch[Home],0,#REF!,#REF!)</f>
        <v>#REF!</v>
      </c>
      <c r="X1448" s="6" t="str">
        <f>IFERROR(INDEX(tblTeamSch[Overall Travel Score],MATCH(tblTeamSch[[#This Row],[Opponent]],tblTeamSch[Team],0)),"")</f>
        <v/>
      </c>
      <c r="Y1448" s="6" cm="1">
        <f t="array" ref="Y1448">IF(Y1447="Num",1,IF(Y1447="","",IF(Y1447+1&gt;TotalNumRegGames*2,"",Y1447+1)))</f>
        <v>1447</v>
      </c>
    </row>
    <row r="1449" spans="1:25" ht="13.35" customHeight="1" x14ac:dyDescent="0.3">
      <c r="A1449" s="6" cm="1">
        <f t="array" ref="A14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482</v>
      </c>
      <c r="B1449" s="6" cm="1">
        <f t="array" ref="B14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49" s="6">
        <f>IFERROR(INDEX([1]!tblSchedule[Week Game Scheduled],MATCH(tblTeamSch[[#This Row],[Game Num]],[1]!tblSchedule[GameNum],0)),"")</f>
        <v>7</v>
      </c>
      <c r="D1449" s="6">
        <f>IFERROR(INDEX([1]!tblSchedule[Round],MATCH(tblTeamSch[[#This Row],[Game Num]],[1]!tblSchedule[GameNum],0)),"")</f>
        <v>5</v>
      </c>
      <c r="E1449" s="6">
        <f>IFERROR(INDEX([1]!tblSchedule[Rnd Sch],MATCH(tblTeamSch[[#This Row],[Game Num]],[1]!tblSchedule[GameNum],0)),"")</f>
        <v>5</v>
      </c>
      <c r="F1449" s="6" t="str">
        <f>IFERROR(INDEX([1]!tblSchedule[DLC],MATCH(tblTeamSch[[#This Row],[Game Num]],[1]!tblSchedule[GameNum],0)),"")</f>
        <v>4B1AA</v>
      </c>
      <c r="G1449" s="7" t="str">
        <f>IFERROR(INDEX([1]!tblSchedule[Facility],MATCH(tblTeamSch[[#This Row],[Game Num]],[1]!tblSchedule[GameNum],0)),"")</f>
        <v>St. Margaret Mary PAC (smaller gym)</v>
      </c>
      <c r="H1449" s="8">
        <f>IFERROR(INDEX([1]!tblSchedule[Game Date],MATCH(tblTeamSch[[#This Row],[Game Num]],[1]!tblSchedule[GameNum],0)),"")</f>
        <v>46039</v>
      </c>
      <c r="I1449" s="9">
        <f>IFERROR(INDEX([1]!tblSchedule[Game Time],MATCH(tblTeamSch[[#This Row],[Game Num]],[1]!tblSchedule[GameNum],0)),"")</f>
        <v>0.39583333333333331</v>
      </c>
      <c r="J1449" s="10" t="str">
        <f>IFERROR(INDEX([1]!tblTeams[Organization],MATCH(tblTeamSch[[#This Row],[Team]],[1]!tblTeams[Team],0)),"")</f>
        <v>St. Margaret Mary</v>
      </c>
      <c r="K1449" s="10" t="str">
        <f>IFERROR(INDEX([1]!tblOrg[Abbr],MATCH(tblTeamSch[[#This Row],[Org]],[1]!tblOrg[Organization],0)),"")</f>
        <v>SMM</v>
      </c>
      <c r="L1449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49" s="10" t="str">
        <f>IFERROR(INDEX(IF(tblTeamSch[[#This Row],[1vs2]]=1,[1]!tblSchedule[Team 2 Name],[1]!tblSchedule[Team 1 Name]),MATCH(tblTeamSch[[#This Row],[Game Num]],[1]!tblSchedule[GameNum],0)),"")</f>
        <v>St. Raphael BB 4B #1</v>
      </c>
      <c r="N1449" s="6"/>
      <c r="O1449" s="6"/>
      <c r="P1449" s="6"/>
      <c r="Q1449" s="6">
        <f>INDEX([1]!tblSchedule[Home Game],MATCH(tblTeamSch[[#This Row],[Game Num]],[1]!tblSchedule[GameNum],0))</f>
        <v>1</v>
      </c>
      <c r="R1449" s="7" t="e">
        <f>IF(COUNTIFS(tblTeamSch[Team],tblTeamSch[[#This Row],[Team]],#REF!,1)&gt;1,"Y","")</f>
        <v>#REF!</v>
      </c>
      <c r="S1449" s="6">
        <f>INDEX([1]!tblLoc[Score],MATCH(INDEX([1]!tblOrg[Loc],MATCH(tblTeamSch[[#This Row],[Org]],[1]!tblOrg[Organization],0)),[1]!tblLoc[Loc],0))</f>
        <v>0</v>
      </c>
      <c r="T1449" s="6" t="e">
        <f>INDEX([1]!tblLoc[Score],MATCH(INDEX([1]!tblOrg[Loc],MATCH(#REF!,[1]!tblOrg[Abbr],0)),[1]!tblLoc[Loc],0))</f>
        <v>#REF!</v>
      </c>
      <c r="U1449" s="6">
        <f>IFERROR(INDEX([1]!tblLoc[Score],MATCH(INDEX([1]!tblOrg[Loc],MATCH(INDEX(FacList,MATCH(tblTeamSch[[#This Row],[Facility]],INDEX(FacList,,1),0),3),[1]!tblOrg[Org Num],0)),[1]!tblLoc[Loc],0)),"")</f>
        <v>0</v>
      </c>
      <c r="V1449" s="6">
        <f>IF(OR(tblTeamSch[[#This Row],[Court]]="",tblTeamSch[[#This Row],[Home]]&gt;0),0,IF(tblTeamSch[[#This Row],[Court]]&lt;10,0,IF(tblTeamSch[[#This Row],[Home Court]]=10,0,10)))</f>
        <v>0</v>
      </c>
      <c r="W1449" s="6" t="e">
        <f>COUNTIFS(tblTeamSch[Travel Score for Game],10,tblTeamSch[Home],0,#REF!,#REF!)</f>
        <v>#REF!</v>
      </c>
      <c r="X1449" s="6" t="str">
        <f>IFERROR(INDEX(tblTeamSch[Overall Travel Score],MATCH(tblTeamSch[[#This Row],[Opponent]],tblTeamSch[Team],0)),"")</f>
        <v/>
      </c>
      <c r="Y1449" s="6" cm="1">
        <f t="array" ref="Y1449">IF(Y1448="Num",1,IF(Y1448="","",IF(Y1448+1&gt;TotalNumRegGames*2,"",Y1448+1)))</f>
        <v>1448</v>
      </c>
    </row>
    <row r="1450" spans="1:25" ht="13.35" customHeight="1" x14ac:dyDescent="0.3">
      <c r="A1450" s="6" cm="1">
        <f t="array" ref="A14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487</v>
      </c>
      <c r="B1450" s="6" cm="1">
        <f t="array" ref="B14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0" s="6">
        <f>IFERROR(INDEX([1]!tblSchedule[Week Game Scheduled],MATCH(tblTeamSch[[#This Row],[Game Num]],[1]!tblSchedule[GameNum],0)),"")</f>
        <v>8</v>
      </c>
      <c r="D1450" s="6">
        <f>IFERROR(INDEX([1]!tblSchedule[Round],MATCH(tblTeamSch[[#This Row],[Game Num]],[1]!tblSchedule[GameNum],0)),"")</f>
        <v>6</v>
      </c>
      <c r="E1450" s="6">
        <f>IFERROR(INDEX([1]!tblSchedule[Rnd Sch],MATCH(tblTeamSch[[#This Row],[Game Num]],[1]!tblSchedule[GameNum],0)),"")</f>
        <v>6</v>
      </c>
      <c r="F1450" s="6" t="str">
        <f>IFERROR(INDEX([1]!tblSchedule[DLC],MATCH(tblTeamSch[[#This Row],[Game Num]],[1]!tblSchedule[GameNum],0)),"")</f>
        <v>4B1AA</v>
      </c>
      <c r="G1450" s="7" t="str">
        <f>IFERROR(INDEX([1]!tblSchedule[Facility],MATCH(tblTeamSch[[#This Row],[Game Num]],[1]!tblSchedule[GameNum],0)),"")</f>
        <v>St. Agnes Gym</v>
      </c>
      <c r="H1450" s="8">
        <f>IFERROR(INDEX([1]!tblSchedule[Game Date],MATCH(tblTeamSch[[#This Row],[Game Num]],[1]!tblSchedule[GameNum],0)),"")</f>
        <v>46046</v>
      </c>
      <c r="I1450" s="9">
        <f>IFERROR(INDEX([1]!tblSchedule[Game Time],MATCH(tblTeamSch[[#This Row],[Game Num]],[1]!tblSchedule[GameNum],0)),"")</f>
        <v>0.45833333333333331</v>
      </c>
      <c r="J1450" s="10" t="str">
        <f>IFERROR(INDEX([1]!tblTeams[Organization],MATCH(tblTeamSch[[#This Row],[Team]],[1]!tblTeams[Team],0)),"")</f>
        <v>St. Margaret Mary</v>
      </c>
      <c r="K1450" s="10" t="str">
        <f>IFERROR(INDEX([1]!tblOrg[Abbr],MATCH(tblTeamSch[[#This Row],[Org]],[1]!tblOrg[Organization],0)),"")</f>
        <v>SMM</v>
      </c>
      <c r="L1450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50" s="10" t="str">
        <f>IFERROR(INDEX(IF(tblTeamSch[[#This Row],[1vs2]]=1,[1]!tblSchedule[Team 2 Name],[1]!tblSchedule[Team 1 Name]),MATCH(tblTeamSch[[#This Row],[Game Num]],[1]!tblSchedule[GameNum],0)),"")</f>
        <v>St Agnes BB 4B#1</v>
      </c>
      <c r="N1450" s="6"/>
      <c r="O1450" s="6"/>
      <c r="P1450" s="6"/>
      <c r="Q1450" s="6">
        <f>INDEX([1]!tblSchedule[Home Game],MATCH(tblTeamSch[[#This Row],[Game Num]],[1]!tblSchedule[GameNum],0))</f>
        <v>1</v>
      </c>
      <c r="R1450" s="7" t="e">
        <f>IF(COUNTIFS(tblTeamSch[Team],tblTeamSch[[#This Row],[Team]],#REF!,1)&gt;1,"Y","")</f>
        <v>#REF!</v>
      </c>
      <c r="S1450" s="6">
        <f>INDEX([1]!tblLoc[Score],MATCH(INDEX([1]!tblOrg[Loc],MATCH(tblTeamSch[[#This Row],[Org]],[1]!tblOrg[Organization],0)),[1]!tblLoc[Loc],0))</f>
        <v>0</v>
      </c>
      <c r="T1450" s="6" t="e">
        <f>INDEX([1]!tblLoc[Score],MATCH(INDEX([1]!tblOrg[Loc],MATCH(#REF!,[1]!tblOrg[Abbr],0)),[1]!tblLoc[Loc],0))</f>
        <v>#REF!</v>
      </c>
      <c r="U1450" s="6">
        <f>IFERROR(INDEX([1]!tblLoc[Score],MATCH(INDEX([1]!tblOrg[Loc],MATCH(INDEX(FacList,MATCH(tblTeamSch[[#This Row],[Facility]],INDEX(FacList,,1),0),3),[1]!tblOrg[Org Num],0)),[1]!tblLoc[Loc],0)),"")</f>
        <v>0</v>
      </c>
      <c r="V1450" s="6">
        <f>IF(OR(tblTeamSch[[#This Row],[Court]]="",tblTeamSch[[#This Row],[Home]]&gt;0),0,IF(tblTeamSch[[#This Row],[Court]]&lt;10,0,IF(tblTeamSch[[#This Row],[Home Court]]=10,0,10)))</f>
        <v>0</v>
      </c>
      <c r="W1450" s="6" t="e">
        <f>COUNTIFS(tblTeamSch[Travel Score for Game],10,tblTeamSch[Home],0,#REF!,#REF!)</f>
        <v>#REF!</v>
      </c>
      <c r="X1450" s="6" t="str">
        <f>IFERROR(INDEX(tblTeamSch[Overall Travel Score],MATCH(tblTeamSch[[#This Row],[Opponent]],tblTeamSch[Team],0)),"")</f>
        <v/>
      </c>
      <c r="Y1450" s="6" cm="1">
        <f t="array" ref="Y1450">IF(Y1449="Num",1,IF(Y1449="","",IF(Y1449+1&gt;TotalNumRegGames*2,"",Y1449+1)))</f>
        <v>1449</v>
      </c>
    </row>
    <row r="1451" spans="1:25" ht="13.35" customHeight="1" x14ac:dyDescent="0.3">
      <c r="A1451" s="6" cm="1">
        <f t="array" ref="A14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495</v>
      </c>
      <c r="B1451" s="6" cm="1">
        <f t="array" ref="B14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1" s="6">
        <f>IFERROR(INDEX([1]!tblSchedule[Week Game Scheduled],MATCH(tblTeamSch[[#This Row],[Game Num]],[1]!tblSchedule[GameNum],0)),"")</f>
        <v>9</v>
      </c>
      <c r="D1451" s="6">
        <f>IFERROR(INDEX([1]!tblSchedule[Round],MATCH(tblTeamSch[[#This Row],[Game Num]],[1]!tblSchedule[GameNum],0)),"")</f>
        <v>7</v>
      </c>
      <c r="E1451" s="6">
        <f>IFERROR(INDEX([1]!tblSchedule[Rnd Sch],MATCH(tblTeamSch[[#This Row],[Game Num]],[1]!tblSchedule[GameNum],0)),"")</f>
        <v>7</v>
      </c>
      <c r="F1451" s="6" t="str">
        <f>IFERROR(INDEX([1]!tblSchedule[DLC],MATCH(tblTeamSch[[#This Row],[Game Num]],[1]!tblSchedule[GameNum],0)),"")</f>
        <v>4B1AA</v>
      </c>
      <c r="G1451" s="7" t="str">
        <f>IFERROR(INDEX([1]!tblSchedule[Facility],MATCH(tblTeamSch[[#This Row],[Game Num]],[1]!tblSchedule[GameNum],0)),"")</f>
        <v>St. Margaret Mary PAC (smaller gym)</v>
      </c>
      <c r="H1451" s="8">
        <f>IFERROR(INDEX([1]!tblSchedule[Game Date],MATCH(tblTeamSch[[#This Row],[Game Num]],[1]!tblSchedule[GameNum],0)),"")</f>
        <v>46053</v>
      </c>
      <c r="I1451" s="9">
        <f>IFERROR(INDEX([1]!tblSchedule[Game Time],MATCH(tblTeamSch[[#This Row],[Game Num]],[1]!tblSchedule[GameNum],0)),"")</f>
        <v>0.39583333333333331</v>
      </c>
      <c r="J1451" s="10" t="str">
        <f>IFERROR(INDEX([1]!tblTeams[Organization],MATCH(tblTeamSch[[#This Row],[Team]],[1]!tblTeams[Team],0)),"")</f>
        <v>St. Margaret Mary</v>
      </c>
      <c r="K1451" s="10" t="str">
        <f>IFERROR(INDEX([1]!tblOrg[Abbr],MATCH(tblTeamSch[[#This Row],[Org]],[1]!tblOrg[Organization],0)),"")</f>
        <v>SMM</v>
      </c>
      <c r="L1451" s="10" t="str">
        <f>IFERROR(INDEX(IF(tblTeamSch[[#This Row],[1vs2]]=1,[1]!tblSchedule[Team 1 Name],[1]!tblSchedule[Team 2 Name]),MATCH(tblTeamSch[[#This Row],[Game Num]],[1]!tblSchedule[GameNum],0)),"")</f>
        <v>St. Margaret Mary BB 4B#1</v>
      </c>
      <c r="M1451" s="10" t="str">
        <f>IFERROR(INDEX(IF(tblTeamSch[[#This Row],[1vs2]]=1,[1]!tblSchedule[Team 2 Name],[1]!tblSchedule[Team 1 Name]),MATCH(tblTeamSch[[#This Row],[Game Num]],[1]!tblSchedule[GameNum],0)),"")</f>
        <v>St Patrick BB 4Boys #1</v>
      </c>
      <c r="N1451" s="6"/>
      <c r="O1451" s="6"/>
      <c r="P1451" s="6"/>
      <c r="Q1451" s="6">
        <f>INDEX([1]!tblSchedule[Home Game],MATCH(tblTeamSch[[#This Row],[Game Num]],[1]!tblSchedule[GameNum],0))</f>
        <v>1</v>
      </c>
      <c r="R1451" s="7" t="e">
        <f>IF(COUNTIFS(tblTeamSch[Team],tblTeamSch[[#This Row],[Team]],#REF!,1)&gt;1,"Y","")</f>
        <v>#REF!</v>
      </c>
      <c r="S1451" s="6">
        <f>INDEX([1]!tblLoc[Score],MATCH(INDEX([1]!tblOrg[Loc],MATCH(tblTeamSch[[#This Row],[Org]],[1]!tblOrg[Organization],0)),[1]!tblLoc[Loc],0))</f>
        <v>0</v>
      </c>
      <c r="T1451" s="6" t="e">
        <f>INDEX([1]!tblLoc[Score],MATCH(INDEX([1]!tblOrg[Loc],MATCH(#REF!,[1]!tblOrg[Abbr],0)),[1]!tblLoc[Loc],0))</f>
        <v>#REF!</v>
      </c>
      <c r="U1451" s="6">
        <f>IFERROR(INDEX([1]!tblLoc[Score],MATCH(INDEX([1]!tblOrg[Loc],MATCH(INDEX(FacList,MATCH(tblTeamSch[[#This Row],[Facility]],INDEX(FacList,,1),0),3),[1]!tblOrg[Org Num],0)),[1]!tblLoc[Loc],0)),"")</f>
        <v>0</v>
      </c>
      <c r="V1451" s="6">
        <f>IF(OR(tblTeamSch[[#This Row],[Court]]="",tblTeamSch[[#This Row],[Home]]&gt;0),0,IF(tblTeamSch[[#This Row],[Court]]&lt;10,0,IF(tblTeamSch[[#This Row],[Home Court]]=10,0,10)))</f>
        <v>0</v>
      </c>
      <c r="W1451" s="6" t="e">
        <f>COUNTIFS(tblTeamSch[Travel Score for Game],10,tblTeamSch[Home],0,#REF!,#REF!)</f>
        <v>#REF!</v>
      </c>
      <c r="X1451" s="6" t="str">
        <f>IFERROR(INDEX(tblTeamSch[Overall Travel Score],MATCH(tblTeamSch[[#This Row],[Opponent]],tblTeamSch[Team],0)),"")</f>
        <v/>
      </c>
      <c r="Y1451" s="6" cm="1">
        <f t="array" ref="Y1451">IF(Y1450="Num",1,IF(Y1450="","",IF(Y1450+1&gt;TotalNumRegGames*2,"",Y1450+1)))</f>
        <v>1450</v>
      </c>
    </row>
    <row r="1452" spans="1:25" ht="13.35" customHeight="1" x14ac:dyDescent="0.3">
      <c r="A1452" s="6" cm="1">
        <f t="array" ref="A14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547</v>
      </c>
      <c r="B1452" s="6" cm="1">
        <f t="array" ref="B14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52" s="6">
        <f>IFERROR(INDEX([1]!tblSchedule[Week Game Scheduled],MATCH(tblTeamSch[[#This Row],[Game Num]],[1]!tblSchedule[GameNum],0)),"")</f>
        <v>49</v>
      </c>
      <c r="D1452" s="6">
        <f>IFERROR(INDEX([1]!tblSchedule[Round],MATCH(tblTeamSch[[#This Row],[Game Num]],[1]!tblSchedule[GameNum],0)),"")</f>
        <v>1</v>
      </c>
      <c r="E1452" s="6">
        <f>IFERROR(INDEX([1]!tblSchedule[Rnd Sch],MATCH(tblTeamSch[[#This Row],[Game Num]],[1]!tblSchedule[GameNum],0)),"")</f>
        <v>1</v>
      </c>
      <c r="F1452" s="6" t="str">
        <f>IFERROR(INDEX([1]!tblSchedule[DLC],MATCH(tblTeamSch[[#This Row],[Game Num]],[1]!tblSchedule[GameNum],0)),"")</f>
        <v>4B2AA</v>
      </c>
      <c r="G1452" s="7" t="str">
        <f>IFERROR(INDEX([1]!tblSchedule[Facility],MATCH(tblTeamSch[[#This Row],[Game Num]],[1]!tblSchedule[GameNum],0)),"")</f>
        <v>Holy Trinity Parish School</v>
      </c>
      <c r="H1452" s="8">
        <f>IFERROR(INDEX([1]!tblSchedule[Game Date],MATCH(tblTeamSch[[#This Row],[Game Num]],[1]!tblSchedule[GameNum],0)),"")</f>
        <v>45997</v>
      </c>
      <c r="I1452" s="9">
        <f>IFERROR(INDEX([1]!tblSchedule[Game Time],MATCH(tblTeamSch[[#This Row],[Game Num]],[1]!tblSchedule[GameNum],0)),"")</f>
        <v>0.375</v>
      </c>
      <c r="J1452" s="10" t="str">
        <f>IFERROR(INDEX([1]!tblTeams[Organization],MATCH(tblTeamSch[[#This Row],[Team]],[1]!tblTeams[Team],0)),"")</f>
        <v>St. Margaret Mary</v>
      </c>
      <c r="K1452" s="10" t="str">
        <f>IFERROR(INDEX([1]!tblOrg[Abbr],MATCH(tblTeamSch[[#This Row],[Org]],[1]!tblOrg[Organization],0)),"")</f>
        <v>SMM</v>
      </c>
      <c r="L1452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2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1452" s="6"/>
      <c r="O1452" s="6"/>
      <c r="P1452" s="6"/>
      <c r="Q1452" s="6">
        <f>INDEX([1]!tblSchedule[Home Game],MATCH(tblTeamSch[[#This Row],[Game Num]],[1]!tblSchedule[GameNum],0))</f>
        <v>1</v>
      </c>
      <c r="R1452" s="7" t="e">
        <f>IF(COUNTIFS(tblTeamSch[Team],tblTeamSch[[#This Row],[Team]],#REF!,1)&gt;1,"Y","")</f>
        <v>#REF!</v>
      </c>
      <c r="S1452" s="6">
        <f>INDEX([1]!tblLoc[Score],MATCH(INDEX([1]!tblOrg[Loc],MATCH(tblTeamSch[[#This Row],[Org]],[1]!tblOrg[Organization],0)),[1]!tblLoc[Loc],0))</f>
        <v>0</v>
      </c>
      <c r="T1452" s="6" t="e">
        <f>INDEX([1]!tblLoc[Score],MATCH(INDEX([1]!tblOrg[Loc],MATCH(#REF!,[1]!tblOrg[Abbr],0)),[1]!tblLoc[Loc],0))</f>
        <v>#REF!</v>
      </c>
      <c r="U1452" s="6">
        <f>IFERROR(INDEX([1]!tblLoc[Score],MATCH(INDEX([1]!tblOrg[Loc],MATCH(INDEX(FacList,MATCH(tblTeamSch[[#This Row],[Facility]],INDEX(FacList,,1),0),3),[1]!tblOrg[Org Num],0)),[1]!tblLoc[Loc],0)),"")</f>
        <v>0</v>
      </c>
      <c r="V1452" s="6">
        <f>IF(OR(tblTeamSch[[#This Row],[Court]]="",tblTeamSch[[#This Row],[Home]]&gt;0),0,IF(tblTeamSch[[#This Row],[Court]]&lt;10,0,IF(tblTeamSch[[#This Row],[Home Court]]=10,0,10)))</f>
        <v>0</v>
      </c>
      <c r="W1452" s="6" t="e">
        <f>COUNTIFS(tblTeamSch[Travel Score for Game],10,tblTeamSch[Home],0,#REF!,#REF!)</f>
        <v>#REF!</v>
      </c>
      <c r="X1452" s="6" t="str">
        <f>IFERROR(INDEX(tblTeamSch[Overall Travel Score],MATCH(tblTeamSch[[#This Row],[Opponent]],tblTeamSch[Team],0)),"")</f>
        <v/>
      </c>
      <c r="Y1452" s="6" cm="1">
        <f t="array" ref="Y1452">IF(Y1451="Num",1,IF(Y1451="","",IF(Y1451+1&gt;TotalNumRegGames*2,"",Y1451+1)))</f>
        <v>1451</v>
      </c>
    </row>
    <row r="1453" spans="1:25" ht="13.35" customHeight="1" x14ac:dyDescent="0.3">
      <c r="A1453" s="6" cm="1">
        <f t="array" ref="A14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553</v>
      </c>
      <c r="B1453" s="6" cm="1">
        <f t="array" ref="B14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3" s="6">
        <f>IFERROR(INDEX([1]!tblSchedule[Week Game Scheduled],MATCH(tblTeamSch[[#This Row],[Game Num]],[1]!tblSchedule[GameNum],0)),"")</f>
        <v>50</v>
      </c>
      <c r="D1453" s="6">
        <f>IFERROR(INDEX([1]!tblSchedule[Round],MATCH(tblTeamSch[[#This Row],[Game Num]],[1]!tblSchedule[GameNum],0)),"")</f>
        <v>2</v>
      </c>
      <c r="E1453" s="6">
        <f>IFERROR(INDEX([1]!tblSchedule[Rnd Sch],MATCH(tblTeamSch[[#This Row],[Game Num]],[1]!tblSchedule[GameNum],0)),"")</f>
        <v>2</v>
      </c>
      <c r="F1453" s="6" t="str">
        <f>IFERROR(INDEX([1]!tblSchedule[DLC],MATCH(tblTeamSch[[#This Row],[Game Num]],[1]!tblSchedule[GameNum],0)),"")</f>
        <v>4B2AA</v>
      </c>
      <c r="G1453" s="7" t="str">
        <f>IFERROR(INDEX([1]!tblSchedule[Facility],MATCH(tblTeamSch[[#This Row],[Game Num]],[1]!tblSchedule[GameNum],0)),"")</f>
        <v>St. Margaret Mary Gym</v>
      </c>
      <c r="H1453" s="8">
        <f>IFERROR(INDEX([1]!tblSchedule[Game Date],MATCH(tblTeamSch[[#This Row],[Game Num]],[1]!tblSchedule[GameNum],0)),"")</f>
        <v>46004</v>
      </c>
      <c r="I1453" s="9">
        <f>IFERROR(INDEX([1]!tblSchedule[Game Time],MATCH(tblTeamSch[[#This Row],[Game Num]],[1]!tblSchedule[GameNum],0)),"")</f>
        <v>0.54166666666666663</v>
      </c>
      <c r="J1453" s="10" t="str">
        <f>IFERROR(INDEX([1]!tblTeams[Organization],MATCH(tblTeamSch[[#This Row],[Team]],[1]!tblTeams[Team],0)),"")</f>
        <v>St. Margaret Mary</v>
      </c>
      <c r="K1453" s="10" t="str">
        <f>IFERROR(INDEX([1]!tblOrg[Abbr],MATCH(tblTeamSch[[#This Row],[Org]],[1]!tblOrg[Organization],0)),"")</f>
        <v>SMM</v>
      </c>
      <c r="L1453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3" s="10" t="str">
        <f>IFERROR(INDEX(IF(tblTeamSch[[#This Row],[1vs2]]=1,[1]!tblSchedule[Team 2 Name],[1]!tblSchedule[Team 1 Name]),MATCH(tblTeamSch[[#This Row],[Game Num]],[1]!tblSchedule[GameNum],0)),"")</f>
        <v>St. Albert BB 4B#2</v>
      </c>
      <c r="N1453" s="6"/>
      <c r="O1453" s="6"/>
      <c r="P1453" s="6"/>
      <c r="Q1453" s="6">
        <f>INDEX([1]!tblSchedule[Home Game],MATCH(tblTeamSch[[#This Row],[Game Num]],[1]!tblSchedule[GameNum],0))</f>
        <v>1</v>
      </c>
      <c r="R1453" s="7" t="e">
        <f>IF(COUNTIFS(tblTeamSch[Team],tblTeamSch[[#This Row],[Team]],#REF!,1)&gt;1,"Y","")</f>
        <v>#REF!</v>
      </c>
      <c r="S1453" s="6">
        <f>INDEX([1]!tblLoc[Score],MATCH(INDEX([1]!tblOrg[Loc],MATCH(tblTeamSch[[#This Row],[Org]],[1]!tblOrg[Organization],0)),[1]!tblLoc[Loc],0))</f>
        <v>0</v>
      </c>
      <c r="T1453" s="6" t="e">
        <f>INDEX([1]!tblLoc[Score],MATCH(INDEX([1]!tblOrg[Loc],MATCH(#REF!,[1]!tblOrg[Abbr],0)),[1]!tblLoc[Loc],0))</f>
        <v>#REF!</v>
      </c>
      <c r="U1453" s="6">
        <f>IFERROR(INDEX([1]!tblLoc[Score],MATCH(INDEX([1]!tblOrg[Loc],MATCH(INDEX(FacList,MATCH(tblTeamSch[[#This Row],[Facility]],INDEX(FacList,,1),0),3),[1]!tblOrg[Org Num],0)),[1]!tblLoc[Loc],0)),"")</f>
        <v>0</v>
      </c>
      <c r="V1453" s="6">
        <f>IF(OR(tblTeamSch[[#This Row],[Court]]="",tblTeamSch[[#This Row],[Home]]&gt;0),0,IF(tblTeamSch[[#This Row],[Court]]&lt;10,0,IF(tblTeamSch[[#This Row],[Home Court]]=10,0,10)))</f>
        <v>0</v>
      </c>
      <c r="W1453" s="6" t="e">
        <f>COUNTIFS(tblTeamSch[Travel Score for Game],10,tblTeamSch[Home],0,#REF!,#REF!)</f>
        <v>#REF!</v>
      </c>
      <c r="X1453" s="6" t="str">
        <f>IFERROR(INDEX(tblTeamSch[Overall Travel Score],MATCH(tblTeamSch[[#This Row],[Opponent]],tblTeamSch[Team],0)),"")</f>
        <v/>
      </c>
      <c r="Y1453" s="6" cm="1">
        <f t="array" ref="Y1453">IF(Y1452="Num",1,IF(Y1452="","",IF(Y1452+1&gt;TotalNumRegGames*2,"",Y1452+1)))</f>
        <v>1452</v>
      </c>
    </row>
    <row r="1454" spans="1:25" ht="13.35" customHeight="1" x14ac:dyDescent="0.3">
      <c r="A1454" s="6" cm="1">
        <f t="array" ref="A14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559</v>
      </c>
      <c r="B1454" s="6" cm="1">
        <f t="array" ref="B14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4" s="6">
        <f>IFERROR(INDEX([1]!tblSchedule[Week Game Scheduled],MATCH(tblTeamSch[[#This Row],[Game Num]],[1]!tblSchedule[GameNum],0)),"")</f>
        <v>5</v>
      </c>
      <c r="D1454" s="6">
        <f>IFERROR(INDEX([1]!tblSchedule[Round],MATCH(tblTeamSch[[#This Row],[Game Num]],[1]!tblSchedule[GameNum],0)),"")</f>
        <v>3</v>
      </c>
      <c r="E1454" s="6">
        <f>IFERROR(INDEX([1]!tblSchedule[Rnd Sch],MATCH(tblTeamSch[[#This Row],[Game Num]],[1]!tblSchedule[GameNum],0)),"")</f>
        <v>3</v>
      </c>
      <c r="F1454" s="6" t="str">
        <f>IFERROR(INDEX([1]!tblSchedule[DLC],MATCH(tblTeamSch[[#This Row],[Game Num]],[1]!tblSchedule[GameNum],0)),"")</f>
        <v>4B2AA</v>
      </c>
      <c r="G1454" s="7" t="str">
        <f>IFERROR(INDEX([1]!tblSchedule[Facility],MATCH(tblTeamSch[[#This Row],[Game Num]],[1]!tblSchedule[GameNum],0)),"")</f>
        <v>St. Michael Community Center</v>
      </c>
      <c r="H1454" s="8">
        <f>IFERROR(INDEX([1]!tblSchedule[Game Date],MATCH(tblTeamSch[[#This Row],[Game Num]],[1]!tblSchedule[GameNum],0)),"")</f>
        <v>46025</v>
      </c>
      <c r="I1454" s="9">
        <f>IFERROR(INDEX([1]!tblSchedule[Game Time],MATCH(tblTeamSch[[#This Row],[Game Num]],[1]!tblSchedule[GameNum],0)),"")</f>
        <v>0.54166666666666663</v>
      </c>
      <c r="J1454" s="10" t="str">
        <f>IFERROR(INDEX([1]!tblTeams[Organization],MATCH(tblTeamSch[[#This Row],[Team]],[1]!tblTeams[Team],0)),"")</f>
        <v>St. Margaret Mary</v>
      </c>
      <c r="K1454" s="10" t="str">
        <f>IFERROR(INDEX([1]!tblOrg[Abbr],MATCH(tblTeamSch[[#This Row],[Org]],[1]!tblOrg[Organization],0)),"")</f>
        <v>SMM</v>
      </c>
      <c r="L1454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4" s="10" t="str">
        <f>IFERROR(INDEX(IF(tblTeamSch[[#This Row],[1vs2]]=1,[1]!tblSchedule[Team 2 Name],[1]!tblSchedule[Team 1 Name]),MATCH(tblTeamSch[[#This Row],[Game Num]],[1]!tblSchedule[GameNum],0)),"")</f>
        <v>St Michael BB 4B#2</v>
      </c>
      <c r="N1454" s="6"/>
      <c r="O1454" s="6"/>
      <c r="P1454" s="6"/>
      <c r="Q1454" s="6">
        <f>INDEX([1]!tblSchedule[Home Game],MATCH(tblTeamSch[[#This Row],[Game Num]],[1]!tblSchedule[GameNum],0))</f>
        <v>1</v>
      </c>
      <c r="R1454" s="7" t="e">
        <f>IF(COUNTIFS(tblTeamSch[Team],tblTeamSch[[#This Row],[Team]],#REF!,1)&gt;1,"Y","")</f>
        <v>#REF!</v>
      </c>
      <c r="S1454" s="6">
        <f>INDEX([1]!tblLoc[Score],MATCH(INDEX([1]!tblOrg[Loc],MATCH(tblTeamSch[[#This Row],[Org]],[1]!tblOrg[Organization],0)),[1]!tblLoc[Loc],0))</f>
        <v>0</v>
      </c>
      <c r="T1454" s="6" t="e">
        <f>INDEX([1]!tblLoc[Score],MATCH(INDEX([1]!tblOrg[Loc],MATCH(#REF!,[1]!tblOrg[Abbr],0)),[1]!tblLoc[Loc],0))</f>
        <v>#REF!</v>
      </c>
      <c r="U1454" s="6">
        <f>IFERROR(INDEX([1]!tblLoc[Score],MATCH(INDEX([1]!tblOrg[Loc],MATCH(INDEX(FacList,MATCH(tblTeamSch[[#This Row],[Facility]],INDEX(FacList,,1),0),3),[1]!tblOrg[Org Num],0)),[1]!tblLoc[Loc],0)),"")</f>
        <v>7</v>
      </c>
      <c r="V1454" s="6">
        <f>IF(OR(tblTeamSch[[#This Row],[Court]]="",tblTeamSch[[#This Row],[Home]]&gt;0),0,IF(tblTeamSch[[#This Row],[Court]]&lt;10,0,IF(tblTeamSch[[#This Row],[Home Court]]=10,0,10)))</f>
        <v>0</v>
      </c>
      <c r="W1454" s="6" t="e">
        <f>COUNTIFS(tblTeamSch[Travel Score for Game],10,tblTeamSch[Home],0,#REF!,#REF!)</f>
        <v>#REF!</v>
      </c>
      <c r="X1454" s="6" t="str">
        <f>IFERROR(INDEX(tblTeamSch[Overall Travel Score],MATCH(tblTeamSch[[#This Row],[Opponent]],tblTeamSch[Team],0)),"")</f>
        <v/>
      </c>
      <c r="Y1454" s="6" cm="1">
        <f t="array" ref="Y1454">IF(Y1453="Num",1,IF(Y1453="","",IF(Y1453+1&gt;TotalNumRegGames*2,"",Y1453+1)))</f>
        <v>1453</v>
      </c>
    </row>
    <row r="1455" spans="1:25" ht="13.35" customHeight="1" x14ac:dyDescent="0.3">
      <c r="A1455" s="6" cm="1">
        <f t="array" ref="A14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565</v>
      </c>
      <c r="B1455" s="6" cm="1">
        <f t="array" ref="B14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55" s="6">
        <f>IFERROR(INDEX([1]!tblSchedule[Week Game Scheduled],MATCH(tblTeamSch[[#This Row],[Game Num]],[1]!tblSchedule[GameNum],0)),"")</f>
        <v>6</v>
      </c>
      <c r="D1455" s="6">
        <f>IFERROR(INDEX([1]!tblSchedule[Round],MATCH(tblTeamSch[[#This Row],[Game Num]],[1]!tblSchedule[GameNum],0)),"")</f>
        <v>4</v>
      </c>
      <c r="E1455" s="6">
        <f>IFERROR(INDEX([1]!tblSchedule[Rnd Sch],MATCH(tblTeamSch[[#This Row],[Game Num]],[1]!tblSchedule[GameNum],0)),"")</f>
        <v>4</v>
      </c>
      <c r="F1455" s="6" t="str">
        <f>IFERROR(INDEX([1]!tblSchedule[DLC],MATCH(tblTeamSch[[#This Row],[Game Num]],[1]!tblSchedule[GameNum],0)),"")</f>
        <v>4B2AA</v>
      </c>
      <c r="G1455" s="7" t="str">
        <f>IFERROR(INDEX([1]!tblSchedule[Facility],MATCH(tblTeamSch[[#This Row],[Game Num]],[1]!tblSchedule[GameNum],0)),"")</f>
        <v>Mary Queen of Peace</v>
      </c>
      <c r="H1455" s="8">
        <f>IFERROR(INDEX([1]!tblSchedule[Game Date],MATCH(tblTeamSch[[#This Row],[Game Num]],[1]!tblSchedule[GameNum],0)),"")</f>
        <v>46032</v>
      </c>
      <c r="I1455" s="9">
        <f>IFERROR(INDEX([1]!tblSchedule[Game Time],MATCH(tblTeamSch[[#This Row],[Game Num]],[1]!tblSchedule[GameNum],0)),"")</f>
        <v>0.45833333333333331</v>
      </c>
      <c r="J1455" s="10" t="str">
        <f>IFERROR(INDEX([1]!tblTeams[Organization],MATCH(tblTeamSch[[#This Row],[Team]],[1]!tblTeams[Team],0)),"")</f>
        <v>St. Margaret Mary</v>
      </c>
      <c r="K1455" s="10" t="str">
        <f>IFERROR(INDEX([1]!tblOrg[Abbr],MATCH(tblTeamSch[[#This Row],[Org]],[1]!tblOrg[Organization],0)),"")</f>
        <v>SMM</v>
      </c>
      <c r="L1455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5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1455" s="6"/>
      <c r="O1455" s="6"/>
      <c r="P1455" s="6"/>
      <c r="Q1455" s="6">
        <f>INDEX([1]!tblSchedule[Home Game],MATCH(tblTeamSch[[#This Row],[Game Num]],[1]!tblSchedule[GameNum],0))</f>
        <v>1</v>
      </c>
      <c r="R1455" s="7" t="e">
        <f>IF(COUNTIFS(tblTeamSch[Team],tblTeamSch[[#This Row],[Team]],#REF!,1)&gt;1,"Y","")</f>
        <v>#REF!</v>
      </c>
      <c r="S1455" s="6">
        <f>INDEX([1]!tblLoc[Score],MATCH(INDEX([1]!tblOrg[Loc],MATCH(tblTeamSch[[#This Row],[Org]],[1]!tblOrg[Organization],0)),[1]!tblLoc[Loc],0))</f>
        <v>0</v>
      </c>
      <c r="T1455" s="6" t="e">
        <f>INDEX([1]!tblLoc[Score],MATCH(INDEX([1]!tblOrg[Loc],MATCH(#REF!,[1]!tblOrg[Abbr],0)),[1]!tblLoc[Loc],0))</f>
        <v>#REF!</v>
      </c>
      <c r="U1455" s="6">
        <f>IFERROR(INDEX([1]!tblLoc[Score],MATCH(INDEX([1]!tblOrg[Loc],MATCH(INDEX(FacList,MATCH(tblTeamSch[[#This Row],[Facility]],INDEX(FacList,,1),0),3),[1]!tblOrg[Org Num],0)),[1]!tblLoc[Loc],0)),"")</f>
        <v>10</v>
      </c>
      <c r="V1455" s="6">
        <f>IF(OR(tblTeamSch[[#This Row],[Court]]="",tblTeamSch[[#This Row],[Home]]&gt;0),0,IF(tblTeamSch[[#This Row],[Court]]&lt;10,0,IF(tblTeamSch[[#This Row],[Home Court]]=10,0,10)))</f>
        <v>0</v>
      </c>
      <c r="W1455" s="6" t="e">
        <f>COUNTIFS(tblTeamSch[Travel Score for Game],10,tblTeamSch[Home],0,#REF!,#REF!)</f>
        <v>#REF!</v>
      </c>
      <c r="X1455" s="6" t="str">
        <f>IFERROR(INDEX(tblTeamSch[Overall Travel Score],MATCH(tblTeamSch[[#This Row],[Opponent]],tblTeamSch[Team],0)),"")</f>
        <v/>
      </c>
      <c r="Y1455" s="6" cm="1">
        <f t="array" ref="Y1455">IF(Y1454="Num",1,IF(Y1454="","",IF(Y1454+1&gt;TotalNumRegGames*2,"",Y1454+1)))</f>
        <v>1454</v>
      </c>
    </row>
    <row r="1456" spans="1:25" ht="13.35" customHeight="1" x14ac:dyDescent="0.3">
      <c r="A1456" s="6" cm="1">
        <f t="array" ref="A14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571</v>
      </c>
      <c r="B1456" s="6" cm="1">
        <f t="array" ref="B14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6" s="6">
        <f>IFERROR(INDEX([1]!tblSchedule[Week Game Scheduled],MATCH(tblTeamSch[[#This Row],[Game Num]],[1]!tblSchedule[GameNum],0)),"")</f>
        <v>7</v>
      </c>
      <c r="D1456" s="6">
        <f>IFERROR(INDEX([1]!tblSchedule[Round],MATCH(tblTeamSch[[#This Row],[Game Num]],[1]!tblSchedule[GameNum],0)),"")</f>
        <v>5</v>
      </c>
      <c r="E1456" s="6">
        <f>IFERROR(INDEX([1]!tblSchedule[Rnd Sch],MATCH(tblTeamSch[[#This Row],[Game Num]],[1]!tblSchedule[GameNum],0)),"")</f>
        <v>5</v>
      </c>
      <c r="F1456" s="6" t="str">
        <f>IFERROR(INDEX([1]!tblSchedule[DLC],MATCH(tblTeamSch[[#This Row],[Game Num]],[1]!tblSchedule[GameNum],0)),"")</f>
        <v>4B2AA</v>
      </c>
      <c r="G1456" s="7" t="str">
        <f>IFERROR(INDEX([1]!tblSchedule[Facility],MATCH(tblTeamSch[[#This Row],[Game Num]],[1]!tblSchedule[GameNum],0)),"")</f>
        <v>St. Patrick's Celtic Center</v>
      </c>
      <c r="H1456" s="8">
        <f>IFERROR(INDEX([1]!tblSchedule[Game Date],MATCH(tblTeamSch[[#This Row],[Game Num]],[1]!tblSchedule[GameNum],0)),"")</f>
        <v>46039</v>
      </c>
      <c r="I1456" s="9">
        <f>IFERROR(INDEX([1]!tblSchedule[Game Time],MATCH(tblTeamSch[[#This Row],[Game Num]],[1]!tblSchedule[GameNum],0)),"")</f>
        <v>0.54166666666666663</v>
      </c>
      <c r="J1456" s="10" t="str">
        <f>IFERROR(INDEX([1]!tblTeams[Organization],MATCH(tblTeamSch[[#This Row],[Team]],[1]!tblTeams[Team],0)),"")</f>
        <v>St. Margaret Mary</v>
      </c>
      <c r="K1456" s="10" t="str">
        <f>IFERROR(INDEX([1]!tblOrg[Abbr],MATCH(tblTeamSch[[#This Row],[Org]],[1]!tblOrg[Organization],0)),"")</f>
        <v>SMM</v>
      </c>
      <c r="L1456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6" s="10" t="str">
        <f>IFERROR(INDEX(IF(tblTeamSch[[#This Row],[1vs2]]=1,[1]!tblSchedule[Team 2 Name],[1]!tblSchedule[Team 1 Name]),MATCH(tblTeamSch[[#This Row],[Game Num]],[1]!tblSchedule[GameNum],0)),"")</f>
        <v>St Patrick BB 4Boys #2</v>
      </c>
      <c r="N1456" s="6"/>
      <c r="O1456" s="6"/>
      <c r="P1456" s="6"/>
      <c r="Q1456" s="6">
        <f>INDEX([1]!tblSchedule[Home Game],MATCH(tblTeamSch[[#This Row],[Game Num]],[1]!tblSchedule[GameNum],0))</f>
        <v>1</v>
      </c>
      <c r="R1456" s="7" t="e">
        <f>IF(COUNTIFS(tblTeamSch[Team],tblTeamSch[[#This Row],[Team]],#REF!,1)&gt;1,"Y","")</f>
        <v>#REF!</v>
      </c>
      <c r="S1456" s="6">
        <f>INDEX([1]!tblLoc[Score],MATCH(INDEX([1]!tblOrg[Loc],MATCH(tblTeamSch[[#This Row],[Org]],[1]!tblOrg[Organization],0)),[1]!tblLoc[Loc],0))</f>
        <v>0</v>
      </c>
      <c r="T1456" s="6" t="e">
        <f>INDEX([1]!tblLoc[Score],MATCH(INDEX([1]!tblOrg[Loc],MATCH(#REF!,[1]!tblOrg[Abbr],0)),[1]!tblLoc[Loc],0))</f>
        <v>#REF!</v>
      </c>
      <c r="U1456" s="6">
        <f>IFERROR(INDEX([1]!tblLoc[Score],MATCH(INDEX([1]!tblOrg[Loc],MATCH(INDEX(FacList,MATCH(tblTeamSch[[#This Row],[Facility]],INDEX(FacList,,1),0),3),[1]!tblOrg[Org Num],0)),[1]!tblLoc[Loc],0)),"")</f>
        <v>4</v>
      </c>
      <c r="V1456" s="6">
        <f>IF(OR(tblTeamSch[[#This Row],[Court]]="",tblTeamSch[[#This Row],[Home]]&gt;0),0,IF(tblTeamSch[[#This Row],[Court]]&lt;10,0,IF(tblTeamSch[[#This Row],[Home Court]]=10,0,10)))</f>
        <v>0</v>
      </c>
      <c r="W1456" s="6" t="e">
        <f>COUNTIFS(tblTeamSch[Travel Score for Game],10,tblTeamSch[Home],0,#REF!,#REF!)</f>
        <v>#REF!</v>
      </c>
      <c r="X1456" s="6" t="str">
        <f>IFERROR(INDEX(tblTeamSch[Overall Travel Score],MATCH(tblTeamSch[[#This Row],[Opponent]],tblTeamSch[Team],0)),"")</f>
        <v/>
      </c>
      <c r="Y1456" s="6" cm="1">
        <f t="array" ref="Y1456">IF(Y1455="Num",1,IF(Y1455="","",IF(Y1455+1&gt;TotalNumRegGames*2,"",Y1455+1)))</f>
        <v>1455</v>
      </c>
    </row>
    <row r="1457" spans="1:25" ht="13.35" customHeight="1" x14ac:dyDescent="0.3">
      <c r="A1457" s="6" cm="1">
        <f t="array" ref="A14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576</v>
      </c>
      <c r="B1457" s="6" cm="1">
        <f t="array" ref="B14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7" s="6">
        <f>IFERROR(INDEX([1]!tblSchedule[Week Game Scheduled],MATCH(tblTeamSch[[#This Row],[Game Num]],[1]!tblSchedule[GameNum],0)),"")</f>
        <v>8</v>
      </c>
      <c r="D1457" s="6">
        <f>IFERROR(INDEX([1]!tblSchedule[Round],MATCH(tblTeamSch[[#This Row],[Game Num]],[1]!tblSchedule[GameNum],0)),"")</f>
        <v>6</v>
      </c>
      <c r="E1457" s="6">
        <f>IFERROR(INDEX([1]!tblSchedule[Rnd Sch],MATCH(tblTeamSch[[#This Row],[Game Num]],[1]!tblSchedule[GameNum],0)),"")</f>
        <v>6</v>
      </c>
      <c r="F1457" s="6" t="str">
        <f>IFERROR(INDEX([1]!tblSchedule[DLC],MATCH(tblTeamSch[[#This Row],[Game Num]],[1]!tblSchedule[GameNum],0)),"")</f>
        <v>4B2AA</v>
      </c>
      <c r="G1457" s="7" t="str">
        <f>IFERROR(INDEX([1]!tblSchedule[Facility],MATCH(tblTeamSch[[#This Row],[Game Num]],[1]!tblSchedule[GameNum],0)),"")</f>
        <v>St. Margaret Mary PAC (smaller gym)</v>
      </c>
      <c r="H1457" s="8">
        <f>IFERROR(INDEX([1]!tblSchedule[Game Date],MATCH(tblTeamSch[[#This Row],[Game Num]],[1]!tblSchedule[GameNum],0)),"")</f>
        <v>46046</v>
      </c>
      <c r="I1457" s="9">
        <f>IFERROR(INDEX([1]!tblSchedule[Game Time],MATCH(tblTeamSch[[#This Row],[Game Num]],[1]!tblSchedule[GameNum],0)),"")</f>
        <v>0.4375</v>
      </c>
      <c r="J1457" s="10" t="str">
        <f>IFERROR(INDEX([1]!tblTeams[Organization],MATCH(tblTeamSch[[#This Row],[Team]],[1]!tblTeams[Team],0)),"")</f>
        <v>St. Margaret Mary</v>
      </c>
      <c r="K1457" s="10" t="str">
        <f>IFERROR(INDEX([1]!tblOrg[Abbr],MATCH(tblTeamSch[[#This Row],[Org]],[1]!tblOrg[Organization],0)),"")</f>
        <v>SMM</v>
      </c>
      <c r="L1457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7" s="10" t="str">
        <f>IFERROR(INDEX(IF(tblTeamSch[[#This Row],[1vs2]]=1,[1]!tblSchedule[Team 2 Name],[1]!tblSchedule[Team 1 Name]),MATCH(tblTeamSch[[#This Row],[Game Num]],[1]!tblSchedule[GameNum],0)),"")</f>
        <v>St. Raphael BB 4B #2</v>
      </c>
      <c r="N1457" s="6"/>
      <c r="O1457" s="6"/>
      <c r="P1457" s="6"/>
      <c r="Q1457" s="6">
        <f>INDEX([1]!tblSchedule[Home Game],MATCH(tblTeamSch[[#This Row],[Game Num]],[1]!tblSchedule[GameNum],0))</f>
        <v>1</v>
      </c>
      <c r="R1457" s="7" t="e">
        <f>IF(COUNTIFS(tblTeamSch[Team],tblTeamSch[[#This Row],[Team]],#REF!,1)&gt;1,"Y","")</f>
        <v>#REF!</v>
      </c>
      <c r="S1457" s="6">
        <f>INDEX([1]!tblLoc[Score],MATCH(INDEX([1]!tblOrg[Loc],MATCH(tblTeamSch[[#This Row],[Org]],[1]!tblOrg[Organization],0)),[1]!tblLoc[Loc],0))</f>
        <v>0</v>
      </c>
      <c r="T1457" s="6" t="e">
        <f>INDEX([1]!tblLoc[Score],MATCH(INDEX([1]!tblOrg[Loc],MATCH(#REF!,[1]!tblOrg[Abbr],0)),[1]!tblLoc[Loc],0))</f>
        <v>#REF!</v>
      </c>
      <c r="U1457" s="6">
        <f>IFERROR(INDEX([1]!tblLoc[Score],MATCH(INDEX([1]!tblOrg[Loc],MATCH(INDEX(FacList,MATCH(tblTeamSch[[#This Row],[Facility]],INDEX(FacList,,1),0),3),[1]!tblOrg[Org Num],0)),[1]!tblLoc[Loc],0)),"")</f>
        <v>0</v>
      </c>
      <c r="V1457" s="6">
        <f>IF(OR(tblTeamSch[[#This Row],[Court]]="",tblTeamSch[[#This Row],[Home]]&gt;0),0,IF(tblTeamSch[[#This Row],[Court]]&lt;10,0,IF(tblTeamSch[[#This Row],[Home Court]]=10,0,10)))</f>
        <v>0</v>
      </c>
      <c r="W1457" s="6" t="e">
        <f>COUNTIFS(tblTeamSch[Travel Score for Game],10,tblTeamSch[Home],0,#REF!,#REF!)</f>
        <v>#REF!</v>
      </c>
      <c r="X1457" s="6" t="str">
        <f>IFERROR(INDEX(tblTeamSch[Overall Travel Score],MATCH(tblTeamSch[[#This Row],[Opponent]],tblTeamSch[Team],0)),"")</f>
        <v/>
      </c>
      <c r="Y1457" s="6" cm="1">
        <f t="array" ref="Y1457">IF(Y1456="Num",1,IF(Y1456="","",IF(Y1456+1&gt;TotalNumRegGames*2,"",Y1456+1)))</f>
        <v>1456</v>
      </c>
    </row>
    <row r="1458" spans="1:25" ht="13.35" customHeight="1" x14ac:dyDescent="0.3">
      <c r="A1458" s="6" cm="1">
        <f t="array" ref="A14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581</v>
      </c>
      <c r="B1458" s="6" cm="1">
        <f t="array" ref="B14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8" s="6">
        <f>IFERROR(INDEX([1]!tblSchedule[Week Game Scheduled],MATCH(tblTeamSch[[#This Row],[Game Num]],[1]!tblSchedule[GameNum],0)),"")</f>
        <v>9</v>
      </c>
      <c r="D1458" s="6">
        <f>IFERROR(INDEX([1]!tblSchedule[Round],MATCH(tblTeamSch[[#This Row],[Game Num]],[1]!tblSchedule[GameNum],0)),"")</f>
        <v>7</v>
      </c>
      <c r="E1458" s="6">
        <f>IFERROR(INDEX([1]!tblSchedule[Rnd Sch],MATCH(tblTeamSch[[#This Row],[Game Num]],[1]!tblSchedule[GameNum],0)),"")</f>
        <v>7</v>
      </c>
      <c r="F1458" s="6" t="str">
        <f>IFERROR(INDEX([1]!tblSchedule[DLC],MATCH(tblTeamSch[[#This Row],[Game Num]],[1]!tblSchedule[GameNum],0)),"")</f>
        <v>4B2AA</v>
      </c>
      <c r="G1458" s="7" t="str">
        <f>IFERROR(INDEX([1]!tblSchedule[Facility],MATCH(tblTeamSch[[#This Row],[Game Num]],[1]!tblSchedule[GameNum],0)),"")</f>
        <v>St. Margaret Mary PAC (smaller gym)</v>
      </c>
      <c r="H1458" s="8">
        <f>IFERROR(INDEX([1]!tblSchedule[Game Date],MATCH(tblTeamSch[[#This Row],[Game Num]],[1]!tblSchedule[GameNum],0)),"")</f>
        <v>46053</v>
      </c>
      <c r="I1458" s="9">
        <f>IFERROR(INDEX([1]!tblSchedule[Game Time],MATCH(tblTeamSch[[#This Row],[Game Num]],[1]!tblSchedule[GameNum],0)),"")</f>
        <v>0.4375</v>
      </c>
      <c r="J1458" s="10" t="str">
        <f>IFERROR(INDEX([1]!tblTeams[Organization],MATCH(tblTeamSch[[#This Row],[Team]],[1]!tblTeams[Team],0)),"")</f>
        <v>St. Margaret Mary</v>
      </c>
      <c r="K1458" s="10" t="str">
        <f>IFERROR(INDEX([1]!tblOrg[Abbr],MATCH(tblTeamSch[[#This Row],[Org]],[1]!tblOrg[Organization],0)),"")</f>
        <v>SMM</v>
      </c>
      <c r="L1458" s="10" t="str">
        <f>IFERROR(INDEX(IF(tblTeamSch[[#This Row],[1vs2]]=1,[1]!tblSchedule[Team 1 Name],[1]!tblSchedule[Team 2 Name]),MATCH(tblTeamSch[[#This Row],[Game Num]],[1]!tblSchedule[GameNum],0)),"")</f>
        <v>St. Margaret Mary BB 4B#2</v>
      </c>
      <c r="M1458" s="10" t="str">
        <f>IFERROR(INDEX(IF(tblTeamSch[[#This Row],[1vs2]]=1,[1]!tblSchedule[Team 2 Name],[1]!tblSchedule[Team 1 Name]),MATCH(tblTeamSch[[#This Row],[Game Num]],[1]!tblSchedule[GameNum],0)),"")</f>
        <v>Holy Spirit BBB 4#2</v>
      </c>
      <c r="N1458" s="6"/>
      <c r="O1458" s="6"/>
      <c r="P1458" s="6"/>
      <c r="Q1458" s="6">
        <f>INDEX([1]!tblSchedule[Home Game],MATCH(tblTeamSch[[#This Row],[Game Num]],[1]!tblSchedule[GameNum],0))</f>
        <v>1</v>
      </c>
      <c r="R1458" s="7" t="e">
        <f>IF(COUNTIFS(tblTeamSch[Team],tblTeamSch[[#This Row],[Team]],#REF!,1)&gt;1,"Y","")</f>
        <v>#REF!</v>
      </c>
      <c r="S1458" s="6">
        <f>INDEX([1]!tblLoc[Score],MATCH(INDEX([1]!tblOrg[Loc],MATCH(tblTeamSch[[#This Row],[Org]],[1]!tblOrg[Organization],0)),[1]!tblLoc[Loc],0))</f>
        <v>0</v>
      </c>
      <c r="T1458" s="6" t="e">
        <f>INDEX([1]!tblLoc[Score],MATCH(INDEX([1]!tblOrg[Loc],MATCH(#REF!,[1]!tblOrg[Abbr],0)),[1]!tblLoc[Loc],0))</f>
        <v>#REF!</v>
      </c>
      <c r="U1458" s="6">
        <f>IFERROR(INDEX([1]!tblLoc[Score],MATCH(INDEX([1]!tblOrg[Loc],MATCH(INDEX(FacList,MATCH(tblTeamSch[[#This Row],[Facility]],INDEX(FacList,,1),0),3),[1]!tblOrg[Org Num],0)),[1]!tblLoc[Loc],0)),"")</f>
        <v>0</v>
      </c>
      <c r="V1458" s="6">
        <f>IF(OR(tblTeamSch[[#This Row],[Court]]="",tblTeamSch[[#This Row],[Home]]&gt;0),0,IF(tblTeamSch[[#This Row],[Court]]&lt;10,0,IF(tblTeamSch[[#This Row],[Home Court]]=10,0,10)))</f>
        <v>0</v>
      </c>
      <c r="W1458" s="6" t="e">
        <f>COUNTIFS(tblTeamSch[Travel Score for Game],10,tblTeamSch[Home],0,#REF!,#REF!)</f>
        <v>#REF!</v>
      </c>
      <c r="X1458" s="6" t="str">
        <f>IFERROR(INDEX(tblTeamSch[Overall Travel Score],MATCH(tblTeamSch[[#This Row],[Opponent]],tblTeamSch[Team],0)),"")</f>
        <v/>
      </c>
      <c r="Y1458" s="6" cm="1">
        <f t="array" ref="Y1458">IF(Y1457="Num",1,IF(Y1457="","",IF(Y1457+1&gt;TotalNumRegGames*2,"",Y1457+1)))</f>
        <v>1457</v>
      </c>
    </row>
    <row r="1459" spans="1:25" ht="13.35" customHeight="1" x14ac:dyDescent="0.3">
      <c r="A1459" s="6" cm="1">
        <f t="array" ref="A14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644</v>
      </c>
      <c r="B1459" s="6" cm="1">
        <f t="array" ref="B14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59" s="6">
        <f>IFERROR(INDEX([1]!tblSchedule[Week Game Scheduled],MATCH(tblTeamSch[[#This Row],[Game Num]],[1]!tblSchedule[GameNum],0)),"")</f>
        <v>49</v>
      </c>
      <c r="D1459" s="6">
        <f>IFERROR(INDEX([1]!tblSchedule[Round],MATCH(tblTeamSch[[#This Row],[Game Num]],[1]!tblSchedule[GameNum],0)),"")</f>
        <v>1</v>
      </c>
      <c r="E1459" s="6">
        <f>IFERROR(INDEX([1]!tblSchedule[Rnd Sch],MATCH(tblTeamSch[[#This Row],[Game Num]],[1]!tblSchedule[GameNum],0)),"")</f>
        <v>1</v>
      </c>
      <c r="F1459" s="6" t="str">
        <f>IFERROR(INDEX([1]!tblSchedule[DLC],MATCH(tblTeamSch[[#This Row],[Game Num]],[1]!tblSchedule[GameNum],0)),"")</f>
        <v>4B3</v>
      </c>
      <c r="G1459" s="7" t="str">
        <f>IFERROR(INDEX([1]!tblSchedule[Facility],MATCH(tblTeamSch[[#This Row],[Game Num]],[1]!tblSchedule[GameNum],0)),"")</f>
        <v>St. Michael Community Center</v>
      </c>
      <c r="H1459" s="8">
        <f>IFERROR(INDEX([1]!tblSchedule[Game Date],MATCH(tblTeamSch[[#This Row],[Game Num]],[1]!tblSchedule[GameNum],0)),"")</f>
        <v>45997</v>
      </c>
      <c r="I1459" s="9">
        <f>IFERROR(INDEX([1]!tblSchedule[Game Time],MATCH(tblTeamSch[[#This Row],[Game Num]],[1]!tblSchedule[GameNum],0)),"")</f>
        <v>0.58333333333333337</v>
      </c>
      <c r="J1459" s="10" t="str">
        <f>IFERROR(INDEX([1]!tblTeams[Organization],MATCH(tblTeamSch[[#This Row],[Team]],[1]!tblTeams[Team],0)),"")</f>
        <v>St. Margaret Mary</v>
      </c>
      <c r="K1459" s="10" t="str">
        <f>IFERROR(INDEX([1]!tblOrg[Abbr],MATCH(tblTeamSch[[#This Row],[Org]],[1]!tblOrg[Organization],0)),"")</f>
        <v>SMM</v>
      </c>
      <c r="L1459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59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1459" s="6"/>
      <c r="O1459" s="6"/>
      <c r="P1459" s="6"/>
      <c r="Q1459" s="6">
        <f>INDEX([1]!tblSchedule[Home Game],MATCH(tblTeamSch[[#This Row],[Game Num]],[1]!tblSchedule[GameNum],0))</f>
        <v>1</v>
      </c>
      <c r="R1459" s="7" t="e">
        <f>IF(COUNTIFS(tblTeamSch[Team],tblTeamSch[[#This Row],[Team]],#REF!,1)&gt;1,"Y","")</f>
        <v>#REF!</v>
      </c>
      <c r="S1459" s="6">
        <f>INDEX([1]!tblLoc[Score],MATCH(INDEX([1]!tblOrg[Loc],MATCH(tblTeamSch[[#This Row],[Org]],[1]!tblOrg[Organization],0)),[1]!tblLoc[Loc],0))</f>
        <v>0</v>
      </c>
      <c r="T1459" s="6" t="e">
        <f>INDEX([1]!tblLoc[Score],MATCH(INDEX([1]!tblOrg[Loc],MATCH(#REF!,[1]!tblOrg[Abbr],0)),[1]!tblLoc[Loc],0))</f>
        <v>#REF!</v>
      </c>
      <c r="U1459" s="6">
        <f>IFERROR(INDEX([1]!tblLoc[Score],MATCH(INDEX([1]!tblOrg[Loc],MATCH(INDEX(FacList,MATCH(tblTeamSch[[#This Row],[Facility]],INDEX(FacList,,1),0),3),[1]!tblOrg[Org Num],0)),[1]!tblLoc[Loc],0)),"")</f>
        <v>7</v>
      </c>
      <c r="V1459" s="6">
        <f>IF(OR(tblTeamSch[[#This Row],[Court]]="",tblTeamSch[[#This Row],[Home]]&gt;0),0,IF(tblTeamSch[[#This Row],[Court]]&lt;10,0,IF(tblTeamSch[[#This Row],[Home Court]]=10,0,10)))</f>
        <v>0</v>
      </c>
      <c r="W1459" s="6" t="e">
        <f>COUNTIFS(tblTeamSch[Travel Score for Game],10,tblTeamSch[Home],0,#REF!,#REF!)</f>
        <v>#REF!</v>
      </c>
      <c r="X1459" s="6" t="str">
        <f>IFERROR(INDEX(tblTeamSch[Overall Travel Score],MATCH(tblTeamSch[[#This Row],[Opponent]],tblTeamSch[Team],0)),"")</f>
        <v/>
      </c>
      <c r="Y1459" s="6" cm="1">
        <f t="array" ref="Y1459">IF(Y1458="Num",1,IF(Y1458="","",IF(Y1458+1&gt;TotalNumRegGames*2,"",Y1458+1)))</f>
        <v>1458</v>
      </c>
    </row>
    <row r="1460" spans="1:25" ht="13.35" customHeight="1" x14ac:dyDescent="0.3">
      <c r="A1460" s="6" cm="1">
        <f t="array" ref="A14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657</v>
      </c>
      <c r="B1460" s="6" cm="1">
        <f t="array" ref="B14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0" s="6">
        <f>IFERROR(INDEX([1]!tblSchedule[Week Game Scheduled],MATCH(tblTeamSch[[#This Row],[Game Num]],[1]!tblSchedule[GameNum],0)),"")</f>
        <v>50</v>
      </c>
      <c r="D1460" s="6">
        <f>IFERROR(INDEX([1]!tblSchedule[Round],MATCH(tblTeamSch[[#This Row],[Game Num]],[1]!tblSchedule[GameNum],0)),"")</f>
        <v>2</v>
      </c>
      <c r="E1460" s="6">
        <f>IFERROR(INDEX([1]!tblSchedule[Rnd Sch],MATCH(tblTeamSch[[#This Row],[Game Num]],[1]!tblSchedule[GameNum],0)),"")</f>
        <v>2</v>
      </c>
      <c r="F1460" s="6" t="str">
        <f>IFERROR(INDEX([1]!tblSchedule[DLC],MATCH(tblTeamSch[[#This Row],[Game Num]],[1]!tblSchedule[GameNum],0)),"")</f>
        <v>4B3</v>
      </c>
      <c r="G1460" s="7" t="str">
        <f>IFERROR(INDEX([1]!tblSchedule[Facility],MATCH(tblTeamSch[[#This Row],[Game Num]],[1]!tblSchedule[GameNum],0)),"")</f>
        <v>St. Margaret Mary PAC (smaller gym)</v>
      </c>
      <c r="H1460" s="8">
        <f>IFERROR(INDEX([1]!tblSchedule[Game Date],MATCH(tblTeamSch[[#This Row],[Game Num]],[1]!tblSchedule[GameNum],0)),"")</f>
        <v>46004</v>
      </c>
      <c r="I1460" s="9">
        <f>IFERROR(INDEX([1]!tblSchedule[Game Time],MATCH(tblTeamSch[[#This Row],[Game Num]],[1]!tblSchedule[GameNum],0)),"")</f>
        <v>0.5625</v>
      </c>
      <c r="J1460" s="10" t="str">
        <f>IFERROR(INDEX([1]!tblTeams[Organization],MATCH(tblTeamSch[[#This Row],[Team]],[1]!tblTeams[Team],0)),"")</f>
        <v>St. Margaret Mary</v>
      </c>
      <c r="K1460" s="10" t="str">
        <f>IFERROR(INDEX([1]!tblOrg[Abbr],MATCH(tblTeamSch[[#This Row],[Org]],[1]!tblOrg[Organization],0)),"")</f>
        <v>SMM</v>
      </c>
      <c r="L1460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0" s="10" t="str">
        <f>IFERROR(INDEX(IF(tblTeamSch[[#This Row],[1vs2]]=1,[1]!tblSchedule[Team 2 Name],[1]!tblSchedule[Team 1 Name]),MATCH(tblTeamSch[[#This Row],[Game Num]],[1]!tblSchedule[GameNum],0)),"")</f>
        <v>St. Albert BB 4B#3 Gold</v>
      </c>
      <c r="N1460" s="6"/>
      <c r="O1460" s="6"/>
      <c r="P1460" s="6"/>
      <c r="Q1460" s="6">
        <f>INDEX([1]!tblSchedule[Home Game],MATCH(tblTeamSch[[#This Row],[Game Num]],[1]!tblSchedule[GameNum],0))</f>
        <v>1</v>
      </c>
      <c r="R1460" s="7" t="e">
        <f>IF(COUNTIFS(tblTeamSch[Team],tblTeamSch[[#This Row],[Team]],#REF!,1)&gt;1,"Y","")</f>
        <v>#REF!</v>
      </c>
      <c r="S1460" s="6">
        <f>INDEX([1]!tblLoc[Score],MATCH(INDEX([1]!tblOrg[Loc],MATCH(tblTeamSch[[#This Row],[Org]],[1]!tblOrg[Organization],0)),[1]!tblLoc[Loc],0))</f>
        <v>0</v>
      </c>
      <c r="T1460" s="6" t="e">
        <f>INDEX([1]!tblLoc[Score],MATCH(INDEX([1]!tblOrg[Loc],MATCH(#REF!,[1]!tblOrg[Abbr],0)),[1]!tblLoc[Loc],0))</f>
        <v>#REF!</v>
      </c>
      <c r="U1460" s="6">
        <f>IFERROR(INDEX([1]!tblLoc[Score],MATCH(INDEX([1]!tblOrg[Loc],MATCH(INDEX(FacList,MATCH(tblTeamSch[[#This Row],[Facility]],INDEX(FacList,,1),0),3),[1]!tblOrg[Org Num],0)),[1]!tblLoc[Loc],0)),"")</f>
        <v>0</v>
      </c>
      <c r="V1460" s="6">
        <f>IF(OR(tblTeamSch[[#This Row],[Court]]="",tblTeamSch[[#This Row],[Home]]&gt;0),0,IF(tblTeamSch[[#This Row],[Court]]&lt;10,0,IF(tblTeamSch[[#This Row],[Home Court]]=10,0,10)))</f>
        <v>0</v>
      </c>
      <c r="W1460" s="6" t="e">
        <f>COUNTIFS(tblTeamSch[Travel Score for Game],10,tblTeamSch[Home],0,#REF!,#REF!)</f>
        <v>#REF!</v>
      </c>
      <c r="X1460" s="6" t="str">
        <f>IFERROR(INDEX(tblTeamSch[Overall Travel Score],MATCH(tblTeamSch[[#This Row],[Opponent]],tblTeamSch[Team],0)),"")</f>
        <v/>
      </c>
      <c r="Y1460" s="6" cm="1">
        <f t="array" ref="Y1460">IF(Y1459="Num",1,IF(Y1459="","",IF(Y1459+1&gt;TotalNumRegGames*2,"",Y1459+1)))</f>
        <v>1459</v>
      </c>
    </row>
    <row r="1461" spans="1:25" ht="13.35" customHeight="1" x14ac:dyDescent="0.3">
      <c r="A1461" s="6" cm="1">
        <f t="array" ref="A14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672</v>
      </c>
      <c r="B1461" s="6" cm="1">
        <f t="array" ref="B14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1" s="6">
        <f>IFERROR(INDEX([1]!tblSchedule[Week Game Scheduled],MATCH(tblTeamSch[[#This Row],[Game Num]],[1]!tblSchedule[GameNum],0)),"")</f>
        <v>5</v>
      </c>
      <c r="D1461" s="6">
        <f>IFERROR(INDEX([1]!tblSchedule[Round],MATCH(tblTeamSch[[#This Row],[Game Num]],[1]!tblSchedule[GameNum],0)),"")</f>
        <v>3</v>
      </c>
      <c r="E1461" s="6">
        <f>IFERROR(INDEX([1]!tblSchedule[Rnd Sch],MATCH(tblTeamSch[[#This Row],[Game Num]],[1]!tblSchedule[GameNum],0)),"")</f>
        <v>3</v>
      </c>
      <c r="F1461" s="6" t="str">
        <f>IFERROR(INDEX([1]!tblSchedule[DLC],MATCH(tblTeamSch[[#This Row],[Game Num]],[1]!tblSchedule[GameNum],0)),"")</f>
        <v>4B3</v>
      </c>
      <c r="G1461" s="7" t="str">
        <f>IFERROR(INDEX([1]!tblSchedule[Facility],MATCH(tblTeamSch[[#This Row],[Game Num]],[1]!tblSchedule[GameNum],0)),"")</f>
        <v>St. Margaret Mary PAC (smaller gym)</v>
      </c>
      <c r="H1461" s="8">
        <f>IFERROR(INDEX([1]!tblSchedule[Game Date],MATCH(tblTeamSch[[#This Row],[Game Num]],[1]!tblSchedule[GameNum],0)),"")</f>
        <v>46025</v>
      </c>
      <c r="I1461" s="9">
        <f>IFERROR(INDEX([1]!tblSchedule[Game Time],MATCH(tblTeamSch[[#This Row],[Game Num]],[1]!tblSchedule[GameNum],0)),"")</f>
        <v>0.52083333333333337</v>
      </c>
      <c r="J1461" s="10" t="str">
        <f>IFERROR(INDEX([1]!tblTeams[Organization],MATCH(tblTeamSch[[#This Row],[Team]],[1]!tblTeams[Team],0)),"")</f>
        <v>St. Margaret Mary</v>
      </c>
      <c r="K1461" s="10" t="str">
        <f>IFERROR(INDEX([1]!tblOrg[Abbr],MATCH(tblTeamSch[[#This Row],[Org]],[1]!tblOrg[Organization],0)),"")</f>
        <v>SMM</v>
      </c>
      <c r="L1461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1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1461" s="6"/>
      <c r="O1461" s="6"/>
      <c r="P1461" s="6"/>
      <c r="Q1461" s="6">
        <f>INDEX([1]!tblSchedule[Home Game],MATCH(tblTeamSch[[#This Row],[Game Num]],[1]!tblSchedule[GameNum],0))</f>
        <v>1</v>
      </c>
      <c r="R1461" s="7" t="e">
        <f>IF(COUNTIFS(tblTeamSch[Team],tblTeamSch[[#This Row],[Team]],#REF!,1)&gt;1,"Y","")</f>
        <v>#REF!</v>
      </c>
      <c r="S1461" s="6">
        <f>INDEX([1]!tblLoc[Score],MATCH(INDEX([1]!tblOrg[Loc],MATCH(tblTeamSch[[#This Row],[Org]],[1]!tblOrg[Organization],0)),[1]!tblLoc[Loc],0))</f>
        <v>0</v>
      </c>
      <c r="T1461" s="6" t="e">
        <f>INDEX([1]!tblLoc[Score],MATCH(INDEX([1]!tblOrg[Loc],MATCH(#REF!,[1]!tblOrg[Abbr],0)),[1]!tblLoc[Loc],0))</f>
        <v>#REF!</v>
      </c>
      <c r="U1461" s="6">
        <f>IFERROR(INDEX([1]!tblLoc[Score],MATCH(INDEX([1]!tblOrg[Loc],MATCH(INDEX(FacList,MATCH(tblTeamSch[[#This Row],[Facility]],INDEX(FacList,,1),0),3),[1]!tblOrg[Org Num],0)),[1]!tblLoc[Loc],0)),"")</f>
        <v>0</v>
      </c>
      <c r="V1461" s="6">
        <f>IF(OR(tblTeamSch[[#This Row],[Court]]="",tblTeamSch[[#This Row],[Home]]&gt;0),0,IF(tblTeamSch[[#This Row],[Court]]&lt;10,0,IF(tblTeamSch[[#This Row],[Home Court]]=10,0,10)))</f>
        <v>0</v>
      </c>
      <c r="W1461" s="6" t="e">
        <f>COUNTIFS(tblTeamSch[Travel Score for Game],10,tblTeamSch[Home],0,#REF!,#REF!)</f>
        <v>#REF!</v>
      </c>
      <c r="X1461" s="6" t="str">
        <f>IFERROR(INDEX(tblTeamSch[Overall Travel Score],MATCH(tblTeamSch[[#This Row],[Opponent]],tblTeamSch[Team],0)),"")</f>
        <v/>
      </c>
      <c r="Y1461" s="6" cm="1">
        <f t="array" ref="Y1461">IF(Y1460="Num",1,IF(Y1460="","",IF(Y1460+1&gt;TotalNumRegGames*2,"",Y1460+1)))</f>
        <v>1460</v>
      </c>
    </row>
    <row r="1462" spans="1:25" ht="13.35" customHeight="1" x14ac:dyDescent="0.3">
      <c r="A1462" s="6" cm="1">
        <f t="array" ref="A14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686</v>
      </c>
      <c r="B1462" s="6" cm="1">
        <f t="array" ref="B14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2" s="6">
        <f>IFERROR(INDEX([1]!tblSchedule[Week Game Scheduled],MATCH(tblTeamSch[[#This Row],[Game Num]],[1]!tblSchedule[GameNum],0)),"")</f>
        <v>6</v>
      </c>
      <c r="D1462" s="6">
        <f>IFERROR(INDEX([1]!tblSchedule[Round],MATCH(tblTeamSch[[#This Row],[Game Num]],[1]!tblSchedule[GameNum],0)),"")</f>
        <v>4</v>
      </c>
      <c r="E1462" s="6">
        <f>IFERROR(INDEX([1]!tblSchedule[Rnd Sch],MATCH(tblTeamSch[[#This Row],[Game Num]],[1]!tblSchedule[GameNum],0)),"")</f>
        <v>4</v>
      </c>
      <c r="F1462" s="6" t="str">
        <f>IFERROR(INDEX([1]!tblSchedule[DLC],MATCH(tblTeamSch[[#This Row],[Game Num]],[1]!tblSchedule[GameNum],0)),"")</f>
        <v>4B3</v>
      </c>
      <c r="G1462" s="7" t="str">
        <f>IFERROR(INDEX([1]!tblSchedule[Facility],MATCH(tblTeamSch[[#This Row],[Game Num]],[1]!tblSchedule[GameNum],0)),"")</f>
        <v>St. Margaret Mary PAC (smaller gym)</v>
      </c>
      <c r="H1462" s="8">
        <f>IFERROR(INDEX([1]!tblSchedule[Game Date],MATCH(tblTeamSch[[#This Row],[Game Num]],[1]!tblSchedule[GameNum],0)),"")</f>
        <v>46032</v>
      </c>
      <c r="I1462" s="9">
        <f>IFERROR(INDEX([1]!tblSchedule[Game Time],MATCH(tblTeamSch[[#This Row],[Game Num]],[1]!tblSchedule[GameNum],0)),"")</f>
        <v>0.52083333333333337</v>
      </c>
      <c r="J1462" s="10" t="str">
        <f>IFERROR(INDEX([1]!tblTeams[Organization],MATCH(tblTeamSch[[#This Row],[Team]],[1]!tblTeams[Team],0)),"")</f>
        <v>St. Margaret Mary</v>
      </c>
      <c r="K1462" s="10" t="str">
        <f>IFERROR(INDEX([1]!tblOrg[Abbr],MATCH(tblTeamSch[[#This Row],[Org]],[1]!tblOrg[Organization],0)),"")</f>
        <v>SMM</v>
      </c>
      <c r="L1462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2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1462" s="6"/>
      <c r="O1462" s="6"/>
      <c r="P1462" s="6"/>
      <c r="Q1462" s="6">
        <f>INDEX([1]!tblSchedule[Home Game],MATCH(tblTeamSch[[#This Row],[Game Num]],[1]!tblSchedule[GameNum],0))</f>
        <v>1</v>
      </c>
      <c r="R1462" s="7" t="e">
        <f>IF(COUNTIFS(tblTeamSch[Team],tblTeamSch[[#This Row],[Team]],#REF!,1)&gt;1,"Y","")</f>
        <v>#REF!</v>
      </c>
      <c r="S1462" s="6">
        <f>INDEX([1]!tblLoc[Score],MATCH(INDEX([1]!tblOrg[Loc],MATCH(tblTeamSch[[#This Row],[Org]],[1]!tblOrg[Organization],0)),[1]!tblLoc[Loc],0))</f>
        <v>0</v>
      </c>
      <c r="T1462" s="6" t="e">
        <f>INDEX([1]!tblLoc[Score],MATCH(INDEX([1]!tblOrg[Loc],MATCH(#REF!,[1]!tblOrg[Abbr],0)),[1]!tblLoc[Loc],0))</f>
        <v>#REF!</v>
      </c>
      <c r="U1462" s="6">
        <f>IFERROR(INDEX([1]!tblLoc[Score],MATCH(INDEX([1]!tblOrg[Loc],MATCH(INDEX(FacList,MATCH(tblTeamSch[[#This Row],[Facility]],INDEX(FacList,,1),0),3),[1]!tblOrg[Org Num],0)),[1]!tblLoc[Loc],0)),"")</f>
        <v>0</v>
      </c>
      <c r="V1462" s="6">
        <f>IF(OR(tblTeamSch[[#This Row],[Court]]="",tblTeamSch[[#This Row],[Home]]&gt;0),0,IF(tblTeamSch[[#This Row],[Court]]&lt;10,0,IF(tblTeamSch[[#This Row],[Home Court]]=10,0,10)))</f>
        <v>0</v>
      </c>
      <c r="W1462" s="6" t="e">
        <f>COUNTIFS(tblTeamSch[Travel Score for Game],10,tblTeamSch[Home],0,#REF!,#REF!)</f>
        <v>#REF!</v>
      </c>
      <c r="X1462" s="6" t="str">
        <f>IFERROR(INDEX(tblTeamSch[Overall Travel Score],MATCH(tblTeamSch[[#This Row],[Opponent]],tblTeamSch[Team],0)),"")</f>
        <v/>
      </c>
      <c r="Y1462" s="6" cm="1">
        <f t="array" ref="Y1462">IF(Y1461="Num",1,IF(Y1461="","",IF(Y1461+1&gt;TotalNumRegGames*2,"",Y1461+1)))</f>
        <v>1461</v>
      </c>
    </row>
    <row r="1463" spans="1:25" ht="13.35" customHeight="1" x14ac:dyDescent="0.3">
      <c r="A1463" s="6" cm="1">
        <f t="array" ref="A14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699</v>
      </c>
      <c r="B1463" s="6" cm="1">
        <f t="array" ref="B14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3" s="6">
        <f>IFERROR(INDEX([1]!tblSchedule[Week Game Scheduled],MATCH(tblTeamSch[[#This Row],[Game Num]],[1]!tblSchedule[GameNum],0)),"")</f>
        <v>7</v>
      </c>
      <c r="D1463" s="6">
        <f>IFERROR(INDEX([1]!tblSchedule[Round],MATCH(tblTeamSch[[#This Row],[Game Num]],[1]!tblSchedule[GameNum],0)),"")</f>
        <v>5</v>
      </c>
      <c r="E1463" s="6">
        <f>IFERROR(INDEX([1]!tblSchedule[Rnd Sch],MATCH(tblTeamSch[[#This Row],[Game Num]],[1]!tblSchedule[GameNum],0)),"")</f>
        <v>5</v>
      </c>
      <c r="F1463" s="6" t="str">
        <f>IFERROR(INDEX([1]!tblSchedule[DLC],MATCH(tblTeamSch[[#This Row],[Game Num]],[1]!tblSchedule[GameNum],0)),"")</f>
        <v>4B3</v>
      </c>
      <c r="G1463" s="7" t="str">
        <f>IFERROR(INDEX([1]!tblSchedule[Facility],MATCH(tblTeamSch[[#This Row],[Game Num]],[1]!tblSchedule[GameNum],0)),"")</f>
        <v>St. Margaret Mary PAC (smaller gym)</v>
      </c>
      <c r="H1463" s="8">
        <f>IFERROR(INDEX([1]!tblSchedule[Game Date],MATCH(tblTeamSch[[#This Row],[Game Num]],[1]!tblSchedule[GameNum],0)),"")</f>
        <v>46039</v>
      </c>
      <c r="I1463" s="9">
        <f>IFERROR(INDEX([1]!tblSchedule[Game Time],MATCH(tblTeamSch[[#This Row],[Game Num]],[1]!tblSchedule[GameNum],0)),"")</f>
        <v>0.4375</v>
      </c>
      <c r="J1463" s="10" t="str">
        <f>IFERROR(INDEX([1]!tblTeams[Organization],MATCH(tblTeamSch[[#This Row],[Team]],[1]!tblTeams[Team],0)),"")</f>
        <v>St. Margaret Mary</v>
      </c>
      <c r="K1463" s="10" t="str">
        <f>IFERROR(INDEX([1]!tblOrg[Abbr],MATCH(tblTeamSch[[#This Row],[Org]],[1]!tblOrg[Organization],0)),"")</f>
        <v>SMM</v>
      </c>
      <c r="L1463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3" s="10" t="str">
        <f>IFERROR(INDEX(IF(tblTeamSch[[#This Row],[1vs2]]=1,[1]!tblSchedule[Team 2 Name],[1]!tblSchedule[Team 1 Name]),MATCH(tblTeamSch[[#This Row],[Game Num]],[1]!tblSchedule[GameNum],0)),"")</f>
        <v>St Bernard BB 4B#3</v>
      </c>
      <c r="N1463" s="6"/>
      <c r="O1463" s="6"/>
      <c r="P1463" s="6"/>
      <c r="Q1463" s="6">
        <f>INDEX([1]!tblSchedule[Home Game],MATCH(tblTeamSch[[#This Row],[Game Num]],[1]!tblSchedule[GameNum],0))</f>
        <v>1</v>
      </c>
      <c r="R1463" s="7" t="e">
        <f>IF(COUNTIFS(tblTeamSch[Team],tblTeamSch[[#This Row],[Team]],#REF!,1)&gt;1,"Y","")</f>
        <v>#REF!</v>
      </c>
      <c r="S1463" s="6">
        <f>INDEX([1]!tblLoc[Score],MATCH(INDEX([1]!tblOrg[Loc],MATCH(tblTeamSch[[#This Row],[Org]],[1]!tblOrg[Organization],0)),[1]!tblLoc[Loc],0))</f>
        <v>0</v>
      </c>
      <c r="T1463" s="6" t="e">
        <f>INDEX([1]!tblLoc[Score],MATCH(INDEX([1]!tblOrg[Loc],MATCH(#REF!,[1]!tblOrg[Abbr],0)),[1]!tblLoc[Loc],0))</f>
        <v>#REF!</v>
      </c>
      <c r="U1463" s="6">
        <f>IFERROR(INDEX([1]!tblLoc[Score],MATCH(INDEX([1]!tblOrg[Loc],MATCH(INDEX(FacList,MATCH(tblTeamSch[[#This Row],[Facility]],INDEX(FacList,,1),0),3),[1]!tblOrg[Org Num],0)),[1]!tblLoc[Loc],0)),"")</f>
        <v>0</v>
      </c>
      <c r="V1463" s="6">
        <f>IF(OR(tblTeamSch[[#This Row],[Court]]="",tblTeamSch[[#This Row],[Home]]&gt;0),0,IF(tblTeamSch[[#This Row],[Court]]&lt;10,0,IF(tblTeamSch[[#This Row],[Home Court]]=10,0,10)))</f>
        <v>0</v>
      </c>
      <c r="W1463" s="6" t="e">
        <f>COUNTIFS(tblTeamSch[Travel Score for Game],10,tblTeamSch[Home],0,#REF!,#REF!)</f>
        <v>#REF!</v>
      </c>
      <c r="X1463" s="6" t="str">
        <f>IFERROR(INDEX(tblTeamSch[Overall Travel Score],MATCH(tblTeamSch[[#This Row],[Opponent]],tblTeamSch[Team],0)),"")</f>
        <v/>
      </c>
      <c r="Y1463" s="6" cm="1">
        <f t="array" ref="Y1463">IF(Y1462="Num",1,IF(Y1462="","",IF(Y1462+1&gt;TotalNumRegGames*2,"",Y1462+1)))</f>
        <v>1462</v>
      </c>
    </row>
    <row r="1464" spans="1:25" ht="13.35" customHeight="1" x14ac:dyDescent="0.3">
      <c r="A1464" s="6" cm="1">
        <f t="array" ref="A14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712</v>
      </c>
      <c r="B1464" s="6" cm="1">
        <f t="array" ref="B14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4" s="6">
        <f>IFERROR(INDEX([1]!tblSchedule[Week Game Scheduled],MATCH(tblTeamSch[[#This Row],[Game Num]],[1]!tblSchedule[GameNum],0)),"")</f>
        <v>8</v>
      </c>
      <c r="D1464" s="6">
        <f>IFERROR(INDEX([1]!tblSchedule[Round],MATCH(tblTeamSch[[#This Row],[Game Num]],[1]!tblSchedule[GameNum],0)),"")</f>
        <v>6</v>
      </c>
      <c r="E1464" s="6">
        <f>IFERROR(INDEX([1]!tblSchedule[Rnd Sch],MATCH(tblTeamSch[[#This Row],[Game Num]],[1]!tblSchedule[GameNum],0)),"")</f>
        <v>6</v>
      </c>
      <c r="F1464" s="6" t="str">
        <f>IFERROR(INDEX([1]!tblSchedule[DLC],MATCH(tblTeamSch[[#This Row],[Game Num]],[1]!tblSchedule[GameNum],0)),"")</f>
        <v>4B3</v>
      </c>
      <c r="G1464" s="7" t="str">
        <f>IFERROR(INDEX([1]!tblSchedule[Facility],MATCH(tblTeamSch[[#This Row],[Game Num]],[1]!tblSchedule[GameNum],0)),"")</f>
        <v>St. Margaret Mary PAC (smaller gym)</v>
      </c>
      <c r="H1464" s="8">
        <f>IFERROR(INDEX([1]!tblSchedule[Game Date],MATCH(tblTeamSch[[#This Row],[Game Num]],[1]!tblSchedule[GameNum],0)),"")</f>
        <v>46046</v>
      </c>
      <c r="I1464" s="9">
        <f>IFERROR(INDEX([1]!tblSchedule[Game Time],MATCH(tblTeamSch[[#This Row],[Game Num]],[1]!tblSchedule[GameNum],0)),"")</f>
        <v>0.47916666666666669</v>
      </c>
      <c r="J1464" s="10" t="str">
        <f>IFERROR(INDEX([1]!tblTeams[Organization],MATCH(tblTeamSch[[#This Row],[Team]],[1]!tblTeams[Team],0)),"")</f>
        <v>St. Margaret Mary</v>
      </c>
      <c r="K1464" s="10" t="str">
        <f>IFERROR(INDEX([1]!tblOrg[Abbr],MATCH(tblTeamSch[[#This Row],[Org]],[1]!tblOrg[Organization],0)),"")</f>
        <v>SMM</v>
      </c>
      <c r="L1464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4" s="10" t="str">
        <f>IFERROR(INDEX(IF(tblTeamSch[[#This Row],[1vs2]]=1,[1]!tblSchedule[Team 2 Name],[1]!tblSchedule[Team 1 Name]),MATCH(tblTeamSch[[#This Row],[Game Num]],[1]!tblSchedule[GameNum],0)),"")</f>
        <v>SHMS BB 4B#3</v>
      </c>
      <c r="N1464" s="6"/>
      <c r="O1464" s="6"/>
      <c r="P1464" s="6"/>
      <c r="Q1464" s="6">
        <f>INDEX([1]!tblSchedule[Home Game],MATCH(tblTeamSch[[#This Row],[Game Num]],[1]!tblSchedule[GameNum],0))</f>
        <v>1</v>
      </c>
      <c r="R1464" s="7" t="e">
        <f>IF(COUNTIFS(tblTeamSch[Team],tblTeamSch[[#This Row],[Team]],#REF!,1)&gt;1,"Y","")</f>
        <v>#REF!</v>
      </c>
      <c r="S1464" s="6">
        <f>INDEX([1]!tblLoc[Score],MATCH(INDEX([1]!tblOrg[Loc],MATCH(tblTeamSch[[#This Row],[Org]],[1]!tblOrg[Organization],0)),[1]!tblLoc[Loc],0))</f>
        <v>0</v>
      </c>
      <c r="T1464" s="6" t="e">
        <f>INDEX([1]!tblLoc[Score],MATCH(INDEX([1]!tblOrg[Loc],MATCH(#REF!,[1]!tblOrg[Abbr],0)),[1]!tblLoc[Loc],0))</f>
        <v>#REF!</v>
      </c>
      <c r="U1464" s="6">
        <f>IFERROR(INDEX([1]!tblLoc[Score],MATCH(INDEX([1]!tblOrg[Loc],MATCH(INDEX(FacList,MATCH(tblTeamSch[[#This Row],[Facility]],INDEX(FacList,,1),0),3),[1]!tblOrg[Org Num],0)),[1]!tblLoc[Loc],0)),"")</f>
        <v>0</v>
      </c>
      <c r="V1464" s="6">
        <f>IF(OR(tblTeamSch[[#This Row],[Court]]="",tblTeamSch[[#This Row],[Home]]&gt;0),0,IF(tblTeamSch[[#This Row],[Court]]&lt;10,0,IF(tblTeamSch[[#This Row],[Home Court]]=10,0,10)))</f>
        <v>0</v>
      </c>
      <c r="W1464" s="6" t="e">
        <f>COUNTIFS(tblTeamSch[Travel Score for Game],10,tblTeamSch[Home],0,#REF!,#REF!)</f>
        <v>#REF!</v>
      </c>
      <c r="X1464" s="6" t="str">
        <f>IFERROR(INDEX(tblTeamSch[Overall Travel Score],MATCH(tblTeamSch[[#This Row],[Opponent]],tblTeamSch[Team],0)),"")</f>
        <v/>
      </c>
      <c r="Y1464" s="6" cm="1">
        <f t="array" ref="Y1464">IF(Y1463="Num",1,IF(Y1463="","",IF(Y1463+1&gt;TotalNumRegGames*2,"",Y1463+1)))</f>
        <v>1463</v>
      </c>
    </row>
    <row r="1465" spans="1:25" ht="13.35" customHeight="1" x14ac:dyDescent="0.3">
      <c r="A1465" s="6" cm="1">
        <f t="array" ref="A14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725</v>
      </c>
      <c r="B1465" s="6" cm="1">
        <f t="array" ref="B14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5" s="6">
        <f>IFERROR(INDEX([1]!tblSchedule[Week Game Scheduled],MATCH(tblTeamSch[[#This Row],[Game Num]],[1]!tblSchedule[GameNum],0)),"")</f>
        <v>9</v>
      </c>
      <c r="D1465" s="6">
        <f>IFERROR(INDEX([1]!tblSchedule[Round],MATCH(tblTeamSch[[#This Row],[Game Num]],[1]!tblSchedule[GameNum],0)),"")</f>
        <v>7</v>
      </c>
      <c r="E1465" s="6">
        <f>IFERROR(INDEX([1]!tblSchedule[Rnd Sch],MATCH(tblTeamSch[[#This Row],[Game Num]],[1]!tblSchedule[GameNum],0)),"")</f>
        <v>7</v>
      </c>
      <c r="F1465" s="6" t="str">
        <f>IFERROR(INDEX([1]!tblSchedule[DLC],MATCH(tblTeamSch[[#This Row],[Game Num]],[1]!tblSchedule[GameNum],0)),"")</f>
        <v>4B3</v>
      </c>
      <c r="G1465" s="7" t="str">
        <f>IFERROR(INDEX([1]!tblSchedule[Facility],MATCH(tblTeamSch[[#This Row],[Game Num]],[1]!tblSchedule[GameNum],0)),"")</f>
        <v>St Edward Gym</v>
      </c>
      <c r="H1465" s="8">
        <f>IFERROR(INDEX([1]!tblSchedule[Game Date],MATCH(tblTeamSch[[#This Row],[Game Num]],[1]!tblSchedule[GameNum],0)),"")</f>
        <v>46053</v>
      </c>
      <c r="I1465" s="9">
        <f>IFERROR(INDEX([1]!tblSchedule[Game Time],MATCH(tblTeamSch[[#This Row],[Game Num]],[1]!tblSchedule[GameNum],0)),"")</f>
        <v>0.5</v>
      </c>
      <c r="J1465" s="10" t="str">
        <f>IFERROR(INDEX([1]!tblTeams[Organization],MATCH(tblTeamSch[[#This Row],[Team]],[1]!tblTeams[Team],0)),"")</f>
        <v>St. Margaret Mary</v>
      </c>
      <c r="K1465" s="10" t="str">
        <f>IFERROR(INDEX([1]!tblOrg[Abbr],MATCH(tblTeamSch[[#This Row],[Org]],[1]!tblOrg[Organization],0)),"")</f>
        <v>SMM</v>
      </c>
      <c r="L1465" s="10" t="str">
        <f>IFERROR(INDEX(IF(tblTeamSch[[#This Row],[1vs2]]=1,[1]!tblSchedule[Team 1 Name],[1]!tblSchedule[Team 2 Name]),MATCH(tblTeamSch[[#This Row],[Game Num]],[1]!tblSchedule[GameNum],0)),"")</f>
        <v>St. Margaret Mary BB 4B#3 Black</v>
      </c>
      <c r="M1465" s="10" t="str">
        <f>IFERROR(INDEX(IF(tblTeamSch[[#This Row],[1vs2]]=1,[1]!tblSchedule[Team 2 Name],[1]!tblSchedule[Team 1 Name]),MATCH(tblTeamSch[[#This Row],[Game Num]],[1]!tblSchedule[GameNum],0)),"")</f>
        <v>St Edward Bball 4B3</v>
      </c>
      <c r="N1465" s="6"/>
      <c r="O1465" s="6"/>
      <c r="P1465" s="6"/>
      <c r="Q1465" s="6">
        <f>INDEX([1]!tblSchedule[Home Game],MATCH(tblTeamSch[[#This Row],[Game Num]],[1]!tblSchedule[GameNum],0))</f>
        <v>1</v>
      </c>
      <c r="R1465" s="7" t="e">
        <f>IF(COUNTIFS(tblTeamSch[Team],tblTeamSch[[#This Row],[Team]],#REF!,1)&gt;1,"Y","")</f>
        <v>#REF!</v>
      </c>
      <c r="S1465" s="6">
        <f>INDEX([1]!tblLoc[Score],MATCH(INDEX([1]!tblOrg[Loc],MATCH(tblTeamSch[[#This Row],[Org]],[1]!tblOrg[Organization],0)),[1]!tblLoc[Loc],0))</f>
        <v>0</v>
      </c>
      <c r="T1465" s="6" t="e">
        <f>INDEX([1]!tblLoc[Score],MATCH(INDEX([1]!tblOrg[Loc],MATCH(#REF!,[1]!tblOrg[Abbr],0)),[1]!tblLoc[Loc],0))</f>
        <v>#REF!</v>
      </c>
      <c r="U1465" s="6">
        <f>IFERROR(INDEX([1]!tblLoc[Score],MATCH(INDEX([1]!tblOrg[Loc],MATCH(INDEX(FacList,MATCH(tblTeamSch[[#This Row],[Facility]],INDEX(FacList,,1),0),3),[1]!tblOrg[Org Num],0)),[1]!tblLoc[Loc],0)),"")</f>
        <v>7</v>
      </c>
      <c r="V1465" s="6">
        <f>IF(OR(tblTeamSch[[#This Row],[Court]]="",tblTeamSch[[#This Row],[Home]]&gt;0),0,IF(tblTeamSch[[#This Row],[Court]]&lt;10,0,IF(tblTeamSch[[#This Row],[Home Court]]=10,0,10)))</f>
        <v>0</v>
      </c>
      <c r="W1465" s="6" t="e">
        <f>COUNTIFS(tblTeamSch[Travel Score for Game],10,tblTeamSch[Home],0,#REF!,#REF!)</f>
        <v>#REF!</v>
      </c>
      <c r="X1465" s="6" t="str">
        <f>IFERROR(INDEX(tblTeamSch[Overall Travel Score],MATCH(tblTeamSch[[#This Row],[Opponent]],tblTeamSch[Team],0)),"")</f>
        <v/>
      </c>
      <c r="Y1465" s="6" cm="1">
        <f t="array" ref="Y1465">IF(Y1464="Num",1,IF(Y1464="","",IF(Y1464+1&gt;TotalNumRegGames*2,"",Y1464+1)))</f>
        <v>1464</v>
      </c>
    </row>
    <row r="1466" spans="1:25" ht="13.35" customHeight="1" x14ac:dyDescent="0.3">
      <c r="A1466" s="6" cm="1">
        <f t="array" ref="A14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650</v>
      </c>
      <c r="B1466" s="6" cm="1">
        <f t="array" ref="B14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66" s="6">
        <f>IFERROR(INDEX([1]!tblSchedule[Week Game Scheduled],MATCH(tblTeamSch[[#This Row],[Game Num]],[1]!tblSchedule[GameNum],0)),"")</f>
        <v>49</v>
      </c>
      <c r="D1466" s="6">
        <f>IFERROR(INDEX([1]!tblSchedule[Round],MATCH(tblTeamSch[[#This Row],[Game Num]],[1]!tblSchedule[GameNum],0)),"")</f>
        <v>1</v>
      </c>
      <c r="E1466" s="6">
        <f>IFERROR(INDEX([1]!tblSchedule[Rnd Sch],MATCH(tblTeamSch[[#This Row],[Game Num]],[1]!tblSchedule[GameNum],0)),"")</f>
        <v>1</v>
      </c>
      <c r="F1466" s="6" t="str">
        <f>IFERROR(INDEX([1]!tblSchedule[DLC],MATCH(tblTeamSch[[#This Row],[Game Num]],[1]!tblSchedule[GameNum],0)),"")</f>
        <v>4B3</v>
      </c>
      <c r="G1466" s="7" t="str">
        <f>IFERROR(INDEX([1]!tblSchedule[Facility],MATCH(tblTeamSch[[#This Row],[Game Num]],[1]!tblSchedule[GameNum],0)),"")</f>
        <v>Holy Trinity Parish School</v>
      </c>
      <c r="H1466" s="8">
        <f>IFERROR(INDEX([1]!tblSchedule[Game Date],MATCH(tblTeamSch[[#This Row],[Game Num]],[1]!tblSchedule[GameNum],0)),"")</f>
        <v>45997</v>
      </c>
      <c r="I1466" s="9">
        <f>IFERROR(INDEX([1]!tblSchedule[Game Time],MATCH(tblTeamSch[[#This Row],[Game Num]],[1]!tblSchedule[GameNum],0)),"")</f>
        <v>0.41666666666666669</v>
      </c>
      <c r="J1466" s="10" t="str">
        <f>IFERROR(INDEX([1]!tblTeams[Organization],MATCH(tblTeamSch[[#This Row],[Team]],[1]!tblTeams[Team],0)),"")</f>
        <v>St. Margaret Mary</v>
      </c>
      <c r="K1466" s="10" t="str">
        <f>IFERROR(INDEX([1]!tblOrg[Abbr],MATCH(tblTeamSch[[#This Row],[Org]],[1]!tblOrg[Organization],0)),"")</f>
        <v>SMM</v>
      </c>
      <c r="L1466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66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1466" s="6"/>
      <c r="O1466" s="6"/>
      <c r="P1466" s="6"/>
      <c r="Q1466" s="6">
        <f>INDEX([1]!tblSchedule[Home Game],MATCH(tblTeamSch[[#This Row],[Game Num]],[1]!tblSchedule[GameNum],0))</f>
        <v>1</v>
      </c>
      <c r="R1466" s="7" t="e">
        <f>IF(COUNTIFS(tblTeamSch[Team],tblTeamSch[[#This Row],[Team]],#REF!,1)&gt;1,"Y","")</f>
        <v>#REF!</v>
      </c>
      <c r="S1466" s="6">
        <f>INDEX([1]!tblLoc[Score],MATCH(INDEX([1]!tblOrg[Loc],MATCH(tblTeamSch[[#This Row],[Org]],[1]!tblOrg[Organization],0)),[1]!tblLoc[Loc],0))</f>
        <v>0</v>
      </c>
      <c r="T1466" s="6" t="e">
        <f>INDEX([1]!tblLoc[Score],MATCH(INDEX([1]!tblOrg[Loc],MATCH(#REF!,[1]!tblOrg[Abbr],0)),[1]!tblLoc[Loc],0))</f>
        <v>#REF!</v>
      </c>
      <c r="U1466" s="6">
        <f>IFERROR(INDEX([1]!tblLoc[Score],MATCH(INDEX([1]!tblOrg[Loc],MATCH(INDEX(FacList,MATCH(tblTeamSch[[#This Row],[Facility]],INDEX(FacList,,1),0),3),[1]!tblOrg[Org Num],0)),[1]!tblLoc[Loc],0)),"")</f>
        <v>0</v>
      </c>
      <c r="V1466" s="6">
        <f>IF(OR(tblTeamSch[[#This Row],[Court]]="",tblTeamSch[[#This Row],[Home]]&gt;0),0,IF(tblTeamSch[[#This Row],[Court]]&lt;10,0,IF(tblTeamSch[[#This Row],[Home Court]]=10,0,10)))</f>
        <v>0</v>
      </c>
      <c r="W1466" s="6" t="e">
        <f>COUNTIFS(tblTeamSch[Travel Score for Game],10,tblTeamSch[Home],0,#REF!,#REF!)</f>
        <v>#REF!</v>
      </c>
      <c r="X1466" s="6" t="str">
        <f>IFERROR(INDEX(tblTeamSch[Overall Travel Score],MATCH(tblTeamSch[[#This Row],[Opponent]],tblTeamSch[Team],0)),"")</f>
        <v/>
      </c>
      <c r="Y1466" s="6" cm="1">
        <f t="array" ref="Y1466">IF(Y1465="Num",1,IF(Y1465="","",IF(Y1465+1&gt;TotalNumRegGames*2,"",Y1465+1)))</f>
        <v>1465</v>
      </c>
    </row>
    <row r="1467" spans="1:25" ht="13.35" customHeight="1" x14ac:dyDescent="0.3">
      <c r="A1467" s="6" cm="1">
        <f t="array" ref="A14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664</v>
      </c>
      <c r="B1467" s="6" cm="1">
        <f t="array" ref="B14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7" s="6">
        <f>IFERROR(INDEX([1]!tblSchedule[Week Game Scheduled],MATCH(tblTeamSch[[#This Row],[Game Num]],[1]!tblSchedule[GameNum],0)),"")</f>
        <v>50</v>
      </c>
      <c r="D1467" s="6">
        <f>IFERROR(INDEX([1]!tblSchedule[Round],MATCH(tblTeamSch[[#This Row],[Game Num]],[1]!tblSchedule[GameNum],0)),"")</f>
        <v>2</v>
      </c>
      <c r="E1467" s="6">
        <f>IFERROR(INDEX([1]!tblSchedule[Rnd Sch],MATCH(tblTeamSch[[#This Row],[Game Num]],[1]!tblSchedule[GameNum],0)),"")</f>
        <v>2</v>
      </c>
      <c r="F1467" s="6" t="str">
        <f>IFERROR(INDEX([1]!tblSchedule[DLC],MATCH(tblTeamSch[[#This Row],[Game Num]],[1]!tblSchedule[GameNum],0)),"")</f>
        <v>4B3</v>
      </c>
      <c r="G1467" s="7" t="str">
        <f>IFERROR(INDEX([1]!tblSchedule[Facility],MATCH(tblTeamSch[[#This Row],[Game Num]],[1]!tblSchedule[GameNum],0)),"")</f>
        <v>St. Margaret Mary PAC (smaller gym)</v>
      </c>
      <c r="H1467" s="8">
        <f>IFERROR(INDEX([1]!tblSchedule[Game Date],MATCH(tblTeamSch[[#This Row],[Game Num]],[1]!tblSchedule[GameNum],0)),"")</f>
        <v>46004</v>
      </c>
      <c r="I1467" s="9">
        <f>IFERROR(INDEX([1]!tblSchedule[Game Time],MATCH(tblTeamSch[[#This Row],[Game Num]],[1]!tblSchedule[GameNum],0)),"")</f>
        <v>0.60416666666666663</v>
      </c>
      <c r="J1467" s="10" t="str">
        <f>IFERROR(INDEX([1]!tblTeams[Organization],MATCH(tblTeamSch[[#This Row],[Team]],[1]!tblTeams[Team],0)),"")</f>
        <v>St. Margaret Mary</v>
      </c>
      <c r="K1467" s="10" t="str">
        <f>IFERROR(INDEX([1]!tblOrg[Abbr],MATCH(tblTeamSch[[#This Row],[Org]],[1]!tblOrg[Organization],0)),"")</f>
        <v>SMM</v>
      </c>
      <c r="L1467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67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1467" s="6"/>
      <c r="O1467" s="6"/>
      <c r="P1467" s="6"/>
      <c r="Q1467" s="6">
        <f>INDEX([1]!tblSchedule[Home Game],MATCH(tblTeamSch[[#This Row],[Game Num]],[1]!tblSchedule[GameNum],0))</f>
        <v>1</v>
      </c>
      <c r="R1467" s="7" t="e">
        <f>IF(COUNTIFS(tblTeamSch[Team],tblTeamSch[[#This Row],[Team]],#REF!,1)&gt;1,"Y","")</f>
        <v>#REF!</v>
      </c>
      <c r="S1467" s="6">
        <f>INDEX([1]!tblLoc[Score],MATCH(INDEX([1]!tblOrg[Loc],MATCH(tblTeamSch[[#This Row],[Org]],[1]!tblOrg[Organization],0)),[1]!tblLoc[Loc],0))</f>
        <v>0</v>
      </c>
      <c r="T1467" s="6" t="e">
        <f>INDEX([1]!tblLoc[Score],MATCH(INDEX([1]!tblOrg[Loc],MATCH(#REF!,[1]!tblOrg[Abbr],0)),[1]!tblLoc[Loc],0))</f>
        <v>#REF!</v>
      </c>
      <c r="U1467" s="6">
        <f>IFERROR(INDEX([1]!tblLoc[Score],MATCH(INDEX([1]!tblOrg[Loc],MATCH(INDEX(FacList,MATCH(tblTeamSch[[#This Row],[Facility]],INDEX(FacList,,1),0),3),[1]!tblOrg[Org Num],0)),[1]!tblLoc[Loc],0)),"")</f>
        <v>0</v>
      </c>
      <c r="V1467" s="6">
        <f>IF(OR(tblTeamSch[[#This Row],[Court]]="",tblTeamSch[[#This Row],[Home]]&gt;0),0,IF(tblTeamSch[[#This Row],[Court]]&lt;10,0,IF(tblTeamSch[[#This Row],[Home Court]]=10,0,10)))</f>
        <v>0</v>
      </c>
      <c r="W1467" s="6" t="e">
        <f>COUNTIFS(tblTeamSch[Travel Score for Game],10,tblTeamSch[Home],0,#REF!,#REF!)</f>
        <v>#REF!</v>
      </c>
      <c r="X1467" s="6" t="str">
        <f>IFERROR(INDEX(tblTeamSch[Overall Travel Score],MATCH(tblTeamSch[[#This Row],[Opponent]],tblTeamSch[Team],0)),"")</f>
        <v/>
      </c>
      <c r="Y1467" s="6" cm="1">
        <f t="array" ref="Y1467">IF(Y1466="Num",1,IF(Y1466="","",IF(Y1466+1&gt;TotalNumRegGames*2,"",Y1466+1)))</f>
        <v>1466</v>
      </c>
    </row>
    <row r="1468" spans="1:25" ht="13.35" customHeight="1" x14ac:dyDescent="0.3">
      <c r="A1468" s="6" cm="1">
        <f t="array" ref="A14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678</v>
      </c>
      <c r="B1468" s="6" cm="1">
        <f t="array" ref="B14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68" s="6">
        <f>IFERROR(INDEX([1]!tblSchedule[Week Game Scheduled],MATCH(tblTeamSch[[#This Row],[Game Num]],[1]!tblSchedule[GameNum],0)),"")</f>
        <v>5</v>
      </c>
      <c r="D1468" s="6">
        <f>IFERROR(INDEX([1]!tblSchedule[Round],MATCH(tblTeamSch[[#This Row],[Game Num]],[1]!tblSchedule[GameNum],0)),"")</f>
        <v>3</v>
      </c>
      <c r="E1468" s="6">
        <f>IFERROR(INDEX([1]!tblSchedule[Rnd Sch],MATCH(tblTeamSch[[#This Row],[Game Num]],[1]!tblSchedule[GameNum],0)),"")</f>
        <v>3</v>
      </c>
      <c r="F1468" s="6" t="str">
        <f>IFERROR(INDEX([1]!tblSchedule[DLC],MATCH(tblTeamSch[[#This Row],[Game Num]],[1]!tblSchedule[GameNum],0)),"")</f>
        <v>4B3</v>
      </c>
      <c r="G1468" s="7" t="str">
        <f>IFERROR(INDEX([1]!tblSchedule[Facility],MATCH(tblTeamSch[[#This Row],[Game Num]],[1]!tblSchedule[GameNum],0)),"")</f>
        <v>St. Patrick's Celtic Center</v>
      </c>
      <c r="H1468" s="8">
        <f>IFERROR(INDEX([1]!tblSchedule[Game Date],MATCH(tblTeamSch[[#This Row],[Game Num]],[1]!tblSchedule[GameNum],0)),"")</f>
        <v>46025</v>
      </c>
      <c r="I1468" s="9">
        <f>IFERROR(INDEX([1]!tblSchedule[Game Time],MATCH(tblTeamSch[[#This Row],[Game Num]],[1]!tblSchedule[GameNum],0)),"")</f>
        <v>0.58333333333333337</v>
      </c>
      <c r="J1468" s="10" t="str">
        <f>IFERROR(INDEX([1]!tblTeams[Organization],MATCH(tblTeamSch[[#This Row],[Team]],[1]!tblTeams[Team],0)),"")</f>
        <v>St. Margaret Mary</v>
      </c>
      <c r="K1468" s="10" t="str">
        <f>IFERROR(INDEX([1]!tblOrg[Abbr],MATCH(tblTeamSch[[#This Row],[Org]],[1]!tblOrg[Organization],0)),"")</f>
        <v>SMM</v>
      </c>
      <c r="L1468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68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1468" s="6"/>
      <c r="O1468" s="6"/>
      <c r="P1468" s="6"/>
      <c r="Q1468" s="6">
        <f>INDEX([1]!tblSchedule[Home Game],MATCH(tblTeamSch[[#This Row],[Game Num]],[1]!tblSchedule[GameNum],0))</f>
        <v>1</v>
      </c>
      <c r="R1468" s="7" t="e">
        <f>IF(COUNTIFS(tblTeamSch[Team],tblTeamSch[[#This Row],[Team]],#REF!,1)&gt;1,"Y","")</f>
        <v>#REF!</v>
      </c>
      <c r="S1468" s="6">
        <f>INDEX([1]!tblLoc[Score],MATCH(INDEX([1]!tblOrg[Loc],MATCH(tblTeamSch[[#This Row],[Org]],[1]!tblOrg[Organization],0)),[1]!tblLoc[Loc],0))</f>
        <v>0</v>
      </c>
      <c r="T1468" s="6" t="e">
        <f>INDEX([1]!tblLoc[Score],MATCH(INDEX([1]!tblOrg[Loc],MATCH(#REF!,[1]!tblOrg[Abbr],0)),[1]!tblLoc[Loc],0))</f>
        <v>#REF!</v>
      </c>
      <c r="U1468" s="6">
        <f>IFERROR(INDEX([1]!tblLoc[Score],MATCH(INDEX([1]!tblOrg[Loc],MATCH(INDEX(FacList,MATCH(tblTeamSch[[#This Row],[Facility]],INDEX(FacList,,1),0),3),[1]!tblOrg[Org Num],0)),[1]!tblLoc[Loc],0)),"")</f>
        <v>4</v>
      </c>
      <c r="V1468" s="6">
        <f>IF(OR(tblTeamSch[[#This Row],[Court]]="",tblTeamSch[[#This Row],[Home]]&gt;0),0,IF(tblTeamSch[[#This Row],[Court]]&lt;10,0,IF(tblTeamSch[[#This Row],[Home Court]]=10,0,10)))</f>
        <v>0</v>
      </c>
      <c r="W1468" s="6" t="e">
        <f>COUNTIFS(tblTeamSch[Travel Score for Game],10,tblTeamSch[Home],0,#REF!,#REF!)</f>
        <v>#REF!</v>
      </c>
      <c r="X1468" s="6" t="str">
        <f>IFERROR(INDEX(tblTeamSch[Overall Travel Score],MATCH(tblTeamSch[[#This Row],[Opponent]],tblTeamSch[Team],0)),"")</f>
        <v/>
      </c>
      <c r="Y1468" s="6" cm="1">
        <f t="array" ref="Y1468">IF(Y1467="Num",1,IF(Y1467="","",IF(Y1467+1&gt;TotalNumRegGames*2,"",Y1467+1)))</f>
        <v>1467</v>
      </c>
    </row>
    <row r="1469" spans="1:25" ht="13.35" customHeight="1" x14ac:dyDescent="0.3">
      <c r="A1469" s="6" cm="1">
        <f t="array" ref="A14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692</v>
      </c>
      <c r="B1469" s="6" cm="1">
        <f t="array" ref="B14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69" s="6">
        <f>IFERROR(INDEX([1]!tblSchedule[Week Game Scheduled],MATCH(tblTeamSch[[#This Row],[Game Num]],[1]!tblSchedule[GameNum],0)),"")</f>
        <v>6</v>
      </c>
      <c r="D1469" s="6">
        <f>IFERROR(INDEX([1]!tblSchedule[Round],MATCH(tblTeamSch[[#This Row],[Game Num]],[1]!tblSchedule[GameNum],0)),"")</f>
        <v>4</v>
      </c>
      <c r="E1469" s="6">
        <f>IFERROR(INDEX([1]!tblSchedule[Rnd Sch],MATCH(tblTeamSch[[#This Row],[Game Num]],[1]!tblSchedule[GameNum],0)),"")</f>
        <v>4</v>
      </c>
      <c r="F1469" s="6" t="str">
        <f>IFERROR(INDEX([1]!tblSchedule[DLC],MATCH(tblTeamSch[[#This Row],[Game Num]],[1]!tblSchedule[GameNum],0)),"")</f>
        <v>4B3</v>
      </c>
      <c r="G1469" s="7" t="str">
        <f>IFERROR(INDEX([1]!tblSchedule[Facility],MATCH(tblTeamSch[[#This Row],[Game Num]],[1]!tblSchedule[GameNum],0)),"")</f>
        <v>St. Margaret Mary PAC (smaller gym)</v>
      </c>
      <c r="H1469" s="8">
        <f>IFERROR(INDEX([1]!tblSchedule[Game Date],MATCH(tblTeamSch[[#This Row],[Game Num]],[1]!tblSchedule[GameNum],0)),"")</f>
        <v>46032</v>
      </c>
      <c r="I1469" s="9">
        <f>IFERROR(INDEX([1]!tblSchedule[Game Time],MATCH(tblTeamSch[[#This Row],[Game Num]],[1]!tblSchedule[GameNum],0)),"")</f>
        <v>0.5625</v>
      </c>
      <c r="J1469" s="10" t="str">
        <f>IFERROR(INDEX([1]!tblTeams[Organization],MATCH(tblTeamSch[[#This Row],[Team]],[1]!tblTeams[Team],0)),"")</f>
        <v>St. Margaret Mary</v>
      </c>
      <c r="K1469" s="10" t="str">
        <f>IFERROR(INDEX([1]!tblOrg[Abbr],MATCH(tblTeamSch[[#This Row],[Org]],[1]!tblOrg[Organization],0)),"")</f>
        <v>SMM</v>
      </c>
      <c r="L1469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69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1469" s="6"/>
      <c r="O1469" s="6"/>
      <c r="P1469" s="6"/>
      <c r="Q1469" s="6">
        <f>INDEX([1]!tblSchedule[Home Game],MATCH(tblTeamSch[[#This Row],[Game Num]],[1]!tblSchedule[GameNum],0))</f>
        <v>1</v>
      </c>
      <c r="R1469" s="7" t="e">
        <f>IF(COUNTIFS(tblTeamSch[Team],tblTeamSch[[#This Row],[Team]],#REF!,1)&gt;1,"Y","")</f>
        <v>#REF!</v>
      </c>
      <c r="S1469" s="6">
        <f>INDEX([1]!tblLoc[Score],MATCH(INDEX([1]!tblOrg[Loc],MATCH(tblTeamSch[[#This Row],[Org]],[1]!tblOrg[Organization],0)),[1]!tblLoc[Loc],0))</f>
        <v>0</v>
      </c>
      <c r="T1469" s="6" t="e">
        <f>INDEX([1]!tblLoc[Score],MATCH(INDEX([1]!tblOrg[Loc],MATCH(#REF!,[1]!tblOrg[Abbr],0)),[1]!tblLoc[Loc],0))</f>
        <v>#REF!</v>
      </c>
      <c r="U1469" s="6">
        <f>IFERROR(INDEX([1]!tblLoc[Score],MATCH(INDEX([1]!tblOrg[Loc],MATCH(INDEX(FacList,MATCH(tblTeamSch[[#This Row],[Facility]],INDEX(FacList,,1),0),3),[1]!tblOrg[Org Num],0)),[1]!tblLoc[Loc],0)),"")</f>
        <v>0</v>
      </c>
      <c r="V1469" s="6">
        <f>IF(OR(tblTeamSch[[#This Row],[Court]]="",tblTeamSch[[#This Row],[Home]]&gt;0),0,IF(tblTeamSch[[#This Row],[Court]]&lt;10,0,IF(tblTeamSch[[#This Row],[Home Court]]=10,0,10)))</f>
        <v>0</v>
      </c>
      <c r="W1469" s="6" t="e">
        <f>COUNTIFS(tblTeamSch[Travel Score for Game],10,tblTeamSch[Home],0,#REF!,#REF!)</f>
        <v>#REF!</v>
      </c>
      <c r="X1469" s="6" t="str">
        <f>IFERROR(INDEX(tblTeamSch[Overall Travel Score],MATCH(tblTeamSch[[#This Row],[Opponent]],tblTeamSch[Team],0)),"")</f>
        <v/>
      </c>
      <c r="Y1469" s="6" cm="1">
        <f t="array" ref="Y1469">IF(Y1468="Num",1,IF(Y1468="","",IF(Y1468+1&gt;TotalNumRegGames*2,"",Y1468+1)))</f>
        <v>1468</v>
      </c>
    </row>
    <row r="1470" spans="1:25" ht="13.35" customHeight="1" x14ac:dyDescent="0.3">
      <c r="A1470" s="6" cm="1">
        <f t="array" ref="A14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706</v>
      </c>
      <c r="B1470" s="6" cm="1">
        <f t="array" ref="B14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70" s="6">
        <f>IFERROR(INDEX([1]!tblSchedule[Week Game Scheduled],MATCH(tblTeamSch[[#This Row],[Game Num]],[1]!tblSchedule[GameNum],0)),"")</f>
        <v>7</v>
      </c>
      <c r="D1470" s="6">
        <f>IFERROR(INDEX([1]!tblSchedule[Round],MATCH(tblTeamSch[[#This Row],[Game Num]],[1]!tblSchedule[GameNum],0)),"")</f>
        <v>5</v>
      </c>
      <c r="E1470" s="6">
        <f>IFERROR(INDEX([1]!tblSchedule[Rnd Sch],MATCH(tblTeamSch[[#This Row],[Game Num]],[1]!tblSchedule[GameNum],0)),"")</f>
        <v>5</v>
      </c>
      <c r="F1470" s="6" t="str">
        <f>IFERROR(INDEX([1]!tblSchedule[DLC],MATCH(tblTeamSch[[#This Row],[Game Num]],[1]!tblSchedule[GameNum],0)),"")</f>
        <v>4B3</v>
      </c>
      <c r="G1470" s="7" t="str">
        <f>IFERROR(INDEX([1]!tblSchedule[Facility],MATCH(tblTeamSch[[#This Row],[Game Num]],[1]!tblSchedule[GameNum],0)),"")</f>
        <v>St. Michael Community Center</v>
      </c>
      <c r="H1470" s="8">
        <f>IFERROR(INDEX([1]!tblSchedule[Game Date],MATCH(tblTeamSch[[#This Row],[Game Num]],[1]!tblSchedule[GameNum],0)),"")</f>
        <v>46039</v>
      </c>
      <c r="I1470" s="9">
        <f>IFERROR(INDEX([1]!tblSchedule[Game Time],MATCH(tblTeamSch[[#This Row],[Game Num]],[1]!tblSchedule[GameNum],0)),"")</f>
        <v>0.54166666666666663</v>
      </c>
      <c r="J1470" s="10" t="str">
        <f>IFERROR(INDEX([1]!tblTeams[Organization],MATCH(tblTeamSch[[#This Row],[Team]],[1]!tblTeams[Team],0)),"")</f>
        <v>St. Margaret Mary</v>
      </c>
      <c r="K1470" s="10" t="str">
        <f>IFERROR(INDEX([1]!tblOrg[Abbr],MATCH(tblTeamSch[[#This Row],[Org]],[1]!tblOrg[Organization],0)),"")</f>
        <v>SMM</v>
      </c>
      <c r="L1470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70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1470" s="6"/>
      <c r="O1470" s="6"/>
      <c r="P1470" s="6"/>
      <c r="Q1470" s="6">
        <f>INDEX([1]!tblSchedule[Home Game],MATCH(tblTeamSch[[#This Row],[Game Num]],[1]!tblSchedule[GameNum],0))</f>
        <v>1</v>
      </c>
      <c r="R1470" s="7" t="e">
        <f>IF(COUNTIFS(tblTeamSch[Team],tblTeamSch[[#This Row],[Team]],#REF!,1)&gt;1,"Y","")</f>
        <v>#REF!</v>
      </c>
      <c r="S1470" s="6">
        <f>INDEX([1]!tblLoc[Score],MATCH(INDEX([1]!tblOrg[Loc],MATCH(tblTeamSch[[#This Row],[Org]],[1]!tblOrg[Organization],0)),[1]!tblLoc[Loc],0))</f>
        <v>0</v>
      </c>
      <c r="T1470" s="6" t="e">
        <f>INDEX([1]!tblLoc[Score],MATCH(INDEX([1]!tblOrg[Loc],MATCH(#REF!,[1]!tblOrg[Abbr],0)),[1]!tblLoc[Loc],0))</f>
        <v>#REF!</v>
      </c>
      <c r="U1470" s="6">
        <f>IFERROR(INDEX([1]!tblLoc[Score],MATCH(INDEX([1]!tblOrg[Loc],MATCH(INDEX(FacList,MATCH(tblTeamSch[[#This Row],[Facility]],INDEX(FacList,,1),0),3),[1]!tblOrg[Org Num],0)),[1]!tblLoc[Loc],0)),"")</f>
        <v>7</v>
      </c>
      <c r="V1470" s="6">
        <f>IF(OR(tblTeamSch[[#This Row],[Court]]="",tblTeamSch[[#This Row],[Home]]&gt;0),0,IF(tblTeamSch[[#This Row],[Court]]&lt;10,0,IF(tblTeamSch[[#This Row],[Home Court]]=10,0,10)))</f>
        <v>0</v>
      </c>
      <c r="W1470" s="6" t="e">
        <f>COUNTIFS(tblTeamSch[Travel Score for Game],10,tblTeamSch[Home],0,#REF!,#REF!)</f>
        <v>#REF!</v>
      </c>
      <c r="X1470" s="6" t="str">
        <f>IFERROR(INDEX(tblTeamSch[Overall Travel Score],MATCH(tblTeamSch[[#This Row],[Opponent]],tblTeamSch[Team],0)),"")</f>
        <v/>
      </c>
      <c r="Y1470" s="6" cm="1">
        <f t="array" ref="Y1470">IF(Y1469="Num",1,IF(Y1469="","",IF(Y1469+1&gt;TotalNumRegGames*2,"",Y1469+1)))</f>
        <v>1469</v>
      </c>
    </row>
    <row r="1471" spans="1:25" ht="13.35" customHeight="1" x14ac:dyDescent="0.3">
      <c r="A1471" s="6" cm="1">
        <f t="array" ref="A14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719</v>
      </c>
      <c r="B1471" s="6" cm="1">
        <f t="array" ref="B14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71" s="6">
        <f>IFERROR(INDEX([1]!tblSchedule[Week Game Scheduled],MATCH(tblTeamSch[[#This Row],[Game Num]],[1]!tblSchedule[GameNum],0)),"")</f>
        <v>8</v>
      </c>
      <c r="D1471" s="6">
        <f>IFERROR(INDEX([1]!tblSchedule[Round],MATCH(tblTeamSch[[#This Row],[Game Num]],[1]!tblSchedule[GameNum],0)),"")</f>
        <v>6</v>
      </c>
      <c r="E1471" s="6">
        <f>IFERROR(INDEX([1]!tblSchedule[Rnd Sch],MATCH(tblTeamSch[[#This Row],[Game Num]],[1]!tblSchedule[GameNum],0)),"")</f>
        <v>6</v>
      </c>
      <c r="F1471" s="6" t="str">
        <f>IFERROR(INDEX([1]!tblSchedule[DLC],MATCH(tblTeamSch[[#This Row],[Game Num]],[1]!tblSchedule[GameNum],0)),"")</f>
        <v>4B3</v>
      </c>
      <c r="G1471" s="7" t="str">
        <f>IFERROR(INDEX([1]!tblSchedule[Facility],MATCH(tblTeamSch[[#This Row],[Game Num]],[1]!tblSchedule[GameNum],0)),"")</f>
        <v>St. Margaret Mary PAC (smaller gym)</v>
      </c>
      <c r="H1471" s="8">
        <f>IFERROR(INDEX([1]!tblSchedule[Game Date],MATCH(tblTeamSch[[#This Row],[Game Num]],[1]!tblSchedule[GameNum],0)),"")</f>
        <v>46046</v>
      </c>
      <c r="I1471" s="9">
        <f>IFERROR(INDEX([1]!tblSchedule[Game Time],MATCH(tblTeamSch[[#This Row],[Game Num]],[1]!tblSchedule[GameNum],0)),"")</f>
        <v>0.52083333333333337</v>
      </c>
      <c r="J1471" s="10" t="str">
        <f>IFERROR(INDEX([1]!tblTeams[Organization],MATCH(tblTeamSch[[#This Row],[Team]],[1]!tblTeams[Team],0)),"")</f>
        <v>St. Margaret Mary</v>
      </c>
      <c r="K1471" s="10" t="str">
        <f>IFERROR(INDEX([1]!tblOrg[Abbr],MATCH(tblTeamSch[[#This Row],[Org]],[1]!tblOrg[Organization],0)),"")</f>
        <v>SMM</v>
      </c>
      <c r="L1471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71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1471" s="6"/>
      <c r="O1471" s="6"/>
      <c r="P1471" s="6"/>
      <c r="Q1471" s="6">
        <f>INDEX([1]!tblSchedule[Home Game],MATCH(tblTeamSch[[#This Row],[Game Num]],[1]!tblSchedule[GameNum],0))</f>
        <v>1</v>
      </c>
      <c r="R1471" s="7" t="e">
        <f>IF(COUNTIFS(tblTeamSch[Team],tblTeamSch[[#This Row],[Team]],#REF!,1)&gt;1,"Y","")</f>
        <v>#REF!</v>
      </c>
      <c r="S1471" s="6">
        <f>INDEX([1]!tblLoc[Score],MATCH(INDEX([1]!tblOrg[Loc],MATCH(tblTeamSch[[#This Row],[Org]],[1]!tblOrg[Organization],0)),[1]!tblLoc[Loc],0))</f>
        <v>0</v>
      </c>
      <c r="T1471" s="6" t="e">
        <f>INDEX([1]!tblLoc[Score],MATCH(INDEX([1]!tblOrg[Loc],MATCH(#REF!,[1]!tblOrg[Abbr],0)),[1]!tblLoc[Loc],0))</f>
        <v>#REF!</v>
      </c>
      <c r="U1471" s="6">
        <f>IFERROR(INDEX([1]!tblLoc[Score],MATCH(INDEX([1]!tblOrg[Loc],MATCH(INDEX(FacList,MATCH(tblTeamSch[[#This Row],[Facility]],INDEX(FacList,,1),0),3),[1]!tblOrg[Org Num],0)),[1]!tblLoc[Loc],0)),"")</f>
        <v>0</v>
      </c>
      <c r="V1471" s="6">
        <f>IF(OR(tblTeamSch[[#This Row],[Court]]="",tblTeamSch[[#This Row],[Home]]&gt;0),0,IF(tblTeamSch[[#This Row],[Court]]&lt;10,0,IF(tblTeamSch[[#This Row],[Home Court]]=10,0,10)))</f>
        <v>0</v>
      </c>
      <c r="W1471" s="6" t="e">
        <f>COUNTIFS(tblTeamSch[Travel Score for Game],10,tblTeamSch[Home],0,#REF!,#REF!)</f>
        <v>#REF!</v>
      </c>
      <c r="X1471" s="6" t="str">
        <f>IFERROR(INDEX(tblTeamSch[Overall Travel Score],MATCH(tblTeamSch[[#This Row],[Opponent]],tblTeamSch[Team],0)),"")</f>
        <v/>
      </c>
      <c r="Y1471" s="6" cm="1">
        <f t="array" ref="Y1471">IF(Y1470="Num",1,IF(Y1470="","",IF(Y1470+1&gt;TotalNumRegGames*2,"",Y1470+1)))</f>
        <v>1470</v>
      </c>
    </row>
    <row r="1472" spans="1:25" ht="13.35" customHeight="1" x14ac:dyDescent="0.3">
      <c r="A1472" s="6" cm="1">
        <f t="array" ref="A14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732</v>
      </c>
      <c r="B1472" s="6" cm="1">
        <f t="array" ref="B14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72" s="6">
        <f>IFERROR(INDEX([1]!tblSchedule[Week Game Scheduled],MATCH(tblTeamSch[[#This Row],[Game Num]],[1]!tblSchedule[GameNum],0)),"")</f>
        <v>9</v>
      </c>
      <c r="D1472" s="6">
        <f>IFERROR(INDEX([1]!tblSchedule[Round],MATCH(tblTeamSch[[#This Row],[Game Num]],[1]!tblSchedule[GameNum],0)),"")</f>
        <v>7</v>
      </c>
      <c r="E1472" s="6">
        <f>IFERROR(INDEX([1]!tblSchedule[Rnd Sch],MATCH(tblTeamSch[[#This Row],[Game Num]],[1]!tblSchedule[GameNum],0)),"")</f>
        <v>7</v>
      </c>
      <c r="F1472" s="6" t="str">
        <f>IFERROR(INDEX([1]!tblSchedule[DLC],MATCH(tblTeamSch[[#This Row],[Game Num]],[1]!tblSchedule[GameNum],0)),"")</f>
        <v>4B3</v>
      </c>
      <c r="G1472" s="7" t="str">
        <f>IFERROR(INDEX([1]!tblSchedule[Facility],MATCH(tblTeamSch[[#This Row],[Game Num]],[1]!tblSchedule[GameNum],0)),"")</f>
        <v>St. Paul Gym</v>
      </c>
      <c r="H1472" s="8">
        <f>IFERROR(INDEX([1]!tblSchedule[Game Date],MATCH(tblTeamSch[[#This Row],[Game Num]],[1]!tblSchedule[GameNum],0)),"")</f>
        <v>46053</v>
      </c>
      <c r="I1472" s="9">
        <f>IFERROR(INDEX([1]!tblSchedule[Game Time],MATCH(tblTeamSch[[#This Row],[Game Num]],[1]!tblSchedule[GameNum],0)),"")</f>
        <v>0.54166666666666663</v>
      </c>
      <c r="J1472" s="10" t="str">
        <f>IFERROR(INDEX([1]!tblTeams[Organization],MATCH(tblTeamSch[[#This Row],[Team]],[1]!tblTeams[Team],0)),"")</f>
        <v>St. Margaret Mary</v>
      </c>
      <c r="K1472" s="10" t="str">
        <f>IFERROR(INDEX([1]!tblOrg[Abbr],MATCH(tblTeamSch[[#This Row],[Org]],[1]!tblOrg[Organization],0)),"")</f>
        <v>SMM</v>
      </c>
      <c r="L1472" s="10" t="str">
        <f>IFERROR(INDEX(IF(tblTeamSch[[#This Row],[1vs2]]=1,[1]!tblSchedule[Team 1 Name],[1]!tblSchedule[Team 2 Name]),MATCH(tblTeamSch[[#This Row],[Game Num]],[1]!tblSchedule[GameNum],0)),"")</f>
        <v>St. Margaret Mary BB 4B#3 Gray</v>
      </c>
      <c r="M1472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1472" s="6"/>
      <c r="O1472" s="6"/>
      <c r="P1472" s="6"/>
      <c r="Q1472" s="6">
        <f>INDEX([1]!tblSchedule[Home Game],MATCH(tblTeamSch[[#This Row],[Game Num]],[1]!tblSchedule[GameNum],0))</f>
        <v>0</v>
      </c>
      <c r="R1472" s="7" t="e">
        <f>IF(COUNTIFS(tblTeamSch[Team],tblTeamSch[[#This Row],[Team]],#REF!,1)&gt;1,"Y","")</f>
        <v>#REF!</v>
      </c>
      <c r="S1472" s="6">
        <f>INDEX([1]!tblLoc[Score],MATCH(INDEX([1]!tblOrg[Loc],MATCH(tblTeamSch[[#This Row],[Org]],[1]!tblOrg[Organization],0)),[1]!tblLoc[Loc],0))</f>
        <v>0</v>
      </c>
      <c r="T1472" s="6" t="e">
        <f>INDEX([1]!tblLoc[Score],MATCH(INDEX([1]!tblOrg[Loc],MATCH(#REF!,[1]!tblOrg[Abbr],0)),[1]!tblLoc[Loc],0))</f>
        <v>#REF!</v>
      </c>
      <c r="U1472" s="6">
        <f>IFERROR(INDEX([1]!tblLoc[Score],MATCH(INDEX([1]!tblOrg[Loc],MATCH(INDEX(FacList,MATCH(tblTeamSch[[#This Row],[Facility]],INDEX(FacList,,1),0),3),[1]!tblOrg[Org Num],0)),[1]!tblLoc[Loc],0)),"")</f>
        <v>10</v>
      </c>
      <c r="V1472" s="6">
        <f>IF(OR(tblTeamSch[[#This Row],[Court]]="",tblTeamSch[[#This Row],[Home]]&gt;0),0,IF(tblTeamSch[[#This Row],[Court]]&lt;10,0,IF(tblTeamSch[[#This Row],[Home Court]]=10,0,10)))</f>
        <v>10</v>
      </c>
      <c r="W1472" s="6" t="e">
        <f>COUNTIFS(tblTeamSch[Travel Score for Game],10,tblTeamSch[Home],0,#REF!,#REF!)</f>
        <v>#REF!</v>
      </c>
      <c r="X1472" s="6" t="str">
        <f>IFERROR(INDEX(tblTeamSch[Overall Travel Score],MATCH(tblTeamSch[[#This Row],[Opponent]],tblTeamSch[Team],0)),"")</f>
        <v/>
      </c>
      <c r="Y1472" s="6" cm="1">
        <f t="array" ref="Y1472">IF(Y1471="Num",1,IF(Y1471="","",IF(Y1471+1&gt;TotalNumRegGames*2,"",Y1471+1)))</f>
        <v>1471</v>
      </c>
    </row>
    <row r="1473" spans="1:25" ht="13.35" customHeight="1" x14ac:dyDescent="0.3">
      <c r="A1473" s="6" cm="1">
        <f t="array" ref="A14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637</v>
      </c>
      <c r="B1473" s="6" cm="1">
        <f t="array" ref="B14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73" s="6">
        <f>IFERROR(INDEX([1]!tblSchedule[Week Game Scheduled],MATCH(tblTeamSch[[#This Row],[Game Num]],[1]!tblSchedule[GameNum],0)),"")</f>
        <v>49</v>
      </c>
      <c r="D1473" s="6">
        <f>IFERROR(INDEX([1]!tblSchedule[Round],MATCH(tblTeamSch[[#This Row],[Game Num]],[1]!tblSchedule[GameNum],0)),"")</f>
        <v>1</v>
      </c>
      <c r="E1473" s="6">
        <f>IFERROR(INDEX([1]!tblSchedule[Rnd Sch],MATCH(tblTeamSch[[#This Row],[Game Num]],[1]!tblSchedule[GameNum],0)),"")</f>
        <v>1</v>
      </c>
      <c r="F1473" s="6" t="str">
        <f>IFERROR(INDEX([1]!tblSchedule[DLC],MATCH(tblTeamSch[[#This Row],[Game Num]],[1]!tblSchedule[GameNum],0)),"")</f>
        <v>4B3</v>
      </c>
      <c r="G1473" s="7" t="str">
        <f>IFERROR(INDEX([1]!tblSchedule[Facility],MATCH(tblTeamSch[[#This Row],[Game Num]],[1]!tblSchedule[GameNum],0)),"")</f>
        <v>St. Nicholas Academy Gym</v>
      </c>
      <c r="H1473" s="8">
        <f>IFERROR(INDEX([1]!tblSchedule[Game Date],MATCH(tblTeamSch[[#This Row],[Game Num]],[1]!tblSchedule[GameNum],0)),"")</f>
        <v>45997</v>
      </c>
      <c r="I1473" s="9">
        <f>IFERROR(INDEX([1]!tblSchedule[Game Time],MATCH(tblTeamSch[[#This Row],[Game Num]],[1]!tblSchedule[GameNum],0)),"")</f>
        <v>0.54166666666666663</v>
      </c>
      <c r="J1473" s="10" t="str">
        <f>IFERROR(INDEX([1]!tblTeams[Organization],MATCH(tblTeamSch[[#This Row],[Team]],[1]!tblTeams[Team],0)),"")</f>
        <v>St. Margaret Mary</v>
      </c>
      <c r="K1473" s="10" t="str">
        <f>IFERROR(INDEX([1]!tblOrg[Abbr],MATCH(tblTeamSch[[#This Row],[Org]],[1]!tblOrg[Organization],0)),"")</f>
        <v>SMM</v>
      </c>
      <c r="L1473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3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1473" s="6"/>
      <c r="O1473" s="6"/>
      <c r="P1473" s="6"/>
      <c r="Q1473" s="6">
        <f>INDEX([1]!tblSchedule[Home Game],MATCH(tblTeamSch[[#This Row],[Game Num]],[1]!tblSchedule[GameNum],0))</f>
        <v>0</v>
      </c>
      <c r="R1473" s="7" t="e">
        <f>IF(COUNTIFS(tblTeamSch[Team],tblTeamSch[[#This Row],[Team]],#REF!,1)&gt;1,"Y","")</f>
        <v>#REF!</v>
      </c>
      <c r="S1473" s="6">
        <f>INDEX([1]!tblLoc[Score],MATCH(INDEX([1]!tblOrg[Loc],MATCH(tblTeamSch[[#This Row],[Org]],[1]!tblOrg[Organization],0)),[1]!tblLoc[Loc],0))</f>
        <v>0</v>
      </c>
      <c r="T1473" s="6" t="e">
        <f>INDEX([1]!tblLoc[Score],MATCH(INDEX([1]!tblOrg[Loc],MATCH(#REF!,[1]!tblOrg[Abbr],0)),[1]!tblLoc[Loc],0))</f>
        <v>#REF!</v>
      </c>
      <c r="U1473" s="6">
        <f>IFERROR(INDEX([1]!tblLoc[Score],MATCH(INDEX([1]!tblOrg[Loc],MATCH(INDEX(FacList,MATCH(tblTeamSch[[#This Row],[Facility]],INDEX(FacList,,1),0),3),[1]!tblOrg[Org Num],0)),[1]!tblLoc[Loc],0)),"")</f>
        <v>10</v>
      </c>
      <c r="V1473" s="6">
        <f>IF(OR(tblTeamSch[[#This Row],[Court]]="",tblTeamSch[[#This Row],[Home]]&gt;0),0,IF(tblTeamSch[[#This Row],[Court]]&lt;10,0,IF(tblTeamSch[[#This Row],[Home Court]]=10,0,10)))</f>
        <v>10</v>
      </c>
      <c r="W1473" s="6" t="e">
        <f>COUNTIFS(tblTeamSch[Travel Score for Game],10,tblTeamSch[Home],0,#REF!,#REF!)</f>
        <v>#REF!</v>
      </c>
      <c r="X1473" s="6" t="str">
        <f>IFERROR(INDEX(tblTeamSch[Overall Travel Score],MATCH(tblTeamSch[[#This Row],[Opponent]],tblTeamSch[Team],0)),"")</f>
        <v/>
      </c>
      <c r="Y1473" s="6" cm="1">
        <f t="array" ref="Y1473">IF(Y1472="Num",1,IF(Y1472="","",IF(Y1472+1&gt;TotalNumRegGames*2,"",Y1472+1)))</f>
        <v>1472</v>
      </c>
    </row>
    <row r="1474" spans="1:25" ht="13.35" customHeight="1" x14ac:dyDescent="0.3">
      <c r="A1474" s="6" cm="1">
        <f t="array" ref="A14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652</v>
      </c>
      <c r="B1474" s="6" cm="1">
        <f t="array" ref="B14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4" s="6">
        <f>IFERROR(INDEX([1]!tblSchedule[Week Game Scheduled],MATCH(tblTeamSch[[#This Row],[Game Num]],[1]!tblSchedule[GameNum],0)),"")</f>
        <v>50</v>
      </c>
      <c r="D1474" s="6">
        <f>IFERROR(INDEX([1]!tblSchedule[Round],MATCH(tblTeamSch[[#This Row],[Game Num]],[1]!tblSchedule[GameNum],0)),"")</f>
        <v>2</v>
      </c>
      <c r="E1474" s="6">
        <f>IFERROR(INDEX([1]!tblSchedule[Rnd Sch],MATCH(tblTeamSch[[#This Row],[Game Num]],[1]!tblSchedule[GameNum],0)),"")</f>
        <v>2</v>
      </c>
      <c r="F1474" s="6" t="str">
        <f>IFERROR(INDEX([1]!tblSchedule[DLC],MATCH(tblTeamSch[[#This Row],[Game Num]],[1]!tblSchedule[GameNum],0)),"")</f>
        <v>4B3</v>
      </c>
      <c r="G1474" s="7" t="str">
        <f>IFERROR(INDEX([1]!tblSchedule[Facility],MATCH(tblTeamSch[[#This Row],[Game Num]],[1]!tblSchedule[GameNum],0)),"")</f>
        <v>St. Michael Community Center</v>
      </c>
      <c r="H1474" s="8">
        <f>IFERROR(INDEX([1]!tblSchedule[Game Date],MATCH(tblTeamSch[[#This Row],[Game Num]],[1]!tblSchedule[GameNum],0)),"")</f>
        <v>46004</v>
      </c>
      <c r="I1474" s="9">
        <f>IFERROR(INDEX([1]!tblSchedule[Game Time],MATCH(tblTeamSch[[#This Row],[Game Num]],[1]!tblSchedule[GameNum],0)),"")</f>
        <v>0.5</v>
      </c>
      <c r="J1474" s="10" t="str">
        <f>IFERROR(INDEX([1]!tblTeams[Organization],MATCH(tblTeamSch[[#This Row],[Team]],[1]!tblTeams[Team],0)),"")</f>
        <v>St. Margaret Mary</v>
      </c>
      <c r="K1474" s="10" t="str">
        <f>IFERROR(INDEX([1]!tblOrg[Abbr],MATCH(tblTeamSch[[#This Row],[Org]],[1]!tblOrg[Organization],0)),"")</f>
        <v>SMM</v>
      </c>
      <c r="L1474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4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1474" s="6"/>
      <c r="O1474" s="6"/>
      <c r="P1474" s="6"/>
      <c r="Q1474" s="6">
        <f>INDEX([1]!tblSchedule[Home Game],MATCH(tblTeamSch[[#This Row],[Game Num]],[1]!tblSchedule[GameNum],0))</f>
        <v>1</v>
      </c>
      <c r="R1474" s="7" t="e">
        <f>IF(COUNTIFS(tblTeamSch[Team],tblTeamSch[[#This Row],[Team]],#REF!,1)&gt;1,"Y","")</f>
        <v>#REF!</v>
      </c>
      <c r="S1474" s="6">
        <f>INDEX([1]!tblLoc[Score],MATCH(INDEX([1]!tblOrg[Loc],MATCH(tblTeamSch[[#This Row],[Org]],[1]!tblOrg[Organization],0)),[1]!tblLoc[Loc],0))</f>
        <v>0</v>
      </c>
      <c r="T1474" s="6" t="e">
        <f>INDEX([1]!tblLoc[Score],MATCH(INDEX([1]!tblOrg[Loc],MATCH(#REF!,[1]!tblOrg[Abbr],0)),[1]!tblLoc[Loc],0))</f>
        <v>#REF!</v>
      </c>
      <c r="U1474" s="6">
        <f>IFERROR(INDEX([1]!tblLoc[Score],MATCH(INDEX([1]!tblOrg[Loc],MATCH(INDEX(FacList,MATCH(tblTeamSch[[#This Row],[Facility]],INDEX(FacList,,1),0),3),[1]!tblOrg[Org Num],0)),[1]!tblLoc[Loc],0)),"")</f>
        <v>7</v>
      </c>
      <c r="V1474" s="6">
        <f>IF(OR(tblTeamSch[[#This Row],[Court]]="",tblTeamSch[[#This Row],[Home]]&gt;0),0,IF(tblTeamSch[[#This Row],[Court]]&lt;10,0,IF(tblTeamSch[[#This Row],[Home Court]]=10,0,10)))</f>
        <v>0</v>
      </c>
      <c r="W1474" s="6" t="e">
        <f>COUNTIFS(tblTeamSch[Travel Score for Game],10,tblTeamSch[Home],0,#REF!,#REF!)</f>
        <v>#REF!</v>
      </c>
      <c r="X1474" s="6" t="str">
        <f>IFERROR(INDEX(tblTeamSch[Overall Travel Score],MATCH(tblTeamSch[[#This Row],[Opponent]],tblTeamSch[Team],0)),"")</f>
        <v/>
      </c>
      <c r="Y1474" s="6" cm="1">
        <f t="array" ref="Y1474">IF(Y1473="Num",1,IF(Y1473="","",IF(Y1473+1&gt;TotalNumRegGames*2,"",Y1473+1)))</f>
        <v>1473</v>
      </c>
    </row>
    <row r="1475" spans="1:25" ht="13.35" customHeight="1" x14ac:dyDescent="0.3">
      <c r="A1475" s="6" cm="1">
        <f t="array" ref="A14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666</v>
      </c>
      <c r="B1475" s="6" cm="1">
        <f t="array" ref="B14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5" s="6">
        <f>IFERROR(INDEX([1]!tblSchedule[Week Game Scheduled],MATCH(tblTeamSch[[#This Row],[Game Num]],[1]!tblSchedule[GameNum],0)),"")</f>
        <v>5</v>
      </c>
      <c r="D1475" s="6">
        <f>IFERROR(INDEX([1]!tblSchedule[Round],MATCH(tblTeamSch[[#This Row],[Game Num]],[1]!tblSchedule[GameNum],0)),"")</f>
        <v>3</v>
      </c>
      <c r="E1475" s="6">
        <f>IFERROR(INDEX([1]!tblSchedule[Rnd Sch],MATCH(tblTeamSch[[#This Row],[Game Num]],[1]!tblSchedule[GameNum],0)),"")</f>
        <v>3</v>
      </c>
      <c r="F1475" s="6" t="str">
        <f>IFERROR(INDEX([1]!tblSchedule[DLC],MATCH(tblTeamSch[[#This Row],[Game Num]],[1]!tblSchedule[GameNum],0)),"")</f>
        <v>4B3</v>
      </c>
      <c r="G1475" s="7" t="str">
        <f>IFERROR(INDEX([1]!tblSchedule[Facility],MATCH(tblTeamSch[[#This Row],[Game Num]],[1]!tblSchedule[GameNum],0)),"")</f>
        <v>ST. RAPHAEL GYMNASIUM</v>
      </c>
      <c r="H1475" s="8">
        <f>IFERROR(INDEX([1]!tblSchedule[Game Date],MATCH(tblTeamSch[[#This Row],[Game Num]],[1]!tblSchedule[GameNum],0)),"")</f>
        <v>46025</v>
      </c>
      <c r="I1475" s="9">
        <f>IFERROR(INDEX([1]!tblSchedule[Game Time],MATCH(tblTeamSch[[#This Row],[Game Num]],[1]!tblSchedule[GameNum],0)),"")</f>
        <v>0.41666666666666669</v>
      </c>
      <c r="J1475" s="10" t="str">
        <f>IFERROR(INDEX([1]!tblTeams[Organization],MATCH(tblTeamSch[[#This Row],[Team]],[1]!tblTeams[Team],0)),"")</f>
        <v>St. Margaret Mary</v>
      </c>
      <c r="K1475" s="10" t="str">
        <f>IFERROR(INDEX([1]!tblOrg[Abbr],MATCH(tblTeamSch[[#This Row],[Org]],[1]!tblOrg[Organization],0)),"")</f>
        <v>SMM</v>
      </c>
      <c r="L1475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5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1475" s="6"/>
      <c r="O1475" s="6"/>
      <c r="P1475" s="6"/>
      <c r="Q1475" s="6">
        <f>INDEX([1]!tblSchedule[Home Game],MATCH(tblTeamSch[[#This Row],[Game Num]],[1]!tblSchedule[GameNum],0))</f>
        <v>1</v>
      </c>
      <c r="R1475" s="7" t="e">
        <f>IF(COUNTIFS(tblTeamSch[Team],tblTeamSch[[#This Row],[Team]],#REF!,1)&gt;1,"Y","")</f>
        <v>#REF!</v>
      </c>
      <c r="S1475" s="6">
        <f>INDEX([1]!tblLoc[Score],MATCH(INDEX([1]!tblOrg[Loc],MATCH(tblTeamSch[[#This Row],[Org]],[1]!tblOrg[Organization],0)),[1]!tblLoc[Loc],0))</f>
        <v>0</v>
      </c>
      <c r="T1475" s="6" t="e">
        <f>INDEX([1]!tblLoc[Score],MATCH(INDEX([1]!tblOrg[Loc],MATCH(#REF!,[1]!tblOrg[Abbr],0)),[1]!tblLoc[Loc],0))</f>
        <v>#REF!</v>
      </c>
      <c r="U1475" s="6">
        <f>IFERROR(INDEX([1]!tblLoc[Score],MATCH(INDEX([1]!tblOrg[Loc],MATCH(INDEX(FacList,MATCH(tblTeamSch[[#This Row],[Facility]],INDEX(FacList,,1),0),3),[1]!tblOrg[Org Num],0)),[1]!tblLoc[Loc],0)),"")</f>
        <v>0</v>
      </c>
      <c r="V1475" s="6">
        <f>IF(OR(tblTeamSch[[#This Row],[Court]]="",tblTeamSch[[#This Row],[Home]]&gt;0),0,IF(tblTeamSch[[#This Row],[Court]]&lt;10,0,IF(tblTeamSch[[#This Row],[Home Court]]=10,0,10)))</f>
        <v>0</v>
      </c>
      <c r="W1475" s="6" t="e">
        <f>COUNTIFS(tblTeamSch[Travel Score for Game],10,tblTeamSch[Home],0,#REF!,#REF!)</f>
        <v>#REF!</v>
      </c>
      <c r="X1475" s="6" t="str">
        <f>IFERROR(INDEX(tblTeamSch[Overall Travel Score],MATCH(tblTeamSch[[#This Row],[Opponent]],tblTeamSch[Team],0)),"")</f>
        <v/>
      </c>
      <c r="Y1475" s="6" cm="1">
        <f t="array" ref="Y1475">IF(Y1474="Num",1,IF(Y1474="","",IF(Y1474+1&gt;TotalNumRegGames*2,"",Y1474+1)))</f>
        <v>1474</v>
      </c>
    </row>
    <row r="1476" spans="1:25" ht="13.35" customHeight="1" x14ac:dyDescent="0.3">
      <c r="A1476" s="6" cm="1">
        <f t="array" ref="A14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680</v>
      </c>
      <c r="B1476" s="6" cm="1">
        <f t="array" ref="B14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6" s="6">
        <f>IFERROR(INDEX([1]!tblSchedule[Week Game Scheduled],MATCH(tblTeamSch[[#This Row],[Game Num]],[1]!tblSchedule[GameNum],0)),"")</f>
        <v>6</v>
      </c>
      <c r="D1476" s="6">
        <f>IFERROR(INDEX([1]!tblSchedule[Round],MATCH(tblTeamSch[[#This Row],[Game Num]],[1]!tblSchedule[GameNum],0)),"")</f>
        <v>4</v>
      </c>
      <c r="E1476" s="6">
        <f>IFERROR(INDEX([1]!tblSchedule[Rnd Sch],MATCH(tblTeamSch[[#This Row],[Game Num]],[1]!tblSchedule[GameNum],0)),"")</f>
        <v>4</v>
      </c>
      <c r="F1476" s="6" t="str">
        <f>IFERROR(INDEX([1]!tblSchedule[DLC],MATCH(tblTeamSch[[#This Row],[Game Num]],[1]!tblSchedule[GameNum],0)),"")</f>
        <v>4B3</v>
      </c>
      <c r="G1476" s="7" t="str">
        <f>IFERROR(INDEX([1]!tblSchedule[Facility],MATCH(tblTeamSch[[#This Row],[Game Num]],[1]!tblSchedule[GameNum],0)),"")</f>
        <v>St. Margaret Mary PAC (smaller gym)</v>
      </c>
      <c r="H1476" s="8">
        <f>IFERROR(INDEX([1]!tblSchedule[Game Date],MATCH(tblTeamSch[[#This Row],[Game Num]],[1]!tblSchedule[GameNum],0)),"")</f>
        <v>46032</v>
      </c>
      <c r="I1476" s="9">
        <f>IFERROR(INDEX([1]!tblSchedule[Game Time],MATCH(tblTeamSch[[#This Row],[Game Num]],[1]!tblSchedule[GameNum],0)),"")</f>
        <v>0.4375</v>
      </c>
      <c r="J1476" s="10" t="str">
        <f>IFERROR(INDEX([1]!tblTeams[Organization],MATCH(tblTeamSch[[#This Row],[Team]],[1]!tblTeams[Team],0)),"")</f>
        <v>St. Margaret Mary</v>
      </c>
      <c r="K1476" s="10" t="str">
        <f>IFERROR(INDEX([1]!tblOrg[Abbr],MATCH(tblTeamSch[[#This Row],[Org]],[1]!tblOrg[Organization],0)),"")</f>
        <v>SMM</v>
      </c>
      <c r="L1476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6" s="10" t="str">
        <f>IFERROR(INDEX(IF(tblTeamSch[[#This Row],[1vs2]]=1,[1]!tblSchedule[Team 2 Name],[1]!tblSchedule[Team 1 Name]),MATCH(tblTeamSch[[#This Row],[Game Num]],[1]!tblSchedule[GameNum],0)),"")</f>
        <v>St. Albert BB 4B#3 Blue</v>
      </c>
      <c r="N1476" s="6"/>
      <c r="O1476" s="6"/>
      <c r="P1476" s="6"/>
      <c r="Q1476" s="6">
        <f>INDEX([1]!tblSchedule[Home Game],MATCH(tblTeamSch[[#This Row],[Game Num]],[1]!tblSchedule[GameNum],0))</f>
        <v>1</v>
      </c>
      <c r="R1476" s="7" t="e">
        <f>IF(COUNTIFS(tblTeamSch[Team],tblTeamSch[[#This Row],[Team]],#REF!,1)&gt;1,"Y","")</f>
        <v>#REF!</v>
      </c>
      <c r="S1476" s="6">
        <f>INDEX([1]!tblLoc[Score],MATCH(INDEX([1]!tblOrg[Loc],MATCH(tblTeamSch[[#This Row],[Org]],[1]!tblOrg[Organization],0)),[1]!tblLoc[Loc],0))</f>
        <v>0</v>
      </c>
      <c r="T1476" s="6" t="e">
        <f>INDEX([1]!tblLoc[Score],MATCH(INDEX([1]!tblOrg[Loc],MATCH(#REF!,[1]!tblOrg[Abbr],0)),[1]!tblLoc[Loc],0))</f>
        <v>#REF!</v>
      </c>
      <c r="U1476" s="6">
        <f>IFERROR(INDEX([1]!tblLoc[Score],MATCH(INDEX([1]!tblOrg[Loc],MATCH(INDEX(FacList,MATCH(tblTeamSch[[#This Row],[Facility]],INDEX(FacList,,1),0),3),[1]!tblOrg[Org Num],0)),[1]!tblLoc[Loc],0)),"")</f>
        <v>0</v>
      </c>
      <c r="V1476" s="6">
        <f>IF(OR(tblTeamSch[[#This Row],[Court]]="",tblTeamSch[[#This Row],[Home]]&gt;0),0,IF(tblTeamSch[[#This Row],[Court]]&lt;10,0,IF(tblTeamSch[[#This Row],[Home Court]]=10,0,10)))</f>
        <v>0</v>
      </c>
      <c r="W1476" s="6" t="e">
        <f>COUNTIFS(tblTeamSch[Travel Score for Game],10,tblTeamSch[Home],0,#REF!,#REF!)</f>
        <v>#REF!</v>
      </c>
      <c r="X1476" s="6" t="str">
        <f>IFERROR(INDEX(tblTeamSch[Overall Travel Score],MATCH(tblTeamSch[[#This Row],[Opponent]],tblTeamSch[Team],0)),"")</f>
        <v/>
      </c>
      <c r="Y1476" s="6" cm="1">
        <f t="array" ref="Y1476">IF(Y1475="Num",1,IF(Y1475="","",IF(Y1475+1&gt;TotalNumRegGames*2,"",Y1475+1)))</f>
        <v>1475</v>
      </c>
    </row>
    <row r="1477" spans="1:25" ht="13.35" customHeight="1" x14ac:dyDescent="0.3">
      <c r="A1477" s="6" cm="1">
        <f t="array" ref="A14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694</v>
      </c>
      <c r="B1477" s="6" cm="1">
        <f t="array" ref="B14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7" s="6">
        <f>IFERROR(INDEX([1]!tblSchedule[Week Game Scheduled],MATCH(tblTeamSch[[#This Row],[Game Num]],[1]!tblSchedule[GameNum],0)),"")</f>
        <v>7</v>
      </c>
      <c r="D1477" s="6">
        <f>IFERROR(INDEX([1]!tblSchedule[Round],MATCH(tblTeamSch[[#This Row],[Game Num]],[1]!tblSchedule[GameNum],0)),"")</f>
        <v>5</v>
      </c>
      <c r="E1477" s="6">
        <f>IFERROR(INDEX([1]!tblSchedule[Rnd Sch],MATCH(tblTeamSch[[#This Row],[Game Num]],[1]!tblSchedule[GameNum],0)),"")</f>
        <v>5</v>
      </c>
      <c r="F1477" s="6" t="str">
        <f>IFERROR(INDEX([1]!tblSchedule[DLC],MATCH(tblTeamSch[[#This Row],[Game Num]],[1]!tblSchedule[GameNum],0)),"")</f>
        <v>4B3</v>
      </c>
      <c r="G1477" s="7" t="str">
        <f>IFERROR(INDEX([1]!tblSchedule[Facility],MATCH(tblTeamSch[[#This Row],[Game Num]],[1]!tblSchedule[GameNum],0)),"")</f>
        <v>St. Margaret Mary Gym</v>
      </c>
      <c r="H1477" s="8">
        <f>IFERROR(INDEX([1]!tblSchedule[Game Date],MATCH(tblTeamSch[[#This Row],[Game Num]],[1]!tblSchedule[GameNum],0)),"")</f>
        <v>46039</v>
      </c>
      <c r="I1477" s="9">
        <f>IFERROR(INDEX([1]!tblSchedule[Game Time],MATCH(tblTeamSch[[#This Row],[Game Num]],[1]!tblSchedule[GameNum],0)),"")</f>
        <v>0.58333333333333337</v>
      </c>
      <c r="J1477" s="10" t="str">
        <f>IFERROR(INDEX([1]!tblTeams[Organization],MATCH(tblTeamSch[[#This Row],[Team]],[1]!tblTeams[Team],0)),"")</f>
        <v>St. Margaret Mary</v>
      </c>
      <c r="K1477" s="10" t="str">
        <f>IFERROR(INDEX([1]!tblOrg[Abbr],MATCH(tblTeamSch[[#This Row],[Org]],[1]!tblOrg[Organization],0)),"")</f>
        <v>SMM</v>
      </c>
      <c r="L1477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7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1477" s="6"/>
      <c r="O1477" s="6"/>
      <c r="P1477" s="6"/>
      <c r="Q1477" s="6">
        <f>INDEX([1]!tblSchedule[Home Game],MATCH(tblTeamSch[[#This Row],[Game Num]],[1]!tblSchedule[GameNum],0))</f>
        <v>1</v>
      </c>
      <c r="R1477" s="7" t="e">
        <f>IF(COUNTIFS(tblTeamSch[Team],tblTeamSch[[#This Row],[Team]],#REF!,1)&gt;1,"Y","")</f>
        <v>#REF!</v>
      </c>
      <c r="S1477" s="6">
        <f>INDEX([1]!tblLoc[Score],MATCH(INDEX([1]!tblOrg[Loc],MATCH(tblTeamSch[[#This Row],[Org]],[1]!tblOrg[Organization],0)),[1]!tblLoc[Loc],0))</f>
        <v>0</v>
      </c>
      <c r="T1477" s="6" t="e">
        <f>INDEX([1]!tblLoc[Score],MATCH(INDEX([1]!tblOrg[Loc],MATCH(#REF!,[1]!tblOrg[Abbr],0)),[1]!tblLoc[Loc],0))</f>
        <v>#REF!</v>
      </c>
      <c r="U1477" s="6">
        <f>IFERROR(INDEX([1]!tblLoc[Score],MATCH(INDEX([1]!tblOrg[Loc],MATCH(INDEX(FacList,MATCH(tblTeamSch[[#This Row],[Facility]],INDEX(FacList,,1),0),3),[1]!tblOrg[Org Num],0)),[1]!tblLoc[Loc],0)),"")</f>
        <v>0</v>
      </c>
      <c r="V1477" s="6">
        <f>IF(OR(tblTeamSch[[#This Row],[Court]]="",tblTeamSch[[#This Row],[Home]]&gt;0),0,IF(tblTeamSch[[#This Row],[Court]]&lt;10,0,IF(tblTeamSch[[#This Row],[Home Court]]=10,0,10)))</f>
        <v>0</v>
      </c>
      <c r="W1477" s="6" t="e">
        <f>COUNTIFS(tblTeamSch[Travel Score for Game],10,tblTeamSch[Home],0,#REF!,#REF!)</f>
        <v>#REF!</v>
      </c>
      <c r="X1477" s="6" t="str">
        <f>IFERROR(INDEX(tblTeamSch[Overall Travel Score],MATCH(tblTeamSch[[#This Row],[Opponent]],tblTeamSch[Team],0)),"")</f>
        <v/>
      </c>
      <c r="Y1477" s="6" cm="1">
        <f t="array" ref="Y1477">IF(Y1476="Num",1,IF(Y1476="","",IF(Y1476+1&gt;TotalNumRegGames*2,"",Y1476+1)))</f>
        <v>1476</v>
      </c>
    </row>
    <row r="1478" spans="1:25" ht="13.35" customHeight="1" x14ac:dyDescent="0.3">
      <c r="A1478" s="6" cm="1">
        <f t="array" ref="A14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708</v>
      </c>
      <c r="B1478" s="6" cm="1">
        <f t="array" ref="B14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8" s="6">
        <f>IFERROR(INDEX([1]!tblSchedule[Week Game Scheduled],MATCH(tblTeamSch[[#This Row],[Game Num]],[1]!tblSchedule[GameNum],0)),"")</f>
        <v>8</v>
      </c>
      <c r="D1478" s="6">
        <f>IFERROR(INDEX([1]!tblSchedule[Round],MATCH(tblTeamSch[[#This Row],[Game Num]],[1]!tblSchedule[GameNum],0)),"")</f>
        <v>6</v>
      </c>
      <c r="E1478" s="6">
        <f>IFERROR(INDEX([1]!tblSchedule[Rnd Sch],MATCH(tblTeamSch[[#This Row],[Game Num]],[1]!tblSchedule[GameNum],0)),"")</f>
        <v>6</v>
      </c>
      <c r="F1478" s="6" t="str">
        <f>IFERROR(INDEX([1]!tblSchedule[DLC],MATCH(tblTeamSch[[#This Row],[Game Num]],[1]!tblSchedule[GameNum],0)),"")</f>
        <v>4B3</v>
      </c>
      <c r="G1478" s="7" t="str">
        <f>IFERROR(INDEX([1]!tblSchedule[Facility],MATCH(tblTeamSch[[#This Row],[Game Num]],[1]!tblSchedule[GameNum],0)),"")</f>
        <v>St. Margaret Mary Gym</v>
      </c>
      <c r="H1478" s="8">
        <f>IFERROR(INDEX([1]!tblSchedule[Game Date],MATCH(tblTeamSch[[#This Row],[Game Num]],[1]!tblSchedule[GameNum],0)),"")</f>
        <v>46046</v>
      </c>
      <c r="I1478" s="9">
        <f>IFERROR(INDEX([1]!tblSchedule[Game Time],MATCH(tblTeamSch[[#This Row],[Game Num]],[1]!tblSchedule[GameNum],0)),"")</f>
        <v>0.5</v>
      </c>
      <c r="J1478" s="10" t="str">
        <f>IFERROR(INDEX([1]!tblTeams[Organization],MATCH(tblTeamSch[[#This Row],[Team]],[1]!tblTeams[Team],0)),"")</f>
        <v>St. Margaret Mary</v>
      </c>
      <c r="K1478" s="10" t="str">
        <f>IFERROR(INDEX([1]!tblOrg[Abbr],MATCH(tblTeamSch[[#This Row],[Org]],[1]!tblOrg[Organization],0)),"")</f>
        <v>SMM</v>
      </c>
      <c r="L1478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8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1478" s="6"/>
      <c r="O1478" s="6"/>
      <c r="P1478" s="6"/>
      <c r="Q1478" s="6">
        <f>INDEX([1]!tblSchedule[Home Game],MATCH(tblTeamSch[[#This Row],[Game Num]],[1]!tblSchedule[GameNum],0))</f>
        <v>1</v>
      </c>
      <c r="R1478" s="7" t="e">
        <f>IF(COUNTIFS(tblTeamSch[Team],tblTeamSch[[#This Row],[Team]],#REF!,1)&gt;1,"Y","")</f>
        <v>#REF!</v>
      </c>
      <c r="S1478" s="6">
        <f>INDEX([1]!tblLoc[Score],MATCH(INDEX([1]!tblOrg[Loc],MATCH(tblTeamSch[[#This Row],[Org]],[1]!tblOrg[Organization],0)),[1]!tblLoc[Loc],0))</f>
        <v>0</v>
      </c>
      <c r="T1478" s="6" t="e">
        <f>INDEX([1]!tblLoc[Score],MATCH(INDEX([1]!tblOrg[Loc],MATCH(#REF!,[1]!tblOrg[Abbr],0)),[1]!tblLoc[Loc],0))</f>
        <v>#REF!</v>
      </c>
      <c r="U1478" s="6">
        <f>IFERROR(INDEX([1]!tblLoc[Score],MATCH(INDEX([1]!tblOrg[Loc],MATCH(INDEX(FacList,MATCH(tblTeamSch[[#This Row],[Facility]],INDEX(FacList,,1),0),3),[1]!tblOrg[Org Num],0)),[1]!tblLoc[Loc],0)),"")</f>
        <v>0</v>
      </c>
      <c r="V1478" s="6">
        <f>IF(OR(tblTeamSch[[#This Row],[Court]]="",tblTeamSch[[#This Row],[Home]]&gt;0),0,IF(tblTeamSch[[#This Row],[Court]]&lt;10,0,IF(tblTeamSch[[#This Row],[Home Court]]=10,0,10)))</f>
        <v>0</v>
      </c>
      <c r="W1478" s="6" t="e">
        <f>COUNTIFS(tblTeamSch[Travel Score for Game],10,tblTeamSch[Home],0,#REF!,#REF!)</f>
        <v>#REF!</v>
      </c>
      <c r="X1478" s="6" t="str">
        <f>IFERROR(INDEX(tblTeamSch[Overall Travel Score],MATCH(tblTeamSch[[#This Row],[Opponent]],tblTeamSch[Team],0)),"")</f>
        <v/>
      </c>
      <c r="Y1478" s="6" cm="1">
        <f t="array" ref="Y1478">IF(Y1477="Num",1,IF(Y1477="","",IF(Y1477+1&gt;TotalNumRegGames*2,"",Y1477+1)))</f>
        <v>1477</v>
      </c>
    </row>
    <row r="1479" spans="1:25" ht="13.35" customHeight="1" x14ac:dyDescent="0.3">
      <c r="A1479" s="6" cm="1">
        <f t="array" ref="A14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722</v>
      </c>
      <c r="B1479" s="6" cm="1">
        <f t="array" ref="B14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79" s="6">
        <f>IFERROR(INDEX([1]!tblSchedule[Week Game Scheduled],MATCH(tblTeamSch[[#This Row],[Game Num]],[1]!tblSchedule[GameNum],0)),"")</f>
        <v>9</v>
      </c>
      <c r="D1479" s="6">
        <f>IFERROR(INDEX([1]!tblSchedule[Round],MATCH(tblTeamSch[[#This Row],[Game Num]],[1]!tblSchedule[GameNum],0)),"")</f>
        <v>7</v>
      </c>
      <c r="E1479" s="6">
        <f>IFERROR(INDEX([1]!tblSchedule[Rnd Sch],MATCH(tblTeamSch[[#This Row],[Game Num]],[1]!tblSchedule[GameNum],0)),"")</f>
        <v>7</v>
      </c>
      <c r="F1479" s="6" t="str">
        <f>IFERROR(INDEX([1]!tblSchedule[DLC],MATCH(tblTeamSch[[#This Row],[Game Num]],[1]!tblSchedule[GameNum],0)),"")</f>
        <v>4B3</v>
      </c>
      <c r="G1479" s="7" t="str">
        <f>IFERROR(INDEX([1]!tblSchedule[Facility],MATCH(tblTeamSch[[#This Row],[Game Num]],[1]!tblSchedule[GameNum],0)),"")</f>
        <v>Holy Spirit Gym</v>
      </c>
      <c r="H1479" s="8">
        <f>IFERROR(INDEX([1]!tblSchedule[Game Date],MATCH(tblTeamSch[[#This Row],[Game Num]],[1]!tblSchedule[GameNum],0)),"")</f>
        <v>46053</v>
      </c>
      <c r="I1479" s="9">
        <f>IFERROR(INDEX([1]!tblSchedule[Game Time],MATCH(tblTeamSch[[#This Row],[Game Num]],[1]!tblSchedule[GameNum],0)),"")</f>
        <v>0.5</v>
      </c>
      <c r="J1479" s="10" t="str">
        <f>IFERROR(INDEX([1]!tblTeams[Organization],MATCH(tblTeamSch[[#This Row],[Team]],[1]!tblTeams[Team],0)),"")</f>
        <v>St. Margaret Mary</v>
      </c>
      <c r="K1479" s="10" t="str">
        <f>IFERROR(INDEX([1]!tblOrg[Abbr],MATCH(tblTeamSch[[#This Row],[Org]],[1]!tblOrg[Organization],0)),"")</f>
        <v>SMM</v>
      </c>
      <c r="L1479" s="10" t="str">
        <f>IFERROR(INDEX(IF(tblTeamSch[[#This Row],[1vs2]]=1,[1]!tblSchedule[Team 1 Name],[1]!tblSchedule[Team 2 Name]),MATCH(tblTeamSch[[#This Row],[Game Num]],[1]!tblSchedule[GameNum],0)),"")</f>
        <v>St. Margaret Mary BB 4B#3 Red</v>
      </c>
      <c r="M1479" s="10" t="str">
        <f>IFERROR(INDEX(IF(tblTeamSch[[#This Row],[1vs2]]=1,[1]!tblSchedule[Team 2 Name],[1]!tblSchedule[Team 1 Name]),MATCH(tblTeamSch[[#This Row],[Game Num]],[1]!tblSchedule[GameNum],0)),"")</f>
        <v>Holy Spirit BBB 4#3 Red</v>
      </c>
      <c r="N1479" s="6"/>
      <c r="O1479" s="6"/>
      <c r="P1479" s="6"/>
      <c r="Q1479" s="6">
        <f>INDEX([1]!tblSchedule[Home Game],MATCH(tblTeamSch[[#This Row],[Game Num]],[1]!tblSchedule[GameNum],0))</f>
        <v>1</v>
      </c>
      <c r="R1479" s="7" t="e">
        <f>IF(COUNTIFS(tblTeamSch[Team],tblTeamSch[[#This Row],[Team]],#REF!,1)&gt;1,"Y","")</f>
        <v>#REF!</v>
      </c>
      <c r="S1479" s="6">
        <f>INDEX([1]!tblLoc[Score],MATCH(INDEX([1]!tblOrg[Loc],MATCH(tblTeamSch[[#This Row],[Org]],[1]!tblOrg[Organization],0)),[1]!tblLoc[Loc],0))</f>
        <v>0</v>
      </c>
      <c r="T1479" s="6" t="e">
        <f>INDEX([1]!tblLoc[Score],MATCH(INDEX([1]!tblOrg[Loc],MATCH(#REF!,[1]!tblOrg[Abbr],0)),[1]!tblLoc[Loc],0))</f>
        <v>#REF!</v>
      </c>
      <c r="U1479" s="6">
        <f>IFERROR(INDEX([1]!tblLoc[Score],MATCH(INDEX([1]!tblOrg[Loc],MATCH(INDEX(FacList,MATCH(tblTeamSch[[#This Row],[Facility]],INDEX(FacList,,1),0),3),[1]!tblOrg[Org Num],0)),[1]!tblLoc[Loc],0)),"")</f>
        <v>0</v>
      </c>
      <c r="V1479" s="6">
        <f>IF(OR(tblTeamSch[[#This Row],[Court]]="",tblTeamSch[[#This Row],[Home]]&gt;0),0,IF(tblTeamSch[[#This Row],[Court]]&lt;10,0,IF(tblTeamSch[[#This Row],[Home Court]]=10,0,10)))</f>
        <v>0</v>
      </c>
      <c r="W1479" s="6" t="e">
        <f>COUNTIFS(tblTeamSch[Travel Score for Game],10,tblTeamSch[Home],0,#REF!,#REF!)</f>
        <v>#REF!</v>
      </c>
      <c r="X1479" s="6" t="str">
        <f>IFERROR(INDEX(tblTeamSch[Overall Travel Score],MATCH(tblTeamSch[[#This Row],[Opponent]],tblTeamSch[Team],0)),"")</f>
        <v/>
      </c>
      <c r="Y1479" s="6" cm="1">
        <f t="array" ref="Y1479">IF(Y1478="Num",1,IF(Y1478="","",IF(Y1478+1&gt;TotalNumRegGames*2,"",Y1478+1)))</f>
        <v>1478</v>
      </c>
    </row>
    <row r="1480" spans="1:25" ht="13.35" customHeight="1" x14ac:dyDescent="0.3">
      <c r="A1480" s="6" cm="1">
        <f t="array" ref="A14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648</v>
      </c>
      <c r="B1480" s="6" cm="1">
        <f t="array" ref="B14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0" s="6">
        <f>IFERROR(INDEX([1]!tblSchedule[Week Game Scheduled],MATCH(tblTeamSch[[#This Row],[Game Num]],[1]!tblSchedule[GameNum],0)),"")</f>
        <v>49</v>
      </c>
      <c r="D1480" s="6">
        <f>IFERROR(INDEX([1]!tblSchedule[Round],MATCH(tblTeamSch[[#This Row],[Game Num]],[1]!tblSchedule[GameNum],0)),"")</f>
        <v>1</v>
      </c>
      <c r="E1480" s="6">
        <f>IFERROR(INDEX([1]!tblSchedule[Rnd Sch],MATCH(tblTeamSch[[#This Row],[Game Num]],[1]!tblSchedule[GameNum],0)),"")</f>
        <v>1</v>
      </c>
      <c r="F1480" s="6" t="str">
        <f>IFERROR(INDEX([1]!tblSchedule[DLC],MATCH(tblTeamSch[[#This Row],[Game Num]],[1]!tblSchedule[GameNum],0)),"")</f>
        <v>4B3</v>
      </c>
      <c r="G1480" s="7" t="str">
        <f>IFERROR(INDEX([1]!tblSchedule[Facility],MATCH(tblTeamSch[[#This Row],[Game Num]],[1]!tblSchedule[GameNum],0)),"")</f>
        <v>St. Rita Gym</v>
      </c>
      <c r="H1480" s="8">
        <f>IFERROR(INDEX([1]!tblSchedule[Game Date],MATCH(tblTeamSch[[#This Row],[Game Num]],[1]!tblSchedule[GameNum],0)),"")</f>
        <v>45997</v>
      </c>
      <c r="I1480" s="9">
        <f>IFERROR(INDEX([1]!tblSchedule[Game Time],MATCH(tblTeamSch[[#This Row],[Game Num]],[1]!tblSchedule[GameNum],0)),"")</f>
        <v>0.58333333333333337</v>
      </c>
      <c r="J1480" s="10" t="str">
        <f>IFERROR(INDEX([1]!tblTeams[Organization],MATCH(tblTeamSch[[#This Row],[Team]],[1]!tblTeams[Team],0)),"")</f>
        <v>St. Margaret Mary</v>
      </c>
      <c r="K1480" s="10" t="str">
        <f>IFERROR(INDEX([1]!tblOrg[Abbr],MATCH(tblTeamSch[[#This Row],[Org]],[1]!tblOrg[Organization],0)),"")</f>
        <v>SMM</v>
      </c>
      <c r="L1480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0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1480" s="6"/>
      <c r="O1480" s="6"/>
      <c r="P1480" s="6"/>
      <c r="Q1480" s="6">
        <f>INDEX([1]!tblSchedule[Home Game],MATCH(tblTeamSch[[#This Row],[Game Num]],[1]!tblSchedule[GameNum],0))</f>
        <v>0</v>
      </c>
      <c r="R1480" s="7" t="e">
        <f>IF(COUNTIFS(tblTeamSch[Team],tblTeamSch[[#This Row],[Team]],#REF!,1)&gt;1,"Y","")</f>
        <v>#REF!</v>
      </c>
      <c r="S1480" s="6">
        <f>INDEX([1]!tblLoc[Score],MATCH(INDEX([1]!tblOrg[Loc],MATCH(tblTeamSch[[#This Row],[Org]],[1]!tblOrg[Organization],0)),[1]!tblLoc[Loc],0))</f>
        <v>0</v>
      </c>
      <c r="T1480" s="6" t="e">
        <f>INDEX([1]!tblLoc[Score],MATCH(INDEX([1]!tblOrg[Loc],MATCH(#REF!,[1]!tblOrg[Abbr],0)),[1]!tblLoc[Loc],0))</f>
        <v>#REF!</v>
      </c>
      <c r="U1480" s="6">
        <f>IFERROR(INDEX([1]!tblLoc[Score],MATCH(INDEX([1]!tblOrg[Loc],MATCH(INDEX(FacList,MATCH(tblTeamSch[[#This Row],[Facility]],INDEX(FacList,,1),0),3),[1]!tblOrg[Org Num],0)),[1]!tblLoc[Loc],0)),"")</f>
        <v>7</v>
      </c>
      <c r="V1480" s="6">
        <f>IF(OR(tblTeamSch[[#This Row],[Court]]="",tblTeamSch[[#This Row],[Home]]&gt;0),0,IF(tblTeamSch[[#This Row],[Court]]&lt;10,0,IF(tblTeamSch[[#This Row],[Home Court]]=10,0,10)))</f>
        <v>0</v>
      </c>
      <c r="W1480" s="6" t="e">
        <f>COUNTIFS(tblTeamSch[Travel Score for Game],10,tblTeamSch[Home],0,#REF!,#REF!)</f>
        <v>#REF!</v>
      </c>
      <c r="X1480" s="6" t="str">
        <f>IFERROR(INDEX(tblTeamSch[Overall Travel Score],MATCH(tblTeamSch[[#This Row],[Opponent]],tblTeamSch[Team],0)),"")</f>
        <v/>
      </c>
      <c r="Y1480" s="6" cm="1">
        <f t="array" ref="Y1480">IF(Y1479="Num",1,IF(Y1479="","",IF(Y1479+1&gt;TotalNumRegGames*2,"",Y1479+1)))</f>
        <v>1479</v>
      </c>
    </row>
    <row r="1481" spans="1:25" ht="13.35" customHeight="1" x14ac:dyDescent="0.3">
      <c r="A1481" s="6" cm="1">
        <f t="array" ref="A14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662</v>
      </c>
      <c r="B1481" s="6" cm="1">
        <f t="array" ref="B14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1" s="6">
        <f>IFERROR(INDEX([1]!tblSchedule[Week Game Scheduled],MATCH(tblTeamSch[[#This Row],[Game Num]],[1]!tblSchedule[GameNum],0)),"")</f>
        <v>50</v>
      </c>
      <c r="D1481" s="6">
        <f>IFERROR(INDEX([1]!tblSchedule[Round],MATCH(tblTeamSch[[#This Row],[Game Num]],[1]!tblSchedule[GameNum],0)),"")</f>
        <v>2</v>
      </c>
      <c r="E1481" s="6">
        <f>IFERROR(INDEX([1]!tblSchedule[Rnd Sch],MATCH(tblTeamSch[[#This Row],[Game Num]],[1]!tblSchedule[GameNum],0)),"")</f>
        <v>2</v>
      </c>
      <c r="F1481" s="6" t="str">
        <f>IFERROR(INDEX([1]!tblSchedule[DLC],MATCH(tblTeamSch[[#This Row],[Game Num]],[1]!tblSchedule[GameNum],0)),"")</f>
        <v>4B3</v>
      </c>
      <c r="G1481" s="7" t="str">
        <f>IFERROR(INDEX([1]!tblSchedule[Facility],MATCH(tblTeamSch[[#This Row],[Game Num]],[1]!tblSchedule[GameNum],0)),"")</f>
        <v>Holy Trinity Parish School</v>
      </c>
      <c r="H1481" s="8">
        <f>IFERROR(INDEX([1]!tblSchedule[Game Date],MATCH(tblTeamSch[[#This Row],[Game Num]],[1]!tblSchedule[GameNum],0)),"")</f>
        <v>46004</v>
      </c>
      <c r="I1481" s="9">
        <f>IFERROR(INDEX([1]!tblSchedule[Game Time],MATCH(tblTeamSch[[#This Row],[Game Num]],[1]!tblSchedule[GameNum],0)),"")</f>
        <v>0.5</v>
      </c>
      <c r="J1481" s="10" t="str">
        <f>IFERROR(INDEX([1]!tblTeams[Organization],MATCH(tblTeamSch[[#This Row],[Team]],[1]!tblTeams[Team],0)),"")</f>
        <v>St. Margaret Mary</v>
      </c>
      <c r="K1481" s="10" t="str">
        <f>IFERROR(INDEX([1]!tblOrg[Abbr],MATCH(tblTeamSch[[#This Row],[Org]],[1]!tblOrg[Organization],0)),"")</f>
        <v>SMM</v>
      </c>
      <c r="L1481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1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1481" s="6"/>
      <c r="O1481" s="6"/>
      <c r="P1481" s="6"/>
      <c r="Q1481" s="6">
        <f>INDEX([1]!tblSchedule[Home Game],MATCH(tblTeamSch[[#This Row],[Game Num]],[1]!tblSchedule[GameNum],0))</f>
        <v>1</v>
      </c>
      <c r="R1481" s="7" t="e">
        <f>IF(COUNTIFS(tblTeamSch[Team],tblTeamSch[[#This Row],[Team]],#REF!,1)&gt;1,"Y","")</f>
        <v>#REF!</v>
      </c>
      <c r="S1481" s="6">
        <f>INDEX([1]!tblLoc[Score],MATCH(INDEX([1]!tblOrg[Loc],MATCH(tblTeamSch[[#This Row],[Org]],[1]!tblOrg[Organization],0)),[1]!tblLoc[Loc],0))</f>
        <v>0</v>
      </c>
      <c r="T1481" s="6" t="e">
        <f>INDEX([1]!tblLoc[Score],MATCH(INDEX([1]!tblOrg[Loc],MATCH(#REF!,[1]!tblOrg[Abbr],0)),[1]!tblLoc[Loc],0))</f>
        <v>#REF!</v>
      </c>
      <c r="U1481" s="6">
        <f>IFERROR(INDEX([1]!tblLoc[Score],MATCH(INDEX([1]!tblOrg[Loc],MATCH(INDEX(FacList,MATCH(tblTeamSch[[#This Row],[Facility]],INDEX(FacList,,1),0),3),[1]!tblOrg[Org Num],0)),[1]!tblLoc[Loc],0)),"")</f>
        <v>0</v>
      </c>
      <c r="V1481" s="6">
        <f>IF(OR(tblTeamSch[[#This Row],[Court]]="",tblTeamSch[[#This Row],[Home]]&gt;0),0,IF(tblTeamSch[[#This Row],[Court]]&lt;10,0,IF(tblTeamSch[[#This Row],[Home Court]]=10,0,10)))</f>
        <v>0</v>
      </c>
      <c r="W1481" s="6" t="e">
        <f>COUNTIFS(tblTeamSch[Travel Score for Game],10,tblTeamSch[Home],0,#REF!,#REF!)</f>
        <v>#REF!</v>
      </c>
      <c r="X1481" s="6" t="str">
        <f>IFERROR(INDEX(tblTeamSch[Overall Travel Score],MATCH(tblTeamSch[[#This Row],[Opponent]],tblTeamSch[Team],0)),"")</f>
        <v/>
      </c>
      <c r="Y1481" s="6" cm="1">
        <f t="array" ref="Y1481">IF(Y1480="Num",1,IF(Y1480="","",IF(Y1480+1&gt;TotalNumRegGames*2,"",Y1480+1)))</f>
        <v>1480</v>
      </c>
    </row>
    <row r="1482" spans="1:25" ht="13.35" customHeight="1" x14ac:dyDescent="0.3">
      <c r="A1482" s="6" cm="1">
        <f t="array" ref="A14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738</v>
      </c>
      <c r="B1482" s="6" cm="1">
        <f t="array" ref="B14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82" s="6">
        <f>IFERROR(INDEX([1]!tblSchedule[Week Game Scheduled],MATCH(tblTeamSch[[#This Row],[Game Num]],[1]!tblSchedule[GameNum],0)),"")</f>
        <v>51</v>
      </c>
      <c r="D1482" s="6">
        <f>IFERROR(INDEX([1]!tblSchedule[Round],MATCH(tblTeamSch[[#This Row],[Game Num]],[1]!tblSchedule[GameNum],0)),"")</f>
        <v>8</v>
      </c>
      <c r="E1482" s="6">
        <f>IFERROR(INDEX([1]!tblSchedule[Rnd Sch],MATCH(tblTeamSch[[#This Row],[Game Num]],[1]!tblSchedule[GameNum],0)),"")</f>
        <v>2</v>
      </c>
      <c r="F1482" s="6" t="str">
        <f>IFERROR(INDEX([1]!tblSchedule[DLC],MATCH(tblTeamSch[[#This Row],[Game Num]],[1]!tblSchedule[GameNum],0)),"")</f>
        <v>4B3</v>
      </c>
      <c r="G1482" s="7" t="str">
        <f>IFERROR(INDEX([1]!tblSchedule[Facility],MATCH(tblTeamSch[[#This Row],[Game Num]],[1]!tblSchedule[GameNum],0)),"")</f>
        <v>St. Margaret Mary PAC (smaller gym)</v>
      </c>
      <c r="H1482" s="8">
        <f>IFERROR(INDEX([1]!tblSchedule[Game Date],MATCH(tblTeamSch[[#This Row],[Game Num]],[1]!tblSchedule[GameNum],0)),"")</f>
        <v>46005</v>
      </c>
      <c r="I1482" s="9">
        <f>IFERROR(INDEX([1]!tblSchedule[Game Time],MATCH(tblTeamSch[[#This Row],[Game Num]],[1]!tblSchedule[GameNum],0)),"")</f>
        <v>0.64583333333333337</v>
      </c>
      <c r="J1482" s="10" t="str">
        <f>IFERROR(INDEX([1]!tblTeams[Organization],MATCH(tblTeamSch[[#This Row],[Team]],[1]!tblTeams[Team],0)),"")</f>
        <v>St. Margaret Mary</v>
      </c>
      <c r="K1482" s="10" t="str">
        <f>IFERROR(INDEX([1]!tblOrg[Abbr],MATCH(tblTeamSch[[#This Row],[Org]],[1]!tblOrg[Organization],0)),"")</f>
        <v>SMM</v>
      </c>
      <c r="L1482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2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1482" s="6"/>
      <c r="O1482" s="6"/>
      <c r="P1482" s="6"/>
      <c r="Q1482" s="6">
        <f>INDEX([1]!tblSchedule[Home Game],MATCH(tblTeamSch[[#This Row],[Game Num]],[1]!tblSchedule[GameNum],0))</f>
        <v>1</v>
      </c>
      <c r="R1482" s="7" t="e">
        <f>IF(COUNTIFS(tblTeamSch[Team],tblTeamSch[[#This Row],[Team]],#REF!,1)&gt;1,"Y","")</f>
        <v>#REF!</v>
      </c>
      <c r="S1482" s="6">
        <f>INDEX([1]!tblLoc[Score],MATCH(INDEX([1]!tblOrg[Loc],MATCH(tblTeamSch[[#This Row],[Org]],[1]!tblOrg[Organization],0)),[1]!tblLoc[Loc],0))</f>
        <v>0</v>
      </c>
      <c r="T1482" s="6" t="e">
        <f>INDEX([1]!tblLoc[Score],MATCH(INDEX([1]!tblOrg[Loc],MATCH(#REF!,[1]!tblOrg[Abbr],0)),[1]!tblLoc[Loc],0))</f>
        <v>#REF!</v>
      </c>
      <c r="U1482" s="6">
        <f>IFERROR(INDEX([1]!tblLoc[Score],MATCH(INDEX([1]!tblOrg[Loc],MATCH(INDEX(FacList,MATCH(tblTeamSch[[#This Row],[Facility]],INDEX(FacList,,1),0),3),[1]!tblOrg[Org Num],0)),[1]!tblLoc[Loc],0)),"")</f>
        <v>0</v>
      </c>
      <c r="V1482" s="6">
        <f>IF(OR(tblTeamSch[[#This Row],[Court]]="",tblTeamSch[[#This Row],[Home]]&gt;0),0,IF(tblTeamSch[[#This Row],[Court]]&lt;10,0,IF(tblTeamSch[[#This Row],[Home Court]]=10,0,10)))</f>
        <v>0</v>
      </c>
      <c r="W1482" s="6" t="e">
        <f>COUNTIFS(tblTeamSch[Travel Score for Game],10,tblTeamSch[Home],0,#REF!,#REF!)</f>
        <v>#REF!</v>
      </c>
      <c r="X1482" s="6" t="str">
        <f>IFERROR(INDEX(tblTeamSch[Overall Travel Score],MATCH(tblTeamSch[[#This Row],[Opponent]],tblTeamSch[Team],0)),"")</f>
        <v/>
      </c>
      <c r="Y1482" s="6" cm="1">
        <f t="array" ref="Y1482">IF(Y1481="Num",1,IF(Y1481="","",IF(Y1481+1&gt;TotalNumRegGames*2,"",Y1481+1)))</f>
        <v>1481</v>
      </c>
    </row>
    <row r="1483" spans="1:25" ht="13.35" customHeight="1" x14ac:dyDescent="0.3">
      <c r="A1483" s="6" cm="1">
        <f t="array" ref="A14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676</v>
      </c>
      <c r="B1483" s="6" cm="1">
        <f t="array" ref="B14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3" s="6">
        <f>IFERROR(INDEX([1]!tblSchedule[Week Game Scheduled],MATCH(tblTeamSch[[#This Row],[Game Num]],[1]!tblSchedule[GameNum],0)),"")</f>
        <v>5</v>
      </c>
      <c r="D1483" s="6">
        <f>IFERROR(INDEX([1]!tblSchedule[Round],MATCH(tblTeamSch[[#This Row],[Game Num]],[1]!tblSchedule[GameNum],0)),"")</f>
        <v>3</v>
      </c>
      <c r="E1483" s="6">
        <f>IFERROR(INDEX([1]!tblSchedule[Rnd Sch],MATCH(tblTeamSch[[#This Row],[Game Num]],[1]!tblSchedule[GameNum],0)),"")</f>
        <v>3</v>
      </c>
      <c r="F1483" s="6" t="str">
        <f>IFERROR(INDEX([1]!tblSchedule[DLC],MATCH(tblTeamSch[[#This Row],[Game Num]],[1]!tblSchedule[GameNum],0)),"")</f>
        <v>4B3</v>
      </c>
      <c r="G1483" s="7" t="str">
        <f>IFERROR(INDEX([1]!tblSchedule[Facility],MATCH(tblTeamSch[[#This Row],[Game Num]],[1]!tblSchedule[GameNum],0)),"")</f>
        <v>Holy Trinity Parish School</v>
      </c>
      <c r="H1483" s="8">
        <f>IFERROR(INDEX([1]!tblSchedule[Game Date],MATCH(tblTeamSch[[#This Row],[Game Num]],[1]!tblSchedule[GameNum],0)),"")</f>
        <v>46025</v>
      </c>
      <c r="I1483" s="9">
        <f>IFERROR(INDEX([1]!tblSchedule[Game Time],MATCH(tblTeamSch[[#This Row],[Game Num]],[1]!tblSchedule[GameNum],0)),"")</f>
        <v>0.54166666666666663</v>
      </c>
      <c r="J1483" s="10" t="str">
        <f>IFERROR(INDEX([1]!tblTeams[Organization],MATCH(tblTeamSch[[#This Row],[Team]],[1]!tblTeams[Team],0)),"")</f>
        <v>St. Margaret Mary</v>
      </c>
      <c r="K1483" s="10" t="str">
        <f>IFERROR(INDEX([1]!tblOrg[Abbr],MATCH(tblTeamSch[[#This Row],[Org]],[1]!tblOrg[Organization],0)),"")</f>
        <v>SMM</v>
      </c>
      <c r="L1483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3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1483" s="6"/>
      <c r="O1483" s="6"/>
      <c r="P1483" s="6"/>
      <c r="Q1483" s="6">
        <f>INDEX([1]!tblSchedule[Home Game],MATCH(tblTeamSch[[#This Row],[Game Num]],[1]!tblSchedule[GameNum],0))</f>
        <v>1</v>
      </c>
      <c r="R1483" s="7" t="e">
        <f>IF(COUNTIFS(tblTeamSch[Team],tblTeamSch[[#This Row],[Team]],#REF!,1)&gt;1,"Y","")</f>
        <v>#REF!</v>
      </c>
      <c r="S1483" s="6">
        <f>INDEX([1]!tblLoc[Score],MATCH(INDEX([1]!tblOrg[Loc],MATCH(tblTeamSch[[#This Row],[Org]],[1]!tblOrg[Organization],0)),[1]!tblLoc[Loc],0))</f>
        <v>0</v>
      </c>
      <c r="T1483" s="6" t="e">
        <f>INDEX([1]!tblLoc[Score],MATCH(INDEX([1]!tblOrg[Loc],MATCH(#REF!,[1]!tblOrg[Abbr],0)),[1]!tblLoc[Loc],0))</f>
        <v>#REF!</v>
      </c>
      <c r="U1483" s="6">
        <f>IFERROR(INDEX([1]!tblLoc[Score],MATCH(INDEX([1]!tblOrg[Loc],MATCH(INDEX(FacList,MATCH(tblTeamSch[[#This Row],[Facility]],INDEX(FacList,,1),0),3),[1]!tblOrg[Org Num],0)),[1]!tblLoc[Loc],0)),"")</f>
        <v>0</v>
      </c>
      <c r="V1483" s="6">
        <f>IF(OR(tblTeamSch[[#This Row],[Court]]="",tblTeamSch[[#This Row],[Home]]&gt;0),0,IF(tblTeamSch[[#This Row],[Court]]&lt;10,0,IF(tblTeamSch[[#This Row],[Home Court]]=10,0,10)))</f>
        <v>0</v>
      </c>
      <c r="W1483" s="6" t="e">
        <f>COUNTIFS(tblTeamSch[Travel Score for Game],10,tblTeamSch[Home],0,#REF!,#REF!)</f>
        <v>#REF!</v>
      </c>
      <c r="X1483" s="6" t="str">
        <f>IFERROR(INDEX(tblTeamSch[Overall Travel Score],MATCH(tblTeamSch[[#This Row],[Opponent]],tblTeamSch[Team],0)),"")</f>
        <v/>
      </c>
      <c r="Y1483" s="6" cm="1">
        <f t="array" ref="Y1483">IF(Y1482="Num",1,IF(Y1482="","",IF(Y1482+1&gt;TotalNumRegGames*2,"",Y1482+1)))</f>
        <v>1482</v>
      </c>
    </row>
    <row r="1484" spans="1:25" ht="13.35" customHeight="1" x14ac:dyDescent="0.3">
      <c r="A1484" s="6" cm="1">
        <f t="array" ref="A14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690</v>
      </c>
      <c r="B1484" s="6" cm="1">
        <f t="array" ref="B14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4" s="6">
        <f>IFERROR(INDEX([1]!tblSchedule[Week Game Scheduled],MATCH(tblTeamSch[[#This Row],[Game Num]],[1]!tblSchedule[GameNum],0)),"")</f>
        <v>6</v>
      </c>
      <c r="D1484" s="6">
        <f>IFERROR(INDEX([1]!tblSchedule[Round],MATCH(tblTeamSch[[#This Row],[Game Num]],[1]!tblSchedule[GameNum],0)),"")</f>
        <v>4</v>
      </c>
      <c r="E1484" s="6">
        <f>IFERROR(INDEX([1]!tblSchedule[Rnd Sch],MATCH(tblTeamSch[[#This Row],[Game Num]],[1]!tblSchedule[GameNum],0)),"")</f>
        <v>4</v>
      </c>
      <c r="F1484" s="6" t="str">
        <f>IFERROR(INDEX([1]!tblSchedule[DLC],MATCH(tblTeamSch[[#This Row],[Game Num]],[1]!tblSchedule[GameNum],0)),"")</f>
        <v>4B3</v>
      </c>
      <c r="G1484" s="7" t="str">
        <f>IFERROR(INDEX([1]!tblSchedule[Facility],MATCH(tblTeamSch[[#This Row],[Game Num]],[1]!tblSchedule[GameNum],0)),"")</f>
        <v>St. Margaret Mary Gym</v>
      </c>
      <c r="H1484" s="8">
        <f>IFERROR(INDEX([1]!tblSchedule[Game Date],MATCH(tblTeamSch[[#This Row],[Game Num]],[1]!tblSchedule[GameNum],0)),"")</f>
        <v>46032</v>
      </c>
      <c r="I1484" s="9">
        <f>IFERROR(INDEX([1]!tblSchedule[Game Time],MATCH(tblTeamSch[[#This Row],[Game Num]],[1]!tblSchedule[GameNum],0)),"")</f>
        <v>0.54166666666666663</v>
      </c>
      <c r="J1484" s="10" t="str">
        <f>IFERROR(INDEX([1]!tblTeams[Organization],MATCH(tblTeamSch[[#This Row],[Team]],[1]!tblTeams[Team],0)),"")</f>
        <v>St. Margaret Mary</v>
      </c>
      <c r="K1484" s="10" t="str">
        <f>IFERROR(INDEX([1]!tblOrg[Abbr],MATCH(tblTeamSch[[#This Row],[Org]],[1]!tblOrg[Organization],0)),"")</f>
        <v>SMM</v>
      </c>
      <c r="L1484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4" s="10" t="str">
        <f>IFERROR(INDEX(IF(tblTeamSch[[#This Row],[1vs2]]=1,[1]!tblSchedule[Team 2 Name],[1]!tblSchedule[Team 1 Name]),MATCH(tblTeamSch[[#This Row],[Game Num]],[1]!tblSchedule[GameNum],0)),"")</f>
        <v>St Patrick BB 4Boys #3-Green</v>
      </c>
      <c r="N1484" s="6"/>
      <c r="O1484" s="6"/>
      <c r="P1484" s="6"/>
      <c r="Q1484" s="6">
        <f>INDEX([1]!tblSchedule[Home Game],MATCH(tblTeamSch[[#This Row],[Game Num]],[1]!tblSchedule[GameNum],0))</f>
        <v>1</v>
      </c>
      <c r="R1484" s="7" t="e">
        <f>IF(COUNTIFS(tblTeamSch[Team],tblTeamSch[[#This Row],[Team]],#REF!,1)&gt;1,"Y","")</f>
        <v>#REF!</v>
      </c>
      <c r="S1484" s="6">
        <f>INDEX([1]!tblLoc[Score],MATCH(INDEX([1]!tblOrg[Loc],MATCH(tblTeamSch[[#This Row],[Org]],[1]!tblOrg[Organization],0)),[1]!tblLoc[Loc],0))</f>
        <v>0</v>
      </c>
      <c r="T1484" s="6" t="e">
        <f>INDEX([1]!tblLoc[Score],MATCH(INDEX([1]!tblOrg[Loc],MATCH(#REF!,[1]!tblOrg[Abbr],0)),[1]!tblLoc[Loc],0))</f>
        <v>#REF!</v>
      </c>
      <c r="U1484" s="6">
        <f>IFERROR(INDEX([1]!tblLoc[Score],MATCH(INDEX([1]!tblOrg[Loc],MATCH(INDEX(FacList,MATCH(tblTeamSch[[#This Row],[Facility]],INDEX(FacList,,1),0),3),[1]!tblOrg[Org Num],0)),[1]!tblLoc[Loc],0)),"")</f>
        <v>0</v>
      </c>
      <c r="V1484" s="6">
        <f>IF(OR(tblTeamSch[[#This Row],[Court]]="",tblTeamSch[[#This Row],[Home]]&gt;0),0,IF(tblTeamSch[[#This Row],[Court]]&lt;10,0,IF(tblTeamSch[[#This Row],[Home Court]]=10,0,10)))</f>
        <v>0</v>
      </c>
      <c r="W1484" s="6" t="e">
        <f>COUNTIFS(tblTeamSch[Travel Score for Game],10,tblTeamSch[Home],0,#REF!,#REF!)</f>
        <v>#REF!</v>
      </c>
      <c r="X1484" s="6" t="str">
        <f>IFERROR(INDEX(tblTeamSch[Overall Travel Score],MATCH(tblTeamSch[[#This Row],[Opponent]],tblTeamSch[Team],0)),"")</f>
        <v/>
      </c>
      <c r="Y1484" s="6" cm="1">
        <f t="array" ref="Y1484">IF(Y1483="Num",1,IF(Y1483="","",IF(Y1483+1&gt;TotalNumRegGames*2,"",Y1483+1)))</f>
        <v>1483</v>
      </c>
    </row>
    <row r="1485" spans="1:25" ht="13.35" customHeight="1" x14ac:dyDescent="0.3">
      <c r="A1485" s="6" cm="1">
        <f t="array" ref="A14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702</v>
      </c>
      <c r="B1485" s="6" cm="1">
        <f t="array" ref="B14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85" s="6">
        <f>IFERROR(INDEX([1]!tblSchedule[Week Game Scheduled],MATCH(tblTeamSch[[#This Row],[Game Num]],[1]!tblSchedule[GameNum],0)),"")</f>
        <v>7</v>
      </c>
      <c r="D1485" s="6">
        <f>IFERROR(INDEX([1]!tblSchedule[Round],MATCH(tblTeamSch[[#This Row],[Game Num]],[1]!tblSchedule[GameNum],0)),"")</f>
        <v>5</v>
      </c>
      <c r="E1485" s="6">
        <f>IFERROR(INDEX([1]!tblSchedule[Rnd Sch],MATCH(tblTeamSch[[#This Row],[Game Num]],[1]!tblSchedule[GameNum],0)),"")</f>
        <v>5</v>
      </c>
      <c r="F1485" s="6" t="str">
        <f>IFERROR(INDEX([1]!tblSchedule[DLC],MATCH(tblTeamSch[[#This Row],[Game Num]],[1]!tblSchedule[GameNum],0)),"")</f>
        <v>4B3</v>
      </c>
      <c r="G1485" s="7" t="str">
        <f>IFERROR(INDEX([1]!tblSchedule[Facility],MATCH(tblTeamSch[[#This Row],[Game Num]],[1]!tblSchedule[GameNum],0)),"")</f>
        <v>St. Margaret Mary PAC (smaller gym)</v>
      </c>
      <c r="H1485" s="8">
        <f>IFERROR(INDEX([1]!tblSchedule[Game Date],MATCH(tblTeamSch[[#This Row],[Game Num]],[1]!tblSchedule[GameNum],0)),"")</f>
        <v>46039</v>
      </c>
      <c r="I1485" s="9">
        <f>IFERROR(INDEX([1]!tblSchedule[Game Time],MATCH(tblTeamSch[[#This Row],[Game Num]],[1]!tblSchedule[GameNum],0)),"")</f>
        <v>0.47916666666666669</v>
      </c>
      <c r="J1485" s="10" t="str">
        <f>IFERROR(INDEX([1]!tblTeams[Organization],MATCH(tblTeamSch[[#This Row],[Team]],[1]!tblTeams[Team],0)),"")</f>
        <v>St. Margaret Mary</v>
      </c>
      <c r="K1485" s="10" t="str">
        <f>IFERROR(INDEX([1]!tblOrg[Abbr],MATCH(tblTeamSch[[#This Row],[Org]],[1]!tblOrg[Organization],0)),"")</f>
        <v>SMM</v>
      </c>
      <c r="L1485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5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1485" s="6"/>
      <c r="O1485" s="6"/>
      <c r="P1485" s="6"/>
      <c r="Q1485" s="6">
        <f>INDEX([1]!tblSchedule[Home Game],MATCH(tblTeamSch[[#This Row],[Game Num]],[1]!tblSchedule[GameNum],0))</f>
        <v>1</v>
      </c>
      <c r="R1485" s="7" t="e">
        <f>IF(COUNTIFS(tblTeamSch[Team],tblTeamSch[[#This Row],[Team]],#REF!,1)&gt;1,"Y","")</f>
        <v>#REF!</v>
      </c>
      <c r="S1485" s="6">
        <f>INDEX([1]!tblLoc[Score],MATCH(INDEX([1]!tblOrg[Loc],MATCH(tblTeamSch[[#This Row],[Org]],[1]!tblOrg[Organization],0)),[1]!tblLoc[Loc],0))</f>
        <v>0</v>
      </c>
      <c r="T1485" s="6" t="e">
        <f>INDEX([1]!tblLoc[Score],MATCH(INDEX([1]!tblOrg[Loc],MATCH(#REF!,[1]!tblOrg[Abbr],0)),[1]!tblLoc[Loc],0))</f>
        <v>#REF!</v>
      </c>
      <c r="U1485" s="6">
        <f>IFERROR(INDEX([1]!tblLoc[Score],MATCH(INDEX([1]!tblOrg[Loc],MATCH(INDEX(FacList,MATCH(tblTeamSch[[#This Row],[Facility]],INDEX(FacList,,1),0),3),[1]!tblOrg[Org Num],0)),[1]!tblLoc[Loc],0)),"")</f>
        <v>0</v>
      </c>
      <c r="V1485" s="6">
        <f>IF(OR(tblTeamSch[[#This Row],[Court]]="",tblTeamSch[[#This Row],[Home]]&gt;0),0,IF(tblTeamSch[[#This Row],[Court]]&lt;10,0,IF(tblTeamSch[[#This Row],[Home Court]]=10,0,10)))</f>
        <v>0</v>
      </c>
      <c r="W1485" s="6" t="e">
        <f>COUNTIFS(tblTeamSch[Travel Score for Game],10,tblTeamSch[Home],0,#REF!,#REF!)</f>
        <v>#REF!</v>
      </c>
      <c r="X1485" s="6" t="str">
        <f>IFERROR(INDEX(tblTeamSch[Overall Travel Score],MATCH(tblTeamSch[[#This Row],[Opponent]],tblTeamSch[Team],0)),"")</f>
        <v/>
      </c>
      <c r="Y1485" s="6" cm="1">
        <f t="array" ref="Y1485">IF(Y1484="Num",1,IF(Y1484="","",IF(Y1484+1&gt;TotalNumRegGames*2,"",Y1484+1)))</f>
        <v>1484</v>
      </c>
    </row>
    <row r="1486" spans="1:25" ht="13.35" customHeight="1" x14ac:dyDescent="0.3">
      <c r="A1486" s="6" cm="1">
        <f t="array" ref="A14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715</v>
      </c>
      <c r="B1486" s="6" cm="1">
        <f t="array" ref="B14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86" s="6">
        <f>IFERROR(INDEX([1]!tblSchedule[Week Game Scheduled],MATCH(tblTeamSch[[#This Row],[Game Num]],[1]!tblSchedule[GameNum],0)),"")</f>
        <v>8</v>
      </c>
      <c r="D1486" s="6">
        <f>IFERROR(INDEX([1]!tblSchedule[Round],MATCH(tblTeamSch[[#This Row],[Game Num]],[1]!tblSchedule[GameNum],0)),"")</f>
        <v>6</v>
      </c>
      <c r="E1486" s="6">
        <f>IFERROR(INDEX([1]!tblSchedule[Rnd Sch],MATCH(tblTeamSch[[#This Row],[Game Num]],[1]!tblSchedule[GameNum],0)),"")</f>
        <v>6</v>
      </c>
      <c r="F1486" s="6" t="str">
        <f>IFERROR(INDEX([1]!tblSchedule[DLC],MATCH(tblTeamSch[[#This Row],[Game Num]],[1]!tblSchedule[GameNum],0)),"")</f>
        <v>4B3</v>
      </c>
      <c r="G1486" s="7" t="str">
        <f>IFERROR(INDEX([1]!tblSchedule[Facility],MATCH(tblTeamSch[[#This Row],[Game Num]],[1]!tblSchedule[GameNum],0)),"")</f>
        <v>ST. RAPHAEL GYMNASIUM</v>
      </c>
      <c r="H1486" s="8">
        <f>IFERROR(INDEX([1]!tblSchedule[Game Date],MATCH(tblTeamSch[[#This Row],[Game Num]],[1]!tblSchedule[GameNum],0)),"")</f>
        <v>46046</v>
      </c>
      <c r="I1486" s="9">
        <f>IFERROR(INDEX([1]!tblSchedule[Game Time],MATCH(tblTeamSch[[#This Row],[Game Num]],[1]!tblSchedule[GameNum],0)),"")</f>
        <v>0.45833333333333331</v>
      </c>
      <c r="J1486" s="10" t="str">
        <f>IFERROR(INDEX([1]!tblTeams[Organization],MATCH(tblTeamSch[[#This Row],[Team]],[1]!tblTeams[Team],0)),"")</f>
        <v>St. Margaret Mary</v>
      </c>
      <c r="K1486" s="10" t="str">
        <f>IFERROR(INDEX([1]!tblOrg[Abbr],MATCH(tblTeamSch[[#This Row],[Org]],[1]!tblOrg[Organization],0)),"")</f>
        <v>SMM</v>
      </c>
      <c r="L1486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6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1486" s="6" t="str" cm="1">
        <f t="array" ref="N148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86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86" s="6" t="str">
        <f>IFERROR(INDEX(#REF!,MATCH(tblTeamSch[[#This Row],[Team]],[1]!tblTeams[Team],0)),"")</f>
        <v/>
      </c>
      <c r="Q1486" s="6">
        <f>INDEX([1]!tblSchedule[Home Game],MATCH(tblTeamSch[[#This Row],[Game Num]],[1]!tblSchedule[GameNum],0))</f>
        <v>1</v>
      </c>
      <c r="R1486" s="7" t="e">
        <f>IF(COUNTIFS(tblTeamSch[Team],tblTeamSch[[#This Row],[Team]],#REF!,1)&gt;1,"Y","")</f>
        <v>#REF!</v>
      </c>
      <c r="S1486" s="6">
        <f>INDEX([1]!tblLoc[Score],MATCH(INDEX([1]!tblOrg[Loc],MATCH(tblTeamSch[[#This Row],[Org]],[1]!tblOrg[Organization],0)),[1]!tblLoc[Loc],0))</f>
        <v>0</v>
      </c>
      <c r="T1486" s="6" t="e">
        <f>INDEX([1]!tblLoc[Score],MATCH(INDEX([1]!tblOrg[Loc],MATCH(#REF!,[1]!tblOrg[Abbr],0)),[1]!tblLoc[Loc],0))</f>
        <v>#REF!</v>
      </c>
      <c r="U1486" s="6">
        <f>IFERROR(INDEX([1]!tblLoc[Score],MATCH(INDEX([1]!tblOrg[Loc],MATCH(INDEX(FacList,MATCH(tblTeamSch[[#This Row],[Facility]],INDEX(FacList,,1),0),3),[1]!tblOrg[Org Num],0)),[1]!tblLoc[Loc],0)),"")</f>
        <v>0</v>
      </c>
      <c r="V1486" s="6">
        <f>IF(OR(tblTeamSch[[#This Row],[Court]]="",tblTeamSch[[#This Row],[Home]]&gt;0),0,IF(tblTeamSch[[#This Row],[Court]]&lt;10,0,IF(tblTeamSch[[#This Row],[Home Court]]=10,0,10)))</f>
        <v>0</v>
      </c>
      <c r="W1486" s="6" t="e">
        <f>COUNTIFS(tblTeamSch[Travel Score for Game],10,tblTeamSch[Home],0,#REF!,#REF!)</f>
        <v>#REF!</v>
      </c>
      <c r="X1486" s="6" t="str">
        <f>IFERROR(INDEX(tblTeamSch[Overall Travel Score],MATCH(tblTeamSch[[#This Row],[Opponent]],tblTeamSch[Team],0)),"")</f>
        <v/>
      </c>
      <c r="Y1486" s="6" cm="1">
        <f t="array" ref="Y1486">IF(Y1485="Num",1,IF(Y1485="","",IF(Y1485+1&gt;TotalNumRegGames*2,"",Y1485+1)))</f>
        <v>1485</v>
      </c>
    </row>
    <row r="1487" spans="1:25" ht="13.35" customHeight="1" x14ac:dyDescent="0.3">
      <c r="A1487" s="6" cm="1">
        <f t="array" ref="A14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734</v>
      </c>
      <c r="B1487" s="6" cm="1">
        <f t="array" ref="B14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87" s="6">
        <f>IFERROR(INDEX([1]!tblSchedule[Week Game Scheduled],MATCH(tblTeamSch[[#This Row],[Game Num]],[1]!tblSchedule[GameNum],0)),"")</f>
        <v>9</v>
      </c>
      <c r="D1487" s="6">
        <f>IFERROR(INDEX([1]!tblSchedule[Round],MATCH(tblTeamSch[[#This Row],[Game Num]],[1]!tblSchedule[GameNum],0)),"")</f>
        <v>7</v>
      </c>
      <c r="E1487" s="6">
        <f>IFERROR(INDEX([1]!tblSchedule[Rnd Sch],MATCH(tblTeamSch[[#This Row],[Game Num]],[1]!tblSchedule[GameNum],0)),"")</f>
        <v>7</v>
      </c>
      <c r="F1487" s="6" t="str">
        <f>IFERROR(INDEX([1]!tblSchedule[DLC],MATCH(tblTeamSch[[#This Row],[Game Num]],[1]!tblSchedule[GameNum],0)),"")</f>
        <v>4B3</v>
      </c>
      <c r="G1487" s="7" t="str">
        <f>IFERROR(INDEX([1]!tblSchedule[Facility],MATCH(tblTeamSch[[#This Row],[Game Num]],[1]!tblSchedule[GameNum],0)),"")</f>
        <v>St. Michael Community Center</v>
      </c>
      <c r="H1487" s="8">
        <f>IFERROR(INDEX([1]!tblSchedule[Game Date],MATCH(tblTeamSch[[#This Row],[Game Num]],[1]!tblSchedule[GameNum],0)),"")</f>
        <v>46053</v>
      </c>
      <c r="I1487" s="9">
        <f>IFERROR(INDEX([1]!tblSchedule[Game Time],MATCH(tblTeamSch[[#This Row],[Game Num]],[1]!tblSchedule[GameNum],0)),"")</f>
        <v>0.58333333333333337</v>
      </c>
      <c r="J1487" s="10" t="str">
        <f>IFERROR(INDEX([1]!tblTeams[Organization],MATCH(tblTeamSch[[#This Row],[Team]],[1]!tblTeams[Team],0)),"")</f>
        <v>St. Margaret Mary</v>
      </c>
      <c r="K1487" s="10" t="str">
        <f>IFERROR(INDEX([1]!tblOrg[Abbr],MATCH(tblTeamSch[[#This Row],[Org]],[1]!tblOrg[Organization],0)),"")</f>
        <v>SMM</v>
      </c>
      <c r="L1487" s="10" t="str">
        <f>IFERROR(INDEX(IF(tblTeamSch[[#This Row],[1vs2]]=1,[1]!tblSchedule[Team 1 Name],[1]!tblSchedule[Team 2 Name]),MATCH(tblTeamSch[[#This Row],[Game Num]],[1]!tblSchedule[GameNum],0)),"")</f>
        <v>St. Margaret Mary BB 4B#3 White</v>
      </c>
      <c r="M1487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1487" s="6" t="str" cm="1">
        <f t="array" ref="N148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87" s="6">
        <f>IF(tblTeamSch[[#This Row],[Game Num]]="","",COUNTIFS([1]!tblGameSlots[Game Slot Status],"Booked",[1]!tblGameSlots[Organization],tblTeamSch[[#This Row],[Org]],[1]!tblGameSlots[Game Date],tblTeamSch[[#This Row],[Date]]))</f>
        <v>14</v>
      </c>
      <c r="P1487" s="6" t="str">
        <f>IFERROR(INDEX(#REF!,MATCH(tblTeamSch[[#This Row],[Team]],[1]!tblTeams[Team],0)),"")</f>
        <v/>
      </c>
      <c r="Q1487" s="6">
        <f>INDEX([1]!tblSchedule[Home Game],MATCH(tblTeamSch[[#This Row],[Game Num]],[1]!tblSchedule[GameNum],0))</f>
        <v>1</v>
      </c>
      <c r="R1487" s="7" t="e">
        <f>IF(COUNTIFS(tblTeamSch[Team],tblTeamSch[[#This Row],[Team]],#REF!,1)&gt;1,"Y","")</f>
        <v>#REF!</v>
      </c>
      <c r="S1487" s="6">
        <f>INDEX([1]!tblLoc[Score],MATCH(INDEX([1]!tblOrg[Loc],MATCH(tblTeamSch[[#This Row],[Org]],[1]!tblOrg[Organization],0)),[1]!tblLoc[Loc],0))</f>
        <v>0</v>
      </c>
      <c r="T1487" s="6" t="e">
        <f>INDEX([1]!tblLoc[Score],MATCH(INDEX([1]!tblOrg[Loc],MATCH(#REF!,[1]!tblOrg[Abbr],0)),[1]!tblLoc[Loc],0))</f>
        <v>#REF!</v>
      </c>
      <c r="U1487" s="6">
        <f>IFERROR(INDEX([1]!tblLoc[Score],MATCH(INDEX([1]!tblOrg[Loc],MATCH(INDEX(FacList,MATCH(tblTeamSch[[#This Row],[Facility]],INDEX(FacList,,1),0),3),[1]!tblOrg[Org Num],0)),[1]!tblLoc[Loc],0)),"")</f>
        <v>7</v>
      </c>
      <c r="V1487" s="6">
        <f>IF(OR(tblTeamSch[[#This Row],[Court]]="",tblTeamSch[[#This Row],[Home]]&gt;0),0,IF(tblTeamSch[[#This Row],[Court]]&lt;10,0,IF(tblTeamSch[[#This Row],[Home Court]]=10,0,10)))</f>
        <v>0</v>
      </c>
      <c r="W1487" s="6" t="e">
        <f>COUNTIFS(tblTeamSch[Travel Score for Game],10,tblTeamSch[Home],0,#REF!,#REF!)</f>
        <v>#REF!</v>
      </c>
      <c r="X1487" s="6" t="str">
        <f>IFERROR(INDEX(tblTeamSch[Overall Travel Score],MATCH(tblTeamSch[[#This Row],[Opponent]],tblTeamSch[Team],0)),"")</f>
        <v/>
      </c>
      <c r="Y1487" s="6" cm="1">
        <f t="array" ref="Y1487">IF(Y1486="Num",1,IF(Y1486="","",IF(Y1486+1&gt;TotalNumRegGames*2,"",Y1486+1)))</f>
        <v>1486</v>
      </c>
    </row>
    <row r="1488" spans="1:25" ht="13.35" customHeight="1" x14ac:dyDescent="0.3">
      <c r="A1488" s="6" cm="1">
        <f t="array" ref="A14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1008</v>
      </c>
      <c r="B1488" s="6" cm="1">
        <f t="array" ref="B14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88" s="6">
        <f>IFERROR(INDEX([1]!tblSchedule[Week Game Scheduled],MATCH(tblTeamSch[[#This Row],[Game Num]],[1]!tblSchedule[GameNum],0)),"")</f>
        <v>49</v>
      </c>
      <c r="D1488" s="6">
        <f>IFERROR(INDEX([1]!tblSchedule[Round],MATCH(tblTeamSch[[#This Row],[Game Num]],[1]!tblSchedule[GameNum],0)),"")</f>
        <v>1</v>
      </c>
      <c r="E1488" s="6">
        <f>IFERROR(INDEX([1]!tblSchedule[Rnd Sch],MATCH(tblTeamSch[[#This Row],[Game Num]],[1]!tblSchedule[GameNum],0)),"")</f>
        <v>1</v>
      </c>
      <c r="F1488" s="6" t="str">
        <f>IFERROR(INDEX([1]!tblSchedule[DLC],MATCH(tblTeamSch[[#This Row],[Game Num]],[1]!tblSchedule[GameNum],0)),"")</f>
        <v>4G1AA</v>
      </c>
      <c r="G1488" s="7" t="str">
        <f>IFERROR(INDEX([1]!tblSchedule[Facility],MATCH(tblTeamSch[[#This Row],[Game Num]],[1]!tblSchedule[GameNum],0)),"")</f>
        <v>Holy Trinity Parish School</v>
      </c>
      <c r="H1488" s="8">
        <f>IFERROR(INDEX([1]!tblSchedule[Game Date],MATCH(tblTeamSch[[#This Row],[Game Num]],[1]!tblSchedule[GameNum],0)),"")</f>
        <v>45997</v>
      </c>
      <c r="I1488" s="9">
        <f>IFERROR(INDEX([1]!tblSchedule[Game Time],MATCH(tblTeamSch[[#This Row],[Game Num]],[1]!tblSchedule[GameNum],0)),"")</f>
        <v>0.45833333333333331</v>
      </c>
      <c r="J1488" s="10" t="str">
        <f>IFERROR(INDEX([1]!tblTeams[Organization],MATCH(tblTeamSch[[#This Row],[Team]],[1]!tblTeams[Team],0)),"")</f>
        <v>St. Margaret Mary</v>
      </c>
      <c r="K1488" s="10" t="str">
        <f>IFERROR(INDEX([1]!tblOrg[Abbr],MATCH(tblTeamSch[[#This Row],[Org]],[1]!tblOrg[Organization],0)),"")</f>
        <v>SMM</v>
      </c>
      <c r="L1488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88" s="10" t="str">
        <f>IFERROR(INDEX(IF(tblTeamSch[[#This Row],[1vs2]]=1,[1]!tblSchedule[Team 2 Name],[1]!tblSchedule[Team 1 Name]),MATCH(tblTeamSch[[#This Row],[Game Num]],[1]!tblSchedule[GameNum],0)),"")</f>
        <v>Holy Trinity BB 3/4G #1</v>
      </c>
      <c r="N1488" s="6" t="str" cm="1">
        <f t="array" ref="N14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48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488" s="6" t="str">
        <f>IFERROR(INDEX(#REF!,MATCH(tblTeamSch[[#This Row],[Team]],[1]!tblTeams[Team],0)),"")</f>
        <v/>
      </c>
      <c r="Q1488" s="6">
        <f>INDEX([1]!tblSchedule[Home Game],MATCH(tblTeamSch[[#This Row],[Game Num]],[1]!tblSchedule[GameNum],0))</f>
        <v>1</v>
      </c>
      <c r="R1488" s="7" t="e">
        <f>IF(COUNTIFS(tblTeamSch[Team],tblTeamSch[[#This Row],[Team]],#REF!,1)&gt;1,"Y","")</f>
        <v>#REF!</v>
      </c>
      <c r="S1488" s="6">
        <f>INDEX([1]!tblLoc[Score],MATCH(INDEX([1]!tblOrg[Loc],MATCH(tblTeamSch[[#This Row],[Org]],[1]!tblOrg[Organization],0)),[1]!tblLoc[Loc],0))</f>
        <v>0</v>
      </c>
      <c r="T1488" s="6" t="e">
        <f>INDEX([1]!tblLoc[Score],MATCH(INDEX([1]!tblOrg[Loc],MATCH(#REF!,[1]!tblOrg[Abbr],0)),[1]!tblLoc[Loc],0))</f>
        <v>#REF!</v>
      </c>
      <c r="U1488" s="6">
        <f>IFERROR(INDEX([1]!tblLoc[Score],MATCH(INDEX([1]!tblOrg[Loc],MATCH(INDEX(FacList,MATCH(tblTeamSch[[#This Row],[Facility]],INDEX(FacList,,1),0),3),[1]!tblOrg[Org Num],0)),[1]!tblLoc[Loc],0)),"")</f>
        <v>0</v>
      </c>
      <c r="V1488" s="6">
        <f>IF(OR(tblTeamSch[[#This Row],[Court]]="",tblTeamSch[[#This Row],[Home]]&gt;0),0,IF(tblTeamSch[[#This Row],[Court]]&lt;10,0,IF(tblTeamSch[[#This Row],[Home Court]]=10,0,10)))</f>
        <v>0</v>
      </c>
      <c r="W1488" s="6" t="e">
        <f>COUNTIFS(tblTeamSch[Travel Score for Game],10,tblTeamSch[Home],0,#REF!,#REF!)</f>
        <v>#REF!</v>
      </c>
      <c r="X1488" s="6" t="str">
        <f>IFERROR(INDEX(tblTeamSch[Overall Travel Score],MATCH(tblTeamSch[[#This Row],[Opponent]],tblTeamSch[Team],0)),"")</f>
        <v/>
      </c>
      <c r="Y1488" s="6" cm="1">
        <f t="array" ref="Y1488">IF(Y1487="Num",1,IF(Y1487="","",IF(Y1487+1&gt;TotalNumRegGames*2,"",Y1487+1)))</f>
        <v>1487</v>
      </c>
    </row>
    <row r="1489" spans="1:25" ht="13.35" customHeight="1" x14ac:dyDescent="0.3">
      <c r="A1489" s="6" cm="1">
        <f t="array" ref="A14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1014</v>
      </c>
      <c r="B1489" s="6" cm="1">
        <f t="array" ref="B14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89" s="6">
        <f>IFERROR(INDEX([1]!tblSchedule[Week Game Scheduled],MATCH(tblTeamSch[[#This Row],[Game Num]],[1]!tblSchedule[GameNum],0)),"")</f>
        <v>50</v>
      </c>
      <c r="D1489" s="6">
        <f>IFERROR(INDEX([1]!tblSchedule[Round],MATCH(tblTeamSch[[#This Row],[Game Num]],[1]!tblSchedule[GameNum],0)),"")</f>
        <v>2</v>
      </c>
      <c r="E1489" s="6">
        <f>IFERROR(INDEX([1]!tblSchedule[Rnd Sch],MATCH(tblTeamSch[[#This Row],[Game Num]],[1]!tblSchedule[GameNum],0)),"")</f>
        <v>2</v>
      </c>
      <c r="F1489" s="6" t="str">
        <f>IFERROR(INDEX([1]!tblSchedule[DLC],MATCH(tblTeamSch[[#This Row],[Game Num]],[1]!tblSchedule[GameNum],0)),"")</f>
        <v>4G1AA</v>
      </c>
      <c r="G1489" s="7" t="str">
        <f>IFERROR(INDEX([1]!tblSchedule[Facility],MATCH(tblTeamSch[[#This Row],[Game Num]],[1]!tblSchedule[GameNum],0)),"")</f>
        <v>St. Margaret Mary Gym</v>
      </c>
      <c r="H1489" s="8">
        <f>IFERROR(INDEX([1]!tblSchedule[Game Date],MATCH(tblTeamSch[[#This Row],[Game Num]],[1]!tblSchedule[GameNum],0)),"")</f>
        <v>46004</v>
      </c>
      <c r="I1489" s="9">
        <f>IFERROR(INDEX([1]!tblSchedule[Game Time],MATCH(tblTeamSch[[#This Row],[Game Num]],[1]!tblSchedule[GameNum],0)),"")</f>
        <v>0.58333333333333337</v>
      </c>
      <c r="J1489" s="10" t="str">
        <f>IFERROR(INDEX([1]!tblTeams[Organization],MATCH(tblTeamSch[[#This Row],[Team]],[1]!tblTeams[Team],0)),"")</f>
        <v>St. Margaret Mary</v>
      </c>
      <c r="K1489" s="10" t="str">
        <f>IFERROR(INDEX([1]!tblOrg[Abbr],MATCH(tblTeamSch[[#This Row],[Org]],[1]!tblOrg[Organization],0)),"")</f>
        <v>SMM</v>
      </c>
      <c r="L1489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89" s="10" t="str">
        <f>IFERROR(INDEX(IF(tblTeamSch[[#This Row],[1vs2]]=1,[1]!tblSchedule[Team 2 Name],[1]!tblSchedule[Team 1 Name]),MATCH(tblTeamSch[[#This Row],[Game Num]],[1]!tblSchedule[GameNum],0)),"")</f>
        <v>St. Albert GBB 3/4 #1</v>
      </c>
      <c r="N1489" s="6" t="str" cm="1">
        <f t="array" ref="N14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89" s="6">
        <f>IF(tblTeamSch[[#This Row],[Game Num]]="","",COUNTIFS([1]!tblGameSlots[Game Slot Status],"Booked",[1]!tblGameSlots[Organization],tblTeamSch[[#This Row],[Org]],[1]!tblGameSlots[Game Date],tblTeamSch[[#This Row],[Date]]))</f>
        <v>12</v>
      </c>
      <c r="P1489" s="6" t="str">
        <f>IFERROR(INDEX(#REF!,MATCH(tblTeamSch[[#This Row],[Team]],[1]!tblTeams[Team],0)),"")</f>
        <v/>
      </c>
      <c r="Q1489" s="6">
        <f>INDEX([1]!tblSchedule[Home Game],MATCH(tblTeamSch[[#This Row],[Game Num]],[1]!tblSchedule[GameNum],0))</f>
        <v>1</v>
      </c>
      <c r="R1489" s="7" t="e">
        <f>IF(COUNTIFS(tblTeamSch[Team],tblTeamSch[[#This Row],[Team]],#REF!,1)&gt;1,"Y","")</f>
        <v>#REF!</v>
      </c>
      <c r="S1489" s="6">
        <f>INDEX([1]!tblLoc[Score],MATCH(INDEX([1]!tblOrg[Loc],MATCH(tblTeamSch[[#This Row],[Org]],[1]!tblOrg[Organization],0)),[1]!tblLoc[Loc],0))</f>
        <v>0</v>
      </c>
      <c r="T1489" s="6" t="e">
        <f>INDEX([1]!tblLoc[Score],MATCH(INDEX([1]!tblOrg[Loc],MATCH(#REF!,[1]!tblOrg[Abbr],0)),[1]!tblLoc[Loc],0))</f>
        <v>#REF!</v>
      </c>
      <c r="U1489" s="6">
        <f>IFERROR(INDEX([1]!tblLoc[Score],MATCH(INDEX([1]!tblOrg[Loc],MATCH(INDEX(FacList,MATCH(tblTeamSch[[#This Row],[Facility]],INDEX(FacList,,1),0),3),[1]!tblOrg[Org Num],0)),[1]!tblLoc[Loc],0)),"")</f>
        <v>0</v>
      </c>
      <c r="V1489" s="6">
        <f>IF(OR(tblTeamSch[[#This Row],[Court]]="",tblTeamSch[[#This Row],[Home]]&gt;0),0,IF(tblTeamSch[[#This Row],[Court]]&lt;10,0,IF(tblTeamSch[[#This Row],[Home Court]]=10,0,10)))</f>
        <v>0</v>
      </c>
      <c r="W1489" s="6" t="e">
        <f>COUNTIFS(tblTeamSch[Travel Score for Game],10,tblTeamSch[Home],0,#REF!,#REF!)</f>
        <v>#REF!</v>
      </c>
      <c r="X1489" s="6" t="str">
        <f>IFERROR(INDEX(tblTeamSch[Overall Travel Score],MATCH(tblTeamSch[[#This Row],[Opponent]],tblTeamSch[Team],0)),"")</f>
        <v/>
      </c>
      <c r="Y1489" s="6" cm="1">
        <f t="array" ref="Y1489">IF(Y1488="Num",1,IF(Y1488="","",IF(Y1488+1&gt;TotalNumRegGames*2,"",Y1488+1)))</f>
        <v>1488</v>
      </c>
    </row>
    <row r="1490" spans="1:25" ht="13.35" customHeight="1" x14ac:dyDescent="0.3">
      <c r="A1490" s="6" cm="1">
        <f t="array" ref="A14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1020</v>
      </c>
      <c r="B1490" s="6" cm="1">
        <f t="array" ref="B14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90" s="6">
        <f>IFERROR(INDEX([1]!tblSchedule[Week Game Scheduled],MATCH(tblTeamSch[[#This Row],[Game Num]],[1]!tblSchedule[GameNum],0)),"")</f>
        <v>5</v>
      </c>
      <c r="D1490" s="6">
        <f>IFERROR(INDEX([1]!tblSchedule[Round],MATCH(tblTeamSch[[#This Row],[Game Num]],[1]!tblSchedule[GameNum],0)),"")</f>
        <v>3</v>
      </c>
      <c r="E1490" s="6">
        <f>IFERROR(INDEX([1]!tblSchedule[Rnd Sch],MATCH(tblTeamSch[[#This Row],[Game Num]],[1]!tblSchedule[GameNum],0)),"")</f>
        <v>3</v>
      </c>
      <c r="F1490" s="6" t="str">
        <f>IFERROR(INDEX([1]!tblSchedule[DLC],MATCH(tblTeamSch[[#This Row],[Game Num]],[1]!tblSchedule[GameNum],0)),"")</f>
        <v>4G1AA</v>
      </c>
      <c r="G1490" s="7" t="str">
        <f>IFERROR(INDEX([1]!tblSchedule[Facility],MATCH(tblTeamSch[[#This Row],[Game Num]],[1]!tblSchedule[GameNum],0)),"")</f>
        <v>St Lawrence</v>
      </c>
      <c r="H1490" s="8">
        <f>IFERROR(INDEX([1]!tblSchedule[Game Date],MATCH(tblTeamSch[[#This Row],[Game Num]],[1]!tblSchedule[GameNum],0)),"")</f>
        <v>46025</v>
      </c>
      <c r="I1490" s="9">
        <f>IFERROR(INDEX([1]!tblSchedule[Game Time],MATCH(tblTeamSch[[#This Row],[Game Num]],[1]!tblSchedule[GameNum],0)),"")</f>
        <v>0.5</v>
      </c>
      <c r="J1490" s="10" t="str">
        <f>IFERROR(INDEX([1]!tblTeams[Organization],MATCH(tblTeamSch[[#This Row],[Team]],[1]!tblTeams[Team],0)),"")</f>
        <v>St. Margaret Mary</v>
      </c>
      <c r="K1490" s="10" t="str">
        <f>IFERROR(INDEX([1]!tblOrg[Abbr],MATCH(tblTeamSch[[#This Row],[Org]],[1]!tblOrg[Organization],0)),"")</f>
        <v>SMM</v>
      </c>
      <c r="L1490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90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1490" s="6" t="str" cm="1">
        <f t="array" ref="N14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0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90" s="6" t="str">
        <f>IFERROR(INDEX(#REF!,MATCH(tblTeamSch[[#This Row],[Team]],[1]!tblTeams[Team],0)),"")</f>
        <v/>
      </c>
      <c r="Q1490" s="6">
        <f>INDEX([1]!tblSchedule[Home Game],MATCH(tblTeamSch[[#This Row],[Game Num]],[1]!tblSchedule[GameNum],0))</f>
        <v>1</v>
      </c>
      <c r="R1490" s="7" t="e">
        <f>IF(COUNTIFS(tblTeamSch[Team],tblTeamSch[[#This Row],[Team]],#REF!,1)&gt;1,"Y","")</f>
        <v>#REF!</v>
      </c>
      <c r="S1490" s="6">
        <f>INDEX([1]!tblLoc[Score],MATCH(INDEX([1]!tblOrg[Loc],MATCH(tblTeamSch[[#This Row],[Org]],[1]!tblOrg[Organization],0)),[1]!tblLoc[Loc],0))</f>
        <v>0</v>
      </c>
      <c r="T1490" s="6" t="e">
        <f>INDEX([1]!tblLoc[Score],MATCH(INDEX([1]!tblOrg[Loc],MATCH(#REF!,[1]!tblOrg[Abbr],0)),[1]!tblLoc[Loc],0))</f>
        <v>#REF!</v>
      </c>
      <c r="U1490" s="6">
        <f>IFERROR(INDEX([1]!tblLoc[Score],MATCH(INDEX([1]!tblOrg[Loc],MATCH(INDEX(FacList,MATCH(tblTeamSch[[#This Row],[Facility]],INDEX(FacList,,1),0),3),[1]!tblOrg[Org Num],0)),[1]!tblLoc[Loc],0)),"")</f>
        <v>10</v>
      </c>
      <c r="V1490" s="6">
        <f>IF(OR(tblTeamSch[[#This Row],[Court]]="",tblTeamSch[[#This Row],[Home]]&gt;0),0,IF(tblTeamSch[[#This Row],[Court]]&lt;10,0,IF(tblTeamSch[[#This Row],[Home Court]]=10,0,10)))</f>
        <v>0</v>
      </c>
      <c r="W1490" s="6" t="e">
        <f>COUNTIFS(tblTeamSch[Travel Score for Game],10,tblTeamSch[Home],0,#REF!,#REF!)</f>
        <v>#REF!</v>
      </c>
      <c r="X1490" s="6" t="str">
        <f>IFERROR(INDEX(tblTeamSch[Overall Travel Score],MATCH(tblTeamSch[[#This Row],[Opponent]],tblTeamSch[Team],0)),"")</f>
        <v/>
      </c>
      <c r="Y1490" s="6" cm="1">
        <f t="array" ref="Y1490">IF(Y1489="Num",1,IF(Y1489="","",IF(Y1489+1&gt;TotalNumRegGames*2,"",Y1489+1)))</f>
        <v>1489</v>
      </c>
    </row>
    <row r="1491" spans="1:25" ht="13.35" customHeight="1" x14ac:dyDescent="0.3">
      <c r="A1491" s="6" cm="1">
        <f t="array" ref="A14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1026</v>
      </c>
      <c r="B1491" s="6" cm="1">
        <f t="array" ref="B14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1" s="6">
        <f>IFERROR(INDEX([1]!tblSchedule[Week Game Scheduled],MATCH(tblTeamSch[[#This Row],[Game Num]],[1]!tblSchedule[GameNum],0)),"")</f>
        <v>6</v>
      </c>
      <c r="D1491" s="6">
        <f>IFERROR(INDEX([1]!tblSchedule[Round],MATCH(tblTeamSch[[#This Row],[Game Num]],[1]!tblSchedule[GameNum],0)),"")</f>
        <v>4</v>
      </c>
      <c r="E1491" s="6">
        <f>IFERROR(INDEX([1]!tblSchedule[Rnd Sch],MATCH(tblTeamSch[[#This Row],[Game Num]],[1]!tblSchedule[GameNum],0)),"")</f>
        <v>4</v>
      </c>
      <c r="F1491" s="6" t="str">
        <f>IFERROR(INDEX([1]!tblSchedule[DLC],MATCH(tblTeamSch[[#This Row],[Game Num]],[1]!tblSchedule[GameNum],0)),"")</f>
        <v>4G1AA</v>
      </c>
      <c r="G1491" s="7" t="str">
        <f>IFERROR(INDEX([1]!tblSchedule[Facility],MATCH(tblTeamSch[[#This Row],[Game Num]],[1]!tblSchedule[GameNum],0)),"")</f>
        <v>St. Michael Community Center</v>
      </c>
      <c r="H1491" s="8">
        <f>IFERROR(INDEX([1]!tblSchedule[Game Date],MATCH(tblTeamSch[[#This Row],[Game Num]],[1]!tblSchedule[GameNum],0)),"")</f>
        <v>46032</v>
      </c>
      <c r="I1491" s="9">
        <f>IFERROR(INDEX([1]!tblSchedule[Game Time],MATCH(tblTeamSch[[#This Row],[Game Num]],[1]!tblSchedule[GameNum],0)),"")</f>
        <v>0.54166666666666663</v>
      </c>
      <c r="J1491" s="10" t="str">
        <f>IFERROR(INDEX([1]!tblTeams[Organization],MATCH(tblTeamSch[[#This Row],[Team]],[1]!tblTeams[Team],0)),"")</f>
        <v>St. Margaret Mary</v>
      </c>
      <c r="K1491" s="10" t="str">
        <f>IFERROR(INDEX([1]!tblOrg[Abbr],MATCH(tblTeamSch[[#This Row],[Org]],[1]!tblOrg[Organization],0)),"")</f>
        <v>SMM</v>
      </c>
      <c r="L1491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91" s="10" t="str">
        <f>IFERROR(INDEX(IF(tblTeamSch[[#This Row],[1vs2]]=1,[1]!tblSchedule[Team 2 Name],[1]!tblSchedule[Team 1 Name]),MATCH(tblTeamSch[[#This Row],[Game Num]],[1]!tblSchedule[GameNum],0)),"")</f>
        <v>St Michael BB 4G#1</v>
      </c>
      <c r="N1491" s="6" t="str" cm="1">
        <f t="array" ref="N14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1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91" s="6" t="str">
        <f>IFERROR(INDEX(#REF!,MATCH(tblTeamSch[[#This Row],[Team]],[1]!tblTeams[Team],0)),"")</f>
        <v/>
      </c>
      <c r="Q1491" s="6">
        <f>INDEX([1]!tblSchedule[Home Game],MATCH(tblTeamSch[[#This Row],[Game Num]],[1]!tblSchedule[GameNum],0))</f>
        <v>1</v>
      </c>
      <c r="R1491" s="7" t="e">
        <f>IF(COUNTIFS(tblTeamSch[Team],tblTeamSch[[#This Row],[Team]],#REF!,1)&gt;1,"Y","")</f>
        <v>#REF!</v>
      </c>
      <c r="S1491" s="6">
        <f>INDEX([1]!tblLoc[Score],MATCH(INDEX([1]!tblOrg[Loc],MATCH(tblTeamSch[[#This Row],[Org]],[1]!tblOrg[Organization],0)),[1]!tblLoc[Loc],0))</f>
        <v>0</v>
      </c>
      <c r="T1491" s="6" t="e">
        <f>INDEX([1]!tblLoc[Score],MATCH(INDEX([1]!tblOrg[Loc],MATCH(#REF!,[1]!tblOrg[Abbr],0)),[1]!tblLoc[Loc],0))</f>
        <v>#REF!</v>
      </c>
      <c r="U1491" s="6">
        <f>IFERROR(INDEX([1]!tblLoc[Score],MATCH(INDEX([1]!tblOrg[Loc],MATCH(INDEX(FacList,MATCH(tblTeamSch[[#This Row],[Facility]],INDEX(FacList,,1),0),3),[1]!tblOrg[Org Num],0)),[1]!tblLoc[Loc],0)),"")</f>
        <v>7</v>
      </c>
      <c r="V1491" s="6">
        <f>IF(OR(tblTeamSch[[#This Row],[Court]]="",tblTeamSch[[#This Row],[Home]]&gt;0),0,IF(tblTeamSch[[#This Row],[Court]]&lt;10,0,IF(tblTeamSch[[#This Row],[Home Court]]=10,0,10)))</f>
        <v>0</v>
      </c>
      <c r="W1491" s="6" t="e">
        <f>COUNTIFS(tblTeamSch[Travel Score for Game],10,tblTeamSch[Home],0,#REF!,#REF!)</f>
        <v>#REF!</v>
      </c>
      <c r="X1491" s="6" t="str">
        <f>IFERROR(INDEX(tblTeamSch[Overall Travel Score],MATCH(tblTeamSch[[#This Row],[Opponent]],tblTeamSch[Team],0)),"")</f>
        <v/>
      </c>
      <c r="Y1491" s="6" cm="1">
        <f t="array" ref="Y1491">IF(Y1490="Num",1,IF(Y1490="","",IF(Y1490+1&gt;TotalNumRegGames*2,"",Y1490+1)))</f>
        <v>1490</v>
      </c>
    </row>
    <row r="1492" spans="1:25" ht="13.35" customHeight="1" x14ac:dyDescent="0.3">
      <c r="A1492" s="6" cm="1">
        <f t="array" ref="A14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1031</v>
      </c>
      <c r="B1492" s="6" cm="1">
        <f t="array" ref="B14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2" s="6">
        <f>IFERROR(INDEX([1]!tblSchedule[Week Game Scheduled],MATCH(tblTeamSch[[#This Row],[Game Num]],[1]!tblSchedule[GameNum],0)),"")</f>
        <v>7</v>
      </c>
      <c r="D1492" s="6">
        <f>IFERROR(INDEX([1]!tblSchedule[Round],MATCH(tblTeamSch[[#This Row],[Game Num]],[1]!tblSchedule[GameNum],0)),"")</f>
        <v>5</v>
      </c>
      <c r="E1492" s="6">
        <f>IFERROR(INDEX([1]!tblSchedule[Rnd Sch],MATCH(tblTeamSch[[#This Row],[Game Num]],[1]!tblSchedule[GameNum],0)),"")</f>
        <v>5</v>
      </c>
      <c r="F1492" s="6" t="str">
        <f>IFERROR(INDEX([1]!tblSchedule[DLC],MATCH(tblTeamSch[[#This Row],[Game Num]],[1]!tblSchedule[GameNum],0)),"")</f>
        <v>4G1AA</v>
      </c>
      <c r="G1492" s="7" t="str">
        <f>IFERROR(INDEX([1]!tblSchedule[Facility],MATCH(tblTeamSch[[#This Row],[Game Num]],[1]!tblSchedule[GameNum],0)),"")</f>
        <v>St. Margaret Mary PAC (smaller gym)</v>
      </c>
      <c r="H1492" s="8">
        <f>IFERROR(INDEX([1]!tblSchedule[Game Date],MATCH(tblTeamSch[[#This Row],[Game Num]],[1]!tblSchedule[GameNum],0)),"")</f>
        <v>46039</v>
      </c>
      <c r="I1492" s="9">
        <f>IFERROR(INDEX([1]!tblSchedule[Game Time],MATCH(tblTeamSch[[#This Row],[Game Num]],[1]!tblSchedule[GameNum],0)),"")</f>
        <v>0.52083333333333337</v>
      </c>
      <c r="J1492" s="10" t="str">
        <f>IFERROR(INDEX([1]!tblTeams[Organization],MATCH(tblTeamSch[[#This Row],[Team]],[1]!tblTeams[Team],0)),"")</f>
        <v>St. Margaret Mary</v>
      </c>
      <c r="K1492" s="10" t="str">
        <f>IFERROR(INDEX([1]!tblOrg[Abbr],MATCH(tblTeamSch[[#This Row],[Org]],[1]!tblOrg[Organization],0)),"")</f>
        <v>SMM</v>
      </c>
      <c r="L1492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92" s="10" t="str">
        <f>IFERROR(INDEX(IF(tblTeamSch[[#This Row],[1vs2]]=1,[1]!tblSchedule[Team 2 Name],[1]!tblSchedule[Team 1 Name]),MATCH(tblTeamSch[[#This Row],[Game Num]],[1]!tblSchedule[GameNum],0)),"")</f>
        <v>St. Raphael BB 4G #1</v>
      </c>
      <c r="N1492" s="6" t="str" cm="1">
        <f t="array" ref="N14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2" s="6">
        <f>IF(tblTeamSch[[#This Row],[Game Num]]="","",COUNTIFS([1]!tblGameSlots[Game Slot Status],"Booked",[1]!tblGameSlots[Organization],tblTeamSch[[#This Row],[Org]],[1]!tblGameSlots[Game Date],tblTeamSch[[#This Row],[Date]]))</f>
        <v>12</v>
      </c>
      <c r="P1492" s="6" t="str">
        <f>IFERROR(INDEX(#REF!,MATCH(tblTeamSch[[#This Row],[Team]],[1]!tblTeams[Team],0)),"")</f>
        <v/>
      </c>
      <c r="Q1492" s="6">
        <f>INDEX([1]!tblSchedule[Home Game],MATCH(tblTeamSch[[#This Row],[Game Num]],[1]!tblSchedule[GameNum],0))</f>
        <v>1</v>
      </c>
      <c r="R1492" s="7" t="e">
        <f>IF(COUNTIFS(tblTeamSch[Team],tblTeamSch[[#This Row],[Team]],#REF!,1)&gt;1,"Y","")</f>
        <v>#REF!</v>
      </c>
      <c r="S1492" s="6">
        <f>INDEX([1]!tblLoc[Score],MATCH(INDEX([1]!tblOrg[Loc],MATCH(tblTeamSch[[#This Row],[Org]],[1]!tblOrg[Organization],0)),[1]!tblLoc[Loc],0))</f>
        <v>0</v>
      </c>
      <c r="T1492" s="6" t="e">
        <f>INDEX([1]!tblLoc[Score],MATCH(INDEX([1]!tblOrg[Loc],MATCH(#REF!,[1]!tblOrg[Abbr],0)),[1]!tblLoc[Loc],0))</f>
        <v>#REF!</v>
      </c>
      <c r="U1492" s="6">
        <f>IFERROR(INDEX([1]!tblLoc[Score],MATCH(INDEX([1]!tblOrg[Loc],MATCH(INDEX(FacList,MATCH(tblTeamSch[[#This Row],[Facility]],INDEX(FacList,,1),0),3),[1]!tblOrg[Org Num],0)),[1]!tblLoc[Loc],0)),"")</f>
        <v>0</v>
      </c>
      <c r="V1492" s="6">
        <f>IF(OR(tblTeamSch[[#This Row],[Court]]="",tblTeamSch[[#This Row],[Home]]&gt;0),0,IF(tblTeamSch[[#This Row],[Court]]&lt;10,0,IF(tblTeamSch[[#This Row],[Home Court]]=10,0,10)))</f>
        <v>0</v>
      </c>
      <c r="W1492" s="6" t="e">
        <f>COUNTIFS(tblTeamSch[Travel Score for Game],10,tblTeamSch[Home],0,#REF!,#REF!)</f>
        <v>#REF!</v>
      </c>
      <c r="X1492" s="6" t="str">
        <f>IFERROR(INDEX(tblTeamSch[Overall Travel Score],MATCH(tblTeamSch[[#This Row],[Opponent]],tblTeamSch[Team],0)),"")</f>
        <v/>
      </c>
      <c r="Y1492" s="6" cm="1">
        <f t="array" ref="Y1492">IF(Y1491="Num",1,IF(Y1491="","",IF(Y1491+1&gt;TotalNumRegGames*2,"",Y1491+1)))</f>
        <v>1491</v>
      </c>
    </row>
    <row r="1493" spans="1:25" ht="13.35" customHeight="1" x14ac:dyDescent="0.3">
      <c r="A1493" s="6" cm="1">
        <f t="array" ref="A14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1036</v>
      </c>
      <c r="B1493" s="6" cm="1">
        <f t="array" ref="B14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3" s="6">
        <f>IFERROR(INDEX([1]!tblSchedule[Week Game Scheduled],MATCH(tblTeamSch[[#This Row],[Game Num]],[1]!tblSchedule[GameNum],0)),"")</f>
        <v>8</v>
      </c>
      <c r="D1493" s="6">
        <f>IFERROR(INDEX([1]!tblSchedule[Round],MATCH(tblTeamSch[[#This Row],[Game Num]],[1]!tblSchedule[GameNum],0)),"")</f>
        <v>6</v>
      </c>
      <c r="E1493" s="6">
        <f>IFERROR(INDEX([1]!tblSchedule[Rnd Sch],MATCH(tblTeamSch[[#This Row],[Game Num]],[1]!tblSchedule[GameNum],0)),"")</f>
        <v>6</v>
      </c>
      <c r="F1493" s="6" t="str">
        <f>IFERROR(INDEX([1]!tblSchedule[DLC],MATCH(tblTeamSch[[#This Row],[Game Num]],[1]!tblSchedule[GameNum],0)),"")</f>
        <v>4G1AA</v>
      </c>
      <c r="G1493" s="7" t="str">
        <f>IFERROR(INDEX([1]!tblSchedule[Facility],MATCH(tblTeamSch[[#This Row],[Game Num]],[1]!tblSchedule[GameNum],0)),"")</f>
        <v>St. Agnes Gym</v>
      </c>
      <c r="H1493" s="8">
        <f>IFERROR(INDEX([1]!tblSchedule[Game Date],MATCH(tblTeamSch[[#This Row],[Game Num]],[1]!tblSchedule[GameNum],0)),"")</f>
        <v>46046</v>
      </c>
      <c r="I1493" s="9">
        <f>IFERROR(INDEX([1]!tblSchedule[Game Time],MATCH(tblTeamSch[[#This Row],[Game Num]],[1]!tblSchedule[GameNum],0)),"")</f>
        <v>0.58333333333333337</v>
      </c>
      <c r="J1493" s="10" t="str">
        <f>IFERROR(INDEX([1]!tblTeams[Organization],MATCH(tblTeamSch[[#This Row],[Team]],[1]!tblTeams[Team],0)),"")</f>
        <v>St. Margaret Mary</v>
      </c>
      <c r="K1493" s="10" t="str">
        <f>IFERROR(INDEX([1]!tblOrg[Abbr],MATCH(tblTeamSch[[#This Row],[Org]],[1]!tblOrg[Organization],0)),"")</f>
        <v>SMM</v>
      </c>
      <c r="L1493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93" s="10" t="str">
        <f>IFERROR(INDEX(IF(tblTeamSch[[#This Row],[1vs2]]=1,[1]!tblSchedule[Team 2 Name],[1]!tblSchedule[Team 1 Name]),MATCH(tblTeamSch[[#This Row],[Game Num]],[1]!tblSchedule[GameNum],0)),"")</f>
        <v>St Agnes BB 4G#1</v>
      </c>
      <c r="N1493" s="6" t="str" cm="1">
        <f t="array" ref="N14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3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93" s="6" t="str">
        <f>IFERROR(INDEX(#REF!,MATCH(tblTeamSch[[#This Row],[Team]],[1]!tblTeams[Team],0)),"")</f>
        <v/>
      </c>
      <c r="Q1493" s="6">
        <f>INDEX([1]!tblSchedule[Home Game],MATCH(tblTeamSch[[#This Row],[Game Num]],[1]!tblSchedule[GameNum],0))</f>
        <v>1</v>
      </c>
      <c r="R1493" s="7" t="e">
        <f>IF(COUNTIFS(tblTeamSch[Team],tblTeamSch[[#This Row],[Team]],#REF!,1)&gt;1,"Y","")</f>
        <v>#REF!</v>
      </c>
      <c r="S1493" s="6">
        <f>INDEX([1]!tblLoc[Score],MATCH(INDEX([1]!tblOrg[Loc],MATCH(tblTeamSch[[#This Row],[Org]],[1]!tblOrg[Organization],0)),[1]!tblLoc[Loc],0))</f>
        <v>0</v>
      </c>
      <c r="T1493" s="6" t="e">
        <f>INDEX([1]!tblLoc[Score],MATCH(INDEX([1]!tblOrg[Loc],MATCH(#REF!,[1]!tblOrg[Abbr],0)),[1]!tblLoc[Loc],0))</f>
        <v>#REF!</v>
      </c>
      <c r="U1493" s="6">
        <f>IFERROR(INDEX([1]!tblLoc[Score],MATCH(INDEX([1]!tblOrg[Loc],MATCH(INDEX(FacList,MATCH(tblTeamSch[[#This Row],[Facility]],INDEX(FacList,,1),0),3),[1]!tblOrg[Org Num],0)),[1]!tblLoc[Loc],0)),"")</f>
        <v>0</v>
      </c>
      <c r="V1493" s="6">
        <f>IF(OR(tblTeamSch[[#This Row],[Court]]="",tblTeamSch[[#This Row],[Home]]&gt;0),0,IF(tblTeamSch[[#This Row],[Court]]&lt;10,0,IF(tblTeamSch[[#This Row],[Home Court]]=10,0,10)))</f>
        <v>0</v>
      </c>
      <c r="W1493" s="6" t="e">
        <f>COUNTIFS(tblTeamSch[Travel Score for Game],10,tblTeamSch[Home],0,#REF!,#REF!)</f>
        <v>#REF!</v>
      </c>
      <c r="X1493" s="6" t="str">
        <f>IFERROR(INDEX(tblTeamSch[Overall Travel Score],MATCH(tblTeamSch[[#This Row],[Opponent]],tblTeamSch[Team],0)),"")</f>
        <v/>
      </c>
      <c r="Y1493" s="6" cm="1">
        <f t="array" ref="Y1493">IF(Y1492="Num",1,IF(Y1492="","",IF(Y1492+1&gt;TotalNumRegGames*2,"",Y1492+1)))</f>
        <v>1492</v>
      </c>
    </row>
    <row r="1494" spans="1:25" ht="13.35" customHeight="1" x14ac:dyDescent="0.3">
      <c r="A1494" s="6" cm="1">
        <f t="array" ref="A14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1044</v>
      </c>
      <c r="B1494" s="6" cm="1">
        <f t="array" ref="B14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4" s="6">
        <f>IFERROR(INDEX([1]!tblSchedule[Week Game Scheduled],MATCH(tblTeamSch[[#This Row],[Game Num]],[1]!tblSchedule[GameNum],0)),"")</f>
        <v>9</v>
      </c>
      <c r="D1494" s="6">
        <f>IFERROR(INDEX([1]!tblSchedule[Round],MATCH(tblTeamSch[[#This Row],[Game Num]],[1]!tblSchedule[GameNum],0)),"")</f>
        <v>7</v>
      </c>
      <c r="E1494" s="6">
        <f>IFERROR(INDEX([1]!tblSchedule[Rnd Sch],MATCH(tblTeamSch[[#This Row],[Game Num]],[1]!tblSchedule[GameNum],0)),"")</f>
        <v>7</v>
      </c>
      <c r="F1494" s="6" t="str">
        <f>IFERROR(INDEX([1]!tblSchedule[DLC],MATCH(tblTeamSch[[#This Row],[Game Num]],[1]!tblSchedule[GameNum],0)),"")</f>
        <v>4G1AA</v>
      </c>
      <c r="G1494" s="7" t="str">
        <f>IFERROR(INDEX([1]!tblSchedule[Facility],MATCH(tblTeamSch[[#This Row],[Game Num]],[1]!tblSchedule[GameNum],0)),"")</f>
        <v>St. Margaret Mary PAC (smaller gym)</v>
      </c>
      <c r="H1494" s="8">
        <f>IFERROR(INDEX([1]!tblSchedule[Game Date],MATCH(tblTeamSch[[#This Row],[Game Num]],[1]!tblSchedule[GameNum],0)),"")</f>
        <v>46053</v>
      </c>
      <c r="I1494" s="9">
        <f>IFERROR(INDEX([1]!tblSchedule[Game Time],MATCH(tblTeamSch[[#This Row],[Game Num]],[1]!tblSchedule[GameNum],0)),"")</f>
        <v>0.5625</v>
      </c>
      <c r="J1494" s="10" t="str">
        <f>IFERROR(INDEX([1]!tblTeams[Organization],MATCH(tblTeamSch[[#This Row],[Team]],[1]!tblTeams[Team],0)),"")</f>
        <v>St. Margaret Mary</v>
      </c>
      <c r="K1494" s="10" t="str">
        <f>IFERROR(INDEX([1]!tblOrg[Abbr],MATCH(tblTeamSch[[#This Row],[Org]],[1]!tblOrg[Organization],0)),"")</f>
        <v>SMM</v>
      </c>
      <c r="L1494" s="10" t="str">
        <f>IFERROR(INDEX(IF(tblTeamSch[[#This Row],[1vs2]]=1,[1]!tblSchedule[Team 1 Name],[1]!tblSchedule[Team 2 Name]),MATCH(tblTeamSch[[#This Row],[Game Num]],[1]!tblSchedule[GameNum],0)),"")</f>
        <v>St. Margaret Mary BB 4G#1</v>
      </c>
      <c r="M1494" s="10" t="str">
        <f>IFERROR(INDEX(IF(tblTeamSch[[#This Row],[1vs2]]=1,[1]!tblSchedule[Team 2 Name],[1]!tblSchedule[Team 1 Name]),MATCH(tblTeamSch[[#This Row],[Game Num]],[1]!tblSchedule[GameNum],0)),"")</f>
        <v>St Patrick BB 4G#1</v>
      </c>
      <c r="N1494" s="6" t="str" cm="1">
        <f t="array" ref="N14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4" s="6">
        <f>IF(tblTeamSch[[#This Row],[Game Num]]="","",COUNTIFS([1]!tblGameSlots[Game Slot Status],"Booked",[1]!tblGameSlots[Organization],tblTeamSch[[#This Row],[Org]],[1]!tblGameSlots[Game Date],tblTeamSch[[#This Row],[Date]]))</f>
        <v>14</v>
      </c>
      <c r="P1494" s="6" t="str">
        <f>IFERROR(INDEX(#REF!,MATCH(tblTeamSch[[#This Row],[Team]],[1]!tblTeams[Team],0)),"")</f>
        <v/>
      </c>
      <c r="Q1494" s="6">
        <f>INDEX([1]!tblSchedule[Home Game],MATCH(tblTeamSch[[#This Row],[Game Num]],[1]!tblSchedule[GameNum],0))</f>
        <v>1</v>
      </c>
      <c r="R1494" s="7" t="e">
        <f>IF(COUNTIFS(tblTeamSch[Team],tblTeamSch[[#This Row],[Team]],#REF!,1)&gt;1,"Y","")</f>
        <v>#REF!</v>
      </c>
      <c r="S1494" s="6">
        <f>INDEX([1]!tblLoc[Score],MATCH(INDEX([1]!tblOrg[Loc],MATCH(tblTeamSch[[#This Row],[Org]],[1]!tblOrg[Organization],0)),[1]!tblLoc[Loc],0))</f>
        <v>0</v>
      </c>
      <c r="T1494" s="6" t="e">
        <f>INDEX([1]!tblLoc[Score],MATCH(INDEX([1]!tblOrg[Loc],MATCH(#REF!,[1]!tblOrg[Abbr],0)),[1]!tblLoc[Loc],0))</f>
        <v>#REF!</v>
      </c>
      <c r="U1494" s="6">
        <f>IFERROR(INDEX([1]!tblLoc[Score],MATCH(INDEX([1]!tblOrg[Loc],MATCH(INDEX(FacList,MATCH(tblTeamSch[[#This Row],[Facility]],INDEX(FacList,,1),0),3),[1]!tblOrg[Org Num],0)),[1]!tblLoc[Loc],0)),"")</f>
        <v>0</v>
      </c>
      <c r="V1494" s="6">
        <f>IF(OR(tblTeamSch[[#This Row],[Court]]="",tblTeamSch[[#This Row],[Home]]&gt;0),0,IF(tblTeamSch[[#This Row],[Court]]&lt;10,0,IF(tblTeamSch[[#This Row],[Home Court]]=10,0,10)))</f>
        <v>0</v>
      </c>
      <c r="W1494" s="6" t="e">
        <f>COUNTIFS(tblTeamSch[Travel Score for Game],10,tblTeamSch[Home],0,#REF!,#REF!)</f>
        <v>#REF!</v>
      </c>
      <c r="X1494" s="6" t="str">
        <f>IFERROR(INDEX(tblTeamSch[Overall Travel Score],MATCH(tblTeamSch[[#This Row],[Opponent]],tblTeamSch[Team],0)),"")</f>
        <v/>
      </c>
      <c r="Y1494" s="6" cm="1">
        <f t="array" ref="Y1494">IF(Y1493="Num",1,IF(Y1493="","",IF(Y1493+1&gt;TotalNumRegGames*2,"",Y1493+1)))</f>
        <v>1493</v>
      </c>
    </row>
    <row r="1495" spans="1:25" ht="13.35" customHeight="1" x14ac:dyDescent="0.3">
      <c r="A1495" s="6" cm="1">
        <f t="array" ref="A14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1085</v>
      </c>
      <c r="B1495" s="6" cm="1">
        <f t="array" ref="B14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95" s="6">
        <f>IFERROR(INDEX([1]!tblSchedule[Week Game Scheduled],MATCH(tblTeamSch[[#This Row],[Game Num]],[1]!tblSchedule[GameNum],0)),"")</f>
        <v>49</v>
      </c>
      <c r="D1495" s="6">
        <f>IFERROR(INDEX([1]!tblSchedule[Round],MATCH(tblTeamSch[[#This Row],[Game Num]],[1]!tblSchedule[GameNum],0)),"")</f>
        <v>1</v>
      </c>
      <c r="E1495" s="6">
        <f>IFERROR(INDEX([1]!tblSchedule[Rnd Sch],MATCH(tblTeamSch[[#This Row],[Game Num]],[1]!tblSchedule[GameNum],0)),"")</f>
        <v>1</v>
      </c>
      <c r="F1495" s="6" t="str">
        <f>IFERROR(INDEX([1]!tblSchedule[DLC],MATCH(tblTeamSch[[#This Row],[Game Num]],[1]!tblSchedule[GameNum],0)),"")</f>
        <v>4G2AA</v>
      </c>
      <c r="G1495" s="7" t="str">
        <f>IFERROR(INDEX([1]!tblSchedule[Facility],MATCH(tblTeamSch[[#This Row],[Game Num]],[1]!tblSchedule[GameNum],0)),"")</f>
        <v>Holy Trinity Parish School</v>
      </c>
      <c r="H1495" s="8">
        <f>IFERROR(INDEX([1]!tblSchedule[Game Date],MATCH(tblTeamSch[[#This Row],[Game Num]],[1]!tblSchedule[GameNum],0)),"")</f>
        <v>45997</v>
      </c>
      <c r="I1495" s="9">
        <f>IFERROR(INDEX([1]!tblSchedule[Game Time],MATCH(tblTeamSch[[#This Row],[Game Num]],[1]!tblSchedule[GameNum],0)),"")</f>
        <v>0.5</v>
      </c>
      <c r="J1495" s="10" t="str">
        <f>IFERROR(INDEX([1]!tblTeams[Organization],MATCH(tblTeamSch[[#This Row],[Team]],[1]!tblTeams[Team],0)),"")</f>
        <v>St. Margaret Mary</v>
      </c>
      <c r="K1495" s="10" t="str">
        <f>IFERROR(INDEX([1]!tblOrg[Abbr],MATCH(tblTeamSch[[#This Row],[Org]],[1]!tblOrg[Organization],0)),"")</f>
        <v>SMM</v>
      </c>
      <c r="L1495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495" s="10" t="str">
        <f>IFERROR(INDEX(IF(tblTeamSch[[#This Row],[1vs2]]=1,[1]!tblSchedule[Team 2 Name],[1]!tblSchedule[Team 1 Name]),MATCH(tblTeamSch[[#This Row],[Game Num]],[1]!tblSchedule[GameNum],0)),"")</f>
        <v>Holy Trinity BB 3/4G #2</v>
      </c>
      <c r="N1495" s="6" t="str" cm="1">
        <f t="array" ref="N14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49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495" s="6" t="str">
        <f>IFERROR(INDEX(#REF!,MATCH(tblTeamSch[[#This Row],[Team]],[1]!tblTeams[Team],0)),"")</f>
        <v/>
      </c>
      <c r="Q1495" s="6">
        <f>INDEX([1]!tblSchedule[Home Game],MATCH(tblTeamSch[[#This Row],[Game Num]],[1]!tblSchedule[GameNum],0))</f>
        <v>1</v>
      </c>
      <c r="R1495" s="7" t="e">
        <f>IF(COUNTIFS(tblTeamSch[Team],tblTeamSch[[#This Row],[Team]],#REF!,1)&gt;1,"Y","")</f>
        <v>#REF!</v>
      </c>
      <c r="S1495" s="6">
        <f>INDEX([1]!tblLoc[Score],MATCH(INDEX([1]!tblOrg[Loc],MATCH(tblTeamSch[[#This Row],[Org]],[1]!tblOrg[Organization],0)),[1]!tblLoc[Loc],0))</f>
        <v>0</v>
      </c>
      <c r="T1495" s="6" t="e">
        <f>INDEX([1]!tblLoc[Score],MATCH(INDEX([1]!tblOrg[Loc],MATCH(#REF!,[1]!tblOrg[Abbr],0)),[1]!tblLoc[Loc],0))</f>
        <v>#REF!</v>
      </c>
      <c r="U1495" s="6">
        <f>IFERROR(INDEX([1]!tblLoc[Score],MATCH(INDEX([1]!tblOrg[Loc],MATCH(INDEX(FacList,MATCH(tblTeamSch[[#This Row],[Facility]],INDEX(FacList,,1),0),3),[1]!tblOrg[Org Num],0)),[1]!tblLoc[Loc],0)),"")</f>
        <v>0</v>
      </c>
      <c r="V1495" s="6">
        <f>IF(OR(tblTeamSch[[#This Row],[Court]]="",tblTeamSch[[#This Row],[Home]]&gt;0),0,IF(tblTeamSch[[#This Row],[Court]]&lt;10,0,IF(tblTeamSch[[#This Row],[Home Court]]=10,0,10)))</f>
        <v>0</v>
      </c>
      <c r="W1495" s="6" t="e">
        <f>COUNTIFS(tblTeamSch[Travel Score for Game],10,tblTeamSch[Home],0,#REF!,#REF!)</f>
        <v>#REF!</v>
      </c>
      <c r="X1495" s="6" t="str">
        <f>IFERROR(INDEX(tblTeamSch[Overall Travel Score],MATCH(tblTeamSch[[#This Row],[Opponent]],tblTeamSch[Team],0)),"")</f>
        <v/>
      </c>
      <c r="Y1495" s="6" cm="1">
        <f t="array" ref="Y1495">IF(Y1494="Num",1,IF(Y1494="","",IF(Y1494+1&gt;TotalNumRegGames*2,"",Y1494+1)))</f>
        <v>1494</v>
      </c>
    </row>
    <row r="1496" spans="1:25" ht="13.35" customHeight="1" x14ac:dyDescent="0.3">
      <c r="A1496" s="6" cm="1">
        <f t="array" ref="A14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1091</v>
      </c>
      <c r="B1496" s="6" cm="1">
        <f t="array" ref="B14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6" s="6">
        <f>IFERROR(INDEX([1]!tblSchedule[Week Game Scheduled],MATCH(tblTeamSch[[#This Row],[Game Num]],[1]!tblSchedule[GameNum],0)),"")</f>
        <v>50</v>
      </c>
      <c r="D1496" s="6">
        <f>IFERROR(INDEX([1]!tblSchedule[Round],MATCH(tblTeamSch[[#This Row],[Game Num]],[1]!tblSchedule[GameNum],0)),"")</f>
        <v>2</v>
      </c>
      <c r="E1496" s="6">
        <f>IFERROR(INDEX([1]!tblSchedule[Rnd Sch],MATCH(tblTeamSch[[#This Row],[Game Num]],[1]!tblSchedule[GameNum],0)),"")</f>
        <v>2</v>
      </c>
      <c r="F1496" s="6" t="str">
        <f>IFERROR(INDEX([1]!tblSchedule[DLC],MATCH(tblTeamSch[[#This Row],[Game Num]],[1]!tblSchedule[GameNum],0)),"")</f>
        <v>4G2AA</v>
      </c>
      <c r="G1496" s="7" t="str">
        <f>IFERROR(INDEX([1]!tblSchedule[Facility],MATCH(tblTeamSch[[#This Row],[Game Num]],[1]!tblSchedule[GameNum],0)),"")</f>
        <v>St. Albert the Great Gym</v>
      </c>
      <c r="H1496" s="8">
        <f>IFERROR(INDEX([1]!tblSchedule[Game Date],MATCH(tblTeamSch[[#This Row],[Game Num]],[1]!tblSchedule[GameNum],0)),"")</f>
        <v>46004</v>
      </c>
      <c r="I1496" s="9">
        <f>IFERROR(INDEX([1]!tblSchedule[Game Time],MATCH(tblTeamSch[[#This Row],[Game Num]],[1]!tblSchedule[GameNum],0)),"")</f>
        <v>0.54166666666666663</v>
      </c>
      <c r="J1496" s="10" t="str">
        <f>IFERROR(INDEX([1]!tblTeams[Organization],MATCH(tblTeamSch[[#This Row],[Team]],[1]!tblTeams[Team],0)),"")</f>
        <v>St. Margaret Mary</v>
      </c>
      <c r="K1496" s="10" t="str">
        <f>IFERROR(INDEX([1]!tblOrg[Abbr],MATCH(tblTeamSch[[#This Row],[Org]],[1]!tblOrg[Organization],0)),"")</f>
        <v>SMM</v>
      </c>
      <c r="L1496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496" s="10" t="str">
        <f>IFERROR(INDEX(IF(tblTeamSch[[#This Row],[1vs2]]=1,[1]!tblSchedule[Team 2 Name],[1]!tblSchedule[Team 1 Name]),MATCH(tblTeamSch[[#This Row],[Game Num]],[1]!tblSchedule[GameNum],0)),"")</f>
        <v>St. Albert GBB 3/4 #2</v>
      </c>
      <c r="N1496" s="6" t="str" cm="1">
        <f t="array" ref="N14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6" s="6">
        <f>IF(tblTeamSch[[#This Row],[Game Num]]="","",COUNTIFS([1]!tblGameSlots[Game Slot Status],"Booked",[1]!tblGameSlots[Organization],tblTeamSch[[#This Row],[Org]],[1]!tblGameSlots[Game Date],tblTeamSch[[#This Row],[Date]]))</f>
        <v>12</v>
      </c>
      <c r="P1496" s="6" t="str">
        <f>IFERROR(INDEX(#REF!,MATCH(tblTeamSch[[#This Row],[Team]],[1]!tblTeams[Team],0)),"")</f>
        <v/>
      </c>
      <c r="Q1496" s="6">
        <f>INDEX([1]!tblSchedule[Home Game],MATCH(tblTeamSch[[#This Row],[Game Num]],[1]!tblSchedule[GameNum],0))</f>
        <v>1</v>
      </c>
      <c r="R1496" s="7" t="e">
        <f>IF(COUNTIFS(tblTeamSch[Team],tblTeamSch[[#This Row],[Team]],#REF!,1)&gt;1,"Y","")</f>
        <v>#REF!</v>
      </c>
      <c r="S1496" s="6">
        <f>INDEX([1]!tblLoc[Score],MATCH(INDEX([1]!tblOrg[Loc],MATCH(tblTeamSch[[#This Row],[Org]],[1]!tblOrg[Organization],0)),[1]!tblLoc[Loc],0))</f>
        <v>0</v>
      </c>
      <c r="T1496" s="6" t="e">
        <f>INDEX([1]!tblLoc[Score],MATCH(INDEX([1]!tblOrg[Loc],MATCH(#REF!,[1]!tblOrg[Abbr],0)),[1]!tblLoc[Loc],0))</f>
        <v>#REF!</v>
      </c>
      <c r="U1496" s="6">
        <f>IFERROR(INDEX([1]!tblLoc[Score],MATCH(INDEX([1]!tblOrg[Loc],MATCH(INDEX(FacList,MATCH(tblTeamSch[[#This Row],[Facility]],INDEX(FacList,,1),0),3),[1]!tblOrg[Org Num],0)),[1]!tblLoc[Loc],0)),"")</f>
        <v>0</v>
      </c>
      <c r="V1496" s="6">
        <f>IF(OR(tblTeamSch[[#This Row],[Court]]="",tblTeamSch[[#This Row],[Home]]&gt;0),0,IF(tblTeamSch[[#This Row],[Court]]&lt;10,0,IF(tblTeamSch[[#This Row],[Home Court]]=10,0,10)))</f>
        <v>0</v>
      </c>
      <c r="W1496" s="6" t="e">
        <f>COUNTIFS(tblTeamSch[Travel Score for Game],10,tblTeamSch[Home],0,#REF!,#REF!)</f>
        <v>#REF!</v>
      </c>
      <c r="X1496" s="6" t="str">
        <f>IFERROR(INDEX(tblTeamSch[Overall Travel Score],MATCH(tblTeamSch[[#This Row],[Opponent]],tblTeamSch[Team],0)),"")</f>
        <v/>
      </c>
      <c r="Y1496" s="6" cm="1">
        <f t="array" ref="Y1496">IF(Y1495="Num",1,IF(Y1495="","",IF(Y1495+1&gt;TotalNumRegGames*2,"",Y1495+1)))</f>
        <v>1495</v>
      </c>
    </row>
    <row r="1497" spans="1:25" ht="13.35" customHeight="1" x14ac:dyDescent="0.3">
      <c r="A1497" s="6" cm="1">
        <f t="array" ref="A14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1097</v>
      </c>
      <c r="B1497" s="6" cm="1">
        <f t="array" ref="B14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497" s="6">
        <f>IFERROR(INDEX([1]!tblSchedule[Week Game Scheduled],MATCH(tblTeamSch[[#This Row],[Game Num]],[1]!tblSchedule[GameNum],0)),"")</f>
        <v>5</v>
      </c>
      <c r="D1497" s="6">
        <f>IFERROR(INDEX([1]!tblSchedule[Round],MATCH(tblTeamSch[[#This Row],[Game Num]],[1]!tblSchedule[GameNum],0)),"")</f>
        <v>3</v>
      </c>
      <c r="E1497" s="6">
        <f>IFERROR(INDEX([1]!tblSchedule[Rnd Sch],MATCH(tblTeamSch[[#This Row],[Game Num]],[1]!tblSchedule[GameNum],0)),"")</f>
        <v>3</v>
      </c>
      <c r="F1497" s="6" t="str">
        <f>IFERROR(INDEX([1]!tblSchedule[DLC],MATCH(tblTeamSch[[#This Row],[Game Num]],[1]!tblSchedule[GameNum],0)),"")</f>
        <v>4G2AA</v>
      </c>
      <c r="G1497" s="7" t="str">
        <f>IFERROR(INDEX([1]!tblSchedule[Facility],MATCH(tblTeamSch[[#This Row],[Game Num]],[1]!tblSchedule[GameNum],0)),"")</f>
        <v>St Lawrence</v>
      </c>
      <c r="H1497" s="8">
        <f>IFERROR(INDEX([1]!tblSchedule[Game Date],MATCH(tblTeamSch[[#This Row],[Game Num]],[1]!tblSchedule[GameNum],0)),"")</f>
        <v>46025</v>
      </c>
      <c r="I1497" s="9">
        <f>IFERROR(INDEX([1]!tblSchedule[Game Time],MATCH(tblTeamSch[[#This Row],[Game Num]],[1]!tblSchedule[GameNum],0)),"")</f>
        <v>0.45833333333333331</v>
      </c>
      <c r="J1497" s="10" t="str">
        <f>IFERROR(INDEX([1]!tblTeams[Organization],MATCH(tblTeamSch[[#This Row],[Team]],[1]!tblTeams[Team],0)),"")</f>
        <v>St. Margaret Mary</v>
      </c>
      <c r="K1497" s="10" t="str">
        <f>IFERROR(INDEX([1]!tblOrg[Abbr],MATCH(tblTeamSch[[#This Row],[Org]],[1]!tblOrg[Organization],0)),"")</f>
        <v>SMM</v>
      </c>
      <c r="L1497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497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1497" s="6" t="str" cm="1">
        <f t="array" ref="N149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7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97" s="6" t="str">
        <f>IFERROR(INDEX(#REF!,MATCH(tblTeamSch[[#This Row],[Team]],[1]!tblTeams[Team],0)),"")</f>
        <v/>
      </c>
      <c r="Q1497" s="6">
        <f>INDEX([1]!tblSchedule[Home Game],MATCH(tblTeamSch[[#This Row],[Game Num]],[1]!tblSchedule[GameNum],0))</f>
        <v>1</v>
      </c>
      <c r="R1497" s="7" t="e">
        <f>IF(COUNTIFS(tblTeamSch[Team],tblTeamSch[[#This Row],[Team]],#REF!,1)&gt;1,"Y","")</f>
        <v>#REF!</v>
      </c>
      <c r="S1497" s="6">
        <f>INDEX([1]!tblLoc[Score],MATCH(INDEX([1]!tblOrg[Loc],MATCH(tblTeamSch[[#This Row],[Org]],[1]!tblOrg[Organization],0)),[1]!tblLoc[Loc],0))</f>
        <v>0</v>
      </c>
      <c r="T1497" s="6" t="e">
        <f>INDEX([1]!tblLoc[Score],MATCH(INDEX([1]!tblOrg[Loc],MATCH(#REF!,[1]!tblOrg[Abbr],0)),[1]!tblLoc[Loc],0))</f>
        <v>#REF!</v>
      </c>
      <c r="U1497" s="6">
        <f>IFERROR(INDEX([1]!tblLoc[Score],MATCH(INDEX([1]!tblOrg[Loc],MATCH(INDEX(FacList,MATCH(tblTeamSch[[#This Row],[Facility]],INDEX(FacList,,1),0),3),[1]!tblOrg[Org Num],0)),[1]!tblLoc[Loc],0)),"")</f>
        <v>10</v>
      </c>
      <c r="V1497" s="6">
        <f>IF(OR(tblTeamSch[[#This Row],[Court]]="",tblTeamSch[[#This Row],[Home]]&gt;0),0,IF(tblTeamSch[[#This Row],[Court]]&lt;10,0,IF(tblTeamSch[[#This Row],[Home Court]]=10,0,10)))</f>
        <v>0</v>
      </c>
      <c r="W1497" s="6" t="e">
        <f>COUNTIFS(tblTeamSch[Travel Score for Game],10,tblTeamSch[Home],0,#REF!,#REF!)</f>
        <v>#REF!</v>
      </c>
      <c r="X1497" s="6" t="str">
        <f>IFERROR(INDEX(tblTeamSch[Overall Travel Score],MATCH(tblTeamSch[[#This Row],[Opponent]],tblTeamSch[Team],0)),"")</f>
        <v/>
      </c>
      <c r="Y1497" s="6" cm="1">
        <f t="array" ref="Y1497">IF(Y1496="Num",1,IF(Y1496="","",IF(Y1496+1&gt;TotalNumRegGames*2,"",Y1496+1)))</f>
        <v>1496</v>
      </c>
    </row>
    <row r="1498" spans="1:25" ht="13.35" customHeight="1" x14ac:dyDescent="0.3">
      <c r="A1498" s="6" cm="1">
        <f t="array" ref="A14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1103</v>
      </c>
      <c r="B1498" s="6" cm="1">
        <f t="array" ref="B14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8" s="6">
        <f>IFERROR(INDEX([1]!tblSchedule[Week Game Scheduled],MATCH(tblTeamSch[[#This Row],[Game Num]],[1]!tblSchedule[GameNum],0)),"")</f>
        <v>6</v>
      </c>
      <c r="D1498" s="6">
        <f>IFERROR(INDEX([1]!tblSchedule[Round],MATCH(tblTeamSch[[#This Row],[Game Num]],[1]!tblSchedule[GameNum],0)),"")</f>
        <v>4</v>
      </c>
      <c r="E1498" s="6">
        <f>IFERROR(INDEX([1]!tblSchedule[Rnd Sch],MATCH(tblTeamSch[[#This Row],[Game Num]],[1]!tblSchedule[GameNum],0)),"")</f>
        <v>4</v>
      </c>
      <c r="F1498" s="6" t="str">
        <f>IFERROR(INDEX([1]!tblSchedule[DLC],MATCH(tblTeamSch[[#This Row],[Game Num]],[1]!tblSchedule[GameNum],0)),"")</f>
        <v>4G2AA</v>
      </c>
      <c r="G1498" s="7" t="str">
        <f>IFERROR(INDEX([1]!tblSchedule[Facility],MATCH(tblTeamSch[[#This Row],[Game Num]],[1]!tblSchedule[GameNum],0)),"")</f>
        <v>St. Michael Community Center</v>
      </c>
      <c r="H1498" s="8">
        <f>IFERROR(INDEX([1]!tblSchedule[Game Date],MATCH(tblTeamSch[[#This Row],[Game Num]],[1]!tblSchedule[GameNum],0)),"")</f>
        <v>46032</v>
      </c>
      <c r="I1498" s="9">
        <f>IFERROR(INDEX([1]!tblSchedule[Game Time],MATCH(tblTeamSch[[#This Row],[Game Num]],[1]!tblSchedule[GameNum],0)),"")</f>
        <v>0.58333333333333337</v>
      </c>
      <c r="J1498" s="10" t="str">
        <f>IFERROR(INDEX([1]!tblTeams[Organization],MATCH(tblTeamSch[[#This Row],[Team]],[1]!tblTeams[Team],0)),"")</f>
        <v>St. Margaret Mary</v>
      </c>
      <c r="K1498" s="10" t="str">
        <f>IFERROR(INDEX([1]!tblOrg[Abbr],MATCH(tblTeamSch[[#This Row],[Org]],[1]!tblOrg[Organization],0)),"")</f>
        <v>SMM</v>
      </c>
      <c r="L1498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498" s="10" t="str">
        <f>IFERROR(INDEX(IF(tblTeamSch[[#This Row],[1vs2]]=1,[1]!tblSchedule[Team 2 Name],[1]!tblSchedule[Team 1 Name]),MATCH(tblTeamSch[[#This Row],[Game Num]],[1]!tblSchedule[GameNum],0)),"")</f>
        <v>St Michael BB 4G#2</v>
      </c>
      <c r="N1498" s="6" t="str" cm="1">
        <f t="array" ref="N149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8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498" s="6" t="str">
        <f>IFERROR(INDEX(#REF!,MATCH(tblTeamSch[[#This Row],[Team]],[1]!tblTeams[Team],0)),"")</f>
        <v/>
      </c>
      <c r="Q1498" s="6">
        <f>INDEX([1]!tblSchedule[Home Game],MATCH(tblTeamSch[[#This Row],[Game Num]],[1]!tblSchedule[GameNum],0))</f>
        <v>1</v>
      </c>
      <c r="R1498" s="7" t="e">
        <f>IF(COUNTIFS(tblTeamSch[Team],tblTeamSch[[#This Row],[Team]],#REF!,1)&gt;1,"Y","")</f>
        <v>#REF!</v>
      </c>
      <c r="S1498" s="6">
        <f>INDEX([1]!tblLoc[Score],MATCH(INDEX([1]!tblOrg[Loc],MATCH(tblTeamSch[[#This Row],[Org]],[1]!tblOrg[Organization],0)),[1]!tblLoc[Loc],0))</f>
        <v>0</v>
      </c>
      <c r="T1498" s="6" t="e">
        <f>INDEX([1]!tblLoc[Score],MATCH(INDEX([1]!tblOrg[Loc],MATCH(#REF!,[1]!tblOrg[Abbr],0)),[1]!tblLoc[Loc],0))</f>
        <v>#REF!</v>
      </c>
      <c r="U1498" s="6">
        <f>IFERROR(INDEX([1]!tblLoc[Score],MATCH(INDEX([1]!tblOrg[Loc],MATCH(INDEX(FacList,MATCH(tblTeamSch[[#This Row],[Facility]],INDEX(FacList,,1),0),3),[1]!tblOrg[Org Num],0)),[1]!tblLoc[Loc],0)),"")</f>
        <v>7</v>
      </c>
      <c r="V1498" s="6">
        <f>IF(OR(tblTeamSch[[#This Row],[Court]]="",tblTeamSch[[#This Row],[Home]]&gt;0),0,IF(tblTeamSch[[#This Row],[Court]]&lt;10,0,IF(tblTeamSch[[#This Row],[Home Court]]=10,0,10)))</f>
        <v>0</v>
      </c>
      <c r="W1498" s="6" t="e">
        <f>COUNTIFS(tblTeamSch[Travel Score for Game],10,tblTeamSch[Home],0,#REF!,#REF!)</f>
        <v>#REF!</v>
      </c>
      <c r="X1498" s="6" t="str">
        <f>IFERROR(INDEX(tblTeamSch[Overall Travel Score],MATCH(tblTeamSch[[#This Row],[Opponent]],tblTeamSch[Team],0)),"")</f>
        <v/>
      </c>
      <c r="Y1498" s="6" cm="1">
        <f t="array" ref="Y1498">IF(Y1497="Num",1,IF(Y1497="","",IF(Y1497+1&gt;TotalNumRegGames*2,"",Y1497+1)))</f>
        <v>1497</v>
      </c>
    </row>
    <row r="1499" spans="1:25" ht="13.35" customHeight="1" x14ac:dyDescent="0.3">
      <c r="A1499" s="6" cm="1">
        <f t="array" ref="A14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1108</v>
      </c>
      <c r="B1499" s="6" cm="1">
        <f t="array" ref="B14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499" s="6">
        <f>IFERROR(INDEX([1]!tblSchedule[Week Game Scheduled],MATCH(tblTeamSch[[#This Row],[Game Num]],[1]!tblSchedule[GameNum],0)),"")</f>
        <v>7</v>
      </c>
      <c r="D1499" s="6">
        <f>IFERROR(INDEX([1]!tblSchedule[Round],MATCH(tblTeamSch[[#This Row],[Game Num]],[1]!tblSchedule[GameNum],0)),"")</f>
        <v>5</v>
      </c>
      <c r="E1499" s="6">
        <f>IFERROR(INDEX([1]!tblSchedule[Rnd Sch],MATCH(tblTeamSch[[#This Row],[Game Num]],[1]!tblSchedule[GameNum],0)),"")</f>
        <v>5</v>
      </c>
      <c r="F1499" s="6" t="str">
        <f>IFERROR(INDEX([1]!tblSchedule[DLC],MATCH(tblTeamSch[[#This Row],[Game Num]],[1]!tblSchedule[GameNum],0)),"")</f>
        <v>4G2AA</v>
      </c>
      <c r="G1499" s="7" t="str">
        <f>IFERROR(INDEX([1]!tblSchedule[Facility],MATCH(tblTeamSch[[#This Row],[Game Num]],[1]!tblSchedule[GameNum],0)),"")</f>
        <v>St. Margaret Mary PAC (smaller gym)</v>
      </c>
      <c r="H1499" s="8">
        <f>IFERROR(INDEX([1]!tblSchedule[Game Date],MATCH(tblTeamSch[[#This Row],[Game Num]],[1]!tblSchedule[GameNum],0)),"")</f>
        <v>46039</v>
      </c>
      <c r="I1499" s="9">
        <f>IFERROR(INDEX([1]!tblSchedule[Game Time],MATCH(tblTeamSch[[#This Row],[Game Num]],[1]!tblSchedule[GameNum],0)),"")</f>
        <v>0.5625</v>
      </c>
      <c r="J1499" s="10" t="str">
        <f>IFERROR(INDEX([1]!tblTeams[Organization],MATCH(tblTeamSch[[#This Row],[Team]],[1]!tblTeams[Team],0)),"")</f>
        <v>St. Margaret Mary</v>
      </c>
      <c r="K1499" s="10" t="str">
        <f>IFERROR(INDEX([1]!tblOrg[Abbr],MATCH(tblTeamSch[[#This Row],[Org]],[1]!tblOrg[Organization],0)),"")</f>
        <v>SMM</v>
      </c>
      <c r="L1499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499" s="10" t="str">
        <f>IFERROR(INDEX(IF(tblTeamSch[[#This Row],[1vs2]]=1,[1]!tblSchedule[Team 2 Name],[1]!tblSchedule[Team 1 Name]),MATCH(tblTeamSch[[#This Row],[Game Num]],[1]!tblSchedule[GameNum],0)),"")</f>
        <v>St. Raphael BB 4G #2</v>
      </c>
      <c r="N1499" s="6" t="str" cm="1">
        <f t="array" ref="N149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499" s="6">
        <f>IF(tblTeamSch[[#This Row],[Game Num]]="","",COUNTIFS([1]!tblGameSlots[Game Slot Status],"Booked",[1]!tblGameSlots[Organization],tblTeamSch[[#This Row],[Org]],[1]!tblGameSlots[Game Date],tblTeamSch[[#This Row],[Date]]))</f>
        <v>12</v>
      </c>
      <c r="P1499" s="6" t="str">
        <f>IFERROR(INDEX(#REF!,MATCH(tblTeamSch[[#This Row],[Team]],[1]!tblTeams[Team],0)),"")</f>
        <v/>
      </c>
      <c r="Q1499" s="6">
        <f>INDEX([1]!tblSchedule[Home Game],MATCH(tblTeamSch[[#This Row],[Game Num]],[1]!tblSchedule[GameNum],0))</f>
        <v>1</v>
      </c>
      <c r="R1499" s="7" t="e">
        <f>IF(COUNTIFS(tblTeamSch[Team],tblTeamSch[[#This Row],[Team]],#REF!,1)&gt;1,"Y","")</f>
        <v>#REF!</v>
      </c>
      <c r="S1499" s="6">
        <f>INDEX([1]!tblLoc[Score],MATCH(INDEX([1]!tblOrg[Loc],MATCH(tblTeamSch[[#This Row],[Org]],[1]!tblOrg[Organization],0)),[1]!tblLoc[Loc],0))</f>
        <v>0</v>
      </c>
      <c r="T1499" s="6" t="e">
        <f>INDEX([1]!tblLoc[Score],MATCH(INDEX([1]!tblOrg[Loc],MATCH(#REF!,[1]!tblOrg[Abbr],0)),[1]!tblLoc[Loc],0))</f>
        <v>#REF!</v>
      </c>
      <c r="U1499" s="6">
        <f>IFERROR(INDEX([1]!tblLoc[Score],MATCH(INDEX([1]!tblOrg[Loc],MATCH(INDEX(FacList,MATCH(tblTeamSch[[#This Row],[Facility]],INDEX(FacList,,1),0),3),[1]!tblOrg[Org Num],0)),[1]!tblLoc[Loc],0)),"")</f>
        <v>0</v>
      </c>
      <c r="V1499" s="6">
        <f>IF(OR(tblTeamSch[[#This Row],[Court]]="",tblTeamSch[[#This Row],[Home]]&gt;0),0,IF(tblTeamSch[[#This Row],[Court]]&lt;10,0,IF(tblTeamSch[[#This Row],[Home Court]]=10,0,10)))</f>
        <v>0</v>
      </c>
      <c r="W1499" s="6" t="e">
        <f>COUNTIFS(tblTeamSch[Travel Score for Game],10,tblTeamSch[Home],0,#REF!,#REF!)</f>
        <v>#REF!</v>
      </c>
      <c r="X1499" s="6" t="str">
        <f>IFERROR(INDEX(tblTeamSch[Overall Travel Score],MATCH(tblTeamSch[[#This Row],[Opponent]],tblTeamSch[Team],0)),"")</f>
        <v/>
      </c>
      <c r="Y1499" s="6" cm="1">
        <f t="array" ref="Y1499">IF(Y1498="Num",1,IF(Y1498="","",IF(Y1498+1&gt;TotalNumRegGames*2,"",Y1498+1)))</f>
        <v>1498</v>
      </c>
    </row>
    <row r="1500" spans="1:25" ht="13.35" customHeight="1" x14ac:dyDescent="0.3">
      <c r="A1500" s="6" cm="1">
        <f t="array" ref="A15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1113</v>
      </c>
      <c r="B1500" s="6" cm="1">
        <f t="array" ref="B15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0" s="6">
        <f>IFERROR(INDEX([1]!tblSchedule[Week Game Scheduled],MATCH(tblTeamSch[[#This Row],[Game Num]],[1]!tblSchedule[GameNum],0)),"")</f>
        <v>8</v>
      </c>
      <c r="D1500" s="6">
        <f>IFERROR(INDEX([1]!tblSchedule[Round],MATCH(tblTeamSch[[#This Row],[Game Num]],[1]!tblSchedule[GameNum],0)),"")</f>
        <v>6</v>
      </c>
      <c r="E1500" s="6">
        <f>IFERROR(INDEX([1]!tblSchedule[Rnd Sch],MATCH(tblTeamSch[[#This Row],[Game Num]],[1]!tblSchedule[GameNum],0)),"")</f>
        <v>6</v>
      </c>
      <c r="F1500" s="6" t="str">
        <f>IFERROR(INDEX([1]!tblSchedule[DLC],MATCH(tblTeamSch[[#This Row],[Game Num]],[1]!tblSchedule[GameNum],0)),"")</f>
        <v>4G2AA</v>
      </c>
      <c r="G1500" s="7" t="str">
        <f>IFERROR(INDEX([1]!tblSchedule[Facility],MATCH(tblTeamSch[[#This Row],[Game Num]],[1]!tblSchedule[GameNum],0)),"")</f>
        <v>St. Margaret Mary Gym</v>
      </c>
      <c r="H1500" s="8">
        <f>IFERROR(INDEX([1]!tblSchedule[Game Date],MATCH(tblTeamSch[[#This Row],[Game Num]],[1]!tblSchedule[GameNum],0)),"")</f>
        <v>46046</v>
      </c>
      <c r="I1500" s="9">
        <f>IFERROR(INDEX([1]!tblSchedule[Game Time],MATCH(tblTeamSch[[#This Row],[Game Num]],[1]!tblSchedule[GameNum],0)),"")</f>
        <v>0.54166666666666663</v>
      </c>
      <c r="J1500" s="10" t="str">
        <f>IFERROR(INDEX([1]!tblTeams[Organization],MATCH(tblTeamSch[[#This Row],[Team]],[1]!tblTeams[Team],0)),"")</f>
        <v>St. Margaret Mary</v>
      </c>
      <c r="K1500" s="10" t="str">
        <f>IFERROR(INDEX([1]!tblOrg[Abbr],MATCH(tblTeamSch[[#This Row],[Org]],[1]!tblOrg[Organization],0)),"")</f>
        <v>SMM</v>
      </c>
      <c r="L1500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500" s="10" t="str">
        <f>IFERROR(INDEX(IF(tblTeamSch[[#This Row],[1vs2]]=1,[1]!tblSchedule[Team 2 Name],[1]!tblSchedule[Team 1 Name]),MATCH(tblTeamSch[[#This Row],[Game Num]],[1]!tblSchedule[GameNum],0)),"")</f>
        <v>St Agnes BB 4G#2</v>
      </c>
      <c r="N1500" s="6"/>
      <c r="O1500" s="6"/>
      <c r="P1500" s="6"/>
      <c r="Q1500" s="6">
        <f>INDEX([1]!tblSchedule[Home Game],MATCH(tblTeamSch[[#This Row],[Game Num]],[1]!tblSchedule[GameNum],0))</f>
        <v>1</v>
      </c>
      <c r="R1500" s="7" t="e">
        <f>IF(COUNTIFS(tblTeamSch[Team],tblTeamSch[[#This Row],[Team]],#REF!,1)&gt;1,"Y","")</f>
        <v>#REF!</v>
      </c>
      <c r="S1500" s="6">
        <f>INDEX([1]!tblLoc[Score],MATCH(INDEX([1]!tblOrg[Loc],MATCH(tblTeamSch[[#This Row],[Org]],[1]!tblOrg[Organization],0)),[1]!tblLoc[Loc],0))</f>
        <v>0</v>
      </c>
      <c r="T1500" s="6" t="e">
        <f>INDEX([1]!tblLoc[Score],MATCH(INDEX([1]!tblOrg[Loc],MATCH(#REF!,[1]!tblOrg[Abbr],0)),[1]!tblLoc[Loc],0))</f>
        <v>#REF!</v>
      </c>
      <c r="U1500" s="6">
        <f>IFERROR(INDEX([1]!tblLoc[Score],MATCH(INDEX([1]!tblOrg[Loc],MATCH(INDEX(FacList,MATCH(tblTeamSch[[#This Row],[Facility]],INDEX(FacList,,1),0),3),[1]!tblOrg[Org Num],0)),[1]!tblLoc[Loc],0)),"")</f>
        <v>0</v>
      </c>
      <c r="V1500" s="6">
        <f>IF(OR(tblTeamSch[[#This Row],[Court]]="",tblTeamSch[[#This Row],[Home]]&gt;0),0,IF(tblTeamSch[[#This Row],[Court]]&lt;10,0,IF(tblTeamSch[[#This Row],[Home Court]]=10,0,10)))</f>
        <v>0</v>
      </c>
      <c r="W1500" s="6" t="e">
        <f>COUNTIFS(tblTeamSch[Travel Score for Game],10,tblTeamSch[Home],0,#REF!,#REF!)</f>
        <v>#REF!</v>
      </c>
      <c r="X1500" s="6" t="str">
        <f>IFERROR(INDEX(tblTeamSch[Overall Travel Score],MATCH(tblTeamSch[[#This Row],[Opponent]],tblTeamSch[Team],0)),"")</f>
        <v/>
      </c>
      <c r="Y1500" s="6" cm="1">
        <f t="array" ref="Y1500">IF(Y1499="Num",1,IF(Y1499="","",IF(Y1499+1&gt;TotalNumRegGames*2,"",Y1499+1)))</f>
        <v>1499</v>
      </c>
    </row>
    <row r="1501" spans="1:25" ht="13.35" customHeight="1" x14ac:dyDescent="0.3">
      <c r="A1501" s="6" cm="1">
        <f t="array" ref="A15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1121</v>
      </c>
      <c r="B1501" s="6" cm="1">
        <f t="array" ref="B15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1" s="6">
        <f>IFERROR(INDEX([1]!tblSchedule[Week Game Scheduled],MATCH(tblTeamSch[[#This Row],[Game Num]],[1]!tblSchedule[GameNum],0)),"")</f>
        <v>9</v>
      </c>
      <c r="D1501" s="6">
        <f>IFERROR(INDEX([1]!tblSchedule[Round],MATCH(tblTeamSch[[#This Row],[Game Num]],[1]!tblSchedule[GameNum],0)),"")</f>
        <v>7</v>
      </c>
      <c r="E1501" s="6">
        <f>IFERROR(INDEX([1]!tblSchedule[Rnd Sch],MATCH(tblTeamSch[[#This Row],[Game Num]],[1]!tblSchedule[GameNum],0)),"")</f>
        <v>7</v>
      </c>
      <c r="F1501" s="6" t="str">
        <f>IFERROR(INDEX([1]!tblSchedule[DLC],MATCH(tblTeamSch[[#This Row],[Game Num]],[1]!tblSchedule[GameNum],0)),"")</f>
        <v>4G2AA</v>
      </c>
      <c r="G1501" s="7" t="str">
        <f>IFERROR(INDEX([1]!tblSchedule[Facility],MATCH(tblTeamSch[[#This Row],[Game Num]],[1]!tblSchedule[GameNum],0)),"")</f>
        <v>St. Margaret Mary PAC (smaller gym)</v>
      </c>
      <c r="H1501" s="8">
        <f>IFERROR(INDEX([1]!tblSchedule[Game Date],MATCH(tblTeamSch[[#This Row],[Game Num]],[1]!tblSchedule[GameNum],0)),"")</f>
        <v>46053</v>
      </c>
      <c r="I1501" s="9">
        <f>IFERROR(INDEX([1]!tblSchedule[Game Time],MATCH(tblTeamSch[[#This Row],[Game Num]],[1]!tblSchedule[GameNum],0)),"")</f>
        <v>0.60416666666666663</v>
      </c>
      <c r="J1501" s="10" t="str">
        <f>IFERROR(INDEX([1]!tblTeams[Organization],MATCH(tblTeamSch[[#This Row],[Team]],[1]!tblTeams[Team],0)),"")</f>
        <v>St. Margaret Mary</v>
      </c>
      <c r="K1501" s="10" t="str">
        <f>IFERROR(INDEX([1]!tblOrg[Abbr],MATCH(tblTeamSch[[#This Row],[Org]],[1]!tblOrg[Organization],0)),"")</f>
        <v>SMM</v>
      </c>
      <c r="L1501" s="10" t="str">
        <f>IFERROR(INDEX(IF(tblTeamSch[[#This Row],[1vs2]]=1,[1]!tblSchedule[Team 1 Name],[1]!tblSchedule[Team 2 Name]),MATCH(tblTeamSch[[#This Row],[Game Num]],[1]!tblSchedule[GameNum],0)),"")</f>
        <v>St. Margaret Mary BB 4G#2</v>
      </c>
      <c r="M1501" s="10" t="str">
        <f>IFERROR(INDEX(IF(tblTeamSch[[#This Row],[1vs2]]=1,[1]!tblSchedule[Team 2 Name],[1]!tblSchedule[Team 1 Name]),MATCH(tblTeamSch[[#This Row],[Game Num]],[1]!tblSchedule[GameNum],0)),"")</f>
        <v>St Patrick BB 4G#2</v>
      </c>
      <c r="N1501" s="6"/>
      <c r="O1501" s="6"/>
      <c r="P1501" s="6"/>
      <c r="Q1501" s="6">
        <f>INDEX([1]!tblSchedule[Home Game],MATCH(tblTeamSch[[#This Row],[Game Num]],[1]!tblSchedule[GameNum],0))</f>
        <v>1</v>
      </c>
      <c r="R1501" s="7" t="e">
        <f>IF(COUNTIFS(tblTeamSch[Team],tblTeamSch[[#This Row],[Team]],#REF!,1)&gt;1,"Y","")</f>
        <v>#REF!</v>
      </c>
      <c r="S1501" s="6">
        <f>INDEX([1]!tblLoc[Score],MATCH(INDEX([1]!tblOrg[Loc],MATCH(tblTeamSch[[#This Row],[Org]],[1]!tblOrg[Organization],0)),[1]!tblLoc[Loc],0))</f>
        <v>0</v>
      </c>
      <c r="T1501" s="6" t="e">
        <f>INDEX([1]!tblLoc[Score],MATCH(INDEX([1]!tblOrg[Loc],MATCH(#REF!,[1]!tblOrg[Abbr],0)),[1]!tblLoc[Loc],0))</f>
        <v>#REF!</v>
      </c>
      <c r="U1501" s="6">
        <f>IFERROR(INDEX([1]!tblLoc[Score],MATCH(INDEX([1]!tblOrg[Loc],MATCH(INDEX(FacList,MATCH(tblTeamSch[[#This Row],[Facility]],INDEX(FacList,,1),0),3),[1]!tblOrg[Org Num],0)),[1]!tblLoc[Loc],0)),"")</f>
        <v>0</v>
      </c>
      <c r="V1501" s="6">
        <f>IF(OR(tblTeamSch[[#This Row],[Court]]="",tblTeamSch[[#This Row],[Home]]&gt;0),0,IF(tblTeamSch[[#This Row],[Court]]&lt;10,0,IF(tblTeamSch[[#This Row],[Home Court]]=10,0,10)))</f>
        <v>0</v>
      </c>
      <c r="W1501" s="6" t="e">
        <f>COUNTIFS(tblTeamSch[Travel Score for Game],10,tblTeamSch[Home],0,#REF!,#REF!)</f>
        <v>#REF!</v>
      </c>
      <c r="X1501" s="6" t="str">
        <f>IFERROR(INDEX(tblTeamSch[Overall Travel Score],MATCH(tblTeamSch[[#This Row],[Opponent]],tblTeamSch[Team],0)),"")</f>
        <v/>
      </c>
      <c r="Y1501" s="6" cm="1">
        <f t="array" ref="Y1501">IF(Y1500="Num",1,IF(Y1500="","",IF(Y1500+1&gt;TotalNumRegGames*2,"",Y1500+1)))</f>
        <v>1500</v>
      </c>
    </row>
    <row r="1502" spans="1:25" ht="13.35" customHeight="1" x14ac:dyDescent="0.3">
      <c r="A1502" s="6" cm="1">
        <f t="array" ref="A15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1150</v>
      </c>
      <c r="B1502" s="6" cm="1">
        <f t="array" ref="B15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2" s="6">
        <f>IFERROR(INDEX([1]!tblSchedule[Week Game Scheduled],MATCH(tblTeamSch[[#This Row],[Game Num]],[1]!tblSchedule[GameNum],0)),"")</f>
        <v>49</v>
      </c>
      <c r="D1502" s="6">
        <f>IFERROR(INDEX([1]!tblSchedule[Round],MATCH(tblTeamSch[[#This Row],[Game Num]],[1]!tblSchedule[GameNum],0)),"")</f>
        <v>1</v>
      </c>
      <c r="E1502" s="6">
        <f>IFERROR(INDEX([1]!tblSchedule[Rnd Sch],MATCH(tblTeamSch[[#This Row],[Game Num]],[1]!tblSchedule[GameNum],0)),"")</f>
        <v>1</v>
      </c>
      <c r="F1502" s="6" t="str">
        <f>IFERROR(INDEX([1]!tblSchedule[DLC],MATCH(tblTeamSch[[#This Row],[Game Num]],[1]!tblSchedule[GameNum],0)),"")</f>
        <v>4G3</v>
      </c>
      <c r="G1502" s="7" t="str">
        <f>IFERROR(INDEX([1]!tblSchedule[Facility],MATCH(tblTeamSch[[#This Row],[Game Num]],[1]!tblSchedule[GameNum],0)),"")</f>
        <v>St. Agnes Gym</v>
      </c>
      <c r="H1502" s="8">
        <f>IFERROR(INDEX([1]!tblSchedule[Game Date],MATCH(tblTeamSch[[#This Row],[Game Num]],[1]!tblSchedule[GameNum],0)),"")</f>
        <v>45997</v>
      </c>
      <c r="I1502" s="9">
        <f>IFERROR(INDEX([1]!tblSchedule[Game Time],MATCH(tblTeamSch[[#This Row],[Game Num]],[1]!tblSchedule[GameNum],0)),"")</f>
        <v>0.58333333333333337</v>
      </c>
      <c r="J1502" s="10" t="str">
        <f>IFERROR(INDEX([1]!tblTeams[Organization],MATCH(tblTeamSch[[#This Row],[Team]],[1]!tblTeams[Team],0)),"")</f>
        <v>St. Margaret Mary</v>
      </c>
      <c r="K1502" s="10" t="str">
        <f>IFERROR(INDEX([1]!tblOrg[Abbr],MATCH(tblTeamSch[[#This Row],[Org]],[1]!tblOrg[Organization],0)),"")</f>
        <v>SMM</v>
      </c>
      <c r="L1502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2" s="10" t="str">
        <f>IFERROR(INDEX(IF(tblTeamSch[[#This Row],[1vs2]]=1,[1]!tblSchedule[Team 2 Name],[1]!tblSchedule[Team 1 Name]),MATCH(tblTeamSch[[#This Row],[Game Num]],[1]!tblSchedule[GameNum],0)),"")</f>
        <v>St Agnes BB 4G#3</v>
      </c>
      <c r="N1502" s="6"/>
      <c r="O1502" s="6"/>
      <c r="P1502" s="6"/>
      <c r="Q1502" s="6">
        <f>INDEX([1]!tblSchedule[Home Game],MATCH(tblTeamSch[[#This Row],[Game Num]],[1]!tblSchedule[GameNum],0))</f>
        <v>1</v>
      </c>
      <c r="R1502" s="7" t="e">
        <f>IF(COUNTIFS(tblTeamSch[Team],tblTeamSch[[#This Row],[Team]],#REF!,1)&gt;1,"Y","")</f>
        <v>#REF!</v>
      </c>
      <c r="S1502" s="6">
        <f>INDEX([1]!tblLoc[Score],MATCH(INDEX([1]!tblOrg[Loc],MATCH(tblTeamSch[[#This Row],[Org]],[1]!tblOrg[Organization],0)),[1]!tblLoc[Loc],0))</f>
        <v>0</v>
      </c>
      <c r="T1502" s="6" t="e">
        <f>INDEX([1]!tblLoc[Score],MATCH(INDEX([1]!tblOrg[Loc],MATCH(#REF!,[1]!tblOrg[Abbr],0)),[1]!tblLoc[Loc],0))</f>
        <v>#REF!</v>
      </c>
      <c r="U1502" s="6">
        <f>IFERROR(INDEX([1]!tblLoc[Score],MATCH(INDEX([1]!tblOrg[Loc],MATCH(INDEX(FacList,MATCH(tblTeamSch[[#This Row],[Facility]],INDEX(FacList,,1),0),3),[1]!tblOrg[Org Num],0)),[1]!tblLoc[Loc],0)),"")</f>
        <v>0</v>
      </c>
      <c r="V1502" s="6">
        <f>IF(OR(tblTeamSch[[#This Row],[Court]]="",tblTeamSch[[#This Row],[Home]]&gt;0),0,IF(tblTeamSch[[#This Row],[Court]]&lt;10,0,IF(tblTeamSch[[#This Row],[Home Court]]=10,0,10)))</f>
        <v>0</v>
      </c>
      <c r="W1502" s="6" t="e">
        <f>COUNTIFS(tblTeamSch[Travel Score for Game],10,tblTeamSch[Home],0,#REF!,#REF!)</f>
        <v>#REF!</v>
      </c>
      <c r="X1502" s="6" t="str">
        <f>IFERROR(INDEX(tblTeamSch[Overall Travel Score],MATCH(tblTeamSch[[#This Row],[Opponent]],tblTeamSch[Team],0)),"")</f>
        <v/>
      </c>
      <c r="Y1502" s="6" cm="1">
        <f t="array" ref="Y1502">IF(Y1501="Num",1,IF(Y1501="","",IF(Y1501+1&gt;TotalNumRegGames*2,"",Y1501+1)))</f>
        <v>1501</v>
      </c>
    </row>
    <row r="1503" spans="1:25" ht="13.35" customHeight="1" x14ac:dyDescent="0.3">
      <c r="A1503" s="6" cm="1">
        <f t="array" ref="A15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1157</v>
      </c>
      <c r="B1503" s="6" cm="1">
        <f t="array" ref="B15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03" s="6">
        <f>IFERROR(INDEX([1]!tblSchedule[Week Game Scheduled],MATCH(tblTeamSch[[#This Row],[Game Num]],[1]!tblSchedule[GameNum],0)),"")</f>
        <v>50</v>
      </c>
      <c r="D1503" s="6">
        <f>IFERROR(INDEX([1]!tblSchedule[Round],MATCH(tblTeamSch[[#This Row],[Game Num]],[1]!tblSchedule[GameNum],0)),"")</f>
        <v>2</v>
      </c>
      <c r="E1503" s="6">
        <f>IFERROR(INDEX([1]!tblSchedule[Rnd Sch],MATCH(tblTeamSch[[#This Row],[Game Num]],[1]!tblSchedule[GameNum],0)),"")</f>
        <v>2</v>
      </c>
      <c r="F1503" s="6" t="str">
        <f>IFERROR(INDEX([1]!tblSchedule[DLC],MATCH(tblTeamSch[[#This Row],[Game Num]],[1]!tblSchedule[GameNum],0)),"")</f>
        <v>4G3</v>
      </c>
      <c r="G1503" s="7" t="str">
        <f>IFERROR(INDEX([1]!tblSchedule[Facility],MATCH(tblTeamSch[[#This Row],[Game Num]],[1]!tblSchedule[GameNum],0)),"")</f>
        <v>Holy Trinity Parish School</v>
      </c>
      <c r="H1503" s="8">
        <f>IFERROR(INDEX([1]!tblSchedule[Game Date],MATCH(tblTeamSch[[#This Row],[Game Num]],[1]!tblSchedule[GameNum],0)),"")</f>
        <v>46004</v>
      </c>
      <c r="I1503" s="9">
        <f>IFERROR(INDEX([1]!tblSchedule[Game Time],MATCH(tblTeamSch[[#This Row],[Game Num]],[1]!tblSchedule[GameNum],0)),"")</f>
        <v>0.58333333333333337</v>
      </c>
      <c r="J1503" s="10" t="str">
        <f>IFERROR(INDEX([1]!tblTeams[Organization],MATCH(tblTeamSch[[#This Row],[Team]],[1]!tblTeams[Team],0)),"")</f>
        <v>St. Margaret Mary</v>
      </c>
      <c r="K1503" s="10" t="str">
        <f>IFERROR(INDEX([1]!tblOrg[Abbr],MATCH(tblTeamSch[[#This Row],[Org]],[1]!tblOrg[Organization],0)),"")</f>
        <v>SMM</v>
      </c>
      <c r="L1503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3" s="10" t="str">
        <f>IFERROR(INDEX(IF(tblTeamSch[[#This Row],[1vs2]]=1,[1]!tblSchedule[Team 2 Name],[1]!tblSchedule[Team 1 Name]),MATCH(tblTeamSch[[#This Row],[Game Num]],[1]!tblSchedule[GameNum],0)),"")</f>
        <v>Holy Trinity BB 3/4G White</v>
      </c>
      <c r="N1503" s="6"/>
      <c r="O1503" s="6"/>
      <c r="P1503" s="6"/>
      <c r="Q1503" s="6">
        <f>INDEX([1]!tblSchedule[Home Game],MATCH(tblTeamSch[[#This Row],[Game Num]],[1]!tblSchedule[GameNum],0))</f>
        <v>1</v>
      </c>
      <c r="R1503" s="7" t="e">
        <f>IF(COUNTIFS(tblTeamSch[Team],tblTeamSch[[#This Row],[Team]],#REF!,1)&gt;1,"Y","")</f>
        <v>#REF!</v>
      </c>
      <c r="S1503" s="6">
        <f>INDEX([1]!tblLoc[Score],MATCH(INDEX([1]!tblOrg[Loc],MATCH(tblTeamSch[[#This Row],[Org]],[1]!tblOrg[Organization],0)),[1]!tblLoc[Loc],0))</f>
        <v>0</v>
      </c>
      <c r="T1503" s="6" t="e">
        <f>INDEX([1]!tblLoc[Score],MATCH(INDEX([1]!tblOrg[Loc],MATCH(#REF!,[1]!tblOrg[Abbr],0)),[1]!tblLoc[Loc],0))</f>
        <v>#REF!</v>
      </c>
      <c r="U1503" s="6">
        <f>IFERROR(INDEX([1]!tblLoc[Score],MATCH(INDEX([1]!tblOrg[Loc],MATCH(INDEX(FacList,MATCH(tblTeamSch[[#This Row],[Facility]],INDEX(FacList,,1),0),3),[1]!tblOrg[Org Num],0)),[1]!tblLoc[Loc],0)),"")</f>
        <v>0</v>
      </c>
      <c r="V1503" s="6">
        <f>IF(OR(tblTeamSch[[#This Row],[Court]]="",tblTeamSch[[#This Row],[Home]]&gt;0),0,IF(tblTeamSch[[#This Row],[Court]]&lt;10,0,IF(tblTeamSch[[#This Row],[Home Court]]=10,0,10)))</f>
        <v>0</v>
      </c>
      <c r="W1503" s="6" t="e">
        <f>COUNTIFS(tblTeamSch[Travel Score for Game],10,tblTeamSch[Home],0,#REF!,#REF!)</f>
        <v>#REF!</v>
      </c>
      <c r="X1503" s="6" t="str">
        <f>IFERROR(INDEX(tblTeamSch[Overall Travel Score],MATCH(tblTeamSch[[#This Row],[Opponent]],tblTeamSch[Team],0)),"")</f>
        <v/>
      </c>
      <c r="Y1503" s="6" cm="1">
        <f t="array" ref="Y1503">IF(Y1502="Num",1,IF(Y1502="","",IF(Y1502+1&gt;TotalNumRegGames*2,"",Y1502+1)))</f>
        <v>1502</v>
      </c>
    </row>
    <row r="1504" spans="1:25" ht="13.35" customHeight="1" x14ac:dyDescent="0.3">
      <c r="A1504" s="6" cm="1">
        <f t="array" ref="A15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1163</v>
      </c>
      <c r="B1504" s="6" cm="1">
        <f t="array" ref="B15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04" s="6">
        <f>IFERROR(INDEX([1]!tblSchedule[Week Game Scheduled],MATCH(tblTeamSch[[#This Row],[Game Num]],[1]!tblSchedule[GameNum],0)),"")</f>
        <v>5</v>
      </c>
      <c r="D1504" s="6">
        <f>IFERROR(INDEX([1]!tblSchedule[Round],MATCH(tblTeamSch[[#This Row],[Game Num]],[1]!tblSchedule[GameNum],0)),"")</f>
        <v>3</v>
      </c>
      <c r="E1504" s="6">
        <f>IFERROR(INDEX([1]!tblSchedule[Rnd Sch],MATCH(tblTeamSch[[#This Row],[Game Num]],[1]!tblSchedule[GameNum],0)),"")</f>
        <v>3</v>
      </c>
      <c r="F1504" s="6" t="str">
        <f>IFERROR(INDEX([1]!tblSchedule[DLC],MATCH(tblTeamSch[[#This Row],[Game Num]],[1]!tblSchedule[GameNum],0)),"")</f>
        <v>4G3</v>
      </c>
      <c r="G1504" s="7" t="str">
        <f>IFERROR(INDEX([1]!tblSchedule[Facility],MATCH(tblTeamSch[[#This Row],[Game Num]],[1]!tblSchedule[GameNum],0)),"")</f>
        <v>St. Margaret Mary PAC (smaller gym)</v>
      </c>
      <c r="H1504" s="8">
        <f>IFERROR(INDEX([1]!tblSchedule[Game Date],MATCH(tblTeamSch[[#This Row],[Game Num]],[1]!tblSchedule[GameNum],0)),"")</f>
        <v>46025</v>
      </c>
      <c r="I1504" s="9">
        <f>IFERROR(INDEX([1]!tblSchedule[Game Time],MATCH(tblTeamSch[[#This Row],[Game Num]],[1]!tblSchedule[GameNum],0)),"")</f>
        <v>0.5625</v>
      </c>
      <c r="J1504" s="10" t="str">
        <f>IFERROR(INDEX([1]!tblTeams[Organization],MATCH(tblTeamSch[[#This Row],[Team]],[1]!tblTeams[Team],0)),"")</f>
        <v>St. Margaret Mary</v>
      </c>
      <c r="K1504" s="10" t="str">
        <f>IFERROR(INDEX([1]!tblOrg[Abbr],MATCH(tblTeamSch[[#This Row],[Org]],[1]!tblOrg[Organization],0)),"")</f>
        <v>SMM</v>
      </c>
      <c r="L1504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4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1504" s="6"/>
      <c r="O1504" s="6"/>
      <c r="P1504" s="6"/>
      <c r="Q1504" s="6">
        <f>INDEX([1]!tblSchedule[Home Game],MATCH(tblTeamSch[[#This Row],[Game Num]],[1]!tblSchedule[GameNum],0))</f>
        <v>1</v>
      </c>
      <c r="R1504" s="7" t="e">
        <f>IF(COUNTIFS(tblTeamSch[Team],tblTeamSch[[#This Row],[Team]],#REF!,1)&gt;1,"Y","")</f>
        <v>#REF!</v>
      </c>
      <c r="S1504" s="6">
        <f>INDEX([1]!tblLoc[Score],MATCH(INDEX([1]!tblOrg[Loc],MATCH(tblTeamSch[[#This Row],[Org]],[1]!tblOrg[Organization],0)),[1]!tblLoc[Loc],0))</f>
        <v>0</v>
      </c>
      <c r="T1504" s="6" t="e">
        <f>INDEX([1]!tblLoc[Score],MATCH(INDEX([1]!tblOrg[Loc],MATCH(#REF!,[1]!tblOrg[Abbr],0)),[1]!tblLoc[Loc],0))</f>
        <v>#REF!</v>
      </c>
      <c r="U1504" s="6">
        <f>IFERROR(INDEX([1]!tblLoc[Score],MATCH(INDEX([1]!tblOrg[Loc],MATCH(INDEX(FacList,MATCH(tblTeamSch[[#This Row],[Facility]],INDEX(FacList,,1),0),3),[1]!tblOrg[Org Num],0)),[1]!tblLoc[Loc],0)),"")</f>
        <v>0</v>
      </c>
      <c r="V1504" s="6">
        <f>IF(OR(tblTeamSch[[#This Row],[Court]]="",tblTeamSch[[#This Row],[Home]]&gt;0),0,IF(tblTeamSch[[#This Row],[Court]]&lt;10,0,IF(tblTeamSch[[#This Row],[Home Court]]=10,0,10)))</f>
        <v>0</v>
      </c>
      <c r="W1504" s="6" t="e">
        <f>COUNTIFS(tblTeamSch[Travel Score for Game],10,tblTeamSch[Home],0,#REF!,#REF!)</f>
        <v>#REF!</v>
      </c>
      <c r="X1504" s="6" t="str">
        <f>IFERROR(INDEX(tblTeamSch[Overall Travel Score],MATCH(tblTeamSch[[#This Row],[Opponent]],tblTeamSch[Team],0)),"")</f>
        <v/>
      </c>
      <c r="Y1504" s="6" cm="1">
        <f t="array" ref="Y1504">IF(Y1503="Num",1,IF(Y1503="","",IF(Y1503+1&gt;TotalNumRegGames*2,"",Y1503+1)))</f>
        <v>1503</v>
      </c>
    </row>
    <row r="1505" spans="1:25" ht="13.35" customHeight="1" x14ac:dyDescent="0.3">
      <c r="A1505" s="6" cm="1">
        <f t="array" ref="A15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1170</v>
      </c>
      <c r="B1505" s="6" cm="1">
        <f t="array" ref="B15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5" s="6">
        <f>IFERROR(INDEX([1]!tblSchedule[Week Game Scheduled],MATCH(tblTeamSch[[#This Row],[Game Num]],[1]!tblSchedule[GameNum],0)),"")</f>
        <v>6</v>
      </c>
      <c r="D1505" s="6">
        <f>IFERROR(INDEX([1]!tblSchedule[Round],MATCH(tblTeamSch[[#This Row],[Game Num]],[1]!tblSchedule[GameNum],0)),"")</f>
        <v>4</v>
      </c>
      <c r="E1505" s="6">
        <f>IFERROR(INDEX([1]!tblSchedule[Rnd Sch],MATCH(tblTeamSch[[#This Row],[Game Num]],[1]!tblSchedule[GameNum],0)),"")</f>
        <v>4</v>
      </c>
      <c r="F1505" s="6" t="str">
        <f>IFERROR(INDEX([1]!tblSchedule[DLC],MATCH(tblTeamSch[[#This Row],[Game Num]],[1]!tblSchedule[GameNum],0)),"")</f>
        <v>4G3</v>
      </c>
      <c r="G1505" s="7" t="str">
        <f>IFERROR(INDEX([1]!tblSchedule[Facility],MATCH(tblTeamSch[[#This Row],[Game Num]],[1]!tblSchedule[GameNum],0)),"")</f>
        <v>Mary Queen of Peace</v>
      </c>
      <c r="H1505" s="8">
        <f>IFERROR(INDEX([1]!tblSchedule[Game Date],MATCH(tblTeamSch[[#This Row],[Game Num]],[1]!tblSchedule[GameNum],0)),"")</f>
        <v>46032</v>
      </c>
      <c r="I1505" s="9">
        <f>IFERROR(INDEX([1]!tblSchedule[Game Time],MATCH(tblTeamSch[[#This Row],[Game Num]],[1]!tblSchedule[GameNum],0)),"")</f>
        <v>0.5</v>
      </c>
      <c r="J1505" s="10" t="str">
        <f>IFERROR(INDEX([1]!tblTeams[Organization],MATCH(tblTeamSch[[#This Row],[Team]],[1]!tblTeams[Team],0)),"")</f>
        <v>St. Margaret Mary</v>
      </c>
      <c r="K1505" s="10" t="str">
        <f>IFERROR(INDEX([1]!tblOrg[Abbr],MATCH(tblTeamSch[[#This Row],[Org]],[1]!tblOrg[Organization],0)),"")</f>
        <v>SMM</v>
      </c>
      <c r="L1505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5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1505" s="6"/>
      <c r="O1505" s="6"/>
      <c r="P1505" s="6"/>
      <c r="Q1505" s="6">
        <f>INDEX([1]!tblSchedule[Home Game],MATCH(tblTeamSch[[#This Row],[Game Num]],[1]!tblSchedule[GameNum],0))</f>
        <v>1</v>
      </c>
      <c r="R1505" s="7" t="e">
        <f>IF(COUNTIFS(tblTeamSch[Team],tblTeamSch[[#This Row],[Team]],#REF!,1)&gt;1,"Y","")</f>
        <v>#REF!</v>
      </c>
      <c r="S1505" s="6">
        <f>INDEX([1]!tblLoc[Score],MATCH(INDEX([1]!tblOrg[Loc],MATCH(tblTeamSch[[#This Row],[Org]],[1]!tblOrg[Organization],0)),[1]!tblLoc[Loc],0))</f>
        <v>0</v>
      </c>
      <c r="T1505" s="6" t="e">
        <f>INDEX([1]!tblLoc[Score],MATCH(INDEX([1]!tblOrg[Loc],MATCH(#REF!,[1]!tblOrg[Abbr],0)),[1]!tblLoc[Loc],0))</f>
        <v>#REF!</v>
      </c>
      <c r="U1505" s="6">
        <f>IFERROR(INDEX([1]!tblLoc[Score],MATCH(INDEX([1]!tblOrg[Loc],MATCH(INDEX(FacList,MATCH(tblTeamSch[[#This Row],[Facility]],INDEX(FacList,,1),0),3),[1]!tblOrg[Org Num],0)),[1]!tblLoc[Loc],0)),"")</f>
        <v>10</v>
      </c>
      <c r="V1505" s="6">
        <f>IF(OR(tblTeamSch[[#This Row],[Court]]="",tblTeamSch[[#This Row],[Home]]&gt;0),0,IF(tblTeamSch[[#This Row],[Court]]&lt;10,0,IF(tblTeamSch[[#This Row],[Home Court]]=10,0,10)))</f>
        <v>0</v>
      </c>
      <c r="W1505" s="6" t="e">
        <f>COUNTIFS(tblTeamSch[Travel Score for Game],10,tblTeamSch[Home],0,#REF!,#REF!)</f>
        <v>#REF!</v>
      </c>
      <c r="X1505" s="6" t="str">
        <f>IFERROR(INDEX(tblTeamSch[Overall Travel Score],MATCH(tblTeamSch[[#This Row],[Opponent]],tblTeamSch[Team],0)),"")</f>
        <v/>
      </c>
      <c r="Y1505" s="6" cm="1">
        <f t="array" ref="Y1505">IF(Y1504="Num",1,IF(Y1504="","",IF(Y1504+1&gt;TotalNumRegGames*2,"",Y1504+1)))</f>
        <v>1504</v>
      </c>
    </row>
    <row r="1506" spans="1:25" ht="13.35" customHeight="1" x14ac:dyDescent="0.3">
      <c r="A1506" s="6" cm="1">
        <f t="array" ref="A15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1171</v>
      </c>
      <c r="B1506" s="6" cm="1">
        <f t="array" ref="B15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6" s="6">
        <f>IFERROR(INDEX([1]!tblSchedule[Week Game Scheduled],MATCH(tblTeamSch[[#This Row],[Game Num]],[1]!tblSchedule[GameNum],0)),"")</f>
        <v>7</v>
      </c>
      <c r="D1506" s="6">
        <f>IFERROR(INDEX([1]!tblSchedule[Round],MATCH(tblTeamSch[[#This Row],[Game Num]],[1]!tblSchedule[GameNum],0)),"")</f>
        <v>5</v>
      </c>
      <c r="E1506" s="6">
        <f>IFERROR(INDEX([1]!tblSchedule[Rnd Sch],MATCH(tblTeamSch[[#This Row],[Game Num]],[1]!tblSchedule[GameNum],0)),"")</f>
        <v>5</v>
      </c>
      <c r="F1506" s="6" t="str">
        <f>IFERROR(INDEX([1]!tblSchedule[DLC],MATCH(tblTeamSch[[#This Row],[Game Num]],[1]!tblSchedule[GameNum],0)),"")</f>
        <v>4G3</v>
      </c>
      <c r="G1506" s="7" t="str">
        <f>IFERROR(INDEX([1]!tblSchedule[Facility],MATCH(tblTeamSch[[#This Row],[Game Num]],[1]!tblSchedule[GameNum],0)),"")</f>
        <v>St. Margaret Mary PAC (smaller gym)</v>
      </c>
      <c r="H1506" s="8">
        <f>IFERROR(INDEX([1]!tblSchedule[Game Date],MATCH(tblTeamSch[[#This Row],[Game Num]],[1]!tblSchedule[GameNum],0)),"")</f>
        <v>46039</v>
      </c>
      <c r="I1506" s="9">
        <f>IFERROR(INDEX([1]!tblSchedule[Game Time],MATCH(tblTeamSch[[#This Row],[Game Num]],[1]!tblSchedule[GameNum],0)),"")</f>
        <v>0.60416666666666663</v>
      </c>
      <c r="J1506" s="10" t="str">
        <f>IFERROR(INDEX([1]!tblTeams[Organization],MATCH(tblTeamSch[[#This Row],[Team]],[1]!tblTeams[Team],0)),"")</f>
        <v>St. Margaret Mary</v>
      </c>
      <c r="K1506" s="10" t="str">
        <f>IFERROR(INDEX([1]!tblOrg[Abbr],MATCH(tblTeamSch[[#This Row],[Org]],[1]!tblOrg[Organization],0)),"")</f>
        <v>SMM</v>
      </c>
      <c r="L1506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6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1506" s="6"/>
      <c r="O1506" s="6"/>
      <c r="P1506" s="6"/>
      <c r="Q1506" s="6">
        <f>INDEX([1]!tblSchedule[Home Game],MATCH(tblTeamSch[[#This Row],[Game Num]],[1]!tblSchedule[GameNum],0))</f>
        <v>1</v>
      </c>
      <c r="R1506" s="7" t="e">
        <f>IF(COUNTIFS(tblTeamSch[Team],tblTeamSch[[#This Row],[Team]],#REF!,1)&gt;1,"Y","")</f>
        <v>#REF!</v>
      </c>
      <c r="S1506" s="6">
        <f>INDEX([1]!tblLoc[Score],MATCH(INDEX([1]!tblOrg[Loc],MATCH(tblTeamSch[[#This Row],[Org]],[1]!tblOrg[Organization],0)),[1]!tblLoc[Loc],0))</f>
        <v>0</v>
      </c>
      <c r="T1506" s="6" t="e">
        <f>INDEX([1]!tblLoc[Score],MATCH(INDEX([1]!tblOrg[Loc],MATCH(#REF!,[1]!tblOrg[Abbr],0)),[1]!tblLoc[Loc],0))</f>
        <v>#REF!</v>
      </c>
      <c r="U1506" s="6">
        <f>IFERROR(INDEX([1]!tblLoc[Score],MATCH(INDEX([1]!tblOrg[Loc],MATCH(INDEX(FacList,MATCH(tblTeamSch[[#This Row],[Facility]],INDEX(FacList,,1),0),3),[1]!tblOrg[Org Num],0)),[1]!tblLoc[Loc],0)),"")</f>
        <v>0</v>
      </c>
      <c r="V1506" s="6">
        <f>IF(OR(tblTeamSch[[#This Row],[Court]]="",tblTeamSch[[#This Row],[Home]]&gt;0),0,IF(tblTeamSch[[#This Row],[Court]]&lt;10,0,IF(tblTeamSch[[#This Row],[Home Court]]=10,0,10)))</f>
        <v>0</v>
      </c>
      <c r="W1506" s="6" t="e">
        <f>COUNTIFS(tblTeamSch[Travel Score for Game],10,tblTeamSch[Home],0,#REF!,#REF!)</f>
        <v>#REF!</v>
      </c>
      <c r="X1506" s="6" t="str">
        <f>IFERROR(INDEX(tblTeamSch[Overall Travel Score],MATCH(tblTeamSch[[#This Row],[Opponent]],tblTeamSch[Team],0)),"")</f>
        <v/>
      </c>
      <c r="Y1506" s="6" cm="1">
        <f t="array" ref="Y1506">IF(Y1505="Num",1,IF(Y1505="","",IF(Y1505+1&gt;TotalNumRegGames*2,"",Y1505+1)))</f>
        <v>1505</v>
      </c>
    </row>
    <row r="1507" spans="1:25" ht="13.35" customHeight="1" x14ac:dyDescent="0.3">
      <c r="A1507" s="6" cm="1">
        <f t="array" ref="A15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1178</v>
      </c>
      <c r="B1507" s="6" cm="1">
        <f t="array" ref="B15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7" s="6">
        <f>IFERROR(INDEX([1]!tblSchedule[Week Game Scheduled],MATCH(tblTeamSch[[#This Row],[Game Num]],[1]!tblSchedule[GameNum],0)),"")</f>
        <v>8</v>
      </c>
      <c r="D1507" s="6">
        <f>IFERROR(INDEX([1]!tblSchedule[Round],MATCH(tblTeamSch[[#This Row],[Game Num]],[1]!tblSchedule[GameNum],0)),"")</f>
        <v>6</v>
      </c>
      <c r="E1507" s="6">
        <f>IFERROR(INDEX([1]!tblSchedule[Rnd Sch],MATCH(tblTeamSch[[#This Row],[Game Num]],[1]!tblSchedule[GameNum],0)),"")</f>
        <v>6</v>
      </c>
      <c r="F1507" s="6" t="str">
        <f>IFERROR(INDEX([1]!tblSchedule[DLC],MATCH(tblTeamSch[[#This Row],[Game Num]],[1]!tblSchedule[GameNum],0)),"")</f>
        <v>4G3</v>
      </c>
      <c r="G1507" s="7" t="str">
        <f>IFERROR(INDEX([1]!tblSchedule[Facility],MATCH(tblTeamSch[[#This Row],[Game Num]],[1]!tblSchedule[GameNum],0)),"")</f>
        <v>St. Margaret Mary PAC (smaller gym)</v>
      </c>
      <c r="H1507" s="8">
        <f>IFERROR(INDEX([1]!tblSchedule[Game Date],MATCH(tblTeamSch[[#This Row],[Game Num]],[1]!tblSchedule[GameNum],0)),"")</f>
        <v>46046</v>
      </c>
      <c r="I1507" s="9">
        <f>IFERROR(INDEX([1]!tblSchedule[Game Time],MATCH(tblTeamSch[[#This Row],[Game Num]],[1]!tblSchedule[GameNum],0)),"")</f>
        <v>0.5625</v>
      </c>
      <c r="J1507" s="10" t="str">
        <f>IFERROR(INDEX([1]!tblTeams[Organization],MATCH(tblTeamSch[[#This Row],[Team]],[1]!tblTeams[Team],0)),"")</f>
        <v>St. Margaret Mary</v>
      </c>
      <c r="K1507" s="10" t="str">
        <f>IFERROR(INDEX([1]!tblOrg[Abbr],MATCH(tblTeamSch[[#This Row],[Org]],[1]!tblOrg[Organization],0)),"")</f>
        <v>SMM</v>
      </c>
      <c r="L1507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7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1507" s="6"/>
      <c r="O1507" s="6"/>
      <c r="P1507" s="6"/>
      <c r="Q1507" s="6">
        <f>INDEX([1]!tblSchedule[Home Game],MATCH(tblTeamSch[[#This Row],[Game Num]],[1]!tblSchedule[GameNum],0))</f>
        <v>1</v>
      </c>
      <c r="R1507" s="7" t="e">
        <f>IF(COUNTIFS(tblTeamSch[Team],tblTeamSch[[#This Row],[Team]],#REF!,1)&gt;1,"Y","")</f>
        <v>#REF!</v>
      </c>
      <c r="S1507" s="6">
        <f>INDEX([1]!tblLoc[Score],MATCH(INDEX([1]!tblOrg[Loc],MATCH(tblTeamSch[[#This Row],[Org]],[1]!tblOrg[Organization],0)),[1]!tblLoc[Loc],0))</f>
        <v>0</v>
      </c>
      <c r="T1507" s="6" t="e">
        <f>INDEX([1]!tblLoc[Score],MATCH(INDEX([1]!tblOrg[Loc],MATCH(#REF!,[1]!tblOrg[Abbr],0)),[1]!tblLoc[Loc],0))</f>
        <v>#REF!</v>
      </c>
      <c r="U1507" s="6">
        <f>IFERROR(INDEX([1]!tblLoc[Score],MATCH(INDEX([1]!tblOrg[Loc],MATCH(INDEX(FacList,MATCH(tblTeamSch[[#This Row],[Facility]],INDEX(FacList,,1),0),3),[1]!tblOrg[Org Num],0)),[1]!tblLoc[Loc],0)),"")</f>
        <v>0</v>
      </c>
      <c r="V1507" s="6">
        <f>IF(OR(tblTeamSch[[#This Row],[Court]]="",tblTeamSch[[#This Row],[Home]]&gt;0),0,IF(tblTeamSch[[#This Row],[Court]]&lt;10,0,IF(tblTeamSch[[#This Row],[Home Court]]=10,0,10)))</f>
        <v>0</v>
      </c>
      <c r="W1507" s="6" t="e">
        <f>COUNTIFS(tblTeamSch[Travel Score for Game],10,tblTeamSch[Home],0,#REF!,#REF!)</f>
        <v>#REF!</v>
      </c>
      <c r="X1507" s="6" t="str">
        <f>IFERROR(INDEX(tblTeamSch[Overall Travel Score],MATCH(tblTeamSch[[#This Row],[Opponent]],tblTeamSch[Team],0)),"")</f>
        <v/>
      </c>
      <c r="Y1507" s="6" cm="1">
        <f t="array" ref="Y1507">IF(Y1506="Num",1,IF(Y1506="","",IF(Y1506+1&gt;TotalNumRegGames*2,"",Y1506+1)))</f>
        <v>1506</v>
      </c>
    </row>
    <row r="1508" spans="1:25" ht="13.35" customHeight="1" x14ac:dyDescent="0.3">
      <c r="A1508" s="6" cm="1">
        <f t="array" ref="A15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1183</v>
      </c>
      <c r="B1508" s="6" cm="1">
        <f t="array" ref="B15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08" s="6">
        <f>IFERROR(INDEX([1]!tblSchedule[Week Game Scheduled],MATCH(tblTeamSch[[#This Row],[Game Num]],[1]!tblSchedule[GameNum],0)),"")</f>
        <v>9</v>
      </c>
      <c r="D1508" s="6">
        <f>IFERROR(INDEX([1]!tblSchedule[Round],MATCH(tblTeamSch[[#This Row],[Game Num]],[1]!tblSchedule[GameNum],0)),"")</f>
        <v>7</v>
      </c>
      <c r="E1508" s="6">
        <f>IFERROR(INDEX([1]!tblSchedule[Rnd Sch],MATCH(tblTeamSch[[#This Row],[Game Num]],[1]!tblSchedule[GameNum],0)),"")</f>
        <v>7</v>
      </c>
      <c r="F1508" s="6" t="str">
        <f>IFERROR(INDEX([1]!tblSchedule[DLC],MATCH(tblTeamSch[[#This Row],[Game Num]],[1]!tblSchedule[GameNum],0)),"")</f>
        <v>4G3</v>
      </c>
      <c r="G1508" s="7" t="str">
        <f>IFERROR(INDEX([1]!tblSchedule[Facility],MATCH(tblTeamSch[[#This Row],[Game Num]],[1]!tblSchedule[GameNum],0)),"")</f>
        <v>St. Margaret Mary PAC (smaller gym)</v>
      </c>
      <c r="H1508" s="8">
        <f>IFERROR(INDEX([1]!tblSchedule[Game Date],MATCH(tblTeamSch[[#This Row],[Game Num]],[1]!tblSchedule[GameNum],0)),"")</f>
        <v>46053</v>
      </c>
      <c r="I1508" s="9">
        <f>IFERROR(INDEX([1]!tblSchedule[Game Time],MATCH(tblTeamSch[[#This Row],[Game Num]],[1]!tblSchedule[GameNum],0)),"")</f>
        <v>0.64583333333333337</v>
      </c>
      <c r="J1508" s="10" t="str">
        <f>IFERROR(INDEX([1]!tblTeams[Organization],MATCH(tblTeamSch[[#This Row],[Team]],[1]!tblTeams[Team],0)),"")</f>
        <v>St. Margaret Mary</v>
      </c>
      <c r="K1508" s="10" t="str">
        <f>IFERROR(INDEX([1]!tblOrg[Abbr],MATCH(tblTeamSch[[#This Row],[Org]],[1]!tblOrg[Organization],0)),"")</f>
        <v>SMM</v>
      </c>
      <c r="L1508" s="10" t="str">
        <f>IFERROR(INDEX(IF(tblTeamSch[[#This Row],[1vs2]]=1,[1]!tblSchedule[Team 1 Name],[1]!tblSchedule[Team 2 Name]),MATCH(tblTeamSch[[#This Row],[Game Num]],[1]!tblSchedule[GameNum],0)),"")</f>
        <v>St. Margaret Mary BB 4G#3</v>
      </c>
      <c r="M1508" s="10" t="str">
        <f>IFERROR(INDEX(IF(tblTeamSch[[#This Row],[1vs2]]=1,[1]!tblSchedule[Team 2 Name],[1]!tblSchedule[Team 1 Name]),MATCH(tblTeamSch[[#This Row],[Game Num]],[1]!tblSchedule[GameNum],0)),"")</f>
        <v>St. Albert BB 4G#3 Gold</v>
      </c>
      <c r="N1508" s="6"/>
      <c r="O1508" s="6"/>
      <c r="P1508" s="6"/>
      <c r="Q1508" s="6">
        <f>INDEX([1]!tblSchedule[Home Game],MATCH(tblTeamSch[[#This Row],[Game Num]],[1]!tblSchedule[GameNum],0))</f>
        <v>1</v>
      </c>
      <c r="R1508" s="7" t="e">
        <f>IF(COUNTIFS(tblTeamSch[Team],tblTeamSch[[#This Row],[Team]],#REF!,1)&gt;1,"Y","")</f>
        <v>#REF!</v>
      </c>
      <c r="S1508" s="6">
        <f>INDEX([1]!tblLoc[Score],MATCH(INDEX([1]!tblOrg[Loc],MATCH(tblTeamSch[[#This Row],[Org]],[1]!tblOrg[Organization],0)),[1]!tblLoc[Loc],0))</f>
        <v>0</v>
      </c>
      <c r="T1508" s="6" t="e">
        <f>INDEX([1]!tblLoc[Score],MATCH(INDEX([1]!tblOrg[Loc],MATCH(#REF!,[1]!tblOrg[Abbr],0)),[1]!tblLoc[Loc],0))</f>
        <v>#REF!</v>
      </c>
      <c r="U1508" s="6">
        <f>IFERROR(INDEX([1]!tblLoc[Score],MATCH(INDEX([1]!tblOrg[Loc],MATCH(INDEX(FacList,MATCH(tblTeamSch[[#This Row],[Facility]],INDEX(FacList,,1),0),3),[1]!tblOrg[Org Num],0)),[1]!tblLoc[Loc],0)),"")</f>
        <v>0</v>
      </c>
      <c r="V1508" s="6">
        <f>IF(OR(tblTeamSch[[#This Row],[Court]]="",tblTeamSch[[#This Row],[Home]]&gt;0),0,IF(tblTeamSch[[#This Row],[Court]]&lt;10,0,IF(tblTeamSch[[#This Row],[Home Court]]=10,0,10)))</f>
        <v>0</v>
      </c>
      <c r="W1508" s="6" t="e">
        <f>COUNTIFS(tblTeamSch[Travel Score for Game],10,tblTeamSch[Home],0,#REF!,#REF!)</f>
        <v>#REF!</v>
      </c>
      <c r="X1508" s="6" t="str">
        <f>IFERROR(INDEX(tblTeamSch[Overall Travel Score],MATCH(tblTeamSch[[#This Row],[Opponent]],tblTeamSch[Team],0)),"")</f>
        <v/>
      </c>
      <c r="Y1508" s="6" cm="1">
        <f t="array" ref="Y1508">IF(Y1507="Num",1,IF(Y1507="","",IF(Y1507+1&gt;TotalNumRegGames*2,"",Y1507+1)))</f>
        <v>1507</v>
      </c>
    </row>
    <row r="1509" spans="1:25" ht="13.35" customHeight="1" x14ac:dyDescent="0.3">
      <c r="A1509" s="6" cm="1">
        <f t="array" ref="A15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224</v>
      </c>
      <c r="B1509" s="6" cm="1">
        <f t="array" ref="B15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09" s="6">
        <f>IFERROR(INDEX([1]!tblSchedule[Week Game Scheduled],MATCH(tblTeamSch[[#This Row],[Game Num]],[1]!tblSchedule[GameNum],0)),"")</f>
        <v>50</v>
      </c>
      <c r="D1509" s="6">
        <f>IFERROR(INDEX([1]!tblSchedule[Round],MATCH(tblTeamSch[[#This Row],[Game Num]],[1]!tblSchedule[GameNum],0)),"")</f>
        <v>1</v>
      </c>
      <c r="E1509" s="6">
        <f>IFERROR(INDEX([1]!tblSchedule[Rnd Sch],MATCH(tblTeamSch[[#This Row],[Game Num]],[1]!tblSchedule[GameNum],0)),"")</f>
        <v>1</v>
      </c>
      <c r="F1509" s="6" t="str">
        <f>IFERROR(INDEX([1]!tblSchedule[DLC],MATCH(tblTeamSch[[#This Row],[Game Num]],[1]!tblSchedule[GameNum],0)),"")</f>
        <v>6B1AA</v>
      </c>
      <c r="G1509" s="7" t="str">
        <f>IFERROR(INDEX([1]!tblSchedule[Facility],MATCH(tblTeamSch[[#This Row],[Game Num]],[1]!tblSchedule[GameNum],0)),"")</f>
        <v>St. Stephen Martyr Gym</v>
      </c>
      <c r="H1509" s="8">
        <f>IFERROR(INDEX([1]!tblSchedule[Game Date],MATCH(tblTeamSch[[#This Row],[Game Num]],[1]!tblSchedule[GameNum],0)),"")</f>
        <v>45998</v>
      </c>
      <c r="I1509" s="9">
        <f>IFERROR(INDEX([1]!tblSchedule[Game Time],MATCH(tblTeamSch[[#This Row],[Game Num]],[1]!tblSchedule[GameNum],0)),"")</f>
        <v>0.54166666666666663</v>
      </c>
      <c r="J1509" s="10" t="str">
        <f>IFERROR(INDEX([1]!tblTeams[Organization],MATCH(tblTeamSch[[#This Row],[Team]],[1]!tblTeams[Team],0)),"")</f>
        <v>St. Margaret Mary</v>
      </c>
      <c r="K1509" s="10" t="str">
        <f>IFERROR(INDEX([1]!tblOrg[Abbr],MATCH(tblTeamSch[[#This Row],[Org]],[1]!tblOrg[Organization],0)),"")</f>
        <v>SMM</v>
      </c>
      <c r="L1509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09" s="10" t="str">
        <f>IFERROR(INDEX(IF(tblTeamSch[[#This Row],[1vs2]]=1,[1]!tblSchedule[Team 2 Name],[1]!tblSchedule[Team 1 Name]),MATCH(tblTeamSch[[#This Row],[Game Num]],[1]!tblSchedule[GameNum],0)),"")</f>
        <v>Holy Trinity BB 5/6B #1</v>
      </c>
      <c r="N1509" s="6"/>
      <c r="O1509" s="6"/>
      <c r="P1509" s="6"/>
      <c r="Q1509" s="6">
        <f>INDEX([1]!tblSchedule[Home Game],MATCH(tblTeamSch[[#This Row],[Game Num]],[1]!tblSchedule[GameNum],0))</f>
        <v>0</v>
      </c>
      <c r="R1509" s="7" t="e">
        <f>IF(COUNTIFS(tblTeamSch[Team],tblTeamSch[[#This Row],[Team]],#REF!,1)&gt;1,"Y","")</f>
        <v>#REF!</v>
      </c>
      <c r="S1509" s="6">
        <f>INDEX([1]!tblLoc[Score],MATCH(INDEX([1]!tblOrg[Loc],MATCH(tblTeamSch[[#This Row],[Org]],[1]!tblOrg[Organization],0)),[1]!tblLoc[Loc],0))</f>
        <v>0</v>
      </c>
      <c r="T1509" s="6" t="e">
        <f>INDEX([1]!tblLoc[Score],MATCH(INDEX([1]!tblOrg[Loc],MATCH(#REF!,[1]!tblOrg[Abbr],0)),[1]!tblLoc[Loc],0))</f>
        <v>#REF!</v>
      </c>
      <c r="U1509" s="6">
        <f>IFERROR(INDEX([1]!tblLoc[Score],MATCH(INDEX([1]!tblOrg[Loc],MATCH(INDEX(FacList,MATCH(tblTeamSch[[#This Row],[Facility]],INDEX(FacList,,1),0),3),[1]!tblOrg[Org Num],0)),[1]!tblLoc[Loc],0)),"")</f>
        <v>0</v>
      </c>
      <c r="V1509" s="6">
        <f>IF(OR(tblTeamSch[[#This Row],[Court]]="",tblTeamSch[[#This Row],[Home]]&gt;0),0,IF(tblTeamSch[[#This Row],[Court]]&lt;10,0,IF(tblTeamSch[[#This Row],[Home Court]]=10,0,10)))</f>
        <v>0</v>
      </c>
      <c r="W1509" s="6" t="e">
        <f>COUNTIFS(tblTeamSch[Travel Score for Game],10,tblTeamSch[Home],0,#REF!,#REF!)</f>
        <v>#REF!</v>
      </c>
      <c r="X1509" s="6" t="str">
        <f>IFERROR(INDEX(tblTeamSch[Overall Travel Score],MATCH(tblTeamSch[[#This Row],[Opponent]],tblTeamSch[Team],0)),"")</f>
        <v/>
      </c>
      <c r="Y1509" s="6" cm="1">
        <f t="array" ref="Y1509">IF(Y1508="Num",1,IF(Y1508="","",IF(Y1508+1&gt;TotalNumRegGames*2,"",Y1508+1)))</f>
        <v>1508</v>
      </c>
    </row>
    <row r="1510" spans="1:25" ht="13.35" customHeight="1" x14ac:dyDescent="0.3">
      <c r="A1510" s="6" cm="1">
        <f t="array" ref="A15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230</v>
      </c>
      <c r="B1510" s="6" cm="1">
        <f t="array" ref="B15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0" s="6">
        <f>IFERROR(INDEX([1]!tblSchedule[Week Game Scheduled],MATCH(tblTeamSch[[#This Row],[Game Num]],[1]!tblSchedule[GameNum],0)),"")</f>
        <v>50</v>
      </c>
      <c r="D1510" s="6">
        <f>IFERROR(INDEX([1]!tblSchedule[Round],MATCH(tblTeamSch[[#This Row],[Game Num]],[1]!tblSchedule[GameNum],0)),"")</f>
        <v>2</v>
      </c>
      <c r="E1510" s="6">
        <f>IFERROR(INDEX([1]!tblSchedule[Rnd Sch],MATCH(tblTeamSch[[#This Row],[Game Num]],[1]!tblSchedule[GameNum],0)),"")</f>
        <v>2</v>
      </c>
      <c r="F1510" s="6" t="str">
        <f>IFERROR(INDEX([1]!tblSchedule[DLC],MATCH(tblTeamSch[[#This Row],[Game Num]],[1]!tblSchedule[GameNum],0)),"")</f>
        <v>6B1AA</v>
      </c>
      <c r="G1510" s="7" t="str">
        <f>IFERROR(INDEX([1]!tblSchedule[Facility],MATCH(tblTeamSch[[#This Row],[Game Num]],[1]!tblSchedule[GameNum],0)),"")</f>
        <v>St. Albert the Great Gym</v>
      </c>
      <c r="H1510" s="8">
        <f>IFERROR(INDEX([1]!tblSchedule[Game Date],MATCH(tblTeamSch[[#This Row],[Game Num]],[1]!tblSchedule[GameNum],0)),"")</f>
        <v>46004</v>
      </c>
      <c r="I1510" s="9">
        <f>IFERROR(INDEX([1]!tblSchedule[Game Time],MATCH(tblTeamSch[[#This Row],[Game Num]],[1]!tblSchedule[GameNum],0)),"")</f>
        <v>0.375</v>
      </c>
      <c r="J1510" s="10" t="str">
        <f>IFERROR(INDEX([1]!tblTeams[Organization],MATCH(tblTeamSch[[#This Row],[Team]],[1]!tblTeams[Team],0)),"")</f>
        <v>St. Margaret Mary</v>
      </c>
      <c r="K1510" s="10" t="str">
        <f>IFERROR(INDEX([1]!tblOrg[Abbr],MATCH(tblTeamSch[[#This Row],[Org]],[1]!tblOrg[Organization],0)),"")</f>
        <v>SMM</v>
      </c>
      <c r="L1510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0" s="10" t="str">
        <f>IFERROR(INDEX(IF(tblTeamSch[[#This Row],[1vs2]]=1,[1]!tblSchedule[Team 2 Name],[1]!tblSchedule[Team 1 Name]),MATCH(tblTeamSch[[#This Row],[Game Num]],[1]!tblSchedule[GameNum],0)),"")</f>
        <v>St. Albert BB 6B #1</v>
      </c>
      <c r="N1510" s="6"/>
      <c r="O1510" s="6"/>
      <c r="P1510" s="6"/>
      <c r="Q1510" s="6">
        <f>INDEX([1]!tblSchedule[Home Game],MATCH(tblTeamSch[[#This Row],[Game Num]],[1]!tblSchedule[GameNum],0))</f>
        <v>1</v>
      </c>
      <c r="R1510" s="7" t="e">
        <f>IF(COUNTIFS(tblTeamSch[Team],tblTeamSch[[#This Row],[Team]],#REF!,1)&gt;1,"Y","")</f>
        <v>#REF!</v>
      </c>
      <c r="S1510" s="6">
        <f>INDEX([1]!tblLoc[Score],MATCH(INDEX([1]!tblOrg[Loc],MATCH(tblTeamSch[[#This Row],[Org]],[1]!tblOrg[Organization],0)),[1]!tblLoc[Loc],0))</f>
        <v>0</v>
      </c>
      <c r="T1510" s="6" t="e">
        <f>INDEX([1]!tblLoc[Score],MATCH(INDEX([1]!tblOrg[Loc],MATCH(#REF!,[1]!tblOrg[Abbr],0)),[1]!tblLoc[Loc],0))</f>
        <v>#REF!</v>
      </c>
      <c r="U1510" s="6">
        <f>IFERROR(INDEX([1]!tblLoc[Score],MATCH(INDEX([1]!tblOrg[Loc],MATCH(INDEX(FacList,MATCH(tblTeamSch[[#This Row],[Facility]],INDEX(FacList,,1),0),3),[1]!tblOrg[Org Num],0)),[1]!tblLoc[Loc],0)),"")</f>
        <v>0</v>
      </c>
      <c r="V1510" s="6">
        <f>IF(OR(tblTeamSch[[#This Row],[Court]]="",tblTeamSch[[#This Row],[Home]]&gt;0),0,IF(tblTeamSch[[#This Row],[Court]]&lt;10,0,IF(tblTeamSch[[#This Row],[Home Court]]=10,0,10)))</f>
        <v>0</v>
      </c>
      <c r="W1510" s="6" t="e">
        <f>COUNTIFS(tblTeamSch[Travel Score for Game],10,tblTeamSch[Home],0,#REF!,#REF!)</f>
        <v>#REF!</v>
      </c>
      <c r="X1510" s="6" t="str">
        <f>IFERROR(INDEX(tblTeamSch[Overall Travel Score],MATCH(tblTeamSch[[#This Row],[Opponent]],tblTeamSch[Team],0)),"")</f>
        <v/>
      </c>
      <c r="Y1510" s="6" cm="1">
        <f t="array" ref="Y1510">IF(Y1509="Num",1,IF(Y1509="","",IF(Y1509+1&gt;TotalNumRegGames*2,"",Y1509+1)))</f>
        <v>1509</v>
      </c>
    </row>
    <row r="1511" spans="1:25" ht="13.35" customHeight="1" x14ac:dyDescent="0.3">
      <c r="A1511" s="6" cm="1">
        <f t="array" ref="A15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236</v>
      </c>
      <c r="B1511" s="6" cm="1">
        <f t="array" ref="B15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11" s="6">
        <f>IFERROR(INDEX([1]!tblSchedule[Week Game Scheduled],MATCH(tblTeamSch[[#This Row],[Game Num]],[1]!tblSchedule[GameNum],0)),"")</f>
        <v>6</v>
      </c>
      <c r="D1511" s="6">
        <f>IFERROR(INDEX([1]!tblSchedule[Round],MATCH(tblTeamSch[[#This Row],[Game Num]],[1]!tblSchedule[GameNum],0)),"")</f>
        <v>3</v>
      </c>
      <c r="E1511" s="6">
        <f>IFERROR(INDEX([1]!tblSchedule[Rnd Sch],MATCH(tblTeamSch[[#This Row],[Game Num]],[1]!tblSchedule[GameNum],0)),"")</f>
        <v>3</v>
      </c>
      <c r="F1511" s="6" t="str">
        <f>IFERROR(INDEX([1]!tblSchedule[DLC],MATCH(tblTeamSch[[#This Row],[Game Num]],[1]!tblSchedule[GameNum],0)),"")</f>
        <v>6B1AA</v>
      </c>
      <c r="G1511" s="7" t="str">
        <f>IFERROR(INDEX([1]!tblSchedule[Facility],MATCH(tblTeamSch[[#This Row],[Game Num]],[1]!tblSchedule[GameNum],0)),"")</f>
        <v>St Lawrence</v>
      </c>
      <c r="H1511" s="8">
        <f>IFERROR(INDEX([1]!tblSchedule[Game Date],MATCH(tblTeamSch[[#This Row],[Game Num]],[1]!tblSchedule[GameNum],0)),"")</f>
        <v>46026</v>
      </c>
      <c r="I1511" s="9">
        <f>IFERROR(INDEX([1]!tblSchedule[Game Time],MATCH(tblTeamSch[[#This Row],[Game Num]],[1]!tblSchedule[GameNum],0)),"")</f>
        <v>0.58333333333333337</v>
      </c>
      <c r="J1511" s="10" t="str">
        <f>IFERROR(INDEX([1]!tblTeams[Organization],MATCH(tblTeamSch[[#This Row],[Team]],[1]!tblTeams[Team],0)),"")</f>
        <v>St. Margaret Mary</v>
      </c>
      <c r="K1511" s="10" t="str">
        <f>IFERROR(INDEX([1]!tblOrg[Abbr],MATCH(tblTeamSch[[#This Row],[Org]],[1]!tblOrg[Organization],0)),"")</f>
        <v>SMM</v>
      </c>
      <c r="L1511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1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1511" s="6"/>
      <c r="O1511" s="6"/>
      <c r="P1511" s="6"/>
      <c r="Q1511" s="6">
        <f>INDEX([1]!tblSchedule[Home Game],MATCH(tblTeamSch[[#This Row],[Game Num]],[1]!tblSchedule[GameNum],0))</f>
        <v>1</v>
      </c>
      <c r="R1511" s="7" t="e">
        <f>IF(COUNTIFS(tblTeamSch[Team],tblTeamSch[[#This Row],[Team]],#REF!,1)&gt;1,"Y","")</f>
        <v>#REF!</v>
      </c>
      <c r="S1511" s="6">
        <f>INDEX([1]!tblLoc[Score],MATCH(INDEX([1]!tblOrg[Loc],MATCH(tblTeamSch[[#This Row],[Org]],[1]!tblOrg[Organization],0)),[1]!tblLoc[Loc],0))</f>
        <v>0</v>
      </c>
      <c r="T1511" s="6" t="e">
        <f>INDEX([1]!tblLoc[Score],MATCH(INDEX([1]!tblOrg[Loc],MATCH(#REF!,[1]!tblOrg[Abbr],0)),[1]!tblLoc[Loc],0))</f>
        <v>#REF!</v>
      </c>
      <c r="U1511" s="6">
        <f>IFERROR(INDEX([1]!tblLoc[Score],MATCH(INDEX([1]!tblOrg[Loc],MATCH(INDEX(FacList,MATCH(tblTeamSch[[#This Row],[Facility]],INDEX(FacList,,1),0),3),[1]!tblOrg[Org Num],0)),[1]!tblLoc[Loc],0)),"")</f>
        <v>10</v>
      </c>
      <c r="V1511" s="6">
        <f>IF(OR(tblTeamSch[[#This Row],[Court]]="",tblTeamSch[[#This Row],[Home]]&gt;0),0,IF(tblTeamSch[[#This Row],[Court]]&lt;10,0,IF(tblTeamSch[[#This Row],[Home Court]]=10,0,10)))</f>
        <v>0</v>
      </c>
      <c r="W1511" s="6" t="e">
        <f>COUNTIFS(tblTeamSch[Travel Score for Game],10,tblTeamSch[Home],0,#REF!,#REF!)</f>
        <v>#REF!</v>
      </c>
      <c r="X1511" s="6" t="str">
        <f>IFERROR(INDEX(tblTeamSch[Overall Travel Score],MATCH(tblTeamSch[[#This Row],[Opponent]],tblTeamSch[Team],0)),"")</f>
        <v/>
      </c>
      <c r="Y1511" s="6" cm="1">
        <f t="array" ref="Y1511">IF(Y1510="Num",1,IF(Y1510="","",IF(Y1510+1&gt;TotalNumRegGames*2,"",Y1510+1)))</f>
        <v>1510</v>
      </c>
    </row>
    <row r="1512" spans="1:25" ht="13.35" customHeight="1" x14ac:dyDescent="0.3">
      <c r="A1512" s="6" cm="1">
        <f t="array" ref="A15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242</v>
      </c>
      <c r="B1512" s="6" cm="1">
        <f t="array" ref="B15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2" s="6">
        <f>IFERROR(INDEX([1]!tblSchedule[Week Game Scheduled],MATCH(tblTeamSch[[#This Row],[Game Num]],[1]!tblSchedule[GameNum],0)),"")</f>
        <v>7</v>
      </c>
      <c r="D1512" s="6">
        <f>IFERROR(INDEX([1]!tblSchedule[Round],MATCH(tblTeamSch[[#This Row],[Game Num]],[1]!tblSchedule[GameNum],0)),"")</f>
        <v>4</v>
      </c>
      <c r="E1512" s="6">
        <f>IFERROR(INDEX([1]!tblSchedule[Rnd Sch],MATCH(tblTeamSch[[#This Row],[Game Num]],[1]!tblSchedule[GameNum],0)),"")</f>
        <v>4</v>
      </c>
      <c r="F1512" s="6" t="str">
        <f>IFERROR(INDEX([1]!tblSchedule[DLC],MATCH(tblTeamSch[[#This Row],[Game Num]],[1]!tblSchedule[GameNum],0)),"")</f>
        <v>6B1AA</v>
      </c>
      <c r="G1512" s="7" t="str">
        <f>IFERROR(INDEX([1]!tblSchedule[Facility],MATCH(tblTeamSch[[#This Row],[Game Num]],[1]!tblSchedule[GameNum],0)),"")</f>
        <v>St. John Paul II Community Center (Gym)</v>
      </c>
      <c r="H1512" s="8">
        <f>IFERROR(INDEX([1]!tblSchedule[Game Date],MATCH(tblTeamSch[[#This Row],[Game Num]],[1]!tblSchedule[GameNum],0)),"")</f>
        <v>46033</v>
      </c>
      <c r="I1512" s="9">
        <f>IFERROR(INDEX([1]!tblSchedule[Game Time],MATCH(tblTeamSch[[#This Row],[Game Num]],[1]!tblSchedule[GameNum],0)),"")</f>
        <v>0.58333333333333337</v>
      </c>
      <c r="J1512" s="10" t="str">
        <f>IFERROR(INDEX([1]!tblTeams[Organization],MATCH(tblTeamSch[[#This Row],[Team]],[1]!tblTeams[Team],0)),"")</f>
        <v>St. Margaret Mary</v>
      </c>
      <c r="K1512" s="10" t="str">
        <f>IFERROR(INDEX([1]!tblOrg[Abbr],MATCH(tblTeamSch[[#This Row],[Org]],[1]!tblOrg[Organization],0)),"")</f>
        <v>SMM</v>
      </c>
      <c r="L1512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2" s="10" t="str">
        <f>IFERROR(INDEX(IF(tblTeamSch[[#This Row],[1vs2]]=1,[1]!tblSchedule[Team 2 Name],[1]!tblSchedule[Team 1 Name]),MATCH(tblTeamSch[[#This Row],[Game Num]],[1]!tblSchedule[GameNum],0)),"")</f>
        <v>St Michael BB 6B#1</v>
      </c>
      <c r="N1512" s="6"/>
      <c r="O1512" s="6"/>
      <c r="P1512" s="6"/>
      <c r="Q1512" s="6">
        <f>INDEX([1]!tblSchedule[Home Game],MATCH(tblTeamSch[[#This Row],[Game Num]],[1]!tblSchedule[GameNum],0))</f>
        <v>0</v>
      </c>
      <c r="R1512" s="7" t="e">
        <f>IF(COUNTIFS(tblTeamSch[Team],tblTeamSch[[#This Row],[Team]],#REF!,1)&gt;1,"Y","")</f>
        <v>#REF!</v>
      </c>
      <c r="S1512" s="6">
        <f>INDEX([1]!tblLoc[Score],MATCH(INDEX([1]!tblOrg[Loc],MATCH(tblTeamSch[[#This Row],[Org]],[1]!tblOrg[Organization],0)),[1]!tblLoc[Loc],0))</f>
        <v>0</v>
      </c>
      <c r="T1512" s="6" t="e">
        <f>INDEX([1]!tblLoc[Score],MATCH(INDEX([1]!tblOrg[Loc],MATCH(#REF!,[1]!tblOrg[Abbr],0)),[1]!tblLoc[Loc],0))</f>
        <v>#REF!</v>
      </c>
      <c r="U1512" s="6">
        <f>IFERROR(INDEX([1]!tblLoc[Score],MATCH(INDEX([1]!tblOrg[Loc],MATCH(INDEX(FacList,MATCH(tblTeamSch[[#This Row],[Facility]],INDEX(FacList,,1),0),3),[1]!tblOrg[Org Num],0)),[1]!tblLoc[Loc],0)),"")</f>
        <v>0</v>
      </c>
      <c r="V1512" s="6">
        <f>IF(OR(tblTeamSch[[#This Row],[Court]]="",tblTeamSch[[#This Row],[Home]]&gt;0),0,IF(tblTeamSch[[#This Row],[Court]]&lt;10,0,IF(tblTeamSch[[#This Row],[Home Court]]=10,0,10)))</f>
        <v>0</v>
      </c>
      <c r="W1512" s="6" t="e">
        <f>COUNTIFS(tblTeamSch[Travel Score for Game],10,tblTeamSch[Home],0,#REF!,#REF!)</f>
        <v>#REF!</v>
      </c>
      <c r="X1512" s="6" t="str">
        <f>IFERROR(INDEX(tblTeamSch[Overall Travel Score],MATCH(tblTeamSch[[#This Row],[Opponent]],tblTeamSch[Team],0)),"")</f>
        <v/>
      </c>
      <c r="Y1512" s="6" cm="1">
        <f t="array" ref="Y1512">IF(Y1511="Num",1,IF(Y1511="","",IF(Y1511+1&gt;TotalNumRegGames*2,"",Y1511+1)))</f>
        <v>1511</v>
      </c>
    </row>
    <row r="1513" spans="1:25" ht="13.35" customHeight="1" x14ac:dyDescent="0.3">
      <c r="A1513" s="6" cm="1">
        <f t="array" ref="A15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247</v>
      </c>
      <c r="B1513" s="6" cm="1">
        <f t="array" ref="B15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3" s="6">
        <f>IFERROR(INDEX([1]!tblSchedule[Week Game Scheduled],MATCH(tblTeamSch[[#This Row],[Game Num]],[1]!tblSchedule[GameNum],0)),"")</f>
        <v>8</v>
      </c>
      <c r="D1513" s="6">
        <f>IFERROR(INDEX([1]!tblSchedule[Round],MATCH(tblTeamSch[[#This Row],[Game Num]],[1]!tblSchedule[GameNum],0)),"")</f>
        <v>5</v>
      </c>
      <c r="E1513" s="6">
        <f>IFERROR(INDEX([1]!tblSchedule[Rnd Sch],MATCH(tblTeamSch[[#This Row],[Game Num]],[1]!tblSchedule[GameNum],0)),"")</f>
        <v>5</v>
      </c>
      <c r="F1513" s="6" t="str">
        <f>IFERROR(INDEX([1]!tblSchedule[DLC],MATCH(tblTeamSch[[#This Row],[Game Num]],[1]!tblSchedule[GameNum],0)),"")</f>
        <v>6B1AA</v>
      </c>
      <c r="G1513" s="7" t="str">
        <f>IFERROR(INDEX([1]!tblSchedule[Facility],MATCH(tblTeamSch[[#This Row],[Game Num]],[1]!tblSchedule[GameNum],0)),"")</f>
        <v>St. Margaret Mary Gym</v>
      </c>
      <c r="H1513" s="8">
        <f>IFERROR(INDEX([1]!tblSchedule[Game Date],MATCH(tblTeamSch[[#This Row],[Game Num]],[1]!tblSchedule[GameNum],0)),"")</f>
        <v>46040</v>
      </c>
      <c r="I1513" s="9">
        <f>IFERROR(INDEX([1]!tblSchedule[Game Time],MATCH(tblTeamSch[[#This Row],[Game Num]],[1]!tblSchedule[GameNum],0)),"")</f>
        <v>0.64583333333333337</v>
      </c>
      <c r="J1513" s="10" t="str">
        <f>IFERROR(INDEX([1]!tblTeams[Organization],MATCH(tblTeamSch[[#This Row],[Team]],[1]!tblTeams[Team],0)),"")</f>
        <v>St. Margaret Mary</v>
      </c>
      <c r="K1513" s="10" t="str">
        <f>IFERROR(INDEX([1]!tblOrg[Abbr],MATCH(tblTeamSch[[#This Row],[Org]],[1]!tblOrg[Organization],0)),"")</f>
        <v>SMM</v>
      </c>
      <c r="L1513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3" s="10" t="str">
        <f>IFERROR(INDEX(IF(tblTeamSch[[#This Row],[1vs2]]=1,[1]!tblSchedule[Team 2 Name],[1]!tblSchedule[Team 1 Name]),MATCH(tblTeamSch[[#This Row],[Game Num]],[1]!tblSchedule[GameNum],0)),"")</f>
        <v>St. Raphael BB 6B #1</v>
      </c>
      <c r="N1513" s="6"/>
      <c r="O1513" s="6"/>
      <c r="P1513" s="6"/>
      <c r="Q1513" s="6">
        <f>INDEX([1]!tblSchedule[Home Game],MATCH(tblTeamSch[[#This Row],[Game Num]],[1]!tblSchedule[GameNum],0))</f>
        <v>1</v>
      </c>
      <c r="R1513" s="7" t="e">
        <f>IF(COUNTIFS(tblTeamSch[Team],tblTeamSch[[#This Row],[Team]],#REF!,1)&gt;1,"Y","")</f>
        <v>#REF!</v>
      </c>
      <c r="S1513" s="6">
        <f>INDEX([1]!tblLoc[Score],MATCH(INDEX([1]!tblOrg[Loc],MATCH(tblTeamSch[[#This Row],[Org]],[1]!tblOrg[Organization],0)),[1]!tblLoc[Loc],0))</f>
        <v>0</v>
      </c>
      <c r="T1513" s="6" t="e">
        <f>INDEX([1]!tblLoc[Score],MATCH(INDEX([1]!tblOrg[Loc],MATCH(#REF!,[1]!tblOrg[Abbr],0)),[1]!tblLoc[Loc],0))</f>
        <v>#REF!</v>
      </c>
      <c r="U1513" s="6">
        <f>IFERROR(INDEX([1]!tblLoc[Score],MATCH(INDEX([1]!tblOrg[Loc],MATCH(INDEX(FacList,MATCH(tblTeamSch[[#This Row],[Facility]],INDEX(FacList,,1),0),3),[1]!tblOrg[Org Num],0)),[1]!tblLoc[Loc],0)),"")</f>
        <v>0</v>
      </c>
      <c r="V1513" s="6">
        <f>IF(OR(tblTeamSch[[#This Row],[Court]]="",tblTeamSch[[#This Row],[Home]]&gt;0),0,IF(tblTeamSch[[#This Row],[Court]]&lt;10,0,IF(tblTeamSch[[#This Row],[Home Court]]=10,0,10)))</f>
        <v>0</v>
      </c>
      <c r="W1513" s="6" t="e">
        <f>COUNTIFS(tblTeamSch[Travel Score for Game],10,tblTeamSch[Home],0,#REF!,#REF!)</f>
        <v>#REF!</v>
      </c>
      <c r="X1513" s="6" t="str">
        <f>IFERROR(INDEX(tblTeamSch[Overall Travel Score],MATCH(tblTeamSch[[#This Row],[Opponent]],tblTeamSch[Team],0)),"")</f>
        <v/>
      </c>
      <c r="Y1513" s="6" cm="1">
        <f t="array" ref="Y1513">IF(Y1512="Num",1,IF(Y1512="","",IF(Y1512+1&gt;TotalNumRegGames*2,"",Y1512+1)))</f>
        <v>1512</v>
      </c>
    </row>
    <row r="1514" spans="1:25" ht="13.35" customHeight="1" x14ac:dyDescent="0.3">
      <c r="A1514" s="6" cm="1">
        <f t="array" ref="A15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252</v>
      </c>
      <c r="B1514" s="6" cm="1">
        <f t="array" ref="B15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4" s="6">
        <f>IFERROR(INDEX([1]!tblSchedule[Week Game Scheduled],MATCH(tblTeamSch[[#This Row],[Game Num]],[1]!tblSchedule[GameNum],0)),"")</f>
        <v>9</v>
      </c>
      <c r="D1514" s="6">
        <f>IFERROR(INDEX([1]!tblSchedule[Round],MATCH(tblTeamSch[[#This Row],[Game Num]],[1]!tblSchedule[GameNum],0)),"")</f>
        <v>6</v>
      </c>
      <c r="E1514" s="6">
        <f>IFERROR(INDEX([1]!tblSchedule[Rnd Sch],MATCH(tblTeamSch[[#This Row],[Game Num]],[1]!tblSchedule[GameNum],0)),"")</f>
        <v>6</v>
      </c>
      <c r="F1514" s="6" t="str">
        <f>IFERROR(INDEX([1]!tblSchedule[DLC],MATCH(tblTeamSch[[#This Row],[Game Num]],[1]!tblSchedule[GameNum],0)),"")</f>
        <v>6B1AA</v>
      </c>
      <c r="G1514" s="7" t="str">
        <f>IFERROR(INDEX([1]!tblSchedule[Facility],MATCH(tblTeamSch[[#This Row],[Game Num]],[1]!tblSchedule[GameNum],0)),"")</f>
        <v>St. Margaret Mary Gym</v>
      </c>
      <c r="H1514" s="8">
        <f>IFERROR(INDEX([1]!tblSchedule[Game Date],MATCH(tblTeamSch[[#This Row],[Game Num]],[1]!tblSchedule[GameNum],0)),"")</f>
        <v>46047</v>
      </c>
      <c r="I1514" s="9">
        <f>IFERROR(INDEX([1]!tblSchedule[Game Time],MATCH(tblTeamSch[[#This Row],[Game Num]],[1]!tblSchedule[GameNum],0)),"")</f>
        <v>0.64583333333333337</v>
      </c>
      <c r="J1514" s="10" t="str">
        <f>IFERROR(INDEX([1]!tblTeams[Organization],MATCH(tblTeamSch[[#This Row],[Team]],[1]!tblTeams[Team],0)),"")</f>
        <v>St. Margaret Mary</v>
      </c>
      <c r="K1514" s="10" t="str">
        <f>IFERROR(INDEX([1]!tblOrg[Abbr],MATCH(tblTeamSch[[#This Row],[Org]],[1]!tblOrg[Organization],0)),"")</f>
        <v>SMM</v>
      </c>
      <c r="L1514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4" s="10" t="str">
        <f>IFERROR(INDEX(IF(tblTeamSch[[#This Row],[1vs2]]=1,[1]!tblSchedule[Team 2 Name],[1]!tblSchedule[Team 1 Name]),MATCH(tblTeamSch[[#This Row],[Game Num]],[1]!tblSchedule[GameNum],0)),"")</f>
        <v>St Patrick BB 6Boys #1</v>
      </c>
      <c r="N1514" s="6"/>
      <c r="O1514" s="6"/>
      <c r="P1514" s="6"/>
      <c r="Q1514" s="6">
        <f>INDEX([1]!tblSchedule[Home Game],MATCH(tblTeamSch[[#This Row],[Game Num]],[1]!tblSchedule[GameNum],0))</f>
        <v>1</v>
      </c>
      <c r="R1514" s="7" t="e">
        <f>IF(COUNTIFS(tblTeamSch[Team],tblTeamSch[[#This Row],[Team]],#REF!,1)&gt;1,"Y","")</f>
        <v>#REF!</v>
      </c>
      <c r="S1514" s="6">
        <f>INDEX([1]!tblLoc[Score],MATCH(INDEX([1]!tblOrg[Loc],MATCH(tblTeamSch[[#This Row],[Org]],[1]!tblOrg[Organization],0)),[1]!tblLoc[Loc],0))</f>
        <v>0</v>
      </c>
      <c r="T1514" s="6" t="e">
        <f>INDEX([1]!tblLoc[Score],MATCH(INDEX([1]!tblOrg[Loc],MATCH(#REF!,[1]!tblOrg[Abbr],0)),[1]!tblLoc[Loc],0))</f>
        <v>#REF!</v>
      </c>
      <c r="U1514" s="6">
        <f>IFERROR(INDEX([1]!tblLoc[Score],MATCH(INDEX([1]!tblOrg[Loc],MATCH(INDEX(FacList,MATCH(tblTeamSch[[#This Row],[Facility]],INDEX(FacList,,1),0),3),[1]!tblOrg[Org Num],0)),[1]!tblLoc[Loc],0)),"")</f>
        <v>0</v>
      </c>
      <c r="V1514" s="6">
        <f>IF(OR(tblTeamSch[[#This Row],[Court]]="",tblTeamSch[[#This Row],[Home]]&gt;0),0,IF(tblTeamSch[[#This Row],[Court]]&lt;10,0,IF(tblTeamSch[[#This Row],[Home Court]]=10,0,10)))</f>
        <v>0</v>
      </c>
      <c r="W1514" s="6" t="e">
        <f>COUNTIFS(tblTeamSch[Travel Score for Game],10,tblTeamSch[Home],0,#REF!,#REF!)</f>
        <v>#REF!</v>
      </c>
      <c r="X1514" s="6" t="str">
        <f>IFERROR(INDEX(tblTeamSch[Overall Travel Score],MATCH(tblTeamSch[[#This Row],[Opponent]],tblTeamSch[Team],0)),"")</f>
        <v/>
      </c>
      <c r="Y1514" s="6" cm="1">
        <f t="array" ref="Y1514">IF(Y1513="Num",1,IF(Y1513="","",IF(Y1513+1&gt;TotalNumRegGames*2,"",Y1513+1)))</f>
        <v>1513</v>
      </c>
    </row>
    <row r="1515" spans="1:25" ht="13.35" customHeight="1" x14ac:dyDescent="0.3">
      <c r="A1515" s="6" cm="1">
        <f t="array" ref="A15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260</v>
      </c>
      <c r="B1515" s="6" cm="1">
        <f t="array" ref="B15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5" s="6">
        <f>IFERROR(INDEX([1]!tblSchedule[Week Game Scheduled],MATCH(tblTeamSch[[#This Row],[Game Num]],[1]!tblSchedule[GameNum],0)),"")</f>
        <v>10</v>
      </c>
      <c r="D1515" s="6">
        <f>IFERROR(INDEX([1]!tblSchedule[Round],MATCH(tblTeamSch[[#This Row],[Game Num]],[1]!tblSchedule[GameNum],0)),"")</f>
        <v>7</v>
      </c>
      <c r="E1515" s="6">
        <f>IFERROR(INDEX([1]!tblSchedule[Rnd Sch],MATCH(tblTeamSch[[#This Row],[Game Num]],[1]!tblSchedule[GameNum],0)),"")</f>
        <v>7</v>
      </c>
      <c r="F1515" s="6" t="str">
        <f>IFERROR(INDEX([1]!tblSchedule[DLC],MATCH(tblTeamSch[[#This Row],[Game Num]],[1]!tblSchedule[GameNum],0)),"")</f>
        <v>6B1AA</v>
      </c>
      <c r="G1515" s="7" t="str">
        <f>IFERROR(INDEX([1]!tblSchedule[Facility],MATCH(tblTeamSch[[#This Row],[Game Num]],[1]!tblSchedule[GameNum],0)),"")</f>
        <v>St. Agnes Gym</v>
      </c>
      <c r="H1515" s="8">
        <f>IFERROR(INDEX([1]!tblSchedule[Game Date],MATCH(tblTeamSch[[#This Row],[Game Num]],[1]!tblSchedule[GameNum],0)),"")</f>
        <v>46054</v>
      </c>
      <c r="I1515" s="9">
        <f>IFERROR(INDEX([1]!tblSchedule[Game Time],MATCH(tblTeamSch[[#This Row],[Game Num]],[1]!tblSchedule[GameNum],0)),"")</f>
        <v>0.54166666666666663</v>
      </c>
      <c r="J1515" s="10" t="str">
        <f>IFERROR(INDEX([1]!tblTeams[Organization],MATCH(tblTeamSch[[#This Row],[Team]],[1]!tblTeams[Team],0)),"")</f>
        <v>St. Margaret Mary</v>
      </c>
      <c r="K1515" s="10" t="str">
        <f>IFERROR(INDEX([1]!tblOrg[Abbr],MATCH(tblTeamSch[[#This Row],[Org]],[1]!tblOrg[Organization],0)),"")</f>
        <v>SMM</v>
      </c>
      <c r="L1515" s="10" t="str">
        <f>IFERROR(INDEX(IF(tblTeamSch[[#This Row],[1vs2]]=1,[1]!tblSchedule[Team 1 Name],[1]!tblSchedule[Team 2 Name]),MATCH(tblTeamSch[[#This Row],[Game Num]],[1]!tblSchedule[GameNum],0)),"")</f>
        <v>St. Margaret Mary BB 6B#1</v>
      </c>
      <c r="M1515" s="10" t="str">
        <f>IFERROR(INDEX(IF(tblTeamSch[[#This Row],[1vs2]]=1,[1]!tblSchedule[Team 2 Name],[1]!tblSchedule[Team 1 Name]),MATCH(tblTeamSch[[#This Row],[Game Num]],[1]!tblSchedule[GameNum],0)),"")</f>
        <v>St Agnes BB 6B#1</v>
      </c>
      <c r="N1515" s="6"/>
      <c r="O1515" s="6"/>
      <c r="P1515" s="6"/>
      <c r="Q1515" s="6">
        <f>INDEX([1]!tblSchedule[Home Game],MATCH(tblTeamSch[[#This Row],[Game Num]],[1]!tblSchedule[GameNum],0))</f>
        <v>1</v>
      </c>
      <c r="R1515" s="7" t="e">
        <f>IF(COUNTIFS(tblTeamSch[Team],tblTeamSch[[#This Row],[Team]],#REF!,1)&gt;1,"Y","")</f>
        <v>#REF!</v>
      </c>
      <c r="S1515" s="6">
        <f>INDEX([1]!tblLoc[Score],MATCH(INDEX([1]!tblOrg[Loc],MATCH(tblTeamSch[[#This Row],[Org]],[1]!tblOrg[Organization],0)),[1]!tblLoc[Loc],0))</f>
        <v>0</v>
      </c>
      <c r="T1515" s="6" t="e">
        <f>INDEX([1]!tblLoc[Score],MATCH(INDEX([1]!tblOrg[Loc],MATCH(#REF!,[1]!tblOrg[Abbr],0)),[1]!tblLoc[Loc],0))</f>
        <v>#REF!</v>
      </c>
      <c r="U1515" s="6">
        <f>IFERROR(INDEX([1]!tblLoc[Score],MATCH(INDEX([1]!tblOrg[Loc],MATCH(INDEX(FacList,MATCH(tblTeamSch[[#This Row],[Facility]],INDEX(FacList,,1),0),3),[1]!tblOrg[Org Num],0)),[1]!tblLoc[Loc],0)),"")</f>
        <v>0</v>
      </c>
      <c r="V1515" s="6">
        <f>IF(OR(tblTeamSch[[#This Row],[Court]]="",tblTeamSch[[#This Row],[Home]]&gt;0),0,IF(tblTeamSch[[#This Row],[Court]]&lt;10,0,IF(tblTeamSch[[#This Row],[Home Court]]=10,0,10)))</f>
        <v>0</v>
      </c>
      <c r="W1515" s="6" t="e">
        <f>COUNTIFS(tblTeamSch[Travel Score for Game],10,tblTeamSch[Home],0,#REF!,#REF!)</f>
        <v>#REF!</v>
      </c>
      <c r="X1515" s="6" t="str">
        <f>IFERROR(INDEX(tblTeamSch[Overall Travel Score],MATCH(tblTeamSch[[#This Row],[Opponent]],tblTeamSch[Team],0)),"")</f>
        <v/>
      </c>
      <c r="Y1515" s="6" cm="1">
        <f t="array" ref="Y1515">IF(Y1514="Num",1,IF(Y1514="","",IF(Y1514+1&gt;TotalNumRegGames*2,"",Y1514+1)))</f>
        <v>1514</v>
      </c>
    </row>
    <row r="1516" spans="1:25" ht="13.35" customHeight="1" x14ac:dyDescent="0.3">
      <c r="A1516" s="6" cm="1">
        <f t="array" ref="A15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307</v>
      </c>
      <c r="B1516" s="6" cm="1">
        <f t="array" ref="B15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6" s="6">
        <f>IFERROR(INDEX([1]!tblSchedule[Week Game Scheduled],MATCH(tblTeamSch[[#This Row],[Game Num]],[1]!tblSchedule[GameNum],0)),"")</f>
        <v>49</v>
      </c>
      <c r="D1516" s="6">
        <f>IFERROR(INDEX([1]!tblSchedule[Round],MATCH(tblTeamSch[[#This Row],[Game Num]],[1]!tblSchedule[GameNum],0)),"")</f>
        <v>1</v>
      </c>
      <c r="E1516" s="6">
        <f>IFERROR(INDEX([1]!tblSchedule[Rnd Sch],MATCH(tblTeamSch[[#This Row],[Game Num]],[1]!tblSchedule[GameNum],0)),"")</f>
        <v>1</v>
      </c>
      <c r="F1516" s="6" t="str">
        <f>IFERROR(INDEX([1]!tblSchedule[DLC],MATCH(tblTeamSch[[#This Row],[Game Num]],[1]!tblSchedule[GameNum],0)),"")</f>
        <v>6B2AA</v>
      </c>
      <c r="G1516" s="7" t="str">
        <f>IFERROR(INDEX([1]!tblSchedule[Facility],MATCH(tblTeamSch[[#This Row],[Game Num]],[1]!tblSchedule[GameNum],0)),"")</f>
        <v>St. Nicholas Academy Gym</v>
      </c>
      <c r="H1516" s="8">
        <f>IFERROR(INDEX([1]!tblSchedule[Game Date],MATCH(tblTeamSch[[#This Row],[Game Num]],[1]!tblSchedule[GameNum],0)),"")</f>
        <v>45997</v>
      </c>
      <c r="I1516" s="9">
        <f>IFERROR(INDEX([1]!tblSchedule[Game Time],MATCH(tblTeamSch[[#This Row],[Game Num]],[1]!tblSchedule[GameNum],0)),"")</f>
        <v>0.375</v>
      </c>
      <c r="J1516" s="10" t="str">
        <f>IFERROR(INDEX([1]!tblTeams[Organization],MATCH(tblTeamSch[[#This Row],[Team]],[1]!tblTeams[Team],0)),"")</f>
        <v>St. Margaret Mary</v>
      </c>
      <c r="K1516" s="10" t="str">
        <f>IFERROR(INDEX([1]!tblOrg[Abbr],MATCH(tblTeamSch[[#This Row],[Org]],[1]!tblOrg[Organization],0)),"")</f>
        <v>SMM</v>
      </c>
      <c r="L1516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16" s="10" t="str">
        <f>IFERROR(INDEX(IF(tblTeamSch[[#This Row],[1vs2]]=1,[1]!tblSchedule[Team 2 Name],[1]!tblSchedule[Team 1 Name]),MATCH(tblTeamSch[[#This Row],[Game Num]],[1]!tblSchedule[GameNum],0)),"")</f>
        <v>St Albert BB 6B #2</v>
      </c>
      <c r="N1516" s="6"/>
      <c r="O1516" s="6"/>
      <c r="P1516" s="6"/>
      <c r="Q1516" s="6">
        <f>INDEX([1]!tblSchedule[Home Game],MATCH(tblTeamSch[[#This Row],[Game Num]],[1]!tblSchedule[GameNum],0))</f>
        <v>0</v>
      </c>
      <c r="R1516" s="7" t="e">
        <f>IF(COUNTIFS(tblTeamSch[Team],tblTeamSch[[#This Row],[Team]],#REF!,1)&gt;1,"Y","")</f>
        <v>#REF!</v>
      </c>
      <c r="S1516" s="6">
        <f>INDEX([1]!tblLoc[Score],MATCH(INDEX([1]!tblOrg[Loc],MATCH(tblTeamSch[[#This Row],[Org]],[1]!tblOrg[Organization],0)),[1]!tblLoc[Loc],0))</f>
        <v>0</v>
      </c>
      <c r="T1516" s="6" t="e">
        <f>INDEX([1]!tblLoc[Score],MATCH(INDEX([1]!tblOrg[Loc],MATCH(#REF!,[1]!tblOrg[Abbr],0)),[1]!tblLoc[Loc],0))</f>
        <v>#REF!</v>
      </c>
      <c r="U1516" s="6">
        <f>IFERROR(INDEX([1]!tblLoc[Score],MATCH(INDEX([1]!tblOrg[Loc],MATCH(INDEX(FacList,MATCH(tblTeamSch[[#This Row],[Facility]],INDEX(FacList,,1),0),3),[1]!tblOrg[Org Num],0)),[1]!tblLoc[Loc],0)),"")</f>
        <v>10</v>
      </c>
      <c r="V1516" s="6">
        <f>IF(OR(tblTeamSch[[#This Row],[Court]]="",tblTeamSch[[#This Row],[Home]]&gt;0),0,IF(tblTeamSch[[#This Row],[Court]]&lt;10,0,IF(tblTeamSch[[#This Row],[Home Court]]=10,0,10)))</f>
        <v>10</v>
      </c>
      <c r="W1516" s="6" t="e">
        <f>COUNTIFS(tblTeamSch[Travel Score for Game],10,tblTeamSch[Home],0,#REF!,#REF!)</f>
        <v>#REF!</v>
      </c>
      <c r="X1516" s="6" t="str">
        <f>IFERROR(INDEX(tblTeamSch[Overall Travel Score],MATCH(tblTeamSch[[#This Row],[Opponent]],tblTeamSch[Team],0)),"")</f>
        <v/>
      </c>
      <c r="Y1516" s="6" cm="1">
        <f t="array" ref="Y1516">IF(Y1515="Num",1,IF(Y1515="","",IF(Y1515+1&gt;TotalNumRegGames*2,"",Y1515+1)))</f>
        <v>1515</v>
      </c>
    </row>
    <row r="1517" spans="1:25" ht="13.35" customHeight="1" x14ac:dyDescent="0.3">
      <c r="A1517" s="6" cm="1">
        <f t="array" ref="A15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312</v>
      </c>
      <c r="B1517" s="6" cm="1">
        <f t="array" ref="B15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17" s="6">
        <f>IFERROR(INDEX([1]!tblSchedule[Week Game Scheduled],MATCH(tblTeamSch[[#This Row],[Game Num]],[1]!tblSchedule[GameNum],0)),"")</f>
        <v>50</v>
      </c>
      <c r="D1517" s="6">
        <f>IFERROR(INDEX([1]!tblSchedule[Round],MATCH(tblTeamSch[[#This Row],[Game Num]],[1]!tblSchedule[GameNum],0)),"")</f>
        <v>2</v>
      </c>
      <c r="E1517" s="6">
        <f>IFERROR(INDEX([1]!tblSchedule[Rnd Sch],MATCH(tblTeamSch[[#This Row],[Game Num]],[1]!tblSchedule[GameNum],0)),"")</f>
        <v>2</v>
      </c>
      <c r="F1517" s="6" t="str">
        <f>IFERROR(INDEX([1]!tblSchedule[DLC],MATCH(tblTeamSch[[#This Row],[Game Num]],[1]!tblSchedule[GameNum],0)),"")</f>
        <v>6B2AA</v>
      </c>
      <c r="G1517" s="7" t="str">
        <f>IFERROR(INDEX([1]!tblSchedule[Facility],MATCH(tblTeamSch[[#This Row],[Game Num]],[1]!tblSchedule[GameNum],0)),"")</f>
        <v>St. Margaret Mary Gym</v>
      </c>
      <c r="H1517" s="8">
        <f>IFERROR(INDEX([1]!tblSchedule[Game Date],MATCH(tblTeamSch[[#This Row],[Game Num]],[1]!tblSchedule[GameNum],0)),"")</f>
        <v>46004</v>
      </c>
      <c r="I1517" s="9">
        <f>IFERROR(INDEX([1]!tblSchedule[Game Time],MATCH(tblTeamSch[[#This Row],[Game Num]],[1]!tblSchedule[GameNum],0)),"")</f>
        <v>0.375</v>
      </c>
      <c r="J1517" s="10" t="str">
        <f>IFERROR(INDEX([1]!tblTeams[Organization],MATCH(tblTeamSch[[#This Row],[Team]],[1]!tblTeams[Team],0)),"")</f>
        <v>St. Margaret Mary</v>
      </c>
      <c r="K1517" s="10" t="str">
        <f>IFERROR(INDEX([1]!tblOrg[Abbr],MATCH(tblTeamSch[[#This Row],[Org]],[1]!tblOrg[Organization],0)),"")</f>
        <v>SMM</v>
      </c>
      <c r="L1517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17" s="10" t="str">
        <f>IFERROR(INDEX(IF(tblTeamSch[[#This Row],[1vs2]]=1,[1]!tblSchedule[Team 2 Name],[1]!tblSchedule[Team 1 Name]),MATCH(tblTeamSch[[#This Row],[Game Num]],[1]!tblSchedule[GameNum],0)),"")</f>
        <v>Holy Trinity BB 5/6B #2</v>
      </c>
      <c r="N1517" s="6"/>
      <c r="O1517" s="6"/>
      <c r="P1517" s="6"/>
      <c r="Q1517" s="6">
        <f>INDEX([1]!tblSchedule[Home Game],MATCH(tblTeamSch[[#This Row],[Game Num]],[1]!tblSchedule[GameNum],0))</f>
        <v>1</v>
      </c>
      <c r="R1517" s="7" t="e">
        <f>IF(COUNTIFS(tblTeamSch[Team],tblTeamSch[[#This Row],[Team]],#REF!,1)&gt;1,"Y","")</f>
        <v>#REF!</v>
      </c>
      <c r="S1517" s="6">
        <f>INDEX([1]!tblLoc[Score],MATCH(INDEX([1]!tblOrg[Loc],MATCH(tblTeamSch[[#This Row],[Org]],[1]!tblOrg[Organization],0)),[1]!tblLoc[Loc],0))</f>
        <v>0</v>
      </c>
      <c r="T1517" s="6" t="e">
        <f>INDEX([1]!tblLoc[Score],MATCH(INDEX([1]!tblOrg[Loc],MATCH(#REF!,[1]!tblOrg[Abbr],0)),[1]!tblLoc[Loc],0))</f>
        <v>#REF!</v>
      </c>
      <c r="U1517" s="6">
        <f>IFERROR(INDEX([1]!tblLoc[Score],MATCH(INDEX([1]!tblOrg[Loc],MATCH(INDEX(FacList,MATCH(tblTeamSch[[#This Row],[Facility]],INDEX(FacList,,1),0),3),[1]!tblOrg[Org Num],0)),[1]!tblLoc[Loc],0)),"")</f>
        <v>0</v>
      </c>
      <c r="V1517" s="6">
        <f>IF(OR(tblTeamSch[[#This Row],[Court]]="",tblTeamSch[[#This Row],[Home]]&gt;0),0,IF(tblTeamSch[[#This Row],[Court]]&lt;10,0,IF(tblTeamSch[[#This Row],[Home Court]]=10,0,10)))</f>
        <v>0</v>
      </c>
      <c r="W1517" s="6" t="e">
        <f>COUNTIFS(tblTeamSch[Travel Score for Game],10,tblTeamSch[Home],0,#REF!,#REF!)</f>
        <v>#REF!</v>
      </c>
      <c r="X1517" s="6" t="str">
        <f>IFERROR(INDEX(tblTeamSch[Overall Travel Score],MATCH(tblTeamSch[[#This Row],[Opponent]],tblTeamSch[Team],0)),"")</f>
        <v/>
      </c>
      <c r="Y1517" s="6" cm="1">
        <f t="array" ref="Y1517">IF(Y1516="Num",1,IF(Y1516="","",IF(Y1516+1&gt;TotalNumRegGames*2,"",Y1516+1)))</f>
        <v>1516</v>
      </c>
    </row>
    <row r="1518" spans="1:25" ht="13.35" customHeight="1" x14ac:dyDescent="0.3">
      <c r="A1518" s="6" cm="1">
        <f t="array" ref="A15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340</v>
      </c>
      <c r="B1518" s="6" cm="1">
        <f t="array" ref="B15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18" s="6">
        <f>IFERROR(INDEX([1]!tblSchedule[Week Game Scheduled],MATCH(tblTeamSch[[#This Row],[Game Num]],[1]!tblSchedule[GameNum],0)),"")</f>
        <v>6</v>
      </c>
      <c r="D1518" s="6">
        <f>IFERROR(INDEX([1]!tblSchedule[Round],MATCH(tblTeamSch[[#This Row],[Game Num]],[1]!tblSchedule[GameNum],0)),"")</f>
        <v>8</v>
      </c>
      <c r="E1518" s="6">
        <f>IFERROR(INDEX([1]!tblSchedule[Rnd Sch],MATCH(tblTeamSch[[#This Row],[Game Num]],[1]!tblSchedule[GameNum],0)),"")</f>
        <v>3</v>
      </c>
      <c r="F1518" s="6" t="str">
        <f>IFERROR(INDEX([1]!tblSchedule[DLC],MATCH(tblTeamSch[[#This Row],[Game Num]],[1]!tblSchedule[GameNum],0)),"")</f>
        <v>6B2AA</v>
      </c>
      <c r="G1518" s="7" t="str">
        <f>IFERROR(INDEX([1]!tblSchedule[Facility],MATCH(tblTeamSch[[#This Row],[Game Num]],[1]!tblSchedule[GameNum],0)),"")</f>
        <v>St. Margaret Mary Gym</v>
      </c>
      <c r="H1518" s="8">
        <f>IFERROR(INDEX([1]!tblSchedule[Game Date],MATCH(tblTeamSch[[#This Row],[Game Num]],[1]!tblSchedule[GameNum],0)),"")</f>
        <v>46026</v>
      </c>
      <c r="I1518" s="9">
        <f>IFERROR(INDEX([1]!tblSchedule[Game Time],MATCH(tblTeamSch[[#This Row],[Game Num]],[1]!tblSchedule[GameNum],0)),"")</f>
        <v>0.64583333333333337</v>
      </c>
      <c r="J1518" s="10" t="str">
        <f>IFERROR(INDEX([1]!tblTeams[Organization],MATCH(tblTeamSch[[#This Row],[Team]],[1]!tblTeams[Team],0)),"")</f>
        <v>St. Margaret Mary</v>
      </c>
      <c r="K1518" s="10" t="str">
        <f>IFERROR(INDEX([1]!tblOrg[Abbr],MATCH(tblTeamSch[[#This Row],[Org]],[1]!tblOrg[Organization],0)),"")</f>
        <v>SMM</v>
      </c>
      <c r="L1518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18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1518" s="6"/>
      <c r="O1518" s="6"/>
      <c r="P1518" s="6"/>
      <c r="Q1518" s="6">
        <f>INDEX([1]!tblSchedule[Home Game],MATCH(tblTeamSch[[#This Row],[Game Num]],[1]!tblSchedule[GameNum],0))</f>
        <v>1</v>
      </c>
      <c r="R1518" s="7" t="e">
        <f>IF(COUNTIFS(tblTeamSch[Team],tblTeamSch[[#This Row],[Team]],#REF!,1)&gt;1,"Y","")</f>
        <v>#REF!</v>
      </c>
      <c r="S1518" s="6">
        <f>INDEX([1]!tblLoc[Score],MATCH(INDEX([1]!tblOrg[Loc],MATCH(tblTeamSch[[#This Row],[Org]],[1]!tblOrg[Organization],0)),[1]!tblLoc[Loc],0))</f>
        <v>0</v>
      </c>
      <c r="T1518" s="6" t="e">
        <f>INDEX([1]!tblLoc[Score],MATCH(INDEX([1]!tblOrg[Loc],MATCH(#REF!,[1]!tblOrg[Abbr],0)),[1]!tblLoc[Loc],0))</f>
        <v>#REF!</v>
      </c>
      <c r="U1518" s="6">
        <f>IFERROR(INDEX([1]!tblLoc[Score],MATCH(INDEX([1]!tblOrg[Loc],MATCH(INDEX(FacList,MATCH(tblTeamSch[[#This Row],[Facility]],INDEX(FacList,,1),0),3),[1]!tblOrg[Org Num],0)),[1]!tblLoc[Loc],0)),"")</f>
        <v>0</v>
      </c>
      <c r="V1518" s="6">
        <f>IF(OR(tblTeamSch[[#This Row],[Court]]="",tblTeamSch[[#This Row],[Home]]&gt;0),0,IF(tblTeamSch[[#This Row],[Court]]&lt;10,0,IF(tblTeamSch[[#This Row],[Home Court]]=10,0,10)))</f>
        <v>0</v>
      </c>
      <c r="W1518" s="6" t="e">
        <f>COUNTIFS(tblTeamSch[Travel Score for Game],10,tblTeamSch[Home],0,#REF!,#REF!)</f>
        <v>#REF!</v>
      </c>
      <c r="X1518" s="6" t="str">
        <f>IFERROR(INDEX(tblTeamSch[Overall Travel Score],MATCH(tblTeamSch[[#This Row],[Opponent]],tblTeamSch[Team],0)),"")</f>
        <v/>
      </c>
      <c r="Y1518" s="6" cm="1">
        <f t="array" ref="Y1518">IF(Y1517="Num",1,IF(Y1517="","",IF(Y1517+1&gt;TotalNumRegGames*2,"",Y1517+1)))</f>
        <v>1517</v>
      </c>
    </row>
    <row r="1519" spans="1:25" ht="13.35" customHeight="1" x14ac:dyDescent="0.3">
      <c r="A1519" s="6" cm="1">
        <f t="array" ref="A15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320</v>
      </c>
      <c r="B1519" s="6" cm="1">
        <f t="array" ref="B15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19" s="6">
        <f>IFERROR(INDEX([1]!tblSchedule[Week Game Scheduled],MATCH(tblTeamSch[[#This Row],[Game Num]],[1]!tblSchedule[GameNum],0)),"")</f>
        <v>6</v>
      </c>
      <c r="D1519" s="6">
        <f>IFERROR(INDEX([1]!tblSchedule[Round],MATCH(tblTeamSch[[#This Row],[Game Num]],[1]!tblSchedule[GameNum],0)),"")</f>
        <v>4</v>
      </c>
      <c r="E1519" s="6">
        <f>IFERROR(INDEX([1]!tblSchedule[Rnd Sch],MATCH(tblTeamSch[[#This Row],[Game Num]],[1]!tblSchedule[GameNum],0)),"")</f>
        <v>4</v>
      </c>
      <c r="F1519" s="6" t="str">
        <f>IFERROR(INDEX([1]!tblSchedule[DLC],MATCH(tblTeamSch[[#This Row],[Game Num]],[1]!tblSchedule[GameNum],0)),"")</f>
        <v>6B2AA</v>
      </c>
      <c r="G1519" s="7" t="str">
        <f>IFERROR(INDEX([1]!tblSchedule[Facility],MATCH(tblTeamSch[[#This Row],[Game Num]],[1]!tblSchedule[GameNum],0)),"")</f>
        <v>Holy Spirit Gym</v>
      </c>
      <c r="H1519" s="8">
        <f>IFERROR(INDEX([1]!tblSchedule[Game Date],MATCH(tblTeamSch[[#This Row],[Game Num]],[1]!tblSchedule[GameNum],0)),"")</f>
        <v>46032</v>
      </c>
      <c r="I1519" s="9">
        <f>IFERROR(INDEX([1]!tblSchedule[Game Time],MATCH(tblTeamSch[[#This Row],[Game Num]],[1]!tblSchedule[GameNum],0)),"")</f>
        <v>0.45833333333333331</v>
      </c>
      <c r="J1519" s="10" t="str">
        <f>IFERROR(INDEX([1]!tblTeams[Organization],MATCH(tblTeamSch[[#This Row],[Team]],[1]!tblTeams[Team],0)),"")</f>
        <v>St. Margaret Mary</v>
      </c>
      <c r="K1519" s="10" t="str">
        <f>IFERROR(INDEX([1]!tblOrg[Abbr],MATCH(tblTeamSch[[#This Row],[Org]],[1]!tblOrg[Organization],0)),"")</f>
        <v>SMM</v>
      </c>
      <c r="L1519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19" s="10" t="str">
        <f>IFERROR(INDEX(IF(tblTeamSch[[#This Row],[1vs2]]=1,[1]!tblSchedule[Team 2 Name],[1]!tblSchedule[Team 1 Name]),MATCH(tblTeamSch[[#This Row],[Game Num]],[1]!tblSchedule[GameNum],0)),"")</f>
        <v>Holy Spirit BBB 6#2</v>
      </c>
      <c r="N1519" s="6"/>
      <c r="O1519" s="6"/>
      <c r="P1519" s="6"/>
      <c r="Q1519" s="6">
        <f>INDEX([1]!tblSchedule[Home Game],MATCH(tblTeamSch[[#This Row],[Game Num]],[1]!tblSchedule[GameNum],0))</f>
        <v>1</v>
      </c>
      <c r="R1519" s="7" t="e">
        <f>IF(COUNTIFS(tblTeamSch[Team],tblTeamSch[[#This Row],[Team]],#REF!,1)&gt;1,"Y","")</f>
        <v>#REF!</v>
      </c>
      <c r="S1519" s="6">
        <f>INDEX([1]!tblLoc[Score],MATCH(INDEX([1]!tblOrg[Loc],MATCH(tblTeamSch[[#This Row],[Org]],[1]!tblOrg[Organization],0)),[1]!tblLoc[Loc],0))</f>
        <v>0</v>
      </c>
      <c r="T1519" s="6" t="e">
        <f>INDEX([1]!tblLoc[Score],MATCH(INDEX([1]!tblOrg[Loc],MATCH(#REF!,[1]!tblOrg[Abbr],0)),[1]!tblLoc[Loc],0))</f>
        <v>#REF!</v>
      </c>
      <c r="U1519" s="6">
        <f>IFERROR(INDEX([1]!tblLoc[Score],MATCH(INDEX([1]!tblOrg[Loc],MATCH(INDEX(FacList,MATCH(tblTeamSch[[#This Row],[Facility]],INDEX(FacList,,1),0),3),[1]!tblOrg[Org Num],0)),[1]!tblLoc[Loc],0)),"")</f>
        <v>0</v>
      </c>
      <c r="V1519" s="6">
        <f>IF(OR(tblTeamSch[[#This Row],[Court]]="",tblTeamSch[[#This Row],[Home]]&gt;0),0,IF(tblTeamSch[[#This Row],[Court]]&lt;10,0,IF(tblTeamSch[[#This Row],[Home Court]]=10,0,10)))</f>
        <v>0</v>
      </c>
      <c r="W1519" s="6" t="e">
        <f>COUNTIFS(tblTeamSch[Travel Score for Game],10,tblTeamSch[Home],0,#REF!,#REF!)</f>
        <v>#REF!</v>
      </c>
      <c r="X1519" s="6" t="str">
        <f>IFERROR(INDEX(tblTeamSch[Overall Travel Score],MATCH(tblTeamSch[[#This Row],[Opponent]],tblTeamSch[Team],0)),"")</f>
        <v/>
      </c>
      <c r="Y1519" s="6" cm="1">
        <f t="array" ref="Y1519">IF(Y1518="Num",1,IF(Y1518="","",IF(Y1518+1&gt;TotalNumRegGames*2,"",Y1518+1)))</f>
        <v>1518</v>
      </c>
    </row>
    <row r="1520" spans="1:25" ht="13.35" customHeight="1" x14ac:dyDescent="0.3">
      <c r="A1520" s="6" cm="1">
        <f t="array" ref="A15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327</v>
      </c>
      <c r="B1520" s="6" cm="1">
        <f t="array" ref="B15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20" s="6">
        <f>IFERROR(INDEX([1]!tblSchedule[Week Game Scheduled],MATCH(tblTeamSch[[#This Row],[Game Num]],[1]!tblSchedule[GameNum],0)),"")</f>
        <v>7</v>
      </c>
      <c r="D1520" s="6">
        <f>IFERROR(INDEX([1]!tblSchedule[Round],MATCH(tblTeamSch[[#This Row],[Game Num]],[1]!tblSchedule[GameNum],0)),"")</f>
        <v>5</v>
      </c>
      <c r="E1520" s="6">
        <f>IFERROR(INDEX([1]!tblSchedule[Rnd Sch],MATCH(tblTeamSch[[#This Row],[Game Num]],[1]!tblSchedule[GameNum],0)),"")</f>
        <v>5</v>
      </c>
      <c r="F1520" s="6" t="str">
        <f>IFERROR(INDEX([1]!tblSchedule[DLC],MATCH(tblTeamSch[[#This Row],[Game Num]],[1]!tblSchedule[GameNum],0)),"")</f>
        <v>6B2AA</v>
      </c>
      <c r="G1520" s="7" t="str">
        <f>IFERROR(INDEX([1]!tblSchedule[Facility],MATCH(tblTeamSch[[#This Row],[Game Num]],[1]!tblSchedule[GameNum],0)),"")</f>
        <v>St. Margaret Mary Gym</v>
      </c>
      <c r="H1520" s="8">
        <f>IFERROR(INDEX([1]!tblSchedule[Game Date],MATCH(tblTeamSch[[#This Row],[Game Num]],[1]!tblSchedule[GameNum],0)),"")</f>
        <v>46039</v>
      </c>
      <c r="I1520" s="9">
        <f>IFERROR(INDEX([1]!tblSchedule[Game Time],MATCH(tblTeamSch[[#This Row],[Game Num]],[1]!tblSchedule[GameNum],0)),"")</f>
        <v>0.41666666666666669</v>
      </c>
      <c r="J1520" s="10" t="str">
        <f>IFERROR(INDEX([1]!tblTeams[Organization],MATCH(tblTeamSch[[#This Row],[Team]],[1]!tblTeams[Team],0)),"")</f>
        <v>St. Margaret Mary</v>
      </c>
      <c r="K1520" s="10" t="str">
        <f>IFERROR(INDEX([1]!tblOrg[Abbr],MATCH(tblTeamSch[[#This Row],[Org]],[1]!tblOrg[Organization],0)),"")</f>
        <v>SMM</v>
      </c>
      <c r="L1520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20" s="10" t="str">
        <f>IFERROR(INDEX(IF(tblTeamSch[[#This Row],[1vs2]]=1,[1]!tblSchedule[Team 2 Name],[1]!tblSchedule[Team 1 Name]),MATCH(tblTeamSch[[#This Row],[Game Num]],[1]!tblSchedule[GameNum],0)),"")</f>
        <v>St Agnes BB 6B#2</v>
      </c>
      <c r="N1520" s="6"/>
      <c r="O1520" s="6"/>
      <c r="P1520" s="6"/>
      <c r="Q1520" s="6">
        <f>INDEX([1]!tblSchedule[Home Game],MATCH(tblTeamSch[[#This Row],[Game Num]],[1]!tblSchedule[GameNum],0))</f>
        <v>1</v>
      </c>
      <c r="R1520" s="7" t="e">
        <f>IF(COUNTIFS(tblTeamSch[Team],tblTeamSch[[#This Row],[Team]],#REF!,1)&gt;1,"Y","")</f>
        <v>#REF!</v>
      </c>
      <c r="S1520" s="6">
        <f>INDEX([1]!tblLoc[Score],MATCH(INDEX([1]!tblOrg[Loc],MATCH(tblTeamSch[[#This Row],[Org]],[1]!tblOrg[Organization],0)),[1]!tblLoc[Loc],0))</f>
        <v>0</v>
      </c>
      <c r="T1520" s="6" t="e">
        <f>INDEX([1]!tblLoc[Score],MATCH(INDEX([1]!tblOrg[Loc],MATCH(#REF!,[1]!tblOrg[Abbr],0)),[1]!tblLoc[Loc],0))</f>
        <v>#REF!</v>
      </c>
      <c r="U1520" s="6">
        <f>IFERROR(INDEX([1]!tblLoc[Score],MATCH(INDEX([1]!tblOrg[Loc],MATCH(INDEX(FacList,MATCH(tblTeamSch[[#This Row],[Facility]],INDEX(FacList,,1),0),3),[1]!tblOrg[Org Num],0)),[1]!tblLoc[Loc],0)),"")</f>
        <v>0</v>
      </c>
      <c r="V1520" s="6">
        <f>IF(OR(tblTeamSch[[#This Row],[Court]]="",tblTeamSch[[#This Row],[Home]]&gt;0),0,IF(tblTeamSch[[#This Row],[Court]]&lt;10,0,IF(tblTeamSch[[#This Row],[Home Court]]=10,0,10)))</f>
        <v>0</v>
      </c>
      <c r="W1520" s="6" t="e">
        <f>COUNTIFS(tblTeamSch[Travel Score for Game],10,tblTeamSch[Home],0,#REF!,#REF!)</f>
        <v>#REF!</v>
      </c>
      <c r="X1520" s="6" t="str">
        <f>IFERROR(INDEX(tblTeamSch[Overall Travel Score],MATCH(tblTeamSch[[#This Row],[Opponent]],tblTeamSch[Team],0)),"")</f>
        <v/>
      </c>
      <c r="Y1520" s="6" cm="1">
        <f t="array" ref="Y1520">IF(Y1519="Num",1,IF(Y1519="","",IF(Y1519+1&gt;TotalNumRegGames*2,"",Y1519+1)))</f>
        <v>1519</v>
      </c>
    </row>
    <row r="1521" spans="1:25" ht="13.35" customHeight="1" x14ac:dyDescent="0.3">
      <c r="A1521" s="6" cm="1">
        <f t="array" ref="A15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331</v>
      </c>
      <c r="B1521" s="6" cm="1">
        <f t="array" ref="B15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21" s="6">
        <f>IFERROR(INDEX([1]!tblSchedule[Week Game Scheduled],MATCH(tblTeamSch[[#This Row],[Game Num]],[1]!tblSchedule[GameNum],0)),"")</f>
        <v>8</v>
      </c>
      <c r="D1521" s="6">
        <f>IFERROR(INDEX([1]!tblSchedule[Round],MATCH(tblTeamSch[[#This Row],[Game Num]],[1]!tblSchedule[GameNum],0)),"")</f>
        <v>6</v>
      </c>
      <c r="E1521" s="6">
        <f>IFERROR(INDEX([1]!tblSchedule[Rnd Sch],MATCH(tblTeamSch[[#This Row],[Game Num]],[1]!tblSchedule[GameNum],0)),"")</f>
        <v>6</v>
      </c>
      <c r="F1521" s="6" t="str">
        <f>IFERROR(INDEX([1]!tblSchedule[DLC],MATCH(tblTeamSch[[#This Row],[Game Num]],[1]!tblSchedule[GameNum],0)),"")</f>
        <v>6B2AA</v>
      </c>
      <c r="G1521" s="7" t="str">
        <f>IFERROR(INDEX([1]!tblSchedule[Facility],MATCH(tblTeamSch[[#This Row],[Game Num]],[1]!tblSchedule[GameNum],0)),"")</f>
        <v>ST. RAPHAEL GYMNASIUM</v>
      </c>
      <c r="H1521" s="8">
        <f>IFERROR(INDEX([1]!tblSchedule[Game Date],MATCH(tblTeamSch[[#This Row],[Game Num]],[1]!tblSchedule[GameNum],0)),"")</f>
        <v>46046</v>
      </c>
      <c r="I1521" s="9">
        <f>IFERROR(INDEX([1]!tblSchedule[Game Time],MATCH(tblTeamSch[[#This Row],[Game Num]],[1]!tblSchedule[GameNum],0)),"")</f>
        <v>0.375</v>
      </c>
      <c r="J1521" s="10" t="str">
        <f>IFERROR(INDEX([1]!tblTeams[Organization],MATCH(tblTeamSch[[#This Row],[Team]],[1]!tblTeams[Team],0)),"")</f>
        <v>St. Margaret Mary</v>
      </c>
      <c r="K1521" s="10" t="str">
        <f>IFERROR(INDEX([1]!tblOrg[Abbr],MATCH(tblTeamSch[[#This Row],[Org]],[1]!tblOrg[Organization],0)),"")</f>
        <v>SMM</v>
      </c>
      <c r="L1521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21" s="10" t="str">
        <f>IFERROR(INDEX(IF(tblTeamSch[[#This Row],[1vs2]]=1,[1]!tblSchedule[Team 2 Name],[1]!tblSchedule[Team 1 Name]),MATCH(tblTeamSch[[#This Row],[Game Num]],[1]!tblSchedule[GameNum],0)),"")</f>
        <v>St. Raphael BB 6B #2</v>
      </c>
      <c r="N1521" s="6"/>
      <c r="O1521" s="6"/>
      <c r="P1521" s="6"/>
      <c r="Q1521" s="6">
        <f>INDEX([1]!tblSchedule[Home Game],MATCH(tblTeamSch[[#This Row],[Game Num]],[1]!tblSchedule[GameNum],0))</f>
        <v>1</v>
      </c>
      <c r="R1521" s="7" t="e">
        <f>IF(COUNTIFS(tblTeamSch[Team],tblTeamSch[[#This Row],[Team]],#REF!,1)&gt;1,"Y","")</f>
        <v>#REF!</v>
      </c>
      <c r="S1521" s="6">
        <f>INDEX([1]!tblLoc[Score],MATCH(INDEX([1]!tblOrg[Loc],MATCH(tblTeamSch[[#This Row],[Org]],[1]!tblOrg[Organization],0)),[1]!tblLoc[Loc],0))</f>
        <v>0</v>
      </c>
      <c r="T1521" s="6" t="e">
        <f>INDEX([1]!tblLoc[Score],MATCH(INDEX([1]!tblOrg[Loc],MATCH(#REF!,[1]!tblOrg[Abbr],0)),[1]!tblLoc[Loc],0))</f>
        <v>#REF!</v>
      </c>
      <c r="U1521" s="6">
        <f>IFERROR(INDEX([1]!tblLoc[Score],MATCH(INDEX([1]!tblOrg[Loc],MATCH(INDEX(FacList,MATCH(tblTeamSch[[#This Row],[Facility]],INDEX(FacList,,1),0),3),[1]!tblOrg[Org Num],0)),[1]!tblLoc[Loc],0)),"")</f>
        <v>0</v>
      </c>
      <c r="V1521" s="6">
        <f>IF(OR(tblTeamSch[[#This Row],[Court]]="",tblTeamSch[[#This Row],[Home]]&gt;0),0,IF(tblTeamSch[[#This Row],[Court]]&lt;10,0,IF(tblTeamSch[[#This Row],[Home Court]]=10,0,10)))</f>
        <v>0</v>
      </c>
      <c r="W1521" s="6" t="e">
        <f>COUNTIFS(tblTeamSch[Travel Score for Game],10,tblTeamSch[Home],0,#REF!,#REF!)</f>
        <v>#REF!</v>
      </c>
      <c r="X1521" s="6" t="str">
        <f>IFERROR(INDEX(tblTeamSch[Overall Travel Score],MATCH(tblTeamSch[[#This Row],[Opponent]],tblTeamSch[Team],0)),"")</f>
        <v/>
      </c>
      <c r="Y1521" s="6" cm="1">
        <f t="array" ref="Y1521">IF(Y1520="Num",1,IF(Y1520="","",IF(Y1520+1&gt;TotalNumRegGames*2,"",Y1520+1)))</f>
        <v>1520</v>
      </c>
    </row>
    <row r="1522" spans="1:25" ht="13.35" customHeight="1" x14ac:dyDescent="0.3">
      <c r="A1522" s="6" cm="1">
        <f t="array" ref="A15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337</v>
      </c>
      <c r="B1522" s="6" cm="1">
        <f t="array" ref="B15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22" s="6">
        <f>IFERROR(INDEX([1]!tblSchedule[Week Game Scheduled],MATCH(tblTeamSch[[#This Row],[Game Num]],[1]!tblSchedule[GameNum],0)),"")</f>
        <v>9</v>
      </c>
      <c r="D1522" s="6">
        <f>IFERROR(INDEX([1]!tblSchedule[Round],MATCH(tblTeamSch[[#This Row],[Game Num]],[1]!tblSchedule[GameNum],0)),"")</f>
        <v>7</v>
      </c>
      <c r="E1522" s="6">
        <f>IFERROR(INDEX([1]!tblSchedule[Rnd Sch],MATCH(tblTeamSch[[#This Row],[Game Num]],[1]!tblSchedule[GameNum],0)),"")</f>
        <v>7</v>
      </c>
      <c r="F1522" s="6" t="str">
        <f>IFERROR(INDEX([1]!tblSchedule[DLC],MATCH(tblTeamSch[[#This Row],[Game Num]],[1]!tblSchedule[GameNum],0)),"")</f>
        <v>6B2AA</v>
      </c>
      <c r="G1522" s="7" t="str">
        <f>IFERROR(INDEX([1]!tblSchedule[Facility],MATCH(tblTeamSch[[#This Row],[Game Num]],[1]!tblSchedule[GameNum],0)),"")</f>
        <v>St. Margaret Mary Gym</v>
      </c>
      <c r="H1522" s="8">
        <f>IFERROR(INDEX([1]!tblSchedule[Game Date],MATCH(tblTeamSch[[#This Row],[Game Num]],[1]!tblSchedule[GameNum],0)),"")</f>
        <v>46053</v>
      </c>
      <c r="I1522" s="9">
        <f>IFERROR(INDEX([1]!tblSchedule[Game Time],MATCH(tblTeamSch[[#This Row],[Game Num]],[1]!tblSchedule[GameNum],0)),"")</f>
        <v>0.625</v>
      </c>
      <c r="J1522" s="10" t="str">
        <f>IFERROR(INDEX([1]!tblTeams[Organization],MATCH(tblTeamSch[[#This Row],[Team]],[1]!tblTeams[Team],0)),"")</f>
        <v>St. Margaret Mary</v>
      </c>
      <c r="K1522" s="10" t="str">
        <f>IFERROR(INDEX([1]!tblOrg[Abbr],MATCH(tblTeamSch[[#This Row],[Org]],[1]!tblOrg[Organization],0)),"")</f>
        <v>SMM</v>
      </c>
      <c r="L1522" s="10" t="str">
        <f>IFERROR(INDEX(IF(tblTeamSch[[#This Row],[1vs2]]=1,[1]!tblSchedule[Team 1 Name],[1]!tblSchedule[Team 2 Name]),MATCH(tblTeamSch[[#This Row],[Game Num]],[1]!tblSchedule[GameNum],0)),"")</f>
        <v>St. Margaret Mary BB 6B#2</v>
      </c>
      <c r="M1522" s="10" t="str">
        <f>IFERROR(INDEX(IF(tblTeamSch[[#This Row],[1vs2]]=1,[1]!tblSchedule[Team 2 Name],[1]!tblSchedule[Team 1 Name]),MATCH(tblTeamSch[[#This Row],[Game Num]],[1]!tblSchedule[GameNum],0)),"")</f>
        <v>St Patrick BB 6Boys #2</v>
      </c>
      <c r="N1522" s="6"/>
      <c r="O1522" s="6"/>
      <c r="P1522" s="6"/>
      <c r="Q1522" s="6">
        <f>INDEX([1]!tblSchedule[Home Game],MATCH(tblTeamSch[[#This Row],[Game Num]],[1]!tblSchedule[GameNum],0))</f>
        <v>1</v>
      </c>
      <c r="R1522" s="7" t="e">
        <f>IF(COUNTIFS(tblTeamSch[Team],tblTeamSch[[#This Row],[Team]],#REF!,1)&gt;1,"Y","")</f>
        <v>#REF!</v>
      </c>
      <c r="S1522" s="6">
        <f>INDEX([1]!tblLoc[Score],MATCH(INDEX([1]!tblOrg[Loc],MATCH(tblTeamSch[[#This Row],[Org]],[1]!tblOrg[Organization],0)),[1]!tblLoc[Loc],0))</f>
        <v>0</v>
      </c>
      <c r="T1522" s="6" t="e">
        <f>INDEX([1]!tblLoc[Score],MATCH(INDEX([1]!tblOrg[Loc],MATCH(#REF!,[1]!tblOrg[Abbr],0)),[1]!tblLoc[Loc],0))</f>
        <v>#REF!</v>
      </c>
      <c r="U1522" s="6">
        <f>IFERROR(INDEX([1]!tblLoc[Score],MATCH(INDEX([1]!tblOrg[Loc],MATCH(INDEX(FacList,MATCH(tblTeamSch[[#This Row],[Facility]],INDEX(FacList,,1),0),3),[1]!tblOrg[Org Num],0)),[1]!tblLoc[Loc],0)),"")</f>
        <v>0</v>
      </c>
      <c r="V1522" s="6">
        <f>IF(OR(tblTeamSch[[#This Row],[Court]]="",tblTeamSch[[#This Row],[Home]]&gt;0),0,IF(tblTeamSch[[#This Row],[Court]]&lt;10,0,IF(tblTeamSch[[#This Row],[Home Court]]=10,0,10)))</f>
        <v>0</v>
      </c>
      <c r="W1522" s="6" t="e">
        <f>COUNTIFS(tblTeamSch[Travel Score for Game],10,tblTeamSch[Home],0,#REF!,#REF!)</f>
        <v>#REF!</v>
      </c>
      <c r="X1522" s="6" t="str">
        <f>IFERROR(INDEX(tblTeamSch[Overall Travel Score],MATCH(tblTeamSch[[#This Row],[Opponent]],tblTeamSch[Team],0)),"")</f>
        <v/>
      </c>
      <c r="Y1522" s="6" cm="1">
        <f t="array" ref="Y1522">IF(Y1521="Num",1,IF(Y1521="","",IF(Y1521+1&gt;TotalNumRegGames*2,"",Y1521+1)))</f>
        <v>1521</v>
      </c>
    </row>
    <row r="1523" spans="1:25" ht="13.35" customHeight="1" x14ac:dyDescent="0.3">
      <c r="A1523" s="6" cm="1">
        <f t="array" ref="A15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374</v>
      </c>
      <c r="B1523" s="6" cm="1">
        <f t="array" ref="B15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3" s="6">
        <f>IFERROR(INDEX([1]!tblSchedule[Week Game Scheduled],MATCH(tblTeamSch[[#This Row],[Game Num]],[1]!tblSchedule[GameNum],0)),"")</f>
        <v>50</v>
      </c>
      <c r="D1523" s="6">
        <f>IFERROR(INDEX([1]!tblSchedule[Round],MATCH(tblTeamSch[[#This Row],[Game Num]],[1]!tblSchedule[GameNum],0)),"")</f>
        <v>1</v>
      </c>
      <c r="E1523" s="6">
        <f>IFERROR(INDEX([1]!tblSchedule[Rnd Sch],MATCH(tblTeamSch[[#This Row],[Game Num]],[1]!tblSchedule[GameNum],0)),"")</f>
        <v>1</v>
      </c>
      <c r="F1523" s="6" t="str">
        <f>IFERROR(INDEX([1]!tblSchedule[DLC],MATCH(tblTeamSch[[#This Row],[Game Num]],[1]!tblSchedule[GameNum],0)),"")</f>
        <v>6B3</v>
      </c>
      <c r="G1523" s="7" t="str">
        <f>IFERROR(INDEX([1]!tblSchedule[Facility],MATCH(tblTeamSch[[#This Row],[Game Num]],[1]!tblSchedule[GameNum],0)),"")</f>
        <v>St. Stephen Martyr Gym</v>
      </c>
      <c r="H1523" s="8">
        <f>IFERROR(INDEX([1]!tblSchedule[Game Date],MATCH(tblTeamSch[[#This Row],[Game Num]],[1]!tblSchedule[GameNum],0)),"")</f>
        <v>45998</v>
      </c>
      <c r="I1523" s="9">
        <f>IFERROR(INDEX([1]!tblSchedule[Game Time],MATCH(tblTeamSch[[#This Row],[Game Num]],[1]!tblSchedule[GameNum],0)),"")</f>
        <v>0.625</v>
      </c>
      <c r="J1523" s="10" t="str">
        <f>IFERROR(INDEX([1]!tblTeams[Organization],MATCH(tblTeamSch[[#This Row],[Team]],[1]!tblTeams[Team],0)),"")</f>
        <v>St. Margaret Mary</v>
      </c>
      <c r="K1523" s="10" t="str">
        <f>IFERROR(INDEX([1]!tblOrg[Abbr],MATCH(tblTeamSch[[#This Row],[Org]],[1]!tblOrg[Organization],0)),"")</f>
        <v>SMM</v>
      </c>
      <c r="L1523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3" s="10" t="str">
        <f>IFERROR(INDEX(IF(tblTeamSch[[#This Row],[1vs2]]=1,[1]!tblSchedule[Team 2 Name],[1]!tblSchedule[Team 1 Name]),MATCH(tblTeamSch[[#This Row],[Game Num]],[1]!tblSchedule[GameNum],0)),"")</f>
        <v>St Patrick BB 6Boys #3</v>
      </c>
      <c r="N1523" s="6"/>
      <c r="O1523" s="6"/>
      <c r="P1523" s="6"/>
      <c r="Q1523" s="6">
        <f>INDEX([1]!tblSchedule[Home Game],MATCH(tblTeamSch[[#This Row],[Game Num]],[1]!tblSchedule[GameNum],0))</f>
        <v>0</v>
      </c>
      <c r="R1523" s="7" t="e">
        <f>IF(COUNTIFS(tblTeamSch[Team],tblTeamSch[[#This Row],[Team]],#REF!,1)&gt;1,"Y","")</f>
        <v>#REF!</v>
      </c>
      <c r="S1523" s="6">
        <f>INDEX([1]!tblLoc[Score],MATCH(INDEX([1]!tblOrg[Loc],MATCH(tblTeamSch[[#This Row],[Org]],[1]!tblOrg[Organization],0)),[1]!tblLoc[Loc],0))</f>
        <v>0</v>
      </c>
      <c r="T1523" s="6" t="e">
        <f>INDEX([1]!tblLoc[Score],MATCH(INDEX([1]!tblOrg[Loc],MATCH(#REF!,[1]!tblOrg[Abbr],0)),[1]!tblLoc[Loc],0))</f>
        <v>#REF!</v>
      </c>
      <c r="U1523" s="6">
        <f>IFERROR(INDEX([1]!tblLoc[Score],MATCH(INDEX([1]!tblOrg[Loc],MATCH(INDEX(FacList,MATCH(tblTeamSch[[#This Row],[Facility]],INDEX(FacList,,1),0),3),[1]!tblOrg[Org Num],0)),[1]!tblLoc[Loc],0)),"")</f>
        <v>0</v>
      </c>
      <c r="V1523" s="6">
        <f>IF(OR(tblTeamSch[[#This Row],[Court]]="",tblTeamSch[[#This Row],[Home]]&gt;0),0,IF(tblTeamSch[[#This Row],[Court]]&lt;10,0,IF(tblTeamSch[[#This Row],[Home Court]]=10,0,10)))</f>
        <v>0</v>
      </c>
      <c r="W1523" s="6" t="e">
        <f>COUNTIFS(tblTeamSch[Travel Score for Game],10,tblTeamSch[Home],0,#REF!,#REF!)</f>
        <v>#REF!</v>
      </c>
      <c r="X1523" s="6" t="str">
        <f>IFERROR(INDEX(tblTeamSch[Overall Travel Score],MATCH(tblTeamSch[[#This Row],[Opponent]],tblTeamSch[Team],0)),"")</f>
        <v/>
      </c>
      <c r="Y1523" s="6" cm="1">
        <f t="array" ref="Y1523">IF(Y1522="Num",1,IF(Y1522="","",IF(Y1522+1&gt;TotalNumRegGames*2,"",Y1522+1)))</f>
        <v>1522</v>
      </c>
    </row>
    <row r="1524" spans="1:25" ht="13.35" customHeight="1" x14ac:dyDescent="0.3">
      <c r="A1524" s="6" cm="1">
        <f t="array" ref="A15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386</v>
      </c>
      <c r="B1524" s="6" cm="1">
        <f t="array" ref="B15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4" s="6">
        <f>IFERROR(INDEX([1]!tblSchedule[Week Game Scheduled],MATCH(tblTeamSch[[#This Row],[Game Num]],[1]!tblSchedule[GameNum],0)),"")</f>
        <v>50</v>
      </c>
      <c r="D1524" s="6">
        <f>IFERROR(INDEX([1]!tblSchedule[Round],MATCH(tblTeamSch[[#This Row],[Game Num]],[1]!tblSchedule[GameNum],0)),"")</f>
        <v>2</v>
      </c>
      <c r="E1524" s="6">
        <f>IFERROR(INDEX([1]!tblSchedule[Rnd Sch],MATCH(tblTeamSch[[#This Row],[Game Num]],[1]!tblSchedule[GameNum],0)),"")</f>
        <v>2</v>
      </c>
      <c r="F1524" s="6" t="str">
        <f>IFERROR(INDEX([1]!tblSchedule[DLC],MATCH(tblTeamSch[[#This Row],[Game Num]],[1]!tblSchedule[GameNum],0)),"")</f>
        <v>6B3</v>
      </c>
      <c r="G1524" s="7" t="str">
        <f>IFERROR(INDEX([1]!tblSchedule[Facility],MATCH(tblTeamSch[[#This Row],[Game Num]],[1]!tblSchedule[GameNum],0)),"")</f>
        <v>St. Albert the Great Gym</v>
      </c>
      <c r="H1524" s="8">
        <f>IFERROR(INDEX([1]!tblSchedule[Game Date],MATCH(tblTeamSch[[#This Row],[Game Num]],[1]!tblSchedule[GameNum],0)),"")</f>
        <v>46004</v>
      </c>
      <c r="I1524" s="9">
        <f>IFERROR(INDEX([1]!tblSchedule[Game Time],MATCH(tblTeamSch[[#This Row],[Game Num]],[1]!tblSchedule[GameNum],0)),"")</f>
        <v>0.45833333333333331</v>
      </c>
      <c r="J1524" s="10" t="str">
        <f>IFERROR(INDEX([1]!tblTeams[Organization],MATCH(tblTeamSch[[#This Row],[Team]],[1]!tblTeams[Team],0)),"")</f>
        <v>St. Margaret Mary</v>
      </c>
      <c r="K1524" s="10" t="str">
        <f>IFERROR(INDEX([1]!tblOrg[Abbr],MATCH(tblTeamSch[[#This Row],[Org]],[1]!tblOrg[Organization],0)),"")</f>
        <v>SMM</v>
      </c>
      <c r="L1524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4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1524" s="6"/>
      <c r="O1524" s="6"/>
      <c r="P1524" s="6"/>
      <c r="Q1524" s="6">
        <f>INDEX([1]!tblSchedule[Home Game],MATCH(tblTeamSch[[#This Row],[Game Num]],[1]!tblSchedule[GameNum],0))</f>
        <v>1</v>
      </c>
      <c r="R1524" s="7" t="e">
        <f>IF(COUNTIFS(tblTeamSch[Team],tblTeamSch[[#This Row],[Team]],#REF!,1)&gt;1,"Y","")</f>
        <v>#REF!</v>
      </c>
      <c r="S1524" s="6">
        <f>INDEX([1]!tblLoc[Score],MATCH(INDEX([1]!tblOrg[Loc],MATCH(tblTeamSch[[#This Row],[Org]],[1]!tblOrg[Organization],0)),[1]!tblLoc[Loc],0))</f>
        <v>0</v>
      </c>
      <c r="T1524" s="6" t="e">
        <f>INDEX([1]!tblLoc[Score],MATCH(INDEX([1]!tblOrg[Loc],MATCH(#REF!,[1]!tblOrg[Abbr],0)),[1]!tblLoc[Loc],0))</f>
        <v>#REF!</v>
      </c>
      <c r="U1524" s="6">
        <f>IFERROR(INDEX([1]!tblLoc[Score],MATCH(INDEX([1]!tblOrg[Loc],MATCH(INDEX(FacList,MATCH(tblTeamSch[[#This Row],[Facility]],INDEX(FacList,,1),0),3),[1]!tblOrg[Org Num],0)),[1]!tblLoc[Loc],0)),"")</f>
        <v>0</v>
      </c>
      <c r="V1524" s="6">
        <f>IF(OR(tblTeamSch[[#This Row],[Court]]="",tblTeamSch[[#This Row],[Home]]&gt;0),0,IF(tblTeamSch[[#This Row],[Court]]&lt;10,0,IF(tblTeamSch[[#This Row],[Home Court]]=10,0,10)))</f>
        <v>0</v>
      </c>
      <c r="W1524" s="6" t="e">
        <f>COUNTIFS(tblTeamSch[Travel Score for Game],10,tblTeamSch[Home],0,#REF!,#REF!)</f>
        <v>#REF!</v>
      </c>
      <c r="X1524" s="6" t="str">
        <f>IFERROR(INDEX(tblTeamSch[Overall Travel Score],MATCH(tblTeamSch[[#This Row],[Opponent]],tblTeamSch[Team],0)),"")</f>
        <v/>
      </c>
      <c r="Y1524" s="6" cm="1">
        <f t="array" ref="Y1524">IF(Y1523="Num",1,IF(Y1523="","",IF(Y1523+1&gt;TotalNumRegGames*2,"",Y1523+1)))</f>
        <v>1523</v>
      </c>
    </row>
    <row r="1525" spans="1:25" ht="13.35" customHeight="1" x14ac:dyDescent="0.3">
      <c r="A1525" s="6" cm="1">
        <f t="array" ref="A15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398</v>
      </c>
      <c r="B1525" s="6" cm="1">
        <f t="array" ref="B15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5" s="6">
        <f>IFERROR(INDEX([1]!tblSchedule[Week Game Scheduled],MATCH(tblTeamSch[[#This Row],[Game Num]],[1]!tblSchedule[GameNum],0)),"")</f>
        <v>6</v>
      </c>
      <c r="D1525" s="6">
        <f>IFERROR(INDEX([1]!tblSchedule[Round],MATCH(tblTeamSch[[#This Row],[Game Num]],[1]!tblSchedule[GameNum],0)),"")</f>
        <v>3</v>
      </c>
      <c r="E1525" s="6">
        <f>IFERROR(INDEX([1]!tblSchedule[Rnd Sch],MATCH(tblTeamSch[[#This Row],[Game Num]],[1]!tblSchedule[GameNum],0)),"")</f>
        <v>3</v>
      </c>
      <c r="F1525" s="6" t="str">
        <f>IFERROR(INDEX([1]!tblSchedule[DLC],MATCH(tblTeamSch[[#This Row],[Game Num]],[1]!tblSchedule[GameNum],0)),"")</f>
        <v>6B3</v>
      </c>
      <c r="G1525" s="7" t="str">
        <f>IFERROR(INDEX([1]!tblSchedule[Facility],MATCH(tblTeamSch[[#This Row],[Game Num]],[1]!tblSchedule[GameNum],0)),"")</f>
        <v>St. John Paul II Community Center (Gym)</v>
      </c>
      <c r="H1525" s="8">
        <f>IFERROR(INDEX([1]!tblSchedule[Game Date],MATCH(tblTeamSch[[#This Row],[Game Num]],[1]!tblSchedule[GameNum],0)),"")</f>
        <v>46026</v>
      </c>
      <c r="I1525" s="9">
        <f>IFERROR(INDEX([1]!tblSchedule[Game Time],MATCH(tblTeamSch[[#This Row],[Game Num]],[1]!tblSchedule[GameNum],0)),"")</f>
        <v>0.66666666666666663</v>
      </c>
      <c r="J1525" s="10" t="str">
        <f>IFERROR(INDEX([1]!tblTeams[Organization],MATCH(tblTeamSch[[#This Row],[Team]],[1]!tblTeams[Team],0)),"")</f>
        <v>St. Margaret Mary</v>
      </c>
      <c r="K1525" s="10" t="str">
        <f>IFERROR(INDEX([1]!tblOrg[Abbr],MATCH(tblTeamSch[[#This Row],[Org]],[1]!tblOrg[Organization],0)),"")</f>
        <v>SMM</v>
      </c>
      <c r="L1525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5" s="10" t="str">
        <f>IFERROR(INDEX(IF(tblTeamSch[[#This Row],[1vs2]]=1,[1]!tblSchedule[Team 2 Name],[1]!tblSchedule[Team 1 Name]),MATCH(tblTeamSch[[#This Row],[Game Num]],[1]!tblSchedule[GameNum],0)),"")</f>
        <v>St. Raphael BB 6B #3</v>
      </c>
      <c r="N1525" s="6"/>
      <c r="O1525" s="6"/>
      <c r="P1525" s="6"/>
      <c r="Q1525" s="6">
        <f>INDEX([1]!tblSchedule[Home Game],MATCH(tblTeamSch[[#This Row],[Game Num]],[1]!tblSchedule[GameNum],0))</f>
        <v>0</v>
      </c>
      <c r="R1525" s="7" t="e">
        <f>IF(COUNTIFS(tblTeamSch[Team],tblTeamSch[[#This Row],[Team]],#REF!,1)&gt;1,"Y","")</f>
        <v>#REF!</v>
      </c>
      <c r="S1525" s="6">
        <f>INDEX([1]!tblLoc[Score],MATCH(INDEX([1]!tblOrg[Loc],MATCH(tblTeamSch[[#This Row],[Org]],[1]!tblOrg[Organization],0)),[1]!tblLoc[Loc],0))</f>
        <v>0</v>
      </c>
      <c r="T1525" s="6" t="e">
        <f>INDEX([1]!tblLoc[Score],MATCH(INDEX([1]!tblOrg[Loc],MATCH(#REF!,[1]!tblOrg[Abbr],0)),[1]!tblLoc[Loc],0))</f>
        <v>#REF!</v>
      </c>
      <c r="U1525" s="6">
        <f>IFERROR(INDEX([1]!tblLoc[Score],MATCH(INDEX([1]!tblOrg[Loc],MATCH(INDEX(FacList,MATCH(tblTeamSch[[#This Row],[Facility]],INDEX(FacList,,1),0),3),[1]!tblOrg[Org Num],0)),[1]!tblLoc[Loc],0)),"")</f>
        <v>0</v>
      </c>
      <c r="V1525" s="6">
        <f>IF(OR(tblTeamSch[[#This Row],[Court]]="",tblTeamSch[[#This Row],[Home]]&gt;0),0,IF(tblTeamSch[[#This Row],[Court]]&lt;10,0,IF(tblTeamSch[[#This Row],[Home Court]]=10,0,10)))</f>
        <v>0</v>
      </c>
      <c r="W1525" s="6" t="e">
        <f>COUNTIFS(tblTeamSch[Travel Score for Game],10,tblTeamSch[Home],0,#REF!,#REF!)</f>
        <v>#REF!</v>
      </c>
      <c r="X1525" s="6" t="str">
        <f>IFERROR(INDEX(tblTeamSch[Overall Travel Score],MATCH(tblTeamSch[[#This Row],[Opponent]],tblTeamSch[Team],0)),"")</f>
        <v/>
      </c>
      <c r="Y1525" s="6" cm="1">
        <f t="array" ref="Y1525">IF(Y1524="Num",1,IF(Y1524="","",IF(Y1524+1&gt;TotalNumRegGames*2,"",Y1524+1)))</f>
        <v>1524</v>
      </c>
    </row>
    <row r="1526" spans="1:25" ht="13.35" customHeight="1" x14ac:dyDescent="0.3">
      <c r="A1526" s="6" cm="1">
        <f t="array" ref="A15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410</v>
      </c>
      <c r="B1526" s="6" cm="1">
        <f t="array" ref="B15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6" s="6">
        <f>IFERROR(INDEX([1]!tblSchedule[Week Game Scheduled],MATCH(tblTeamSch[[#This Row],[Game Num]],[1]!tblSchedule[GameNum],0)),"")</f>
        <v>7</v>
      </c>
      <c r="D1526" s="6">
        <f>IFERROR(INDEX([1]!tblSchedule[Round],MATCH(tblTeamSch[[#This Row],[Game Num]],[1]!tblSchedule[GameNum],0)),"")</f>
        <v>4</v>
      </c>
      <c r="E1526" s="6">
        <f>IFERROR(INDEX([1]!tblSchedule[Rnd Sch],MATCH(tblTeamSch[[#This Row],[Game Num]],[1]!tblSchedule[GameNum],0)),"")</f>
        <v>4</v>
      </c>
      <c r="F1526" s="6" t="str">
        <f>IFERROR(INDEX([1]!tblSchedule[DLC],MATCH(tblTeamSch[[#This Row],[Game Num]],[1]!tblSchedule[GameNum],0)),"")</f>
        <v>6B3</v>
      </c>
      <c r="G1526" s="7" t="str">
        <f>IFERROR(INDEX([1]!tblSchedule[Facility],MATCH(tblTeamSch[[#This Row],[Game Num]],[1]!tblSchedule[GameNum],0)),"")</f>
        <v>St. Margaret Mary PAC (smaller gym)</v>
      </c>
      <c r="H1526" s="8">
        <f>IFERROR(INDEX([1]!tblSchedule[Game Date],MATCH(tblTeamSch[[#This Row],[Game Num]],[1]!tblSchedule[GameNum],0)),"")</f>
        <v>46033</v>
      </c>
      <c r="I1526" s="9">
        <f>IFERROR(INDEX([1]!tblSchedule[Game Time],MATCH(tblTeamSch[[#This Row],[Game Num]],[1]!tblSchedule[GameNum],0)),"")</f>
        <v>0.60416666666666663</v>
      </c>
      <c r="J1526" s="10" t="str">
        <f>IFERROR(INDEX([1]!tblTeams[Organization],MATCH(tblTeamSch[[#This Row],[Team]],[1]!tblTeams[Team],0)),"")</f>
        <v>St. Margaret Mary</v>
      </c>
      <c r="K1526" s="10" t="str">
        <f>IFERROR(INDEX([1]!tblOrg[Abbr],MATCH(tblTeamSch[[#This Row],[Org]],[1]!tblOrg[Organization],0)),"")</f>
        <v>SMM</v>
      </c>
      <c r="L1526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6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1526" s="6"/>
      <c r="O1526" s="6"/>
      <c r="P1526" s="6"/>
      <c r="Q1526" s="6">
        <f>INDEX([1]!tblSchedule[Home Game],MATCH(tblTeamSch[[#This Row],[Game Num]],[1]!tblSchedule[GameNum],0))</f>
        <v>1</v>
      </c>
      <c r="R1526" s="7" t="e">
        <f>IF(COUNTIFS(tblTeamSch[Team],tblTeamSch[[#This Row],[Team]],#REF!,1)&gt;1,"Y","")</f>
        <v>#REF!</v>
      </c>
      <c r="S1526" s="6">
        <f>INDEX([1]!tblLoc[Score],MATCH(INDEX([1]!tblOrg[Loc],MATCH(tblTeamSch[[#This Row],[Org]],[1]!tblOrg[Organization],0)),[1]!tblLoc[Loc],0))</f>
        <v>0</v>
      </c>
      <c r="T1526" s="6" t="e">
        <f>INDEX([1]!tblLoc[Score],MATCH(INDEX([1]!tblOrg[Loc],MATCH(#REF!,[1]!tblOrg[Abbr],0)),[1]!tblLoc[Loc],0))</f>
        <v>#REF!</v>
      </c>
      <c r="U1526" s="6">
        <f>IFERROR(INDEX([1]!tblLoc[Score],MATCH(INDEX([1]!tblOrg[Loc],MATCH(INDEX(FacList,MATCH(tblTeamSch[[#This Row],[Facility]],INDEX(FacList,,1),0),3),[1]!tblOrg[Org Num],0)),[1]!tblLoc[Loc],0)),"")</f>
        <v>0</v>
      </c>
      <c r="V1526" s="6">
        <f>IF(OR(tblTeamSch[[#This Row],[Court]]="",tblTeamSch[[#This Row],[Home]]&gt;0),0,IF(tblTeamSch[[#This Row],[Court]]&lt;10,0,IF(tblTeamSch[[#This Row],[Home Court]]=10,0,10)))</f>
        <v>0</v>
      </c>
      <c r="W1526" s="6" t="e">
        <f>COUNTIFS(tblTeamSch[Travel Score for Game],10,tblTeamSch[Home],0,#REF!,#REF!)</f>
        <v>#REF!</v>
      </c>
      <c r="X1526" s="6" t="str">
        <f>IFERROR(INDEX(tblTeamSch[Overall Travel Score],MATCH(tblTeamSch[[#This Row],[Opponent]],tblTeamSch[Team],0)),"")</f>
        <v/>
      </c>
      <c r="Y1526" s="6" cm="1">
        <f t="array" ref="Y1526">IF(Y1525="Num",1,IF(Y1525="","",IF(Y1525+1&gt;TotalNumRegGames*2,"",Y1525+1)))</f>
        <v>1525</v>
      </c>
    </row>
    <row r="1527" spans="1:25" ht="13.35" customHeight="1" x14ac:dyDescent="0.3">
      <c r="A1527" s="6" cm="1">
        <f t="array" ref="A15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422</v>
      </c>
      <c r="B1527" s="6" cm="1">
        <f t="array" ref="B15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7" s="6">
        <f>IFERROR(INDEX([1]!tblSchedule[Week Game Scheduled],MATCH(tblTeamSch[[#This Row],[Game Num]],[1]!tblSchedule[GameNum],0)),"")</f>
        <v>8</v>
      </c>
      <c r="D1527" s="6">
        <f>IFERROR(INDEX([1]!tblSchedule[Round],MATCH(tblTeamSch[[#This Row],[Game Num]],[1]!tblSchedule[GameNum],0)),"")</f>
        <v>5</v>
      </c>
      <c r="E1527" s="6">
        <f>IFERROR(INDEX([1]!tblSchedule[Rnd Sch],MATCH(tblTeamSch[[#This Row],[Game Num]],[1]!tblSchedule[GameNum],0)),"")</f>
        <v>5</v>
      </c>
      <c r="F1527" s="6" t="str">
        <f>IFERROR(INDEX([1]!tblSchedule[DLC],MATCH(tblTeamSch[[#This Row],[Game Num]],[1]!tblSchedule[GameNum],0)),"")</f>
        <v>6B3</v>
      </c>
      <c r="G1527" s="7" t="str">
        <f>IFERROR(INDEX([1]!tblSchedule[Facility],MATCH(tblTeamSch[[#This Row],[Game Num]],[1]!tblSchedule[GameNum],0)),"")</f>
        <v>St. Agnes Gym</v>
      </c>
      <c r="H1527" s="8">
        <f>IFERROR(INDEX([1]!tblSchedule[Game Date],MATCH(tblTeamSch[[#This Row],[Game Num]],[1]!tblSchedule[GameNum],0)),"")</f>
        <v>46040</v>
      </c>
      <c r="I1527" s="9">
        <f>IFERROR(INDEX([1]!tblSchedule[Game Time],MATCH(tblTeamSch[[#This Row],[Game Num]],[1]!tblSchedule[GameNum],0)),"")</f>
        <v>0.58333333333333337</v>
      </c>
      <c r="J1527" s="10" t="str">
        <f>IFERROR(INDEX([1]!tblTeams[Organization],MATCH(tblTeamSch[[#This Row],[Team]],[1]!tblTeams[Team],0)),"")</f>
        <v>St. Margaret Mary</v>
      </c>
      <c r="K1527" s="10" t="str">
        <f>IFERROR(INDEX([1]!tblOrg[Abbr],MATCH(tblTeamSch[[#This Row],[Org]],[1]!tblOrg[Organization],0)),"")</f>
        <v>SMM</v>
      </c>
      <c r="L1527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7" s="10" t="str">
        <f>IFERROR(INDEX(IF(tblTeamSch[[#This Row],[1vs2]]=1,[1]!tblSchedule[Team 2 Name],[1]!tblSchedule[Team 1 Name]),MATCH(tblTeamSch[[#This Row],[Game Num]],[1]!tblSchedule[GameNum],0)),"")</f>
        <v>St Agnes BB 6B#4</v>
      </c>
      <c r="N1527" s="6"/>
      <c r="O1527" s="6"/>
      <c r="P1527" s="6"/>
      <c r="Q1527" s="6">
        <f>INDEX([1]!tblSchedule[Home Game],MATCH(tblTeamSch[[#This Row],[Game Num]],[1]!tblSchedule[GameNum],0))</f>
        <v>1</v>
      </c>
      <c r="R1527" s="7" t="e">
        <f>IF(COUNTIFS(tblTeamSch[Team],tblTeamSch[[#This Row],[Team]],#REF!,1)&gt;1,"Y","")</f>
        <v>#REF!</v>
      </c>
      <c r="S1527" s="6">
        <f>INDEX([1]!tblLoc[Score],MATCH(INDEX([1]!tblOrg[Loc],MATCH(tblTeamSch[[#This Row],[Org]],[1]!tblOrg[Organization],0)),[1]!tblLoc[Loc],0))</f>
        <v>0</v>
      </c>
      <c r="T1527" s="6" t="e">
        <f>INDEX([1]!tblLoc[Score],MATCH(INDEX([1]!tblOrg[Loc],MATCH(#REF!,[1]!tblOrg[Abbr],0)),[1]!tblLoc[Loc],0))</f>
        <v>#REF!</v>
      </c>
      <c r="U1527" s="6">
        <f>IFERROR(INDEX([1]!tblLoc[Score],MATCH(INDEX([1]!tblOrg[Loc],MATCH(INDEX(FacList,MATCH(tblTeamSch[[#This Row],[Facility]],INDEX(FacList,,1),0),3),[1]!tblOrg[Org Num],0)),[1]!tblLoc[Loc],0)),"")</f>
        <v>0</v>
      </c>
      <c r="V1527" s="6">
        <f>IF(OR(tblTeamSch[[#This Row],[Court]]="",tblTeamSch[[#This Row],[Home]]&gt;0),0,IF(tblTeamSch[[#This Row],[Court]]&lt;10,0,IF(tblTeamSch[[#This Row],[Home Court]]=10,0,10)))</f>
        <v>0</v>
      </c>
      <c r="W1527" s="6" t="e">
        <f>COUNTIFS(tblTeamSch[Travel Score for Game],10,tblTeamSch[Home],0,#REF!,#REF!)</f>
        <v>#REF!</v>
      </c>
      <c r="X1527" s="6" t="str">
        <f>IFERROR(INDEX(tblTeamSch[Overall Travel Score],MATCH(tblTeamSch[[#This Row],[Opponent]],tblTeamSch[Team],0)),"")</f>
        <v/>
      </c>
      <c r="Y1527" s="6" cm="1">
        <f t="array" ref="Y1527">IF(Y1526="Num",1,IF(Y1526="","",IF(Y1526+1&gt;TotalNumRegGames*2,"",Y1526+1)))</f>
        <v>1526</v>
      </c>
    </row>
    <row r="1528" spans="1:25" ht="13.35" customHeight="1" x14ac:dyDescent="0.3">
      <c r="A1528" s="6" cm="1">
        <f t="array" ref="A15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434</v>
      </c>
      <c r="B1528" s="6" cm="1">
        <f t="array" ref="B15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8" s="6">
        <f>IFERROR(INDEX([1]!tblSchedule[Week Game Scheduled],MATCH(tblTeamSch[[#This Row],[Game Num]],[1]!tblSchedule[GameNum],0)),"")</f>
        <v>9</v>
      </c>
      <c r="D1528" s="6">
        <f>IFERROR(INDEX([1]!tblSchedule[Round],MATCH(tblTeamSch[[#This Row],[Game Num]],[1]!tblSchedule[GameNum],0)),"")</f>
        <v>6</v>
      </c>
      <c r="E1528" s="6">
        <f>IFERROR(INDEX([1]!tblSchedule[Rnd Sch],MATCH(tblTeamSch[[#This Row],[Game Num]],[1]!tblSchedule[GameNum],0)),"")</f>
        <v>6</v>
      </c>
      <c r="F1528" s="6" t="str">
        <f>IFERROR(INDEX([1]!tblSchedule[DLC],MATCH(tblTeamSch[[#This Row],[Game Num]],[1]!tblSchedule[GameNum],0)),"")</f>
        <v>6B3</v>
      </c>
      <c r="G1528" s="7" t="str">
        <f>IFERROR(INDEX([1]!tblSchedule[Facility],MATCH(tblTeamSch[[#This Row],[Game Num]],[1]!tblSchedule[GameNum],0)),"")</f>
        <v>St. Margaret Mary PAC (smaller gym)</v>
      </c>
      <c r="H1528" s="8">
        <f>IFERROR(INDEX([1]!tblSchedule[Game Date],MATCH(tblTeamSch[[#This Row],[Game Num]],[1]!tblSchedule[GameNum],0)),"")</f>
        <v>46047</v>
      </c>
      <c r="I1528" s="9">
        <f>IFERROR(INDEX([1]!tblSchedule[Game Time],MATCH(tblTeamSch[[#This Row],[Game Num]],[1]!tblSchedule[GameNum],0)),"")</f>
        <v>0.60416666666666663</v>
      </c>
      <c r="J1528" s="10" t="str">
        <f>IFERROR(INDEX([1]!tblTeams[Organization],MATCH(tblTeamSch[[#This Row],[Team]],[1]!tblTeams[Team],0)),"")</f>
        <v>St. Margaret Mary</v>
      </c>
      <c r="K1528" s="10" t="str">
        <f>IFERROR(INDEX([1]!tblOrg[Abbr],MATCH(tblTeamSch[[#This Row],[Org]],[1]!tblOrg[Organization],0)),"")</f>
        <v>SMM</v>
      </c>
      <c r="L1528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8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1528" s="6"/>
      <c r="O1528" s="6"/>
      <c r="P1528" s="6"/>
      <c r="Q1528" s="6">
        <f>INDEX([1]!tblSchedule[Home Game],MATCH(tblTeamSch[[#This Row],[Game Num]],[1]!tblSchedule[GameNum],0))</f>
        <v>1</v>
      </c>
      <c r="R1528" s="7" t="e">
        <f>IF(COUNTIFS(tblTeamSch[Team],tblTeamSch[[#This Row],[Team]],#REF!,1)&gt;1,"Y","")</f>
        <v>#REF!</v>
      </c>
      <c r="S1528" s="6">
        <f>INDEX([1]!tblLoc[Score],MATCH(INDEX([1]!tblOrg[Loc],MATCH(tblTeamSch[[#This Row],[Org]],[1]!tblOrg[Organization],0)),[1]!tblLoc[Loc],0))</f>
        <v>0</v>
      </c>
      <c r="T1528" s="6" t="e">
        <f>INDEX([1]!tblLoc[Score],MATCH(INDEX([1]!tblOrg[Loc],MATCH(#REF!,[1]!tblOrg[Abbr],0)),[1]!tblLoc[Loc],0))</f>
        <v>#REF!</v>
      </c>
      <c r="U1528" s="6">
        <f>IFERROR(INDEX([1]!tblLoc[Score],MATCH(INDEX([1]!tblOrg[Loc],MATCH(INDEX(FacList,MATCH(tblTeamSch[[#This Row],[Facility]],INDEX(FacList,,1),0),3),[1]!tblOrg[Org Num],0)),[1]!tblLoc[Loc],0)),"")</f>
        <v>0</v>
      </c>
      <c r="V1528" s="6">
        <f>IF(OR(tblTeamSch[[#This Row],[Court]]="",tblTeamSch[[#This Row],[Home]]&gt;0),0,IF(tblTeamSch[[#This Row],[Court]]&lt;10,0,IF(tblTeamSch[[#This Row],[Home Court]]=10,0,10)))</f>
        <v>0</v>
      </c>
      <c r="W1528" s="6" t="e">
        <f>COUNTIFS(tblTeamSch[Travel Score for Game],10,tblTeamSch[Home],0,#REF!,#REF!)</f>
        <v>#REF!</v>
      </c>
      <c r="X1528" s="6" t="str">
        <f>IFERROR(INDEX(tblTeamSch[Overall Travel Score],MATCH(tblTeamSch[[#This Row],[Opponent]],tblTeamSch[Team],0)),"")</f>
        <v/>
      </c>
      <c r="Y1528" s="6" cm="1">
        <f t="array" ref="Y1528">IF(Y1527="Num",1,IF(Y1527="","",IF(Y1527+1&gt;TotalNumRegGames*2,"",Y1527+1)))</f>
        <v>1527</v>
      </c>
    </row>
    <row r="1529" spans="1:25" ht="13.35" customHeight="1" x14ac:dyDescent="0.3">
      <c r="A1529" s="6" cm="1">
        <f t="array" ref="A15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446</v>
      </c>
      <c r="B1529" s="6" cm="1">
        <f t="array" ref="B15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29" s="6">
        <f>IFERROR(INDEX([1]!tblSchedule[Week Game Scheduled],MATCH(tblTeamSch[[#This Row],[Game Num]],[1]!tblSchedule[GameNum],0)),"")</f>
        <v>10</v>
      </c>
      <c r="D1529" s="6">
        <f>IFERROR(INDEX([1]!tblSchedule[Round],MATCH(tblTeamSch[[#This Row],[Game Num]],[1]!tblSchedule[GameNum],0)),"")</f>
        <v>7</v>
      </c>
      <c r="E1529" s="6">
        <f>IFERROR(INDEX([1]!tblSchedule[Rnd Sch],MATCH(tblTeamSch[[#This Row],[Game Num]],[1]!tblSchedule[GameNum],0)),"")</f>
        <v>7</v>
      </c>
      <c r="F1529" s="6" t="str">
        <f>IFERROR(INDEX([1]!tblSchedule[DLC],MATCH(tblTeamSch[[#This Row],[Game Num]],[1]!tblSchedule[GameNum],0)),"")</f>
        <v>6B3</v>
      </c>
      <c r="G1529" s="7" t="str">
        <f>IFERROR(INDEX([1]!tblSchedule[Facility],MATCH(tblTeamSch[[#This Row],[Game Num]],[1]!tblSchedule[GameNum],0)),"")</f>
        <v>Mary Queen of Peace</v>
      </c>
      <c r="H1529" s="8">
        <f>IFERROR(INDEX([1]!tblSchedule[Game Date],MATCH(tblTeamSch[[#This Row],[Game Num]],[1]!tblSchedule[GameNum],0)),"")</f>
        <v>46054</v>
      </c>
      <c r="I1529" s="9">
        <f>IFERROR(INDEX([1]!tblSchedule[Game Time],MATCH(tblTeamSch[[#This Row],[Game Num]],[1]!tblSchedule[GameNum],0)),"")</f>
        <v>0.70833333333333337</v>
      </c>
      <c r="J1529" s="10" t="str">
        <f>IFERROR(INDEX([1]!tblTeams[Organization],MATCH(tblTeamSch[[#This Row],[Team]],[1]!tblTeams[Team],0)),"")</f>
        <v>St. Margaret Mary</v>
      </c>
      <c r="K1529" s="10" t="str">
        <f>IFERROR(INDEX([1]!tblOrg[Abbr],MATCH(tblTeamSch[[#This Row],[Org]],[1]!tblOrg[Organization],0)),"")</f>
        <v>SMM</v>
      </c>
      <c r="L1529" s="10" t="str">
        <f>IFERROR(INDEX(IF(tblTeamSch[[#This Row],[1vs2]]=1,[1]!tblSchedule[Team 1 Name],[1]!tblSchedule[Team 2 Name]),MATCH(tblTeamSch[[#This Row],[Game Num]],[1]!tblSchedule[GameNum],0)),"")</f>
        <v>St. Margaret Mary BB 6B#3 Black</v>
      </c>
      <c r="M1529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1529" s="6"/>
      <c r="O1529" s="6"/>
      <c r="P1529" s="6"/>
      <c r="Q1529" s="6">
        <f>INDEX([1]!tblSchedule[Home Game],MATCH(tblTeamSch[[#This Row],[Game Num]],[1]!tblSchedule[GameNum],0))</f>
        <v>1</v>
      </c>
      <c r="R1529" s="7" t="e">
        <f>IF(COUNTIFS(tblTeamSch[Team],tblTeamSch[[#This Row],[Team]],#REF!,1)&gt;1,"Y","")</f>
        <v>#REF!</v>
      </c>
      <c r="S1529" s="6">
        <f>INDEX([1]!tblLoc[Score],MATCH(INDEX([1]!tblOrg[Loc],MATCH(tblTeamSch[[#This Row],[Org]],[1]!tblOrg[Organization],0)),[1]!tblLoc[Loc],0))</f>
        <v>0</v>
      </c>
      <c r="T1529" s="6" t="e">
        <f>INDEX([1]!tblLoc[Score],MATCH(INDEX([1]!tblOrg[Loc],MATCH(#REF!,[1]!tblOrg[Abbr],0)),[1]!tblLoc[Loc],0))</f>
        <v>#REF!</v>
      </c>
      <c r="U1529" s="6">
        <f>IFERROR(INDEX([1]!tblLoc[Score],MATCH(INDEX([1]!tblOrg[Loc],MATCH(INDEX(FacList,MATCH(tblTeamSch[[#This Row],[Facility]],INDEX(FacList,,1),0),3),[1]!tblOrg[Org Num],0)),[1]!tblLoc[Loc],0)),"")</f>
        <v>10</v>
      </c>
      <c r="V1529" s="6">
        <f>IF(OR(tblTeamSch[[#This Row],[Court]]="",tblTeamSch[[#This Row],[Home]]&gt;0),0,IF(tblTeamSch[[#This Row],[Court]]&lt;10,0,IF(tblTeamSch[[#This Row],[Home Court]]=10,0,10)))</f>
        <v>0</v>
      </c>
      <c r="W1529" s="6" t="e">
        <f>COUNTIFS(tblTeamSch[Travel Score for Game],10,tblTeamSch[Home],0,#REF!,#REF!)</f>
        <v>#REF!</v>
      </c>
      <c r="X1529" s="6" t="str">
        <f>IFERROR(INDEX(tblTeamSch[Overall Travel Score],MATCH(tblTeamSch[[#This Row],[Opponent]],tblTeamSch[Team],0)),"")</f>
        <v/>
      </c>
      <c r="Y1529" s="6" cm="1">
        <f t="array" ref="Y1529">IF(Y1528="Num",1,IF(Y1528="","",IF(Y1528+1&gt;TotalNumRegGames*2,"",Y1528+1)))</f>
        <v>1528</v>
      </c>
    </row>
    <row r="1530" spans="1:25" ht="13.35" customHeight="1" x14ac:dyDescent="0.3">
      <c r="A1530" s="6" cm="1">
        <f t="array" ref="A15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372</v>
      </c>
      <c r="B1530" s="6" cm="1">
        <f t="array" ref="B15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0" s="6">
        <f>IFERROR(INDEX([1]!tblSchedule[Week Game Scheduled],MATCH(tblTeamSch[[#This Row],[Game Num]],[1]!tblSchedule[GameNum],0)),"")</f>
        <v>50</v>
      </c>
      <c r="D1530" s="6">
        <f>IFERROR(INDEX([1]!tblSchedule[Round],MATCH(tblTeamSch[[#This Row],[Game Num]],[1]!tblSchedule[GameNum],0)),"")</f>
        <v>1</v>
      </c>
      <c r="E1530" s="6">
        <f>IFERROR(INDEX([1]!tblSchedule[Rnd Sch],MATCH(tblTeamSch[[#This Row],[Game Num]],[1]!tblSchedule[GameNum],0)),"")</f>
        <v>1</v>
      </c>
      <c r="F1530" s="6" t="str">
        <f>IFERROR(INDEX([1]!tblSchedule[DLC],MATCH(tblTeamSch[[#This Row],[Game Num]],[1]!tblSchedule[GameNum],0)),"")</f>
        <v>6B3</v>
      </c>
      <c r="G1530" s="7" t="str">
        <f>IFERROR(INDEX([1]!tblSchedule[Facility],MATCH(tblTeamSch[[#This Row],[Game Num]],[1]!tblSchedule[GameNum],0)),"")</f>
        <v>Saint Bernard Parish Hall</v>
      </c>
      <c r="H1530" s="8">
        <f>IFERROR(INDEX([1]!tblSchedule[Game Date],MATCH(tblTeamSch[[#This Row],[Game Num]],[1]!tblSchedule[GameNum],0)),"")</f>
        <v>45998</v>
      </c>
      <c r="I1530" s="9">
        <f>IFERROR(INDEX([1]!tblSchedule[Game Time],MATCH(tblTeamSch[[#This Row],[Game Num]],[1]!tblSchedule[GameNum],0)),"")</f>
        <v>0.625</v>
      </c>
      <c r="J1530" s="10" t="str">
        <f>IFERROR(INDEX([1]!tblTeams[Organization],MATCH(tblTeamSch[[#This Row],[Team]],[1]!tblTeams[Team],0)),"")</f>
        <v>St. Margaret Mary</v>
      </c>
      <c r="K1530" s="10" t="str">
        <f>IFERROR(INDEX([1]!tblOrg[Abbr],MATCH(tblTeamSch[[#This Row],[Org]],[1]!tblOrg[Organization],0)),"")</f>
        <v>SMM</v>
      </c>
      <c r="L1530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0" s="10" t="str">
        <f>IFERROR(INDEX(IF(tblTeamSch[[#This Row],[1vs2]]=1,[1]!tblSchedule[Team 2 Name],[1]!tblSchedule[Team 1 Name]),MATCH(tblTeamSch[[#This Row],[Game Num]],[1]!tblSchedule[GameNum],0)),"")</f>
        <v>St Bernard BB 6B#3</v>
      </c>
      <c r="N1530" s="6"/>
      <c r="O1530" s="6"/>
      <c r="P1530" s="6"/>
      <c r="Q1530" s="6">
        <f>INDEX([1]!tblSchedule[Home Game],MATCH(tblTeamSch[[#This Row],[Game Num]],[1]!tblSchedule[GameNum],0))</f>
        <v>1</v>
      </c>
      <c r="R1530" s="7" t="e">
        <f>IF(COUNTIFS(tblTeamSch[Team],tblTeamSch[[#This Row],[Team]],#REF!,1)&gt;1,"Y","")</f>
        <v>#REF!</v>
      </c>
      <c r="S1530" s="6">
        <f>INDEX([1]!tblLoc[Score],MATCH(INDEX([1]!tblOrg[Loc],MATCH(tblTeamSch[[#This Row],[Org]],[1]!tblOrg[Organization],0)),[1]!tblLoc[Loc],0))</f>
        <v>0</v>
      </c>
      <c r="T1530" s="6" t="e">
        <f>INDEX([1]!tblLoc[Score],MATCH(INDEX([1]!tblOrg[Loc],MATCH(#REF!,[1]!tblOrg[Abbr],0)),[1]!tblLoc[Loc],0))</f>
        <v>#REF!</v>
      </c>
      <c r="U1530" s="6">
        <f>IFERROR(INDEX([1]!tblLoc[Score],MATCH(INDEX([1]!tblOrg[Loc],MATCH(INDEX(FacList,MATCH(tblTeamSch[[#This Row],[Facility]],INDEX(FacList,,1),0),3),[1]!tblOrg[Org Num],0)),[1]!tblLoc[Loc],0)),"")</f>
        <v>7</v>
      </c>
      <c r="V1530" s="6">
        <f>IF(OR(tblTeamSch[[#This Row],[Court]]="",tblTeamSch[[#This Row],[Home]]&gt;0),0,IF(tblTeamSch[[#This Row],[Court]]&lt;10,0,IF(tblTeamSch[[#This Row],[Home Court]]=10,0,10)))</f>
        <v>0</v>
      </c>
      <c r="W1530" s="6" t="e">
        <f>COUNTIFS(tblTeamSch[Travel Score for Game],10,tblTeamSch[Home],0,#REF!,#REF!)</f>
        <v>#REF!</v>
      </c>
      <c r="X1530" s="6" t="str">
        <f>IFERROR(INDEX(tblTeamSch[Overall Travel Score],MATCH(tblTeamSch[[#This Row],[Opponent]],tblTeamSch[Team],0)),"")</f>
        <v/>
      </c>
      <c r="Y1530" s="6" cm="1">
        <f t="array" ref="Y1530">IF(Y1529="Num",1,IF(Y1529="","",IF(Y1529+1&gt;TotalNumRegGames*2,"",Y1529+1)))</f>
        <v>1529</v>
      </c>
    </row>
    <row r="1531" spans="1:25" ht="13.35" customHeight="1" x14ac:dyDescent="0.3">
      <c r="A1531" s="6" cm="1">
        <f t="array" ref="A15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384</v>
      </c>
      <c r="B1531" s="6" cm="1">
        <f t="array" ref="B15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1" s="6">
        <f>IFERROR(INDEX([1]!tblSchedule[Week Game Scheduled],MATCH(tblTeamSch[[#This Row],[Game Num]],[1]!tblSchedule[GameNum],0)),"")</f>
        <v>50</v>
      </c>
      <c r="D1531" s="6">
        <f>IFERROR(INDEX([1]!tblSchedule[Round],MATCH(tblTeamSch[[#This Row],[Game Num]],[1]!tblSchedule[GameNum],0)),"")</f>
        <v>2</v>
      </c>
      <c r="E1531" s="6">
        <f>IFERROR(INDEX([1]!tblSchedule[Rnd Sch],MATCH(tblTeamSch[[#This Row],[Game Num]],[1]!tblSchedule[GameNum],0)),"")</f>
        <v>2</v>
      </c>
      <c r="F1531" s="6" t="str">
        <f>IFERROR(INDEX([1]!tblSchedule[DLC],MATCH(tblTeamSch[[#This Row],[Game Num]],[1]!tblSchedule[GameNum],0)),"")</f>
        <v>6B3</v>
      </c>
      <c r="G1531" s="7" t="str">
        <f>IFERROR(INDEX([1]!tblSchedule[Facility],MATCH(tblTeamSch[[#This Row],[Game Num]],[1]!tblSchedule[GameNum],0)),"")</f>
        <v>St. Albert the Great Gym</v>
      </c>
      <c r="H1531" s="8">
        <f>IFERROR(INDEX([1]!tblSchedule[Game Date],MATCH(tblTeamSch[[#This Row],[Game Num]],[1]!tblSchedule[GameNum],0)),"")</f>
        <v>46004</v>
      </c>
      <c r="I1531" s="9">
        <f>IFERROR(INDEX([1]!tblSchedule[Game Time],MATCH(tblTeamSch[[#This Row],[Game Num]],[1]!tblSchedule[GameNum],0)),"")</f>
        <v>0.41666666666666669</v>
      </c>
      <c r="J1531" s="10" t="str">
        <f>IFERROR(INDEX([1]!tblTeams[Organization],MATCH(tblTeamSch[[#This Row],[Team]],[1]!tblTeams[Team],0)),"")</f>
        <v>St. Margaret Mary</v>
      </c>
      <c r="K1531" s="10" t="str">
        <f>IFERROR(INDEX([1]!tblOrg[Abbr],MATCH(tblTeamSch[[#This Row],[Org]],[1]!tblOrg[Organization],0)),"")</f>
        <v>SMM</v>
      </c>
      <c r="L1531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1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1531" s="6"/>
      <c r="O1531" s="6"/>
      <c r="P1531" s="6"/>
      <c r="Q1531" s="6">
        <f>INDEX([1]!tblSchedule[Home Game],MATCH(tblTeamSch[[#This Row],[Game Num]],[1]!tblSchedule[GameNum],0))</f>
        <v>1</v>
      </c>
      <c r="R1531" s="7" t="e">
        <f>IF(COUNTIFS(tblTeamSch[Team],tblTeamSch[[#This Row],[Team]],#REF!,1)&gt;1,"Y","")</f>
        <v>#REF!</v>
      </c>
      <c r="S1531" s="6">
        <f>INDEX([1]!tblLoc[Score],MATCH(INDEX([1]!tblOrg[Loc],MATCH(tblTeamSch[[#This Row],[Org]],[1]!tblOrg[Organization],0)),[1]!tblLoc[Loc],0))</f>
        <v>0</v>
      </c>
      <c r="T1531" s="6" t="e">
        <f>INDEX([1]!tblLoc[Score],MATCH(INDEX([1]!tblOrg[Loc],MATCH(#REF!,[1]!tblOrg[Abbr],0)),[1]!tblLoc[Loc],0))</f>
        <v>#REF!</v>
      </c>
      <c r="U1531" s="6">
        <f>IFERROR(INDEX([1]!tblLoc[Score],MATCH(INDEX([1]!tblOrg[Loc],MATCH(INDEX(FacList,MATCH(tblTeamSch[[#This Row],[Facility]],INDEX(FacList,,1),0),3),[1]!tblOrg[Org Num],0)),[1]!tblLoc[Loc],0)),"")</f>
        <v>0</v>
      </c>
      <c r="V1531" s="6">
        <f>IF(OR(tblTeamSch[[#This Row],[Court]]="",tblTeamSch[[#This Row],[Home]]&gt;0),0,IF(tblTeamSch[[#This Row],[Court]]&lt;10,0,IF(tblTeamSch[[#This Row],[Home Court]]=10,0,10)))</f>
        <v>0</v>
      </c>
      <c r="W1531" s="6" t="e">
        <f>COUNTIFS(tblTeamSch[Travel Score for Game],10,tblTeamSch[Home],0,#REF!,#REF!)</f>
        <v>#REF!</v>
      </c>
      <c r="X1531" s="6" t="str">
        <f>IFERROR(INDEX(tblTeamSch[Overall Travel Score],MATCH(tblTeamSch[[#This Row],[Opponent]],tblTeamSch[Team],0)),"")</f>
        <v/>
      </c>
      <c r="Y1531" s="6" cm="1">
        <f t="array" ref="Y1531">IF(Y1530="Num",1,IF(Y1530="","",IF(Y1530+1&gt;TotalNumRegGames*2,"",Y1530+1)))</f>
        <v>1530</v>
      </c>
    </row>
    <row r="1532" spans="1:25" ht="13.35" customHeight="1" x14ac:dyDescent="0.3">
      <c r="A1532" s="6" cm="1">
        <f t="array" ref="A15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396</v>
      </c>
      <c r="B1532" s="6" cm="1">
        <f t="array" ref="B15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2" s="6">
        <f>IFERROR(INDEX([1]!tblSchedule[Week Game Scheduled],MATCH(tblTeamSch[[#This Row],[Game Num]],[1]!tblSchedule[GameNum],0)),"")</f>
        <v>6</v>
      </c>
      <c r="D1532" s="6">
        <f>IFERROR(INDEX([1]!tblSchedule[Round],MATCH(tblTeamSch[[#This Row],[Game Num]],[1]!tblSchedule[GameNum],0)),"")</f>
        <v>3</v>
      </c>
      <c r="E1532" s="6">
        <f>IFERROR(INDEX([1]!tblSchedule[Rnd Sch],MATCH(tblTeamSch[[#This Row],[Game Num]],[1]!tblSchedule[GameNum],0)),"")</f>
        <v>3</v>
      </c>
      <c r="F1532" s="6" t="str">
        <f>IFERROR(INDEX([1]!tblSchedule[DLC],MATCH(tblTeamSch[[#This Row],[Game Num]],[1]!tblSchedule[GameNum],0)),"")</f>
        <v>6B3</v>
      </c>
      <c r="G1532" s="7" t="str">
        <f>IFERROR(INDEX([1]!tblSchedule[Facility],MATCH(tblTeamSch[[#This Row],[Game Num]],[1]!tblSchedule[GameNum],0)),"")</f>
        <v>St. Margaret Mary PAC (smaller gym)</v>
      </c>
      <c r="H1532" s="8">
        <f>IFERROR(INDEX([1]!tblSchedule[Game Date],MATCH(tblTeamSch[[#This Row],[Game Num]],[1]!tblSchedule[GameNum],0)),"")</f>
        <v>46026</v>
      </c>
      <c r="I1532" s="9">
        <f>IFERROR(INDEX([1]!tblSchedule[Game Time],MATCH(tblTeamSch[[#This Row],[Game Num]],[1]!tblSchedule[GameNum],0)),"")</f>
        <v>0.5625</v>
      </c>
      <c r="J1532" s="10" t="str">
        <f>IFERROR(INDEX([1]!tblTeams[Organization],MATCH(tblTeamSch[[#This Row],[Team]],[1]!tblTeams[Team],0)),"")</f>
        <v>St. Margaret Mary</v>
      </c>
      <c r="K1532" s="10" t="str">
        <f>IFERROR(INDEX([1]!tblOrg[Abbr],MATCH(tblTeamSch[[#This Row],[Org]],[1]!tblOrg[Organization],0)),"")</f>
        <v>SMM</v>
      </c>
      <c r="L1532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2" s="10" t="str">
        <f>IFERROR(INDEX(IF(tblTeamSch[[#This Row],[1vs2]]=1,[1]!tblSchedule[Team 2 Name],[1]!tblSchedule[Team 1 Name]),MATCH(tblTeamSch[[#This Row],[Game Num]],[1]!tblSchedule[GameNum],0)),"")</f>
        <v>St. Mary BB 6B - White</v>
      </c>
      <c r="N1532" s="6"/>
      <c r="O1532" s="6"/>
      <c r="P1532" s="6"/>
      <c r="Q1532" s="6">
        <f>INDEX([1]!tblSchedule[Home Game],MATCH(tblTeamSch[[#This Row],[Game Num]],[1]!tblSchedule[GameNum],0))</f>
        <v>1</v>
      </c>
      <c r="R1532" s="7" t="e">
        <f>IF(COUNTIFS(tblTeamSch[Team],tblTeamSch[[#This Row],[Team]],#REF!,1)&gt;1,"Y","")</f>
        <v>#REF!</v>
      </c>
      <c r="S1532" s="6">
        <f>INDEX([1]!tblLoc[Score],MATCH(INDEX([1]!tblOrg[Loc],MATCH(tblTeamSch[[#This Row],[Org]],[1]!tblOrg[Organization],0)),[1]!tblLoc[Loc],0))</f>
        <v>0</v>
      </c>
      <c r="T1532" s="6" t="e">
        <f>INDEX([1]!tblLoc[Score],MATCH(INDEX([1]!tblOrg[Loc],MATCH(#REF!,[1]!tblOrg[Abbr],0)),[1]!tblLoc[Loc],0))</f>
        <v>#REF!</v>
      </c>
      <c r="U1532" s="6">
        <f>IFERROR(INDEX([1]!tblLoc[Score],MATCH(INDEX([1]!tblOrg[Loc],MATCH(INDEX(FacList,MATCH(tblTeamSch[[#This Row],[Facility]],INDEX(FacList,,1),0),3),[1]!tblOrg[Org Num],0)),[1]!tblLoc[Loc],0)),"")</f>
        <v>0</v>
      </c>
      <c r="V1532" s="6">
        <f>IF(OR(tblTeamSch[[#This Row],[Court]]="",tblTeamSch[[#This Row],[Home]]&gt;0),0,IF(tblTeamSch[[#This Row],[Court]]&lt;10,0,IF(tblTeamSch[[#This Row],[Home Court]]=10,0,10)))</f>
        <v>0</v>
      </c>
      <c r="W1532" s="6" t="e">
        <f>COUNTIFS(tblTeamSch[Travel Score for Game],10,tblTeamSch[Home],0,#REF!,#REF!)</f>
        <v>#REF!</v>
      </c>
      <c r="X1532" s="6" t="str">
        <f>IFERROR(INDEX(tblTeamSch[Overall Travel Score],MATCH(tblTeamSch[[#This Row],[Opponent]],tblTeamSch[Team],0)),"")</f>
        <v/>
      </c>
      <c r="Y1532" s="6" cm="1">
        <f t="array" ref="Y1532">IF(Y1531="Num",1,IF(Y1531="","",IF(Y1531+1&gt;TotalNumRegGames*2,"",Y1531+1)))</f>
        <v>1531</v>
      </c>
    </row>
    <row r="1533" spans="1:25" ht="13.35" customHeight="1" x14ac:dyDescent="0.3">
      <c r="A1533" s="6" cm="1">
        <f t="array" ref="A15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406</v>
      </c>
      <c r="B1533" s="6" cm="1">
        <f t="array" ref="B15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33" s="6">
        <f>IFERROR(INDEX([1]!tblSchedule[Week Game Scheduled],MATCH(tblTeamSch[[#This Row],[Game Num]],[1]!tblSchedule[GameNum],0)),"")</f>
        <v>7</v>
      </c>
      <c r="D1533" s="6">
        <f>IFERROR(INDEX([1]!tblSchedule[Round],MATCH(tblTeamSch[[#This Row],[Game Num]],[1]!tblSchedule[GameNum],0)),"")</f>
        <v>4</v>
      </c>
      <c r="E1533" s="6">
        <f>IFERROR(INDEX([1]!tblSchedule[Rnd Sch],MATCH(tblTeamSch[[#This Row],[Game Num]],[1]!tblSchedule[GameNum],0)),"")</f>
        <v>4</v>
      </c>
      <c r="F1533" s="6" t="str">
        <f>IFERROR(INDEX([1]!tblSchedule[DLC],MATCH(tblTeamSch[[#This Row],[Game Num]],[1]!tblSchedule[GameNum],0)),"")</f>
        <v>6B3</v>
      </c>
      <c r="G1533" s="7" t="str">
        <f>IFERROR(INDEX([1]!tblSchedule[Facility],MATCH(tblTeamSch[[#This Row],[Game Num]],[1]!tblSchedule[GameNum],0)),"")</f>
        <v>St. Margaret Mary PAC (smaller gym)</v>
      </c>
      <c r="H1533" s="8">
        <f>IFERROR(INDEX([1]!tblSchedule[Game Date],MATCH(tblTeamSch[[#This Row],[Game Num]],[1]!tblSchedule[GameNum],0)),"")</f>
        <v>46033</v>
      </c>
      <c r="I1533" s="9">
        <f>IFERROR(INDEX([1]!tblSchedule[Game Time],MATCH(tblTeamSch[[#This Row],[Game Num]],[1]!tblSchedule[GameNum],0)),"")</f>
        <v>0.5625</v>
      </c>
      <c r="J1533" s="10" t="str">
        <f>IFERROR(INDEX([1]!tblTeams[Organization],MATCH(tblTeamSch[[#This Row],[Team]],[1]!tblTeams[Team],0)),"")</f>
        <v>St. Margaret Mary</v>
      </c>
      <c r="K1533" s="10" t="str">
        <f>IFERROR(INDEX([1]!tblOrg[Abbr],MATCH(tblTeamSch[[#This Row],[Org]],[1]!tblOrg[Organization],0)),"")</f>
        <v>SMM</v>
      </c>
      <c r="L1533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3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1533" s="6"/>
      <c r="O1533" s="6"/>
      <c r="P1533" s="6"/>
      <c r="Q1533" s="6">
        <f>INDEX([1]!tblSchedule[Home Game],MATCH(tblTeamSch[[#This Row],[Game Num]],[1]!tblSchedule[GameNum],0))</f>
        <v>1</v>
      </c>
      <c r="R1533" s="7" t="e">
        <f>IF(COUNTIFS(tblTeamSch[Team],tblTeamSch[[#This Row],[Team]],#REF!,1)&gt;1,"Y","")</f>
        <v>#REF!</v>
      </c>
      <c r="S1533" s="6">
        <f>INDEX([1]!tblLoc[Score],MATCH(INDEX([1]!tblOrg[Loc],MATCH(tblTeamSch[[#This Row],[Org]],[1]!tblOrg[Organization],0)),[1]!tblLoc[Loc],0))</f>
        <v>0</v>
      </c>
      <c r="T1533" s="6" t="e">
        <f>INDEX([1]!tblLoc[Score],MATCH(INDEX([1]!tblOrg[Loc],MATCH(#REF!,[1]!tblOrg[Abbr],0)),[1]!tblLoc[Loc],0))</f>
        <v>#REF!</v>
      </c>
      <c r="U1533" s="6">
        <f>IFERROR(INDEX([1]!tblLoc[Score],MATCH(INDEX([1]!tblOrg[Loc],MATCH(INDEX(FacList,MATCH(tblTeamSch[[#This Row],[Facility]],INDEX(FacList,,1),0),3),[1]!tblOrg[Org Num],0)),[1]!tblLoc[Loc],0)),"")</f>
        <v>0</v>
      </c>
      <c r="V1533" s="6">
        <f>IF(OR(tblTeamSch[[#This Row],[Court]]="",tblTeamSch[[#This Row],[Home]]&gt;0),0,IF(tblTeamSch[[#This Row],[Court]]&lt;10,0,IF(tblTeamSch[[#This Row],[Home Court]]=10,0,10)))</f>
        <v>0</v>
      </c>
      <c r="W1533" s="6" t="e">
        <f>COUNTIFS(tblTeamSch[Travel Score for Game],10,tblTeamSch[Home],0,#REF!,#REF!)</f>
        <v>#REF!</v>
      </c>
      <c r="X1533" s="6" t="str">
        <f>IFERROR(INDEX(tblTeamSch[Overall Travel Score],MATCH(tblTeamSch[[#This Row],[Opponent]],tblTeamSch[Team],0)),"")</f>
        <v/>
      </c>
      <c r="Y1533" s="6" cm="1">
        <f t="array" ref="Y1533">IF(Y1532="Num",1,IF(Y1532="","",IF(Y1532+1&gt;TotalNumRegGames*2,"",Y1532+1)))</f>
        <v>1532</v>
      </c>
    </row>
    <row r="1534" spans="1:25" ht="13.35" customHeight="1" x14ac:dyDescent="0.3">
      <c r="A1534" s="6" cm="1">
        <f t="array" ref="A15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428</v>
      </c>
      <c r="B1534" s="6" cm="1">
        <f t="array" ref="B15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34" s="6">
        <f>IFERROR(INDEX([1]!tblSchedule[Week Game Scheduled],MATCH(tblTeamSch[[#This Row],[Game Num]],[1]!tblSchedule[GameNum],0)),"")</f>
        <v>8</v>
      </c>
      <c r="D1534" s="6">
        <f>IFERROR(INDEX([1]!tblSchedule[Round],MATCH(tblTeamSch[[#This Row],[Game Num]],[1]!tblSchedule[GameNum],0)),"")</f>
        <v>5</v>
      </c>
      <c r="E1534" s="6">
        <f>IFERROR(INDEX([1]!tblSchedule[Rnd Sch],MATCH(tblTeamSch[[#This Row],[Game Num]],[1]!tblSchedule[GameNum],0)),"")</f>
        <v>5</v>
      </c>
      <c r="F1534" s="6" t="str">
        <f>IFERROR(INDEX([1]!tblSchedule[DLC],MATCH(tblTeamSch[[#This Row],[Game Num]],[1]!tblSchedule[GameNum],0)),"")</f>
        <v>6B3</v>
      </c>
      <c r="G1534" s="7" t="str">
        <f>IFERROR(INDEX([1]!tblSchedule[Facility],MATCH(tblTeamSch[[#This Row],[Game Num]],[1]!tblSchedule[GameNum],0)),"")</f>
        <v>St. Margaret Mary PAC (smaller gym)</v>
      </c>
      <c r="H1534" s="8">
        <f>IFERROR(INDEX([1]!tblSchedule[Game Date],MATCH(tblTeamSch[[#This Row],[Game Num]],[1]!tblSchedule[GameNum],0)),"")</f>
        <v>46040</v>
      </c>
      <c r="I1534" s="9">
        <f>IFERROR(INDEX([1]!tblSchedule[Game Time],MATCH(tblTeamSch[[#This Row],[Game Num]],[1]!tblSchedule[GameNum],0)),"")</f>
        <v>0.64583333333333337</v>
      </c>
      <c r="J1534" s="10" t="str">
        <f>IFERROR(INDEX([1]!tblTeams[Organization],MATCH(tblTeamSch[[#This Row],[Team]],[1]!tblTeams[Team],0)),"")</f>
        <v>St. Margaret Mary</v>
      </c>
      <c r="K1534" s="10" t="str">
        <f>IFERROR(INDEX([1]!tblOrg[Abbr],MATCH(tblTeamSch[[#This Row],[Org]],[1]!tblOrg[Organization],0)),"")</f>
        <v>SMM</v>
      </c>
      <c r="L1534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4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1534" s="6"/>
      <c r="O1534" s="6"/>
      <c r="P1534" s="6"/>
      <c r="Q1534" s="6">
        <f>INDEX([1]!tblSchedule[Home Game],MATCH(tblTeamSch[[#This Row],[Game Num]],[1]!tblSchedule[GameNum],0))</f>
        <v>1</v>
      </c>
      <c r="R1534" s="7" t="e">
        <f>IF(COUNTIFS(tblTeamSch[Team],tblTeamSch[[#This Row],[Team]],#REF!,1)&gt;1,"Y","")</f>
        <v>#REF!</v>
      </c>
      <c r="S1534" s="6">
        <f>INDEX([1]!tblLoc[Score],MATCH(INDEX([1]!tblOrg[Loc],MATCH(tblTeamSch[[#This Row],[Org]],[1]!tblOrg[Organization],0)),[1]!tblLoc[Loc],0))</f>
        <v>0</v>
      </c>
      <c r="T1534" s="6" t="e">
        <f>INDEX([1]!tblLoc[Score],MATCH(INDEX([1]!tblOrg[Loc],MATCH(#REF!,[1]!tblOrg[Abbr],0)),[1]!tblLoc[Loc],0))</f>
        <v>#REF!</v>
      </c>
      <c r="U1534" s="6">
        <f>IFERROR(INDEX([1]!tblLoc[Score],MATCH(INDEX([1]!tblOrg[Loc],MATCH(INDEX(FacList,MATCH(tblTeamSch[[#This Row],[Facility]],INDEX(FacList,,1),0),3),[1]!tblOrg[Org Num],0)),[1]!tblLoc[Loc],0)),"")</f>
        <v>0</v>
      </c>
      <c r="V1534" s="6">
        <f>IF(OR(tblTeamSch[[#This Row],[Court]]="",tblTeamSch[[#This Row],[Home]]&gt;0),0,IF(tblTeamSch[[#This Row],[Court]]&lt;10,0,IF(tblTeamSch[[#This Row],[Home Court]]=10,0,10)))</f>
        <v>0</v>
      </c>
      <c r="W1534" s="6" t="e">
        <f>COUNTIFS(tblTeamSch[Travel Score for Game],10,tblTeamSch[Home],0,#REF!,#REF!)</f>
        <v>#REF!</v>
      </c>
      <c r="X1534" s="6" t="str">
        <f>IFERROR(INDEX(tblTeamSch[Overall Travel Score],MATCH(tblTeamSch[[#This Row],[Opponent]],tblTeamSch[Team],0)),"")</f>
        <v/>
      </c>
      <c r="Y1534" s="6" cm="1">
        <f t="array" ref="Y1534">IF(Y1533="Num",1,IF(Y1533="","",IF(Y1533+1&gt;TotalNumRegGames*2,"",Y1533+1)))</f>
        <v>1533</v>
      </c>
    </row>
    <row r="1535" spans="1:25" ht="13.35" customHeight="1" x14ac:dyDescent="0.3">
      <c r="A1535" s="6" cm="1">
        <f t="array" ref="A15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432</v>
      </c>
      <c r="B1535" s="6" cm="1">
        <f t="array" ref="B15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35" s="6">
        <f>IFERROR(INDEX([1]!tblSchedule[Week Game Scheduled],MATCH(tblTeamSch[[#This Row],[Game Num]],[1]!tblSchedule[GameNum],0)),"")</f>
        <v>9</v>
      </c>
      <c r="D1535" s="6">
        <f>IFERROR(INDEX([1]!tblSchedule[Round],MATCH(tblTeamSch[[#This Row],[Game Num]],[1]!tblSchedule[GameNum],0)),"")</f>
        <v>6</v>
      </c>
      <c r="E1535" s="6">
        <f>IFERROR(INDEX([1]!tblSchedule[Rnd Sch],MATCH(tblTeamSch[[#This Row],[Game Num]],[1]!tblSchedule[GameNum],0)),"")</f>
        <v>6</v>
      </c>
      <c r="F1535" s="6" t="str">
        <f>IFERROR(INDEX([1]!tblSchedule[DLC],MATCH(tblTeamSch[[#This Row],[Game Num]],[1]!tblSchedule[GameNum],0)),"")</f>
        <v>6B3</v>
      </c>
      <c r="G1535" s="7" t="str">
        <f>IFERROR(INDEX([1]!tblSchedule[Facility],MATCH(tblTeamSch[[#This Row],[Game Num]],[1]!tblSchedule[GameNum],0)),"")</f>
        <v>St. Margaret Mary PAC (smaller gym)</v>
      </c>
      <c r="H1535" s="8">
        <f>IFERROR(INDEX([1]!tblSchedule[Game Date],MATCH(tblTeamSch[[#This Row],[Game Num]],[1]!tblSchedule[GameNum],0)),"")</f>
        <v>46047</v>
      </c>
      <c r="I1535" s="9">
        <f>IFERROR(INDEX([1]!tblSchedule[Game Time],MATCH(tblTeamSch[[#This Row],[Game Num]],[1]!tblSchedule[GameNum],0)),"")</f>
        <v>0.5625</v>
      </c>
      <c r="J1535" s="10" t="str">
        <f>IFERROR(INDEX([1]!tblTeams[Organization],MATCH(tblTeamSch[[#This Row],[Team]],[1]!tblTeams[Team],0)),"")</f>
        <v>St. Margaret Mary</v>
      </c>
      <c r="K1535" s="10" t="str">
        <f>IFERROR(INDEX([1]!tblOrg[Abbr],MATCH(tblTeamSch[[#This Row],[Org]],[1]!tblOrg[Organization],0)),"")</f>
        <v>SMM</v>
      </c>
      <c r="L1535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5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1535" s="6"/>
      <c r="O1535" s="6"/>
      <c r="P1535" s="6"/>
      <c r="Q1535" s="6">
        <f>INDEX([1]!tblSchedule[Home Game],MATCH(tblTeamSch[[#This Row],[Game Num]],[1]!tblSchedule[GameNum],0))</f>
        <v>1</v>
      </c>
      <c r="R1535" s="7" t="e">
        <f>IF(COUNTIFS(tblTeamSch[Team],tblTeamSch[[#This Row],[Team]],#REF!,1)&gt;1,"Y","")</f>
        <v>#REF!</v>
      </c>
      <c r="S1535" s="6">
        <f>INDEX([1]!tblLoc[Score],MATCH(INDEX([1]!tblOrg[Loc],MATCH(tblTeamSch[[#This Row],[Org]],[1]!tblOrg[Organization],0)),[1]!tblLoc[Loc],0))</f>
        <v>0</v>
      </c>
      <c r="T1535" s="6" t="e">
        <f>INDEX([1]!tblLoc[Score],MATCH(INDEX([1]!tblOrg[Loc],MATCH(#REF!,[1]!tblOrg[Abbr],0)),[1]!tblLoc[Loc],0))</f>
        <v>#REF!</v>
      </c>
      <c r="U1535" s="6">
        <f>IFERROR(INDEX([1]!tblLoc[Score],MATCH(INDEX([1]!tblOrg[Loc],MATCH(INDEX(FacList,MATCH(tblTeamSch[[#This Row],[Facility]],INDEX(FacList,,1),0),3),[1]!tblOrg[Org Num],0)),[1]!tblLoc[Loc],0)),"")</f>
        <v>0</v>
      </c>
      <c r="V1535" s="6">
        <f>IF(OR(tblTeamSch[[#This Row],[Court]]="",tblTeamSch[[#This Row],[Home]]&gt;0),0,IF(tblTeamSch[[#This Row],[Court]]&lt;10,0,IF(tblTeamSch[[#This Row],[Home Court]]=10,0,10)))</f>
        <v>0</v>
      </c>
      <c r="W1535" s="6" t="e">
        <f>COUNTIFS(tblTeamSch[Travel Score for Game],10,tblTeamSch[Home],0,#REF!,#REF!)</f>
        <v>#REF!</v>
      </c>
      <c r="X1535" s="6" t="str">
        <f>IFERROR(INDEX(tblTeamSch[Overall Travel Score],MATCH(tblTeamSch[[#This Row],[Opponent]],tblTeamSch[Team],0)),"")</f>
        <v/>
      </c>
      <c r="Y1535" s="6" cm="1">
        <f t="array" ref="Y1535">IF(Y1534="Num",1,IF(Y1534="","",IF(Y1534+1&gt;TotalNumRegGames*2,"",Y1534+1)))</f>
        <v>1534</v>
      </c>
    </row>
    <row r="1536" spans="1:25" ht="13.35" customHeight="1" x14ac:dyDescent="0.3">
      <c r="A1536" s="6" cm="1">
        <f t="array" ref="A15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445</v>
      </c>
      <c r="B1536" s="6" cm="1">
        <f t="array" ref="B15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36" s="6">
        <f>IFERROR(INDEX([1]!tblSchedule[Week Game Scheduled],MATCH(tblTeamSch[[#This Row],[Game Num]],[1]!tblSchedule[GameNum],0)),"")</f>
        <v>10</v>
      </c>
      <c r="D1536" s="6">
        <f>IFERROR(INDEX([1]!tblSchedule[Round],MATCH(tblTeamSch[[#This Row],[Game Num]],[1]!tblSchedule[GameNum],0)),"")</f>
        <v>7</v>
      </c>
      <c r="E1536" s="6">
        <f>IFERROR(INDEX([1]!tblSchedule[Rnd Sch],MATCH(tblTeamSch[[#This Row],[Game Num]],[1]!tblSchedule[GameNum],0)),"")</f>
        <v>7</v>
      </c>
      <c r="F1536" s="6" t="str">
        <f>IFERROR(INDEX([1]!tblSchedule[DLC],MATCH(tblTeamSch[[#This Row],[Game Num]],[1]!tblSchedule[GameNum],0)),"")</f>
        <v>6B3</v>
      </c>
      <c r="G1536" s="7" t="str">
        <f>IFERROR(INDEX([1]!tblSchedule[Facility],MATCH(tblTeamSch[[#This Row],[Game Num]],[1]!tblSchedule[GameNum],0)),"")</f>
        <v>Mary Queen of Peace</v>
      </c>
      <c r="H1536" s="8">
        <f>IFERROR(INDEX([1]!tblSchedule[Game Date],MATCH(tblTeamSch[[#This Row],[Game Num]],[1]!tblSchedule[GameNum],0)),"")</f>
        <v>46054</v>
      </c>
      <c r="I1536" s="9">
        <f>IFERROR(INDEX([1]!tblSchedule[Game Time],MATCH(tblTeamSch[[#This Row],[Game Num]],[1]!tblSchedule[GameNum],0)),"")</f>
        <v>0.66666666666666663</v>
      </c>
      <c r="J1536" s="10" t="str">
        <f>IFERROR(INDEX([1]!tblTeams[Organization],MATCH(tblTeamSch[[#This Row],[Team]],[1]!tblTeams[Team],0)),"")</f>
        <v>St. Margaret Mary</v>
      </c>
      <c r="K1536" s="10" t="str">
        <f>IFERROR(INDEX([1]!tblOrg[Abbr],MATCH(tblTeamSch[[#This Row],[Org]],[1]!tblOrg[Organization],0)),"")</f>
        <v>SMM</v>
      </c>
      <c r="L1536" s="10" t="str">
        <f>IFERROR(INDEX(IF(tblTeamSch[[#This Row],[1vs2]]=1,[1]!tblSchedule[Team 1 Name],[1]!tblSchedule[Team 2 Name]),MATCH(tblTeamSch[[#This Row],[Game Num]],[1]!tblSchedule[GameNum],0)),"")</f>
        <v>St. Margaret Mary BB 6B#3 Red</v>
      </c>
      <c r="M1536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1536" s="6"/>
      <c r="O1536" s="6"/>
      <c r="P1536" s="6"/>
      <c r="Q1536" s="6">
        <f>INDEX([1]!tblSchedule[Home Game],MATCH(tblTeamSch[[#This Row],[Game Num]],[1]!tblSchedule[GameNum],0))</f>
        <v>1</v>
      </c>
      <c r="R1536" s="7" t="e">
        <f>IF(COUNTIFS(tblTeamSch[Team],tblTeamSch[[#This Row],[Team]],#REF!,1)&gt;1,"Y","")</f>
        <v>#REF!</v>
      </c>
      <c r="S1536" s="6">
        <f>INDEX([1]!tblLoc[Score],MATCH(INDEX([1]!tblOrg[Loc],MATCH(tblTeamSch[[#This Row],[Org]],[1]!tblOrg[Organization],0)),[1]!tblLoc[Loc],0))</f>
        <v>0</v>
      </c>
      <c r="T1536" s="6" t="e">
        <f>INDEX([1]!tblLoc[Score],MATCH(INDEX([1]!tblOrg[Loc],MATCH(#REF!,[1]!tblOrg[Abbr],0)),[1]!tblLoc[Loc],0))</f>
        <v>#REF!</v>
      </c>
      <c r="U1536" s="6">
        <f>IFERROR(INDEX([1]!tblLoc[Score],MATCH(INDEX([1]!tblOrg[Loc],MATCH(INDEX(FacList,MATCH(tblTeamSch[[#This Row],[Facility]],INDEX(FacList,,1),0),3),[1]!tblOrg[Org Num],0)),[1]!tblLoc[Loc],0)),"")</f>
        <v>10</v>
      </c>
      <c r="V1536" s="6">
        <f>IF(OR(tblTeamSch[[#This Row],[Court]]="",tblTeamSch[[#This Row],[Home]]&gt;0),0,IF(tblTeamSch[[#This Row],[Court]]&lt;10,0,IF(tblTeamSch[[#This Row],[Home Court]]=10,0,10)))</f>
        <v>0</v>
      </c>
      <c r="W1536" s="6" t="e">
        <f>COUNTIFS(tblTeamSch[Travel Score for Game],10,tblTeamSch[Home],0,#REF!,#REF!)</f>
        <v>#REF!</v>
      </c>
      <c r="X1536" s="6" t="str">
        <f>IFERROR(INDEX(tblTeamSch[Overall Travel Score],MATCH(tblTeamSch[[#This Row],[Opponent]],tblTeamSch[Team],0)),"")</f>
        <v/>
      </c>
      <c r="Y1536" s="6" cm="1">
        <f t="array" ref="Y1536">IF(Y1535="Num",1,IF(Y1535="","",IF(Y1535+1&gt;TotalNumRegGames*2,"",Y1535+1)))</f>
        <v>1535</v>
      </c>
    </row>
    <row r="1537" spans="1:25" ht="13.35" customHeight="1" x14ac:dyDescent="0.3">
      <c r="A1537" s="6" cm="1">
        <f t="array" ref="A15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380</v>
      </c>
      <c r="B1537" s="6" cm="1">
        <f t="array" ref="B15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7" s="6">
        <f>IFERROR(INDEX([1]!tblSchedule[Week Game Scheduled],MATCH(tblTeamSch[[#This Row],[Game Num]],[1]!tblSchedule[GameNum],0)),"")</f>
        <v>50</v>
      </c>
      <c r="D1537" s="6">
        <f>IFERROR(INDEX([1]!tblSchedule[Round],MATCH(tblTeamSch[[#This Row],[Game Num]],[1]!tblSchedule[GameNum],0)),"")</f>
        <v>1</v>
      </c>
      <c r="E1537" s="6">
        <f>IFERROR(INDEX([1]!tblSchedule[Rnd Sch],MATCH(tblTeamSch[[#This Row],[Game Num]],[1]!tblSchedule[GameNum],0)),"")</f>
        <v>1</v>
      </c>
      <c r="F1537" s="6" t="str">
        <f>IFERROR(INDEX([1]!tblSchedule[DLC],MATCH(tblTeamSch[[#This Row],[Game Num]],[1]!tblSchedule[GameNum],0)),"")</f>
        <v>6B3</v>
      </c>
      <c r="G1537" s="7" t="str">
        <f>IFERROR(INDEX([1]!tblSchedule[Facility],MATCH(tblTeamSch[[#This Row],[Game Num]],[1]!tblSchedule[GameNum],0)),"")</f>
        <v>St. Stephen Martyr Gym</v>
      </c>
      <c r="H1537" s="8">
        <f>IFERROR(INDEX([1]!tblSchedule[Game Date],MATCH(tblTeamSch[[#This Row],[Game Num]],[1]!tblSchedule[GameNum],0)),"")</f>
        <v>45998</v>
      </c>
      <c r="I1537" s="9">
        <f>IFERROR(INDEX([1]!tblSchedule[Game Time],MATCH(tblTeamSch[[#This Row],[Game Num]],[1]!tblSchedule[GameNum],0)),"")</f>
        <v>0.66666666666666663</v>
      </c>
      <c r="J1537" s="10" t="str">
        <f>IFERROR(INDEX([1]!tblTeams[Organization],MATCH(tblTeamSch[[#This Row],[Team]],[1]!tblTeams[Team],0)),"")</f>
        <v>St. Margaret Mary</v>
      </c>
      <c r="K1537" s="10" t="str">
        <f>IFERROR(INDEX([1]!tblOrg[Abbr],MATCH(tblTeamSch[[#This Row],[Org]],[1]!tblOrg[Organization],0)),"")</f>
        <v>SMM</v>
      </c>
      <c r="L1537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37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1537" s="6"/>
      <c r="O1537" s="6"/>
      <c r="P1537" s="6"/>
      <c r="Q1537" s="6">
        <f>INDEX([1]!tblSchedule[Home Game],MATCH(tblTeamSch[[#This Row],[Game Num]],[1]!tblSchedule[GameNum],0))</f>
        <v>0</v>
      </c>
      <c r="R1537" s="7" t="e">
        <f>IF(COUNTIFS(tblTeamSch[Team],tblTeamSch[[#This Row],[Team]],#REF!,1)&gt;1,"Y","")</f>
        <v>#REF!</v>
      </c>
      <c r="S1537" s="6">
        <f>INDEX([1]!tblLoc[Score],MATCH(INDEX([1]!tblOrg[Loc],MATCH(tblTeamSch[[#This Row],[Org]],[1]!tblOrg[Organization],0)),[1]!tblLoc[Loc],0))</f>
        <v>0</v>
      </c>
      <c r="T1537" s="6" t="e">
        <f>INDEX([1]!tblLoc[Score],MATCH(INDEX([1]!tblOrg[Loc],MATCH(#REF!,[1]!tblOrg[Abbr],0)),[1]!tblLoc[Loc],0))</f>
        <v>#REF!</v>
      </c>
      <c r="U1537" s="6">
        <f>IFERROR(INDEX([1]!tblLoc[Score],MATCH(INDEX([1]!tblOrg[Loc],MATCH(INDEX(FacList,MATCH(tblTeamSch[[#This Row],[Facility]],INDEX(FacList,,1),0),3),[1]!tblOrg[Org Num],0)),[1]!tblLoc[Loc],0)),"")</f>
        <v>0</v>
      </c>
      <c r="V1537" s="6">
        <f>IF(OR(tblTeamSch[[#This Row],[Court]]="",tblTeamSch[[#This Row],[Home]]&gt;0),0,IF(tblTeamSch[[#This Row],[Court]]&lt;10,0,IF(tblTeamSch[[#This Row],[Home Court]]=10,0,10)))</f>
        <v>0</v>
      </c>
      <c r="W1537" s="6" t="e">
        <f>COUNTIFS(tblTeamSch[Travel Score for Game],10,tblTeamSch[Home],0,#REF!,#REF!)</f>
        <v>#REF!</v>
      </c>
      <c r="X1537" s="6" t="str">
        <f>IFERROR(INDEX(tblTeamSch[Overall Travel Score],MATCH(tblTeamSch[[#This Row],[Opponent]],tblTeamSch[Team],0)),"")</f>
        <v/>
      </c>
      <c r="Y1537" s="6" cm="1">
        <f t="array" ref="Y1537">IF(Y1536="Num",1,IF(Y1536="","",IF(Y1536+1&gt;TotalNumRegGames*2,"",Y1536+1)))</f>
        <v>1536</v>
      </c>
    </row>
    <row r="1538" spans="1:25" ht="13.35" customHeight="1" x14ac:dyDescent="0.3">
      <c r="A1538" s="6" cm="1">
        <f t="array" ref="A15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392</v>
      </c>
      <c r="B1538" s="6" cm="1">
        <f t="array" ref="B15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8" s="6">
        <f>IFERROR(INDEX([1]!tblSchedule[Week Game Scheduled],MATCH(tblTeamSch[[#This Row],[Game Num]],[1]!tblSchedule[GameNum],0)),"")</f>
        <v>50</v>
      </c>
      <c r="D1538" s="6">
        <f>IFERROR(INDEX([1]!tblSchedule[Round],MATCH(tblTeamSch[[#This Row],[Game Num]],[1]!tblSchedule[GameNum],0)),"")</f>
        <v>2</v>
      </c>
      <c r="E1538" s="6">
        <f>IFERROR(INDEX([1]!tblSchedule[Rnd Sch],MATCH(tblTeamSch[[#This Row],[Game Num]],[1]!tblSchedule[GameNum],0)),"")</f>
        <v>2</v>
      </c>
      <c r="F1538" s="6" t="str">
        <f>IFERROR(INDEX([1]!tblSchedule[DLC],MATCH(tblTeamSch[[#This Row],[Game Num]],[1]!tblSchedule[GameNum],0)),"")</f>
        <v>6B3</v>
      </c>
      <c r="G1538" s="7" t="str">
        <f>IFERROR(INDEX([1]!tblSchedule[Facility],MATCH(tblTeamSch[[#This Row],[Game Num]],[1]!tblSchedule[GameNum],0)),"")</f>
        <v>St. Albert the Great Gym</v>
      </c>
      <c r="H1538" s="8">
        <f>IFERROR(INDEX([1]!tblSchedule[Game Date],MATCH(tblTeamSch[[#This Row],[Game Num]],[1]!tblSchedule[GameNum],0)),"")</f>
        <v>46004</v>
      </c>
      <c r="I1538" s="9">
        <f>IFERROR(INDEX([1]!tblSchedule[Game Time],MATCH(tblTeamSch[[#This Row],[Game Num]],[1]!tblSchedule[GameNum],0)),"")</f>
        <v>0.5</v>
      </c>
      <c r="J1538" s="10" t="str">
        <f>IFERROR(INDEX([1]!tblTeams[Organization],MATCH(tblTeamSch[[#This Row],[Team]],[1]!tblTeams[Team],0)),"")</f>
        <v>St. Margaret Mary</v>
      </c>
      <c r="K1538" s="10" t="str">
        <f>IFERROR(INDEX([1]!tblOrg[Abbr],MATCH(tblTeamSch[[#This Row],[Org]],[1]!tblOrg[Organization],0)),"")</f>
        <v>SMM</v>
      </c>
      <c r="L1538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38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1538" s="6"/>
      <c r="O1538" s="6"/>
      <c r="P1538" s="6"/>
      <c r="Q1538" s="6">
        <f>INDEX([1]!tblSchedule[Home Game],MATCH(tblTeamSch[[#This Row],[Game Num]],[1]!tblSchedule[GameNum],0))</f>
        <v>1</v>
      </c>
      <c r="R1538" s="7" t="e">
        <f>IF(COUNTIFS(tblTeamSch[Team],tblTeamSch[[#This Row],[Team]],#REF!,1)&gt;1,"Y","")</f>
        <v>#REF!</v>
      </c>
      <c r="S1538" s="6">
        <f>INDEX([1]!tblLoc[Score],MATCH(INDEX([1]!tblOrg[Loc],MATCH(tblTeamSch[[#This Row],[Org]],[1]!tblOrg[Organization],0)),[1]!tblLoc[Loc],0))</f>
        <v>0</v>
      </c>
      <c r="T1538" s="6" t="e">
        <f>INDEX([1]!tblLoc[Score],MATCH(INDEX([1]!tblOrg[Loc],MATCH(#REF!,[1]!tblOrg[Abbr],0)),[1]!tblLoc[Loc],0))</f>
        <v>#REF!</v>
      </c>
      <c r="U1538" s="6">
        <f>IFERROR(INDEX([1]!tblLoc[Score],MATCH(INDEX([1]!tblOrg[Loc],MATCH(INDEX(FacList,MATCH(tblTeamSch[[#This Row],[Facility]],INDEX(FacList,,1),0),3),[1]!tblOrg[Org Num],0)),[1]!tblLoc[Loc],0)),"")</f>
        <v>0</v>
      </c>
      <c r="V1538" s="6">
        <f>IF(OR(tblTeamSch[[#This Row],[Court]]="",tblTeamSch[[#This Row],[Home]]&gt;0),0,IF(tblTeamSch[[#This Row],[Court]]&lt;10,0,IF(tblTeamSch[[#This Row],[Home Court]]=10,0,10)))</f>
        <v>0</v>
      </c>
      <c r="W1538" s="6" t="e">
        <f>COUNTIFS(tblTeamSch[Travel Score for Game],10,tblTeamSch[Home],0,#REF!,#REF!)</f>
        <v>#REF!</v>
      </c>
      <c r="X1538" s="6" t="str">
        <f>IFERROR(INDEX(tblTeamSch[Overall Travel Score],MATCH(tblTeamSch[[#This Row],[Opponent]],tblTeamSch[Team],0)),"")</f>
        <v/>
      </c>
      <c r="Y1538" s="6" cm="1">
        <f t="array" ref="Y1538">IF(Y1537="Num",1,IF(Y1537="","",IF(Y1537+1&gt;TotalNumRegGames*2,"",Y1537+1)))</f>
        <v>1537</v>
      </c>
    </row>
    <row r="1539" spans="1:25" ht="13.35" customHeight="1" x14ac:dyDescent="0.3">
      <c r="A1539" s="6" cm="1">
        <f t="array" ref="A15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404</v>
      </c>
      <c r="B1539" s="6" cm="1">
        <f t="array" ref="B15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39" s="6">
        <f>IFERROR(INDEX([1]!tblSchedule[Week Game Scheduled],MATCH(tblTeamSch[[#This Row],[Game Num]],[1]!tblSchedule[GameNum],0)),"")</f>
        <v>6</v>
      </c>
      <c r="D1539" s="6">
        <f>IFERROR(INDEX([1]!tblSchedule[Round],MATCH(tblTeamSch[[#This Row],[Game Num]],[1]!tblSchedule[GameNum],0)),"")</f>
        <v>3</v>
      </c>
      <c r="E1539" s="6">
        <f>IFERROR(INDEX([1]!tblSchedule[Rnd Sch],MATCH(tblTeamSch[[#This Row],[Game Num]],[1]!tblSchedule[GameNum],0)),"")</f>
        <v>3</v>
      </c>
      <c r="F1539" s="6" t="str">
        <f>IFERROR(INDEX([1]!tblSchedule[DLC],MATCH(tblTeamSch[[#This Row],[Game Num]],[1]!tblSchedule[GameNum],0)),"")</f>
        <v>6B3</v>
      </c>
      <c r="G1539" s="7" t="str">
        <f>IFERROR(INDEX([1]!tblSchedule[Facility],MATCH(tblTeamSch[[#This Row],[Game Num]],[1]!tblSchedule[GameNum],0)),"")</f>
        <v>St. Margaret Mary PAC (smaller gym)</v>
      </c>
      <c r="H1539" s="8">
        <f>IFERROR(INDEX([1]!tblSchedule[Game Date],MATCH(tblTeamSch[[#This Row],[Game Num]],[1]!tblSchedule[GameNum],0)),"")</f>
        <v>46026</v>
      </c>
      <c r="I1539" s="9">
        <f>IFERROR(INDEX([1]!tblSchedule[Game Time],MATCH(tblTeamSch[[#This Row],[Game Num]],[1]!tblSchedule[GameNum],0)),"")</f>
        <v>0.60416666666666663</v>
      </c>
      <c r="J1539" s="10" t="str">
        <f>IFERROR(INDEX([1]!tblTeams[Organization],MATCH(tblTeamSch[[#This Row],[Team]],[1]!tblTeams[Team],0)),"")</f>
        <v>St. Margaret Mary</v>
      </c>
      <c r="K1539" s="10" t="str">
        <f>IFERROR(INDEX([1]!tblOrg[Abbr],MATCH(tblTeamSch[[#This Row],[Org]],[1]!tblOrg[Organization],0)),"")</f>
        <v>SMM</v>
      </c>
      <c r="L1539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39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1539" s="6"/>
      <c r="O1539" s="6"/>
      <c r="P1539" s="6"/>
      <c r="Q1539" s="6">
        <f>INDEX([1]!tblSchedule[Home Game],MATCH(tblTeamSch[[#This Row],[Game Num]],[1]!tblSchedule[GameNum],0))</f>
        <v>1</v>
      </c>
      <c r="R1539" s="7" t="e">
        <f>IF(COUNTIFS(tblTeamSch[Team],tblTeamSch[[#This Row],[Team]],#REF!,1)&gt;1,"Y","")</f>
        <v>#REF!</v>
      </c>
      <c r="S1539" s="6">
        <f>INDEX([1]!tblLoc[Score],MATCH(INDEX([1]!tblOrg[Loc],MATCH(tblTeamSch[[#This Row],[Org]],[1]!tblOrg[Organization],0)),[1]!tblLoc[Loc],0))</f>
        <v>0</v>
      </c>
      <c r="T1539" s="6" t="e">
        <f>INDEX([1]!tblLoc[Score],MATCH(INDEX([1]!tblOrg[Loc],MATCH(#REF!,[1]!tblOrg[Abbr],0)),[1]!tblLoc[Loc],0))</f>
        <v>#REF!</v>
      </c>
      <c r="U1539" s="6">
        <f>IFERROR(INDEX([1]!tblLoc[Score],MATCH(INDEX([1]!tblOrg[Loc],MATCH(INDEX(FacList,MATCH(tblTeamSch[[#This Row],[Facility]],INDEX(FacList,,1),0),3),[1]!tblOrg[Org Num],0)),[1]!tblLoc[Loc],0)),"")</f>
        <v>0</v>
      </c>
      <c r="V1539" s="6">
        <f>IF(OR(tblTeamSch[[#This Row],[Court]]="",tblTeamSch[[#This Row],[Home]]&gt;0),0,IF(tblTeamSch[[#This Row],[Court]]&lt;10,0,IF(tblTeamSch[[#This Row],[Home Court]]=10,0,10)))</f>
        <v>0</v>
      </c>
      <c r="W1539" s="6" t="e">
        <f>COUNTIFS(tblTeamSch[Travel Score for Game],10,tblTeamSch[Home],0,#REF!,#REF!)</f>
        <v>#REF!</v>
      </c>
      <c r="X1539" s="6" t="str">
        <f>IFERROR(INDEX(tblTeamSch[Overall Travel Score],MATCH(tblTeamSch[[#This Row],[Opponent]],tblTeamSch[Team],0)),"")</f>
        <v/>
      </c>
      <c r="Y1539" s="6" cm="1">
        <f t="array" ref="Y1539">IF(Y1538="Num",1,IF(Y1538="","",IF(Y1538+1&gt;TotalNumRegGames*2,"",Y1538+1)))</f>
        <v>1538</v>
      </c>
    </row>
    <row r="1540" spans="1:25" ht="13.35" customHeight="1" x14ac:dyDescent="0.3">
      <c r="A1540" s="6" cm="1">
        <f t="array" ref="A15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414</v>
      </c>
      <c r="B1540" s="6" cm="1">
        <f t="array" ref="B15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0" s="6">
        <f>IFERROR(INDEX([1]!tblSchedule[Week Game Scheduled],MATCH(tblTeamSch[[#This Row],[Game Num]],[1]!tblSchedule[GameNum],0)),"")</f>
        <v>7</v>
      </c>
      <c r="D1540" s="6">
        <f>IFERROR(INDEX([1]!tblSchedule[Round],MATCH(tblTeamSch[[#This Row],[Game Num]],[1]!tblSchedule[GameNum],0)),"")</f>
        <v>4</v>
      </c>
      <c r="E1540" s="6">
        <f>IFERROR(INDEX([1]!tblSchedule[Rnd Sch],MATCH(tblTeamSch[[#This Row],[Game Num]],[1]!tblSchedule[GameNum],0)),"")</f>
        <v>4</v>
      </c>
      <c r="F1540" s="6" t="str">
        <f>IFERROR(INDEX([1]!tblSchedule[DLC],MATCH(tblTeamSch[[#This Row],[Game Num]],[1]!tblSchedule[GameNum],0)),"")</f>
        <v>6B3</v>
      </c>
      <c r="G1540" s="7" t="str">
        <f>IFERROR(INDEX([1]!tblSchedule[Facility],MATCH(tblTeamSch[[#This Row],[Game Num]],[1]!tblSchedule[GameNum],0)),"")</f>
        <v>St. Margaret Mary PAC (smaller gym)</v>
      </c>
      <c r="H1540" s="8">
        <f>IFERROR(INDEX([1]!tblSchedule[Game Date],MATCH(tblTeamSch[[#This Row],[Game Num]],[1]!tblSchedule[GameNum],0)),"")</f>
        <v>46033</v>
      </c>
      <c r="I1540" s="9">
        <f>IFERROR(INDEX([1]!tblSchedule[Game Time],MATCH(tblTeamSch[[#This Row],[Game Num]],[1]!tblSchedule[GameNum],0)),"")</f>
        <v>0.64583333333333337</v>
      </c>
      <c r="J1540" s="10" t="str">
        <f>IFERROR(INDEX([1]!tblTeams[Organization],MATCH(tblTeamSch[[#This Row],[Team]],[1]!tblTeams[Team],0)),"")</f>
        <v>St. Margaret Mary</v>
      </c>
      <c r="K1540" s="10" t="str">
        <f>IFERROR(INDEX([1]!tblOrg[Abbr],MATCH(tblTeamSch[[#This Row],[Org]],[1]!tblOrg[Organization],0)),"")</f>
        <v>SMM</v>
      </c>
      <c r="L1540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40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1540" s="6"/>
      <c r="O1540" s="6"/>
      <c r="P1540" s="6"/>
      <c r="Q1540" s="6">
        <f>INDEX([1]!tblSchedule[Home Game],MATCH(tblTeamSch[[#This Row],[Game Num]],[1]!tblSchedule[GameNum],0))</f>
        <v>1</v>
      </c>
      <c r="R1540" s="7" t="e">
        <f>IF(COUNTIFS(tblTeamSch[Team],tblTeamSch[[#This Row],[Team]],#REF!,1)&gt;1,"Y","")</f>
        <v>#REF!</v>
      </c>
      <c r="S1540" s="6">
        <f>INDEX([1]!tblLoc[Score],MATCH(INDEX([1]!tblOrg[Loc],MATCH(tblTeamSch[[#This Row],[Org]],[1]!tblOrg[Organization],0)),[1]!tblLoc[Loc],0))</f>
        <v>0</v>
      </c>
      <c r="T1540" s="6" t="e">
        <f>INDEX([1]!tblLoc[Score],MATCH(INDEX([1]!tblOrg[Loc],MATCH(#REF!,[1]!tblOrg[Abbr],0)),[1]!tblLoc[Loc],0))</f>
        <v>#REF!</v>
      </c>
      <c r="U1540" s="6">
        <f>IFERROR(INDEX([1]!tblLoc[Score],MATCH(INDEX([1]!tblOrg[Loc],MATCH(INDEX(FacList,MATCH(tblTeamSch[[#This Row],[Facility]],INDEX(FacList,,1),0),3),[1]!tblOrg[Org Num],0)),[1]!tblLoc[Loc],0)),"")</f>
        <v>0</v>
      </c>
      <c r="V1540" s="6">
        <f>IF(OR(tblTeamSch[[#This Row],[Court]]="",tblTeamSch[[#This Row],[Home]]&gt;0),0,IF(tblTeamSch[[#This Row],[Court]]&lt;10,0,IF(tblTeamSch[[#This Row],[Home Court]]=10,0,10)))</f>
        <v>0</v>
      </c>
      <c r="W1540" s="6" t="e">
        <f>COUNTIFS(tblTeamSch[Travel Score for Game],10,tblTeamSch[Home],0,#REF!,#REF!)</f>
        <v>#REF!</v>
      </c>
      <c r="X1540" s="6" t="str">
        <f>IFERROR(INDEX(tblTeamSch[Overall Travel Score],MATCH(tblTeamSch[[#This Row],[Opponent]],tblTeamSch[Team],0)),"")</f>
        <v/>
      </c>
      <c r="Y1540" s="6" cm="1">
        <f t="array" ref="Y1540">IF(Y1539="Num",1,IF(Y1539="","",IF(Y1539+1&gt;TotalNumRegGames*2,"",Y1539+1)))</f>
        <v>1539</v>
      </c>
    </row>
    <row r="1541" spans="1:25" ht="13.35" customHeight="1" x14ac:dyDescent="0.3">
      <c r="A1541" s="6" cm="1">
        <f t="array" ref="A15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427</v>
      </c>
      <c r="B1541" s="6" cm="1">
        <f t="array" ref="B15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1" s="6">
        <f>IFERROR(INDEX([1]!tblSchedule[Week Game Scheduled],MATCH(tblTeamSch[[#This Row],[Game Num]],[1]!tblSchedule[GameNum],0)),"")</f>
        <v>8</v>
      </c>
      <c r="D1541" s="6">
        <f>IFERROR(INDEX([1]!tblSchedule[Round],MATCH(tblTeamSch[[#This Row],[Game Num]],[1]!tblSchedule[GameNum],0)),"")</f>
        <v>5</v>
      </c>
      <c r="E1541" s="6">
        <f>IFERROR(INDEX([1]!tblSchedule[Rnd Sch],MATCH(tblTeamSch[[#This Row],[Game Num]],[1]!tblSchedule[GameNum],0)),"")</f>
        <v>5</v>
      </c>
      <c r="F1541" s="6" t="str">
        <f>IFERROR(INDEX([1]!tblSchedule[DLC],MATCH(tblTeamSch[[#This Row],[Game Num]],[1]!tblSchedule[GameNum],0)),"")</f>
        <v>6B3</v>
      </c>
      <c r="G1541" s="7" t="str">
        <f>IFERROR(INDEX([1]!tblSchedule[Facility],MATCH(tblTeamSch[[#This Row],[Game Num]],[1]!tblSchedule[GameNum],0)),"")</f>
        <v>Holy Spirit Gym</v>
      </c>
      <c r="H1541" s="8">
        <f>IFERROR(INDEX([1]!tblSchedule[Game Date],MATCH(tblTeamSch[[#This Row],[Game Num]],[1]!tblSchedule[GameNum],0)),"")</f>
        <v>46040</v>
      </c>
      <c r="I1541" s="9">
        <f>IFERROR(INDEX([1]!tblSchedule[Game Time],MATCH(tblTeamSch[[#This Row],[Game Num]],[1]!tblSchedule[GameNum],0)),"")</f>
        <v>0.625</v>
      </c>
      <c r="J1541" s="10" t="str">
        <f>IFERROR(INDEX([1]!tblTeams[Organization],MATCH(tblTeamSch[[#This Row],[Team]],[1]!tblTeams[Team],0)),"")</f>
        <v>St. Margaret Mary</v>
      </c>
      <c r="K1541" s="10" t="str">
        <f>IFERROR(INDEX([1]!tblOrg[Abbr],MATCH(tblTeamSch[[#This Row],[Org]],[1]!tblOrg[Organization],0)),"")</f>
        <v>SMM</v>
      </c>
      <c r="L1541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41" s="10" t="str">
        <f>IFERROR(INDEX(IF(tblTeamSch[[#This Row],[1vs2]]=1,[1]!tblSchedule[Team 2 Name],[1]!tblSchedule[Team 1 Name]),MATCH(tblTeamSch[[#This Row],[Game Num]],[1]!tblSchedule[GameNum],0)),"")</f>
        <v>Holy Spirit BBB 6#3</v>
      </c>
      <c r="N1541" s="6"/>
      <c r="O1541" s="6"/>
      <c r="P1541" s="6"/>
      <c r="Q1541" s="6">
        <f>INDEX([1]!tblSchedule[Home Game],MATCH(tblTeamSch[[#This Row],[Game Num]],[1]!tblSchedule[GameNum],0))</f>
        <v>1</v>
      </c>
      <c r="R1541" s="7" t="e">
        <f>IF(COUNTIFS(tblTeamSch[Team],tblTeamSch[[#This Row],[Team]],#REF!,1)&gt;1,"Y","")</f>
        <v>#REF!</v>
      </c>
      <c r="S1541" s="6">
        <f>INDEX([1]!tblLoc[Score],MATCH(INDEX([1]!tblOrg[Loc],MATCH(tblTeamSch[[#This Row],[Org]],[1]!tblOrg[Organization],0)),[1]!tblLoc[Loc],0))</f>
        <v>0</v>
      </c>
      <c r="T1541" s="6" t="e">
        <f>INDEX([1]!tblLoc[Score],MATCH(INDEX([1]!tblOrg[Loc],MATCH(#REF!,[1]!tblOrg[Abbr],0)),[1]!tblLoc[Loc],0))</f>
        <v>#REF!</v>
      </c>
      <c r="U1541" s="6">
        <f>IFERROR(INDEX([1]!tblLoc[Score],MATCH(INDEX([1]!tblOrg[Loc],MATCH(INDEX(FacList,MATCH(tblTeamSch[[#This Row],[Facility]],INDEX(FacList,,1),0),3),[1]!tblOrg[Org Num],0)),[1]!tblLoc[Loc],0)),"")</f>
        <v>0</v>
      </c>
      <c r="V1541" s="6">
        <f>IF(OR(tblTeamSch[[#This Row],[Court]]="",tblTeamSch[[#This Row],[Home]]&gt;0),0,IF(tblTeamSch[[#This Row],[Court]]&lt;10,0,IF(tblTeamSch[[#This Row],[Home Court]]=10,0,10)))</f>
        <v>0</v>
      </c>
      <c r="W1541" s="6" t="e">
        <f>COUNTIFS(tblTeamSch[Travel Score for Game],10,tblTeamSch[Home],0,#REF!,#REF!)</f>
        <v>#REF!</v>
      </c>
      <c r="X1541" s="6" t="str">
        <f>IFERROR(INDEX(tblTeamSch[Overall Travel Score],MATCH(tblTeamSch[[#This Row],[Opponent]],tblTeamSch[Team],0)),"")</f>
        <v/>
      </c>
      <c r="Y1541" s="6" cm="1">
        <f t="array" ref="Y1541">IF(Y1540="Num",1,IF(Y1540="","",IF(Y1540+1&gt;TotalNumRegGames*2,"",Y1540+1)))</f>
        <v>1540</v>
      </c>
    </row>
    <row r="1542" spans="1:25" ht="13.35" customHeight="1" x14ac:dyDescent="0.3">
      <c r="A1542" s="6" cm="1">
        <f t="array" ref="A15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440</v>
      </c>
      <c r="B1542" s="6" cm="1">
        <f t="array" ref="B15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2" s="6">
        <f>IFERROR(INDEX([1]!tblSchedule[Week Game Scheduled],MATCH(tblTeamSch[[#This Row],[Game Num]],[1]!tblSchedule[GameNum],0)),"")</f>
        <v>9</v>
      </c>
      <c r="D1542" s="6">
        <f>IFERROR(INDEX([1]!tblSchedule[Round],MATCH(tblTeamSch[[#This Row],[Game Num]],[1]!tblSchedule[GameNum],0)),"")</f>
        <v>6</v>
      </c>
      <c r="E1542" s="6">
        <f>IFERROR(INDEX([1]!tblSchedule[Rnd Sch],MATCH(tblTeamSch[[#This Row],[Game Num]],[1]!tblSchedule[GameNum],0)),"")</f>
        <v>6</v>
      </c>
      <c r="F1542" s="6" t="str">
        <f>IFERROR(INDEX([1]!tblSchedule[DLC],MATCH(tblTeamSch[[#This Row],[Game Num]],[1]!tblSchedule[GameNum],0)),"")</f>
        <v>6B3</v>
      </c>
      <c r="G1542" s="7" t="str">
        <f>IFERROR(INDEX([1]!tblSchedule[Facility],MATCH(tblTeamSch[[#This Row],[Game Num]],[1]!tblSchedule[GameNum],0)),"")</f>
        <v>St. Margaret Mary PAC (smaller gym)</v>
      </c>
      <c r="H1542" s="8">
        <f>IFERROR(INDEX([1]!tblSchedule[Game Date],MATCH(tblTeamSch[[#This Row],[Game Num]],[1]!tblSchedule[GameNum],0)),"")</f>
        <v>46047</v>
      </c>
      <c r="I1542" s="9">
        <f>IFERROR(INDEX([1]!tblSchedule[Game Time],MATCH(tblTeamSch[[#This Row],[Game Num]],[1]!tblSchedule[GameNum],0)),"")</f>
        <v>0.64583333333333337</v>
      </c>
      <c r="J1542" s="10" t="str">
        <f>IFERROR(INDEX([1]!tblTeams[Organization],MATCH(tblTeamSch[[#This Row],[Team]],[1]!tblTeams[Team],0)),"")</f>
        <v>St. Margaret Mary</v>
      </c>
      <c r="K1542" s="10" t="str">
        <f>IFERROR(INDEX([1]!tblOrg[Abbr],MATCH(tblTeamSch[[#This Row],[Org]],[1]!tblOrg[Organization],0)),"")</f>
        <v>SMM</v>
      </c>
      <c r="L1542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42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1542" s="6"/>
      <c r="O1542" s="6"/>
      <c r="P1542" s="6"/>
      <c r="Q1542" s="6">
        <f>INDEX([1]!tblSchedule[Home Game],MATCH(tblTeamSch[[#This Row],[Game Num]],[1]!tblSchedule[GameNum],0))</f>
        <v>1</v>
      </c>
      <c r="R1542" s="7" t="e">
        <f>IF(COUNTIFS(tblTeamSch[Team],tblTeamSch[[#This Row],[Team]],#REF!,1)&gt;1,"Y","")</f>
        <v>#REF!</v>
      </c>
      <c r="S1542" s="6">
        <f>INDEX([1]!tblLoc[Score],MATCH(INDEX([1]!tblOrg[Loc],MATCH(tblTeamSch[[#This Row],[Org]],[1]!tblOrg[Organization],0)),[1]!tblLoc[Loc],0))</f>
        <v>0</v>
      </c>
      <c r="T1542" s="6" t="e">
        <f>INDEX([1]!tblLoc[Score],MATCH(INDEX([1]!tblOrg[Loc],MATCH(#REF!,[1]!tblOrg[Abbr],0)),[1]!tblLoc[Loc],0))</f>
        <v>#REF!</v>
      </c>
      <c r="U1542" s="6">
        <f>IFERROR(INDEX([1]!tblLoc[Score],MATCH(INDEX([1]!tblOrg[Loc],MATCH(INDEX(FacList,MATCH(tblTeamSch[[#This Row],[Facility]],INDEX(FacList,,1),0),3),[1]!tblOrg[Org Num],0)),[1]!tblLoc[Loc],0)),"")</f>
        <v>0</v>
      </c>
      <c r="V1542" s="6">
        <f>IF(OR(tblTeamSch[[#This Row],[Court]]="",tblTeamSch[[#This Row],[Home]]&gt;0),0,IF(tblTeamSch[[#This Row],[Court]]&lt;10,0,IF(tblTeamSch[[#This Row],[Home Court]]=10,0,10)))</f>
        <v>0</v>
      </c>
      <c r="W1542" s="6" t="e">
        <f>COUNTIFS(tblTeamSch[Travel Score for Game],10,tblTeamSch[Home],0,#REF!,#REF!)</f>
        <v>#REF!</v>
      </c>
      <c r="X1542" s="6" t="str">
        <f>IFERROR(INDEX(tblTeamSch[Overall Travel Score],MATCH(tblTeamSch[[#This Row],[Opponent]],tblTeamSch[Team],0)),"")</f>
        <v/>
      </c>
      <c r="Y1542" s="6" cm="1">
        <f t="array" ref="Y1542">IF(Y1541="Num",1,IF(Y1541="","",IF(Y1541+1&gt;TotalNumRegGames*2,"",Y1541+1)))</f>
        <v>1541</v>
      </c>
    </row>
    <row r="1543" spans="1:25" ht="13.35" customHeight="1" x14ac:dyDescent="0.3">
      <c r="A1543" s="6" cm="1">
        <f t="array" ref="A15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453</v>
      </c>
      <c r="B1543" s="6" cm="1">
        <f t="array" ref="B15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3" s="6">
        <f>IFERROR(INDEX([1]!tblSchedule[Week Game Scheduled],MATCH(tblTeamSch[[#This Row],[Game Num]],[1]!tblSchedule[GameNum],0)),"")</f>
        <v>10</v>
      </c>
      <c r="D1543" s="6">
        <f>IFERROR(INDEX([1]!tblSchedule[Round],MATCH(tblTeamSch[[#This Row],[Game Num]],[1]!tblSchedule[GameNum],0)),"")</f>
        <v>7</v>
      </c>
      <c r="E1543" s="6">
        <f>IFERROR(INDEX([1]!tblSchedule[Rnd Sch],MATCH(tblTeamSch[[#This Row],[Game Num]],[1]!tblSchedule[GameNum],0)),"")</f>
        <v>7</v>
      </c>
      <c r="F1543" s="6" t="str">
        <f>IFERROR(INDEX([1]!tblSchedule[DLC],MATCH(tblTeamSch[[#This Row],[Game Num]],[1]!tblSchedule[GameNum],0)),"")</f>
        <v>6B3</v>
      </c>
      <c r="G1543" s="7" t="str">
        <f>IFERROR(INDEX([1]!tblSchedule[Facility],MATCH(tblTeamSch[[#This Row],[Game Num]],[1]!tblSchedule[GameNum],0)),"")</f>
        <v>St. Margaret Mary PAC (smaller gym)</v>
      </c>
      <c r="H1543" s="8">
        <f>IFERROR(INDEX([1]!tblSchedule[Game Date],MATCH(tblTeamSch[[#This Row],[Game Num]],[1]!tblSchedule[GameNum],0)),"")</f>
        <v>46054</v>
      </c>
      <c r="I1543" s="9">
        <f>IFERROR(INDEX([1]!tblSchedule[Game Time],MATCH(tblTeamSch[[#This Row],[Game Num]],[1]!tblSchedule[GameNum],0)),"")</f>
        <v>0.64583333333333337</v>
      </c>
      <c r="J1543" s="10" t="str">
        <f>IFERROR(INDEX([1]!tblTeams[Organization],MATCH(tblTeamSch[[#This Row],[Team]],[1]!tblTeams[Team],0)),"")</f>
        <v>St. Margaret Mary</v>
      </c>
      <c r="K1543" s="10" t="str">
        <f>IFERROR(INDEX([1]!tblOrg[Abbr],MATCH(tblTeamSch[[#This Row],[Org]],[1]!tblOrg[Organization],0)),"")</f>
        <v>SMM</v>
      </c>
      <c r="L1543" s="10" t="str">
        <f>IFERROR(INDEX(IF(tblTeamSch[[#This Row],[1vs2]]=1,[1]!tblSchedule[Team 1 Name],[1]!tblSchedule[Team 2 Name]),MATCH(tblTeamSch[[#This Row],[Game Num]],[1]!tblSchedule[GameNum],0)),"")</f>
        <v>St. Margaret Mary BB 6B#3 White</v>
      </c>
      <c r="M1543" s="10" t="str">
        <f>IFERROR(INDEX(IF(tblTeamSch[[#This Row],[1vs2]]=1,[1]!tblSchedule[Team 2 Name],[1]!tblSchedule[Team 1 Name]),MATCH(tblTeamSch[[#This Row],[Game Num]],[1]!tblSchedule[GameNum],0)),"")</f>
        <v>St Michael BB 6B#3 Black</v>
      </c>
      <c r="N1543" s="6"/>
      <c r="O1543" s="6"/>
      <c r="P1543" s="6"/>
      <c r="Q1543" s="6">
        <f>INDEX([1]!tblSchedule[Home Game],MATCH(tblTeamSch[[#This Row],[Game Num]],[1]!tblSchedule[GameNum],0))</f>
        <v>1</v>
      </c>
      <c r="R1543" s="7" t="e">
        <f>IF(COUNTIFS(tblTeamSch[Team],tblTeamSch[[#This Row],[Team]],#REF!,1)&gt;1,"Y","")</f>
        <v>#REF!</v>
      </c>
      <c r="S1543" s="6">
        <f>INDEX([1]!tblLoc[Score],MATCH(INDEX([1]!tblOrg[Loc],MATCH(tblTeamSch[[#This Row],[Org]],[1]!tblOrg[Organization],0)),[1]!tblLoc[Loc],0))</f>
        <v>0</v>
      </c>
      <c r="T1543" s="6" t="e">
        <f>INDEX([1]!tblLoc[Score],MATCH(INDEX([1]!tblOrg[Loc],MATCH(#REF!,[1]!tblOrg[Abbr],0)),[1]!tblLoc[Loc],0))</f>
        <v>#REF!</v>
      </c>
      <c r="U1543" s="6">
        <f>IFERROR(INDEX([1]!tblLoc[Score],MATCH(INDEX([1]!tblOrg[Loc],MATCH(INDEX(FacList,MATCH(tblTeamSch[[#This Row],[Facility]],INDEX(FacList,,1),0),3),[1]!tblOrg[Org Num],0)),[1]!tblLoc[Loc],0)),"")</f>
        <v>0</v>
      </c>
      <c r="V1543" s="6">
        <f>IF(OR(tblTeamSch[[#This Row],[Court]]="",tblTeamSch[[#This Row],[Home]]&gt;0),0,IF(tblTeamSch[[#This Row],[Court]]&lt;10,0,IF(tblTeamSch[[#This Row],[Home Court]]=10,0,10)))</f>
        <v>0</v>
      </c>
      <c r="W1543" s="6" t="e">
        <f>COUNTIFS(tblTeamSch[Travel Score for Game],10,tblTeamSch[Home],0,#REF!,#REF!)</f>
        <v>#REF!</v>
      </c>
      <c r="X1543" s="6" t="str">
        <f>IFERROR(INDEX(tblTeamSch[Overall Travel Score],MATCH(tblTeamSch[[#This Row],[Opponent]],tblTeamSch[Team],0)),"")</f>
        <v/>
      </c>
      <c r="Y1543" s="6" cm="1">
        <f t="array" ref="Y1543">IF(Y1542="Num",1,IF(Y1542="","",IF(Y1542+1&gt;TotalNumRegGames*2,"",Y1542+1)))</f>
        <v>1542</v>
      </c>
    </row>
    <row r="1544" spans="1:25" ht="13.35" customHeight="1" x14ac:dyDescent="0.3">
      <c r="A1544" s="6" cm="1">
        <f t="array" ref="A15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863</v>
      </c>
      <c r="B1544" s="6" cm="1">
        <f t="array" ref="B15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44" s="6">
        <f>IFERROR(INDEX([1]!tblSchedule[Week Game Scheduled],MATCH(tblTeamSch[[#This Row],[Game Num]],[1]!tblSchedule[GameNum],0)),"")</f>
        <v>49</v>
      </c>
      <c r="D1544" s="6">
        <f>IFERROR(INDEX([1]!tblSchedule[Round],MATCH(tblTeamSch[[#This Row],[Game Num]],[1]!tblSchedule[GameNum],0)),"")</f>
        <v>1</v>
      </c>
      <c r="E1544" s="6">
        <f>IFERROR(INDEX([1]!tblSchedule[Rnd Sch],MATCH(tblTeamSch[[#This Row],[Game Num]],[1]!tblSchedule[GameNum],0)),"")</f>
        <v>1</v>
      </c>
      <c r="F1544" s="6" t="str">
        <f>IFERROR(INDEX([1]!tblSchedule[DLC],MATCH(tblTeamSch[[#This Row],[Game Num]],[1]!tblSchedule[GameNum],0)),"")</f>
        <v>6G1AA</v>
      </c>
      <c r="G1544" s="7" t="str">
        <f>IFERROR(INDEX([1]!tblSchedule[Facility],MATCH(tblTeamSch[[#This Row],[Game Num]],[1]!tblSchedule[GameNum],0)),"")</f>
        <v>St Edward Gym</v>
      </c>
      <c r="H1544" s="8">
        <f>IFERROR(INDEX([1]!tblSchedule[Game Date],MATCH(tblTeamSch[[#This Row],[Game Num]],[1]!tblSchedule[GameNum],0)),"")</f>
        <v>45997</v>
      </c>
      <c r="I1544" s="9">
        <f>IFERROR(INDEX([1]!tblSchedule[Game Time],MATCH(tblTeamSch[[#This Row],[Game Num]],[1]!tblSchedule[GameNum],0)),"")</f>
        <v>0.45833333333333331</v>
      </c>
      <c r="J1544" s="10" t="str">
        <f>IFERROR(INDEX([1]!tblTeams[Organization],MATCH(tblTeamSch[[#This Row],[Team]],[1]!tblTeams[Team],0)),"")</f>
        <v>St. Margaret Mary</v>
      </c>
      <c r="K1544" s="10" t="str">
        <f>IFERROR(INDEX([1]!tblOrg[Abbr],MATCH(tblTeamSch[[#This Row],[Org]],[1]!tblOrg[Organization],0)),"")</f>
        <v>SMM</v>
      </c>
      <c r="L1544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4" s="10" t="str">
        <f>IFERROR(INDEX(IF(tblTeamSch[[#This Row],[1vs2]]=1,[1]!tblSchedule[Team 2 Name],[1]!tblSchedule[Team 1 Name]),MATCH(tblTeamSch[[#This Row],[Game Num]],[1]!tblSchedule[GameNum],0)),"")</f>
        <v>Holy Trinity BB 5/6G #1</v>
      </c>
      <c r="N1544" s="6"/>
      <c r="O1544" s="6"/>
      <c r="P1544" s="6"/>
      <c r="Q1544" s="6">
        <f>INDEX([1]!tblSchedule[Home Game],MATCH(tblTeamSch[[#This Row],[Game Num]],[1]!tblSchedule[GameNum],0))</f>
        <v>0</v>
      </c>
      <c r="R1544" s="7" t="e">
        <f>IF(COUNTIFS(tblTeamSch[Team],tblTeamSch[[#This Row],[Team]],#REF!,1)&gt;1,"Y","")</f>
        <v>#REF!</v>
      </c>
      <c r="S1544" s="6">
        <f>INDEX([1]!tblLoc[Score],MATCH(INDEX([1]!tblOrg[Loc],MATCH(tblTeamSch[[#This Row],[Org]],[1]!tblOrg[Organization],0)),[1]!tblLoc[Loc],0))</f>
        <v>0</v>
      </c>
      <c r="T1544" s="6" t="e">
        <f>INDEX([1]!tblLoc[Score],MATCH(INDEX([1]!tblOrg[Loc],MATCH(#REF!,[1]!tblOrg[Abbr],0)),[1]!tblLoc[Loc],0))</f>
        <v>#REF!</v>
      </c>
      <c r="U1544" s="6">
        <f>IFERROR(INDEX([1]!tblLoc[Score],MATCH(INDEX([1]!tblOrg[Loc],MATCH(INDEX(FacList,MATCH(tblTeamSch[[#This Row],[Facility]],INDEX(FacList,,1),0),3),[1]!tblOrg[Org Num],0)),[1]!tblLoc[Loc],0)),"")</f>
        <v>7</v>
      </c>
      <c r="V1544" s="6">
        <f>IF(OR(tblTeamSch[[#This Row],[Court]]="",tblTeamSch[[#This Row],[Home]]&gt;0),0,IF(tblTeamSch[[#This Row],[Court]]&lt;10,0,IF(tblTeamSch[[#This Row],[Home Court]]=10,0,10)))</f>
        <v>0</v>
      </c>
      <c r="W1544" s="6" t="e">
        <f>COUNTIFS(tblTeamSch[Travel Score for Game],10,tblTeamSch[Home],0,#REF!,#REF!)</f>
        <v>#REF!</v>
      </c>
      <c r="X1544" s="6" t="str">
        <f>IFERROR(INDEX(tblTeamSch[Overall Travel Score],MATCH(tblTeamSch[[#This Row],[Opponent]],tblTeamSch[Team],0)),"")</f>
        <v/>
      </c>
      <c r="Y1544" s="6" cm="1">
        <f t="array" ref="Y1544">IF(Y1543="Num",1,IF(Y1543="","",IF(Y1543+1&gt;TotalNumRegGames*2,"",Y1543+1)))</f>
        <v>1543</v>
      </c>
    </row>
    <row r="1545" spans="1:25" ht="13.35" customHeight="1" x14ac:dyDescent="0.3">
      <c r="A1545" s="6" cm="1">
        <f t="array" ref="A15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869</v>
      </c>
      <c r="B1545" s="6" cm="1">
        <f t="array" ref="B15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5" s="6">
        <f>IFERROR(INDEX([1]!tblSchedule[Week Game Scheduled],MATCH(tblTeamSch[[#This Row],[Game Num]],[1]!tblSchedule[GameNum],0)),"")</f>
        <v>50</v>
      </c>
      <c r="D1545" s="6">
        <f>IFERROR(INDEX([1]!tblSchedule[Round],MATCH(tblTeamSch[[#This Row],[Game Num]],[1]!tblSchedule[GameNum],0)),"")</f>
        <v>2</v>
      </c>
      <c r="E1545" s="6">
        <f>IFERROR(INDEX([1]!tblSchedule[Rnd Sch],MATCH(tblTeamSch[[#This Row],[Game Num]],[1]!tblSchedule[GameNum],0)),"")</f>
        <v>2</v>
      </c>
      <c r="F1545" s="6" t="str">
        <f>IFERROR(INDEX([1]!tblSchedule[DLC],MATCH(tblTeamSch[[#This Row],[Game Num]],[1]!tblSchedule[GameNum],0)),"")</f>
        <v>6G1AA</v>
      </c>
      <c r="G1545" s="7" t="str">
        <f>IFERROR(INDEX([1]!tblSchedule[Facility],MATCH(tblTeamSch[[#This Row],[Game Num]],[1]!tblSchedule[GameNum],0)),"")</f>
        <v>St. Margaret Mary Gym</v>
      </c>
      <c r="H1545" s="8">
        <f>IFERROR(INDEX([1]!tblSchedule[Game Date],MATCH(tblTeamSch[[#This Row],[Game Num]],[1]!tblSchedule[GameNum],0)),"")</f>
        <v>46004</v>
      </c>
      <c r="I1545" s="9">
        <f>IFERROR(INDEX([1]!tblSchedule[Game Time],MATCH(tblTeamSch[[#This Row],[Game Num]],[1]!tblSchedule[GameNum],0)),"")</f>
        <v>0.41666666666666669</v>
      </c>
      <c r="J1545" s="10" t="str">
        <f>IFERROR(INDEX([1]!tblTeams[Organization],MATCH(tblTeamSch[[#This Row],[Team]],[1]!tblTeams[Team],0)),"")</f>
        <v>St. Margaret Mary</v>
      </c>
      <c r="K1545" s="10" t="str">
        <f>IFERROR(INDEX([1]!tblOrg[Abbr],MATCH(tblTeamSch[[#This Row],[Org]],[1]!tblOrg[Organization],0)),"")</f>
        <v>SMM</v>
      </c>
      <c r="L1545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5" s="10" t="str">
        <f>IFERROR(INDEX(IF(tblTeamSch[[#This Row],[1vs2]]=1,[1]!tblSchedule[Team 2 Name],[1]!tblSchedule[Team 1 Name]),MATCH(tblTeamSch[[#This Row],[Game Num]],[1]!tblSchedule[GameNum],0)),"")</f>
        <v>St. Albert BB 6G#1</v>
      </c>
      <c r="N1545" s="6"/>
      <c r="O1545" s="6"/>
      <c r="P1545" s="6"/>
      <c r="Q1545" s="6">
        <f>INDEX([1]!tblSchedule[Home Game],MATCH(tblTeamSch[[#This Row],[Game Num]],[1]!tblSchedule[GameNum],0))</f>
        <v>1</v>
      </c>
      <c r="R1545" s="7" t="e">
        <f>IF(COUNTIFS(tblTeamSch[Team],tblTeamSch[[#This Row],[Team]],#REF!,1)&gt;1,"Y","")</f>
        <v>#REF!</v>
      </c>
      <c r="S1545" s="6">
        <f>INDEX([1]!tblLoc[Score],MATCH(INDEX([1]!tblOrg[Loc],MATCH(tblTeamSch[[#This Row],[Org]],[1]!tblOrg[Organization],0)),[1]!tblLoc[Loc],0))</f>
        <v>0</v>
      </c>
      <c r="T1545" s="6" t="e">
        <f>INDEX([1]!tblLoc[Score],MATCH(INDEX([1]!tblOrg[Loc],MATCH(#REF!,[1]!tblOrg[Abbr],0)),[1]!tblLoc[Loc],0))</f>
        <v>#REF!</v>
      </c>
      <c r="U1545" s="6">
        <f>IFERROR(INDEX([1]!tblLoc[Score],MATCH(INDEX([1]!tblOrg[Loc],MATCH(INDEX(FacList,MATCH(tblTeamSch[[#This Row],[Facility]],INDEX(FacList,,1),0),3),[1]!tblOrg[Org Num],0)),[1]!tblLoc[Loc],0)),"")</f>
        <v>0</v>
      </c>
      <c r="V1545" s="6">
        <f>IF(OR(tblTeamSch[[#This Row],[Court]]="",tblTeamSch[[#This Row],[Home]]&gt;0),0,IF(tblTeamSch[[#This Row],[Court]]&lt;10,0,IF(tblTeamSch[[#This Row],[Home Court]]=10,0,10)))</f>
        <v>0</v>
      </c>
      <c r="W1545" s="6" t="e">
        <f>COUNTIFS(tblTeamSch[Travel Score for Game],10,tblTeamSch[Home],0,#REF!,#REF!)</f>
        <v>#REF!</v>
      </c>
      <c r="X1545" s="6" t="str">
        <f>IFERROR(INDEX(tblTeamSch[Overall Travel Score],MATCH(tblTeamSch[[#This Row],[Opponent]],tblTeamSch[Team],0)),"")</f>
        <v/>
      </c>
      <c r="Y1545" s="6" cm="1">
        <f t="array" ref="Y1545">IF(Y1544="Num",1,IF(Y1544="","",IF(Y1544+1&gt;TotalNumRegGames*2,"",Y1544+1)))</f>
        <v>1544</v>
      </c>
    </row>
    <row r="1546" spans="1:25" ht="13.35" customHeight="1" x14ac:dyDescent="0.3">
      <c r="A1546" s="6" cm="1">
        <f t="array" ref="A15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875</v>
      </c>
      <c r="B1546" s="6" cm="1">
        <f t="array" ref="B15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46" s="6">
        <f>IFERROR(INDEX([1]!tblSchedule[Week Game Scheduled],MATCH(tblTeamSch[[#This Row],[Game Num]],[1]!tblSchedule[GameNum],0)),"")</f>
        <v>5</v>
      </c>
      <c r="D1546" s="6">
        <f>IFERROR(INDEX([1]!tblSchedule[Round],MATCH(tblTeamSch[[#This Row],[Game Num]],[1]!tblSchedule[GameNum],0)),"")</f>
        <v>3</v>
      </c>
      <c r="E1546" s="6">
        <f>IFERROR(INDEX([1]!tblSchedule[Rnd Sch],MATCH(tblTeamSch[[#This Row],[Game Num]],[1]!tblSchedule[GameNum],0)),"")</f>
        <v>3</v>
      </c>
      <c r="F1546" s="6" t="str">
        <f>IFERROR(INDEX([1]!tblSchedule[DLC],MATCH(tblTeamSch[[#This Row],[Game Num]],[1]!tblSchedule[GameNum],0)),"")</f>
        <v>6G1AA</v>
      </c>
      <c r="G1546" s="7" t="str">
        <f>IFERROR(INDEX([1]!tblSchedule[Facility],MATCH(tblTeamSch[[#This Row],[Game Num]],[1]!tblSchedule[GameNum],0)),"")</f>
        <v>St. Margaret Mary Gym</v>
      </c>
      <c r="H1546" s="8">
        <f>IFERROR(INDEX([1]!tblSchedule[Game Date],MATCH(tblTeamSch[[#This Row],[Game Num]],[1]!tblSchedule[GameNum],0)),"")</f>
        <v>46025</v>
      </c>
      <c r="I1546" s="9">
        <f>IFERROR(INDEX([1]!tblSchedule[Game Time],MATCH(tblTeamSch[[#This Row],[Game Num]],[1]!tblSchedule[GameNum],0)),"")</f>
        <v>0.5</v>
      </c>
      <c r="J1546" s="10" t="str">
        <f>IFERROR(INDEX([1]!tblTeams[Organization],MATCH(tblTeamSch[[#This Row],[Team]],[1]!tblTeams[Team],0)),"")</f>
        <v>St. Margaret Mary</v>
      </c>
      <c r="K1546" s="10" t="str">
        <f>IFERROR(INDEX([1]!tblOrg[Abbr],MATCH(tblTeamSch[[#This Row],[Org]],[1]!tblOrg[Organization],0)),"")</f>
        <v>SMM</v>
      </c>
      <c r="L1546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6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1546" s="6"/>
      <c r="O1546" s="6"/>
      <c r="P1546" s="6"/>
      <c r="Q1546" s="6">
        <f>INDEX([1]!tblSchedule[Home Game],MATCH(tblTeamSch[[#This Row],[Game Num]],[1]!tblSchedule[GameNum],0))</f>
        <v>1</v>
      </c>
      <c r="R1546" s="7" t="e">
        <f>IF(COUNTIFS(tblTeamSch[Team],tblTeamSch[[#This Row],[Team]],#REF!,1)&gt;1,"Y","")</f>
        <v>#REF!</v>
      </c>
      <c r="S1546" s="6">
        <f>INDEX([1]!tblLoc[Score],MATCH(INDEX([1]!tblOrg[Loc],MATCH(tblTeamSch[[#This Row],[Org]],[1]!tblOrg[Organization],0)),[1]!tblLoc[Loc],0))</f>
        <v>0</v>
      </c>
      <c r="T1546" s="6" t="e">
        <f>INDEX([1]!tblLoc[Score],MATCH(INDEX([1]!tblOrg[Loc],MATCH(#REF!,[1]!tblOrg[Abbr],0)),[1]!tblLoc[Loc],0))</f>
        <v>#REF!</v>
      </c>
      <c r="U1546" s="6">
        <f>IFERROR(INDEX([1]!tblLoc[Score],MATCH(INDEX([1]!tblOrg[Loc],MATCH(INDEX(FacList,MATCH(tblTeamSch[[#This Row],[Facility]],INDEX(FacList,,1),0),3),[1]!tblOrg[Org Num],0)),[1]!tblLoc[Loc],0)),"")</f>
        <v>0</v>
      </c>
      <c r="V1546" s="6">
        <f>IF(OR(tblTeamSch[[#This Row],[Court]]="",tblTeamSch[[#This Row],[Home]]&gt;0),0,IF(tblTeamSch[[#This Row],[Court]]&lt;10,0,IF(tblTeamSch[[#This Row],[Home Court]]=10,0,10)))</f>
        <v>0</v>
      </c>
      <c r="W1546" s="6" t="e">
        <f>COUNTIFS(tblTeamSch[Travel Score for Game],10,tblTeamSch[Home],0,#REF!,#REF!)</f>
        <v>#REF!</v>
      </c>
      <c r="X1546" s="6" t="str">
        <f>IFERROR(INDEX(tblTeamSch[Overall Travel Score],MATCH(tblTeamSch[[#This Row],[Opponent]],tblTeamSch[Team],0)),"")</f>
        <v/>
      </c>
      <c r="Y1546" s="6" cm="1">
        <f t="array" ref="Y1546">IF(Y1545="Num",1,IF(Y1545="","",IF(Y1545+1&gt;TotalNumRegGames*2,"",Y1545+1)))</f>
        <v>1545</v>
      </c>
    </row>
    <row r="1547" spans="1:25" ht="13.35" customHeight="1" x14ac:dyDescent="0.3">
      <c r="A1547" s="6" cm="1">
        <f t="array" ref="A15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881</v>
      </c>
      <c r="B1547" s="6" cm="1">
        <f t="array" ref="B15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7" s="6">
        <f>IFERROR(INDEX([1]!tblSchedule[Week Game Scheduled],MATCH(tblTeamSch[[#This Row],[Game Num]],[1]!tblSchedule[GameNum],0)),"")</f>
        <v>6</v>
      </c>
      <c r="D1547" s="6">
        <f>IFERROR(INDEX([1]!tblSchedule[Round],MATCH(tblTeamSch[[#This Row],[Game Num]],[1]!tblSchedule[GameNum],0)),"")</f>
        <v>4</v>
      </c>
      <c r="E1547" s="6">
        <f>IFERROR(INDEX([1]!tblSchedule[Rnd Sch],MATCH(tblTeamSch[[#This Row],[Game Num]],[1]!tblSchedule[GameNum],0)),"")</f>
        <v>4</v>
      </c>
      <c r="F1547" s="6" t="str">
        <f>IFERROR(INDEX([1]!tblSchedule[DLC],MATCH(tblTeamSch[[#This Row],[Game Num]],[1]!tblSchedule[GameNum],0)),"")</f>
        <v>6G1AA</v>
      </c>
      <c r="G1547" s="7" t="str">
        <f>IFERROR(INDEX([1]!tblSchedule[Facility],MATCH(tblTeamSch[[#This Row],[Game Num]],[1]!tblSchedule[GameNum],0)),"")</f>
        <v>St. Margaret Mary Gym</v>
      </c>
      <c r="H1547" s="8">
        <f>IFERROR(INDEX([1]!tblSchedule[Game Date],MATCH(tblTeamSch[[#This Row],[Game Num]],[1]!tblSchedule[GameNum],0)),"")</f>
        <v>46032</v>
      </c>
      <c r="I1547" s="9">
        <f>IFERROR(INDEX([1]!tblSchedule[Game Time],MATCH(tblTeamSch[[#This Row],[Game Num]],[1]!tblSchedule[GameNum],0)),"")</f>
        <v>0.45833333333333331</v>
      </c>
      <c r="J1547" s="10" t="str">
        <f>IFERROR(INDEX([1]!tblTeams[Organization],MATCH(tblTeamSch[[#This Row],[Team]],[1]!tblTeams[Team],0)),"")</f>
        <v>St. Margaret Mary</v>
      </c>
      <c r="K1547" s="10" t="str">
        <f>IFERROR(INDEX([1]!tblOrg[Abbr],MATCH(tblTeamSch[[#This Row],[Org]],[1]!tblOrg[Organization],0)),"")</f>
        <v>SMM</v>
      </c>
      <c r="L1547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7" s="10" t="str">
        <f>IFERROR(INDEX(IF(tblTeamSch[[#This Row],[1vs2]]=1,[1]!tblSchedule[Team 2 Name],[1]!tblSchedule[Team 1 Name]),MATCH(tblTeamSch[[#This Row],[Game Num]],[1]!tblSchedule[GameNum],0)),"")</f>
        <v>St Michael BB 6G#1</v>
      </c>
      <c r="N1547" s="6"/>
      <c r="O1547" s="6"/>
      <c r="P1547" s="6"/>
      <c r="Q1547" s="6">
        <f>INDEX([1]!tblSchedule[Home Game],MATCH(tblTeamSch[[#This Row],[Game Num]],[1]!tblSchedule[GameNum],0))</f>
        <v>1</v>
      </c>
      <c r="R1547" s="7" t="e">
        <f>IF(COUNTIFS(tblTeamSch[Team],tblTeamSch[[#This Row],[Team]],#REF!,1)&gt;1,"Y","")</f>
        <v>#REF!</v>
      </c>
      <c r="S1547" s="6">
        <f>INDEX([1]!tblLoc[Score],MATCH(INDEX([1]!tblOrg[Loc],MATCH(tblTeamSch[[#This Row],[Org]],[1]!tblOrg[Organization],0)),[1]!tblLoc[Loc],0))</f>
        <v>0</v>
      </c>
      <c r="T1547" s="6" t="e">
        <f>INDEX([1]!tblLoc[Score],MATCH(INDEX([1]!tblOrg[Loc],MATCH(#REF!,[1]!tblOrg[Abbr],0)),[1]!tblLoc[Loc],0))</f>
        <v>#REF!</v>
      </c>
      <c r="U1547" s="6">
        <f>IFERROR(INDEX([1]!tblLoc[Score],MATCH(INDEX([1]!tblOrg[Loc],MATCH(INDEX(FacList,MATCH(tblTeamSch[[#This Row],[Facility]],INDEX(FacList,,1),0),3),[1]!tblOrg[Org Num],0)),[1]!tblLoc[Loc],0)),"")</f>
        <v>0</v>
      </c>
      <c r="V1547" s="6">
        <f>IF(OR(tblTeamSch[[#This Row],[Court]]="",tblTeamSch[[#This Row],[Home]]&gt;0),0,IF(tblTeamSch[[#This Row],[Court]]&lt;10,0,IF(tblTeamSch[[#This Row],[Home Court]]=10,0,10)))</f>
        <v>0</v>
      </c>
      <c r="W1547" s="6" t="e">
        <f>COUNTIFS(tblTeamSch[Travel Score for Game],10,tblTeamSch[Home],0,#REF!,#REF!)</f>
        <v>#REF!</v>
      </c>
      <c r="X1547" s="6" t="str">
        <f>IFERROR(INDEX(tblTeamSch[Overall Travel Score],MATCH(tblTeamSch[[#This Row],[Opponent]],tblTeamSch[Team],0)),"")</f>
        <v/>
      </c>
      <c r="Y1547" s="6" cm="1">
        <f t="array" ref="Y1547">IF(Y1546="Num",1,IF(Y1546="","",IF(Y1546+1&gt;TotalNumRegGames*2,"",Y1546+1)))</f>
        <v>1546</v>
      </c>
    </row>
    <row r="1548" spans="1:25" ht="13.35" customHeight="1" x14ac:dyDescent="0.3">
      <c r="A1548" s="6" cm="1">
        <f t="array" ref="A15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886</v>
      </c>
      <c r="B1548" s="6" cm="1">
        <f t="array" ref="B15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8" s="6">
        <f>IFERROR(INDEX([1]!tblSchedule[Week Game Scheduled],MATCH(tblTeamSch[[#This Row],[Game Num]],[1]!tblSchedule[GameNum],0)),"")</f>
        <v>7</v>
      </c>
      <c r="D1548" s="6">
        <f>IFERROR(INDEX([1]!tblSchedule[Round],MATCH(tblTeamSch[[#This Row],[Game Num]],[1]!tblSchedule[GameNum],0)),"")</f>
        <v>5</v>
      </c>
      <c r="E1548" s="6">
        <f>IFERROR(INDEX([1]!tblSchedule[Rnd Sch],MATCH(tblTeamSch[[#This Row],[Game Num]],[1]!tblSchedule[GameNum],0)),"")</f>
        <v>5</v>
      </c>
      <c r="F1548" s="6" t="str">
        <f>IFERROR(INDEX([1]!tblSchedule[DLC],MATCH(tblTeamSch[[#This Row],[Game Num]],[1]!tblSchedule[GameNum],0)),"")</f>
        <v>6G1AA</v>
      </c>
      <c r="G1548" s="7" t="str">
        <f>IFERROR(INDEX([1]!tblSchedule[Facility],MATCH(tblTeamSch[[#This Row],[Game Num]],[1]!tblSchedule[GameNum],0)),"")</f>
        <v>St Mary Academy Gym</v>
      </c>
      <c r="H1548" s="8">
        <f>IFERROR(INDEX([1]!tblSchedule[Game Date],MATCH(tblTeamSch[[#This Row],[Game Num]],[1]!tblSchedule[GameNum],0)),"")</f>
        <v>46039</v>
      </c>
      <c r="I1548" s="9">
        <f>IFERROR(INDEX([1]!tblSchedule[Game Time],MATCH(tblTeamSch[[#This Row],[Game Num]],[1]!tblSchedule[GameNum],0)),"")</f>
        <v>0.375</v>
      </c>
      <c r="J1548" s="10" t="str">
        <f>IFERROR(INDEX([1]!tblTeams[Organization],MATCH(tblTeamSch[[#This Row],[Team]],[1]!tblTeams[Team],0)),"")</f>
        <v>St. Margaret Mary</v>
      </c>
      <c r="K1548" s="10" t="str">
        <f>IFERROR(INDEX([1]!tblOrg[Abbr],MATCH(tblTeamSch[[#This Row],[Org]],[1]!tblOrg[Organization],0)),"")</f>
        <v>SMM</v>
      </c>
      <c r="L1548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8" s="10" t="str">
        <f>IFERROR(INDEX(IF(tblTeamSch[[#This Row],[1vs2]]=1,[1]!tblSchedule[Team 2 Name],[1]!tblSchedule[Team 1 Name]),MATCH(tblTeamSch[[#This Row],[Game Num]],[1]!tblSchedule[GameNum],0)),"")</f>
        <v>St. Raphael BB 6G #1</v>
      </c>
      <c r="N1548" s="6"/>
      <c r="O1548" s="6"/>
      <c r="P1548" s="6"/>
      <c r="Q1548" s="6">
        <f>INDEX([1]!tblSchedule[Home Game],MATCH(tblTeamSch[[#This Row],[Game Num]],[1]!tblSchedule[GameNum],0))</f>
        <v>0</v>
      </c>
      <c r="R1548" s="7" t="e">
        <f>IF(COUNTIFS(tblTeamSch[Team],tblTeamSch[[#This Row],[Team]],#REF!,1)&gt;1,"Y","")</f>
        <v>#REF!</v>
      </c>
      <c r="S1548" s="6">
        <f>INDEX([1]!tblLoc[Score],MATCH(INDEX([1]!tblOrg[Loc],MATCH(tblTeamSch[[#This Row],[Org]],[1]!tblOrg[Organization],0)),[1]!tblLoc[Loc],0))</f>
        <v>0</v>
      </c>
      <c r="T1548" s="6" t="e">
        <f>INDEX([1]!tblLoc[Score],MATCH(INDEX([1]!tblOrg[Loc],MATCH(#REF!,[1]!tblOrg[Abbr],0)),[1]!tblLoc[Loc],0))</f>
        <v>#REF!</v>
      </c>
      <c r="U1548" s="6">
        <f>IFERROR(INDEX([1]!tblLoc[Score],MATCH(INDEX([1]!tblOrg[Loc],MATCH(INDEX(FacList,MATCH(tblTeamSch[[#This Row],[Facility]],INDEX(FacList,,1),0),3),[1]!tblOrg[Org Num],0)),[1]!tblLoc[Loc],0)),"")</f>
        <v>4</v>
      </c>
      <c r="V1548" s="6">
        <f>IF(OR(tblTeamSch[[#This Row],[Court]]="",tblTeamSch[[#This Row],[Home]]&gt;0),0,IF(tblTeamSch[[#This Row],[Court]]&lt;10,0,IF(tblTeamSch[[#This Row],[Home Court]]=10,0,10)))</f>
        <v>0</v>
      </c>
      <c r="W1548" s="6" t="e">
        <f>COUNTIFS(tblTeamSch[Travel Score for Game],10,tblTeamSch[Home],0,#REF!,#REF!)</f>
        <v>#REF!</v>
      </c>
      <c r="X1548" s="6" t="str">
        <f>IFERROR(INDEX(tblTeamSch[Overall Travel Score],MATCH(tblTeamSch[[#This Row],[Opponent]],tblTeamSch[Team],0)),"")</f>
        <v/>
      </c>
      <c r="Y1548" s="6" cm="1">
        <f t="array" ref="Y1548">IF(Y1547="Num",1,IF(Y1547="","",IF(Y1547+1&gt;TotalNumRegGames*2,"",Y1547+1)))</f>
        <v>1547</v>
      </c>
    </row>
    <row r="1549" spans="1:25" ht="13.35" customHeight="1" x14ac:dyDescent="0.3">
      <c r="A1549" s="6" cm="1">
        <f t="array" ref="A15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891</v>
      </c>
      <c r="B1549" s="6" cm="1">
        <f t="array" ref="B15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49" s="6">
        <f>IFERROR(INDEX([1]!tblSchedule[Week Game Scheduled],MATCH(tblTeamSch[[#This Row],[Game Num]],[1]!tblSchedule[GameNum],0)),"")</f>
        <v>8</v>
      </c>
      <c r="D1549" s="6">
        <f>IFERROR(INDEX([1]!tblSchedule[Round],MATCH(tblTeamSch[[#This Row],[Game Num]],[1]!tblSchedule[GameNum],0)),"")</f>
        <v>6</v>
      </c>
      <c r="E1549" s="6">
        <f>IFERROR(INDEX([1]!tblSchedule[Rnd Sch],MATCH(tblTeamSch[[#This Row],[Game Num]],[1]!tblSchedule[GameNum],0)),"")</f>
        <v>6</v>
      </c>
      <c r="F1549" s="6" t="str">
        <f>IFERROR(INDEX([1]!tblSchedule[DLC],MATCH(tblTeamSch[[#This Row],[Game Num]],[1]!tblSchedule[GameNum],0)),"")</f>
        <v>6G1AA</v>
      </c>
      <c r="G1549" s="7" t="str">
        <f>IFERROR(INDEX([1]!tblSchedule[Facility],MATCH(tblTeamSch[[#This Row],[Game Num]],[1]!tblSchedule[GameNum],0)),"")</f>
        <v>St. Patrick's Celtic Center</v>
      </c>
      <c r="H1549" s="8">
        <f>IFERROR(INDEX([1]!tblSchedule[Game Date],MATCH(tblTeamSch[[#This Row],[Game Num]],[1]!tblSchedule[GameNum],0)),"")</f>
        <v>46046</v>
      </c>
      <c r="I1549" s="9">
        <f>IFERROR(INDEX([1]!tblSchedule[Game Time],MATCH(tblTeamSch[[#This Row],[Game Num]],[1]!tblSchedule[GameNum],0)),"")</f>
        <v>0.41666666666666669</v>
      </c>
      <c r="J1549" s="10" t="str">
        <f>IFERROR(INDEX([1]!tblTeams[Organization],MATCH(tblTeamSch[[#This Row],[Team]],[1]!tblTeams[Team],0)),"")</f>
        <v>St. Margaret Mary</v>
      </c>
      <c r="K1549" s="10" t="str">
        <f>IFERROR(INDEX([1]!tblOrg[Abbr],MATCH(tblTeamSch[[#This Row],[Org]],[1]!tblOrg[Organization],0)),"")</f>
        <v>SMM</v>
      </c>
      <c r="L1549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49" s="10" t="str">
        <f>IFERROR(INDEX(IF(tblTeamSch[[#This Row],[1vs2]]=1,[1]!tblSchedule[Team 2 Name],[1]!tblSchedule[Team 1 Name]),MATCH(tblTeamSch[[#This Row],[Game Num]],[1]!tblSchedule[GameNum],0)),"")</f>
        <v>St Patrick BB 6G#1</v>
      </c>
      <c r="N1549" s="6"/>
      <c r="O1549" s="6"/>
      <c r="P1549" s="6"/>
      <c r="Q1549" s="6">
        <f>INDEX([1]!tblSchedule[Home Game],MATCH(tblTeamSch[[#This Row],[Game Num]],[1]!tblSchedule[GameNum],0))</f>
        <v>1</v>
      </c>
      <c r="R1549" s="7" t="e">
        <f>IF(COUNTIFS(tblTeamSch[Team],tblTeamSch[[#This Row],[Team]],#REF!,1)&gt;1,"Y","")</f>
        <v>#REF!</v>
      </c>
      <c r="S1549" s="6">
        <f>INDEX([1]!tblLoc[Score],MATCH(INDEX([1]!tblOrg[Loc],MATCH(tblTeamSch[[#This Row],[Org]],[1]!tblOrg[Organization],0)),[1]!tblLoc[Loc],0))</f>
        <v>0</v>
      </c>
      <c r="T1549" s="6" t="e">
        <f>INDEX([1]!tblLoc[Score],MATCH(INDEX([1]!tblOrg[Loc],MATCH(#REF!,[1]!tblOrg[Abbr],0)),[1]!tblLoc[Loc],0))</f>
        <v>#REF!</v>
      </c>
      <c r="U1549" s="6">
        <f>IFERROR(INDEX([1]!tblLoc[Score],MATCH(INDEX([1]!tblOrg[Loc],MATCH(INDEX(FacList,MATCH(tblTeamSch[[#This Row],[Facility]],INDEX(FacList,,1),0),3),[1]!tblOrg[Org Num],0)),[1]!tblLoc[Loc],0)),"")</f>
        <v>4</v>
      </c>
      <c r="V1549" s="6">
        <f>IF(OR(tblTeamSch[[#This Row],[Court]]="",tblTeamSch[[#This Row],[Home]]&gt;0),0,IF(tblTeamSch[[#This Row],[Court]]&lt;10,0,IF(tblTeamSch[[#This Row],[Home Court]]=10,0,10)))</f>
        <v>0</v>
      </c>
      <c r="W1549" s="6" t="e">
        <f>COUNTIFS(tblTeamSch[Travel Score for Game],10,tblTeamSch[Home],0,#REF!,#REF!)</f>
        <v>#REF!</v>
      </c>
      <c r="X1549" s="6" t="str">
        <f>IFERROR(INDEX(tblTeamSch[Overall Travel Score],MATCH(tblTeamSch[[#This Row],[Opponent]],tblTeamSch[Team],0)),"")</f>
        <v/>
      </c>
      <c r="Y1549" s="6" cm="1">
        <f t="array" ref="Y1549">IF(Y1548="Num",1,IF(Y1548="","",IF(Y1548+1&gt;TotalNumRegGames*2,"",Y1548+1)))</f>
        <v>1548</v>
      </c>
    </row>
    <row r="1550" spans="1:25" ht="13.35" customHeight="1" x14ac:dyDescent="0.3">
      <c r="A1550" s="6" cm="1">
        <f t="array" ref="A15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899</v>
      </c>
      <c r="B1550" s="6" cm="1">
        <f t="array" ref="B15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0" s="6">
        <f>IFERROR(INDEX([1]!tblSchedule[Week Game Scheduled],MATCH(tblTeamSch[[#This Row],[Game Num]],[1]!tblSchedule[GameNum],0)),"")</f>
        <v>10</v>
      </c>
      <c r="D1550" s="6">
        <f>IFERROR(INDEX([1]!tblSchedule[Round],MATCH(tblTeamSch[[#This Row],[Game Num]],[1]!tblSchedule[GameNum],0)),"")</f>
        <v>7</v>
      </c>
      <c r="E1550" s="6">
        <f>IFERROR(INDEX([1]!tblSchedule[Rnd Sch],MATCH(tblTeamSch[[#This Row],[Game Num]],[1]!tblSchedule[GameNum],0)),"")</f>
        <v>7</v>
      </c>
      <c r="F1550" s="6" t="str">
        <f>IFERROR(INDEX([1]!tblSchedule[DLC],MATCH(tblTeamSch[[#This Row],[Game Num]],[1]!tblSchedule[GameNum],0)),"")</f>
        <v>6G1AA</v>
      </c>
      <c r="G1550" s="7" t="str">
        <f>IFERROR(INDEX([1]!tblSchedule[Facility],MATCH(tblTeamSch[[#This Row],[Game Num]],[1]!tblSchedule[GameNum],0)),"")</f>
        <v>St. Agnes Gym</v>
      </c>
      <c r="H1550" s="8">
        <f>IFERROR(INDEX([1]!tblSchedule[Game Date],MATCH(tblTeamSch[[#This Row],[Game Num]],[1]!tblSchedule[GameNum],0)),"")</f>
        <v>46054</v>
      </c>
      <c r="I1550" s="9">
        <f>IFERROR(INDEX([1]!tblSchedule[Game Time],MATCH(tblTeamSch[[#This Row],[Game Num]],[1]!tblSchedule[GameNum],0)),"")</f>
        <v>0.58333333333333337</v>
      </c>
      <c r="J1550" s="10" t="str">
        <f>IFERROR(INDEX([1]!tblTeams[Organization],MATCH(tblTeamSch[[#This Row],[Team]],[1]!tblTeams[Team],0)),"")</f>
        <v>St. Margaret Mary</v>
      </c>
      <c r="K1550" s="10" t="str">
        <f>IFERROR(INDEX([1]!tblOrg[Abbr],MATCH(tblTeamSch[[#This Row],[Org]],[1]!tblOrg[Organization],0)),"")</f>
        <v>SMM</v>
      </c>
      <c r="L1550" s="10" t="str">
        <f>IFERROR(INDEX(IF(tblTeamSch[[#This Row],[1vs2]]=1,[1]!tblSchedule[Team 1 Name],[1]!tblSchedule[Team 2 Name]),MATCH(tblTeamSch[[#This Row],[Game Num]],[1]!tblSchedule[GameNum],0)),"")</f>
        <v>St. Margaret Mary BB 6G#1</v>
      </c>
      <c r="M1550" s="10" t="str">
        <f>IFERROR(INDEX(IF(tblTeamSch[[#This Row],[1vs2]]=1,[1]!tblSchedule[Team 2 Name],[1]!tblSchedule[Team 1 Name]),MATCH(tblTeamSch[[#This Row],[Game Num]],[1]!tblSchedule[GameNum],0)),"")</f>
        <v>St Agnes BB 6G#1</v>
      </c>
      <c r="N1550" s="6"/>
      <c r="O1550" s="6"/>
      <c r="P1550" s="6"/>
      <c r="Q1550" s="6">
        <f>INDEX([1]!tblSchedule[Home Game],MATCH(tblTeamSch[[#This Row],[Game Num]],[1]!tblSchedule[GameNum],0))</f>
        <v>1</v>
      </c>
      <c r="R1550" s="7" t="e">
        <f>IF(COUNTIFS(tblTeamSch[Team],tblTeamSch[[#This Row],[Team]],#REF!,1)&gt;1,"Y","")</f>
        <v>#REF!</v>
      </c>
      <c r="S1550" s="6">
        <f>INDEX([1]!tblLoc[Score],MATCH(INDEX([1]!tblOrg[Loc],MATCH(tblTeamSch[[#This Row],[Org]],[1]!tblOrg[Organization],0)),[1]!tblLoc[Loc],0))</f>
        <v>0</v>
      </c>
      <c r="T1550" s="6" t="e">
        <f>INDEX([1]!tblLoc[Score],MATCH(INDEX([1]!tblOrg[Loc],MATCH(#REF!,[1]!tblOrg[Abbr],0)),[1]!tblLoc[Loc],0))</f>
        <v>#REF!</v>
      </c>
      <c r="U1550" s="6">
        <f>IFERROR(INDEX([1]!tblLoc[Score],MATCH(INDEX([1]!tblOrg[Loc],MATCH(INDEX(FacList,MATCH(tblTeamSch[[#This Row],[Facility]],INDEX(FacList,,1),0),3),[1]!tblOrg[Org Num],0)),[1]!tblLoc[Loc],0)),"")</f>
        <v>0</v>
      </c>
      <c r="V1550" s="6">
        <f>IF(OR(tblTeamSch[[#This Row],[Court]]="",tblTeamSch[[#This Row],[Home]]&gt;0),0,IF(tblTeamSch[[#This Row],[Court]]&lt;10,0,IF(tblTeamSch[[#This Row],[Home Court]]=10,0,10)))</f>
        <v>0</v>
      </c>
      <c r="W1550" s="6" t="e">
        <f>COUNTIFS(tblTeamSch[Travel Score for Game],10,tblTeamSch[Home],0,#REF!,#REF!)</f>
        <v>#REF!</v>
      </c>
      <c r="X1550" s="6" t="str">
        <f>IFERROR(INDEX(tblTeamSch[Overall Travel Score],MATCH(tblTeamSch[[#This Row],[Opponent]],tblTeamSch[Team],0)),"")</f>
        <v/>
      </c>
      <c r="Y1550" s="6" cm="1">
        <f t="array" ref="Y1550">IF(Y1549="Num",1,IF(Y1549="","",IF(Y1549+1&gt;TotalNumRegGames*2,"",Y1549+1)))</f>
        <v>1549</v>
      </c>
    </row>
    <row r="1551" spans="1:25" ht="13.35" customHeight="1" x14ac:dyDescent="0.3">
      <c r="A1551" s="6" cm="1">
        <f t="array" ref="A15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935</v>
      </c>
      <c r="B1551" s="6" cm="1">
        <f t="array" ref="B15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1" s="6">
        <f>IFERROR(INDEX([1]!tblSchedule[Week Game Scheduled],MATCH(tblTeamSch[[#This Row],[Game Num]],[1]!tblSchedule[GameNum],0)),"")</f>
        <v>49</v>
      </c>
      <c r="D1551" s="6">
        <f>IFERROR(INDEX([1]!tblSchedule[Round],MATCH(tblTeamSch[[#This Row],[Game Num]],[1]!tblSchedule[GameNum],0)),"")</f>
        <v>1</v>
      </c>
      <c r="E1551" s="6">
        <f>IFERROR(INDEX([1]!tblSchedule[Rnd Sch],MATCH(tblTeamSch[[#This Row],[Game Num]],[1]!tblSchedule[GameNum],0)),"")</f>
        <v>1</v>
      </c>
      <c r="F1551" s="6" t="str">
        <f>IFERROR(INDEX([1]!tblSchedule[DLC],MATCH(tblTeamSch[[#This Row],[Game Num]],[1]!tblSchedule[GameNum],0)),"")</f>
        <v>6G2</v>
      </c>
      <c r="G1551" s="7" t="str">
        <f>IFERROR(INDEX([1]!tblSchedule[Facility],MATCH(tblTeamSch[[#This Row],[Game Num]],[1]!tblSchedule[GameNum],0)),"")</f>
        <v>St. Nicholas Academy Gym</v>
      </c>
      <c r="H1551" s="8">
        <f>IFERROR(INDEX([1]!tblSchedule[Game Date],MATCH(tblTeamSch[[#This Row],[Game Num]],[1]!tblSchedule[GameNum],0)),"")</f>
        <v>45997</v>
      </c>
      <c r="I1551" s="9">
        <f>IFERROR(INDEX([1]!tblSchedule[Game Time],MATCH(tblTeamSch[[#This Row],[Game Num]],[1]!tblSchedule[GameNum],0)),"")</f>
        <v>0.45833333333333331</v>
      </c>
      <c r="J1551" s="10" t="str">
        <f>IFERROR(INDEX([1]!tblTeams[Organization],MATCH(tblTeamSch[[#This Row],[Team]],[1]!tblTeams[Team],0)),"")</f>
        <v>St. Margaret Mary</v>
      </c>
      <c r="K1551" s="10" t="str">
        <f>IFERROR(INDEX([1]!tblOrg[Abbr],MATCH(tblTeamSch[[#This Row],[Org]],[1]!tblOrg[Organization],0)),"")</f>
        <v>SMM</v>
      </c>
      <c r="L1551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1" s="10" t="str">
        <f>IFERROR(INDEX(IF(tblTeamSch[[#This Row],[1vs2]]=1,[1]!tblSchedule[Team 2 Name],[1]!tblSchedule[Team 1 Name]),MATCH(tblTeamSch[[#This Row],[Game Num]],[1]!tblSchedule[GameNum],0)),"")</f>
        <v>St. Albert BB 6G#2</v>
      </c>
      <c r="N1551" s="6"/>
      <c r="O1551" s="6"/>
      <c r="P1551" s="6"/>
      <c r="Q1551" s="6">
        <f>INDEX([1]!tblSchedule[Home Game],MATCH(tblTeamSch[[#This Row],[Game Num]],[1]!tblSchedule[GameNum],0))</f>
        <v>0</v>
      </c>
      <c r="R1551" s="7" t="e">
        <f>IF(COUNTIFS(tblTeamSch[Team],tblTeamSch[[#This Row],[Team]],#REF!,1)&gt;1,"Y","")</f>
        <v>#REF!</v>
      </c>
      <c r="S1551" s="6">
        <f>INDEX([1]!tblLoc[Score],MATCH(INDEX([1]!tblOrg[Loc],MATCH(tblTeamSch[[#This Row],[Org]],[1]!tblOrg[Organization],0)),[1]!tblLoc[Loc],0))</f>
        <v>0</v>
      </c>
      <c r="T1551" s="6" t="e">
        <f>INDEX([1]!tblLoc[Score],MATCH(INDEX([1]!tblOrg[Loc],MATCH(#REF!,[1]!tblOrg[Abbr],0)),[1]!tblLoc[Loc],0))</f>
        <v>#REF!</v>
      </c>
      <c r="U1551" s="6">
        <f>IFERROR(INDEX([1]!tblLoc[Score],MATCH(INDEX([1]!tblOrg[Loc],MATCH(INDEX(FacList,MATCH(tblTeamSch[[#This Row],[Facility]],INDEX(FacList,,1),0),3),[1]!tblOrg[Org Num],0)),[1]!tblLoc[Loc],0)),"")</f>
        <v>10</v>
      </c>
      <c r="V1551" s="6">
        <f>IF(OR(tblTeamSch[[#This Row],[Court]]="",tblTeamSch[[#This Row],[Home]]&gt;0),0,IF(tblTeamSch[[#This Row],[Court]]&lt;10,0,IF(tblTeamSch[[#This Row],[Home Court]]=10,0,10)))</f>
        <v>10</v>
      </c>
      <c r="W1551" s="6" t="e">
        <f>COUNTIFS(tblTeamSch[Travel Score for Game],10,tblTeamSch[Home],0,#REF!,#REF!)</f>
        <v>#REF!</v>
      </c>
      <c r="X1551" s="6" t="str">
        <f>IFERROR(INDEX(tblTeamSch[Overall Travel Score],MATCH(tblTeamSch[[#This Row],[Opponent]],tblTeamSch[Team],0)),"")</f>
        <v/>
      </c>
      <c r="Y1551" s="6" cm="1">
        <f t="array" ref="Y1551">IF(Y1550="Num",1,IF(Y1550="","",IF(Y1550+1&gt;TotalNumRegGames*2,"",Y1550+1)))</f>
        <v>1550</v>
      </c>
    </row>
    <row r="1552" spans="1:25" ht="13.35" customHeight="1" x14ac:dyDescent="0.3">
      <c r="A1552" s="6" cm="1">
        <f t="array" ref="A15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943</v>
      </c>
      <c r="B1552" s="6" cm="1">
        <f t="array" ref="B15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52" s="6">
        <f>IFERROR(INDEX([1]!tblSchedule[Week Game Scheduled],MATCH(tblTeamSch[[#This Row],[Game Num]],[1]!tblSchedule[GameNum],0)),"")</f>
        <v>5</v>
      </c>
      <c r="D1552" s="6">
        <f>IFERROR(INDEX([1]!tblSchedule[Round],MATCH(tblTeamSch[[#This Row],[Game Num]],[1]!tblSchedule[GameNum],0)),"")</f>
        <v>3</v>
      </c>
      <c r="E1552" s="6">
        <f>IFERROR(INDEX([1]!tblSchedule[Rnd Sch],MATCH(tblTeamSch[[#This Row],[Game Num]],[1]!tblSchedule[GameNum],0)),"")</f>
        <v>3</v>
      </c>
      <c r="F1552" s="6" t="str">
        <f>IFERROR(INDEX([1]!tblSchedule[DLC],MATCH(tblTeamSch[[#This Row],[Game Num]],[1]!tblSchedule[GameNum],0)),"")</f>
        <v>6G2</v>
      </c>
      <c r="G1552" s="7" t="str">
        <f>IFERROR(INDEX([1]!tblSchedule[Facility],MATCH(tblTeamSch[[#This Row],[Game Num]],[1]!tblSchedule[GameNum],0)),"")</f>
        <v>St. Margaret Mary Gym</v>
      </c>
      <c r="H1552" s="8">
        <f>IFERROR(INDEX([1]!tblSchedule[Game Date],MATCH(tblTeamSch[[#This Row],[Game Num]],[1]!tblSchedule[GameNum],0)),"")</f>
        <v>46025</v>
      </c>
      <c r="I1552" s="9">
        <f>IFERROR(INDEX([1]!tblSchedule[Game Time],MATCH(tblTeamSch[[#This Row],[Game Num]],[1]!tblSchedule[GameNum],0)),"")</f>
        <v>0.54166666666666663</v>
      </c>
      <c r="J1552" s="10" t="str">
        <f>IFERROR(INDEX([1]!tblTeams[Organization],MATCH(tblTeamSch[[#This Row],[Team]],[1]!tblTeams[Team],0)),"")</f>
        <v>St. Margaret Mary</v>
      </c>
      <c r="K1552" s="10" t="str">
        <f>IFERROR(INDEX([1]!tblOrg[Abbr],MATCH(tblTeamSch[[#This Row],[Org]],[1]!tblOrg[Organization],0)),"")</f>
        <v>SMM</v>
      </c>
      <c r="L1552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2" s="10" t="str">
        <f>IFERROR(INDEX(IF(tblTeamSch[[#This Row],[1vs2]]=1,[1]!tblSchedule[Team 2 Name],[1]!tblSchedule[Team 1 Name]),MATCH(tblTeamSch[[#This Row],[Game Num]],[1]!tblSchedule[GameNum],0)),"")</f>
        <v>Holy Trinity BB 5/6G #2</v>
      </c>
      <c r="N1552" s="6"/>
      <c r="O1552" s="6"/>
      <c r="P1552" s="6"/>
      <c r="Q1552" s="6">
        <f>INDEX([1]!tblSchedule[Home Game],MATCH(tblTeamSch[[#This Row],[Game Num]],[1]!tblSchedule[GameNum],0))</f>
        <v>1</v>
      </c>
      <c r="R1552" s="7" t="e">
        <f>IF(COUNTIFS(tblTeamSch[Team],tblTeamSch[[#This Row],[Team]],#REF!,1)&gt;1,"Y","")</f>
        <v>#REF!</v>
      </c>
      <c r="S1552" s="6">
        <f>INDEX([1]!tblLoc[Score],MATCH(INDEX([1]!tblOrg[Loc],MATCH(tblTeamSch[[#This Row],[Org]],[1]!tblOrg[Organization],0)),[1]!tblLoc[Loc],0))</f>
        <v>0</v>
      </c>
      <c r="T1552" s="6" t="e">
        <f>INDEX([1]!tblLoc[Score],MATCH(INDEX([1]!tblOrg[Loc],MATCH(#REF!,[1]!tblOrg[Abbr],0)),[1]!tblLoc[Loc],0))</f>
        <v>#REF!</v>
      </c>
      <c r="U1552" s="6">
        <f>IFERROR(INDEX([1]!tblLoc[Score],MATCH(INDEX([1]!tblOrg[Loc],MATCH(INDEX(FacList,MATCH(tblTeamSch[[#This Row],[Facility]],INDEX(FacList,,1),0),3),[1]!tblOrg[Org Num],0)),[1]!tblLoc[Loc],0)),"")</f>
        <v>0</v>
      </c>
      <c r="V1552" s="6">
        <f>IF(OR(tblTeamSch[[#This Row],[Court]]="",tblTeamSch[[#This Row],[Home]]&gt;0),0,IF(tblTeamSch[[#This Row],[Court]]&lt;10,0,IF(tblTeamSch[[#This Row],[Home Court]]=10,0,10)))</f>
        <v>0</v>
      </c>
      <c r="W1552" s="6" t="e">
        <f>COUNTIFS(tblTeamSch[Travel Score for Game],10,tblTeamSch[Home],0,#REF!,#REF!)</f>
        <v>#REF!</v>
      </c>
      <c r="X1552" s="6" t="str">
        <f>IFERROR(INDEX(tblTeamSch[Overall Travel Score],MATCH(tblTeamSch[[#This Row],[Opponent]],tblTeamSch[Team],0)),"")</f>
        <v/>
      </c>
      <c r="Y1552" s="6" cm="1">
        <f t="array" ref="Y1552">IF(Y1551="Num",1,IF(Y1551="","",IF(Y1551+1&gt;TotalNumRegGames*2,"",Y1551+1)))</f>
        <v>1551</v>
      </c>
    </row>
    <row r="1553" spans="1:25" ht="13.35" customHeight="1" x14ac:dyDescent="0.3">
      <c r="A1553" s="6" cm="1">
        <f t="array" ref="A15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946</v>
      </c>
      <c r="B1553" s="6" cm="1">
        <f t="array" ref="B15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3" s="6">
        <f>IFERROR(INDEX([1]!tblSchedule[Week Game Scheduled],MATCH(tblTeamSch[[#This Row],[Game Num]],[1]!tblSchedule[GameNum],0)),"")</f>
        <v>6</v>
      </c>
      <c r="D1553" s="6">
        <f>IFERROR(INDEX([1]!tblSchedule[Round],MATCH(tblTeamSch[[#This Row],[Game Num]],[1]!tblSchedule[GameNum],0)),"")</f>
        <v>4</v>
      </c>
      <c r="E1553" s="6">
        <f>IFERROR(INDEX([1]!tblSchedule[Rnd Sch],MATCH(tblTeamSch[[#This Row],[Game Num]],[1]!tblSchedule[GameNum],0)),"")</f>
        <v>4</v>
      </c>
      <c r="F1553" s="6" t="str">
        <f>IFERROR(INDEX([1]!tblSchedule[DLC],MATCH(tblTeamSch[[#This Row],[Game Num]],[1]!tblSchedule[GameNum],0)),"")</f>
        <v>6G2</v>
      </c>
      <c r="G1553" s="7" t="str">
        <f>IFERROR(INDEX([1]!tblSchedule[Facility],MATCH(tblTeamSch[[#This Row],[Game Num]],[1]!tblSchedule[GameNum],0)),"")</f>
        <v>St. Margaret Mary Gym</v>
      </c>
      <c r="H1553" s="8">
        <f>IFERROR(INDEX([1]!tblSchedule[Game Date],MATCH(tblTeamSch[[#This Row],[Game Num]],[1]!tblSchedule[GameNum],0)),"")</f>
        <v>46032</v>
      </c>
      <c r="I1553" s="9">
        <f>IFERROR(INDEX([1]!tblSchedule[Game Time],MATCH(tblTeamSch[[#This Row],[Game Num]],[1]!tblSchedule[GameNum],0)),"")</f>
        <v>0.5</v>
      </c>
      <c r="J1553" s="10" t="str">
        <f>IFERROR(INDEX([1]!tblTeams[Organization],MATCH(tblTeamSch[[#This Row],[Team]],[1]!tblTeams[Team],0)),"")</f>
        <v>St. Margaret Mary</v>
      </c>
      <c r="K1553" s="10" t="str">
        <f>IFERROR(INDEX([1]!tblOrg[Abbr],MATCH(tblTeamSch[[#This Row],[Org]],[1]!tblOrg[Organization],0)),"")</f>
        <v>SMM</v>
      </c>
      <c r="L1553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3" s="10" t="str">
        <f>IFERROR(INDEX(IF(tblTeamSch[[#This Row],[1vs2]]=1,[1]!tblSchedule[Team 2 Name],[1]!tblSchedule[Team 1 Name]),MATCH(tblTeamSch[[#This Row],[Game Num]],[1]!tblSchedule[GameNum],0)),"")</f>
        <v>St Agnes BB 6G#2</v>
      </c>
      <c r="N1553" s="6"/>
      <c r="O1553" s="6"/>
      <c r="P1553" s="6"/>
      <c r="Q1553" s="6">
        <f>INDEX([1]!tblSchedule[Home Game],MATCH(tblTeamSch[[#This Row],[Game Num]],[1]!tblSchedule[GameNum],0))</f>
        <v>1</v>
      </c>
      <c r="R1553" s="7" t="e">
        <f>IF(COUNTIFS(tblTeamSch[Team],tblTeamSch[[#This Row],[Team]],#REF!,1)&gt;1,"Y","")</f>
        <v>#REF!</v>
      </c>
      <c r="S1553" s="6">
        <f>INDEX([1]!tblLoc[Score],MATCH(INDEX([1]!tblOrg[Loc],MATCH(tblTeamSch[[#This Row],[Org]],[1]!tblOrg[Organization],0)),[1]!tblLoc[Loc],0))</f>
        <v>0</v>
      </c>
      <c r="T1553" s="6" t="e">
        <f>INDEX([1]!tblLoc[Score],MATCH(INDEX([1]!tblOrg[Loc],MATCH(#REF!,[1]!tblOrg[Abbr],0)),[1]!tblLoc[Loc],0))</f>
        <v>#REF!</v>
      </c>
      <c r="U1553" s="6">
        <f>IFERROR(INDEX([1]!tblLoc[Score],MATCH(INDEX([1]!tblOrg[Loc],MATCH(INDEX(FacList,MATCH(tblTeamSch[[#This Row],[Facility]],INDEX(FacList,,1),0),3),[1]!tblOrg[Org Num],0)),[1]!tblLoc[Loc],0)),"")</f>
        <v>0</v>
      </c>
      <c r="V1553" s="6">
        <f>IF(OR(tblTeamSch[[#This Row],[Court]]="",tblTeamSch[[#This Row],[Home]]&gt;0),0,IF(tblTeamSch[[#This Row],[Court]]&lt;10,0,IF(tblTeamSch[[#This Row],[Home Court]]=10,0,10)))</f>
        <v>0</v>
      </c>
      <c r="W1553" s="6" t="e">
        <f>COUNTIFS(tblTeamSch[Travel Score for Game],10,tblTeamSch[Home],0,#REF!,#REF!)</f>
        <v>#REF!</v>
      </c>
      <c r="X1553" s="6" t="str">
        <f>IFERROR(INDEX(tblTeamSch[Overall Travel Score],MATCH(tblTeamSch[[#This Row],[Opponent]],tblTeamSch[Team],0)),"")</f>
        <v/>
      </c>
      <c r="Y1553" s="6" cm="1">
        <f t="array" ref="Y1553">IF(Y1552="Num",1,IF(Y1552="","",IF(Y1552+1&gt;TotalNumRegGames*2,"",Y1552+1)))</f>
        <v>1552</v>
      </c>
    </row>
    <row r="1554" spans="1:25" ht="13.35" customHeight="1" x14ac:dyDescent="0.3">
      <c r="A1554" s="6" cm="1">
        <f t="array" ref="A15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962</v>
      </c>
      <c r="B1554" s="6" cm="1">
        <f t="array" ref="B15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4" s="6">
        <f>IFERROR(INDEX([1]!tblSchedule[Week Game Scheduled],MATCH(tblTeamSch[[#This Row],[Game Num]],[1]!tblSchedule[GameNum],0)),"")</f>
        <v>7</v>
      </c>
      <c r="D1554" s="6">
        <f>IFERROR(INDEX([1]!tblSchedule[Round],MATCH(tblTeamSch[[#This Row],[Game Num]],[1]!tblSchedule[GameNum],0)),"")</f>
        <v>8</v>
      </c>
      <c r="E1554" s="6">
        <f>IFERROR(INDEX([1]!tblSchedule[Rnd Sch],MATCH(tblTeamSch[[#This Row],[Game Num]],[1]!tblSchedule[GameNum],0)),"")</f>
        <v>4</v>
      </c>
      <c r="F1554" s="6" t="str">
        <f>IFERROR(INDEX([1]!tblSchedule[DLC],MATCH(tblTeamSch[[#This Row],[Game Num]],[1]!tblSchedule[GameNum],0)),"")</f>
        <v>6G2</v>
      </c>
      <c r="G1554" s="7" t="str">
        <f>IFERROR(INDEX([1]!tblSchedule[Facility],MATCH(tblTeamSch[[#This Row],[Game Num]],[1]!tblSchedule[GameNum],0)),"")</f>
        <v>St. Athanasius Hornets Nest (gym)</v>
      </c>
      <c r="H1554" s="8">
        <f>IFERROR(INDEX([1]!tblSchedule[Game Date],MATCH(tblTeamSch[[#This Row],[Game Num]],[1]!tblSchedule[GameNum],0)),"")</f>
        <v>46033</v>
      </c>
      <c r="I1554" s="9">
        <f>IFERROR(INDEX([1]!tblSchedule[Game Time],MATCH(tblTeamSch[[#This Row],[Game Num]],[1]!tblSchedule[GameNum],0)),"")</f>
        <v>0.625</v>
      </c>
      <c r="J1554" s="10" t="str">
        <f>IFERROR(INDEX([1]!tblTeams[Organization],MATCH(tblTeamSch[[#This Row],[Team]],[1]!tblTeams[Team],0)),"")</f>
        <v>St. Margaret Mary</v>
      </c>
      <c r="K1554" s="10" t="str">
        <f>IFERROR(INDEX([1]!tblOrg[Abbr],MATCH(tblTeamSch[[#This Row],[Org]],[1]!tblOrg[Organization],0)),"")</f>
        <v>SMM</v>
      </c>
      <c r="L1554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4" s="10" t="str">
        <f>IFERROR(INDEX(IF(tblTeamSch[[#This Row],[1vs2]]=1,[1]!tblSchedule[Team 2 Name],[1]!tblSchedule[Team 1 Name]),MATCH(tblTeamSch[[#This Row],[Game Num]],[1]!tblSchedule[GameNum],0)),"")</f>
        <v>St Patrick BB 6G#2</v>
      </c>
      <c r="N1554" s="6"/>
      <c r="O1554" s="6"/>
      <c r="P1554" s="6"/>
      <c r="Q1554" s="6">
        <f>INDEX([1]!tblSchedule[Home Game],MATCH(tblTeamSch[[#This Row],[Game Num]],[1]!tblSchedule[GameNum],0))</f>
        <v>0</v>
      </c>
      <c r="R1554" s="7" t="e">
        <f>IF(COUNTIFS(tblTeamSch[Team],tblTeamSch[[#This Row],[Team]],#REF!,1)&gt;1,"Y","")</f>
        <v>#REF!</v>
      </c>
      <c r="S1554" s="6">
        <f>INDEX([1]!tblLoc[Score],MATCH(INDEX([1]!tblOrg[Loc],MATCH(tblTeamSch[[#This Row],[Org]],[1]!tblOrg[Organization],0)),[1]!tblLoc[Loc],0))</f>
        <v>0</v>
      </c>
      <c r="T1554" s="6" t="e">
        <f>INDEX([1]!tblLoc[Score],MATCH(INDEX([1]!tblOrg[Loc],MATCH(#REF!,[1]!tblOrg[Abbr],0)),[1]!tblLoc[Loc],0))</f>
        <v>#REF!</v>
      </c>
      <c r="U1554" s="6">
        <f>IFERROR(INDEX([1]!tblLoc[Score],MATCH(INDEX([1]!tblOrg[Loc],MATCH(INDEX(FacList,MATCH(tblTeamSch[[#This Row],[Facility]],INDEX(FacList,,1),0),3),[1]!tblOrg[Org Num],0)),[1]!tblLoc[Loc],0)),"")</f>
        <v>7</v>
      </c>
      <c r="V1554" s="6">
        <f>IF(OR(tblTeamSch[[#This Row],[Court]]="",tblTeamSch[[#This Row],[Home]]&gt;0),0,IF(tblTeamSch[[#This Row],[Court]]&lt;10,0,IF(tblTeamSch[[#This Row],[Home Court]]=10,0,10)))</f>
        <v>0</v>
      </c>
      <c r="W1554" s="6" t="e">
        <f>COUNTIFS(tblTeamSch[Travel Score for Game],10,tblTeamSch[Home],0,#REF!,#REF!)</f>
        <v>#REF!</v>
      </c>
      <c r="X1554" s="6" t="str">
        <f>IFERROR(INDEX(tblTeamSch[Overall Travel Score],MATCH(tblTeamSch[[#This Row],[Opponent]],tblTeamSch[Team],0)),"")</f>
        <v/>
      </c>
      <c r="Y1554" s="6" cm="1">
        <f t="array" ref="Y1554">IF(Y1553="Num",1,IF(Y1553="","",IF(Y1553+1&gt;TotalNumRegGames*2,"",Y1553+1)))</f>
        <v>1553</v>
      </c>
    </row>
    <row r="1555" spans="1:25" ht="13.35" customHeight="1" x14ac:dyDescent="0.3">
      <c r="A1555" s="6" cm="1">
        <f t="array" ref="A15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949</v>
      </c>
      <c r="B1555" s="6" cm="1">
        <f t="array" ref="B15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5" s="6">
        <f>IFERROR(INDEX([1]!tblSchedule[Week Game Scheduled],MATCH(tblTeamSch[[#This Row],[Game Num]],[1]!tblSchedule[GameNum],0)),"")</f>
        <v>7</v>
      </c>
      <c r="D1555" s="6">
        <f>IFERROR(INDEX([1]!tblSchedule[Round],MATCH(tblTeamSch[[#This Row],[Game Num]],[1]!tblSchedule[GameNum],0)),"")</f>
        <v>5</v>
      </c>
      <c r="E1555" s="6">
        <f>IFERROR(INDEX([1]!tblSchedule[Rnd Sch],MATCH(tblTeamSch[[#This Row],[Game Num]],[1]!tblSchedule[GameNum],0)),"")</f>
        <v>5</v>
      </c>
      <c r="F1555" s="6" t="str">
        <f>IFERROR(INDEX([1]!tblSchedule[DLC],MATCH(tblTeamSch[[#This Row],[Game Num]],[1]!tblSchedule[GameNum],0)),"")</f>
        <v>6G2</v>
      </c>
      <c r="G1555" s="7" t="str">
        <f>IFERROR(INDEX([1]!tblSchedule[Facility],MATCH(tblTeamSch[[#This Row],[Game Num]],[1]!tblSchedule[GameNum],0)),"")</f>
        <v>St. Margaret Mary Gym</v>
      </c>
      <c r="H1555" s="8">
        <f>IFERROR(INDEX([1]!tblSchedule[Game Date],MATCH(tblTeamSch[[#This Row],[Game Num]],[1]!tblSchedule[GameNum],0)),"")</f>
        <v>46039</v>
      </c>
      <c r="I1555" s="9">
        <f>IFERROR(INDEX([1]!tblSchedule[Game Time],MATCH(tblTeamSch[[#This Row],[Game Num]],[1]!tblSchedule[GameNum],0)),"")</f>
        <v>0.45833333333333331</v>
      </c>
      <c r="J1555" s="10" t="str">
        <f>IFERROR(INDEX([1]!tblTeams[Organization],MATCH(tblTeamSch[[#This Row],[Team]],[1]!tblTeams[Team],0)),"")</f>
        <v>St. Margaret Mary</v>
      </c>
      <c r="K1555" s="10" t="str">
        <f>IFERROR(INDEX([1]!tblOrg[Abbr],MATCH(tblTeamSch[[#This Row],[Org]],[1]!tblOrg[Organization],0)),"")</f>
        <v>SMM</v>
      </c>
      <c r="L1555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5" s="10" t="str">
        <f>IFERROR(INDEX(IF(tblTeamSch[[#This Row],[1vs2]]=1,[1]!tblSchedule[Team 2 Name],[1]!tblSchedule[Team 1 Name]),MATCH(tblTeamSch[[#This Row],[Game Num]],[1]!tblSchedule[GameNum],0)),"")</f>
        <v>St. Raphael BB 6G #2</v>
      </c>
      <c r="N1555" s="6"/>
      <c r="O1555" s="6"/>
      <c r="P1555" s="6"/>
      <c r="Q1555" s="6">
        <f>INDEX([1]!tblSchedule[Home Game],MATCH(tblTeamSch[[#This Row],[Game Num]],[1]!tblSchedule[GameNum],0))</f>
        <v>1</v>
      </c>
      <c r="R1555" s="7" t="e">
        <f>IF(COUNTIFS(tblTeamSch[Team],tblTeamSch[[#This Row],[Team]],#REF!,1)&gt;1,"Y","")</f>
        <v>#REF!</v>
      </c>
      <c r="S1555" s="6">
        <f>INDEX([1]!tblLoc[Score],MATCH(INDEX([1]!tblOrg[Loc],MATCH(tblTeamSch[[#This Row],[Org]],[1]!tblOrg[Organization],0)),[1]!tblLoc[Loc],0))</f>
        <v>0</v>
      </c>
      <c r="T1555" s="6" t="e">
        <f>INDEX([1]!tblLoc[Score],MATCH(INDEX([1]!tblOrg[Loc],MATCH(#REF!,[1]!tblOrg[Abbr],0)),[1]!tblLoc[Loc],0))</f>
        <v>#REF!</v>
      </c>
      <c r="U1555" s="6">
        <f>IFERROR(INDEX([1]!tblLoc[Score],MATCH(INDEX([1]!tblOrg[Loc],MATCH(INDEX(FacList,MATCH(tblTeamSch[[#This Row],[Facility]],INDEX(FacList,,1),0),3),[1]!tblOrg[Org Num],0)),[1]!tblLoc[Loc],0)),"")</f>
        <v>0</v>
      </c>
      <c r="V1555" s="6">
        <f>IF(OR(tblTeamSch[[#This Row],[Court]]="",tblTeamSch[[#This Row],[Home]]&gt;0),0,IF(tblTeamSch[[#This Row],[Court]]&lt;10,0,IF(tblTeamSch[[#This Row],[Home Court]]=10,0,10)))</f>
        <v>0</v>
      </c>
      <c r="W1555" s="6" t="e">
        <f>COUNTIFS(tblTeamSch[Travel Score for Game],10,tblTeamSch[Home],0,#REF!,#REF!)</f>
        <v>#REF!</v>
      </c>
      <c r="X1555" s="6" t="str">
        <f>IFERROR(INDEX(tblTeamSch[Overall Travel Score],MATCH(tblTeamSch[[#This Row],[Opponent]],tblTeamSch[Team],0)),"")</f>
        <v/>
      </c>
      <c r="Y1555" s="6" cm="1">
        <f t="array" ref="Y1555">IF(Y1554="Num",1,IF(Y1554="","",IF(Y1554+1&gt;TotalNumRegGames*2,"",Y1554+1)))</f>
        <v>1554</v>
      </c>
    </row>
    <row r="1556" spans="1:25" ht="13.35" customHeight="1" x14ac:dyDescent="0.3">
      <c r="A1556" s="6" cm="1">
        <f t="array" ref="A15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955</v>
      </c>
      <c r="B1556" s="6" cm="1">
        <f t="array" ref="B15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6" s="6">
        <f>IFERROR(INDEX([1]!tblSchedule[Week Game Scheduled],MATCH(tblTeamSch[[#This Row],[Game Num]],[1]!tblSchedule[GameNum],0)),"")</f>
        <v>8</v>
      </c>
      <c r="D1556" s="6">
        <f>IFERROR(INDEX([1]!tblSchedule[Round],MATCH(tblTeamSch[[#This Row],[Game Num]],[1]!tblSchedule[GameNum],0)),"")</f>
        <v>6</v>
      </c>
      <c r="E1556" s="6">
        <f>IFERROR(INDEX([1]!tblSchedule[Rnd Sch],MATCH(tblTeamSch[[#This Row],[Game Num]],[1]!tblSchedule[GameNum],0)),"")</f>
        <v>6</v>
      </c>
      <c r="F1556" s="6" t="str">
        <f>IFERROR(INDEX([1]!tblSchedule[DLC],MATCH(tblTeamSch[[#This Row],[Game Num]],[1]!tblSchedule[GameNum],0)),"")</f>
        <v>6G2</v>
      </c>
      <c r="G1556" s="7" t="str">
        <f>IFERROR(INDEX([1]!tblSchedule[Facility],MATCH(tblTeamSch[[#This Row],[Game Num]],[1]!tblSchedule[GameNum],0)),"")</f>
        <v>St. Margaret Mary Gym</v>
      </c>
      <c r="H1556" s="8">
        <f>IFERROR(INDEX([1]!tblSchedule[Game Date],MATCH(tblTeamSch[[#This Row],[Game Num]],[1]!tblSchedule[GameNum],0)),"")</f>
        <v>46046</v>
      </c>
      <c r="I1556" s="9">
        <f>IFERROR(INDEX([1]!tblSchedule[Game Time],MATCH(tblTeamSch[[#This Row],[Game Num]],[1]!tblSchedule[GameNum],0)),"")</f>
        <v>0.45833333333333331</v>
      </c>
      <c r="J1556" s="10" t="str">
        <f>IFERROR(INDEX([1]!tblTeams[Organization],MATCH(tblTeamSch[[#This Row],[Team]],[1]!tblTeams[Team],0)),"")</f>
        <v>St. Margaret Mary</v>
      </c>
      <c r="K1556" s="10" t="str">
        <f>IFERROR(INDEX([1]!tblOrg[Abbr],MATCH(tblTeamSch[[#This Row],[Org]],[1]!tblOrg[Organization],0)),"")</f>
        <v>SMM</v>
      </c>
      <c r="L1556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6" s="10" t="str">
        <f>IFERROR(INDEX(IF(tblTeamSch[[#This Row],[1vs2]]=1,[1]!tblSchedule[Team 2 Name],[1]!tblSchedule[Team 1 Name]),MATCH(tblTeamSch[[#This Row],[Game Num]],[1]!tblSchedule[GameNum],0)),"")</f>
        <v>St Michael BB 6G#2</v>
      </c>
      <c r="N1556" s="6"/>
      <c r="O1556" s="6"/>
      <c r="P1556" s="6"/>
      <c r="Q1556" s="6">
        <f>INDEX([1]!tblSchedule[Home Game],MATCH(tblTeamSch[[#This Row],[Game Num]],[1]!tblSchedule[GameNum],0))</f>
        <v>1</v>
      </c>
      <c r="R1556" s="7" t="e">
        <f>IF(COUNTIFS(tblTeamSch[Team],tblTeamSch[[#This Row],[Team]],#REF!,1)&gt;1,"Y","")</f>
        <v>#REF!</v>
      </c>
      <c r="S1556" s="6">
        <f>INDEX([1]!tblLoc[Score],MATCH(INDEX([1]!tblOrg[Loc],MATCH(tblTeamSch[[#This Row],[Org]],[1]!tblOrg[Organization],0)),[1]!tblLoc[Loc],0))</f>
        <v>0</v>
      </c>
      <c r="T1556" s="6" t="e">
        <f>INDEX([1]!tblLoc[Score],MATCH(INDEX([1]!tblOrg[Loc],MATCH(#REF!,[1]!tblOrg[Abbr],0)),[1]!tblLoc[Loc],0))</f>
        <v>#REF!</v>
      </c>
      <c r="U1556" s="6">
        <f>IFERROR(INDEX([1]!tblLoc[Score],MATCH(INDEX([1]!tblOrg[Loc],MATCH(INDEX(FacList,MATCH(tblTeamSch[[#This Row],[Facility]],INDEX(FacList,,1),0),3),[1]!tblOrg[Org Num],0)),[1]!tblLoc[Loc],0)),"")</f>
        <v>0</v>
      </c>
      <c r="V1556" s="6">
        <f>IF(OR(tblTeamSch[[#This Row],[Court]]="",tblTeamSch[[#This Row],[Home]]&gt;0),0,IF(tblTeamSch[[#This Row],[Court]]&lt;10,0,IF(tblTeamSch[[#This Row],[Home Court]]=10,0,10)))</f>
        <v>0</v>
      </c>
      <c r="W1556" s="6" t="e">
        <f>COUNTIFS(tblTeamSch[Travel Score for Game],10,tblTeamSch[Home],0,#REF!,#REF!)</f>
        <v>#REF!</v>
      </c>
      <c r="X1556" s="6" t="str">
        <f>IFERROR(INDEX(tblTeamSch[Overall Travel Score],MATCH(tblTeamSch[[#This Row],[Opponent]],tblTeamSch[Team],0)),"")</f>
        <v/>
      </c>
      <c r="Y1556" s="6" cm="1">
        <f t="array" ref="Y1556">IF(Y1555="Num",1,IF(Y1555="","",IF(Y1555+1&gt;TotalNumRegGames*2,"",Y1555+1)))</f>
        <v>1555</v>
      </c>
    </row>
    <row r="1557" spans="1:25" ht="13.35" customHeight="1" x14ac:dyDescent="0.3">
      <c r="A1557" s="6" cm="1">
        <f t="array" ref="A15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956</v>
      </c>
      <c r="B1557" s="6" cm="1">
        <f t="array" ref="B15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7" s="6">
        <f>IFERROR(INDEX([1]!tblSchedule[Week Game Scheduled],MATCH(tblTeamSch[[#This Row],[Game Num]],[1]!tblSchedule[GameNum],0)),"")</f>
        <v>9</v>
      </c>
      <c r="D1557" s="6">
        <f>IFERROR(INDEX([1]!tblSchedule[Round],MATCH(tblTeamSch[[#This Row],[Game Num]],[1]!tblSchedule[GameNum],0)),"")</f>
        <v>7</v>
      </c>
      <c r="E1557" s="6">
        <f>IFERROR(INDEX([1]!tblSchedule[Rnd Sch],MATCH(tblTeamSch[[#This Row],[Game Num]],[1]!tblSchedule[GameNum],0)),"")</f>
        <v>7</v>
      </c>
      <c r="F1557" s="6" t="str">
        <f>IFERROR(INDEX([1]!tblSchedule[DLC],MATCH(tblTeamSch[[#This Row],[Game Num]],[1]!tblSchedule[GameNum],0)),"")</f>
        <v>6G2</v>
      </c>
      <c r="G1557" s="7" t="str">
        <f>IFERROR(INDEX([1]!tblSchedule[Facility],MATCH(tblTeamSch[[#This Row],[Game Num]],[1]!tblSchedule[GameNum],0)),"")</f>
        <v>Holy Spirit Gym</v>
      </c>
      <c r="H1557" s="8">
        <f>IFERROR(INDEX([1]!tblSchedule[Game Date],MATCH(tblTeamSch[[#This Row],[Game Num]],[1]!tblSchedule[GameNum],0)),"")</f>
        <v>46053</v>
      </c>
      <c r="I1557" s="9">
        <f>IFERROR(INDEX([1]!tblSchedule[Game Time],MATCH(tblTeamSch[[#This Row],[Game Num]],[1]!tblSchedule[GameNum],0)),"")</f>
        <v>0.45833333333333331</v>
      </c>
      <c r="J1557" s="10" t="str">
        <f>IFERROR(INDEX([1]!tblTeams[Organization],MATCH(tblTeamSch[[#This Row],[Team]],[1]!tblTeams[Team],0)),"")</f>
        <v>St. Margaret Mary</v>
      </c>
      <c r="K1557" s="10" t="str">
        <f>IFERROR(INDEX([1]!tblOrg[Abbr],MATCH(tblTeamSch[[#This Row],[Org]],[1]!tblOrg[Organization],0)),"")</f>
        <v>SMM</v>
      </c>
      <c r="L1557" s="10" t="str">
        <f>IFERROR(INDEX(IF(tblTeamSch[[#This Row],[1vs2]]=1,[1]!tblSchedule[Team 1 Name],[1]!tblSchedule[Team 2 Name]),MATCH(tblTeamSch[[#This Row],[Game Num]],[1]!tblSchedule[GameNum],0)),"")</f>
        <v>St. Margaret Mary BB 6G#2</v>
      </c>
      <c r="M1557" s="10" t="str">
        <f>IFERROR(INDEX(IF(tblTeamSch[[#This Row],[1vs2]]=1,[1]!tblSchedule[Team 2 Name],[1]!tblSchedule[Team 1 Name]),MATCH(tblTeamSch[[#This Row],[Game Num]],[1]!tblSchedule[GameNum],0)),"")</f>
        <v>Holy Spirit GBB 6#2</v>
      </c>
      <c r="N1557" s="6"/>
      <c r="O1557" s="6"/>
      <c r="P1557" s="6"/>
      <c r="Q1557" s="6">
        <f>INDEX([1]!tblSchedule[Home Game],MATCH(tblTeamSch[[#This Row],[Game Num]],[1]!tblSchedule[GameNum],0))</f>
        <v>1</v>
      </c>
      <c r="R1557" s="7" t="e">
        <f>IF(COUNTIFS(tblTeamSch[Team],tblTeamSch[[#This Row],[Team]],#REF!,1)&gt;1,"Y","")</f>
        <v>#REF!</v>
      </c>
      <c r="S1557" s="6">
        <f>INDEX([1]!tblLoc[Score],MATCH(INDEX([1]!tblOrg[Loc],MATCH(tblTeamSch[[#This Row],[Org]],[1]!tblOrg[Organization],0)),[1]!tblLoc[Loc],0))</f>
        <v>0</v>
      </c>
      <c r="T1557" s="6" t="e">
        <f>INDEX([1]!tblLoc[Score],MATCH(INDEX([1]!tblOrg[Loc],MATCH(#REF!,[1]!tblOrg[Abbr],0)),[1]!tblLoc[Loc],0))</f>
        <v>#REF!</v>
      </c>
      <c r="U1557" s="6">
        <f>IFERROR(INDEX([1]!tblLoc[Score],MATCH(INDEX([1]!tblOrg[Loc],MATCH(INDEX(FacList,MATCH(tblTeamSch[[#This Row],[Facility]],INDEX(FacList,,1),0),3),[1]!tblOrg[Org Num],0)),[1]!tblLoc[Loc],0)),"")</f>
        <v>0</v>
      </c>
      <c r="V1557" s="6">
        <f>IF(OR(tblTeamSch[[#This Row],[Court]]="",tblTeamSch[[#This Row],[Home]]&gt;0),0,IF(tblTeamSch[[#This Row],[Court]]&lt;10,0,IF(tblTeamSch[[#This Row],[Home Court]]=10,0,10)))</f>
        <v>0</v>
      </c>
      <c r="W1557" s="6" t="e">
        <f>COUNTIFS(tblTeamSch[Travel Score for Game],10,tblTeamSch[Home],0,#REF!,#REF!)</f>
        <v>#REF!</v>
      </c>
      <c r="X1557" s="6" t="str">
        <f>IFERROR(INDEX(tblTeamSch[Overall Travel Score],MATCH(tblTeamSch[[#This Row],[Opponent]],tblTeamSch[Team],0)),"")</f>
        <v/>
      </c>
      <c r="Y1557" s="6" cm="1">
        <f t="array" ref="Y1557">IF(Y1556="Num",1,IF(Y1556="","",IF(Y1556+1&gt;TotalNumRegGames*2,"",Y1556+1)))</f>
        <v>1556</v>
      </c>
    </row>
    <row r="1558" spans="1:25" ht="13.35" customHeight="1" x14ac:dyDescent="0.3">
      <c r="A1558" s="6" cm="1">
        <f t="array" ref="A15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968</v>
      </c>
      <c r="B1558" s="6" cm="1">
        <f t="array" ref="B15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58" s="6">
        <f>IFERROR(INDEX([1]!tblSchedule[Week Game Scheduled],MATCH(tblTeamSch[[#This Row],[Game Num]],[1]!tblSchedule[GameNum],0)),"")</f>
        <v>49</v>
      </c>
      <c r="D1558" s="6">
        <f>IFERROR(INDEX([1]!tblSchedule[Round],MATCH(tblTeamSch[[#This Row],[Game Num]],[1]!tblSchedule[GameNum],0)),"")</f>
        <v>1</v>
      </c>
      <c r="E1558" s="6">
        <f>IFERROR(INDEX([1]!tblSchedule[Rnd Sch],MATCH(tblTeamSch[[#This Row],[Game Num]],[1]!tblSchedule[GameNum],0)),"")</f>
        <v>1</v>
      </c>
      <c r="F1558" s="6" t="str">
        <f>IFERROR(INDEX([1]!tblSchedule[DLC],MATCH(tblTeamSch[[#This Row],[Game Num]],[1]!tblSchedule[GameNum],0)),"")</f>
        <v>6G3</v>
      </c>
      <c r="G1558" s="7" t="str">
        <f>IFERROR(INDEX([1]!tblSchedule[Facility],MATCH(tblTeamSch[[#This Row],[Game Num]],[1]!tblSchedule[GameNum],0)),"")</f>
        <v>St. Nicholas Academy Gym</v>
      </c>
      <c r="H1558" s="8">
        <f>IFERROR(INDEX([1]!tblSchedule[Game Date],MATCH(tblTeamSch[[#This Row],[Game Num]],[1]!tblSchedule[GameNum],0)),"")</f>
        <v>45997</v>
      </c>
      <c r="I1558" s="9">
        <f>IFERROR(INDEX([1]!tblSchedule[Game Time],MATCH(tblTeamSch[[#This Row],[Game Num]],[1]!tblSchedule[GameNum],0)),"")</f>
        <v>0.5</v>
      </c>
      <c r="J1558" s="10" t="str">
        <f>IFERROR(INDEX([1]!tblTeams[Organization],MATCH(tblTeamSch[[#This Row],[Team]],[1]!tblTeams[Team],0)),"")</f>
        <v>St. Margaret Mary</v>
      </c>
      <c r="K1558" s="10" t="str">
        <f>IFERROR(INDEX([1]!tblOrg[Abbr],MATCH(tblTeamSch[[#This Row],[Org]],[1]!tblOrg[Organization],0)),"")</f>
        <v>SMM</v>
      </c>
      <c r="L1558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58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1558" s="6"/>
      <c r="O1558" s="6"/>
      <c r="P1558" s="6"/>
      <c r="Q1558" s="6">
        <f>INDEX([1]!tblSchedule[Home Game],MATCH(tblTeamSch[[#This Row],[Game Num]],[1]!tblSchedule[GameNum],0))</f>
        <v>0</v>
      </c>
      <c r="R1558" s="7" t="e">
        <f>IF(COUNTIFS(tblTeamSch[Team],tblTeamSch[[#This Row],[Team]],#REF!,1)&gt;1,"Y","")</f>
        <v>#REF!</v>
      </c>
      <c r="S1558" s="6">
        <f>INDEX([1]!tblLoc[Score],MATCH(INDEX([1]!tblOrg[Loc],MATCH(tblTeamSch[[#This Row],[Org]],[1]!tblOrg[Organization],0)),[1]!tblLoc[Loc],0))</f>
        <v>0</v>
      </c>
      <c r="T1558" s="6" t="e">
        <f>INDEX([1]!tblLoc[Score],MATCH(INDEX([1]!tblOrg[Loc],MATCH(#REF!,[1]!tblOrg[Abbr],0)),[1]!tblLoc[Loc],0))</f>
        <v>#REF!</v>
      </c>
      <c r="U1558" s="6">
        <f>IFERROR(INDEX([1]!tblLoc[Score],MATCH(INDEX([1]!tblOrg[Loc],MATCH(INDEX(FacList,MATCH(tblTeamSch[[#This Row],[Facility]],INDEX(FacList,,1),0),3),[1]!tblOrg[Org Num],0)),[1]!tblLoc[Loc],0)),"")</f>
        <v>10</v>
      </c>
      <c r="V1558" s="6">
        <f>IF(OR(tblTeamSch[[#This Row],[Court]]="",tblTeamSch[[#This Row],[Home]]&gt;0),0,IF(tblTeamSch[[#This Row],[Court]]&lt;10,0,IF(tblTeamSch[[#This Row],[Home Court]]=10,0,10)))</f>
        <v>10</v>
      </c>
      <c r="W1558" s="6" t="e">
        <f>COUNTIFS(tblTeamSch[Travel Score for Game],10,tblTeamSch[Home],0,#REF!,#REF!)</f>
        <v>#REF!</v>
      </c>
      <c r="X1558" s="6" t="str">
        <f>IFERROR(INDEX(tblTeamSch[Overall Travel Score],MATCH(tblTeamSch[[#This Row],[Opponent]],tblTeamSch[Team],0)),"")</f>
        <v/>
      </c>
      <c r="Y1558" s="6" cm="1">
        <f t="array" ref="Y1558">IF(Y1557="Num",1,IF(Y1557="","",IF(Y1557+1&gt;TotalNumRegGames*2,"",Y1557+1)))</f>
        <v>1557</v>
      </c>
    </row>
    <row r="1559" spans="1:25" ht="13.35" customHeight="1" x14ac:dyDescent="0.3">
      <c r="A1559" s="6" cm="1">
        <f t="array" ref="A15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972</v>
      </c>
      <c r="B1559" s="6" cm="1">
        <f t="array" ref="B15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59" s="6">
        <f>IFERROR(INDEX([1]!tblSchedule[Week Game Scheduled],MATCH(tblTeamSch[[#This Row],[Game Num]],[1]!tblSchedule[GameNum],0)),"")</f>
        <v>50</v>
      </c>
      <c r="D1559" s="6">
        <f>IFERROR(INDEX([1]!tblSchedule[Round],MATCH(tblTeamSch[[#This Row],[Game Num]],[1]!tblSchedule[GameNum],0)),"")</f>
        <v>2</v>
      </c>
      <c r="E1559" s="6">
        <f>IFERROR(INDEX([1]!tblSchedule[Rnd Sch],MATCH(tblTeamSch[[#This Row],[Game Num]],[1]!tblSchedule[GameNum],0)),"")</f>
        <v>2</v>
      </c>
      <c r="F1559" s="6" t="str">
        <f>IFERROR(INDEX([1]!tblSchedule[DLC],MATCH(tblTeamSch[[#This Row],[Game Num]],[1]!tblSchedule[GameNum],0)),"")</f>
        <v>6G3</v>
      </c>
      <c r="G1559" s="7" t="str">
        <f>IFERROR(INDEX([1]!tblSchedule[Facility],MATCH(tblTeamSch[[#This Row],[Game Num]],[1]!tblSchedule[GameNum],0)),"")</f>
        <v>St. Margaret Mary Gym</v>
      </c>
      <c r="H1559" s="8">
        <f>IFERROR(INDEX([1]!tblSchedule[Game Date],MATCH(tblTeamSch[[#This Row],[Game Num]],[1]!tblSchedule[GameNum],0)),"")</f>
        <v>46004</v>
      </c>
      <c r="I1559" s="9">
        <f>IFERROR(INDEX([1]!tblSchedule[Game Time],MATCH(tblTeamSch[[#This Row],[Game Num]],[1]!tblSchedule[GameNum],0)),"")</f>
        <v>0.45833333333333331</v>
      </c>
      <c r="J1559" s="10" t="str">
        <f>IFERROR(INDEX([1]!tblTeams[Organization],MATCH(tblTeamSch[[#This Row],[Team]],[1]!tblTeams[Team],0)),"")</f>
        <v>St. Margaret Mary</v>
      </c>
      <c r="K1559" s="10" t="str">
        <f>IFERROR(INDEX([1]!tblOrg[Abbr],MATCH(tblTeamSch[[#This Row],[Org]],[1]!tblOrg[Organization],0)),"")</f>
        <v>SMM</v>
      </c>
      <c r="L1559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59" s="10" t="str">
        <f>IFERROR(INDEX(IF(tblTeamSch[[#This Row],[1vs2]]=1,[1]!tblSchedule[Team 2 Name],[1]!tblSchedule[Team 1 Name]),MATCH(tblTeamSch[[#This Row],[Game Num]],[1]!tblSchedule[GameNum],0)),"")</f>
        <v>St. Albert BB 6G#3</v>
      </c>
      <c r="N1559" s="6"/>
      <c r="O1559" s="6"/>
      <c r="P1559" s="6"/>
      <c r="Q1559" s="6">
        <f>INDEX([1]!tblSchedule[Home Game],MATCH(tblTeamSch[[#This Row],[Game Num]],[1]!tblSchedule[GameNum],0))</f>
        <v>1</v>
      </c>
      <c r="R1559" s="7" t="e">
        <f>IF(COUNTIFS(tblTeamSch[Team],tblTeamSch[[#This Row],[Team]],#REF!,1)&gt;1,"Y","")</f>
        <v>#REF!</v>
      </c>
      <c r="S1559" s="6">
        <f>INDEX([1]!tblLoc[Score],MATCH(INDEX([1]!tblOrg[Loc],MATCH(tblTeamSch[[#This Row],[Org]],[1]!tblOrg[Organization],0)),[1]!tblLoc[Loc],0))</f>
        <v>0</v>
      </c>
      <c r="T1559" s="6" t="e">
        <f>INDEX([1]!tblLoc[Score],MATCH(INDEX([1]!tblOrg[Loc],MATCH(#REF!,[1]!tblOrg[Abbr],0)),[1]!tblLoc[Loc],0))</f>
        <v>#REF!</v>
      </c>
      <c r="U1559" s="6">
        <f>IFERROR(INDEX([1]!tblLoc[Score],MATCH(INDEX([1]!tblOrg[Loc],MATCH(INDEX(FacList,MATCH(tblTeamSch[[#This Row],[Facility]],INDEX(FacList,,1),0),3),[1]!tblOrg[Org Num],0)),[1]!tblLoc[Loc],0)),"")</f>
        <v>0</v>
      </c>
      <c r="V1559" s="6">
        <f>IF(OR(tblTeamSch[[#This Row],[Court]]="",tblTeamSch[[#This Row],[Home]]&gt;0),0,IF(tblTeamSch[[#This Row],[Court]]&lt;10,0,IF(tblTeamSch[[#This Row],[Home Court]]=10,0,10)))</f>
        <v>0</v>
      </c>
      <c r="W1559" s="6" t="e">
        <f>COUNTIFS(tblTeamSch[Travel Score for Game],10,tblTeamSch[Home],0,#REF!,#REF!)</f>
        <v>#REF!</v>
      </c>
      <c r="X1559" s="6" t="str">
        <f>IFERROR(INDEX(tblTeamSch[Overall Travel Score],MATCH(tblTeamSch[[#This Row],[Opponent]],tblTeamSch[Team],0)),"")</f>
        <v/>
      </c>
      <c r="Y1559" s="6" cm="1">
        <f t="array" ref="Y1559">IF(Y1558="Num",1,IF(Y1558="","",IF(Y1558+1&gt;TotalNumRegGames*2,"",Y1558+1)))</f>
        <v>1558</v>
      </c>
    </row>
    <row r="1560" spans="1:25" ht="13.35" customHeight="1" x14ac:dyDescent="0.3">
      <c r="A1560" s="6" cm="1">
        <f t="array" ref="A15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1000</v>
      </c>
      <c r="B1560" s="6" cm="1">
        <f t="array" ref="B15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0" s="6">
        <f>IFERROR(INDEX([1]!tblSchedule[Week Game Scheduled],MATCH(tblTeamSch[[#This Row],[Game Num]],[1]!tblSchedule[GameNum],0)),"")</f>
        <v>51</v>
      </c>
      <c r="D1560" s="6">
        <f>IFERROR(INDEX([1]!tblSchedule[Round],MATCH(tblTeamSch[[#This Row],[Game Num]],[1]!tblSchedule[GameNum],0)),"")</f>
        <v>8</v>
      </c>
      <c r="E1560" s="6">
        <f>IFERROR(INDEX([1]!tblSchedule[Rnd Sch],MATCH(tblTeamSch[[#This Row],[Game Num]],[1]!tblSchedule[GameNum],0)),"")</f>
        <v>2</v>
      </c>
      <c r="F1560" s="6" t="str">
        <f>IFERROR(INDEX([1]!tblSchedule[DLC],MATCH(tblTeamSch[[#This Row],[Game Num]],[1]!tblSchedule[GameNum],0)),"")</f>
        <v>6G3</v>
      </c>
      <c r="G1560" s="7" t="str">
        <f>IFERROR(INDEX([1]!tblSchedule[Facility],MATCH(tblTeamSch[[#This Row],[Game Num]],[1]!tblSchedule[GameNum],0)),"")</f>
        <v>St. Margaret Mary PAC (smaller gym)</v>
      </c>
      <c r="H1560" s="8">
        <f>IFERROR(INDEX([1]!tblSchedule[Game Date],MATCH(tblTeamSch[[#This Row],[Game Num]],[1]!tblSchedule[GameNum],0)),"")</f>
        <v>46005</v>
      </c>
      <c r="I1560" s="9">
        <f>IFERROR(INDEX([1]!tblSchedule[Game Time],MATCH(tblTeamSch[[#This Row],[Game Num]],[1]!tblSchedule[GameNum],0)),"")</f>
        <v>0.5625</v>
      </c>
      <c r="J1560" s="10" t="str">
        <f>IFERROR(INDEX([1]!tblTeams[Organization],MATCH(tblTeamSch[[#This Row],[Team]],[1]!tblTeams[Team],0)),"")</f>
        <v>St. Margaret Mary</v>
      </c>
      <c r="K1560" s="10" t="str">
        <f>IFERROR(INDEX([1]!tblOrg[Abbr],MATCH(tblTeamSch[[#This Row],[Org]],[1]!tblOrg[Organization],0)),"")</f>
        <v>SMM</v>
      </c>
      <c r="L1560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60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560" s="6"/>
      <c r="O1560" s="6"/>
      <c r="P1560" s="6"/>
      <c r="Q1560" s="6">
        <f>INDEX([1]!tblSchedule[Home Game],MATCH(tblTeamSch[[#This Row],[Game Num]],[1]!tblSchedule[GameNum],0))</f>
        <v>1</v>
      </c>
      <c r="R1560" s="7" t="e">
        <f>IF(COUNTIFS(tblTeamSch[Team],tblTeamSch[[#This Row],[Team]],#REF!,1)&gt;1,"Y","")</f>
        <v>#REF!</v>
      </c>
      <c r="S1560" s="6">
        <f>INDEX([1]!tblLoc[Score],MATCH(INDEX([1]!tblOrg[Loc],MATCH(tblTeamSch[[#This Row],[Org]],[1]!tblOrg[Organization],0)),[1]!tblLoc[Loc],0))</f>
        <v>0</v>
      </c>
      <c r="T1560" s="6" t="e">
        <f>INDEX([1]!tblLoc[Score],MATCH(INDEX([1]!tblOrg[Loc],MATCH(#REF!,[1]!tblOrg[Abbr],0)),[1]!tblLoc[Loc],0))</f>
        <v>#REF!</v>
      </c>
      <c r="U1560" s="6">
        <f>IFERROR(INDEX([1]!tblLoc[Score],MATCH(INDEX([1]!tblOrg[Loc],MATCH(INDEX(FacList,MATCH(tblTeamSch[[#This Row],[Facility]],INDEX(FacList,,1),0),3),[1]!tblOrg[Org Num],0)),[1]!tblLoc[Loc],0)),"")</f>
        <v>0</v>
      </c>
      <c r="V1560" s="6">
        <f>IF(OR(tblTeamSch[[#This Row],[Court]]="",tblTeamSch[[#This Row],[Home]]&gt;0),0,IF(tblTeamSch[[#This Row],[Court]]&lt;10,0,IF(tblTeamSch[[#This Row],[Home Court]]=10,0,10)))</f>
        <v>0</v>
      </c>
      <c r="W1560" s="6" t="e">
        <f>COUNTIFS(tblTeamSch[Travel Score for Game],10,tblTeamSch[Home],0,#REF!,#REF!)</f>
        <v>#REF!</v>
      </c>
      <c r="X1560" s="6" t="str">
        <f>IFERROR(INDEX(tblTeamSch[Overall Travel Score],MATCH(tblTeamSch[[#This Row],[Opponent]],tblTeamSch[Team],0)),"")</f>
        <v/>
      </c>
      <c r="Y1560" s="6" cm="1">
        <f t="array" ref="Y1560">IF(Y1559="Num",1,IF(Y1559="","",IF(Y1559+1&gt;TotalNumRegGames*2,"",Y1559+1)))</f>
        <v>1559</v>
      </c>
    </row>
    <row r="1561" spans="1:25" ht="13.35" customHeight="1" x14ac:dyDescent="0.3">
      <c r="A1561" s="6" cm="1">
        <f t="array" ref="A15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978</v>
      </c>
      <c r="B1561" s="6" cm="1">
        <f t="array" ref="B15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1" s="6">
        <f>IFERROR(INDEX([1]!tblSchedule[Week Game Scheduled],MATCH(tblTeamSch[[#This Row],[Game Num]],[1]!tblSchedule[GameNum],0)),"")</f>
        <v>5</v>
      </c>
      <c r="D1561" s="6">
        <f>IFERROR(INDEX([1]!tblSchedule[Round],MATCH(tblTeamSch[[#This Row],[Game Num]],[1]!tblSchedule[GameNum],0)),"")</f>
        <v>3</v>
      </c>
      <c r="E1561" s="6">
        <f>IFERROR(INDEX([1]!tblSchedule[Rnd Sch],MATCH(tblTeamSch[[#This Row],[Game Num]],[1]!tblSchedule[GameNum],0)),"")</f>
        <v>3</v>
      </c>
      <c r="F1561" s="6" t="str">
        <f>IFERROR(INDEX([1]!tblSchedule[DLC],MATCH(tblTeamSch[[#This Row],[Game Num]],[1]!tblSchedule[GameNum],0)),"")</f>
        <v>6G3</v>
      </c>
      <c r="G1561" s="7" t="str">
        <f>IFERROR(INDEX([1]!tblSchedule[Facility],MATCH(tblTeamSch[[#This Row],[Game Num]],[1]!tblSchedule[GameNum],0)),"")</f>
        <v>St. Margaret Mary PAC (smaller gym)</v>
      </c>
      <c r="H1561" s="8">
        <f>IFERROR(INDEX([1]!tblSchedule[Game Date],MATCH(tblTeamSch[[#This Row],[Game Num]],[1]!tblSchedule[GameNum],0)),"")</f>
        <v>46025</v>
      </c>
      <c r="I1561" s="9">
        <f>IFERROR(INDEX([1]!tblSchedule[Game Time],MATCH(tblTeamSch[[#This Row],[Game Num]],[1]!tblSchedule[GameNum],0)),"")</f>
        <v>0.4375</v>
      </c>
      <c r="J1561" s="10" t="str">
        <f>IFERROR(INDEX([1]!tblTeams[Organization],MATCH(tblTeamSch[[#This Row],[Team]],[1]!tblTeams[Team],0)),"")</f>
        <v>St. Margaret Mary</v>
      </c>
      <c r="K1561" s="10" t="str">
        <f>IFERROR(INDEX([1]!tblOrg[Abbr],MATCH(tblTeamSch[[#This Row],[Org]],[1]!tblOrg[Organization],0)),"")</f>
        <v>SMM</v>
      </c>
      <c r="L1561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61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1561" s="6"/>
      <c r="O1561" s="6"/>
      <c r="P1561" s="6"/>
      <c r="Q1561" s="6">
        <f>INDEX([1]!tblSchedule[Home Game],MATCH(tblTeamSch[[#This Row],[Game Num]],[1]!tblSchedule[GameNum],0))</f>
        <v>1</v>
      </c>
      <c r="R1561" s="7" t="e">
        <f>IF(COUNTIFS(tblTeamSch[Team],tblTeamSch[[#This Row],[Team]],#REF!,1)&gt;1,"Y","")</f>
        <v>#REF!</v>
      </c>
      <c r="S1561" s="6">
        <f>INDEX([1]!tblLoc[Score],MATCH(INDEX([1]!tblOrg[Loc],MATCH(tblTeamSch[[#This Row],[Org]],[1]!tblOrg[Organization],0)),[1]!tblLoc[Loc],0))</f>
        <v>0</v>
      </c>
      <c r="T1561" s="6" t="e">
        <f>INDEX([1]!tblLoc[Score],MATCH(INDEX([1]!tblOrg[Loc],MATCH(#REF!,[1]!tblOrg[Abbr],0)),[1]!tblLoc[Loc],0))</f>
        <v>#REF!</v>
      </c>
      <c r="U1561" s="6">
        <f>IFERROR(INDEX([1]!tblLoc[Score],MATCH(INDEX([1]!tblOrg[Loc],MATCH(INDEX(FacList,MATCH(tblTeamSch[[#This Row],[Facility]],INDEX(FacList,,1),0),3),[1]!tblOrg[Org Num],0)),[1]!tblLoc[Loc],0)),"")</f>
        <v>0</v>
      </c>
      <c r="V1561" s="6">
        <f>IF(OR(tblTeamSch[[#This Row],[Court]]="",tblTeamSch[[#This Row],[Home]]&gt;0),0,IF(tblTeamSch[[#This Row],[Court]]&lt;10,0,IF(tblTeamSch[[#This Row],[Home Court]]=10,0,10)))</f>
        <v>0</v>
      </c>
      <c r="W1561" s="6" t="e">
        <f>COUNTIFS(tblTeamSch[Travel Score for Game],10,tblTeamSch[Home],0,#REF!,#REF!)</f>
        <v>#REF!</v>
      </c>
      <c r="X1561" s="6" t="str">
        <f>IFERROR(INDEX(tblTeamSch[Overall Travel Score],MATCH(tblTeamSch[[#This Row],[Opponent]],tblTeamSch[Team],0)),"")</f>
        <v/>
      </c>
      <c r="Y1561" s="6" cm="1">
        <f t="array" ref="Y1561">IF(Y1560="Num",1,IF(Y1560="","",IF(Y1560+1&gt;TotalNumRegGames*2,"",Y1560+1)))</f>
        <v>1560</v>
      </c>
    </row>
    <row r="1562" spans="1:25" ht="13.35" customHeight="1" x14ac:dyDescent="0.3">
      <c r="A1562" s="6" cm="1">
        <f t="array" ref="A15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987</v>
      </c>
      <c r="B1562" s="6" cm="1">
        <f t="array" ref="B15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62" s="6">
        <f>IFERROR(INDEX([1]!tblSchedule[Week Game Scheduled],MATCH(tblTeamSch[[#This Row],[Game Num]],[1]!tblSchedule[GameNum],0)),"")</f>
        <v>7</v>
      </c>
      <c r="D1562" s="6">
        <f>IFERROR(INDEX([1]!tblSchedule[Round],MATCH(tblTeamSch[[#This Row],[Game Num]],[1]!tblSchedule[GameNum],0)),"")</f>
        <v>5</v>
      </c>
      <c r="E1562" s="6">
        <f>IFERROR(INDEX([1]!tblSchedule[Rnd Sch],MATCH(tblTeamSch[[#This Row],[Game Num]],[1]!tblSchedule[GameNum],0)),"")</f>
        <v>5</v>
      </c>
      <c r="F1562" s="6" t="str">
        <f>IFERROR(INDEX([1]!tblSchedule[DLC],MATCH(tblTeamSch[[#This Row],[Game Num]],[1]!tblSchedule[GameNum],0)),"")</f>
        <v>6G3</v>
      </c>
      <c r="G1562" s="7" t="str">
        <f>IFERROR(INDEX([1]!tblSchedule[Facility],MATCH(tblTeamSch[[#This Row],[Game Num]],[1]!tblSchedule[GameNum],0)),"")</f>
        <v>St. Margaret Mary Gym</v>
      </c>
      <c r="H1562" s="8">
        <f>IFERROR(INDEX([1]!tblSchedule[Game Date],MATCH(tblTeamSch[[#This Row],[Game Num]],[1]!tblSchedule[GameNum],0)),"")</f>
        <v>46039</v>
      </c>
      <c r="I1562" s="9">
        <f>IFERROR(INDEX([1]!tblSchedule[Game Time],MATCH(tblTeamSch[[#This Row],[Game Num]],[1]!tblSchedule[GameNum],0)),"")</f>
        <v>0.54166666666666663</v>
      </c>
      <c r="J1562" s="10" t="str">
        <f>IFERROR(INDEX([1]!tblTeams[Organization],MATCH(tblTeamSch[[#This Row],[Team]],[1]!tblTeams[Team],0)),"")</f>
        <v>St. Margaret Mary</v>
      </c>
      <c r="K1562" s="10" t="str">
        <f>IFERROR(INDEX([1]!tblOrg[Abbr],MATCH(tblTeamSch[[#This Row],[Org]],[1]!tblOrg[Organization],0)),"")</f>
        <v>SMM</v>
      </c>
      <c r="L1562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62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1562" s="6"/>
      <c r="O1562" s="6"/>
      <c r="P1562" s="6"/>
      <c r="Q1562" s="6">
        <f>INDEX([1]!tblSchedule[Home Game],MATCH(tblTeamSch[[#This Row],[Game Num]],[1]!tblSchedule[GameNum],0))</f>
        <v>1</v>
      </c>
      <c r="R1562" s="7" t="e">
        <f>IF(COUNTIFS(tblTeamSch[Team],tblTeamSch[[#This Row],[Team]],#REF!,1)&gt;1,"Y","")</f>
        <v>#REF!</v>
      </c>
      <c r="S1562" s="6">
        <f>INDEX([1]!tblLoc[Score],MATCH(INDEX([1]!tblOrg[Loc],MATCH(tblTeamSch[[#This Row],[Org]],[1]!tblOrg[Organization],0)),[1]!tblLoc[Loc],0))</f>
        <v>0</v>
      </c>
      <c r="T1562" s="6" t="e">
        <f>INDEX([1]!tblLoc[Score],MATCH(INDEX([1]!tblOrg[Loc],MATCH(#REF!,[1]!tblOrg[Abbr],0)),[1]!tblLoc[Loc],0))</f>
        <v>#REF!</v>
      </c>
      <c r="U1562" s="6">
        <f>IFERROR(INDEX([1]!tblLoc[Score],MATCH(INDEX([1]!tblOrg[Loc],MATCH(INDEX(FacList,MATCH(tblTeamSch[[#This Row],[Facility]],INDEX(FacList,,1),0),3),[1]!tblOrg[Org Num],0)),[1]!tblLoc[Loc],0)),"")</f>
        <v>0</v>
      </c>
      <c r="V1562" s="6">
        <f>IF(OR(tblTeamSch[[#This Row],[Court]]="",tblTeamSch[[#This Row],[Home]]&gt;0),0,IF(tblTeamSch[[#This Row],[Court]]&lt;10,0,IF(tblTeamSch[[#This Row],[Home Court]]=10,0,10)))</f>
        <v>0</v>
      </c>
      <c r="W1562" s="6" t="e">
        <f>COUNTIFS(tblTeamSch[Travel Score for Game],10,tblTeamSch[Home],0,#REF!,#REF!)</f>
        <v>#REF!</v>
      </c>
      <c r="X1562" s="6" t="str">
        <f>IFERROR(INDEX(tblTeamSch[Overall Travel Score],MATCH(tblTeamSch[[#This Row],[Opponent]],tblTeamSch[Team],0)),"")</f>
        <v/>
      </c>
      <c r="Y1562" s="6" cm="1">
        <f t="array" ref="Y1562">IF(Y1561="Num",1,IF(Y1561="","",IF(Y1561+1&gt;TotalNumRegGames*2,"",Y1561+1)))</f>
        <v>1561</v>
      </c>
    </row>
    <row r="1563" spans="1:25" ht="13.35" customHeight="1" x14ac:dyDescent="0.3">
      <c r="A1563" s="6" cm="1">
        <f t="array" ref="A15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990</v>
      </c>
      <c r="B1563" s="6" cm="1">
        <f t="array" ref="B15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63" s="6">
        <f>IFERROR(INDEX([1]!tblSchedule[Week Game Scheduled],MATCH(tblTeamSch[[#This Row],[Game Num]],[1]!tblSchedule[GameNum],0)),"")</f>
        <v>8</v>
      </c>
      <c r="D1563" s="6">
        <f>IFERROR(INDEX([1]!tblSchedule[Round],MATCH(tblTeamSch[[#This Row],[Game Num]],[1]!tblSchedule[GameNum],0)),"")</f>
        <v>6</v>
      </c>
      <c r="E1563" s="6">
        <f>IFERROR(INDEX([1]!tblSchedule[Rnd Sch],MATCH(tblTeamSch[[#This Row],[Game Num]],[1]!tblSchedule[GameNum],0)),"")</f>
        <v>6</v>
      </c>
      <c r="F1563" s="6" t="str">
        <f>IFERROR(INDEX([1]!tblSchedule[DLC],MATCH(tblTeamSch[[#This Row],[Game Num]],[1]!tblSchedule[GameNum],0)),"")</f>
        <v>6G3</v>
      </c>
      <c r="G1563" s="7" t="str">
        <f>IFERROR(INDEX([1]!tblSchedule[Facility],MATCH(tblTeamSch[[#This Row],[Game Num]],[1]!tblSchedule[GameNum],0)),"")</f>
        <v>Ascension Gym</v>
      </c>
      <c r="H1563" s="8">
        <f>IFERROR(INDEX([1]!tblSchedule[Game Date],MATCH(tblTeamSch[[#This Row],[Game Num]],[1]!tblSchedule[GameNum],0)),"")</f>
        <v>46046</v>
      </c>
      <c r="I1563" s="9">
        <f>IFERROR(INDEX([1]!tblSchedule[Game Time],MATCH(tblTeamSch[[#This Row],[Game Num]],[1]!tblSchedule[GameNum],0)),"")</f>
        <v>0.45833333333333331</v>
      </c>
      <c r="J1563" s="10" t="str">
        <f>IFERROR(INDEX([1]!tblTeams[Organization],MATCH(tblTeamSch[[#This Row],[Team]],[1]!tblTeams[Team],0)),"")</f>
        <v>St. Margaret Mary</v>
      </c>
      <c r="K1563" s="10" t="str">
        <f>IFERROR(INDEX([1]!tblOrg[Abbr],MATCH(tblTeamSch[[#This Row],[Org]],[1]!tblOrg[Organization],0)),"")</f>
        <v>SMM</v>
      </c>
      <c r="L1563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63" s="10" t="str">
        <f>IFERROR(INDEX(IF(tblTeamSch[[#This Row],[1vs2]]=1,[1]!tblSchedule[Team 2 Name],[1]!tblSchedule[Team 1 Name]),MATCH(tblTeamSch[[#This Row],[Game Num]],[1]!tblSchedule[GameNum],0)),"")</f>
        <v>Ascension BB 6G#2</v>
      </c>
      <c r="N1563" s="6"/>
      <c r="O1563" s="6"/>
      <c r="P1563" s="6"/>
      <c r="Q1563" s="6">
        <f>INDEX([1]!tblSchedule[Home Game],MATCH(tblTeamSch[[#This Row],[Game Num]],[1]!tblSchedule[GameNum],0))</f>
        <v>1</v>
      </c>
      <c r="R1563" s="7" t="e">
        <f>IF(COUNTIFS(tblTeamSch[Team],tblTeamSch[[#This Row],[Team]],#REF!,1)&gt;1,"Y","")</f>
        <v>#REF!</v>
      </c>
      <c r="S1563" s="6">
        <f>INDEX([1]!tblLoc[Score],MATCH(INDEX([1]!tblOrg[Loc],MATCH(tblTeamSch[[#This Row],[Org]],[1]!tblOrg[Organization],0)),[1]!tblLoc[Loc],0))</f>
        <v>0</v>
      </c>
      <c r="T1563" s="6" t="e">
        <f>INDEX([1]!tblLoc[Score],MATCH(INDEX([1]!tblOrg[Loc],MATCH(#REF!,[1]!tblOrg[Abbr],0)),[1]!tblLoc[Loc],0))</f>
        <v>#REF!</v>
      </c>
      <c r="U1563" s="6">
        <f>IFERROR(INDEX([1]!tblLoc[Score],MATCH(INDEX([1]!tblOrg[Loc],MATCH(INDEX(FacList,MATCH(tblTeamSch[[#This Row],[Facility]],INDEX(FacList,,1),0),3),[1]!tblOrg[Org Num],0)),[1]!tblLoc[Loc],0)),"")</f>
        <v>0</v>
      </c>
      <c r="V1563" s="6">
        <f>IF(OR(tblTeamSch[[#This Row],[Court]]="",tblTeamSch[[#This Row],[Home]]&gt;0),0,IF(tblTeamSch[[#This Row],[Court]]&lt;10,0,IF(tblTeamSch[[#This Row],[Home Court]]=10,0,10)))</f>
        <v>0</v>
      </c>
      <c r="W1563" s="6" t="e">
        <f>COUNTIFS(tblTeamSch[Travel Score for Game],10,tblTeamSch[Home],0,#REF!,#REF!)</f>
        <v>#REF!</v>
      </c>
      <c r="X1563" s="6" t="str">
        <f>IFERROR(INDEX(tblTeamSch[Overall Travel Score],MATCH(tblTeamSch[[#This Row],[Opponent]],tblTeamSch[Team],0)),"")</f>
        <v/>
      </c>
      <c r="Y1563" s="6" cm="1">
        <f t="array" ref="Y1563">IF(Y1562="Num",1,IF(Y1562="","",IF(Y1562+1&gt;TotalNumRegGames*2,"",Y1562+1)))</f>
        <v>1562</v>
      </c>
    </row>
    <row r="1564" spans="1:25" ht="13.35" customHeight="1" x14ac:dyDescent="0.3">
      <c r="A1564" s="6" cm="1">
        <f t="array" ref="A15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997</v>
      </c>
      <c r="B1564" s="6" cm="1">
        <f t="array" ref="B15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64" s="6">
        <f>IFERROR(INDEX([1]!tblSchedule[Week Game Scheduled],MATCH(tblTeamSch[[#This Row],[Game Num]],[1]!tblSchedule[GameNum],0)),"")</f>
        <v>9</v>
      </c>
      <c r="D1564" s="6">
        <f>IFERROR(INDEX([1]!tblSchedule[Round],MATCH(tblTeamSch[[#This Row],[Game Num]],[1]!tblSchedule[GameNum],0)),"")</f>
        <v>7</v>
      </c>
      <c r="E1564" s="6">
        <f>IFERROR(INDEX([1]!tblSchedule[Rnd Sch],MATCH(tblTeamSch[[#This Row],[Game Num]],[1]!tblSchedule[GameNum],0)),"")</f>
        <v>7</v>
      </c>
      <c r="F1564" s="6" t="str">
        <f>IFERROR(INDEX([1]!tblSchedule[DLC],MATCH(tblTeamSch[[#This Row],[Game Num]],[1]!tblSchedule[GameNum],0)),"")</f>
        <v>6G3</v>
      </c>
      <c r="G1564" s="7" t="str">
        <f>IFERROR(INDEX([1]!tblSchedule[Facility],MATCH(tblTeamSch[[#This Row],[Game Num]],[1]!tblSchedule[GameNum],0)),"")</f>
        <v>Saint Bernard Parish Hall</v>
      </c>
      <c r="H1564" s="8">
        <f>IFERROR(INDEX([1]!tblSchedule[Game Date],MATCH(tblTeamSch[[#This Row],[Game Num]],[1]!tblSchedule[GameNum],0)),"")</f>
        <v>46053</v>
      </c>
      <c r="I1564" s="9">
        <f>IFERROR(INDEX([1]!tblSchedule[Game Time],MATCH(tblTeamSch[[#This Row],[Game Num]],[1]!tblSchedule[GameNum],0)),"")</f>
        <v>0.45833333333333331</v>
      </c>
      <c r="J1564" s="10" t="str">
        <f>IFERROR(INDEX([1]!tblTeams[Organization],MATCH(tblTeamSch[[#This Row],[Team]],[1]!tblTeams[Team],0)),"")</f>
        <v>St. Margaret Mary</v>
      </c>
      <c r="K1564" s="10" t="str">
        <f>IFERROR(INDEX([1]!tblOrg[Abbr],MATCH(tblTeamSch[[#This Row],[Org]],[1]!tblOrg[Organization],0)),"")</f>
        <v>SMM</v>
      </c>
      <c r="L1564" s="10" t="str">
        <f>IFERROR(INDEX(IF(tblTeamSch[[#This Row],[1vs2]]=1,[1]!tblSchedule[Team 1 Name],[1]!tblSchedule[Team 2 Name]),MATCH(tblTeamSch[[#This Row],[Game Num]],[1]!tblSchedule[GameNum],0)),"")</f>
        <v>St. Margaret Mary BB 6G#3 Black</v>
      </c>
      <c r="M1564" s="10" t="str">
        <f>IFERROR(INDEX(IF(tblTeamSch[[#This Row],[1vs2]]=1,[1]!tblSchedule[Team 2 Name],[1]!tblSchedule[Team 1 Name]),MATCH(tblTeamSch[[#This Row],[Game Num]],[1]!tblSchedule[GameNum],0)),"")</f>
        <v>St Bernard BB 6G#2</v>
      </c>
      <c r="N1564" s="6"/>
      <c r="O1564" s="6"/>
      <c r="P1564" s="6"/>
      <c r="Q1564" s="6">
        <f>INDEX([1]!tblSchedule[Home Game],MATCH(tblTeamSch[[#This Row],[Game Num]],[1]!tblSchedule[GameNum],0))</f>
        <v>1</v>
      </c>
      <c r="R1564" s="7" t="e">
        <f>IF(COUNTIFS(tblTeamSch[Team],tblTeamSch[[#This Row],[Team]],#REF!,1)&gt;1,"Y","")</f>
        <v>#REF!</v>
      </c>
      <c r="S1564" s="6">
        <f>INDEX([1]!tblLoc[Score],MATCH(INDEX([1]!tblOrg[Loc],MATCH(tblTeamSch[[#This Row],[Org]],[1]!tblOrg[Organization],0)),[1]!tblLoc[Loc],0))</f>
        <v>0</v>
      </c>
      <c r="T1564" s="6" t="e">
        <f>INDEX([1]!tblLoc[Score],MATCH(INDEX([1]!tblOrg[Loc],MATCH(#REF!,[1]!tblOrg[Abbr],0)),[1]!tblLoc[Loc],0))</f>
        <v>#REF!</v>
      </c>
      <c r="U1564" s="6">
        <f>IFERROR(INDEX([1]!tblLoc[Score],MATCH(INDEX([1]!tblOrg[Loc],MATCH(INDEX(FacList,MATCH(tblTeamSch[[#This Row],[Facility]],INDEX(FacList,,1),0),3),[1]!tblOrg[Org Num],0)),[1]!tblLoc[Loc],0)),"")</f>
        <v>7</v>
      </c>
      <c r="V1564" s="6">
        <f>IF(OR(tblTeamSch[[#This Row],[Court]]="",tblTeamSch[[#This Row],[Home]]&gt;0),0,IF(tblTeamSch[[#This Row],[Court]]&lt;10,0,IF(tblTeamSch[[#This Row],[Home Court]]=10,0,10)))</f>
        <v>0</v>
      </c>
      <c r="W1564" s="6" t="e">
        <f>COUNTIFS(tblTeamSch[Travel Score for Game],10,tblTeamSch[Home],0,#REF!,#REF!)</f>
        <v>#REF!</v>
      </c>
      <c r="X1564" s="6" t="str">
        <f>IFERROR(INDEX(tblTeamSch[Overall Travel Score],MATCH(tblTeamSch[[#This Row],[Opponent]],tblTeamSch[Team],0)),"")</f>
        <v/>
      </c>
      <c r="Y1564" s="6" cm="1">
        <f t="array" ref="Y1564">IF(Y1563="Num",1,IF(Y1563="","",IF(Y1563+1&gt;TotalNumRegGames*2,"",Y1563+1)))</f>
        <v>1563</v>
      </c>
    </row>
    <row r="1565" spans="1:25" ht="13.35" customHeight="1" x14ac:dyDescent="0.3">
      <c r="A1565" s="6" cm="1">
        <f t="array" ref="A15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965</v>
      </c>
      <c r="B1565" s="6" cm="1">
        <f t="array" ref="B15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5" s="6">
        <f>IFERROR(INDEX([1]!tblSchedule[Week Game Scheduled],MATCH(tblTeamSch[[#This Row],[Game Num]],[1]!tblSchedule[GameNum],0)),"")</f>
        <v>49</v>
      </c>
      <c r="D1565" s="6">
        <f>IFERROR(INDEX([1]!tblSchedule[Round],MATCH(tblTeamSch[[#This Row],[Game Num]],[1]!tblSchedule[GameNum],0)),"")</f>
        <v>1</v>
      </c>
      <c r="E1565" s="6">
        <f>IFERROR(INDEX([1]!tblSchedule[Rnd Sch],MATCH(tblTeamSch[[#This Row],[Game Num]],[1]!tblSchedule[GameNum],0)),"")</f>
        <v>1</v>
      </c>
      <c r="F1565" s="6" t="str">
        <f>IFERROR(INDEX([1]!tblSchedule[DLC],MATCH(tblTeamSch[[#This Row],[Game Num]],[1]!tblSchedule[GameNum],0)),"")</f>
        <v>6G3</v>
      </c>
      <c r="G1565" s="7" t="str">
        <f>IFERROR(INDEX([1]!tblSchedule[Facility],MATCH(tblTeamSch[[#This Row],[Game Num]],[1]!tblSchedule[GameNum],0)),"")</f>
        <v>St. Martha Gym (Bethany Center)</v>
      </c>
      <c r="H1565" s="8">
        <f>IFERROR(INDEX([1]!tblSchedule[Game Date],MATCH(tblTeamSch[[#This Row],[Game Num]],[1]!tblSchedule[GameNum],0)),"")</f>
        <v>45997</v>
      </c>
      <c r="I1565" s="9">
        <f>IFERROR(INDEX([1]!tblSchedule[Game Time],MATCH(tblTeamSch[[#This Row],[Game Num]],[1]!tblSchedule[GameNum],0)),"")</f>
        <v>0.54166666666666663</v>
      </c>
      <c r="J1565" s="10" t="str">
        <f>IFERROR(INDEX([1]!tblTeams[Organization],MATCH(tblTeamSch[[#This Row],[Team]],[1]!tblTeams[Team],0)),"")</f>
        <v>St. Margaret Mary</v>
      </c>
      <c r="K1565" s="10" t="str">
        <f>IFERROR(INDEX([1]!tblOrg[Abbr],MATCH(tblTeamSch[[#This Row],[Org]],[1]!tblOrg[Organization],0)),"")</f>
        <v>SMM</v>
      </c>
      <c r="L1565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65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1565" s="6"/>
      <c r="O1565" s="6"/>
      <c r="P1565" s="6"/>
      <c r="Q1565" s="6">
        <f>INDEX([1]!tblSchedule[Home Game],MATCH(tblTeamSch[[#This Row],[Game Num]],[1]!tblSchedule[GameNum],0))</f>
        <v>1</v>
      </c>
      <c r="R1565" s="7" t="e">
        <f>IF(COUNTIFS(tblTeamSch[Team],tblTeamSch[[#This Row],[Team]],#REF!,1)&gt;1,"Y","")</f>
        <v>#REF!</v>
      </c>
      <c r="S1565" s="6">
        <f>INDEX([1]!tblLoc[Score],MATCH(INDEX([1]!tblOrg[Loc],MATCH(tblTeamSch[[#This Row],[Org]],[1]!tblOrg[Organization],0)),[1]!tblLoc[Loc],0))</f>
        <v>0</v>
      </c>
      <c r="T1565" s="6" t="e">
        <f>INDEX([1]!tblLoc[Score],MATCH(INDEX([1]!tblOrg[Loc],MATCH(#REF!,[1]!tblOrg[Abbr],0)),[1]!tblLoc[Loc],0))</f>
        <v>#REF!</v>
      </c>
      <c r="U1565" s="6">
        <f>IFERROR(INDEX([1]!tblLoc[Score],MATCH(INDEX([1]!tblOrg[Loc],MATCH(INDEX(FacList,MATCH(tblTeamSch[[#This Row],[Facility]],INDEX(FacList,,1),0),3),[1]!tblOrg[Org Num],0)),[1]!tblLoc[Loc],0)),"")</f>
        <v>0</v>
      </c>
      <c r="V1565" s="6">
        <f>IF(OR(tblTeamSch[[#This Row],[Court]]="",tblTeamSch[[#This Row],[Home]]&gt;0),0,IF(tblTeamSch[[#This Row],[Court]]&lt;10,0,IF(tblTeamSch[[#This Row],[Home Court]]=10,0,10)))</f>
        <v>0</v>
      </c>
      <c r="W1565" s="6" t="e">
        <f>COUNTIFS(tblTeamSch[Travel Score for Game],10,tblTeamSch[Home],0,#REF!,#REF!)</f>
        <v>#REF!</v>
      </c>
      <c r="X1565" s="6" t="str">
        <f>IFERROR(INDEX(tblTeamSch[Overall Travel Score],MATCH(tblTeamSch[[#This Row],[Opponent]],tblTeamSch[Team],0)),"")</f>
        <v/>
      </c>
      <c r="Y1565" s="6" cm="1">
        <f t="array" ref="Y1565">IF(Y1564="Num",1,IF(Y1564="","",IF(Y1564+1&gt;TotalNumRegGames*2,"",Y1564+1)))</f>
        <v>1564</v>
      </c>
    </row>
    <row r="1566" spans="1:25" ht="13.35" customHeight="1" x14ac:dyDescent="0.3">
      <c r="A1566" s="6" cm="1">
        <f t="array" ref="A15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970</v>
      </c>
      <c r="B1566" s="6" cm="1">
        <f t="array" ref="B15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66" s="6">
        <f>IFERROR(INDEX([1]!tblSchedule[Week Game Scheduled],MATCH(tblTeamSch[[#This Row],[Game Num]],[1]!tblSchedule[GameNum],0)),"")</f>
        <v>50</v>
      </c>
      <c r="D1566" s="6">
        <f>IFERROR(INDEX([1]!tblSchedule[Round],MATCH(tblTeamSch[[#This Row],[Game Num]],[1]!tblSchedule[GameNum],0)),"")</f>
        <v>2</v>
      </c>
      <c r="E1566" s="6">
        <f>IFERROR(INDEX([1]!tblSchedule[Rnd Sch],MATCH(tblTeamSch[[#This Row],[Game Num]],[1]!tblSchedule[GameNum],0)),"")</f>
        <v>2</v>
      </c>
      <c r="F1566" s="6" t="str">
        <f>IFERROR(INDEX([1]!tblSchedule[DLC],MATCH(tblTeamSch[[#This Row],[Game Num]],[1]!tblSchedule[GameNum],0)),"")</f>
        <v>6G3</v>
      </c>
      <c r="G1566" s="7" t="str">
        <f>IFERROR(INDEX([1]!tblSchedule[Facility],MATCH(tblTeamSch[[#This Row],[Game Num]],[1]!tblSchedule[GameNum],0)),"")</f>
        <v>St. Margaret Mary PAC (smaller gym)</v>
      </c>
      <c r="H1566" s="8">
        <f>IFERROR(INDEX([1]!tblSchedule[Game Date],MATCH(tblTeamSch[[#This Row],[Game Num]],[1]!tblSchedule[GameNum],0)),"")</f>
        <v>46004</v>
      </c>
      <c r="I1566" s="9">
        <f>IFERROR(INDEX([1]!tblSchedule[Game Time],MATCH(tblTeamSch[[#This Row],[Game Num]],[1]!tblSchedule[GameNum],0)),"")</f>
        <v>0.39583333333333331</v>
      </c>
      <c r="J1566" s="10" t="str">
        <f>IFERROR(INDEX([1]!tblTeams[Organization],MATCH(tblTeamSch[[#This Row],[Team]],[1]!tblTeams[Team],0)),"")</f>
        <v>St. Margaret Mary</v>
      </c>
      <c r="K1566" s="10" t="str">
        <f>IFERROR(INDEX([1]!tblOrg[Abbr],MATCH(tblTeamSch[[#This Row],[Org]],[1]!tblOrg[Organization],0)),"")</f>
        <v>SMM</v>
      </c>
      <c r="L1566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66" s="10" t="str">
        <f>IFERROR(INDEX(IF(tblTeamSch[[#This Row],[1vs2]]=1,[1]!tblSchedule[Team 2 Name],[1]!tblSchedule[Team 1 Name]),MATCH(tblTeamSch[[#This Row],[Game Num]],[1]!tblSchedule[GameNum],0)),"")</f>
        <v>Ascension BB 6G#2</v>
      </c>
      <c r="N1566" s="6"/>
      <c r="O1566" s="6"/>
      <c r="P1566" s="6"/>
      <c r="Q1566" s="6">
        <f>INDEX([1]!tblSchedule[Home Game],MATCH(tblTeamSch[[#This Row],[Game Num]],[1]!tblSchedule[GameNum],0))</f>
        <v>1</v>
      </c>
      <c r="R1566" s="7" t="e">
        <f>IF(COUNTIFS(tblTeamSch[Team],tblTeamSch[[#This Row],[Team]],#REF!,1)&gt;1,"Y","")</f>
        <v>#REF!</v>
      </c>
      <c r="S1566" s="6">
        <f>INDEX([1]!tblLoc[Score],MATCH(INDEX([1]!tblOrg[Loc],MATCH(tblTeamSch[[#This Row],[Org]],[1]!tblOrg[Organization],0)),[1]!tblLoc[Loc],0))</f>
        <v>0</v>
      </c>
      <c r="T1566" s="6" t="e">
        <f>INDEX([1]!tblLoc[Score],MATCH(INDEX([1]!tblOrg[Loc],MATCH(#REF!,[1]!tblOrg[Abbr],0)),[1]!tblLoc[Loc],0))</f>
        <v>#REF!</v>
      </c>
      <c r="U1566" s="6">
        <f>IFERROR(INDEX([1]!tblLoc[Score],MATCH(INDEX([1]!tblOrg[Loc],MATCH(INDEX(FacList,MATCH(tblTeamSch[[#This Row],[Facility]],INDEX(FacList,,1),0),3),[1]!tblOrg[Org Num],0)),[1]!tblLoc[Loc],0)),"")</f>
        <v>0</v>
      </c>
      <c r="V1566" s="6">
        <f>IF(OR(tblTeamSch[[#This Row],[Court]]="",tblTeamSch[[#This Row],[Home]]&gt;0),0,IF(tblTeamSch[[#This Row],[Court]]&lt;10,0,IF(tblTeamSch[[#This Row],[Home Court]]=10,0,10)))</f>
        <v>0</v>
      </c>
      <c r="W1566" s="6" t="e">
        <f>COUNTIFS(tblTeamSch[Travel Score for Game],10,tblTeamSch[Home],0,#REF!,#REF!)</f>
        <v>#REF!</v>
      </c>
      <c r="X1566" s="6" t="str">
        <f>IFERROR(INDEX(tblTeamSch[Overall Travel Score],MATCH(tblTeamSch[[#This Row],[Opponent]],tblTeamSch[Team],0)),"")</f>
        <v/>
      </c>
      <c r="Y1566" s="6" cm="1">
        <f t="array" ref="Y1566">IF(Y1565="Num",1,IF(Y1565="","",IF(Y1565+1&gt;TotalNumRegGames*2,"",Y1565+1)))</f>
        <v>1565</v>
      </c>
    </row>
    <row r="1567" spans="1:25" ht="13.35" customHeight="1" x14ac:dyDescent="0.3">
      <c r="A1567" s="6" cm="1">
        <f t="array" ref="A15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974</v>
      </c>
      <c r="B1567" s="6" cm="1">
        <f t="array" ref="B15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67" s="6">
        <f>IFERROR(INDEX([1]!tblSchedule[Week Game Scheduled],MATCH(tblTeamSch[[#This Row],[Game Num]],[1]!tblSchedule[GameNum],0)),"")</f>
        <v>5</v>
      </c>
      <c r="D1567" s="6">
        <f>IFERROR(INDEX([1]!tblSchedule[Round],MATCH(tblTeamSch[[#This Row],[Game Num]],[1]!tblSchedule[GameNum],0)),"")</f>
        <v>3</v>
      </c>
      <c r="E1567" s="6">
        <f>IFERROR(INDEX([1]!tblSchedule[Rnd Sch],MATCH(tblTeamSch[[#This Row],[Game Num]],[1]!tblSchedule[GameNum],0)),"")</f>
        <v>3</v>
      </c>
      <c r="F1567" s="6" t="str">
        <f>IFERROR(INDEX([1]!tblSchedule[DLC],MATCH(tblTeamSch[[#This Row],[Game Num]],[1]!tblSchedule[GameNum],0)),"")</f>
        <v>6G3</v>
      </c>
      <c r="G1567" s="7" t="str">
        <f>IFERROR(INDEX([1]!tblSchedule[Facility],MATCH(tblTeamSch[[#This Row],[Game Num]],[1]!tblSchedule[GameNum],0)),"")</f>
        <v>St. Margaret Mary PAC (smaller gym)</v>
      </c>
      <c r="H1567" s="8">
        <f>IFERROR(INDEX([1]!tblSchedule[Game Date],MATCH(tblTeamSch[[#This Row],[Game Num]],[1]!tblSchedule[GameNum],0)),"")</f>
        <v>46025</v>
      </c>
      <c r="I1567" s="9">
        <f>IFERROR(INDEX([1]!tblSchedule[Game Time],MATCH(tblTeamSch[[#This Row],[Game Num]],[1]!tblSchedule[GameNum],0)),"")</f>
        <v>0.39583333333333331</v>
      </c>
      <c r="J1567" s="10" t="str">
        <f>IFERROR(INDEX([1]!tblTeams[Organization],MATCH(tblTeamSch[[#This Row],[Team]],[1]!tblTeams[Team],0)),"")</f>
        <v>St. Margaret Mary</v>
      </c>
      <c r="K1567" s="10" t="str">
        <f>IFERROR(INDEX([1]!tblOrg[Abbr],MATCH(tblTeamSch[[#This Row],[Org]],[1]!tblOrg[Organization],0)),"")</f>
        <v>SMM</v>
      </c>
      <c r="L1567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67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567" s="6"/>
      <c r="O1567" s="6"/>
      <c r="P1567" s="6"/>
      <c r="Q1567" s="6">
        <f>INDEX([1]!tblSchedule[Home Game],MATCH(tblTeamSch[[#This Row],[Game Num]],[1]!tblSchedule[GameNum],0))</f>
        <v>1</v>
      </c>
      <c r="R1567" s="7" t="e">
        <f>IF(COUNTIFS(tblTeamSch[Team],tblTeamSch[[#This Row],[Team]],#REF!,1)&gt;1,"Y","")</f>
        <v>#REF!</v>
      </c>
      <c r="S1567" s="6">
        <f>INDEX([1]!tblLoc[Score],MATCH(INDEX([1]!tblOrg[Loc],MATCH(tblTeamSch[[#This Row],[Org]],[1]!tblOrg[Organization],0)),[1]!tblLoc[Loc],0))</f>
        <v>0</v>
      </c>
      <c r="T1567" s="6" t="e">
        <f>INDEX([1]!tblLoc[Score],MATCH(INDEX([1]!tblOrg[Loc],MATCH(#REF!,[1]!tblOrg[Abbr],0)),[1]!tblLoc[Loc],0))</f>
        <v>#REF!</v>
      </c>
      <c r="U1567" s="6">
        <f>IFERROR(INDEX([1]!tblLoc[Score],MATCH(INDEX([1]!tblOrg[Loc],MATCH(INDEX(FacList,MATCH(tblTeamSch[[#This Row],[Facility]],INDEX(FacList,,1),0),3),[1]!tblOrg[Org Num],0)),[1]!tblLoc[Loc],0)),"")</f>
        <v>0</v>
      </c>
      <c r="V1567" s="6">
        <f>IF(OR(tblTeamSch[[#This Row],[Court]]="",tblTeamSch[[#This Row],[Home]]&gt;0),0,IF(tblTeamSch[[#This Row],[Court]]&lt;10,0,IF(tblTeamSch[[#This Row],[Home Court]]=10,0,10)))</f>
        <v>0</v>
      </c>
      <c r="W1567" s="6" t="e">
        <f>COUNTIFS(tblTeamSch[Travel Score for Game],10,tblTeamSch[Home],0,#REF!,#REF!)</f>
        <v>#REF!</v>
      </c>
      <c r="X1567" s="6" t="str">
        <f>IFERROR(INDEX(tblTeamSch[Overall Travel Score],MATCH(tblTeamSch[[#This Row],[Opponent]],tblTeamSch[Team],0)),"")</f>
        <v/>
      </c>
      <c r="Y1567" s="6" cm="1">
        <f t="array" ref="Y1567">IF(Y1566="Num",1,IF(Y1566="","",IF(Y1566+1&gt;TotalNumRegGames*2,"",Y1566+1)))</f>
        <v>1566</v>
      </c>
    </row>
    <row r="1568" spans="1:25" ht="13.35" customHeight="1" x14ac:dyDescent="0.3">
      <c r="A1568" s="6" cm="1">
        <f t="array" ref="A15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981</v>
      </c>
      <c r="B1568" s="6" cm="1">
        <f t="array" ref="B15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8" s="6">
        <f>IFERROR(INDEX([1]!tblSchedule[Week Game Scheduled],MATCH(tblTeamSch[[#This Row],[Game Num]],[1]!tblSchedule[GameNum],0)),"")</f>
        <v>6</v>
      </c>
      <c r="D1568" s="6">
        <f>IFERROR(INDEX([1]!tblSchedule[Round],MATCH(tblTeamSch[[#This Row],[Game Num]],[1]!tblSchedule[GameNum],0)),"")</f>
        <v>4</v>
      </c>
      <c r="E1568" s="6">
        <f>IFERROR(INDEX([1]!tblSchedule[Rnd Sch],MATCH(tblTeamSch[[#This Row],[Game Num]],[1]!tblSchedule[GameNum],0)),"")</f>
        <v>4</v>
      </c>
      <c r="F1568" s="6" t="str">
        <f>IFERROR(INDEX([1]!tblSchedule[DLC],MATCH(tblTeamSch[[#This Row],[Game Num]],[1]!tblSchedule[GameNum],0)),"")</f>
        <v>6G3</v>
      </c>
      <c r="G1568" s="7" t="str">
        <f>IFERROR(INDEX([1]!tblSchedule[Facility],MATCH(tblTeamSch[[#This Row],[Game Num]],[1]!tblSchedule[GameNum],0)),"")</f>
        <v>Holy Trinity Parish School</v>
      </c>
      <c r="H1568" s="8">
        <f>IFERROR(INDEX([1]!tblSchedule[Game Date],MATCH(tblTeamSch[[#This Row],[Game Num]],[1]!tblSchedule[GameNum],0)),"")</f>
        <v>46032</v>
      </c>
      <c r="I1568" s="9">
        <f>IFERROR(INDEX([1]!tblSchedule[Game Time],MATCH(tblTeamSch[[#This Row],[Game Num]],[1]!tblSchedule[GameNum],0)),"")</f>
        <v>0.45833333333333331</v>
      </c>
      <c r="J1568" s="10" t="str">
        <f>IFERROR(INDEX([1]!tblTeams[Organization],MATCH(tblTeamSch[[#This Row],[Team]],[1]!tblTeams[Team],0)),"")</f>
        <v>St. Margaret Mary</v>
      </c>
      <c r="K1568" s="10" t="str">
        <f>IFERROR(INDEX([1]!tblOrg[Abbr],MATCH(tblTeamSch[[#This Row],[Org]],[1]!tblOrg[Organization],0)),"")</f>
        <v>SMM</v>
      </c>
      <c r="L1568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68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1568" s="6"/>
      <c r="O1568" s="6"/>
      <c r="P1568" s="6"/>
      <c r="Q1568" s="6">
        <f>INDEX([1]!tblSchedule[Home Game],MATCH(tblTeamSch[[#This Row],[Game Num]],[1]!tblSchedule[GameNum],0))</f>
        <v>1</v>
      </c>
      <c r="R1568" s="7" t="e">
        <f>IF(COUNTIFS(tblTeamSch[Team],tblTeamSch[[#This Row],[Team]],#REF!,1)&gt;1,"Y","")</f>
        <v>#REF!</v>
      </c>
      <c r="S1568" s="6">
        <f>INDEX([1]!tblLoc[Score],MATCH(INDEX([1]!tblOrg[Loc],MATCH(tblTeamSch[[#This Row],[Org]],[1]!tblOrg[Organization],0)),[1]!tblLoc[Loc],0))</f>
        <v>0</v>
      </c>
      <c r="T1568" s="6" t="e">
        <f>INDEX([1]!tblLoc[Score],MATCH(INDEX([1]!tblOrg[Loc],MATCH(#REF!,[1]!tblOrg[Abbr],0)),[1]!tblLoc[Loc],0))</f>
        <v>#REF!</v>
      </c>
      <c r="U1568" s="6">
        <f>IFERROR(INDEX([1]!tblLoc[Score],MATCH(INDEX([1]!tblOrg[Loc],MATCH(INDEX(FacList,MATCH(tblTeamSch[[#This Row],[Facility]],INDEX(FacList,,1),0),3),[1]!tblOrg[Org Num],0)),[1]!tblLoc[Loc],0)),"")</f>
        <v>0</v>
      </c>
      <c r="V1568" s="6">
        <f>IF(OR(tblTeamSch[[#This Row],[Court]]="",tblTeamSch[[#This Row],[Home]]&gt;0),0,IF(tblTeamSch[[#This Row],[Court]]&lt;10,0,IF(tblTeamSch[[#This Row],[Home Court]]=10,0,10)))</f>
        <v>0</v>
      </c>
      <c r="W1568" s="6" t="e">
        <f>COUNTIFS(tblTeamSch[Travel Score for Game],10,tblTeamSch[Home],0,#REF!,#REF!)</f>
        <v>#REF!</v>
      </c>
      <c r="X1568" s="6" t="str">
        <f>IFERROR(INDEX(tblTeamSch[Overall Travel Score],MATCH(tblTeamSch[[#This Row],[Opponent]],tblTeamSch[Team],0)),"")</f>
        <v/>
      </c>
      <c r="Y1568" s="6" cm="1">
        <f t="array" ref="Y1568">IF(Y1567="Num",1,IF(Y1567="","",IF(Y1567+1&gt;TotalNumRegGames*2,"",Y1567+1)))</f>
        <v>1567</v>
      </c>
    </row>
    <row r="1569" spans="1:25" ht="13.35" customHeight="1" x14ac:dyDescent="0.3">
      <c r="A1569" s="6" cm="1">
        <f t="array" ref="A15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999</v>
      </c>
      <c r="B1569" s="6" cm="1">
        <f t="array" ref="B15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69" s="6">
        <f>IFERROR(INDEX([1]!tblSchedule[Week Game Scheduled],MATCH(tblTeamSch[[#This Row],[Game Num]],[1]!tblSchedule[GameNum],0)),"")</f>
        <v>7</v>
      </c>
      <c r="D1569" s="6">
        <f>IFERROR(INDEX([1]!tblSchedule[Round],MATCH(tblTeamSch[[#This Row],[Game Num]],[1]!tblSchedule[GameNum],0)),"")</f>
        <v>8</v>
      </c>
      <c r="E1569" s="6">
        <f>IFERROR(INDEX([1]!tblSchedule[Rnd Sch],MATCH(tblTeamSch[[#This Row],[Game Num]],[1]!tblSchedule[GameNum],0)),"")</f>
        <v>4</v>
      </c>
      <c r="F1569" s="6" t="str">
        <f>IFERROR(INDEX([1]!tblSchedule[DLC],MATCH(tblTeamSch[[#This Row],[Game Num]],[1]!tblSchedule[GameNum],0)),"")</f>
        <v>6G3</v>
      </c>
      <c r="G1569" s="7" t="str">
        <f>IFERROR(INDEX([1]!tblSchedule[Facility],MATCH(tblTeamSch[[#This Row],[Game Num]],[1]!tblSchedule[GameNum],0)),"")</f>
        <v>Saint Andrew Academy Gym</v>
      </c>
      <c r="H1569" s="8">
        <f>IFERROR(INDEX([1]!tblSchedule[Game Date],MATCH(tblTeamSch[[#This Row],[Game Num]],[1]!tblSchedule[GameNum],0)),"")</f>
        <v>46033</v>
      </c>
      <c r="I1569" s="9">
        <f>IFERROR(INDEX([1]!tblSchedule[Game Time],MATCH(tblTeamSch[[#This Row],[Game Num]],[1]!tblSchedule[GameNum],0)),"")</f>
        <v>0.58333333333333337</v>
      </c>
      <c r="J1569" s="10" t="str">
        <f>IFERROR(INDEX([1]!tblTeams[Organization],MATCH(tblTeamSch[[#This Row],[Team]],[1]!tblTeams[Team],0)),"")</f>
        <v>St. Margaret Mary</v>
      </c>
      <c r="K1569" s="10" t="str">
        <f>IFERROR(INDEX([1]!tblOrg[Abbr],MATCH(tblTeamSch[[#This Row],[Org]],[1]!tblOrg[Organization],0)),"")</f>
        <v>SMM</v>
      </c>
      <c r="L1569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69" s="10" t="str">
        <f>IFERROR(INDEX(IF(tblTeamSch[[#This Row],[1vs2]]=1,[1]!tblSchedule[Team 2 Name],[1]!tblSchedule[Team 1 Name]),MATCH(tblTeamSch[[#This Row],[Game Num]],[1]!tblSchedule[GameNum],0)),"")</f>
        <v>OLOL 5/6 GB #2</v>
      </c>
      <c r="N1569" s="6"/>
      <c r="O1569" s="6"/>
      <c r="P1569" s="6"/>
      <c r="Q1569" s="6">
        <f>INDEX([1]!tblSchedule[Home Game],MATCH(tblTeamSch[[#This Row],[Game Num]],[1]!tblSchedule[GameNum],0))</f>
        <v>0</v>
      </c>
      <c r="R1569" s="7" t="e">
        <f>IF(COUNTIFS(tblTeamSch[Team],tblTeamSch[[#This Row],[Team]],#REF!,1)&gt;1,"Y","")</f>
        <v>#REF!</v>
      </c>
      <c r="S1569" s="6">
        <f>INDEX([1]!tblLoc[Score],MATCH(INDEX([1]!tblOrg[Loc],MATCH(tblTeamSch[[#This Row],[Org]],[1]!tblOrg[Organization],0)),[1]!tblLoc[Loc],0))</f>
        <v>0</v>
      </c>
      <c r="T1569" s="6" t="e">
        <f>INDEX([1]!tblLoc[Score],MATCH(INDEX([1]!tblOrg[Loc],MATCH(#REF!,[1]!tblOrg[Abbr],0)),[1]!tblLoc[Loc],0))</f>
        <v>#REF!</v>
      </c>
      <c r="U1569" s="6">
        <f>IFERROR(INDEX([1]!tblLoc[Score],MATCH(INDEX([1]!tblOrg[Loc],MATCH(INDEX(FacList,MATCH(tblTeamSch[[#This Row],[Facility]],INDEX(FacList,,1),0),3),[1]!tblOrg[Org Num],0)),[1]!tblLoc[Loc],0)),"")</f>
        <v>10</v>
      </c>
      <c r="V1569" s="6">
        <f>IF(OR(tblTeamSch[[#This Row],[Court]]="",tblTeamSch[[#This Row],[Home]]&gt;0),0,IF(tblTeamSch[[#This Row],[Court]]&lt;10,0,IF(tblTeamSch[[#This Row],[Home Court]]=10,0,10)))</f>
        <v>10</v>
      </c>
      <c r="W1569" s="6" t="e">
        <f>COUNTIFS(tblTeamSch[Travel Score for Game],10,tblTeamSch[Home],0,#REF!,#REF!)</f>
        <v>#REF!</v>
      </c>
      <c r="X1569" s="6" t="str">
        <f>IFERROR(INDEX(tblTeamSch[Overall Travel Score],MATCH(tblTeamSch[[#This Row],[Opponent]],tblTeamSch[Team],0)),"")</f>
        <v/>
      </c>
      <c r="Y1569" s="6" cm="1">
        <f t="array" ref="Y1569">IF(Y1568="Num",1,IF(Y1568="","",IF(Y1568+1&gt;TotalNumRegGames*2,"",Y1568+1)))</f>
        <v>1568</v>
      </c>
    </row>
    <row r="1570" spans="1:25" ht="13.35" customHeight="1" x14ac:dyDescent="0.3">
      <c r="A1570" s="6" cm="1">
        <f t="array" ref="A15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986</v>
      </c>
      <c r="B1570" s="6" cm="1">
        <f t="array" ref="B15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70" s="6">
        <f>IFERROR(INDEX([1]!tblSchedule[Week Game Scheduled],MATCH(tblTeamSch[[#This Row],[Game Num]],[1]!tblSchedule[GameNum],0)),"")</f>
        <v>7</v>
      </c>
      <c r="D1570" s="6">
        <f>IFERROR(INDEX([1]!tblSchedule[Round],MATCH(tblTeamSch[[#This Row],[Game Num]],[1]!tblSchedule[GameNum],0)),"")</f>
        <v>5</v>
      </c>
      <c r="E1570" s="6">
        <f>IFERROR(INDEX([1]!tblSchedule[Rnd Sch],MATCH(tblTeamSch[[#This Row],[Game Num]],[1]!tblSchedule[GameNum],0)),"")</f>
        <v>5</v>
      </c>
      <c r="F1570" s="6" t="str">
        <f>IFERROR(INDEX([1]!tblSchedule[DLC],MATCH(tblTeamSch[[#This Row],[Game Num]],[1]!tblSchedule[GameNum],0)),"")</f>
        <v>6G3</v>
      </c>
      <c r="G1570" s="7" t="str">
        <f>IFERROR(INDEX([1]!tblSchedule[Facility],MATCH(tblTeamSch[[#This Row],[Game Num]],[1]!tblSchedule[GameNum],0)),"")</f>
        <v>St. Margaret Mary Gym</v>
      </c>
      <c r="H1570" s="8">
        <f>IFERROR(INDEX([1]!tblSchedule[Game Date],MATCH(tblTeamSch[[#This Row],[Game Num]],[1]!tblSchedule[GameNum],0)),"")</f>
        <v>46039</v>
      </c>
      <c r="I1570" s="9">
        <f>IFERROR(INDEX([1]!tblSchedule[Game Time],MATCH(tblTeamSch[[#This Row],[Game Num]],[1]!tblSchedule[GameNum],0)),"")</f>
        <v>0.5</v>
      </c>
      <c r="J1570" s="10" t="str">
        <f>IFERROR(INDEX([1]!tblTeams[Organization],MATCH(tblTeamSch[[#This Row],[Team]],[1]!tblTeams[Team],0)),"")</f>
        <v>St. Margaret Mary</v>
      </c>
      <c r="K1570" s="10" t="str">
        <f>IFERROR(INDEX([1]!tblOrg[Abbr],MATCH(tblTeamSch[[#This Row],[Org]],[1]!tblOrg[Organization],0)),"")</f>
        <v>SMM</v>
      </c>
      <c r="L1570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70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1570" s="6" t="str" cm="1">
        <f t="array" ref="N157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0" s="6">
        <f>IF(tblTeamSch[[#This Row],[Game Num]]="","",COUNTIFS([1]!tblGameSlots[Game Slot Status],"Booked",[1]!tblGameSlots[Organization],tblTeamSch[[#This Row],[Org]],[1]!tblGameSlots[Game Date],tblTeamSch[[#This Row],[Date]]))</f>
        <v>12</v>
      </c>
      <c r="P1570" s="6" t="str">
        <f>IFERROR(INDEX(#REF!,MATCH(tblTeamSch[[#This Row],[Team]],[1]!tblTeams[Team],0)),"")</f>
        <v/>
      </c>
      <c r="Q1570" s="6">
        <f>INDEX([1]!tblSchedule[Home Game],MATCH(tblTeamSch[[#This Row],[Game Num]],[1]!tblSchedule[GameNum],0))</f>
        <v>1</v>
      </c>
      <c r="R1570" s="7" t="e">
        <f>IF(COUNTIFS(tblTeamSch[Team],tblTeamSch[[#This Row],[Team]],#REF!,1)&gt;1,"Y","")</f>
        <v>#REF!</v>
      </c>
      <c r="S1570" s="6">
        <f>INDEX([1]!tblLoc[Score],MATCH(INDEX([1]!tblOrg[Loc],MATCH(tblTeamSch[[#This Row],[Org]],[1]!tblOrg[Organization],0)),[1]!tblLoc[Loc],0))</f>
        <v>0</v>
      </c>
      <c r="T1570" s="6" t="e">
        <f>INDEX([1]!tblLoc[Score],MATCH(INDEX([1]!tblOrg[Loc],MATCH(#REF!,[1]!tblOrg[Abbr],0)),[1]!tblLoc[Loc],0))</f>
        <v>#REF!</v>
      </c>
      <c r="U1570" s="6">
        <f>IFERROR(INDEX([1]!tblLoc[Score],MATCH(INDEX([1]!tblOrg[Loc],MATCH(INDEX(FacList,MATCH(tblTeamSch[[#This Row],[Facility]],INDEX(FacList,,1),0),3),[1]!tblOrg[Org Num],0)),[1]!tblLoc[Loc],0)),"")</f>
        <v>0</v>
      </c>
      <c r="V1570" s="6">
        <f>IF(OR(tblTeamSch[[#This Row],[Court]]="",tblTeamSch[[#This Row],[Home]]&gt;0),0,IF(tblTeamSch[[#This Row],[Court]]&lt;10,0,IF(tblTeamSch[[#This Row],[Home Court]]=10,0,10)))</f>
        <v>0</v>
      </c>
      <c r="W1570" s="6" t="e">
        <f>COUNTIFS(tblTeamSch[Travel Score for Game],10,tblTeamSch[Home],0,#REF!,#REF!)</f>
        <v>#REF!</v>
      </c>
      <c r="X1570" s="6" t="str">
        <f>IFERROR(INDEX(tblTeamSch[Overall Travel Score],MATCH(tblTeamSch[[#This Row],[Opponent]],tblTeamSch[Team],0)),"")</f>
        <v/>
      </c>
      <c r="Y1570" s="6" cm="1">
        <f t="array" ref="Y1570">IF(Y1569="Num",1,IF(Y1569="","",IF(Y1569+1&gt;TotalNumRegGames*2,"",Y1569+1)))</f>
        <v>1569</v>
      </c>
    </row>
    <row r="1571" spans="1:25" ht="13.35" customHeight="1" x14ac:dyDescent="0.3">
      <c r="A1571" s="6" cm="1">
        <f t="array" ref="A15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991</v>
      </c>
      <c r="B1571" s="6" cm="1">
        <f t="array" ref="B15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71" s="6">
        <f>IFERROR(INDEX([1]!tblSchedule[Week Game Scheduled],MATCH(tblTeamSch[[#This Row],[Game Num]],[1]!tblSchedule[GameNum],0)),"")</f>
        <v>8</v>
      </c>
      <c r="D1571" s="6">
        <f>IFERROR(INDEX([1]!tblSchedule[Round],MATCH(tblTeamSch[[#This Row],[Game Num]],[1]!tblSchedule[GameNum],0)),"")</f>
        <v>6</v>
      </c>
      <c r="E1571" s="6">
        <f>IFERROR(INDEX([1]!tblSchedule[Rnd Sch],MATCH(tblTeamSch[[#This Row],[Game Num]],[1]!tblSchedule[GameNum],0)),"")</f>
        <v>6</v>
      </c>
      <c r="F1571" s="6" t="str">
        <f>IFERROR(INDEX([1]!tblSchedule[DLC],MATCH(tblTeamSch[[#This Row],[Game Num]],[1]!tblSchedule[GameNum],0)),"")</f>
        <v>6G3</v>
      </c>
      <c r="G1571" s="7" t="str">
        <f>IFERROR(INDEX([1]!tblSchedule[Facility],MATCH(tblTeamSch[[#This Row],[Game Num]],[1]!tblSchedule[GameNum],0)),"")</f>
        <v>St. Margaret Mary PAC (smaller gym)</v>
      </c>
      <c r="H1571" s="8">
        <f>IFERROR(INDEX([1]!tblSchedule[Game Date],MATCH(tblTeamSch[[#This Row],[Game Num]],[1]!tblSchedule[GameNum],0)),"")</f>
        <v>46046</v>
      </c>
      <c r="I1571" s="9">
        <f>IFERROR(INDEX([1]!tblSchedule[Game Time],MATCH(tblTeamSch[[#This Row],[Game Num]],[1]!tblSchedule[GameNum],0)),"")</f>
        <v>0.39583333333333331</v>
      </c>
      <c r="J1571" s="10" t="str">
        <f>IFERROR(INDEX([1]!tblTeams[Organization],MATCH(tblTeamSch[[#This Row],[Team]],[1]!tblTeams[Team],0)),"")</f>
        <v>St. Margaret Mary</v>
      </c>
      <c r="K1571" s="10" t="str">
        <f>IFERROR(INDEX([1]!tblOrg[Abbr],MATCH(tblTeamSch[[#This Row],[Org]],[1]!tblOrg[Organization],0)),"")</f>
        <v>SMM</v>
      </c>
      <c r="L1571" s="10" t="str">
        <f>IFERROR(INDEX(IF(tblTeamSch[[#This Row],[1vs2]]=1,[1]!tblSchedule[Team 1 Name],[1]!tblSchedule[Team 2 Name]),MATCH(tblTeamSch[[#This Row],[Game Num]],[1]!tblSchedule[GameNum],0)),"")</f>
        <v>St. Margaret Mary BB 6G#3 Red</v>
      </c>
      <c r="M1571" s="10" t="str">
        <f>IFERROR(INDEX(IF(tblTeamSch[[#This Row],[1vs2]]=1,[1]!tblSchedule[Team 2 Name],[1]!tblSchedule[Team 1 Name]),MATCH(tblTeamSch[[#This Row],[Game Num]],[1]!tblSchedule[GameNum],0)),"")</f>
        <v>St. Albert BB 6G#3</v>
      </c>
      <c r="N1571" s="6" t="str" cm="1">
        <f t="array" ref="N157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1" s="6">
        <f>IF(tblTeamSch[[#This Row],[Game Num]]="","",COUNTIFS([1]!tblGameSlots[Game Slot Status],"Booked",[1]!tblGameSlots[Organization],tblTeamSch[[#This Row],[Org]],[1]!tblGameSlots[Game Date],tblTeamSch[[#This Row],[Date]]))</f>
        <v>10</v>
      </c>
      <c r="P1571" s="6" t="str">
        <f>IFERROR(INDEX(#REF!,MATCH(tblTeamSch[[#This Row],[Team]],[1]!tblTeams[Team],0)),"")</f>
        <v/>
      </c>
      <c r="Q1571" s="6">
        <f>INDEX([1]!tblSchedule[Home Game],MATCH(tblTeamSch[[#This Row],[Game Num]],[1]!tblSchedule[GameNum],0))</f>
        <v>1</v>
      </c>
      <c r="R1571" s="7" t="e">
        <f>IF(COUNTIFS(tblTeamSch[Team],tblTeamSch[[#This Row],[Team]],#REF!,1)&gt;1,"Y","")</f>
        <v>#REF!</v>
      </c>
      <c r="S1571" s="6">
        <f>INDEX([1]!tblLoc[Score],MATCH(INDEX([1]!tblOrg[Loc],MATCH(tblTeamSch[[#This Row],[Org]],[1]!tblOrg[Organization],0)),[1]!tblLoc[Loc],0))</f>
        <v>0</v>
      </c>
      <c r="T1571" s="6" t="e">
        <f>INDEX([1]!tblLoc[Score],MATCH(INDEX([1]!tblOrg[Loc],MATCH(#REF!,[1]!tblOrg[Abbr],0)),[1]!tblLoc[Loc],0))</f>
        <v>#REF!</v>
      </c>
      <c r="U1571" s="6">
        <f>IFERROR(INDEX([1]!tblLoc[Score],MATCH(INDEX([1]!tblOrg[Loc],MATCH(INDEX(FacList,MATCH(tblTeamSch[[#This Row],[Facility]],INDEX(FacList,,1),0),3),[1]!tblOrg[Org Num],0)),[1]!tblLoc[Loc],0)),"")</f>
        <v>0</v>
      </c>
      <c r="V1571" s="6">
        <f>IF(OR(tblTeamSch[[#This Row],[Court]]="",tblTeamSch[[#This Row],[Home]]&gt;0),0,IF(tblTeamSch[[#This Row],[Court]]&lt;10,0,IF(tblTeamSch[[#This Row],[Home Court]]=10,0,10)))</f>
        <v>0</v>
      </c>
      <c r="W1571" s="6" t="e">
        <f>COUNTIFS(tblTeamSch[Travel Score for Game],10,tblTeamSch[Home],0,#REF!,#REF!)</f>
        <v>#REF!</v>
      </c>
      <c r="X1571" s="6" t="str">
        <f>IFERROR(INDEX(tblTeamSch[Overall Travel Score],MATCH(tblTeamSch[[#This Row],[Opponent]],tblTeamSch[Team],0)),"")</f>
        <v/>
      </c>
      <c r="Y1571" s="6" cm="1">
        <f t="array" ref="Y1571">IF(Y1570="Num",1,IF(Y1570="","",IF(Y1570+1&gt;TotalNumRegGames*2,"",Y1570+1)))</f>
        <v>1570</v>
      </c>
    </row>
    <row r="1572" spans="1:25" ht="13.35" customHeight="1" x14ac:dyDescent="0.3">
      <c r="A1572" s="6" cm="1">
        <f t="array" ref="A15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</v>
      </c>
      <c r="B1572" s="6" cm="1">
        <f t="array" ref="B15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72" s="6">
        <f>IFERROR(INDEX([1]!tblSchedule[Week Game Scheduled],MATCH(tblTeamSch[[#This Row],[Game Num]],[1]!tblSchedule[GameNum],0)),"")</f>
        <v>50</v>
      </c>
      <c r="D1572" s="6">
        <f>IFERROR(INDEX([1]!tblSchedule[Round],MATCH(tblTeamSch[[#This Row],[Game Num]],[1]!tblSchedule[GameNum],0)),"")</f>
        <v>1</v>
      </c>
      <c r="E1572" s="6">
        <f>IFERROR(INDEX([1]!tblSchedule[Rnd Sch],MATCH(tblTeamSch[[#This Row],[Game Num]],[1]!tblSchedule[GameNum],0)),"")</f>
        <v>1</v>
      </c>
      <c r="F1572" s="6" t="str">
        <f>IFERROR(INDEX([1]!tblSchedule[DLC],MATCH(tblTeamSch[[#This Row],[Game Num]],[1]!tblSchedule[GameNum],0)),"")</f>
        <v>8B1AA</v>
      </c>
      <c r="G1572" s="7" t="str">
        <f>IFERROR(INDEX([1]!tblSchedule[Facility],MATCH(tblTeamSch[[#This Row],[Game Num]],[1]!tblSchedule[GameNum],0)),"")</f>
        <v>Holy Trinity Parish School</v>
      </c>
      <c r="H1572" s="8">
        <f>IFERROR(INDEX([1]!tblSchedule[Game Date],MATCH(tblTeamSch[[#This Row],[Game Num]],[1]!tblSchedule[GameNum],0)),"")</f>
        <v>45998</v>
      </c>
      <c r="I1572" s="9">
        <f>IFERROR(INDEX([1]!tblSchedule[Game Time],MATCH(tblTeamSch[[#This Row],[Game Num]],[1]!tblSchedule[GameNum],0)),"")</f>
        <v>0.54166666666666663</v>
      </c>
      <c r="J1572" s="10" t="str">
        <f>IFERROR(INDEX([1]!tblTeams[Organization],MATCH(tblTeamSch[[#This Row],[Team]],[1]!tblTeams[Team],0)),"")</f>
        <v>St. Margaret Mary</v>
      </c>
      <c r="K1572" s="10" t="str">
        <f>IFERROR(INDEX([1]!tblOrg[Abbr],MATCH(tblTeamSch[[#This Row],[Org]],[1]!tblOrg[Organization],0)),"")</f>
        <v>SMM</v>
      </c>
      <c r="L1572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2" s="10" t="str">
        <f>IFERROR(INDEX(IF(tblTeamSch[[#This Row],[1vs2]]=1,[1]!tblSchedule[Team 2 Name],[1]!tblSchedule[Team 1 Name]),MATCH(tblTeamSch[[#This Row],[Game Num]],[1]!tblSchedule[GameNum],0)),"")</f>
        <v>Holy Trinity BB 7/8B #1</v>
      </c>
      <c r="N1572" s="6" t="str" cm="1">
        <f t="array" ref="N157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57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572" s="6" t="str">
        <f>IFERROR(INDEX(#REF!,MATCH(tblTeamSch[[#This Row],[Team]],[1]!tblTeams[Team],0)),"")</f>
        <v/>
      </c>
      <c r="Q1572" s="6">
        <f>INDEX([1]!tblSchedule[Home Game],MATCH(tblTeamSch[[#This Row],[Game Num]],[1]!tblSchedule[GameNum],0))</f>
        <v>1</v>
      </c>
      <c r="R1572" s="7" t="e">
        <f>IF(COUNTIFS(tblTeamSch[Team],tblTeamSch[[#This Row],[Team]],#REF!,1)&gt;1,"Y","")</f>
        <v>#REF!</v>
      </c>
      <c r="S1572" s="6">
        <f>INDEX([1]!tblLoc[Score],MATCH(INDEX([1]!tblOrg[Loc],MATCH(tblTeamSch[[#This Row],[Org]],[1]!tblOrg[Organization],0)),[1]!tblLoc[Loc],0))</f>
        <v>0</v>
      </c>
      <c r="T1572" s="6" t="e">
        <f>INDEX([1]!tblLoc[Score],MATCH(INDEX([1]!tblOrg[Loc],MATCH(#REF!,[1]!tblOrg[Abbr],0)),[1]!tblLoc[Loc],0))</f>
        <v>#REF!</v>
      </c>
      <c r="U1572" s="6">
        <f>IFERROR(INDEX([1]!tblLoc[Score],MATCH(INDEX([1]!tblOrg[Loc],MATCH(INDEX(FacList,MATCH(tblTeamSch[[#This Row],[Facility]],INDEX(FacList,,1),0),3),[1]!tblOrg[Org Num],0)),[1]!tblLoc[Loc],0)),"")</f>
        <v>0</v>
      </c>
      <c r="V1572" s="6">
        <f>IF(OR(tblTeamSch[[#This Row],[Court]]="",tblTeamSch[[#This Row],[Home]]&gt;0),0,IF(tblTeamSch[[#This Row],[Court]]&lt;10,0,IF(tblTeamSch[[#This Row],[Home Court]]=10,0,10)))</f>
        <v>0</v>
      </c>
      <c r="W1572" s="6" t="e">
        <f>COUNTIFS(tblTeamSch[Travel Score for Game],10,tblTeamSch[Home],0,#REF!,#REF!)</f>
        <v>#REF!</v>
      </c>
      <c r="X1572" s="6" t="str">
        <f>IFERROR(INDEX(tblTeamSch[Overall Travel Score],MATCH(tblTeamSch[[#This Row],[Opponent]],tblTeamSch[Team],0)),"")</f>
        <v/>
      </c>
      <c r="Y1572" s="6" cm="1">
        <f t="array" ref="Y1572">IF(Y1571="Num",1,IF(Y1571="","",IF(Y1571+1&gt;TotalNumRegGames*2,"",Y1571+1)))</f>
        <v>1571</v>
      </c>
    </row>
    <row r="1573" spans="1:25" ht="13.35" customHeight="1" x14ac:dyDescent="0.3">
      <c r="A1573" s="6" cm="1">
        <f t="array" ref="A15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</v>
      </c>
      <c r="B1573" s="6" cm="1">
        <f t="array" ref="B15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3" s="6">
        <f>IFERROR(INDEX([1]!tblSchedule[Week Game Scheduled],MATCH(tblTeamSch[[#This Row],[Game Num]],[1]!tblSchedule[GameNum],0)),"")</f>
        <v>51</v>
      </c>
      <c r="D1573" s="6">
        <f>IFERROR(INDEX([1]!tblSchedule[Round],MATCH(tblTeamSch[[#This Row],[Game Num]],[1]!tblSchedule[GameNum],0)),"")</f>
        <v>2</v>
      </c>
      <c r="E1573" s="6">
        <f>IFERROR(INDEX([1]!tblSchedule[Rnd Sch],MATCH(tblTeamSch[[#This Row],[Game Num]],[1]!tblSchedule[GameNum],0)),"")</f>
        <v>2</v>
      </c>
      <c r="F1573" s="6" t="str">
        <f>IFERROR(INDEX([1]!tblSchedule[DLC],MATCH(tblTeamSch[[#This Row],[Game Num]],[1]!tblSchedule[GameNum],0)),"")</f>
        <v>8B1AA</v>
      </c>
      <c r="G1573" s="7" t="str">
        <f>IFERROR(INDEX([1]!tblSchedule[Facility],MATCH(tblTeamSch[[#This Row],[Game Num]],[1]!tblSchedule[GameNum],0)),"")</f>
        <v>St. Margaret Mary Gym</v>
      </c>
      <c r="H1573" s="8">
        <f>IFERROR(INDEX([1]!tblSchedule[Game Date],MATCH(tblTeamSch[[#This Row],[Game Num]],[1]!tblSchedule[GameNum],0)),"")</f>
        <v>46005</v>
      </c>
      <c r="I1573" s="9">
        <f>IFERROR(INDEX([1]!tblSchedule[Game Time],MATCH(tblTeamSch[[#This Row],[Game Num]],[1]!tblSchedule[GameNum],0)),"")</f>
        <v>0.5625</v>
      </c>
      <c r="J1573" s="10" t="str">
        <f>IFERROR(INDEX([1]!tblTeams[Organization],MATCH(tblTeamSch[[#This Row],[Team]],[1]!tblTeams[Team],0)),"")</f>
        <v>St. Margaret Mary</v>
      </c>
      <c r="K1573" s="10" t="str">
        <f>IFERROR(INDEX([1]!tblOrg[Abbr],MATCH(tblTeamSch[[#This Row],[Org]],[1]!tblOrg[Organization],0)),"")</f>
        <v>SMM</v>
      </c>
      <c r="L1573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3" s="10" t="str">
        <f>IFERROR(INDEX(IF(tblTeamSch[[#This Row],[1vs2]]=1,[1]!tblSchedule[Team 2 Name],[1]!tblSchedule[Team 1 Name]),MATCH(tblTeamSch[[#This Row],[Game Num]],[1]!tblSchedule[GameNum],0)),"")</f>
        <v>St. Albert BB 8B#1</v>
      </c>
      <c r="N1573" s="6" t="str" cm="1">
        <f t="array" ref="N157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3" s="6" t="str">
        <f>IFERROR(INDEX(#REF!,MATCH(tblTeamSch[[#This Row],[Team]],[1]!tblTeams[Team],0)),"")</f>
        <v/>
      </c>
      <c r="Q1573" s="6">
        <f>INDEX([1]!tblSchedule[Home Game],MATCH(tblTeamSch[[#This Row],[Game Num]],[1]!tblSchedule[GameNum],0))</f>
        <v>1</v>
      </c>
      <c r="R1573" s="7" t="e">
        <f>IF(COUNTIFS(tblTeamSch[Team],tblTeamSch[[#This Row],[Team]],#REF!,1)&gt;1,"Y","")</f>
        <v>#REF!</v>
      </c>
      <c r="S1573" s="6">
        <f>INDEX([1]!tblLoc[Score],MATCH(INDEX([1]!tblOrg[Loc],MATCH(tblTeamSch[[#This Row],[Org]],[1]!tblOrg[Organization],0)),[1]!tblLoc[Loc],0))</f>
        <v>0</v>
      </c>
      <c r="T1573" s="6" t="e">
        <f>INDEX([1]!tblLoc[Score],MATCH(INDEX([1]!tblOrg[Loc],MATCH(#REF!,[1]!tblOrg[Abbr],0)),[1]!tblLoc[Loc],0))</f>
        <v>#REF!</v>
      </c>
      <c r="U1573" s="6">
        <f>IFERROR(INDEX([1]!tblLoc[Score],MATCH(INDEX([1]!tblOrg[Loc],MATCH(INDEX(FacList,MATCH(tblTeamSch[[#This Row],[Facility]],INDEX(FacList,,1),0),3),[1]!tblOrg[Org Num],0)),[1]!tblLoc[Loc],0)),"")</f>
        <v>0</v>
      </c>
      <c r="V1573" s="6">
        <f>IF(OR(tblTeamSch[[#This Row],[Court]]="",tblTeamSch[[#This Row],[Home]]&gt;0),0,IF(tblTeamSch[[#This Row],[Court]]&lt;10,0,IF(tblTeamSch[[#This Row],[Home Court]]=10,0,10)))</f>
        <v>0</v>
      </c>
      <c r="W1573" s="6" t="e">
        <f>COUNTIFS(tblTeamSch[Travel Score for Game],10,tblTeamSch[Home],0,#REF!,#REF!)</f>
        <v>#REF!</v>
      </c>
      <c r="X1573" s="6" t="str">
        <f>IFERROR(INDEX(tblTeamSch[Overall Travel Score],MATCH(tblTeamSch[[#This Row],[Opponent]],tblTeamSch[Team],0)),"")</f>
        <v/>
      </c>
      <c r="Y1573" s="6" cm="1">
        <f t="array" ref="Y1573">IF(Y1572="Num",1,IF(Y1572="","",IF(Y1572+1&gt;TotalNumRegGames*2,"",Y1572+1)))</f>
        <v>1572</v>
      </c>
    </row>
    <row r="1574" spans="1:25" ht="13.35" customHeight="1" x14ac:dyDescent="0.3">
      <c r="A1574" s="6" cm="1">
        <f t="array" ref="A15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</v>
      </c>
      <c r="B1574" s="6" cm="1">
        <f t="array" ref="B15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74" s="6">
        <f>IFERROR(INDEX([1]!tblSchedule[Week Game Scheduled],MATCH(tblTeamSch[[#This Row],[Game Num]],[1]!tblSchedule[GameNum],0)),"")</f>
        <v>6</v>
      </c>
      <c r="D1574" s="6">
        <f>IFERROR(INDEX([1]!tblSchedule[Round],MATCH(tblTeamSch[[#This Row],[Game Num]],[1]!tblSchedule[GameNum],0)),"")</f>
        <v>3</v>
      </c>
      <c r="E1574" s="6">
        <f>IFERROR(INDEX([1]!tblSchedule[Rnd Sch],MATCH(tblTeamSch[[#This Row],[Game Num]],[1]!tblSchedule[GameNum],0)),"")</f>
        <v>3</v>
      </c>
      <c r="F1574" s="6" t="str">
        <f>IFERROR(INDEX([1]!tblSchedule[DLC],MATCH(tblTeamSch[[#This Row],[Game Num]],[1]!tblSchedule[GameNum],0)),"")</f>
        <v>8B1AA</v>
      </c>
      <c r="G1574" s="7" t="str">
        <f>IFERROR(INDEX([1]!tblSchedule[Facility],MATCH(tblTeamSch[[#This Row],[Game Num]],[1]!tblSchedule[GameNum],0)),"")</f>
        <v>Trinity High School's Steinhauser Gym</v>
      </c>
      <c r="H1574" s="8">
        <f>IFERROR(INDEX([1]!tblSchedule[Game Date],MATCH(tblTeamSch[[#This Row],[Game Num]],[1]!tblSchedule[GameNum],0)),"")</f>
        <v>46026</v>
      </c>
      <c r="I1574" s="9">
        <f>IFERROR(INDEX([1]!tblSchedule[Game Time],MATCH(tblTeamSch[[#This Row],[Game Num]],[1]!tblSchedule[GameNum],0)),"")</f>
        <v>0.66666666666666663</v>
      </c>
      <c r="J1574" s="10" t="str">
        <f>IFERROR(INDEX([1]!tblTeams[Organization],MATCH(tblTeamSch[[#This Row],[Team]],[1]!tblTeams[Team],0)),"")</f>
        <v>St. Margaret Mary</v>
      </c>
      <c r="K1574" s="10" t="str">
        <f>IFERROR(INDEX([1]!tblOrg[Abbr],MATCH(tblTeamSch[[#This Row],[Org]],[1]!tblOrg[Organization],0)),"")</f>
        <v>SMM</v>
      </c>
      <c r="L1574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4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1574" s="6" t="str" cm="1">
        <f t="array" ref="N157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4" s="6" t="str">
        <f>IFERROR(INDEX(#REF!,MATCH(tblTeamSch[[#This Row],[Team]],[1]!tblTeams[Team],0)),"")</f>
        <v/>
      </c>
      <c r="Q1574" s="6">
        <f>INDEX([1]!tblSchedule[Home Game],MATCH(tblTeamSch[[#This Row],[Game Num]],[1]!tblSchedule[GameNum],0))</f>
        <v>0</v>
      </c>
      <c r="R1574" s="7" t="e">
        <f>IF(COUNTIFS(tblTeamSch[Team],tblTeamSch[[#This Row],[Team]],#REF!,1)&gt;1,"Y","")</f>
        <v>#REF!</v>
      </c>
      <c r="S1574" s="6">
        <f>INDEX([1]!tblLoc[Score],MATCH(INDEX([1]!tblOrg[Loc],MATCH(tblTeamSch[[#This Row],[Org]],[1]!tblOrg[Organization],0)),[1]!tblLoc[Loc],0))</f>
        <v>0</v>
      </c>
      <c r="T1574" s="6" t="e">
        <f>INDEX([1]!tblLoc[Score],MATCH(INDEX([1]!tblOrg[Loc],MATCH(#REF!,[1]!tblOrg[Abbr],0)),[1]!tblLoc[Loc],0))</f>
        <v>#REF!</v>
      </c>
      <c r="U1574" s="6" t="str">
        <f>IFERROR(INDEX([1]!tblLoc[Score],MATCH(INDEX([1]!tblOrg[Loc],MATCH(INDEX(FacList,MATCH(tblTeamSch[[#This Row],[Facility]],INDEX(FacList,,1),0),3),[1]!tblOrg[Org Num],0)),[1]!tblLoc[Loc],0)),"")</f>
        <v/>
      </c>
      <c r="V1574" s="6">
        <f>IF(OR(tblTeamSch[[#This Row],[Court]]="",tblTeamSch[[#This Row],[Home]]&gt;0),0,IF(tblTeamSch[[#This Row],[Court]]&lt;10,0,IF(tblTeamSch[[#This Row],[Home Court]]=10,0,10)))</f>
        <v>0</v>
      </c>
      <c r="W1574" s="6" t="e">
        <f>COUNTIFS(tblTeamSch[Travel Score for Game],10,tblTeamSch[Home],0,#REF!,#REF!)</f>
        <v>#REF!</v>
      </c>
      <c r="X1574" s="6" t="str">
        <f>IFERROR(INDEX(tblTeamSch[Overall Travel Score],MATCH(tblTeamSch[[#This Row],[Opponent]],tblTeamSch[Team],0)),"")</f>
        <v/>
      </c>
      <c r="Y1574" s="6" cm="1">
        <f t="array" ref="Y1574">IF(Y1573="Num",1,IF(Y1573="","",IF(Y1573+1&gt;TotalNumRegGames*2,"",Y1573+1)))</f>
        <v>1573</v>
      </c>
    </row>
    <row r="1575" spans="1:25" ht="13.35" customHeight="1" x14ac:dyDescent="0.3">
      <c r="A1575" s="6" cm="1">
        <f t="array" ref="A15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</v>
      </c>
      <c r="B1575" s="6" cm="1">
        <f t="array" ref="B15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5" s="6">
        <f>IFERROR(INDEX([1]!tblSchedule[Week Game Scheduled],MATCH(tblTeamSch[[#This Row],[Game Num]],[1]!tblSchedule[GameNum],0)),"")</f>
        <v>7</v>
      </c>
      <c r="D1575" s="6">
        <f>IFERROR(INDEX([1]!tblSchedule[Round],MATCH(tblTeamSch[[#This Row],[Game Num]],[1]!tblSchedule[GameNum],0)),"")</f>
        <v>4</v>
      </c>
      <c r="E1575" s="6">
        <f>IFERROR(INDEX([1]!tblSchedule[Rnd Sch],MATCH(tblTeamSch[[#This Row],[Game Num]],[1]!tblSchedule[GameNum],0)),"")</f>
        <v>4</v>
      </c>
      <c r="F1575" s="6" t="str">
        <f>IFERROR(INDEX([1]!tblSchedule[DLC],MATCH(tblTeamSch[[#This Row],[Game Num]],[1]!tblSchedule[GameNum],0)),"")</f>
        <v>8B1AA</v>
      </c>
      <c r="G1575" s="7" t="str">
        <f>IFERROR(INDEX([1]!tblSchedule[Facility],MATCH(tblTeamSch[[#This Row],[Game Num]],[1]!tblSchedule[GameNum],0)),"")</f>
        <v>St. Margaret Mary Gym</v>
      </c>
      <c r="H1575" s="8">
        <f>IFERROR(INDEX([1]!tblSchedule[Game Date],MATCH(tblTeamSch[[#This Row],[Game Num]],[1]!tblSchedule[GameNum],0)),"")</f>
        <v>46033</v>
      </c>
      <c r="I1575" s="9">
        <f>IFERROR(INDEX([1]!tblSchedule[Game Time],MATCH(tblTeamSch[[#This Row],[Game Num]],[1]!tblSchedule[GameNum],0)),"")</f>
        <v>0.5625</v>
      </c>
      <c r="J1575" s="10" t="str">
        <f>IFERROR(INDEX([1]!tblTeams[Organization],MATCH(tblTeamSch[[#This Row],[Team]],[1]!tblTeams[Team],0)),"")</f>
        <v>St. Margaret Mary</v>
      </c>
      <c r="K1575" s="10" t="str">
        <f>IFERROR(INDEX([1]!tblOrg[Abbr],MATCH(tblTeamSch[[#This Row],[Org]],[1]!tblOrg[Organization],0)),"")</f>
        <v>SMM</v>
      </c>
      <c r="L1575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5" s="10" t="str">
        <f>IFERROR(INDEX(IF(tblTeamSch[[#This Row],[1vs2]]=1,[1]!tblSchedule[Team 2 Name],[1]!tblSchedule[Team 1 Name]),MATCH(tblTeamSch[[#This Row],[Game Num]],[1]!tblSchedule[GameNum],0)),"")</f>
        <v>St Patrick BB 8Boys #1</v>
      </c>
      <c r="N1575" s="6" t="str" cm="1">
        <f t="array" ref="N157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5" s="6" t="str">
        <f>IFERROR(INDEX(#REF!,MATCH(tblTeamSch[[#This Row],[Team]],[1]!tblTeams[Team],0)),"")</f>
        <v/>
      </c>
      <c r="Q1575" s="6">
        <f>INDEX([1]!tblSchedule[Home Game],MATCH(tblTeamSch[[#This Row],[Game Num]],[1]!tblSchedule[GameNum],0))</f>
        <v>1</v>
      </c>
      <c r="R1575" s="7" t="e">
        <f>IF(COUNTIFS(tblTeamSch[Team],tblTeamSch[[#This Row],[Team]],#REF!,1)&gt;1,"Y","")</f>
        <v>#REF!</v>
      </c>
      <c r="S1575" s="6">
        <f>INDEX([1]!tblLoc[Score],MATCH(INDEX([1]!tblOrg[Loc],MATCH(tblTeamSch[[#This Row],[Org]],[1]!tblOrg[Organization],0)),[1]!tblLoc[Loc],0))</f>
        <v>0</v>
      </c>
      <c r="T1575" s="6" t="e">
        <f>INDEX([1]!tblLoc[Score],MATCH(INDEX([1]!tblOrg[Loc],MATCH(#REF!,[1]!tblOrg[Abbr],0)),[1]!tblLoc[Loc],0))</f>
        <v>#REF!</v>
      </c>
      <c r="U1575" s="6">
        <f>IFERROR(INDEX([1]!tblLoc[Score],MATCH(INDEX([1]!tblOrg[Loc],MATCH(INDEX(FacList,MATCH(tblTeamSch[[#This Row],[Facility]],INDEX(FacList,,1),0),3),[1]!tblOrg[Org Num],0)),[1]!tblLoc[Loc],0)),"")</f>
        <v>0</v>
      </c>
      <c r="V1575" s="6">
        <f>IF(OR(tblTeamSch[[#This Row],[Court]]="",tblTeamSch[[#This Row],[Home]]&gt;0),0,IF(tblTeamSch[[#This Row],[Court]]&lt;10,0,IF(tblTeamSch[[#This Row],[Home Court]]=10,0,10)))</f>
        <v>0</v>
      </c>
      <c r="W1575" s="6" t="e">
        <f>COUNTIFS(tblTeamSch[Travel Score for Game],10,tblTeamSch[Home],0,#REF!,#REF!)</f>
        <v>#REF!</v>
      </c>
      <c r="X1575" s="6" t="str">
        <f>IFERROR(INDEX(tblTeamSch[Overall Travel Score],MATCH(tblTeamSch[[#This Row],[Opponent]],tblTeamSch[Team],0)),"")</f>
        <v/>
      </c>
      <c r="Y1575" s="6" cm="1">
        <f t="array" ref="Y1575">IF(Y1574="Num",1,IF(Y1574="","",IF(Y1574+1&gt;TotalNumRegGames*2,"",Y1574+1)))</f>
        <v>1574</v>
      </c>
    </row>
    <row r="1576" spans="1:25" ht="13.35" customHeight="1" x14ac:dyDescent="0.3">
      <c r="A1576" s="6" cm="1">
        <f t="array" ref="A15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</v>
      </c>
      <c r="B1576" s="6" cm="1">
        <f t="array" ref="B15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6" s="6">
        <f>IFERROR(INDEX([1]!tblSchedule[Week Game Scheduled],MATCH(tblTeamSch[[#This Row],[Game Num]],[1]!tblSchedule[GameNum],0)),"")</f>
        <v>8</v>
      </c>
      <c r="D1576" s="6">
        <f>IFERROR(INDEX([1]!tblSchedule[Round],MATCH(tblTeamSch[[#This Row],[Game Num]],[1]!tblSchedule[GameNum],0)),"")</f>
        <v>5</v>
      </c>
      <c r="E1576" s="6">
        <f>IFERROR(INDEX([1]!tblSchedule[Rnd Sch],MATCH(tblTeamSch[[#This Row],[Game Num]],[1]!tblSchedule[GameNum],0)),"")</f>
        <v>5</v>
      </c>
      <c r="F1576" s="6" t="str">
        <f>IFERROR(INDEX([1]!tblSchedule[DLC],MATCH(tblTeamSch[[#This Row],[Game Num]],[1]!tblSchedule[GameNum],0)),"")</f>
        <v>8B1AA</v>
      </c>
      <c r="G1576" s="7" t="str">
        <f>IFERROR(INDEX([1]!tblSchedule[Facility],MATCH(tblTeamSch[[#This Row],[Game Num]],[1]!tblSchedule[GameNum],0)),"")</f>
        <v>Trinity High School's Steinhauser Gym</v>
      </c>
      <c r="H1576" s="8">
        <f>IFERROR(INDEX([1]!tblSchedule[Game Date],MATCH(tblTeamSch[[#This Row],[Game Num]],[1]!tblSchedule[GameNum],0)),"")</f>
        <v>46040</v>
      </c>
      <c r="I1576" s="9">
        <f>IFERROR(INDEX([1]!tblSchedule[Game Time],MATCH(tblTeamSch[[#This Row],[Game Num]],[1]!tblSchedule[GameNum],0)),"")</f>
        <v>0.625</v>
      </c>
      <c r="J1576" s="10" t="str">
        <f>IFERROR(INDEX([1]!tblTeams[Organization],MATCH(tblTeamSch[[#This Row],[Team]],[1]!tblTeams[Team],0)),"")</f>
        <v>St. Margaret Mary</v>
      </c>
      <c r="K1576" s="10" t="str">
        <f>IFERROR(INDEX([1]!tblOrg[Abbr],MATCH(tblTeamSch[[#This Row],[Org]],[1]!tblOrg[Organization],0)),"")</f>
        <v>SMM</v>
      </c>
      <c r="L1576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6" s="10" t="str">
        <f>IFERROR(INDEX(IF(tblTeamSch[[#This Row],[1vs2]]=1,[1]!tblSchedule[Team 2 Name],[1]!tblSchedule[Team 1 Name]),MATCH(tblTeamSch[[#This Row],[Game Num]],[1]!tblSchedule[GameNum],0)),"")</f>
        <v>St. Raphael BB 8B #1</v>
      </c>
      <c r="N1576" s="6" t="str" cm="1">
        <f t="array" ref="N157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6" s="6" t="str">
        <f>IFERROR(INDEX(#REF!,MATCH(tblTeamSch[[#This Row],[Team]],[1]!tblTeams[Team],0)),"")</f>
        <v/>
      </c>
      <c r="Q1576" s="6">
        <f>INDEX([1]!tblSchedule[Home Game],MATCH(tblTeamSch[[#This Row],[Game Num]],[1]!tblSchedule[GameNum],0))</f>
        <v>0</v>
      </c>
      <c r="R1576" s="7" t="e">
        <f>IF(COUNTIFS(tblTeamSch[Team],tblTeamSch[[#This Row],[Team]],#REF!,1)&gt;1,"Y","")</f>
        <v>#REF!</v>
      </c>
      <c r="S1576" s="6">
        <f>INDEX([1]!tblLoc[Score],MATCH(INDEX([1]!tblOrg[Loc],MATCH(tblTeamSch[[#This Row],[Org]],[1]!tblOrg[Organization],0)),[1]!tblLoc[Loc],0))</f>
        <v>0</v>
      </c>
      <c r="T1576" s="6" t="e">
        <f>INDEX([1]!tblLoc[Score],MATCH(INDEX([1]!tblOrg[Loc],MATCH(#REF!,[1]!tblOrg[Abbr],0)),[1]!tblLoc[Loc],0))</f>
        <v>#REF!</v>
      </c>
      <c r="U1576" s="6" t="str">
        <f>IFERROR(INDEX([1]!tblLoc[Score],MATCH(INDEX([1]!tblOrg[Loc],MATCH(INDEX(FacList,MATCH(tblTeamSch[[#This Row],[Facility]],INDEX(FacList,,1),0),3),[1]!tblOrg[Org Num],0)),[1]!tblLoc[Loc],0)),"")</f>
        <v/>
      </c>
      <c r="V1576" s="6">
        <f>IF(OR(tblTeamSch[[#This Row],[Court]]="",tblTeamSch[[#This Row],[Home]]&gt;0),0,IF(tblTeamSch[[#This Row],[Court]]&lt;10,0,IF(tblTeamSch[[#This Row],[Home Court]]=10,0,10)))</f>
        <v>0</v>
      </c>
      <c r="W1576" s="6" t="e">
        <f>COUNTIFS(tblTeamSch[Travel Score for Game],10,tblTeamSch[Home],0,#REF!,#REF!)</f>
        <v>#REF!</v>
      </c>
      <c r="X1576" s="6" t="str">
        <f>IFERROR(INDEX(tblTeamSch[Overall Travel Score],MATCH(tblTeamSch[[#This Row],[Opponent]],tblTeamSch[Team],0)),"")</f>
        <v/>
      </c>
      <c r="Y1576" s="6" cm="1">
        <f t="array" ref="Y1576">IF(Y1575="Num",1,IF(Y1575="","",IF(Y1575+1&gt;TotalNumRegGames*2,"",Y1575+1)))</f>
        <v>1575</v>
      </c>
    </row>
    <row r="1577" spans="1:25" ht="13.35" customHeight="1" x14ac:dyDescent="0.3">
      <c r="A1577" s="6" cm="1">
        <f t="array" ref="A15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</v>
      </c>
      <c r="B1577" s="6" cm="1">
        <f t="array" ref="B15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7" s="6">
        <f>IFERROR(INDEX([1]!tblSchedule[Week Game Scheduled],MATCH(tblTeamSch[[#This Row],[Game Num]],[1]!tblSchedule[GameNum],0)),"")</f>
        <v>9</v>
      </c>
      <c r="D1577" s="6">
        <f>IFERROR(INDEX([1]!tblSchedule[Round],MATCH(tblTeamSch[[#This Row],[Game Num]],[1]!tblSchedule[GameNum],0)),"")</f>
        <v>6</v>
      </c>
      <c r="E1577" s="6">
        <f>IFERROR(INDEX([1]!tblSchedule[Rnd Sch],MATCH(tblTeamSch[[#This Row],[Game Num]],[1]!tblSchedule[GameNum],0)),"")</f>
        <v>6</v>
      </c>
      <c r="F1577" s="6" t="str">
        <f>IFERROR(INDEX([1]!tblSchedule[DLC],MATCH(tblTeamSch[[#This Row],[Game Num]],[1]!tblSchedule[GameNum],0)),"")</f>
        <v>8B1AA</v>
      </c>
      <c r="G1577" s="7" t="str">
        <f>IFERROR(INDEX([1]!tblSchedule[Facility],MATCH(tblTeamSch[[#This Row],[Game Num]],[1]!tblSchedule[GameNum],0)),"")</f>
        <v>St. Margaret Mary Gym</v>
      </c>
      <c r="H1577" s="8">
        <f>IFERROR(INDEX([1]!tblSchedule[Game Date],MATCH(tblTeamSch[[#This Row],[Game Num]],[1]!tblSchedule[GameNum],0)),"")</f>
        <v>46047</v>
      </c>
      <c r="I1577" s="9">
        <f>IFERROR(INDEX([1]!tblSchedule[Game Time],MATCH(tblTeamSch[[#This Row],[Game Num]],[1]!tblSchedule[GameNum],0)),"")</f>
        <v>0.5625</v>
      </c>
      <c r="J1577" s="10" t="str">
        <f>IFERROR(INDEX([1]!tblTeams[Organization],MATCH(tblTeamSch[[#This Row],[Team]],[1]!tblTeams[Team],0)),"")</f>
        <v>St. Margaret Mary</v>
      </c>
      <c r="K1577" s="10" t="str">
        <f>IFERROR(INDEX([1]!tblOrg[Abbr],MATCH(tblTeamSch[[#This Row],[Org]],[1]!tblOrg[Organization],0)),"")</f>
        <v>SMM</v>
      </c>
      <c r="L1577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7" s="10" t="str">
        <f>IFERROR(INDEX(IF(tblTeamSch[[#This Row],[1vs2]]=1,[1]!tblSchedule[Team 2 Name],[1]!tblSchedule[Team 1 Name]),MATCH(tblTeamSch[[#This Row],[Game Num]],[1]!tblSchedule[GameNum],0)),"")</f>
        <v>St Michael BB 8B#1</v>
      </c>
      <c r="N1577" s="6" t="str" cm="1">
        <f t="array" ref="N157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7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7" s="6" t="str">
        <f>IFERROR(INDEX(#REF!,MATCH(tblTeamSch[[#This Row],[Team]],[1]!tblTeams[Team],0)),"")</f>
        <v/>
      </c>
      <c r="Q1577" s="6">
        <f>INDEX([1]!tblSchedule[Home Game],MATCH(tblTeamSch[[#This Row],[Game Num]],[1]!tblSchedule[GameNum],0))</f>
        <v>1</v>
      </c>
      <c r="R1577" s="7" t="e">
        <f>IF(COUNTIFS(tblTeamSch[Team],tblTeamSch[[#This Row],[Team]],#REF!,1)&gt;1,"Y","")</f>
        <v>#REF!</v>
      </c>
      <c r="S1577" s="6">
        <f>INDEX([1]!tblLoc[Score],MATCH(INDEX([1]!tblOrg[Loc],MATCH(tblTeamSch[[#This Row],[Org]],[1]!tblOrg[Organization],0)),[1]!tblLoc[Loc],0))</f>
        <v>0</v>
      </c>
      <c r="T1577" s="6" t="e">
        <f>INDEX([1]!tblLoc[Score],MATCH(INDEX([1]!tblOrg[Loc],MATCH(#REF!,[1]!tblOrg[Abbr],0)),[1]!tblLoc[Loc],0))</f>
        <v>#REF!</v>
      </c>
      <c r="U1577" s="6">
        <f>IFERROR(INDEX([1]!tblLoc[Score],MATCH(INDEX([1]!tblOrg[Loc],MATCH(INDEX(FacList,MATCH(tblTeamSch[[#This Row],[Facility]],INDEX(FacList,,1),0),3),[1]!tblOrg[Org Num],0)),[1]!tblLoc[Loc],0)),"")</f>
        <v>0</v>
      </c>
      <c r="V1577" s="6">
        <f>IF(OR(tblTeamSch[[#This Row],[Court]]="",tblTeamSch[[#This Row],[Home]]&gt;0),0,IF(tblTeamSch[[#This Row],[Court]]&lt;10,0,IF(tblTeamSch[[#This Row],[Home Court]]=10,0,10)))</f>
        <v>0</v>
      </c>
      <c r="W1577" s="6" t="e">
        <f>COUNTIFS(tblTeamSch[Travel Score for Game],10,tblTeamSch[Home],0,#REF!,#REF!)</f>
        <v>#REF!</v>
      </c>
      <c r="X1577" s="6" t="str">
        <f>IFERROR(INDEX(tblTeamSch[Overall Travel Score],MATCH(tblTeamSch[[#This Row],[Opponent]],tblTeamSch[Team],0)),"")</f>
        <v/>
      </c>
      <c r="Y1577" s="6" cm="1">
        <f t="array" ref="Y1577">IF(Y1576="Num",1,IF(Y1576="","",IF(Y1576+1&gt;TotalNumRegGames*2,"",Y1576+1)))</f>
        <v>1576</v>
      </c>
    </row>
    <row r="1578" spans="1:25" ht="13.35" customHeight="1" x14ac:dyDescent="0.3">
      <c r="A1578" s="6" cm="1">
        <f t="array" ref="A15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</v>
      </c>
      <c r="B1578" s="6" cm="1">
        <f t="array" ref="B15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78" s="6">
        <f>IFERROR(INDEX([1]!tblSchedule[Week Game Scheduled],MATCH(tblTeamSch[[#This Row],[Game Num]],[1]!tblSchedule[GameNum],0)),"")</f>
        <v>10</v>
      </c>
      <c r="D1578" s="6">
        <f>IFERROR(INDEX([1]!tblSchedule[Round],MATCH(tblTeamSch[[#This Row],[Game Num]],[1]!tblSchedule[GameNum],0)),"")</f>
        <v>7</v>
      </c>
      <c r="E1578" s="6">
        <f>IFERROR(INDEX([1]!tblSchedule[Rnd Sch],MATCH(tblTeamSch[[#This Row],[Game Num]],[1]!tblSchedule[GameNum],0)),"")</f>
        <v>7</v>
      </c>
      <c r="F1578" s="6" t="str">
        <f>IFERROR(INDEX([1]!tblSchedule[DLC],MATCH(tblTeamSch[[#This Row],[Game Num]],[1]!tblSchedule[GameNum],0)),"")</f>
        <v>8B1AA</v>
      </c>
      <c r="G1578" s="7" t="str">
        <f>IFERROR(INDEX([1]!tblSchedule[Facility],MATCH(tblTeamSch[[#This Row],[Game Num]],[1]!tblSchedule[GameNum],0)),"")</f>
        <v>St. Margaret Mary Gym</v>
      </c>
      <c r="H1578" s="8">
        <f>IFERROR(INDEX([1]!tblSchedule[Game Date],MATCH(tblTeamSch[[#This Row],[Game Num]],[1]!tblSchedule[GameNum],0)),"")</f>
        <v>46054</v>
      </c>
      <c r="I1578" s="9">
        <f>IFERROR(INDEX([1]!tblSchedule[Game Time],MATCH(tblTeamSch[[#This Row],[Game Num]],[1]!tblSchedule[GameNum],0)),"")</f>
        <v>0.5625</v>
      </c>
      <c r="J1578" s="10" t="str">
        <f>IFERROR(INDEX([1]!tblTeams[Organization],MATCH(tblTeamSch[[#This Row],[Team]],[1]!tblTeams[Team],0)),"")</f>
        <v>St. Margaret Mary</v>
      </c>
      <c r="K1578" s="10" t="str">
        <f>IFERROR(INDEX([1]!tblOrg[Abbr],MATCH(tblTeamSch[[#This Row],[Org]],[1]!tblOrg[Organization],0)),"")</f>
        <v>SMM</v>
      </c>
      <c r="L1578" s="10" t="str">
        <f>IFERROR(INDEX(IF(tblTeamSch[[#This Row],[1vs2]]=1,[1]!tblSchedule[Team 1 Name],[1]!tblSchedule[Team 2 Name]),MATCH(tblTeamSch[[#This Row],[Game Num]],[1]!tblSchedule[GameNum],0)),"")</f>
        <v>St. Margaret Mary BB 8B#1</v>
      </c>
      <c r="M1578" s="10" t="str">
        <f>IFERROR(INDEX(IF(tblTeamSch[[#This Row],[1vs2]]=1,[1]!tblSchedule[Team 2 Name],[1]!tblSchedule[Team 1 Name]),MATCH(tblTeamSch[[#This Row],[Game Num]],[1]!tblSchedule[GameNum],0)),"")</f>
        <v>St Agnes BB 8B#1</v>
      </c>
      <c r="N1578" s="6" t="str" cm="1">
        <f t="array" ref="N157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78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78" s="6" t="str">
        <f>IFERROR(INDEX(#REF!,MATCH(tblTeamSch[[#This Row],[Team]],[1]!tblTeams[Team],0)),"")</f>
        <v/>
      </c>
      <c r="Q1578" s="6">
        <f>INDEX([1]!tblSchedule[Home Game],MATCH(tblTeamSch[[#This Row],[Game Num]],[1]!tblSchedule[GameNum],0))</f>
        <v>1</v>
      </c>
      <c r="R1578" s="7" t="e">
        <f>IF(COUNTIFS(tblTeamSch[Team],tblTeamSch[[#This Row],[Team]],#REF!,1)&gt;1,"Y","")</f>
        <v>#REF!</v>
      </c>
      <c r="S1578" s="6">
        <f>INDEX([1]!tblLoc[Score],MATCH(INDEX([1]!tblOrg[Loc],MATCH(tblTeamSch[[#This Row],[Org]],[1]!tblOrg[Organization],0)),[1]!tblLoc[Loc],0))</f>
        <v>0</v>
      </c>
      <c r="T1578" s="6" t="e">
        <f>INDEX([1]!tblLoc[Score],MATCH(INDEX([1]!tblOrg[Loc],MATCH(#REF!,[1]!tblOrg[Abbr],0)),[1]!tblLoc[Loc],0))</f>
        <v>#REF!</v>
      </c>
      <c r="U1578" s="6">
        <f>IFERROR(INDEX([1]!tblLoc[Score],MATCH(INDEX([1]!tblOrg[Loc],MATCH(INDEX(FacList,MATCH(tblTeamSch[[#This Row],[Facility]],INDEX(FacList,,1),0),3),[1]!tblOrg[Org Num],0)),[1]!tblLoc[Loc],0)),"")</f>
        <v>0</v>
      </c>
      <c r="V1578" s="6">
        <f>IF(OR(tblTeamSch[[#This Row],[Court]]="",tblTeamSch[[#This Row],[Home]]&gt;0),0,IF(tblTeamSch[[#This Row],[Court]]&lt;10,0,IF(tblTeamSch[[#This Row],[Home Court]]=10,0,10)))</f>
        <v>0</v>
      </c>
      <c r="W1578" s="6" t="e">
        <f>COUNTIFS(tblTeamSch[Travel Score for Game],10,tblTeamSch[Home],0,#REF!,#REF!)</f>
        <v>#REF!</v>
      </c>
      <c r="X1578" s="6" t="str">
        <f>IFERROR(INDEX(tblTeamSch[Overall Travel Score],MATCH(tblTeamSch[[#This Row],[Opponent]],tblTeamSch[Team],0)),"")</f>
        <v/>
      </c>
      <c r="Y1578" s="6" cm="1">
        <f t="array" ref="Y1578">IF(Y1577="Num",1,IF(Y1577="","",IF(Y1577+1&gt;TotalNumRegGames*2,"",Y1577+1)))</f>
        <v>1577</v>
      </c>
    </row>
    <row r="1579" spans="1:25" ht="13.35" customHeight="1" x14ac:dyDescent="0.3">
      <c r="A1579" s="6" cm="1">
        <f t="array" ref="A15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</v>
      </c>
      <c r="B1579" s="6" cm="1">
        <f t="array" ref="B15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79" s="6">
        <f>IFERROR(INDEX([1]!tblSchedule[Week Game Scheduled],MATCH(tblTeamSch[[#This Row],[Game Num]],[1]!tblSchedule[GameNum],0)),"")</f>
        <v>50</v>
      </c>
      <c r="D1579" s="6">
        <f>IFERROR(INDEX([1]!tblSchedule[Round],MATCH(tblTeamSch[[#This Row],[Game Num]],[1]!tblSchedule[GameNum],0)),"")</f>
        <v>1</v>
      </c>
      <c r="E1579" s="6">
        <f>IFERROR(INDEX([1]!tblSchedule[Rnd Sch],MATCH(tblTeamSch[[#This Row],[Game Num]],[1]!tblSchedule[GameNum],0)),"")</f>
        <v>1</v>
      </c>
      <c r="F1579" s="6" t="str">
        <f>IFERROR(INDEX([1]!tblSchedule[DLC],MATCH(tblTeamSch[[#This Row],[Game Num]],[1]!tblSchedule[GameNum],0)),"")</f>
        <v>8B2AA</v>
      </c>
      <c r="G1579" s="7" t="str">
        <f>IFERROR(INDEX([1]!tblSchedule[Facility],MATCH(tblTeamSch[[#This Row],[Game Num]],[1]!tblSchedule[GameNum],0)),"")</f>
        <v>Mary Queen of Peace</v>
      </c>
      <c r="H1579" s="8">
        <f>IFERROR(INDEX([1]!tblSchedule[Game Date],MATCH(tblTeamSch[[#This Row],[Game Num]],[1]!tblSchedule[GameNum],0)),"")</f>
        <v>45998</v>
      </c>
      <c r="I1579" s="9">
        <f>IFERROR(INDEX([1]!tblSchedule[Game Time],MATCH(tblTeamSch[[#This Row],[Game Num]],[1]!tblSchedule[GameNum],0)),"")</f>
        <v>0.58333333333333337</v>
      </c>
      <c r="J1579" s="10" t="str">
        <f>IFERROR(INDEX([1]!tblTeams[Organization],MATCH(tblTeamSch[[#This Row],[Team]],[1]!tblTeams[Team],0)),"")</f>
        <v>St. Margaret Mary</v>
      </c>
      <c r="K1579" s="10" t="str">
        <f>IFERROR(INDEX([1]!tblOrg[Abbr],MATCH(tblTeamSch[[#This Row],[Org]],[1]!tblOrg[Organization],0)),"")</f>
        <v>SMM</v>
      </c>
      <c r="L1579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79" s="10" t="str">
        <f>IFERROR(INDEX(IF(tblTeamSch[[#This Row],[1vs2]]=1,[1]!tblSchedule[Team 2 Name],[1]!tblSchedule[Team 1 Name]),MATCH(tblTeamSch[[#This Row],[Game Num]],[1]!tblSchedule[GameNum],0)),"")</f>
        <v>Holy Trinity BB 7/8B #2</v>
      </c>
      <c r="N1579" s="6" t="str" cm="1">
        <f t="array" ref="N157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57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579" s="6" t="str">
        <f>IFERROR(INDEX(#REF!,MATCH(tblTeamSch[[#This Row],[Team]],[1]!tblTeams[Team],0)),"")</f>
        <v/>
      </c>
      <c r="Q1579" s="6">
        <f>INDEX([1]!tblSchedule[Home Game],MATCH(tblTeamSch[[#This Row],[Game Num]],[1]!tblSchedule[GameNum],0))</f>
        <v>0</v>
      </c>
      <c r="R1579" s="7" t="e">
        <f>IF(COUNTIFS(tblTeamSch[Team],tblTeamSch[[#This Row],[Team]],#REF!,1)&gt;1,"Y","")</f>
        <v>#REF!</v>
      </c>
      <c r="S1579" s="6">
        <f>INDEX([1]!tblLoc[Score],MATCH(INDEX([1]!tblOrg[Loc],MATCH(tblTeamSch[[#This Row],[Org]],[1]!tblOrg[Organization],0)),[1]!tblLoc[Loc],0))</f>
        <v>0</v>
      </c>
      <c r="T1579" s="6" t="e">
        <f>INDEX([1]!tblLoc[Score],MATCH(INDEX([1]!tblOrg[Loc],MATCH(#REF!,[1]!tblOrg[Abbr],0)),[1]!tblLoc[Loc],0))</f>
        <v>#REF!</v>
      </c>
      <c r="U1579" s="6">
        <f>IFERROR(INDEX([1]!tblLoc[Score],MATCH(INDEX([1]!tblOrg[Loc],MATCH(INDEX(FacList,MATCH(tblTeamSch[[#This Row],[Facility]],INDEX(FacList,,1),0),3),[1]!tblOrg[Org Num],0)),[1]!tblLoc[Loc],0)),"")</f>
        <v>10</v>
      </c>
      <c r="V1579" s="6">
        <f>IF(OR(tblTeamSch[[#This Row],[Court]]="",tblTeamSch[[#This Row],[Home]]&gt;0),0,IF(tblTeamSch[[#This Row],[Court]]&lt;10,0,IF(tblTeamSch[[#This Row],[Home Court]]=10,0,10)))</f>
        <v>10</v>
      </c>
      <c r="W1579" s="6" t="e">
        <f>COUNTIFS(tblTeamSch[Travel Score for Game],10,tblTeamSch[Home],0,#REF!,#REF!)</f>
        <v>#REF!</v>
      </c>
      <c r="X1579" s="6" t="str">
        <f>IFERROR(INDEX(tblTeamSch[Overall Travel Score],MATCH(tblTeamSch[[#This Row],[Opponent]],tblTeamSch[Team],0)),"")</f>
        <v/>
      </c>
      <c r="Y1579" s="6" cm="1">
        <f t="array" ref="Y1579">IF(Y1578="Num",1,IF(Y1578="","",IF(Y1578+1&gt;TotalNumRegGames*2,"",Y1578+1)))</f>
        <v>1578</v>
      </c>
    </row>
    <row r="1580" spans="1:25" ht="13.35" customHeight="1" x14ac:dyDescent="0.3">
      <c r="A1580" s="6" cm="1">
        <f t="array" ref="A15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</v>
      </c>
      <c r="B1580" s="6" cm="1">
        <f t="array" ref="B15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0" s="6">
        <f>IFERROR(INDEX([1]!tblSchedule[Week Game Scheduled],MATCH(tblTeamSch[[#This Row],[Game Num]],[1]!tblSchedule[GameNum],0)),"")</f>
        <v>51</v>
      </c>
      <c r="D1580" s="6">
        <f>IFERROR(INDEX([1]!tblSchedule[Round],MATCH(tblTeamSch[[#This Row],[Game Num]],[1]!tblSchedule[GameNum],0)),"")</f>
        <v>2</v>
      </c>
      <c r="E1580" s="6">
        <f>IFERROR(INDEX([1]!tblSchedule[Rnd Sch],MATCH(tblTeamSch[[#This Row],[Game Num]],[1]!tblSchedule[GameNum],0)),"")</f>
        <v>2</v>
      </c>
      <c r="F1580" s="6" t="str">
        <f>IFERROR(INDEX([1]!tblSchedule[DLC],MATCH(tblTeamSch[[#This Row],[Game Num]],[1]!tblSchedule[GameNum],0)),"")</f>
        <v>8B2AA</v>
      </c>
      <c r="G1580" s="7" t="str">
        <f>IFERROR(INDEX([1]!tblSchedule[Facility],MATCH(tblTeamSch[[#This Row],[Game Num]],[1]!tblSchedule[GameNum],0)),"")</f>
        <v>St. Albert the Great Gym</v>
      </c>
      <c r="H1580" s="8">
        <f>IFERROR(INDEX([1]!tblSchedule[Game Date],MATCH(tblTeamSch[[#This Row],[Game Num]],[1]!tblSchedule[GameNum],0)),"")</f>
        <v>46005</v>
      </c>
      <c r="I1580" s="9">
        <f>IFERROR(INDEX([1]!tblSchedule[Game Time],MATCH(tblTeamSch[[#This Row],[Game Num]],[1]!tblSchedule[GameNum],0)),"")</f>
        <v>0.54166666666666663</v>
      </c>
      <c r="J1580" s="10" t="str">
        <f>IFERROR(INDEX([1]!tblTeams[Organization],MATCH(tblTeamSch[[#This Row],[Team]],[1]!tblTeams[Team],0)),"")</f>
        <v>St. Margaret Mary</v>
      </c>
      <c r="K1580" s="10" t="str">
        <f>IFERROR(INDEX([1]!tblOrg[Abbr],MATCH(tblTeamSch[[#This Row],[Org]],[1]!tblOrg[Organization],0)),"")</f>
        <v>SMM</v>
      </c>
      <c r="L1580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0" s="10" t="str">
        <f>IFERROR(INDEX(IF(tblTeamSch[[#This Row],[1vs2]]=1,[1]!tblSchedule[Team 2 Name],[1]!tblSchedule[Team 1 Name]),MATCH(tblTeamSch[[#This Row],[Game Num]],[1]!tblSchedule[GameNum],0)),"")</f>
        <v>St. Albert BB 8B#2</v>
      </c>
      <c r="N1580" s="6" t="str" cm="1">
        <f t="array" ref="N158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8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80" s="6" t="str">
        <f>IFERROR(INDEX(#REF!,MATCH(tblTeamSch[[#This Row],[Team]],[1]!tblTeams[Team],0)),"")</f>
        <v/>
      </c>
      <c r="Q1580" s="6">
        <f>INDEX([1]!tblSchedule[Home Game],MATCH(tblTeamSch[[#This Row],[Game Num]],[1]!tblSchedule[GameNum],0))</f>
        <v>1</v>
      </c>
      <c r="R1580" s="7" t="e">
        <f>IF(COUNTIFS(tblTeamSch[Team],tblTeamSch[[#This Row],[Team]],#REF!,1)&gt;1,"Y","")</f>
        <v>#REF!</v>
      </c>
      <c r="S1580" s="6">
        <f>INDEX([1]!tblLoc[Score],MATCH(INDEX([1]!tblOrg[Loc],MATCH(tblTeamSch[[#This Row],[Org]],[1]!tblOrg[Organization],0)),[1]!tblLoc[Loc],0))</f>
        <v>0</v>
      </c>
      <c r="T1580" s="6" t="e">
        <f>INDEX([1]!tblLoc[Score],MATCH(INDEX([1]!tblOrg[Loc],MATCH(#REF!,[1]!tblOrg[Abbr],0)),[1]!tblLoc[Loc],0))</f>
        <v>#REF!</v>
      </c>
      <c r="U1580" s="6">
        <f>IFERROR(INDEX([1]!tblLoc[Score],MATCH(INDEX([1]!tblOrg[Loc],MATCH(INDEX(FacList,MATCH(tblTeamSch[[#This Row],[Facility]],INDEX(FacList,,1),0),3),[1]!tblOrg[Org Num],0)),[1]!tblLoc[Loc],0)),"")</f>
        <v>0</v>
      </c>
      <c r="V1580" s="6">
        <f>IF(OR(tblTeamSch[[#This Row],[Court]]="",tblTeamSch[[#This Row],[Home]]&gt;0),0,IF(tblTeamSch[[#This Row],[Court]]&lt;10,0,IF(tblTeamSch[[#This Row],[Home Court]]=10,0,10)))</f>
        <v>0</v>
      </c>
      <c r="W1580" s="6" t="e">
        <f>COUNTIFS(tblTeamSch[Travel Score for Game],10,tblTeamSch[Home],0,#REF!,#REF!)</f>
        <v>#REF!</v>
      </c>
      <c r="X1580" s="6" t="str">
        <f>IFERROR(INDEX(tblTeamSch[Overall Travel Score],MATCH(tblTeamSch[[#This Row],[Opponent]],tblTeamSch[Team],0)),"")</f>
        <v/>
      </c>
      <c r="Y1580" s="6" cm="1">
        <f t="array" ref="Y1580">IF(Y1579="Num",1,IF(Y1579="","",IF(Y1579+1&gt;TotalNumRegGames*2,"",Y1579+1)))</f>
        <v>1579</v>
      </c>
    </row>
    <row r="1581" spans="1:25" ht="13.35" customHeight="1" x14ac:dyDescent="0.3">
      <c r="A1581" s="6" cm="1">
        <f t="array" ref="A15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</v>
      </c>
      <c r="B1581" s="6" cm="1">
        <f t="array" ref="B15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81" s="6">
        <f>IFERROR(INDEX([1]!tblSchedule[Week Game Scheduled],MATCH(tblTeamSch[[#This Row],[Game Num]],[1]!tblSchedule[GameNum],0)),"")</f>
        <v>6</v>
      </c>
      <c r="D1581" s="6">
        <f>IFERROR(INDEX([1]!tblSchedule[Round],MATCH(tblTeamSch[[#This Row],[Game Num]],[1]!tblSchedule[GameNum],0)),"")</f>
        <v>3</v>
      </c>
      <c r="E1581" s="6">
        <f>IFERROR(INDEX([1]!tblSchedule[Rnd Sch],MATCH(tblTeamSch[[#This Row],[Game Num]],[1]!tblSchedule[GameNum],0)),"")</f>
        <v>3</v>
      </c>
      <c r="F1581" s="6" t="str">
        <f>IFERROR(INDEX([1]!tblSchedule[DLC],MATCH(tblTeamSch[[#This Row],[Game Num]],[1]!tblSchedule[GameNum],0)),"")</f>
        <v>8B2AA</v>
      </c>
      <c r="G1581" s="7" t="str">
        <f>IFERROR(INDEX([1]!tblSchedule[Facility],MATCH(tblTeamSch[[#This Row],[Game Num]],[1]!tblSchedule[GameNum],0)),"")</f>
        <v>St. Margaret Mary Gym</v>
      </c>
      <c r="H1581" s="8">
        <f>IFERROR(INDEX([1]!tblSchedule[Game Date],MATCH(tblTeamSch[[#This Row],[Game Num]],[1]!tblSchedule[GameNum],0)),"")</f>
        <v>46026</v>
      </c>
      <c r="I1581" s="9">
        <f>IFERROR(INDEX([1]!tblSchedule[Game Time],MATCH(tblTeamSch[[#This Row],[Game Num]],[1]!tblSchedule[GameNum],0)),"")</f>
        <v>0.5625</v>
      </c>
      <c r="J1581" s="10" t="str">
        <f>IFERROR(INDEX([1]!tblTeams[Organization],MATCH(tblTeamSch[[#This Row],[Team]],[1]!tblTeams[Team],0)),"")</f>
        <v>St. Margaret Mary</v>
      </c>
      <c r="K1581" s="10" t="str">
        <f>IFERROR(INDEX([1]!tblOrg[Abbr],MATCH(tblTeamSch[[#This Row],[Org]],[1]!tblOrg[Organization],0)),"")</f>
        <v>SMM</v>
      </c>
      <c r="L1581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1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1581" s="6" t="str" cm="1">
        <f t="array" ref="N158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8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81" s="6" t="str">
        <f>IFERROR(INDEX(#REF!,MATCH(tblTeamSch[[#This Row],[Team]],[1]!tblTeams[Team],0)),"")</f>
        <v/>
      </c>
      <c r="Q1581" s="6">
        <f>INDEX([1]!tblSchedule[Home Game],MATCH(tblTeamSch[[#This Row],[Game Num]],[1]!tblSchedule[GameNum],0))</f>
        <v>1</v>
      </c>
      <c r="R1581" s="7" t="e">
        <f>IF(COUNTIFS(tblTeamSch[Team],tblTeamSch[[#This Row],[Team]],#REF!,1)&gt;1,"Y","")</f>
        <v>#REF!</v>
      </c>
      <c r="S1581" s="6">
        <f>INDEX([1]!tblLoc[Score],MATCH(INDEX([1]!tblOrg[Loc],MATCH(tblTeamSch[[#This Row],[Org]],[1]!tblOrg[Organization],0)),[1]!tblLoc[Loc],0))</f>
        <v>0</v>
      </c>
      <c r="T1581" s="6" t="e">
        <f>INDEX([1]!tblLoc[Score],MATCH(INDEX([1]!tblOrg[Loc],MATCH(#REF!,[1]!tblOrg[Abbr],0)),[1]!tblLoc[Loc],0))</f>
        <v>#REF!</v>
      </c>
      <c r="U1581" s="6">
        <f>IFERROR(INDEX([1]!tblLoc[Score],MATCH(INDEX([1]!tblOrg[Loc],MATCH(INDEX(FacList,MATCH(tblTeamSch[[#This Row],[Facility]],INDEX(FacList,,1),0),3),[1]!tblOrg[Org Num],0)),[1]!tblLoc[Loc],0)),"")</f>
        <v>0</v>
      </c>
      <c r="V1581" s="6">
        <f>IF(OR(tblTeamSch[[#This Row],[Court]]="",tblTeamSch[[#This Row],[Home]]&gt;0),0,IF(tblTeamSch[[#This Row],[Court]]&lt;10,0,IF(tblTeamSch[[#This Row],[Home Court]]=10,0,10)))</f>
        <v>0</v>
      </c>
      <c r="W1581" s="6" t="e">
        <f>COUNTIFS(tblTeamSch[Travel Score for Game],10,tblTeamSch[Home],0,#REF!,#REF!)</f>
        <v>#REF!</v>
      </c>
      <c r="X1581" s="6" t="str">
        <f>IFERROR(INDEX(tblTeamSch[Overall Travel Score],MATCH(tblTeamSch[[#This Row],[Opponent]],tblTeamSch[Team],0)),"")</f>
        <v/>
      </c>
      <c r="Y1581" s="6" cm="1">
        <f t="array" ref="Y1581">IF(Y1580="Num",1,IF(Y1580="","",IF(Y1580+1&gt;TotalNumRegGames*2,"",Y1580+1)))</f>
        <v>1580</v>
      </c>
    </row>
    <row r="1582" spans="1:25" ht="13.35" customHeight="1" x14ac:dyDescent="0.3">
      <c r="A1582" s="6" cm="1">
        <f t="array" ref="A15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</v>
      </c>
      <c r="B1582" s="6" cm="1">
        <f t="array" ref="B15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2" s="6">
        <f>IFERROR(INDEX([1]!tblSchedule[Week Game Scheduled],MATCH(tblTeamSch[[#This Row],[Game Num]],[1]!tblSchedule[GameNum],0)),"")</f>
        <v>7</v>
      </c>
      <c r="D1582" s="6">
        <f>IFERROR(INDEX([1]!tblSchedule[Round],MATCH(tblTeamSch[[#This Row],[Game Num]],[1]!tblSchedule[GameNum],0)),"")</f>
        <v>4</v>
      </c>
      <c r="E1582" s="6">
        <f>IFERROR(INDEX([1]!tblSchedule[Rnd Sch],MATCH(tblTeamSch[[#This Row],[Game Num]],[1]!tblSchedule[GameNum],0)),"")</f>
        <v>4</v>
      </c>
      <c r="F1582" s="6" t="str">
        <f>IFERROR(INDEX([1]!tblSchedule[DLC],MATCH(tblTeamSch[[#This Row],[Game Num]],[1]!tblSchedule[GameNum],0)),"")</f>
        <v>8B2AA</v>
      </c>
      <c r="G1582" s="7" t="str">
        <f>IFERROR(INDEX([1]!tblSchedule[Facility],MATCH(tblTeamSch[[#This Row],[Game Num]],[1]!tblSchedule[GameNum],0)),"")</f>
        <v>St. Margaret Mary Gym</v>
      </c>
      <c r="H1582" s="8">
        <f>IFERROR(INDEX([1]!tblSchedule[Game Date],MATCH(tblTeamSch[[#This Row],[Game Num]],[1]!tblSchedule[GameNum],0)),"")</f>
        <v>46033</v>
      </c>
      <c r="I1582" s="9">
        <f>IFERROR(INDEX([1]!tblSchedule[Game Time],MATCH(tblTeamSch[[#This Row],[Game Num]],[1]!tblSchedule[GameNum],0)),"")</f>
        <v>0.60416666666666663</v>
      </c>
      <c r="J1582" s="10" t="str">
        <f>IFERROR(INDEX([1]!tblTeams[Organization],MATCH(tblTeamSch[[#This Row],[Team]],[1]!tblTeams[Team],0)),"")</f>
        <v>St. Margaret Mary</v>
      </c>
      <c r="K1582" s="10" t="str">
        <f>IFERROR(INDEX([1]!tblOrg[Abbr],MATCH(tblTeamSch[[#This Row],[Org]],[1]!tblOrg[Organization],0)),"")</f>
        <v>SMM</v>
      </c>
      <c r="L1582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2" s="10" t="str">
        <f>IFERROR(INDEX(IF(tblTeamSch[[#This Row],[1vs2]]=1,[1]!tblSchedule[Team 2 Name],[1]!tblSchedule[Team 1 Name]),MATCH(tblTeamSch[[#This Row],[Game Num]],[1]!tblSchedule[GameNum],0)),"")</f>
        <v>St Michael BB 8B#2</v>
      </c>
      <c r="N1582" s="6" t="str" cm="1">
        <f t="array" ref="N158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8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82" s="6" t="str">
        <f>IFERROR(INDEX(#REF!,MATCH(tblTeamSch[[#This Row],[Team]],[1]!tblTeams[Team],0)),"")</f>
        <v/>
      </c>
      <c r="Q1582" s="6">
        <f>INDEX([1]!tblSchedule[Home Game],MATCH(tblTeamSch[[#This Row],[Game Num]],[1]!tblSchedule[GameNum],0))</f>
        <v>1</v>
      </c>
      <c r="R1582" s="7" t="e">
        <f>IF(COUNTIFS(tblTeamSch[Team],tblTeamSch[[#This Row],[Team]],#REF!,1)&gt;1,"Y","")</f>
        <v>#REF!</v>
      </c>
      <c r="S1582" s="6">
        <f>INDEX([1]!tblLoc[Score],MATCH(INDEX([1]!tblOrg[Loc],MATCH(tblTeamSch[[#This Row],[Org]],[1]!tblOrg[Organization],0)),[1]!tblLoc[Loc],0))</f>
        <v>0</v>
      </c>
      <c r="T1582" s="6" t="e">
        <f>INDEX([1]!tblLoc[Score],MATCH(INDEX([1]!tblOrg[Loc],MATCH(#REF!,[1]!tblOrg[Abbr],0)),[1]!tblLoc[Loc],0))</f>
        <v>#REF!</v>
      </c>
      <c r="U1582" s="6">
        <f>IFERROR(INDEX([1]!tblLoc[Score],MATCH(INDEX([1]!tblOrg[Loc],MATCH(INDEX(FacList,MATCH(tblTeamSch[[#This Row],[Facility]],INDEX(FacList,,1),0),3),[1]!tblOrg[Org Num],0)),[1]!tblLoc[Loc],0)),"")</f>
        <v>0</v>
      </c>
      <c r="V1582" s="6">
        <f>IF(OR(tblTeamSch[[#This Row],[Court]]="",tblTeamSch[[#This Row],[Home]]&gt;0),0,IF(tblTeamSch[[#This Row],[Court]]&lt;10,0,IF(tblTeamSch[[#This Row],[Home Court]]=10,0,10)))</f>
        <v>0</v>
      </c>
      <c r="W1582" s="6" t="e">
        <f>COUNTIFS(tblTeamSch[Travel Score for Game],10,tblTeamSch[Home],0,#REF!,#REF!)</f>
        <v>#REF!</v>
      </c>
      <c r="X1582" s="6" t="str">
        <f>IFERROR(INDEX(tblTeamSch[Overall Travel Score],MATCH(tblTeamSch[[#This Row],[Opponent]],tblTeamSch[Team],0)),"")</f>
        <v/>
      </c>
      <c r="Y1582" s="6" cm="1">
        <f t="array" ref="Y1582">IF(Y1581="Num",1,IF(Y1581="","",IF(Y1581+1&gt;TotalNumRegGames*2,"",Y1581+1)))</f>
        <v>1581</v>
      </c>
    </row>
    <row r="1583" spans="1:25" ht="13.35" customHeight="1" x14ac:dyDescent="0.3">
      <c r="A1583" s="6" cm="1">
        <f t="array" ref="A15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</v>
      </c>
      <c r="B1583" s="6" cm="1">
        <f t="array" ref="B15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3" s="6">
        <f>IFERROR(INDEX([1]!tblSchedule[Week Game Scheduled],MATCH(tblTeamSch[[#This Row],[Game Num]],[1]!tblSchedule[GameNum],0)),"")</f>
        <v>8</v>
      </c>
      <c r="D1583" s="6">
        <f>IFERROR(INDEX([1]!tblSchedule[Round],MATCH(tblTeamSch[[#This Row],[Game Num]],[1]!tblSchedule[GameNum],0)),"")</f>
        <v>5</v>
      </c>
      <c r="E1583" s="6">
        <f>IFERROR(INDEX([1]!tblSchedule[Rnd Sch],MATCH(tblTeamSch[[#This Row],[Game Num]],[1]!tblSchedule[GameNum],0)),"")</f>
        <v>5</v>
      </c>
      <c r="F1583" s="6" t="str">
        <f>IFERROR(INDEX([1]!tblSchedule[DLC],MATCH(tblTeamSch[[#This Row],[Game Num]],[1]!tblSchedule[GameNum],0)),"")</f>
        <v>8B2AA</v>
      </c>
      <c r="G1583" s="7" t="str">
        <f>IFERROR(INDEX([1]!tblSchedule[Facility],MATCH(tblTeamSch[[#This Row],[Game Num]],[1]!tblSchedule[GameNum],0)),"")</f>
        <v>St. Margaret Mary Gym</v>
      </c>
      <c r="H1583" s="8">
        <f>IFERROR(INDEX([1]!tblSchedule[Game Date],MATCH(tblTeamSch[[#This Row],[Game Num]],[1]!tblSchedule[GameNum],0)),"")</f>
        <v>46040</v>
      </c>
      <c r="I1583" s="9">
        <f>IFERROR(INDEX([1]!tblSchedule[Game Time],MATCH(tblTeamSch[[#This Row],[Game Num]],[1]!tblSchedule[GameNum],0)),"")</f>
        <v>0.5625</v>
      </c>
      <c r="J1583" s="10" t="str">
        <f>IFERROR(INDEX([1]!tblTeams[Organization],MATCH(tblTeamSch[[#This Row],[Team]],[1]!tblTeams[Team],0)),"")</f>
        <v>St. Margaret Mary</v>
      </c>
      <c r="K1583" s="10" t="str">
        <f>IFERROR(INDEX([1]!tblOrg[Abbr],MATCH(tblTeamSch[[#This Row],[Org]],[1]!tblOrg[Organization],0)),"")</f>
        <v>SMM</v>
      </c>
      <c r="L1583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3" s="10" t="str">
        <f>IFERROR(INDEX(IF(tblTeamSch[[#This Row],[1vs2]]=1,[1]!tblSchedule[Team 2 Name],[1]!tblSchedule[Team 1 Name]),MATCH(tblTeamSch[[#This Row],[Game Num]],[1]!tblSchedule[GameNum],0)),"")</f>
        <v>St. Raphael BB 8B #2</v>
      </c>
      <c r="N1583" s="6" t="str" cm="1">
        <f t="array" ref="N158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8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83" s="6" t="str">
        <f>IFERROR(INDEX(#REF!,MATCH(tblTeamSch[[#This Row],[Team]],[1]!tblTeams[Team],0)),"")</f>
        <v/>
      </c>
      <c r="Q1583" s="6">
        <f>INDEX([1]!tblSchedule[Home Game],MATCH(tblTeamSch[[#This Row],[Game Num]],[1]!tblSchedule[GameNum],0))</f>
        <v>1</v>
      </c>
      <c r="R1583" s="7" t="e">
        <f>IF(COUNTIFS(tblTeamSch[Team],tblTeamSch[[#This Row],[Team]],#REF!,1)&gt;1,"Y","")</f>
        <v>#REF!</v>
      </c>
      <c r="S1583" s="6">
        <f>INDEX([1]!tblLoc[Score],MATCH(INDEX([1]!tblOrg[Loc],MATCH(tblTeamSch[[#This Row],[Org]],[1]!tblOrg[Organization],0)),[1]!tblLoc[Loc],0))</f>
        <v>0</v>
      </c>
      <c r="T1583" s="6" t="e">
        <f>INDEX([1]!tblLoc[Score],MATCH(INDEX([1]!tblOrg[Loc],MATCH(#REF!,[1]!tblOrg[Abbr],0)),[1]!tblLoc[Loc],0))</f>
        <v>#REF!</v>
      </c>
      <c r="U1583" s="6">
        <f>IFERROR(INDEX([1]!tblLoc[Score],MATCH(INDEX([1]!tblOrg[Loc],MATCH(INDEX(FacList,MATCH(tblTeamSch[[#This Row],[Facility]],INDEX(FacList,,1),0),3),[1]!tblOrg[Org Num],0)),[1]!tblLoc[Loc],0)),"")</f>
        <v>0</v>
      </c>
      <c r="V1583" s="6">
        <f>IF(OR(tblTeamSch[[#This Row],[Court]]="",tblTeamSch[[#This Row],[Home]]&gt;0),0,IF(tblTeamSch[[#This Row],[Court]]&lt;10,0,IF(tblTeamSch[[#This Row],[Home Court]]=10,0,10)))</f>
        <v>0</v>
      </c>
      <c r="W1583" s="6" t="e">
        <f>COUNTIFS(tblTeamSch[Travel Score for Game],10,tblTeamSch[Home],0,#REF!,#REF!)</f>
        <v>#REF!</v>
      </c>
      <c r="X1583" s="6" t="str">
        <f>IFERROR(INDEX(tblTeamSch[Overall Travel Score],MATCH(tblTeamSch[[#This Row],[Opponent]],tblTeamSch[Team],0)),"")</f>
        <v/>
      </c>
      <c r="Y1583" s="6" cm="1">
        <f t="array" ref="Y1583">IF(Y1582="Num",1,IF(Y1582="","",IF(Y1582+1&gt;TotalNumRegGames*2,"",Y1582+1)))</f>
        <v>1582</v>
      </c>
    </row>
    <row r="1584" spans="1:25" ht="13.35" customHeight="1" x14ac:dyDescent="0.3">
      <c r="A1584" s="6" cm="1">
        <f t="array" ref="A15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</v>
      </c>
      <c r="B1584" s="6" cm="1">
        <f t="array" ref="B15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4" s="6">
        <f>IFERROR(INDEX([1]!tblSchedule[Week Game Scheduled],MATCH(tblTeamSch[[#This Row],[Game Num]],[1]!tblSchedule[GameNum],0)),"")</f>
        <v>9</v>
      </c>
      <c r="D1584" s="6">
        <f>IFERROR(INDEX([1]!tblSchedule[Round],MATCH(tblTeamSch[[#This Row],[Game Num]],[1]!tblSchedule[GameNum],0)),"")</f>
        <v>6</v>
      </c>
      <c r="E1584" s="6">
        <f>IFERROR(INDEX([1]!tblSchedule[Rnd Sch],MATCH(tblTeamSch[[#This Row],[Game Num]],[1]!tblSchedule[GameNum],0)),"")</f>
        <v>6</v>
      </c>
      <c r="F1584" s="6" t="str">
        <f>IFERROR(INDEX([1]!tblSchedule[DLC],MATCH(tblTeamSch[[#This Row],[Game Num]],[1]!tblSchedule[GameNum],0)),"")</f>
        <v>8B2AA</v>
      </c>
      <c r="G1584" s="7" t="str">
        <f>IFERROR(INDEX([1]!tblSchedule[Facility],MATCH(tblTeamSch[[#This Row],[Game Num]],[1]!tblSchedule[GameNum],0)),"")</f>
        <v>Saint Andrew Academy Gym</v>
      </c>
      <c r="H1584" s="8">
        <f>IFERROR(INDEX([1]!tblSchedule[Game Date],MATCH(tblTeamSch[[#This Row],[Game Num]],[1]!tblSchedule[GameNum],0)),"")</f>
        <v>46047</v>
      </c>
      <c r="I1584" s="9">
        <f>IFERROR(INDEX([1]!tblSchedule[Game Time],MATCH(tblTeamSch[[#This Row],[Game Num]],[1]!tblSchedule[GameNum],0)),"")</f>
        <v>0.66666666666666663</v>
      </c>
      <c r="J1584" s="10" t="str">
        <f>IFERROR(INDEX([1]!tblTeams[Organization],MATCH(tblTeamSch[[#This Row],[Team]],[1]!tblTeams[Team],0)),"")</f>
        <v>St. Margaret Mary</v>
      </c>
      <c r="K1584" s="10" t="str">
        <f>IFERROR(INDEX([1]!tblOrg[Abbr],MATCH(tblTeamSch[[#This Row],[Org]],[1]!tblOrg[Organization],0)),"")</f>
        <v>SMM</v>
      </c>
      <c r="L1584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4" s="10" t="str">
        <f>IFERROR(INDEX(IF(tblTeamSch[[#This Row],[1vs2]]=1,[1]!tblSchedule[Team 2 Name],[1]!tblSchedule[Team 1 Name]),MATCH(tblTeamSch[[#This Row],[Game Num]],[1]!tblSchedule[GameNum],0)),"")</f>
        <v>St Patrick BB 8Boys #2</v>
      </c>
      <c r="N1584" s="6" t="str" cm="1">
        <f t="array" ref="N158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58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584" s="6" t="str">
        <f>IFERROR(INDEX(#REF!,MATCH(tblTeamSch[[#This Row],[Team]],[1]!tblTeams[Team],0)),"")</f>
        <v/>
      </c>
      <c r="Q1584" s="6">
        <f>INDEX([1]!tblSchedule[Home Game],MATCH(tblTeamSch[[#This Row],[Game Num]],[1]!tblSchedule[GameNum],0))</f>
        <v>0</v>
      </c>
      <c r="R1584" s="7" t="e">
        <f>IF(COUNTIFS(tblTeamSch[Team],tblTeamSch[[#This Row],[Team]],#REF!,1)&gt;1,"Y","")</f>
        <v>#REF!</v>
      </c>
      <c r="S1584" s="6">
        <f>INDEX([1]!tblLoc[Score],MATCH(INDEX([1]!tblOrg[Loc],MATCH(tblTeamSch[[#This Row],[Org]],[1]!tblOrg[Organization],0)),[1]!tblLoc[Loc],0))</f>
        <v>0</v>
      </c>
      <c r="T1584" s="6" t="e">
        <f>INDEX([1]!tblLoc[Score],MATCH(INDEX([1]!tblOrg[Loc],MATCH(#REF!,[1]!tblOrg[Abbr],0)),[1]!tblLoc[Loc],0))</f>
        <v>#REF!</v>
      </c>
      <c r="U1584" s="6">
        <f>IFERROR(INDEX([1]!tblLoc[Score],MATCH(INDEX([1]!tblOrg[Loc],MATCH(INDEX(FacList,MATCH(tblTeamSch[[#This Row],[Facility]],INDEX(FacList,,1),0),3),[1]!tblOrg[Org Num],0)),[1]!tblLoc[Loc],0)),"")</f>
        <v>10</v>
      </c>
      <c r="V1584" s="6">
        <f>IF(OR(tblTeamSch[[#This Row],[Court]]="",tblTeamSch[[#This Row],[Home]]&gt;0),0,IF(tblTeamSch[[#This Row],[Court]]&lt;10,0,IF(tblTeamSch[[#This Row],[Home Court]]=10,0,10)))</f>
        <v>10</v>
      </c>
      <c r="W1584" s="6" t="e">
        <f>COUNTIFS(tblTeamSch[Travel Score for Game],10,tblTeamSch[Home],0,#REF!,#REF!)</f>
        <v>#REF!</v>
      </c>
      <c r="X1584" s="6" t="str">
        <f>IFERROR(INDEX(tblTeamSch[Overall Travel Score],MATCH(tblTeamSch[[#This Row],[Opponent]],tblTeamSch[Team],0)),"")</f>
        <v/>
      </c>
      <c r="Y1584" s="6" cm="1">
        <f t="array" ref="Y1584">IF(Y1583="Num",1,IF(Y1583="","",IF(Y1583+1&gt;TotalNumRegGames*2,"",Y1583+1)))</f>
        <v>1583</v>
      </c>
    </row>
    <row r="1585" spans="1:25" ht="13.35" customHeight="1" x14ac:dyDescent="0.3">
      <c r="A1585" s="6" cm="1">
        <f t="array" ref="A15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123</v>
      </c>
      <c r="B1585" s="6" cm="1">
        <f t="array" ref="B15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5" s="6">
        <f>IFERROR(INDEX([1]!tblSchedule[Week Game Scheduled],MATCH(tblTeamSch[[#This Row],[Game Num]],[1]!tblSchedule[GameNum],0)),"")</f>
        <v>10</v>
      </c>
      <c r="D1585" s="6">
        <f>IFERROR(INDEX([1]!tblSchedule[Round],MATCH(tblTeamSch[[#This Row],[Game Num]],[1]!tblSchedule[GameNum],0)),"")</f>
        <v>7</v>
      </c>
      <c r="E1585" s="6">
        <f>IFERROR(INDEX([1]!tblSchedule[Rnd Sch],MATCH(tblTeamSch[[#This Row],[Game Num]],[1]!tblSchedule[GameNum],0)),"")</f>
        <v>7</v>
      </c>
      <c r="F1585" s="6" t="str">
        <f>IFERROR(INDEX([1]!tblSchedule[DLC],MATCH(tblTeamSch[[#This Row],[Game Num]],[1]!tblSchedule[GameNum],0)),"")</f>
        <v>8B2AA</v>
      </c>
      <c r="G1585" s="7" t="str">
        <f>IFERROR(INDEX([1]!tblSchedule[Facility],MATCH(tblTeamSch[[#This Row],[Game Num]],[1]!tblSchedule[GameNum],0)),"")</f>
        <v>St. Margaret Mary Gym</v>
      </c>
      <c r="H1585" s="8">
        <f>IFERROR(INDEX([1]!tblSchedule[Game Date],MATCH(tblTeamSch[[#This Row],[Game Num]],[1]!tblSchedule[GameNum],0)),"")</f>
        <v>46054</v>
      </c>
      <c r="I1585" s="9">
        <f>IFERROR(INDEX([1]!tblSchedule[Game Time],MATCH(tblTeamSch[[#This Row],[Game Num]],[1]!tblSchedule[GameNum],0)),"")</f>
        <v>0.64583333333333337</v>
      </c>
      <c r="J1585" s="10" t="str">
        <f>IFERROR(INDEX([1]!tblTeams[Organization],MATCH(tblTeamSch[[#This Row],[Team]],[1]!tblTeams[Team],0)),"")</f>
        <v>St. Margaret Mary</v>
      </c>
      <c r="K1585" s="10" t="str">
        <f>IFERROR(INDEX([1]!tblOrg[Abbr],MATCH(tblTeamSch[[#This Row],[Org]],[1]!tblOrg[Organization],0)),"")</f>
        <v>SMM</v>
      </c>
      <c r="L1585" s="10" t="str">
        <f>IFERROR(INDEX(IF(tblTeamSch[[#This Row],[1vs2]]=1,[1]!tblSchedule[Team 1 Name],[1]!tblSchedule[Team 2 Name]),MATCH(tblTeamSch[[#This Row],[Game Num]],[1]!tblSchedule[GameNum],0)),"")</f>
        <v>St. Margaret Mary BB 8B#2</v>
      </c>
      <c r="M1585" s="10" t="str">
        <f>IFERROR(INDEX(IF(tblTeamSch[[#This Row],[1vs2]]=1,[1]!tblSchedule[Team 2 Name],[1]!tblSchedule[Team 1 Name]),MATCH(tblTeamSch[[#This Row],[Game Num]],[1]!tblSchedule[GameNum],0)),"")</f>
        <v>St Agnes BB 8B#2</v>
      </c>
      <c r="N1585" s="6"/>
      <c r="O1585" s="6"/>
      <c r="P1585" s="6"/>
      <c r="Q1585" s="6">
        <f>INDEX([1]!tblSchedule[Home Game],MATCH(tblTeamSch[[#This Row],[Game Num]],[1]!tblSchedule[GameNum],0))</f>
        <v>1</v>
      </c>
      <c r="R1585" s="7" t="e">
        <f>IF(COUNTIFS(tblTeamSch[Team],tblTeamSch[[#This Row],[Team]],#REF!,1)&gt;1,"Y","")</f>
        <v>#REF!</v>
      </c>
      <c r="S1585" s="6">
        <f>INDEX([1]!tblLoc[Score],MATCH(INDEX([1]!tblOrg[Loc],MATCH(tblTeamSch[[#This Row],[Org]],[1]!tblOrg[Organization],0)),[1]!tblLoc[Loc],0))</f>
        <v>0</v>
      </c>
      <c r="T1585" s="6" t="e">
        <f>INDEX([1]!tblLoc[Score],MATCH(INDEX([1]!tblOrg[Loc],MATCH(#REF!,[1]!tblOrg[Abbr],0)),[1]!tblLoc[Loc],0))</f>
        <v>#REF!</v>
      </c>
      <c r="U1585" s="6">
        <f>IFERROR(INDEX([1]!tblLoc[Score],MATCH(INDEX([1]!tblOrg[Loc],MATCH(INDEX(FacList,MATCH(tblTeamSch[[#This Row],[Facility]],INDEX(FacList,,1),0),3),[1]!tblOrg[Org Num],0)),[1]!tblLoc[Loc],0)),"")</f>
        <v>0</v>
      </c>
      <c r="V1585" s="6">
        <f>IF(OR(tblTeamSch[[#This Row],[Court]]="",tblTeamSch[[#This Row],[Home]]&gt;0),0,IF(tblTeamSch[[#This Row],[Court]]&lt;10,0,IF(tblTeamSch[[#This Row],[Home Court]]=10,0,10)))</f>
        <v>0</v>
      </c>
      <c r="W1585" s="6" t="e">
        <f>COUNTIFS(tblTeamSch[Travel Score for Game],10,tblTeamSch[Home],0,#REF!,#REF!)</f>
        <v>#REF!</v>
      </c>
      <c r="X1585" s="6" t="str">
        <f>IFERROR(INDEX(tblTeamSch[Overall Travel Score],MATCH(tblTeamSch[[#This Row],[Opponent]],tblTeamSch[Team],0)),"")</f>
        <v/>
      </c>
      <c r="Y1585" s="6" cm="1">
        <f t="array" ref="Y1585">IF(Y1584="Num",1,IF(Y1584="","",IF(Y1584+1&gt;TotalNumRegGames*2,"",Y1584+1)))</f>
        <v>1584</v>
      </c>
    </row>
    <row r="1586" spans="1:25" ht="13.35" customHeight="1" x14ac:dyDescent="0.3">
      <c r="A1586" s="6" cm="1">
        <f t="array" ref="A15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161</v>
      </c>
      <c r="B1586" s="6" cm="1">
        <f t="array" ref="B15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86" s="6">
        <f>IFERROR(INDEX([1]!tblSchedule[Week Game Scheduled],MATCH(tblTeamSch[[#This Row],[Game Num]],[1]!tblSchedule[GameNum],0)),"")</f>
        <v>50</v>
      </c>
      <c r="D1586" s="6">
        <f>IFERROR(INDEX([1]!tblSchedule[Round],MATCH(tblTeamSch[[#This Row],[Game Num]],[1]!tblSchedule[GameNum],0)),"")</f>
        <v>1</v>
      </c>
      <c r="E1586" s="6">
        <f>IFERROR(INDEX([1]!tblSchedule[Rnd Sch],MATCH(tblTeamSch[[#This Row],[Game Num]],[1]!tblSchedule[GameNum],0)),"")</f>
        <v>1</v>
      </c>
      <c r="F1586" s="6" t="str">
        <f>IFERROR(INDEX([1]!tblSchedule[DLC],MATCH(tblTeamSch[[#This Row],[Game Num]],[1]!tblSchedule[GameNum],0)),"")</f>
        <v>8B3</v>
      </c>
      <c r="G1586" s="7" t="str">
        <f>IFERROR(INDEX([1]!tblSchedule[Facility],MATCH(tblTeamSch[[#This Row],[Game Num]],[1]!tblSchedule[GameNum],0)),"")</f>
        <v>Ascension Gym</v>
      </c>
      <c r="H1586" s="8">
        <f>IFERROR(INDEX([1]!tblSchedule[Game Date],MATCH(tblTeamSch[[#This Row],[Game Num]],[1]!tblSchedule[GameNum],0)),"")</f>
        <v>45998</v>
      </c>
      <c r="I1586" s="9">
        <f>IFERROR(INDEX([1]!tblSchedule[Game Time],MATCH(tblTeamSch[[#This Row],[Game Num]],[1]!tblSchedule[GameNum],0)),"")</f>
        <v>0.58333333333333337</v>
      </c>
      <c r="J1586" s="10" t="str">
        <f>IFERROR(INDEX([1]!tblTeams[Organization],MATCH(tblTeamSch[[#This Row],[Team]],[1]!tblTeams[Team],0)),"")</f>
        <v>St. Margaret Mary</v>
      </c>
      <c r="K1586" s="10" t="str">
        <f>IFERROR(INDEX([1]!tblOrg[Abbr],MATCH(tblTeamSch[[#This Row],[Org]],[1]!tblOrg[Organization],0)),"")</f>
        <v>SMM</v>
      </c>
      <c r="L1586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86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1586" s="6"/>
      <c r="O1586" s="6"/>
      <c r="P1586" s="6"/>
      <c r="Q1586" s="6">
        <f>INDEX([1]!tblSchedule[Home Game],MATCH(tblTeamSch[[#This Row],[Game Num]],[1]!tblSchedule[GameNum],0))</f>
        <v>0</v>
      </c>
      <c r="R1586" s="7" t="e">
        <f>IF(COUNTIFS(tblTeamSch[Team],tblTeamSch[[#This Row],[Team]],#REF!,1)&gt;1,"Y","")</f>
        <v>#REF!</v>
      </c>
      <c r="S1586" s="6">
        <f>INDEX([1]!tblLoc[Score],MATCH(INDEX([1]!tblOrg[Loc],MATCH(tblTeamSch[[#This Row],[Org]],[1]!tblOrg[Organization],0)),[1]!tblLoc[Loc],0))</f>
        <v>0</v>
      </c>
      <c r="T1586" s="6" t="e">
        <f>INDEX([1]!tblLoc[Score],MATCH(INDEX([1]!tblOrg[Loc],MATCH(#REF!,[1]!tblOrg[Abbr],0)),[1]!tblLoc[Loc],0))</f>
        <v>#REF!</v>
      </c>
      <c r="U1586" s="6">
        <f>IFERROR(INDEX([1]!tblLoc[Score],MATCH(INDEX([1]!tblOrg[Loc],MATCH(INDEX(FacList,MATCH(tblTeamSch[[#This Row],[Facility]],INDEX(FacList,,1),0),3),[1]!tblOrg[Org Num],0)),[1]!tblLoc[Loc],0)),"")</f>
        <v>0</v>
      </c>
      <c r="V1586" s="6">
        <f>IF(OR(tblTeamSch[[#This Row],[Court]]="",tblTeamSch[[#This Row],[Home]]&gt;0),0,IF(tblTeamSch[[#This Row],[Court]]&lt;10,0,IF(tblTeamSch[[#This Row],[Home Court]]=10,0,10)))</f>
        <v>0</v>
      </c>
      <c r="W1586" s="6" t="e">
        <f>COUNTIFS(tblTeamSch[Travel Score for Game],10,tblTeamSch[Home],0,#REF!,#REF!)</f>
        <v>#REF!</v>
      </c>
      <c r="X1586" s="6" t="str">
        <f>IFERROR(INDEX(tblTeamSch[Overall Travel Score],MATCH(tblTeamSch[[#This Row],[Opponent]],tblTeamSch[Team],0)),"")</f>
        <v/>
      </c>
      <c r="Y1586" s="6" cm="1">
        <f t="array" ref="Y1586">IF(Y1585="Num",1,IF(Y1585="","",IF(Y1585+1&gt;TotalNumRegGames*2,"",Y1585+1)))</f>
        <v>1585</v>
      </c>
    </row>
    <row r="1587" spans="1:25" ht="13.35" customHeight="1" x14ac:dyDescent="0.3">
      <c r="A1587" s="6" cm="1">
        <f t="array" ref="A15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170</v>
      </c>
      <c r="B1587" s="6" cm="1">
        <f t="array" ref="B15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87" s="6">
        <f>IFERROR(INDEX([1]!tblSchedule[Week Game Scheduled],MATCH(tblTeamSch[[#This Row],[Game Num]],[1]!tblSchedule[GameNum],0)),"")</f>
        <v>51</v>
      </c>
      <c r="D1587" s="6">
        <f>IFERROR(INDEX([1]!tblSchedule[Round],MATCH(tblTeamSch[[#This Row],[Game Num]],[1]!tblSchedule[GameNum],0)),"")</f>
        <v>2</v>
      </c>
      <c r="E1587" s="6">
        <f>IFERROR(INDEX([1]!tblSchedule[Rnd Sch],MATCH(tblTeamSch[[#This Row],[Game Num]],[1]!tblSchedule[GameNum],0)),"")</f>
        <v>2</v>
      </c>
      <c r="F1587" s="6" t="str">
        <f>IFERROR(INDEX([1]!tblSchedule[DLC],MATCH(tblTeamSch[[#This Row],[Game Num]],[1]!tblSchedule[GameNum],0)),"")</f>
        <v>8B3</v>
      </c>
      <c r="G1587" s="7" t="str">
        <f>IFERROR(INDEX([1]!tblSchedule[Facility],MATCH(tblTeamSch[[#This Row],[Game Num]],[1]!tblSchedule[GameNum],0)),"")</f>
        <v>Ascension Gym</v>
      </c>
      <c r="H1587" s="8">
        <f>IFERROR(INDEX([1]!tblSchedule[Game Date],MATCH(tblTeamSch[[#This Row],[Game Num]],[1]!tblSchedule[GameNum],0)),"")</f>
        <v>46005</v>
      </c>
      <c r="I1587" s="9">
        <f>IFERROR(INDEX([1]!tblSchedule[Game Time],MATCH(tblTeamSch[[#This Row],[Game Num]],[1]!tblSchedule[GameNum],0)),"")</f>
        <v>0.58333333333333337</v>
      </c>
      <c r="J1587" s="10" t="str">
        <f>IFERROR(INDEX([1]!tblTeams[Organization],MATCH(tblTeamSch[[#This Row],[Team]],[1]!tblTeams[Team],0)),"")</f>
        <v>St. Margaret Mary</v>
      </c>
      <c r="K1587" s="10" t="str">
        <f>IFERROR(INDEX([1]!tblOrg[Abbr],MATCH(tblTeamSch[[#This Row],[Org]],[1]!tblOrg[Organization],0)),"")</f>
        <v>SMM</v>
      </c>
      <c r="L1587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87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1587" s="6"/>
      <c r="O1587" s="6"/>
      <c r="P1587" s="6"/>
      <c r="Q1587" s="6">
        <f>INDEX([1]!tblSchedule[Home Game],MATCH(tblTeamSch[[#This Row],[Game Num]],[1]!tblSchedule[GameNum],0))</f>
        <v>0</v>
      </c>
      <c r="R1587" s="7" t="e">
        <f>IF(COUNTIFS(tblTeamSch[Team],tblTeamSch[[#This Row],[Team]],#REF!,1)&gt;1,"Y","")</f>
        <v>#REF!</v>
      </c>
      <c r="S1587" s="6">
        <f>INDEX([1]!tblLoc[Score],MATCH(INDEX([1]!tblOrg[Loc],MATCH(tblTeamSch[[#This Row],[Org]],[1]!tblOrg[Organization],0)),[1]!tblLoc[Loc],0))</f>
        <v>0</v>
      </c>
      <c r="T1587" s="6" t="e">
        <f>INDEX([1]!tblLoc[Score],MATCH(INDEX([1]!tblOrg[Loc],MATCH(#REF!,[1]!tblOrg[Abbr],0)),[1]!tblLoc[Loc],0))</f>
        <v>#REF!</v>
      </c>
      <c r="U1587" s="6">
        <f>IFERROR(INDEX([1]!tblLoc[Score],MATCH(INDEX([1]!tblOrg[Loc],MATCH(INDEX(FacList,MATCH(tblTeamSch[[#This Row],[Facility]],INDEX(FacList,,1),0),3),[1]!tblOrg[Org Num],0)),[1]!tblLoc[Loc],0)),"")</f>
        <v>0</v>
      </c>
      <c r="V1587" s="6">
        <f>IF(OR(tblTeamSch[[#This Row],[Court]]="",tblTeamSch[[#This Row],[Home]]&gt;0),0,IF(tblTeamSch[[#This Row],[Court]]&lt;10,0,IF(tblTeamSch[[#This Row],[Home Court]]=10,0,10)))</f>
        <v>0</v>
      </c>
      <c r="W1587" s="6" t="e">
        <f>COUNTIFS(tblTeamSch[Travel Score for Game],10,tblTeamSch[Home],0,#REF!,#REF!)</f>
        <v>#REF!</v>
      </c>
      <c r="X1587" s="6" t="str">
        <f>IFERROR(INDEX(tblTeamSch[Overall Travel Score],MATCH(tblTeamSch[[#This Row],[Opponent]],tblTeamSch[Team],0)),"")</f>
        <v/>
      </c>
      <c r="Y1587" s="6" cm="1">
        <f t="array" ref="Y1587">IF(Y1586="Num",1,IF(Y1586="","",IF(Y1586+1&gt;TotalNumRegGames*2,"",Y1586+1)))</f>
        <v>1586</v>
      </c>
    </row>
    <row r="1588" spans="1:25" ht="13.35" customHeight="1" x14ac:dyDescent="0.3">
      <c r="A1588" s="6" cm="1">
        <f t="array" ref="A15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180</v>
      </c>
      <c r="B1588" s="6" cm="1">
        <f t="array" ref="B15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88" s="6">
        <f>IFERROR(INDEX([1]!tblSchedule[Week Game Scheduled],MATCH(tblTeamSch[[#This Row],[Game Num]],[1]!tblSchedule[GameNum],0)),"")</f>
        <v>6</v>
      </c>
      <c r="D1588" s="6">
        <f>IFERROR(INDEX([1]!tblSchedule[Round],MATCH(tblTeamSch[[#This Row],[Game Num]],[1]!tblSchedule[GameNum],0)),"")</f>
        <v>3</v>
      </c>
      <c r="E1588" s="6">
        <f>IFERROR(INDEX([1]!tblSchedule[Rnd Sch],MATCH(tblTeamSch[[#This Row],[Game Num]],[1]!tblSchedule[GameNum],0)),"")</f>
        <v>3</v>
      </c>
      <c r="F1588" s="6" t="str">
        <f>IFERROR(INDEX([1]!tblSchedule[DLC],MATCH(tblTeamSch[[#This Row],[Game Num]],[1]!tblSchedule[GameNum],0)),"")</f>
        <v>8B3</v>
      </c>
      <c r="G1588" s="7" t="str">
        <f>IFERROR(INDEX([1]!tblSchedule[Facility],MATCH(tblTeamSch[[#This Row],[Game Num]],[1]!tblSchedule[GameNum],0)),"")</f>
        <v>St. Margaret Mary Gym</v>
      </c>
      <c r="H1588" s="8">
        <f>IFERROR(INDEX([1]!tblSchedule[Game Date],MATCH(tblTeamSch[[#This Row],[Game Num]],[1]!tblSchedule[GameNum],0)),"")</f>
        <v>46026</v>
      </c>
      <c r="I1588" s="9">
        <f>IFERROR(INDEX([1]!tblSchedule[Game Time],MATCH(tblTeamSch[[#This Row],[Game Num]],[1]!tblSchedule[GameNum],0)),"")</f>
        <v>0.60416666666666663</v>
      </c>
      <c r="J1588" s="10" t="str">
        <f>IFERROR(INDEX([1]!tblTeams[Organization],MATCH(tblTeamSch[[#This Row],[Team]],[1]!tblTeams[Team],0)),"")</f>
        <v>St. Margaret Mary</v>
      </c>
      <c r="K1588" s="10" t="str">
        <f>IFERROR(INDEX([1]!tblOrg[Abbr],MATCH(tblTeamSch[[#This Row],[Org]],[1]!tblOrg[Organization],0)),"")</f>
        <v>SMM</v>
      </c>
      <c r="L1588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88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1588" s="6"/>
      <c r="O1588" s="6"/>
      <c r="P1588" s="6"/>
      <c r="Q1588" s="6">
        <f>INDEX([1]!tblSchedule[Home Game],MATCH(tblTeamSch[[#This Row],[Game Num]],[1]!tblSchedule[GameNum],0))</f>
        <v>1</v>
      </c>
      <c r="R1588" s="7" t="e">
        <f>IF(COUNTIFS(tblTeamSch[Team],tblTeamSch[[#This Row],[Team]],#REF!,1)&gt;1,"Y","")</f>
        <v>#REF!</v>
      </c>
      <c r="S1588" s="6">
        <f>INDEX([1]!tblLoc[Score],MATCH(INDEX([1]!tblOrg[Loc],MATCH(tblTeamSch[[#This Row],[Org]],[1]!tblOrg[Organization],0)),[1]!tblLoc[Loc],0))</f>
        <v>0</v>
      </c>
      <c r="T1588" s="6" t="e">
        <f>INDEX([1]!tblLoc[Score],MATCH(INDEX([1]!tblOrg[Loc],MATCH(#REF!,[1]!tblOrg[Abbr],0)),[1]!tblLoc[Loc],0))</f>
        <v>#REF!</v>
      </c>
      <c r="U1588" s="6">
        <f>IFERROR(INDEX([1]!tblLoc[Score],MATCH(INDEX([1]!tblOrg[Loc],MATCH(INDEX(FacList,MATCH(tblTeamSch[[#This Row],[Facility]],INDEX(FacList,,1),0),3),[1]!tblOrg[Org Num],0)),[1]!tblLoc[Loc],0)),"")</f>
        <v>0</v>
      </c>
      <c r="V1588" s="6">
        <f>IF(OR(tblTeamSch[[#This Row],[Court]]="",tblTeamSch[[#This Row],[Home]]&gt;0),0,IF(tblTeamSch[[#This Row],[Court]]&lt;10,0,IF(tblTeamSch[[#This Row],[Home Court]]=10,0,10)))</f>
        <v>0</v>
      </c>
      <c r="W1588" s="6" t="e">
        <f>COUNTIFS(tblTeamSch[Travel Score for Game],10,tblTeamSch[Home],0,#REF!,#REF!)</f>
        <v>#REF!</v>
      </c>
      <c r="X1588" s="6" t="str">
        <f>IFERROR(INDEX(tblTeamSch[Overall Travel Score],MATCH(tblTeamSch[[#This Row],[Opponent]],tblTeamSch[Team],0)),"")</f>
        <v/>
      </c>
      <c r="Y1588" s="6" cm="1">
        <f t="array" ref="Y1588">IF(Y1587="Num",1,IF(Y1587="","",IF(Y1587+1&gt;TotalNumRegGames*2,"",Y1587+1)))</f>
        <v>1587</v>
      </c>
    </row>
    <row r="1589" spans="1:25" ht="13.35" customHeight="1" x14ac:dyDescent="0.3">
      <c r="A1589" s="6" cm="1">
        <f t="array" ref="A15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189</v>
      </c>
      <c r="B1589" s="6" cm="1">
        <f t="array" ref="B15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89" s="6">
        <f>IFERROR(INDEX([1]!tblSchedule[Week Game Scheduled],MATCH(tblTeamSch[[#This Row],[Game Num]],[1]!tblSchedule[GameNum],0)),"")</f>
        <v>7</v>
      </c>
      <c r="D1589" s="6">
        <f>IFERROR(INDEX([1]!tblSchedule[Round],MATCH(tblTeamSch[[#This Row],[Game Num]],[1]!tblSchedule[GameNum],0)),"")</f>
        <v>4</v>
      </c>
      <c r="E1589" s="6">
        <f>IFERROR(INDEX([1]!tblSchedule[Rnd Sch],MATCH(tblTeamSch[[#This Row],[Game Num]],[1]!tblSchedule[GameNum],0)),"")</f>
        <v>4</v>
      </c>
      <c r="F1589" s="6" t="str">
        <f>IFERROR(INDEX([1]!tblSchedule[DLC],MATCH(tblTeamSch[[#This Row],[Game Num]],[1]!tblSchedule[GameNum],0)),"")</f>
        <v>8B3</v>
      </c>
      <c r="G1589" s="7" t="str">
        <f>IFERROR(INDEX([1]!tblSchedule[Facility],MATCH(tblTeamSch[[#This Row],[Game Num]],[1]!tblSchedule[GameNum],0)),"")</f>
        <v>St. Margaret Mary Gym</v>
      </c>
      <c r="H1589" s="8">
        <f>IFERROR(INDEX([1]!tblSchedule[Game Date],MATCH(tblTeamSch[[#This Row],[Game Num]],[1]!tblSchedule[GameNum],0)),"")</f>
        <v>46033</v>
      </c>
      <c r="I1589" s="9">
        <f>IFERROR(INDEX([1]!tblSchedule[Game Time],MATCH(tblTeamSch[[#This Row],[Game Num]],[1]!tblSchedule[GameNum],0)),"")</f>
        <v>0.64583333333333337</v>
      </c>
      <c r="J1589" s="10" t="str">
        <f>IFERROR(INDEX([1]!tblTeams[Organization],MATCH(tblTeamSch[[#This Row],[Team]],[1]!tblTeams[Team],0)),"")</f>
        <v>St. Margaret Mary</v>
      </c>
      <c r="K1589" s="10" t="str">
        <f>IFERROR(INDEX([1]!tblOrg[Abbr],MATCH(tblTeamSch[[#This Row],[Org]],[1]!tblOrg[Organization],0)),"")</f>
        <v>SMM</v>
      </c>
      <c r="L1589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89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1589" s="6"/>
      <c r="O1589" s="6"/>
      <c r="P1589" s="6"/>
      <c r="Q1589" s="6">
        <f>INDEX([1]!tblSchedule[Home Game],MATCH(tblTeamSch[[#This Row],[Game Num]],[1]!tblSchedule[GameNum],0))</f>
        <v>1</v>
      </c>
      <c r="R1589" s="7" t="e">
        <f>IF(COUNTIFS(tblTeamSch[Team],tblTeamSch[[#This Row],[Team]],#REF!,1)&gt;1,"Y","")</f>
        <v>#REF!</v>
      </c>
      <c r="S1589" s="6">
        <f>INDEX([1]!tblLoc[Score],MATCH(INDEX([1]!tblOrg[Loc],MATCH(tblTeamSch[[#This Row],[Org]],[1]!tblOrg[Organization],0)),[1]!tblLoc[Loc],0))</f>
        <v>0</v>
      </c>
      <c r="T1589" s="6" t="e">
        <f>INDEX([1]!tblLoc[Score],MATCH(INDEX([1]!tblOrg[Loc],MATCH(#REF!,[1]!tblOrg[Abbr],0)),[1]!tblLoc[Loc],0))</f>
        <v>#REF!</v>
      </c>
      <c r="U1589" s="6">
        <f>IFERROR(INDEX([1]!tblLoc[Score],MATCH(INDEX([1]!tblOrg[Loc],MATCH(INDEX(FacList,MATCH(tblTeamSch[[#This Row],[Facility]],INDEX(FacList,,1),0),3),[1]!tblOrg[Org Num],0)),[1]!tblLoc[Loc],0)),"")</f>
        <v>0</v>
      </c>
      <c r="V1589" s="6">
        <f>IF(OR(tblTeamSch[[#This Row],[Court]]="",tblTeamSch[[#This Row],[Home]]&gt;0),0,IF(tblTeamSch[[#This Row],[Court]]&lt;10,0,IF(tblTeamSch[[#This Row],[Home Court]]=10,0,10)))</f>
        <v>0</v>
      </c>
      <c r="W1589" s="6" t="e">
        <f>COUNTIFS(tblTeamSch[Travel Score for Game],10,tblTeamSch[Home],0,#REF!,#REF!)</f>
        <v>#REF!</v>
      </c>
      <c r="X1589" s="6" t="str">
        <f>IFERROR(INDEX(tblTeamSch[Overall Travel Score],MATCH(tblTeamSch[[#This Row],[Opponent]],tblTeamSch[Team],0)),"")</f>
        <v/>
      </c>
      <c r="Y1589" s="6" cm="1">
        <f t="array" ref="Y1589">IF(Y1588="Num",1,IF(Y1588="","",IF(Y1588+1&gt;TotalNumRegGames*2,"",Y1588+1)))</f>
        <v>1588</v>
      </c>
    </row>
    <row r="1590" spans="1:25" ht="13.35" customHeight="1" x14ac:dyDescent="0.3">
      <c r="A1590" s="6" cm="1">
        <f t="array" ref="A15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196</v>
      </c>
      <c r="B1590" s="6" cm="1">
        <f t="array" ref="B15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590" s="6">
        <f>IFERROR(INDEX([1]!tblSchedule[Week Game Scheduled],MATCH(tblTeamSch[[#This Row],[Game Num]],[1]!tblSchedule[GameNum],0)),"")</f>
        <v>8</v>
      </c>
      <c r="D1590" s="6">
        <f>IFERROR(INDEX([1]!tblSchedule[Round],MATCH(tblTeamSch[[#This Row],[Game Num]],[1]!tblSchedule[GameNum],0)),"")</f>
        <v>5</v>
      </c>
      <c r="E1590" s="6">
        <f>IFERROR(INDEX([1]!tblSchedule[Rnd Sch],MATCH(tblTeamSch[[#This Row],[Game Num]],[1]!tblSchedule[GameNum],0)),"")</f>
        <v>5</v>
      </c>
      <c r="F1590" s="6" t="str">
        <f>IFERROR(INDEX([1]!tblSchedule[DLC],MATCH(tblTeamSch[[#This Row],[Game Num]],[1]!tblSchedule[GameNum],0)),"")</f>
        <v>8B3</v>
      </c>
      <c r="G1590" s="7" t="str">
        <f>IFERROR(INDEX([1]!tblSchedule[Facility],MATCH(tblTeamSch[[#This Row],[Game Num]],[1]!tblSchedule[GameNum],0)),"")</f>
        <v>St. Margaret Mary Gym</v>
      </c>
      <c r="H1590" s="8">
        <f>IFERROR(INDEX([1]!tblSchedule[Game Date],MATCH(tblTeamSch[[#This Row],[Game Num]],[1]!tblSchedule[GameNum],0)),"")</f>
        <v>46040</v>
      </c>
      <c r="I1590" s="9">
        <f>IFERROR(INDEX([1]!tblSchedule[Game Time],MATCH(tblTeamSch[[#This Row],[Game Num]],[1]!tblSchedule[GameNum],0)),"")</f>
        <v>0.60416666666666663</v>
      </c>
      <c r="J1590" s="10" t="str">
        <f>IFERROR(INDEX([1]!tblTeams[Organization],MATCH(tblTeamSch[[#This Row],[Team]],[1]!tblTeams[Team],0)),"")</f>
        <v>St. Margaret Mary</v>
      </c>
      <c r="K1590" s="10" t="str">
        <f>IFERROR(INDEX([1]!tblOrg[Abbr],MATCH(tblTeamSch[[#This Row],[Org]],[1]!tblOrg[Organization],0)),"")</f>
        <v>SMM</v>
      </c>
      <c r="L1590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90" s="10" t="str">
        <f>IFERROR(INDEX(IF(tblTeamSch[[#This Row],[1vs2]]=1,[1]!tblSchedule[Team 2 Name],[1]!tblSchedule[Team 1 Name]),MATCH(tblTeamSch[[#This Row],[Game Num]],[1]!tblSchedule[GameNum],0)),"")</f>
        <v>St Patrick BB 8Boys #3</v>
      </c>
      <c r="N1590" s="6"/>
      <c r="O1590" s="6"/>
      <c r="P1590" s="6"/>
      <c r="Q1590" s="6">
        <f>INDEX([1]!tblSchedule[Home Game],MATCH(tblTeamSch[[#This Row],[Game Num]],[1]!tblSchedule[GameNum],0))</f>
        <v>1</v>
      </c>
      <c r="R1590" s="7" t="e">
        <f>IF(COUNTIFS(tblTeamSch[Team],tblTeamSch[[#This Row],[Team]],#REF!,1)&gt;1,"Y","")</f>
        <v>#REF!</v>
      </c>
      <c r="S1590" s="6">
        <f>INDEX([1]!tblLoc[Score],MATCH(INDEX([1]!tblOrg[Loc],MATCH(tblTeamSch[[#This Row],[Org]],[1]!tblOrg[Organization],0)),[1]!tblLoc[Loc],0))</f>
        <v>0</v>
      </c>
      <c r="T1590" s="6" t="e">
        <f>INDEX([1]!tblLoc[Score],MATCH(INDEX([1]!tblOrg[Loc],MATCH(#REF!,[1]!tblOrg[Abbr],0)),[1]!tblLoc[Loc],0))</f>
        <v>#REF!</v>
      </c>
      <c r="U1590" s="6">
        <f>IFERROR(INDEX([1]!tblLoc[Score],MATCH(INDEX([1]!tblOrg[Loc],MATCH(INDEX(FacList,MATCH(tblTeamSch[[#This Row],[Facility]],INDEX(FacList,,1),0),3),[1]!tblOrg[Org Num],0)),[1]!tblLoc[Loc],0)),"")</f>
        <v>0</v>
      </c>
      <c r="V1590" s="6">
        <f>IF(OR(tblTeamSch[[#This Row],[Court]]="",tblTeamSch[[#This Row],[Home]]&gt;0),0,IF(tblTeamSch[[#This Row],[Court]]&lt;10,0,IF(tblTeamSch[[#This Row],[Home Court]]=10,0,10)))</f>
        <v>0</v>
      </c>
      <c r="W1590" s="6" t="e">
        <f>COUNTIFS(tblTeamSch[Travel Score for Game],10,tblTeamSch[Home],0,#REF!,#REF!)</f>
        <v>#REF!</v>
      </c>
      <c r="X1590" s="6" t="str">
        <f>IFERROR(INDEX(tblTeamSch[Overall Travel Score],MATCH(tblTeamSch[[#This Row],[Opponent]],tblTeamSch[Team],0)),"")</f>
        <v/>
      </c>
      <c r="Y1590" s="6" cm="1">
        <f t="array" ref="Y1590">IF(Y1589="Num",1,IF(Y1589="","",IF(Y1589+1&gt;TotalNumRegGames*2,"",Y1589+1)))</f>
        <v>1589</v>
      </c>
    </row>
    <row r="1591" spans="1:25" ht="13.35" customHeight="1" x14ac:dyDescent="0.3">
      <c r="A1591" s="6" cm="1">
        <f t="array" ref="A15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207</v>
      </c>
      <c r="B1591" s="6" cm="1">
        <f t="array" ref="B15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1" s="6">
        <f>IFERROR(INDEX([1]!tblSchedule[Week Game Scheduled],MATCH(tblTeamSch[[#This Row],[Game Num]],[1]!tblSchedule[GameNum],0)),"")</f>
        <v>9</v>
      </c>
      <c r="D1591" s="6">
        <f>IFERROR(INDEX([1]!tblSchedule[Round],MATCH(tblTeamSch[[#This Row],[Game Num]],[1]!tblSchedule[GameNum],0)),"")</f>
        <v>6</v>
      </c>
      <c r="E1591" s="6">
        <f>IFERROR(INDEX([1]!tblSchedule[Rnd Sch],MATCH(tblTeamSch[[#This Row],[Game Num]],[1]!tblSchedule[GameNum],0)),"")</f>
        <v>6</v>
      </c>
      <c r="F1591" s="6" t="str">
        <f>IFERROR(INDEX([1]!tblSchedule[DLC],MATCH(tblTeamSch[[#This Row],[Game Num]],[1]!tblSchedule[GameNum],0)),"")</f>
        <v>8B3</v>
      </c>
      <c r="G1591" s="7" t="str">
        <f>IFERROR(INDEX([1]!tblSchedule[Facility],MATCH(tblTeamSch[[#This Row],[Game Num]],[1]!tblSchedule[GameNum],0)),"")</f>
        <v>St. Margaret Mary Gym</v>
      </c>
      <c r="H1591" s="8">
        <f>IFERROR(INDEX([1]!tblSchedule[Game Date],MATCH(tblTeamSch[[#This Row],[Game Num]],[1]!tblSchedule[GameNum],0)),"")</f>
        <v>46047</v>
      </c>
      <c r="I1591" s="9">
        <f>IFERROR(INDEX([1]!tblSchedule[Game Time],MATCH(tblTeamSch[[#This Row],[Game Num]],[1]!tblSchedule[GameNum],0)),"")</f>
        <v>0.60416666666666663</v>
      </c>
      <c r="J1591" s="10" t="str">
        <f>IFERROR(INDEX([1]!tblTeams[Organization],MATCH(tblTeamSch[[#This Row],[Team]],[1]!tblTeams[Team],0)),"")</f>
        <v>St. Margaret Mary</v>
      </c>
      <c r="K1591" s="10" t="str">
        <f>IFERROR(INDEX([1]!tblOrg[Abbr],MATCH(tblTeamSch[[#This Row],[Org]],[1]!tblOrg[Organization],0)),"")</f>
        <v>SMM</v>
      </c>
      <c r="L1591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91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1591" s="6"/>
      <c r="O1591" s="6"/>
      <c r="P1591" s="6"/>
      <c r="Q1591" s="6">
        <f>INDEX([1]!tblSchedule[Home Game],MATCH(tblTeamSch[[#This Row],[Game Num]],[1]!tblSchedule[GameNum],0))</f>
        <v>1</v>
      </c>
      <c r="R1591" s="7" t="e">
        <f>IF(COUNTIFS(tblTeamSch[Team],tblTeamSch[[#This Row],[Team]],#REF!,1)&gt;1,"Y","")</f>
        <v>#REF!</v>
      </c>
      <c r="S1591" s="6">
        <f>INDEX([1]!tblLoc[Score],MATCH(INDEX([1]!tblOrg[Loc],MATCH(tblTeamSch[[#This Row],[Org]],[1]!tblOrg[Organization],0)),[1]!tblLoc[Loc],0))</f>
        <v>0</v>
      </c>
      <c r="T1591" s="6" t="e">
        <f>INDEX([1]!tblLoc[Score],MATCH(INDEX([1]!tblOrg[Loc],MATCH(#REF!,[1]!tblOrg[Abbr],0)),[1]!tblLoc[Loc],0))</f>
        <v>#REF!</v>
      </c>
      <c r="U1591" s="6">
        <f>IFERROR(INDEX([1]!tblLoc[Score],MATCH(INDEX([1]!tblOrg[Loc],MATCH(INDEX(FacList,MATCH(tblTeamSch[[#This Row],[Facility]],INDEX(FacList,,1),0),3),[1]!tblOrg[Org Num],0)),[1]!tblLoc[Loc],0)),"")</f>
        <v>0</v>
      </c>
      <c r="V1591" s="6">
        <f>IF(OR(tblTeamSch[[#This Row],[Court]]="",tblTeamSch[[#This Row],[Home]]&gt;0),0,IF(tblTeamSch[[#This Row],[Court]]&lt;10,0,IF(tblTeamSch[[#This Row],[Home Court]]=10,0,10)))</f>
        <v>0</v>
      </c>
      <c r="W1591" s="6" t="e">
        <f>COUNTIFS(tblTeamSch[Travel Score for Game],10,tblTeamSch[Home],0,#REF!,#REF!)</f>
        <v>#REF!</v>
      </c>
      <c r="X1591" s="6" t="str">
        <f>IFERROR(INDEX(tblTeamSch[Overall Travel Score],MATCH(tblTeamSch[[#This Row],[Opponent]],tblTeamSch[Team],0)),"")</f>
        <v/>
      </c>
      <c r="Y1591" s="6" cm="1">
        <f t="array" ref="Y1591">IF(Y1590="Num",1,IF(Y1590="","",IF(Y1590+1&gt;TotalNumRegGames*2,"",Y1590+1)))</f>
        <v>1590</v>
      </c>
    </row>
    <row r="1592" spans="1:25" ht="13.35" customHeight="1" x14ac:dyDescent="0.3">
      <c r="A1592" s="6" cm="1">
        <f t="array" ref="A15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216</v>
      </c>
      <c r="B1592" s="6" cm="1">
        <f t="array" ref="B15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2" s="6">
        <f>IFERROR(INDEX([1]!tblSchedule[Week Game Scheduled],MATCH(tblTeamSch[[#This Row],[Game Num]],[1]!tblSchedule[GameNum],0)),"")</f>
        <v>10</v>
      </c>
      <c r="D1592" s="6">
        <f>IFERROR(INDEX([1]!tblSchedule[Round],MATCH(tblTeamSch[[#This Row],[Game Num]],[1]!tblSchedule[GameNum],0)),"")</f>
        <v>7</v>
      </c>
      <c r="E1592" s="6">
        <f>IFERROR(INDEX([1]!tblSchedule[Rnd Sch],MATCH(tblTeamSch[[#This Row],[Game Num]],[1]!tblSchedule[GameNum],0)),"")</f>
        <v>7</v>
      </c>
      <c r="F1592" s="6" t="str">
        <f>IFERROR(INDEX([1]!tblSchedule[DLC],MATCH(tblTeamSch[[#This Row],[Game Num]],[1]!tblSchedule[GameNum],0)),"")</f>
        <v>8B3</v>
      </c>
      <c r="G1592" s="7" t="str">
        <f>IFERROR(INDEX([1]!tblSchedule[Facility],MATCH(tblTeamSch[[#This Row],[Game Num]],[1]!tblSchedule[GameNum],0)),"")</f>
        <v>St. Margaret Mary Gym</v>
      </c>
      <c r="H1592" s="8">
        <f>IFERROR(INDEX([1]!tblSchedule[Game Date],MATCH(tblTeamSch[[#This Row],[Game Num]],[1]!tblSchedule[GameNum],0)),"")</f>
        <v>46054</v>
      </c>
      <c r="I1592" s="9">
        <f>IFERROR(INDEX([1]!tblSchedule[Game Time],MATCH(tblTeamSch[[#This Row],[Game Num]],[1]!tblSchedule[GameNum],0)),"")</f>
        <v>0.60416666666666663</v>
      </c>
      <c r="J1592" s="10" t="str">
        <f>IFERROR(INDEX([1]!tblTeams[Organization],MATCH(tblTeamSch[[#This Row],[Team]],[1]!tblTeams[Team],0)),"")</f>
        <v>St. Margaret Mary</v>
      </c>
      <c r="K1592" s="10" t="str">
        <f>IFERROR(INDEX([1]!tblOrg[Abbr],MATCH(tblTeamSch[[#This Row],[Org]],[1]!tblOrg[Organization],0)),"")</f>
        <v>SMM</v>
      </c>
      <c r="L1592" s="10" t="str">
        <f>IFERROR(INDEX(IF(tblTeamSch[[#This Row],[1vs2]]=1,[1]!tblSchedule[Team 1 Name],[1]!tblSchedule[Team 2 Name]),MATCH(tblTeamSch[[#This Row],[Game Num]],[1]!tblSchedule[GameNum],0)),"")</f>
        <v>St. Margaret Mary BB 8B#3 Black</v>
      </c>
      <c r="M1592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1592" s="6"/>
      <c r="O1592" s="6"/>
      <c r="P1592" s="6"/>
      <c r="Q1592" s="6">
        <f>INDEX([1]!tblSchedule[Home Game],MATCH(tblTeamSch[[#This Row],[Game Num]],[1]!tblSchedule[GameNum],0))</f>
        <v>1</v>
      </c>
      <c r="R1592" s="7" t="e">
        <f>IF(COUNTIFS(tblTeamSch[Team],tblTeamSch[[#This Row],[Team]],#REF!,1)&gt;1,"Y","")</f>
        <v>#REF!</v>
      </c>
      <c r="S1592" s="6">
        <f>INDEX([1]!tblLoc[Score],MATCH(INDEX([1]!tblOrg[Loc],MATCH(tblTeamSch[[#This Row],[Org]],[1]!tblOrg[Organization],0)),[1]!tblLoc[Loc],0))</f>
        <v>0</v>
      </c>
      <c r="T1592" s="6" t="e">
        <f>INDEX([1]!tblLoc[Score],MATCH(INDEX([1]!tblOrg[Loc],MATCH(#REF!,[1]!tblOrg[Abbr],0)),[1]!tblLoc[Loc],0))</f>
        <v>#REF!</v>
      </c>
      <c r="U1592" s="6">
        <f>IFERROR(INDEX([1]!tblLoc[Score],MATCH(INDEX([1]!tblOrg[Loc],MATCH(INDEX(FacList,MATCH(tblTeamSch[[#This Row],[Facility]],INDEX(FacList,,1),0),3),[1]!tblOrg[Org Num],0)),[1]!tblLoc[Loc],0)),"")</f>
        <v>0</v>
      </c>
      <c r="V1592" s="6">
        <f>IF(OR(tblTeamSch[[#This Row],[Court]]="",tblTeamSch[[#This Row],[Home]]&gt;0),0,IF(tblTeamSch[[#This Row],[Court]]&lt;10,0,IF(tblTeamSch[[#This Row],[Home Court]]=10,0,10)))</f>
        <v>0</v>
      </c>
      <c r="W1592" s="6" t="e">
        <f>COUNTIFS(tblTeamSch[Travel Score for Game],10,tblTeamSch[Home],0,#REF!,#REF!)</f>
        <v>#REF!</v>
      </c>
      <c r="X1592" s="6" t="str">
        <f>IFERROR(INDEX(tblTeamSch[Overall Travel Score],MATCH(tblTeamSch[[#This Row],[Opponent]],tblTeamSch[Team],0)),"")</f>
        <v/>
      </c>
      <c r="Y1592" s="6" cm="1">
        <f t="array" ref="Y1592">IF(Y1591="Num",1,IF(Y1591="","",IF(Y1591+1&gt;TotalNumRegGames*2,"",Y1591+1)))</f>
        <v>1591</v>
      </c>
    </row>
    <row r="1593" spans="1:25" ht="13.35" customHeight="1" x14ac:dyDescent="0.3">
      <c r="A1593" s="6" cm="1">
        <f t="array" ref="A15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156</v>
      </c>
      <c r="B1593" s="6" cm="1">
        <f t="array" ref="B15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3" s="6">
        <f>IFERROR(INDEX([1]!tblSchedule[Week Game Scheduled],MATCH(tblTeamSch[[#This Row],[Game Num]],[1]!tblSchedule[GameNum],0)),"")</f>
        <v>50</v>
      </c>
      <c r="D1593" s="6">
        <f>IFERROR(INDEX([1]!tblSchedule[Round],MATCH(tblTeamSch[[#This Row],[Game Num]],[1]!tblSchedule[GameNum],0)),"")</f>
        <v>1</v>
      </c>
      <c r="E1593" s="6">
        <f>IFERROR(INDEX([1]!tblSchedule[Rnd Sch],MATCH(tblTeamSch[[#This Row],[Game Num]],[1]!tblSchedule[GameNum],0)),"")</f>
        <v>1</v>
      </c>
      <c r="F1593" s="6" t="str">
        <f>IFERROR(INDEX([1]!tblSchedule[DLC],MATCH(tblTeamSch[[#This Row],[Game Num]],[1]!tblSchedule[GameNum],0)),"")</f>
        <v>8B3</v>
      </c>
      <c r="G1593" s="7" t="str">
        <f>IFERROR(INDEX([1]!tblSchedule[Facility],MATCH(tblTeamSch[[#This Row],[Game Num]],[1]!tblSchedule[GameNum],0)),"")</f>
        <v>St. Nicholas Academy Gym</v>
      </c>
      <c r="H1593" s="8">
        <f>IFERROR(INDEX([1]!tblSchedule[Game Date],MATCH(tblTeamSch[[#This Row],[Game Num]],[1]!tblSchedule[GameNum],0)),"")</f>
        <v>45998</v>
      </c>
      <c r="I1593" s="9">
        <f>IFERROR(INDEX([1]!tblSchedule[Game Time],MATCH(tblTeamSch[[#This Row],[Game Num]],[1]!tblSchedule[GameNum],0)),"")</f>
        <v>0.625</v>
      </c>
      <c r="J1593" s="10" t="str">
        <f>IFERROR(INDEX([1]!tblTeams[Organization],MATCH(tblTeamSch[[#This Row],[Team]],[1]!tblTeams[Team],0)),"")</f>
        <v>St. Margaret Mary</v>
      </c>
      <c r="K1593" s="10" t="str">
        <f>IFERROR(INDEX([1]!tblOrg[Abbr],MATCH(tblTeamSch[[#This Row],[Org]],[1]!tblOrg[Organization],0)),"")</f>
        <v>SMM</v>
      </c>
      <c r="L1593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3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1593" s="6"/>
      <c r="O1593" s="6"/>
      <c r="P1593" s="6"/>
      <c r="Q1593" s="6">
        <f>INDEX([1]!tblSchedule[Home Game],MATCH(tblTeamSch[[#This Row],[Game Num]],[1]!tblSchedule[GameNum],0))</f>
        <v>0</v>
      </c>
      <c r="R1593" s="7" t="e">
        <f>IF(COUNTIFS(tblTeamSch[Team],tblTeamSch[[#This Row],[Team]],#REF!,1)&gt;1,"Y","")</f>
        <v>#REF!</v>
      </c>
      <c r="S1593" s="6">
        <f>INDEX([1]!tblLoc[Score],MATCH(INDEX([1]!tblOrg[Loc],MATCH(tblTeamSch[[#This Row],[Org]],[1]!tblOrg[Organization],0)),[1]!tblLoc[Loc],0))</f>
        <v>0</v>
      </c>
      <c r="T1593" s="6" t="e">
        <f>INDEX([1]!tblLoc[Score],MATCH(INDEX([1]!tblOrg[Loc],MATCH(#REF!,[1]!tblOrg[Abbr],0)),[1]!tblLoc[Loc],0))</f>
        <v>#REF!</v>
      </c>
      <c r="U1593" s="6">
        <f>IFERROR(INDEX([1]!tblLoc[Score],MATCH(INDEX([1]!tblOrg[Loc],MATCH(INDEX(FacList,MATCH(tblTeamSch[[#This Row],[Facility]],INDEX(FacList,,1),0),3),[1]!tblOrg[Org Num],0)),[1]!tblLoc[Loc],0)),"")</f>
        <v>10</v>
      </c>
      <c r="V1593" s="6">
        <f>IF(OR(tblTeamSch[[#This Row],[Court]]="",tblTeamSch[[#This Row],[Home]]&gt;0),0,IF(tblTeamSch[[#This Row],[Court]]&lt;10,0,IF(tblTeamSch[[#This Row],[Home Court]]=10,0,10)))</f>
        <v>10</v>
      </c>
      <c r="W1593" s="6" t="e">
        <f>COUNTIFS(tblTeamSch[Travel Score for Game],10,tblTeamSch[Home],0,#REF!,#REF!)</f>
        <v>#REF!</v>
      </c>
      <c r="X1593" s="6" t="str">
        <f>IFERROR(INDEX(tblTeamSch[Overall Travel Score],MATCH(tblTeamSch[[#This Row],[Opponent]],tblTeamSch[Team],0)),"")</f>
        <v/>
      </c>
      <c r="Y1593" s="6" cm="1">
        <f t="array" ref="Y1593">IF(Y1592="Num",1,IF(Y1592="","",IF(Y1592+1&gt;TotalNumRegGames*2,"",Y1592+1)))</f>
        <v>1592</v>
      </c>
    </row>
    <row r="1594" spans="1:25" ht="13.35" customHeight="1" x14ac:dyDescent="0.3">
      <c r="A1594" s="6" cm="1">
        <f t="array" ref="A15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165</v>
      </c>
      <c r="B1594" s="6" cm="1">
        <f t="array" ref="B15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4" s="6">
        <f>IFERROR(INDEX([1]!tblSchedule[Week Game Scheduled],MATCH(tblTeamSch[[#This Row],[Game Num]],[1]!tblSchedule[GameNum],0)),"")</f>
        <v>51</v>
      </c>
      <c r="D1594" s="6">
        <f>IFERROR(INDEX([1]!tblSchedule[Round],MATCH(tblTeamSch[[#This Row],[Game Num]],[1]!tblSchedule[GameNum],0)),"")</f>
        <v>2</v>
      </c>
      <c r="E1594" s="6">
        <f>IFERROR(INDEX([1]!tblSchedule[Rnd Sch],MATCH(tblTeamSch[[#This Row],[Game Num]],[1]!tblSchedule[GameNum],0)),"")</f>
        <v>2</v>
      </c>
      <c r="F1594" s="6" t="str">
        <f>IFERROR(INDEX([1]!tblSchedule[DLC],MATCH(tblTeamSch[[#This Row],[Game Num]],[1]!tblSchedule[GameNum],0)),"")</f>
        <v>8B3</v>
      </c>
      <c r="G1594" s="7" t="str">
        <f>IFERROR(INDEX([1]!tblSchedule[Facility],MATCH(tblTeamSch[[#This Row],[Game Num]],[1]!tblSchedule[GameNum],0)),"")</f>
        <v>St Edward Gym</v>
      </c>
      <c r="H1594" s="8">
        <f>IFERROR(INDEX([1]!tblSchedule[Game Date],MATCH(tblTeamSch[[#This Row],[Game Num]],[1]!tblSchedule[GameNum],0)),"")</f>
        <v>46005</v>
      </c>
      <c r="I1594" s="9">
        <f>IFERROR(INDEX([1]!tblSchedule[Game Time],MATCH(tblTeamSch[[#This Row],[Game Num]],[1]!tblSchedule[GameNum],0)),"")</f>
        <v>0.54166666666666663</v>
      </c>
      <c r="J1594" s="10" t="str">
        <f>IFERROR(INDEX([1]!tblTeams[Organization],MATCH(tblTeamSch[[#This Row],[Team]],[1]!tblTeams[Team],0)),"")</f>
        <v>St. Margaret Mary</v>
      </c>
      <c r="K1594" s="10" t="str">
        <f>IFERROR(INDEX([1]!tblOrg[Abbr],MATCH(tblTeamSch[[#This Row],[Org]],[1]!tblOrg[Organization],0)),"")</f>
        <v>SMM</v>
      </c>
      <c r="L1594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4" s="10" t="str">
        <f>IFERROR(INDEX(IF(tblTeamSch[[#This Row],[1vs2]]=1,[1]!tblSchedule[Team 2 Name],[1]!tblSchedule[Team 1 Name]),MATCH(tblTeamSch[[#This Row],[Game Num]],[1]!tblSchedule[GameNum],0)),"")</f>
        <v>St. Albert BB 8B#3 Blue</v>
      </c>
      <c r="N1594" s="6"/>
      <c r="O1594" s="6"/>
      <c r="P1594" s="6"/>
      <c r="Q1594" s="6">
        <f>INDEX([1]!tblSchedule[Home Game],MATCH(tblTeamSch[[#This Row],[Game Num]],[1]!tblSchedule[GameNum],0))</f>
        <v>0</v>
      </c>
      <c r="R1594" s="7" t="e">
        <f>IF(COUNTIFS(tblTeamSch[Team],tblTeamSch[[#This Row],[Team]],#REF!,1)&gt;1,"Y","")</f>
        <v>#REF!</v>
      </c>
      <c r="S1594" s="6">
        <f>INDEX([1]!tblLoc[Score],MATCH(INDEX([1]!tblOrg[Loc],MATCH(tblTeamSch[[#This Row],[Org]],[1]!tblOrg[Organization],0)),[1]!tblLoc[Loc],0))</f>
        <v>0</v>
      </c>
      <c r="T1594" s="6" t="e">
        <f>INDEX([1]!tblLoc[Score],MATCH(INDEX([1]!tblOrg[Loc],MATCH(#REF!,[1]!tblOrg[Abbr],0)),[1]!tblLoc[Loc],0))</f>
        <v>#REF!</v>
      </c>
      <c r="U1594" s="6">
        <f>IFERROR(INDEX([1]!tblLoc[Score],MATCH(INDEX([1]!tblOrg[Loc],MATCH(INDEX(FacList,MATCH(tblTeamSch[[#This Row],[Facility]],INDEX(FacList,,1),0),3),[1]!tblOrg[Org Num],0)),[1]!tblLoc[Loc],0)),"")</f>
        <v>7</v>
      </c>
      <c r="V1594" s="6">
        <f>IF(OR(tblTeamSch[[#This Row],[Court]]="",tblTeamSch[[#This Row],[Home]]&gt;0),0,IF(tblTeamSch[[#This Row],[Court]]&lt;10,0,IF(tblTeamSch[[#This Row],[Home Court]]=10,0,10)))</f>
        <v>0</v>
      </c>
      <c r="W1594" s="6" t="e">
        <f>COUNTIFS(tblTeamSch[Travel Score for Game],10,tblTeamSch[Home],0,#REF!,#REF!)</f>
        <v>#REF!</v>
      </c>
      <c r="X1594" s="6" t="str">
        <f>IFERROR(INDEX(tblTeamSch[Overall Travel Score],MATCH(tblTeamSch[[#This Row],[Opponent]],tblTeamSch[Team],0)),"")</f>
        <v/>
      </c>
      <c r="Y1594" s="6" cm="1">
        <f t="array" ref="Y1594">IF(Y1593="Num",1,IF(Y1593="","",IF(Y1593+1&gt;TotalNumRegGames*2,"",Y1593+1)))</f>
        <v>1593</v>
      </c>
    </row>
    <row r="1595" spans="1:25" ht="13.35" customHeight="1" x14ac:dyDescent="0.3">
      <c r="A1595" s="6" cm="1">
        <f t="array" ref="A15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174</v>
      </c>
      <c r="B1595" s="6" cm="1">
        <f t="array" ref="B15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5" s="6">
        <f>IFERROR(INDEX([1]!tblSchedule[Week Game Scheduled],MATCH(tblTeamSch[[#This Row],[Game Num]],[1]!tblSchedule[GameNum],0)),"")</f>
        <v>5</v>
      </c>
      <c r="D1595" s="6">
        <f>IFERROR(INDEX([1]!tblSchedule[Round],MATCH(tblTeamSch[[#This Row],[Game Num]],[1]!tblSchedule[GameNum],0)),"")</f>
        <v>3</v>
      </c>
      <c r="E1595" s="6">
        <f>IFERROR(INDEX([1]!tblSchedule[Rnd Sch],MATCH(tblTeamSch[[#This Row],[Game Num]],[1]!tblSchedule[GameNum],0)),"")</f>
        <v>3</v>
      </c>
      <c r="F1595" s="6" t="str">
        <f>IFERROR(INDEX([1]!tblSchedule[DLC],MATCH(tblTeamSch[[#This Row],[Game Num]],[1]!tblSchedule[GameNum],0)),"")</f>
        <v>8B3</v>
      </c>
      <c r="G1595" s="7" t="str">
        <f>IFERROR(INDEX([1]!tblSchedule[Facility],MATCH(tblTeamSch[[#This Row],[Game Num]],[1]!tblSchedule[GameNum],0)),"")</f>
        <v>St. Margaret Mary Gym</v>
      </c>
      <c r="H1595" s="8">
        <f>IFERROR(INDEX([1]!tblSchedule[Game Date],MATCH(tblTeamSch[[#This Row],[Game Num]],[1]!tblSchedule[GameNum],0)),"")</f>
        <v>46025</v>
      </c>
      <c r="I1595" s="9">
        <f>IFERROR(INDEX([1]!tblSchedule[Game Time],MATCH(tblTeamSch[[#This Row],[Game Num]],[1]!tblSchedule[GameNum],0)),"")</f>
        <v>0.375</v>
      </c>
      <c r="J1595" s="10" t="str">
        <f>IFERROR(INDEX([1]!tblTeams[Organization],MATCH(tblTeamSch[[#This Row],[Team]],[1]!tblTeams[Team],0)),"")</f>
        <v>St. Margaret Mary</v>
      </c>
      <c r="K1595" s="10" t="str">
        <f>IFERROR(INDEX([1]!tblOrg[Abbr],MATCH(tblTeamSch[[#This Row],[Org]],[1]!tblOrg[Organization],0)),"")</f>
        <v>SMM</v>
      </c>
      <c r="L1595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5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1595" s="6"/>
      <c r="O1595" s="6"/>
      <c r="P1595" s="6"/>
      <c r="Q1595" s="6">
        <f>INDEX([1]!tblSchedule[Home Game],MATCH(tblTeamSch[[#This Row],[Game Num]],[1]!tblSchedule[GameNum],0))</f>
        <v>1</v>
      </c>
      <c r="R1595" s="7" t="e">
        <f>IF(COUNTIFS(tblTeamSch[Team],tblTeamSch[[#This Row],[Team]],#REF!,1)&gt;1,"Y","")</f>
        <v>#REF!</v>
      </c>
      <c r="S1595" s="6">
        <f>INDEX([1]!tblLoc[Score],MATCH(INDEX([1]!tblOrg[Loc],MATCH(tblTeamSch[[#This Row],[Org]],[1]!tblOrg[Organization],0)),[1]!tblLoc[Loc],0))</f>
        <v>0</v>
      </c>
      <c r="T1595" s="6" t="e">
        <f>INDEX([1]!tblLoc[Score],MATCH(INDEX([1]!tblOrg[Loc],MATCH(#REF!,[1]!tblOrg[Abbr],0)),[1]!tblLoc[Loc],0))</f>
        <v>#REF!</v>
      </c>
      <c r="U1595" s="6">
        <f>IFERROR(INDEX([1]!tblLoc[Score],MATCH(INDEX([1]!tblOrg[Loc],MATCH(INDEX(FacList,MATCH(tblTeamSch[[#This Row],[Facility]],INDEX(FacList,,1),0),3),[1]!tblOrg[Org Num],0)),[1]!tblLoc[Loc],0)),"")</f>
        <v>0</v>
      </c>
      <c r="V1595" s="6">
        <f>IF(OR(tblTeamSch[[#This Row],[Court]]="",tblTeamSch[[#This Row],[Home]]&gt;0),0,IF(tblTeamSch[[#This Row],[Court]]&lt;10,0,IF(tblTeamSch[[#This Row],[Home Court]]=10,0,10)))</f>
        <v>0</v>
      </c>
      <c r="W1595" s="6" t="e">
        <f>COUNTIFS(tblTeamSch[Travel Score for Game],10,tblTeamSch[Home],0,#REF!,#REF!)</f>
        <v>#REF!</v>
      </c>
      <c r="X1595" s="6" t="str">
        <f>IFERROR(INDEX(tblTeamSch[Overall Travel Score],MATCH(tblTeamSch[[#This Row],[Opponent]],tblTeamSch[Team],0)),"")</f>
        <v/>
      </c>
      <c r="Y1595" s="6" cm="1">
        <f t="array" ref="Y1595">IF(Y1594="Num",1,IF(Y1594="","",IF(Y1594+1&gt;TotalNumRegGames*2,"",Y1594+1)))</f>
        <v>1594</v>
      </c>
    </row>
    <row r="1596" spans="1:25" ht="13.35" customHeight="1" x14ac:dyDescent="0.3">
      <c r="A1596" s="6" cm="1">
        <f t="array" ref="A15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183</v>
      </c>
      <c r="B1596" s="6" cm="1">
        <f t="array" ref="B15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6" s="6">
        <f>IFERROR(INDEX([1]!tblSchedule[Week Game Scheduled],MATCH(tblTeamSch[[#This Row],[Game Num]],[1]!tblSchedule[GameNum],0)),"")</f>
        <v>7</v>
      </c>
      <c r="D1596" s="6">
        <f>IFERROR(INDEX([1]!tblSchedule[Round],MATCH(tblTeamSch[[#This Row],[Game Num]],[1]!tblSchedule[GameNum],0)),"")</f>
        <v>4</v>
      </c>
      <c r="E1596" s="6">
        <f>IFERROR(INDEX([1]!tblSchedule[Rnd Sch],MATCH(tblTeamSch[[#This Row],[Game Num]],[1]!tblSchedule[GameNum],0)),"")</f>
        <v>4</v>
      </c>
      <c r="F1596" s="6" t="str">
        <f>IFERROR(INDEX([1]!tblSchedule[DLC],MATCH(tblTeamSch[[#This Row],[Game Num]],[1]!tblSchedule[GameNum],0)),"")</f>
        <v>8B3</v>
      </c>
      <c r="G1596" s="7" t="str">
        <f>IFERROR(INDEX([1]!tblSchedule[Facility],MATCH(tblTeamSch[[#This Row],[Game Num]],[1]!tblSchedule[GameNum],0)),"")</f>
        <v>St Mary Academy Gym</v>
      </c>
      <c r="H1596" s="8">
        <f>IFERROR(INDEX([1]!tblSchedule[Game Date],MATCH(tblTeamSch[[#This Row],[Game Num]],[1]!tblSchedule[GameNum],0)),"")</f>
        <v>46033</v>
      </c>
      <c r="I1596" s="9">
        <f>IFERROR(INDEX([1]!tblSchedule[Game Time],MATCH(tblTeamSch[[#This Row],[Game Num]],[1]!tblSchedule[GameNum],0)),"")</f>
        <v>0.625</v>
      </c>
      <c r="J1596" s="10" t="str">
        <f>IFERROR(INDEX([1]!tblTeams[Organization],MATCH(tblTeamSch[[#This Row],[Team]],[1]!tblTeams[Team],0)),"")</f>
        <v>St. Margaret Mary</v>
      </c>
      <c r="K1596" s="10" t="str">
        <f>IFERROR(INDEX([1]!tblOrg[Abbr],MATCH(tblTeamSch[[#This Row],[Org]],[1]!tblOrg[Organization],0)),"")</f>
        <v>SMM</v>
      </c>
      <c r="L1596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6" s="10" t="str">
        <f>IFERROR(INDEX(IF(tblTeamSch[[#This Row],[1vs2]]=1,[1]!tblSchedule[Team 2 Name],[1]!tblSchedule[Team 1 Name]),MATCH(tblTeamSch[[#This Row],[Game Num]],[1]!tblSchedule[GameNum],0)),"")</f>
        <v>St Mary BB 8B - White</v>
      </c>
      <c r="N1596" s="6"/>
      <c r="O1596" s="6"/>
      <c r="P1596" s="6"/>
      <c r="Q1596" s="6">
        <f>INDEX([1]!tblSchedule[Home Game],MATCH(tblTeamSch[[#This Row],[Game Num]],[1]!tblSchedule[GameNum],0))</f>
        <v>1</v>
      </c>
      <c r="R1596" s="7" t="e">
        <f>IF(COUNTIFS(tblTeamSch[Team],tblTeamSch[[#This Row],[Team]],#REF!,1)&gt;1,"Y","")</f>
        <v>#REF!</v>
      </c>
      <c r="S1596" s="6">
        <f>INDEX([1]!tblLoc[Score],MATCH(INDEX([1]!tblOrg[Loc],MATCH(tblTeamSch[[#This Row],[Org]],[1]!tblOrg[Organization],0)),[1]!tblLoc[Loc],0))</f>
        <v>0</v>
      </c>
      <c r="T1596" s="6" t="e">
        <f>INDEX([1]!tblLoc[Score],MATCH(INDEX([1]!tblOrg[Loc],MATCH(#REF!,[1]!tblOrg[Abbr],0)),[1]!tblLoc[Loc],0))</f>
        <v>#REF!</v>
      </c>
      <c r="U1596" s="6">
        <f>IFERROR(INDEX([1]!tblLoc[Score],MATCH(INDEX([1]!tblOrg[Loc],MATCH(INDEX(FacList,MATCH(tblTeamSch[[#This Row],[Facility]],INDEX(FacList,,1),0),3),[1]!tblOrg[Org Num],0)),[1]!tblLoc[Loc],0)),"")</f>
        <v>4</v>
      </c>
      <c r="V1596" s="6">
        <f>IF(OR(tblTeamSch[[#This Row],[Court]]="",tblTeamSch[[#This Row],[Home]]&gt;0),0,IF(tblTeamSch[[#This Row],[Court]]&lt;10,0,IF(tblTeamSch[[#This Row],[Home Court]]=10,0,10)))</f>
        <v>0</v>
      </c>
      <c r="W1596" s="6" t="e">
        <f>COUNTIFS(tblTeamSch[Travel Score for Game],10,tblTeamSch[Home],0,#REF!,#REF!)</f>
        <v>#REF!</v>
      </c>
      <c r="X1596" s="6" t="str">
        <f>IFERROR(INDEX(tblTeamSch[Overall Travel Score],MATCH(tblTeamSch[[#This Row],[Opponent]],tblTeamSch[Team],0)),"")</f>
        <v/>
      </c>
      <c r="Y1596" s="6" cm="1">
        <f t="array" ref="Y1596">IF(Y1595="Num",1,IF(Y1595="","",IF(Y1595+1&gt;TotalNumRegGames*2,"",Y1595+1)))</f>
        <v>1595</v>
      </c>
    </row>
    <row r="1597" spans="1:25" ht="13.35" customHeight="1" x14ac:dyDescent="0.3">
      <c r="A1597" s="6" cm="1">
        <f t="array" ref="A15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192</v>
      </c>
      <c r="B1597" s="6" cm="1">
        <f t="array" ref="B15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7" s="6">
        <f>IFERROR(INDEX([1]!tblSchedule[Week Game Scheduled],MATCH(tblTeamSch[[#This Row],[Game Num]],[1]!tblSchedule[GameNum],0)),"")</f>
        <v>8</v>
      </c>
      <c r="D1597" s="6">
        <f>IFERROR(INDEX([1]!tblSchedule[Round],MATCH(tblTeamSch[[#This Row],[Game Num]],[1]!tblSchedule[GameNum],0)),"")</f>
        <v>5</v>
      </c>
      <c r="E1597" s="6">
        <f>IFERROR(INDEX([1]!tblSchedule[Rnd Sch],MATCH(tblTeamSch[[#This Row],[Game Num]],[1]!tblSchedule[GameNum],0)),"")</f>
        <v>5</v>
      </c>
      <c r="F1597" s="6" t="str">
        <f>IFERROR(INDEX([1]!tblSchedule[DLC],MATCH(tblTeamSch[[#This Row],[Game Num]],[1]!tblSchedule[GameNum],0)),"")</f>
        <v>8B3</v>
      </c>
      <c r="G1597" s="7" t="str">
        <f>IFERROR(INDEX([1]!tblSchedule[Facility],MATCH(tblTeamSch[[#This Row],[Game Num]],[1]!tblSchedule[GameNum],0)),"")</f>
        <v>Saint Andrew Academy Gym</v>
      </c>
      <c r="H1597" s="8">
        <f>IFERROR(INDEX([1]!tblSchedule[Game Date],MATCH(tblTeamSch[[#This Row],[Game Num]],[1]!tblSchedule[GameNum],0)),"")</f>
        <v>46040</v>
      </c>
      <c r="I1597" s="9">
        <f>IFERROR(INDEX([1]!tblSchedule[Game Time],MATCH(tblTeamSch[[#This Row],[Game Num]],[1]!tblSchedule[GameNum],0)),"")</f>
        <v>0.625</v>
      </c>
      <c r="J1597" s="10" t="str">
        <f>IFERROR(INDEX([1]!tblTeams[Organization],MATCH(tblTeamSch[[#This Row],[Team]],[1]!tblTeams[Team],0)),"")</f>
        <v>St. Margaret Mary</v>
      </c>
      <c r="K1597" s="10" t="str">
        <f>IFERROR(INDEX([1]!tblOrg[Abbr],MATCH(tblTeamSch[[#This Row],[Org]],[1]!tblOrg[Organization],0)),"")</f>
        <v>SMM</v>
      </c>
      <c r="L1597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7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1597" s="6"/>
      <c r="O1597" s="6"/>
      <c r="P1597" s="6"/>
      <c r="Q1597" s="6">
        <f>INDEX([1]!tblSchedule[Home Game],MATCH(tblTeamSch[[#This Row],[Game Num]],[1]!tblSchedule[GameNum],0))</f>
        <v>0</v>
      </c>
      <c r="R1597" s="7" t="e">
        <f>IF(COUNTIFS(tblTeamSch[Team],tblTeamSch[[#This Row],[Team]],#REF!,1)&gt;1,"Y","")</f>
        <v>#REF!</v>
      </c>
      <c r="S1597" s="6">
        <f>INDEX([1]!tblLoc[Score],MATCH(INDEX([1]!tblOrg[Loc],MATCH(tblTeamSch[[#This Row],[Org]],[1]!tblOrg[Organization],0)),[1]!tblLoc[Loc],0))</f>
        <v>0</v>
      </c>
      <c r="T1597" s="6" t="e">
        <f>INDEX([1]!tblLoc[Score],MATCH(INDEX([1]!tblOrg[Loc],MATCH(#REF!,[1]!tblOrg[Abbr],0)),[1]!tblLoc[Loc],0))</f>
        <v>#REF!</v>
      </c>
      <c r="U1597" s="6">
        <f>IFERROR(INDEX([1]!tblLoc[Score],MATCH(INDEX([1]!tblOrg[Loc],MATCH(INDEX(FacList,MATCH(tblTeamSch[[#This Row],[Facility]],INDEX(FacList,,1),0),3),[1]!tblOrg[Org Num],0)),[1]!tblLoc[Loc],0)),"")</f>
        <v>10</v>
      </c>
      <c r="V1597" s="6">
        <f>IF(OR(tblTeamSch[[#This Row],[Court]]="",tblTeamSch[[#This Row],[Home]]&gt;0),0,IF(tblTeamSch[[#This Row],[Court]]&lt;10,0,IF(tblTeamSch[[#This Row],[Home Court]]=10,0,10)))</f>
        <v>10</v>
      </c>
      <c r="W1597" s="6" t="e">
        <f>COUNTIFS(tblTeamSch[Travel Score for Game],10,tblTeamSch[Home],0,#REF!,#REF!)</f>
        <v>#REF!</v>
      </c>
      <c r="X1597" s="6" t="str">
        <f>IFERROR(INDEX(tblTeamSch[Overall Travel Score],MATCH(tblTeamSch[[#This Row],[Opponent]],tblTeamSch[Team],0)),"")</f>
        <v/>
      </c>
      <c r="Y1597" s="6" cm="1">
        <f t="array" ref="Y1597">IF(Y1596="Num",1,IF(Y1596="","",IF(Y1596+1&gt;TotalNumRegGames*2,"",Y1596+1)))</f>
        <v>1596</v>
      </c>
    </row>
    <row r="1598" spans="1:25" ht="13.35" customHeight="1" x14ac:dyDescent="0.3">
      <c r="A1598" s="6" cm="1">
        <f t="array" ref="A15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201</v>
      </c>
      <c r="B1598" s="6" cm="1">
        <f t="array" ref="B15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8" s="6">
        <f>IFERROR(INDEX([1]!tblSchedule[Week Game Scheduled],MATCH(tblTeamSch[[#This Row],[Game Num]],[1]!tblSchedule[GameNum],0)),"")</f>
        <v>9</v>
      </c>
      <c r="D1598" s="6">
        <f>IFERROR(INDEX([1]!tblSchedule[Round],MATCH(tblTeamSch[[#This Row],[Game Num]],[1]!tblSchedule[GameNum],0)),"")</f>
        <v>6</v>
      </c>
      <c r="E1598" s="6">
        <f>IFERROR(INDEX([1]!tblSchedule[Rnd Sch],MATCH(tblTeamSch[[#This Row],[Game Num]],[1]!tblSchedule[GameNum],0)),"")</f>
        <v>6</v>
      </c>
      <c r="F1598" s="6" t="str">
        <f>IFERROR(INDEX([1]!tblSchedule[DLC],MATCH(tblTeamSch[[#This Row],[Game Num]],[1]!tblSchedule[GameNum],0)),"")</f>
        <v>8B3</v>
      </c>
      <c r="G1598" s="7" t="str">
        <f>IFERROR(INDEX([1]!tblSchedule[Facility],MATCH(tblTeamSch[[#This Row],[Game Num]],[1]!tblSchedule[GameNum],0)),"")</f>
        <v>St Edward Gym</v>
      </c>
      <c r="H1598" s="8">
        <f>IFERROR(INDEX([1]!tblSchedule[Game Date],MATCH(tblTeamSch[[#This Row],[Game Num]],[1]!tblSchedule[GameNum],0)),"")</f>
        <v>46047</v>
      </c>
      <c r="I1598" s="9">
        <f>IFERROR(INDEX([1]!tblSchedule[Game Time],MATCH(tblTeamSch[[#This Row],[Game Num]],[1]!tblSchedule[GameNum],0)),"")</f>
        <v>0.54166666666666663</v>
      </c>
      <c r="J1598" s="10" t="str">
        <f>IFERROR(INDEX([1]!tblTeams[Organization],MATCH(tblTeamSch[[#This Row],[Team]],[1]!tblTeams[Team],0)),"")</f>
        <v>St. Margaret Mary</v>
      </c>
      <c r="K1598" s="10" t="str">
        <f>IFERROR(INDEX([1]!tblOrg[Abbr],MATCH(tblTeamSch[[#This Row],[Org]],[1]!tblOrg[Organization],0)),"")</f>
        <v>SMM</v>
      </c>
      <c r="L1598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8" s="10" t="str">
        <f>IFERROR(INDEX(IF(tblTeamSch[[#This Row],[1vs2]]=1,[1]!tblSchedule[Team 2 Name],[1]!tblSchedule[Team 1 Name]),MATCH(tblTeamSch[[#This Row],[Game Num]],[1]!tblSchedule[GameNum],0)),"")</f>
        <v>St. Raphael BB 8B #3</v>
      </c>
      <c r="N1598" s="6"/>
      <c r="O1598" s="6"/>
      <c r="P1598" s="6"/>
      <c r="Q1598" s="6">
        <f>INDEX([1]!tblSchedule[Home Game],MATCH(tblTeamSch[[#This Row],[Game Num]],[1]!tblSchedule[GameNum],0))</f>
        <v>0</v>
      </c>
      <c r="R1598" s="7" t="e">
        <f>IF(COUNTIFS(tblTeamSch[Team],tblTeamSch[[#This Row],[Team]],#REF!,1)&gt;1,"Y","")</f>
        <v>#REF!</v>
      </c>
      <c r="S1598" s="6">
        <f>INDEX([1]!tblLoc[Score],MATCH(INDEX([1]!tblOrg[Loc],MATCH(tblTeamSch[[#This Row],[Org]],[1]!tblOrg[Organization],0)),[1]!tblLoc[Loc],0))</f>
        <v>0</v>
      </c>
      <c r="T1598" s="6" t="e">
        <f>INDEX([1]!tblLoc[Score],MATCH(INDEX([1]!tblOrg[Loc],MATCH(#REF!,[1]!tblOrg[Abbr],0)),[1]!tblLoc[Loc],0))</f>
        <v>#REF!</v>
      </c>
      <c r="U1598" s="6">
        <f>IFERROR(INDEX([1]!tblLoc[Score],MATCH(INDEX([1]!tblOrg[Loc],MATCH(INDEX(FacList,MATCH(tblTeamSch[[#This Row],[Facility]],INDEX(FacList,,1),0),3),[1]!tblOrg[Org Num],0)),[1]!tblLoc[Loc],0)),"")</f>
        <v>7</v>
      </c>
      <c r="V1598" s="6">
        <f>IF(OR(tblTeamSch[[#This Row],[Court]]="",tblTeamSch[[#This Row],[Home]]&gt;0),0,IF(tblTeamSch[[#This Row],[Court]]&lt;10,0,IF(tblTeamSch[[#This Row],[Home Court]]=10,0,10)))</f>
        <v>0</v>
      </c>
      <c r="W1598" s="6" t="e">
        <f>COUNTIFS(tblTeamSch[Travel Score for Game],10,tblTeamSch[Home],0,#REF!,#REF!)</f>
        <v>#REF!</v>
      </c>
      <c r="X1598" s="6" t="str">
        <f>IFERROR(INDEX(tblTeamSch[Overall Travel Score],MATCH(tblTeamSch[[#This Row],[Opponent]],tblTeamSch[Team],0)),"")</f>
        <v/>
      </c>
      <c r="Y1598" s="6" cm="1">
        <f t="array" ref="Y1598">IF(Y1597="Num",1,IF(Y1597="","",IF(Y1597+1&gt;TotalNumRegGames*2,"",Y1597+1)))</f>
        <v>1597</v>
      </c>
    </row>
    <row r="1599" spans="1:25" ht="13.35" customHeight="1" x14ac:dyDescent="0.3">
      <c r="A1599" s="6" cm="1">
        <f t="array" ref="A15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210</v>
      </c>
      <c r="B1599" s="6" cm="1">
        <f t="array" ref="B15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599" s="6">
        <f>IFERROR(INDEX([1]!tblSchedule[Week Game Scheduled],MATCH(tblTeamSch[[#This Row],[Game Num]],[1]!tblSchedule[GameNum],0)),"")</f>
        <v>9</v>
      </c>
      <c r="D1599" s="6">
        <f>IFERROR(INDEX([1]!tblSchedule[Round],MATCH(tblTeamSch[[#This Row],[Game Num]],[1]!tblSchedule[GameNum],0)),"")</f>
        <v>7</v>
      </c>
      <c r="E1599" s="6">
        <f>IFERROR(INDEX([1]!tblSchedule[Rnd Sch],MATCH(tblTeamSch[[#This Row],[Game Num]],[1]!tblSchedule[GameNum],0)),"")</f>
        <v>7</v>
      </c>
      <c r="F1599" s="6" t="str">
        <f>IFERROR(INDEX([1]!tblSchedule[DLC],MATCH(tblTeamSch[[#This Row],[Game Num]],[1]!tblSchedule[GameNum],0)),"")</f>
        <v>8B3</v>
      </c>
      <c r="G1599" s="7" t="str">
        <f>IFERROR(INDEX([1]!tblSchedule[Facility],MATCH(tblTeamSch[[#This Row],[Game Num]],[1]!tblSchedule[GameNum],0)),"")</f>
        <v>St. Margaret Mary Gym</v>
      </c>
      <c r="H1599" s="8">
        <f>IFERROR(INDEX([1]!tblSchedule[Game Date],MATCH(tblTeamSch[[#This Row],[Game Num]],[1]!tblSchedule[GameNum],0)),"")</f>
        <v>46053</v>
      </c>
      <c r="I1599" s="9">
        <f>IFERROR(INDEX([1]!tblSchedule[Game Time],MATCH(tblTeamSch[[#This Row],[Game Num]],[1]!tblSchedule[GameNum],0)),"")</f>
        <v>0.45833333333333331</v>
      </c>
      <c r="J1599" s="10" t="str">
        <f>IFERROR(INDEX([1]!tblTeams[Organization],MATCH(tblTeamSch[[#This Row],[Team]],[1]!tblTeams[Team],0)),"")</f>
        <v>St. Margaret Mary</v>
      </c>
      <c r="K1599" s="10" t="str">
        <f>IFERROR(INDEX([1]!tblOrg[Abbr],MATCH(tblTeamSch[[#This Row],[Org]],[1]!tblOrg[Organization],0)),"")</f>
        <v>SMM</v>
      </c>
      <c r="L1599" s="10" t="str">
        <f>IFERROR(INDEX(IF(tblTeamSch[[#This Row],[1vs2]]=1,[1]!tblSchedule[Team 1 Name],[1]!tblSchedule[Team 2 Name]),MATCH(tblTeamSch[[#This Row],[Game Num]],[1]!tblSchedule[GameNum],0)),"")</f>
        <v>St. Margaret Mary BB 8B#3 Red</v>
      </c>
      <c r="M1599" s="10" t="str">
        <f>IFERROR(INDEX(IF(tblTeamSch[[#This Row],[1vs2]]=1,[1]!tblSchedule[Team 2 Name],[1]!tblSchedule[Team 1 Name]),MATCH(tblTeamSch[[#This Row],[Game Num]],[1]!tblSchedule[GameNum],0)),"")</f>
        <v>St Agnes BB 8B#3</v>
      </c>
      <c r="N1599" s="6"/>
      <c r="O1599" s="6"/>
      <c r="P1599" s="6"/>
      <c r="Q1599" s="6">
        <f>INDEX([1]!tblSchedule[Home Game],MATCH(tblTeamSch[[#This Row],[Game Num]],[1]!tblSchedule[GameNum],0))</f>
        <v>1</v>
      </c>
      <c r="R1599" s="7" t="e">
        <f>IF(COUNTIFS(tblTeamSch[Team],tblTeamSch[[#This Row],[Team]],#REF!,1)&gt;1,"Y","")</f>
        <v>#REF!</v>
      </c>
      <c r="S1599" s="6">
        <f>INDEX([1]!tblLoc[Score],MATCH(INDEX([1]!tblOrg[Loc],MATCH(tblTeamSch[[#This Row],[Org]],[1]!tblOrg[Organization],0)),[1]!tblLoc[Loc],0))</f>
        <v>0</v>
      </c>
      <c r="T1599" s="6" t="e">
        <f>INDEX([1]!tblLoc[Score],MATCH(INDEX([1]!tblOrg[Loc],MATCH(#REF!,[1]!tblOrg[Abbr],0)),[1]!tblLoc[Loc],0))</f>
        <v>#REF!</v>
      </c>
      <c r="U1599" s="6">
        <f>IFERROR(INDEX([1]!tblLoc[Score],MATCH(INDEX([1]!tblOrg[Loc],MATCH(INDEX(FacList,MATCH(tblTeamSch[[#This Row],[Facility]],INDEX(FacList,,1),0),3),[1]!tblOrg[Org Num],0)),[1]!tblLoc[Loc],0)),"")</f>
        <v>0</v>
      </c>
      <c r="V1599" s="6">
        <f>IF(OR(tblTeamSch[[#This Row],[Court]]="",tblTeamSch[[#This Row],[Home]]&gt;0),0,IF(tblTeamSch[[#This Row],[Court]]&lt;10,0,IF(tblTeamSch[[#This Row],[Home Court]]=10,0,10)))</f>
        <v>0</v>
      </c>
      <c r="W1599" s="6" t="e">
        <f>COUNTIFS(tblTeamSch[Travel Score for Game],10,tblTeamSch[Home],0,#REF!,#REF!)</f>
        <v>#REF!</v>
      </c>
      <c r="X1599" s="6" t="str">
        <f>IFERROR(INDEX(tblTeamSch[Overall Travel Score],MATCH(tblTeamSch[[#This Row],[Opponent]],tblTeamSch[Team],0)),"")</f>
        <v/>
      </c>
      <c r="Y1599" s="6" cm="1">
        <f t="array" ref="Y1599">IF(Y1598="Num",1,IF(Y1598="","",IF(Y1598+1&gt;TotalNumRegGames*2,"",Y1598+1)))</f>
        <v>1598</v>
      </c>
    </row>
    <row r="1600" spans="1:25" ht="13.35" customHeight="1" x14ac:dyDescent="0.3">
      <c r="A1600" s="6" cm="1">
        <f t="array" ref="A16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744</v>
      </c>
      <c r="B1600" s="6" cm="1">
        <f t="array" ref="B16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00" s="6">
        <f>IFERROR(INDEX([1]!tblSchedule[Week Game Scheduled],MATCH(tblTeamSch[[#This Row],[Game Num]],[1]!tblSchedule[GameNum],0)),"")</f>
        <v>49</v>
      </c>
      <c r="D1600" s="6">
        <f>IFERROR(INDEX([1]!tblSchedule[Round],MATCH(tblTeamSch[[#This Row],[Game Num]],[1]!tblSchedule[GameNum],0)),"")</f>
        <v>1</v>
      </c>
      <c r="E1600" s="6">
        <f>IFERROR(INDEX([1]!tblSchedule[Rnd Sch],MATCH(tblTeamSch[[#This Row],[Game Num]],[1]!tblSchedule[GameNum],0)),"")</f>
        <v>1</v>
      </c>
      <c r="F1600" s="6" t="str">
        <f>IFERROR(INDEX([1]!tblSchedule[DLC],MATCH(tblTeamSch[[#This Row],[Game Num]],[1]!tblSchedule[GameNum],0)),"")</f>
        <v>8G1AA</v>
      </c>
      <c r="G1600" s="7" t="str">
        <f>IFERROR(INDEX([1]!tblSchedule[Facility],MATCH(tblTeamSch[[#This Row],[Game Num]],[1]!tblSchedule[GameNum],0)),"")</f>
        <v>St. Rita Gym</v>
      </c>
      <c r="H1600" s="8">
        <f>IFERROR(INDEX([1]!tblSchedule[Game Date],MATCH(tblTeamSch[[#This Row],[Game Num]],[1]!tblSchedule[GameNum],0)),"")</f>
        <v>45997</v>
      </c>
      <c r="I1600" s="9">
        <f>IFERROR(INDEX([1]!tblSchedule[Game Time],MATCH(tblTeamSch[[#This Row],[Game Num]],[1]!tblSchedule[GameNum],0)),"")</f>
        <v>0.41666666666666669</v>
      </c>
      <c r="J1600" s="10" t="str">
        <f>IFERROR(INDEX([1]!tblTeams[Organization],MATCH(tblTeamSch[[#This Row],[Team]],[1]!tblTeams[Team],0)),"")</f>
        <v>St. Margaret Mary</v>
      </c>
      <c r="K1600" s="10" t="str">
        <f>IFERROR(INDEX([1]!tblOrg[Abbr],MATCH(tblTeamSch[[#This Row],[Org]],[1]!tblOrg[Organization],0)),"")</f>
        <v>SMM</v>
      </c>
      <c r="L1600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0" s="10" t="str">
        <f>IFERROR(INDEX(IF(tblTeamSch[[#This Row],[1vs2]]=1,[1]!tblSchedule[Team 2 Name],[1]!tblSchedule[Team 1 Name]),MATCH(tblTeamSch[[#This Row],[Game Num]],[1]!tblSchedule[GameNum],0)),"")</f>
        <v>Holy Trinity BB 7/8G #1</v>
      </c>
      <c r="N1600" s="6"/>
      <c r="O1600" s="6"/>
      <c r="P1600" s="6"/>
      <c r="Q1600" s="6">
        <f>INDEX([1]!tblSchedule[Home Game],MATCH(tblTeamSch[[#This Row],[Game Num]],[1]!tblSchedule[GameNum],0))</f>
        <v>0</v>
      </c>
      <c r="R1600" s="7" t="e">
        <f>IF(COUNTIFS(tblTeamSch[Team],tblTeamSch[[#This Row],[Team]],#REF!,1)&gt;1,"Y","")</f>
        <v>#REF!</v>
      </c>
      <c r="S1600" s="6">
        <f>INDEX([1]!tblLoc[Score],MATCH(INDEX([1]!tblOrg[Loc],MATCH(tblTeamSch[[#This Row],[Org]],[1]!tblOrg[Organization],0)),[1]!tblLoc[Loc],0))</f>
        <v>0</v>
      </c>
      <c r="T1600" s="6" t="e">
        <f>INDEX([1]!tblLoc[Score],MATCH(INDEX([1]!tblOrg[Loc],MATCH(#REF!,[1]!tblOrg[Abbr],0)),[1]!tblLoc[Loc],0))</f>
        <v>#REF!</v>
      </c>
      <c r="U1600" s="6">
        <f>IFERROR(INDEX([1]!tblLoc[Score],MATCH(INDEX([1]!tblOrg[Loc],MATCH(INDEX(FacList,MATCH(tblTeamSch[[#This Row],[Facility]],INDEX(FacList,,1),0),3),[1]!tblOrg[Org Num],0)),[1]!tblLoc[Loc],0)),"")</f>
        <v>7</v>
      </c>
      <c r="V1600" s="6">
        <f>IF(OR(tblTeamSch[[#This Row],[Court]]="",tblTeamSch[[#This Row],[Home]]&gt;0),0,IF(tblTeamSch[[#This Row],[Court]]&lt;10,0,IF(tblTeamSch[[#This Row],[Home Court]]=10,0,10)))</f>
        <v>0</v>
      </c>
      <c r="W1600" s="6" t="e">
        <f>COUNTIFS(tblTeamSch[Travel Score for Game],10,tblTeamSch[Home],0,#REF!,#REF!)</f>
        <v>#REF!</v>
      </c>
      <c r="X1600" s="6" t="str">
        <f>IFERROR(INDEX(tblTeamSch[Overall Travel Score],MATCH(tblTeamSch[[#This Row],[Opponent]],tblTeamSch[Team],0)),"")</f>
        <v/>
      </c>
      <c r="Y1600" s="6" cm="1">
        <f t="array" ref="Y1600">IF(Y1599="Num",1,IF(Y1599="","",IF(Y1599+1&gt;TotalNumRegGames*2,"",Y1599+1)))</f>
        <v>1599</v>
      </c>
    </row>
    <row r="1601" spans="1:25" ht="13.35" customHeight="1" x14ac:dyDescent="0.3">
      <c r="A1601" s="6" cm="1">
        <f t="array" ref="A16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750</v>
      </c>
      <c r="B1601" s="6" cm="1">
        <f t="array" ref="B16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1" s="6">
        <f>IFERROR(INDEX([1]!tblSchedule[Week Game Scheduled],MATCH(tblTeamSch[[#This Row],[Game Num]],[1]!tblSchedule[GameNum],0)),"")</f>
        <v>51</v>
      </c>
      <c r="D1601" s="6">
        <f>IFERROR(INDEX([1]!tblSchedule[Round],MATCH(tblTeamSch[[#This Row],[Game Num]],[1]!tblSchedule[GameNum],0)),"")</f>
        <v>2</v>
      </c>
      <c r="E1601" s="6">
        <f>IFERROR(INDEX([1]!tblSchedule[Rnd Sch],MATCH(tblTeamSch[[#This Row],[Game Num]],[1]!tblSchedule[GameNum],0)),"")</f>
        <v>2</v>
      </c>
      <c r="F1601" s="6" t="str">
        <f>IFERROR(INDEX([1]!tblSchedule[DLC],MATCH(tblTeamSch[[#This Row],[Game Num]],[1]!tblSchedule[GameNum],0)),"")</f>
        <v>8G1AA</v>
      </c>
      <c r="G1601" s="7" t="str">
        <f>IFERROR(INDEX([1]!tblSchedule[Facility],MATCH(tblTeamSch[[#This Row],[Game Num]],[1]!tblSchedule[GameNum],0)),"")</f>
        <v>St. Margaret Mary Gym</v>
      </c>
      <c r="H1601" s="8">
        <f>IFERROR(INDEX([1]!tblSchedule[Game Date],MATCH(tblTeamSch[[#This Row],[Game Num]],[1]!tblSchedule[GameNum],0)),"")</f>
        <v>46005</v>
      </c>
      <c r="I1601" s="9">
        <f>IFERROR(INDEX([1]!tblSchedule[Game Time],MATCH(tblTeamSch[[#This Row],[Game Num]],[1]!tblSchedule[GameNum],0)),"")</f>
        <v>0.60416666666666663</v>
      </c>
      <c r="J1601" s="10" t="str">
        <f>IFERROR(INDEX([1]!tblTeams[Organization],MATCH(tblTeamSch[[#This Row],[Team]],[1]!tblTeams[Team],0)),"")</f>
        <v>St. Margaret Mary</v>
      </c>
      <c r="K1601" s="10" t="str">
        <f>IFERROR(INDEX([1]!tblOrg[Abbr],MATCH(tblTeamSch[[#This Row],[Org]],[1]!tblOrg[Organization],0)),"")</f>
        <v>SMM</v>
      </c>
      <c r="L1601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1" s="10" t="str">
        <f>IFERROR(INDEX(IF(tblTeamSch[[#This Row],[1vs2]]=1,[1]!tblSchedule[Team 2 Name],[1]!tblSchedule[Team 1 Name]),MATCH(tblTeamSch[[#This Row],[Game Num]],[1]!tblSchedule[GameNum],0)),"")</f>
        <v>St. Albert BB 8G#1</v>
      </c>
      <c r="N1601" s="6"/>
      <c r="O1601" s="6"/>
      <c r="P1601" s="6"/>
      <c r="Q1601" s="6">
        <f>INDEX([1]!tblSchedule[Home Game],MATCH(tblTeamSch[[#This Row],[Game Num]],[1]!tblSchedule[GameNum],0))</f>
        <v>1</v>
      </c>
      <c r="R1601" s="7" t="e">
        <f>IF(COUNTIFS(tblTeamSch[Team],tblTeamSch[[#This Row],[Team]],#REF!,1)&gt;1,"Y","")</f>
        <v>#REF!</v>
      </c>
      <c r="S1601" s="6">
        <f>INDEX([1]!tblLoc[Score],MATCH(INDEX([1]!tblOrg[Loc],MATCH(tblTeamSch[[#This Row],[Org]],[1]!tblOrg[Organization],0)),[1]!tblLoc[Loc],0))</f>
        <v>0</v>
      </c>
      <c r="T1601" s="6" t="e">
        <f>INDEX([1]!tblLoc[Score],MATCH(INDEX([1]!tblOrg[Loc],MATCH(#REF!,[1]!tblOrg[Abbr],0)),[1]!tblLoc[Loc],0))</f>
        <v>#REF!</v>
      </c>
      <c r="U1601" s="6">
        <f>IFERROR(INDEX([1]!tblLoc[Score],MATCH(INDEX([1]!tblOrg[Loc],MATCH(INDEX(FacList,MATCH(tblTeamSch[[#This Row],[Facility]],INDEX(FacList,,1),0),3),[1]!tblOrg[Org Num],0)),[1]!tblLoc[Loc],0)),"")</f>
        <v>0</v>
      </c>
      <c r="V1601" s="6">
        <f>IF(OR(tblTeamSch[[#This Row],[Court]]="",tblTeamSch[[#This Row],[Home]]&gt;0),0,IF(tblTeamSch[[#This Row],[Court]]&lt;10,0,IF(tblTeamSch[[#This Row],[Home Court]]=10,0,10)))</f>
        <v>0</v>
      </c>
      <c r="W1601" s="6" t="e">
        <f>COUNTIFS(tblTeamSch[Travel Score for Game],10,tblTeamSch[Home],0,#REF!,#REF!)</f>
        <v>#REF!</v>
      </c>
      <c r="X1601" s="6" t="str">
        <f>IFERROR(INDEX(tblTeamSch[Overall Travel Score],MATCH(tblTeamSch[[#This Row],[Opponent]],tblTeamSch[Team],0)),"")</f>
        <v/>
      </c>
      <c r="Y1601" s="6" cm="1">
        <f t="array" ref="Y1601">IF(Y1600="Num",1,IF(Y1600="","",IF(Y1600+1&gt;TotalNumRegGames*2,"",Y1600+1)))</f>
        <v>1600</v>
      </c>
    </row>
    <row r="1602" spans="1:25" ht="13.35" customHeight="1" x14ac:dyDescent="0.3">
      <c r="A1602" s="6" cm="1">
        <f t="array" ref="A16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756</v>
      </c>
      <c r="B1602" s="6" cm="1">
        <f t="array" ref="B16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02" s="6">
        <f>IFERROR(INDEX([1]!tblSchedule[Week Game Scheduled],MATCH(tblTeamSch[[#This Row],[Game Num]],[1]!tblSchedule[GameNum],0)),"")</f>
        <v>5</v>
      </c>
      <c r="D1602" s="6">
        <f>IFERROR(INDEX([1]!tblSchedule[Round],MATCH(tblTeamSch[[#This Row],[Game Num]],[1]!tblSchedule[GameNum],0)),"")</f>
        <v>3</v>
      </c>
      <c r="E1602" s="6">
        <f>IFERROR(INDEX([1]!tblSchedule[Rnd Sch],MATCH(tblTeamSch[[#This Row],[Game Num]],[1]!tblSchedule[GameNum],0)),"")</f>
        <v>3</v>
      </c>
      <c r="F1602" s="6" t="str">
        <f>IFERROR(INDEX([1]!tblSchedule[DLC],MATCH(tblTeamSch[[#This Row],[Game Num]],[1]!tblSchedule[GameNum],0)),"")</f>
        <v>8G1AA</v>
      </c>
      <c r="G1602" s="7" t="str">
        <f>IFERROR(INDEX([1]!tblSchedule[Facility],MATCH(tblTeamSch[[#This Row],[Game Num]],[1]!tblSchedule[GameNum],0)),"")</f>
        <v>St Lawrence</v>
      </c>
      <c r="H1602" s="8">
        <f>IFERROR(INDEX([1]!tblSchedule[Game Date],MATCH(tblTeamSch[[#This Row],[Game Num]],[1]!tblSchedule[GameNum],0)),"")</f>
        <v>46025</v>
      </c>
      <c r="I1602" s="9">
        <f>IFERROR(INDEX([1]!tblSchedule[Game Time],MATCH(tblTeamSch[[#This Row],[Game Num]],[1]!tblSchedule[GameNum],0)),"")</f>
        <v>0.375</v>
      </c>
      <c r="J1602" s="10" t="str">
        <f>IFERROR(INDEX([1]!tblTeams[Organization],MATCH(tblTeamSch[[#This Row],[Team]],[1]!tblTeams[Team],0)),"")</f>
        <v>St. Margaret Mary</v>
      </c>
      <c r="K1602" s="10" t="str">
        <f>IFERROR(INDEX([1]!tblOrg[Abbr],MATCH(tblTeamSch[[#This Row],[Org]],[1]!tblOrg[Organization],0)),"")</f>
        <v>SMM</v>
      </c>
      <c r="L1602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2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1602" s="6"/>
      <c r="O1602" s="6"/>
      <c r="P1602" s="6"/>
      <c r="Q1602" s="6">
        <f>INDEX([1]!tblSchedule[Home Game],MATCH(tblTeamSch[[#This Row],[Game Num]],[1]!tblSchedule[GameNum],0))</f>
        <v>1</v>
      </c>
      <c r="R1602" s="7" t="e">
        <f>IF(COUNTIFS(tblTeamSch[Team],tblTeamSch[[#This Row],[Team]],#REF!,1)&gt;1,"Y","")</f>
        <v>#REF!</v>
      </c>
      <c r="S1602" s="6">
        <f>INDEX([1]!tblLoc[Score],MATCH(INDEX([1]!tblOrg[Loc],MATCH(tblTeamSch[[#This Row],[Org]],[1]!tblOrg[Organization],0)),[1]!tblLoc[Loc],0))</f>
        <v>0</v>
      </c>
      <c r="T1602" s="6" t="e">
        <f>INDEX([1]!tblLoc[Score],MATCH(INDEX([1]!tblOrg[Loc],MATCH(#REF!,[1]!tblOrg[Abbr],0)),[1]!tblLoc[Loc],0))</f>
        <v>#REF!</v>
      </c>
      <c r="U1602" s="6">
        <f>IFERROR(INDEX([1]!tblLoc[Score],MATCH(INDEX([1]!tblOrg[Loc],MATCH(INDEX(FacList,MATCH(tblTeamSch[[#This Row],[Facility]],INDEX(FacList,,1),0),3),[1]!tblOrg[Org Num],0)),[1]!tblLoc[Loc],0)),"")</f>
        <v>10</v>
      </c>
      <c r="V1602" s="6">
        <f>IF(OR(tblTeamSch[[#This Row],[Court]]="",tblTeamSch[[#This Row],[Home]]&gt;0),0,IF(tblTeamSch[[#This Row],[Court]]&lt;10,0,IF(tblTeamSch[[#This Row],[Home Court]]=10,0,10)))</f>
        <v>0</v>
      </c>
      <c r="W1602" s="6" t="e">
        <f>COUNTIFS(tblTeamSch[Travel Score for Game],10,tblTeamSch[Home],0,#REF!,#REF!)</f>
        <v>#REF!</v>
      </c>
      <c r="X1602" s="6" t="str">
        <f>IFERROR(INDEX(tblTeamSch[Overall Travel Score],MATCH(tblTeamSch[[#This Row],[Opponent]],tblTeamSch[Team],0)),"")</f>
        <v/>
      </c>
      <c r="Y1602" s="6" cm="1">
        <f t="array" ref="Y1602">IF(Y1601="Num",1,IF(Y1601="","",IF(Y1601+1&gt;TotalNumRegGames*2,"",Y1601+1)))</f>
        <v>1601</v>
      </c>
    </row>
    <row r="1603" spans="1:25" ht="13.35" customHeight="1" x14ac:dyDescent="0.3">
      <c r="A1603" s="6" cm="1">
        <f t="array" ref="A16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762</v>
      </c>
      <c r="B1603" s="6" cm="1">
        <f t="array" ref="B16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3" s="6">
        <f>IFERROR(INDEX([1]!tblSchedule[Week Game Scheduled],MATCH(tblTeamSch[[#This Row],[Game Num]],[1]!tblSchedule[GameNum],0)),"")</f>
        <v>6</v>
      </c>
      <c r="D1603" s="6">
        <f>IFERROR(INDEX([1]!tblSchedule[Round],MATCH(tblTeamSch[[#This Row],[Game Num]],[1]!tblSchedule[GameNum],0)),"")</f>
        <v>4</v>
      </c>
      <c r="E1603" s="6">
        <f>IFERROR(INDEX([1]!tblSchedule[Rnd Sch],MATCH(tblTeamSch[[#This Row],[Game Num]],[1]!tblSchedule[GameNum],0)),"")</f>
        <v>4</v>
      </c>
      <c r="F1603" s="6" t="str">
        <f>IFERROR(INDEX([1]!tblSchedule[DLC],MATCH(tblTeamSch[[#This Row],[Game Num]],[1]!tblSchedule[GameNum],0)),"")</f>
        <v>8G1AA</v>
      </c>
      <c r="G1603" s="7" t="str">
        <f>IFERROR(INDEX([1]!tblSchedule[Facility],MATCH(tblTeamSch[[#This Row],[Game Num]],[1]!tblSchedule[GameNum],0)),"")</f>
        <v>St. Michael Community Center</v>
      </c>
      <c r="H1603" s="8">
        <f>IFERROR(INDEX([1]!tblSchedule[Game Date],MATCH(tblTeamSch[[#This Row],[Game Num]],[1]!tblSchedule[GameNum],0)),"")</f>
        <v>46032</v>
      </c>
      <c r="I1603" s="9">
        <f>IFERROR(INDEX([1]!tblSchedule[Game Time],MATCH(tblTeamSch[[#This Row],[Game Num]],[1]!tblSchedule[GameNum],0)),"")</f>
        <v>0.375</v>
      </c>
      <c r="J1603" s="10" t="str">
        <f>IFERROR(INDEX([1]!tblTeams[Organization],MATCH(tblTeamSch[[#This Row],[Team]],[1]!tblTeams[Team],0)),"")</f>
        <v>St. Margaret Mary</v>
      </c>
      <c r="K1603" s="10" t="str">
        <f>IFERROR(INDEX([1]!tblOrg[Abbr],MATCH(tblTeamSch[[#This Row],[Org]],[1]!tblOrg[Organization],0)),"")</f>
        <v>SMM</v>
      </c>
      <c r="L1603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3" s="10" t="str">
        <f>IFERROR(INDEX(IF(tblTeamSch[[#This Row],[1vs2]]=1,[1]!tblSchedule[Team 2 Name],[1]!tblSchedule[Team 1 Name]),MATCH(tblTeamSch[[#This Row],[Game Num]],[1]!tblSchedule[GameNum],0)),"")</f>
        <v>St Michael BB 8G#1</v>
      </c>
      <c r="N1603" s="6"/>
      <c r="O1603" s="6"/>
      <c r="P1603" s="6"/>
      <c r="Q1603" s="6">
        <f>INDEX([1]!tblSchedule[Home Game],MATCH(tblTeamSch[[#This Row],[Game Num]],[1]!tblSchedule[GameNum],0))</f>
        <v>1</v>
      </c>
      <c r="R1603" s="7" t="e">
        <f>IF(COUNTIFS(tblTeamSch[Team],tblTeamSch[[#This Row],[Team]],#REF!,1)&gt;1,"Y","")</f>
        <v>#REF!</v>
      </c>
      <c r="S1603" s="6">
        <f>INDEX([1]!tblLoc[Score],MATCH(INDEX([1]!tblOrg[Loc],MATCH(tblTeamSch[[#This Row],[Org]],[1]!tblOrg[Organization],0)),[1]!tblLoc[Loc],0))</f>
        <v>0</v>
      </c>
      <c r="T1603" s="6" t="e">
        <f>INDEX([1]!tblLoc[Score],MATCH(INDEX([1]!tblOrg[Loc],MATCH(#REF!,[1]!tblOrg[Abbr],0)),[1]!tblLoc[Loc],0))</f>
        <v>#REF!</v>
      </c>
      <c r="U1603" s="6">
        <f>IFERROR(INDEX([1]!tblLoc[Score],MATCH(INDEX([1]!tblOrg[Loc],MATCH(INDEX(FacList,MATCH(tblTeamSch[[#This Row],[Facility]],INDEX(FacList,,1),0),3),[1]!tblOrg[Org Num],0)),[1]!tblLoc[Loc],0)),"")</f>
        <v>7</v>
      </c>
      <c r="V1603" s="6">
        <f>IF(OR(tblTeamSch[[#This Row],[Court]]="",tblTeamSch[[#This Row],[Home]]&gt;0),0,IF(tblTeamSch[[#This Row],[Court]]&lt;10,0,IF(tblTeamSch[[#This Row],[Home Court]]=10,0,10)))</f>
        <v>0</v>
      </c>
      <c r="W1603" s="6" t="e">
        <f>COUNTIFS(tblTeamSch[Travel Score for Game],10,tblTeamSch[Home],0,#REF!,#REF!)</f>
        <v>#REF!</v>
      </c>
      <c r="X1603" s="6" t="str">
        <f>IFERROR(INDEX(tblTeamSch[Overall Travel Score],MATCH(tblTeamSch[[#This Row],[Opponent]],tblTeamSch[Team],0)),"")</f>
        <v/>
      </c>
      <c r="Y1603" s="6" cm="1">
        <f t="array" ref="Y1603">IF(Y1602="Num",1,IF(Y1602="","",IF(Y1602+1&gt;TotalNumRegGames*2,"",Y1602+1)))</f>
        <v>1602</v>
      </c>
    </row>
    <row r="1604" spans="1:25" ht="13.35" customHeight="1" x14ac:dyDescent="0.3">
      <c r="A1604" s="6" cm="1">
        <f t="array" ref="A16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767</v>
      </c>
      <c r="B1604" s="6" cm="1">
        <f t="array" ref="B16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4" s="6">
        <f>IFERROR(INDEX([1]!tblSchedule[Week Game Scheduled],MATCH(tblTeamSch[[#This Row],[Game Num]],[1]!tblSchedule[GameNum],0)),"")</f>
        <v>7</v>
      </c>
      <c r="D1604" s="6">
        <f>IFERROR(INDEX([1]!tblSchedule[Round],MATCH(tblTeamSch[[#This Row],[Game Num]],[1]!tblSchedule[GameNum],0)),"")</f>
        <v>5</v>
      </c>
      <c r="E1604" s="6">
        <f>IFERROR(INDEX([1]!tblSchedule[Rnd Sch],MATCH(tblTeamSch[[#This Row],[Game Num]],[1]!tblSchedule[GameNum],0)),"")</f>
        <v>5</v>
      </c>
      <c r="F1604" s="6" t="str">
        <f>IFERROR(INDEX([1]!tblSchedule[DLC],MATCH(tblTeamSch[[#This Row],[Game Num]],[1]!tblSchedule[GameNum],0)),"")</f>
        <v>8G1AA</v>
      </c>
      <c r="G1604" s="7" t="str">
        <f>IFERROR(INDEX([1]!tblSchedule[Facility],MATCH(tblTeamSch[[#This Row],[Game Num]],[1]!tblSchedule[GameNum],0)),"")</f>
        <v>St. Margaret Mary Gym</v>
      </c>
      <c r="H1604" s="8">
        <f>IFERROR(INDEX([1]!tblSchedule[Game Date],MATCH(tblTeamSch[[#This Row],[Game Num]],[1]!tblSchedule[GameNum],0)),"")</f>
        <v>46039</v>
      </c>
      <c r="I1604" s="9">
        <f>IFERROR(INDEX([1]!tblSchedule[Game Time],MATCH(tblTeamSch[[#This Row],[Game Num]],[1]!tblSchedule[GameNum],0)),"")</f>
        <v>0.375</v>
      </c>
      <c r="J1604" s="10" t="str">
        <f>IFERROR(INDEX([1]!tblTeams[Organization],MATCH(tblTeamSch[[#This Row],[Team]],[1]!tblTeams[Team],0)),"")</f>
        <v>St. Margaret Mary</v>
      </c>
      <c r="K1604" s="10" t="str">
        <f>IFERROR(INDEX([1]!tblOrg[Abbr],MATCH(tblTeamSch[[#This Row],[Org]],[1]!tblOrg[Organization],0)),"")</f>
        <v>SMM</v>
      </c>
      <c r="L1604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4" s="10" t="str">
        <f>IFERROR(INDEX(IF(tblTeamSch[[#This Row],[1vs2]]=1,[1]!tblSchedule[Team 2 Name],[1]!tblSchedule[Team 1 Name]),MATCH(tblTeamSch[[#This Row],[Game Num]],[1]!tblSchedule[GameNum],0)),"")</f>
        <v>St. Raphael BB 8G #1</v>
      </c>
      <c r="N1604" s="6"/>
      <c r="O1604" s="6"/>
      <c r="P1604" s="6"/>
      <c r="Q1604" s="6">
        <f>INDEX([1]!tblSchedule[Home Game],MATCH(tblTeamSch[[#This Row],[Game Num]],[1]!tblSchedule[GameNum],0))</f>
        <v>1</v>
      </c>
      <c r="R1604" s="7" t="e">
        <f>IF(COUNTIFS(tblTeamSch[Team],tblTeamSch[[#This Row],[Team]],#REF!,1)&gt;1,"Y","")</f>
        <v>#REF!</v>
      </c>
      <c r="S1604" s="6">
        <f>INDEX([1]!tblLoc[Score],MATCH(INDEX([1]!tblOrg[Loc],MATCH(tblTeamSch[[#This Row],[Org]],[1]!tblOrg[Organization],0)),[1]!tblLoc[Loc],0))</f>
        <v>0</v>
      </c>
      <c r="T1604" s="6" t="e">
        <f>INDEX([1]!tblLoc[Score],MATCH(INDEX([1]!tblOrg[Loc],MATCH(#REF!,[1]!tblOrg[Abbr],0)),[1]!tblLoc[Loc],0))</f>
        <v>#REF!</v>
      </c>
      <c r="U1604" s="6">
        <f>IFERROR(INDEX([1]!tblLoc[Score],MATCH(INDEX([1]!tblOrg[Loc],MATCH(INDEX(FacList,MATCH(tblTeamSch[[#This Row],[Facility]],INDEX(FacList,,1),0),3),[1]!tblOrg[Org Num],0)),[1]!tblLoc[Loc],0)),"")</f>
        <v>0</v>
      </c>
      <c r="V1604" s="6">
        <f>IF(OR(tblTeamSch[[#This Row],[Court]]="",tblTeamSch[[#This Row],[Home]]&gt;0),0,IF(tblTeamSch[[#This Row],[Court]]&lt;10,0,IF(tblTeamSch[[#This Row],[Home Court]]=10,0,10)))</f>
        <v>0</v>
      </c>
      <c r="W1604" s="6" t="e">
        <f>COUNTIFS(tblTeamSch[Travel Score for Game],10,tblTeamSch[Home],0,#REF!,#REF!)</f>
        <v>#REF!</v>
      </c>
      <c r="X1604" s="6" t="str">
        <f>IFERROR(INDEX(tblTeamSch[Overall Travel Score],MATCH(tblTeamSch[[#This Row],[Opponent]],tblTeamSch[Team],0)),"")</f>
        <v/>
      </c>
      <c r="Y1604" s="6" cm="1">
        <f t="array" ref="Y1604">IF(Y1603="Num",1,IF(Y1603="","",IF(Y1603+1&gt;TotalNumRegGames*2,"",Y1603+1)))</f>
        <v>1603</v>
      </c>
    </row>
    <row r="1605" spans="1:25" ht="13.35" customHeight="1" x14ac:dyDescent="0.3">
      <c r="A1605" s="6" cm="1">
        <f t="array" ref="A16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772</v>
      </c>
      <c r="B1605" s="6" cm="1">
        <f t="array" ref="B16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5" s="6">
        <f>IFERROR(INDEX([1]!tblSchedule[Week Game Scheduled],MATCH(tblTeamSch[[#This Row],[Game Num]],[1]!tblSchedule[GameNum],0)),"")</f>
        <v>8</v>
      </c>
      <c r="D1605" s="6">
        <f>IFERROR(INDEX([1]!tblSchedule[Round],MATCH(tblTeamSch[[#This Row],[Game Num]],[1]!tblSchedule[GameNum],0)),"")</f>
        <v>6</v>
      </c>
      <c r="E1605" s="6">
        <f>IFERROR(INDEX([1]!tblSchedule[Rnd Sch],MATCH(tblTeamSch[[#This Row],[Game Num]],[1]!tblSchedule[GameNum],0)),"")</f>
        <v>6</v>
      </c>
      <c r="F1605" s="6" t="str">
        <f>IFERROR(INDEX([1]!tblSchedule[DLC],MATCH(tblTeamSch[[#This Row],[Game Num]],[1]!tblSchedule[GameNum],0)),"")</f>
        <v>8G1AA</v>
      </c>
      <c r="G1605" s="7" t="str">
        <f>IFERROR(INDEX([1]!tblSchedule[Facility],MATCH(tblTeamSch[[#This Row],[Game Num]],[1]!tblSchedule[GameNum],0)),"")</f>
        <v>St. Margaret Mary Gym</v>
      </c>
      <c r="H1605" s="8">
        <f>IFERROR(INDEX([1]!tblSchedule[Game Date],MATCH(tblTeamSch[[#This Row],[Game Num]],[1]!tblSchedule[GameNum],0)),"")</f>
        <v>46046</v>
      </c>
      <c r="I1605" s="9">
        <f>IFERROR(INDEX([1]!tblSchedule[Game Time],MATCH(tblTeamSch[[#This Row],[Game Num]],[1]!tblSchedule[GameNum],0)),"")</f>
        <v>0.375</v>
      </c>
      <c r="J1605" s="10" t="str">
        <f>IFERROR(INDEX([1]!tblTeams[Organization],MATCH(tblTeamSch[[#This Row],[Team]],[1]!tblTeams[Team],0)),"")</f>
        <v>St. Margaret Mary</v>
      </c>
      <c r="K1605" s="10" t="str">
        <f>IFERROR(INDEX([1]!tblOrg[Abbr],MATCH(tblTeamSch[[#This Row],[Org]],[1]!tblOrg[Organization],0)),"")</f>
        <v>SMM</v>
      </c>
      <c r="L1605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5" s="10" t="str">
        <f>IFERROR(INDEX(IF(tblTeamSch[[#This Row],[1vs2]]=1,[1]!tblSchedule[Team 2 Name],[1]!tblSchedule[Team 1 Name]),MATCH(tblTeamSch[[#This Row],[Game Num]],[1]!tblSchedule[GameNum],0)),"")</f>
        <v>St Patrick BB 8G#1</v>
      </c>
      <c r="N1605" s="6"/>
      <c r="O1605" s="6"/>
      <c r="P1605" s="6"/>
      <c r="Q1605" s="6">
        <f>INDEX([1]!tblSchedule[Home Game],MATCH(tblTeamSch[[#This Row],[Game Num]],[1]!tblSchedule[GameNum],0))</f>
        <v>1</v>
      </c>
      <c r="R1605" s="7" t="e">
        <f>IF(COUNTIFS(tblTeamSch[Team],tblTeamSch[[#This Row],[Team]],#REF!,1)&gt;1,"Y","")</f>
        <v>#REF!</v>
      </c>
      <c r="S1605" s="6">
        <f>INDEX([1]!tblLoc[Score],MATCH(INDEX([1]!tblOrg[Loc],MATCH(tblTeamSch[[#This Row],[Org]],[1]!tblOrg[Organization],0)),[1]!tblLoc[Loc],0))</f>
        <v>0</v>
      </c>
      <c r="T1605" s="6" t="e">
        <f>INDEX([1]!tblLoc[Score],MATCH(INDEX([1]!tblOrg[Loc],MATCH(#REF!,[1]!tblOrg[Abbr],0)),[1]!tblLoc[Loc],0))</f>
        <v>#REF!</v>
      </c>
      <c r="U1605" s="6">
        <f>IFERROR(INDEX([1]!tblLoc[Score],MATCH(INDEX([1]!tblOrg[Loc],MATCH(INDEX(FacList,MATCH(tblTeamSch[[#This Row],[Facility]],INDEX(FacList,,1),0),3),[1]!tblOrg[Org Num],0)),[1]!tblLoc[Loc],0)),"")</f>
        <v>0</v>
      </c>
      <c r="V1605" s="6">
        <f>IF(OR(tblTeamSch[[#This Row],[Court]]="",tblTeamSch[[#This Row],[Home]]&gt;0),0,IF(tblTeamSch[[#This Row],[Court]]&lt;10,0,IF(tblTeamSch[[#This Row],[Home Court]]=10,0,10)))</f>
        <v>0</v>
      </c>
      <c r="W1605" s="6" t="e">
        <f>COUNTIFS(tblTeamSch[Travel Score for Game],10,tblTeamSch[Home],0,#REF!,#REF!)</f>
        <v>#REF!</v>
      </c>
      <c r="X1605" s="6" t="str">
        <f>IFERROR(INDEX(tblTeamSch[Overall Travel Score],MATCH(tblTeamSch[[#This Row],[Opponent]],tblTeamSch[Team],0)),"")</f>
        <v/>
      </c>
      <c r="Y1605" s="6" cm="1">
        <f t="array" ref="Y1605">IF(Y1604="Num",1,IF(Y1604="","",IF(Y1604+1&gt;TotalNumRegGames*2,"",Y1604+1)))</f>
        <v>1604</v>
      </c>
    </row>
    <row r="1606" spans="1:25" ht="13.35" customHeight="1" x14ac:dyDescent="0.3">
      <c r="A1606" s="6" cm="1">
        <f t="array" ref="A16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780</v>
      </c>
      <c r="B1606" s="6" cm="1">
        <f t="array" ref="B16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6" s="6">
        <f>IFERROR(INDEX([1]!tblSchedule[Week Game Scheduled],MATCH(tblTeamSch[[#This Row],[Game Num]],[1]!tblSchedule[GameNum],0)),"")</f>
        <v>9</v>
      </c>
      <c r="D1606" s="6">
        <f>IFERROR(INDEX([1]!tblSchedule[Round],MATCH(tblTeamSch[[#This Row],[Game Num]],[1]!tblSchedule[GameNum],0)),"")</f>
        <v>7</v>
      </c>
      <c r="E1606" s="6">
        <f>IFERROR(INDEX([1]!tblSchedule[Rnd Sch],MATCH(tblTeamSch[[#This Row],[Game Num]],[1]!tblSchedule[GameNum],0)),"")</f>
        <v>7</v>
      </c>
      <c r="F1606" s="6" t="str">
        <f>IFERROR(INDEX([1]!tblSchedule[DLC],MATCH(tblTeamSch[[#This Row],[Game Num]],[1]!tblSchedule[GameNum],0)),"")</f>
        <v>8G1AA</v>
      </c>
      <c r="G1606" s="7" t="str">
        <f>IFERROR(INDEX([1]!tblSchedule[Facility],MATCH(tblTeamSch[[#This Row],[Game Num]],[1]!tblSchedule[GameNum],0)),"")</f>
        <v>St. Margaret Mary Gym</v>
      </c>
      <c r="H1606" s="8">
        <f>IFERROR(INDEX([1]!tblSchedule[Game Date],MATCH(tblTeamSch[[#This Row],[Game Num]],[1]!tblSchedule[GameNum],0)),"")</f>
        <v>46053</v>
      </c>
      <c r="I1606" s="9">
        <f>IFERROR(INDEX([1]!tblSchedule[Game Time],MATCH(tblTeamSch[[#This Row],[Game Num]],[1]!tblSchedule[GameNum],0)),"")</f>
        <v>0.58333333333333337</v>
      </c>
      <c r="J1606" s="10" t="str">
        <f>IFERROR(INDEX([1]!tblTeams[Organization],MATCH(tblTeamSch[[#This Row],[Team]],[1]!tblTeams[Team],0)),"")</f>
        <v>St. Margaret Mary</v>
      </c>
      <c r="K1606" s="10" t="str">
        <f>IFERROR(INDEX([1]!tblOrg[Abbr],MATCH(tblTeamSch[[#This Row],[Org]],[1]!tblOrg[Organization],0)),"")</f>
        <v>SMM</v>
      </c>
      <c r="L1606" s="10" t="str">
        <f>IFERROR(INDEX(IF(tblTeamSch[[#This Row],[1vs2]]=1,[1]!tblSchedule[Team 1 Name],[1]!tblSchedule[Team 2 Name]),MATCH(tblTeamSch[[#This Row],[Game Num]],[1]!tblSchedule[GameNum],0)),"")</f>
        <v>St. Margaret Mary BB 8G#1</v>
      </c>
      <c r="M1606" s="10" t="str">
        <f>IFERROR(INDEX(IF(tblTeamSch[[#This Row],[1vs2]]=1,[1]!tblSchedule[Team 2 Name],[1]!tblSchedule[Team 1 Name]),MATCH(tblTeamSch[[#This Row],[Game Num]],[1]!tblSchedule[GameNum],0)),"")</f>
        <v>St Agnes BB 8G#1</v>
      </c>
      <c r="N1606" s="6"/>
      <c r="O1606" s="6"/>
      <c r="P1606" s="6"/>
      <c r="Q1606" s="6">
        <f>INDEX([1]!tblSchedule[Home Game],MATCH(tblTeamSch[[#This Row],[Game Num]],[1]!tblSchedule[GameNum],0))</f>
        <v>1</v>
      </c>
      <c r="R1606" s="7" t="e">
        <f>IF(COUNTIFS(tblTeamSch[Team],tblTeamSch[[#This Row],[Team]],#REF!,1)&gt;1,"Y","")</f>
        <v>#REF!</v>
      </c>
      <c r="S1606" s="6">
        <f>INDEX([1]!tblLoc[Score],MATCH(INDEX([1]!tblOrg[Loc],MATCH(tblTeamSch[[#This Row],[Org]],[1]!tblOrg[Organization],0)),[1]!tblLoc[Loc],0))</f>
        <v>0</v>
      </c>
      <c r="T1606" s="6" t="e">
        <f>INDEX([1]!tblLoc[Score],MATCH(INDEX([1]!tblOrg[Loc],MATCH(#REF!,[1]!tblOrg[Abbr],0)),[1]!tblLoc[Loc],0))</f>
        <v>#REF!</v>
      </c>
      <c r="U1606" s="6">
        <f>IFERROR(INDEX([1]!tblLoc[Score],MATCH(INDEX([1]!tblOrg[Loc],MATCH(INDEX(FacList,MATCH(tblTeamSch[[#This Row],[Facility]],INDEX(FacList,,1),0),3),[1]!tblOrg[Org Num],0)),[1]!tblLoc[Loc],0)),"")</f>
        <v>0</v>
      </c>
      <c r="V1606" s="6">
        <f>IF(OR(tblTeamSch[[#This Row],[Court]]="",tblTeamSch[[#This Row],[Home]]&gt;0),0,IF(tblTeamSch[[#This Row],[Court]]&lt;10,0,IF(tblTeamSch[[#This Row],[Home Court]]=10,0,10)))</f>
        <v>0</v>
      </c>
      <c r="W1606" s="6" t="e">
        <f>COUNTIFS(tblTeamSch[Travel Score for Game],10,tblTeamSch[Home],0,#REF!,#REF!)</f>
        <v>#REF!</v>
      </c>
      <c r="X1606" s="6" t="str">
        <f>IFERROR(INDEX(tblTeamSch[Overall Travel Score],MATCH(tblTeamSch[[#This Row],[Opponent]],tblTeamSch[Team],0)),"")</f>
        <v/>
      </c>
      <c r="Y1606" s="6" cm="1">
        <f t="array" ref="Y1606">IF(Y1605="Num",1,IF(Y1605="","",IF(Y1605+1&gt;TotalNumRegGames*2,"",Y1605+1)))</f>
        <v>1605</v>
      </c>
    </row>
    <row r="1607" spans="1:25" ht="13.35" customHeight="1" x14ac:dyDescent="0.3">
      <c r="A1607" s="6" cm="1">
        <f t="array" ref="A16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812</v>
      </c>
      <c r="B1607" s="6" cm="1">
        <f t="array" ref="B16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7" s="6">
        <f>IFERROR(INDEX([1]!tblSchedule[Week Game Scheduled],MATCH(tblTeamSch[[#This Row],[Game Num]],[1]!tblSchedule[GameNum],0)),"")</f>
        <v>49</v>
      </c>
      <c r="D1607" s="6">
        <f>IFERROR(INDEX([1]!tblSchedule[Round],MATCH(tblTeamSch[[#This Row],[Game Num]],[1]!tblSchedule[GameNum],0)),"")</f>
        <v>1</v>
      </c>
      <c r="E1607" s="6">
        <f>IFERROR(INDEX([1]!tblSchedule[Rnd Sch],MATCH(tblTeamSch[[#This Row],[Game Num]],[1]!tblSchedule[GameNum],0)),"")</f>
        <v>1</v>
      </c>
      <c r="F1607" s="6" t="str">
        <f>IFERROR(INDEX([1]!tblSchedule[DLC],MATCH(tblTeamSch[[#This Row],[Game Num]],[1]!tblSchedule[GameNum],0)),"")</f>
        <v>8G2</v>
      </c>
      <c r="G1607" s="7" t="str">
        <f>IFERROR(INDEX([1]!tblSchedule[Facility],MATCH(tblTeamSch[[#This Row],[Game Num]],[1]!tblSchedule[GameNum],0)),"")</f>
        <v>St Edward Gym</v>
      </c>
      <c r="H1607" s="8">
        <f>IFERROR(INDEX([1]!tblSchedule[Game Date],MATCH(tblTeamSch[[#This Row],[Game Num]],[1]!tblSchedule[GameNum],0)),"")</f>
        <v>45997</v>
      </c>
      <c r="I1607" s="9">
        <f>IFERROR(INDEX([1]!tblSchedule[Game Time],MATCH(tblTeamSch[[#This Row],[Game Num]],[1]!tblSchedule[GameNum],0)),"")</f>
        <v>0.41666666666666669</v>
      </c>
      <c r="J1607" s="10" t="str">
        <f>IFERROR(INDEX([1]!tblTeams[Organization],MATCH(tblTeamSch[[#This Row],[Team]],[1]!tblTeams[Team],0)),"")</f>
        <v>St. Margaret Mary</v>
      </c>
      <c r="K1607" s="10" t="str">
        <f>IFERROR(INDEX([1]!tblOrg[Abbr],MATCH(tblTeamSch[[#This Row],[Org]],[1]!tblOrg[Organization],0)),"")</f>
        <v>SMM</v>
      </c>
      <c r="L1607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07" s="10" t="str">
        <f>IFERROR(INDEX(IF(tblTeamSch[[#This Row],[1vs2]]=1,[1]!tblSchedule[Team 2 Name],[1]!tblSchedule[Team 1 Name]),MATCH(tblTeamSch[[#This Row],[Game Num]],[1]!tblSchedule[GameNum],0)),"")</f>
        <v>St. Raphael BB 8G #2</v>
      </c>
      <c r="N1607" s="6"/>
      <c r="O1607" s="6"/>
      <c r="P1607" s="6"/>
      <c r="Q1607" s="6">
        <f>INDEX([1]!tblSchedule[Home Game],MATCH(tblTeamSch[[#This Row],[Game Num]],[1]!tblSchedule[GameNum],0))</f>
        <v>0</v>
      </c>
      <c r="R1607" s="7" t="e">
        <f>IF(COUNTIFS(tblTeamSch[Team],tblTeamSch[[#This Row],[Team]],#REF!,1)&gt;1,"Y","")</f>
        <v>#REF!</v>
      </c>
      <c r="S1607" s="6">
        <f>INDEX([1]!tblLoc[Score],MATCH(INDEX([1]!tblOrg[Loc],MATCH(tblTeamSch[[#This Row],[Org]],[1]!tblOrg[Organization],0)),[1]!tblLoc[Loc],0))</f>
        <v>0</v>
      </c>
      <c r="T1607" s="6" t="e">
        <f>INDEX([1]!tblLoc[Score],MATCH(INDEX([1]!tblOrg[Loc],MATCH(#REF!,[1]!tblOrg[Abbr],0)),[1]!tblLoc[Loc],0))</f>
        <v>#REF!</v>
      </c>
      <c r="U1607" s="6">
        <f>IFERROR(INDEX([1]!tblLoc[Score],MATCH(INDEX([1]!tblOrg[Loc],MATCH(INDEX(FacList,MATCH(tblTeamSch[[#This Row],[Facility]],INDEX(FacList,,1),0),3),[1]!tblOrg[Org Num],0)),[1]!tblLoc[Loc],0)),"")</f>
        <v>7</v>
      </c>
      <c r="V1607" s="6">
        <f>IF(OR(tblTeamSch[[#This Row],[Court]]="",tblTeamSch[[#This Row],[Home]]&gt;0),0,IF(tblTeamSch[[#This Row],[Court]]&lt;10,0,IF(tblTeamSch[[#This Row],[Home Court]]=10,0,10)))</f>
        <v>0</v>
      </c>
      <c r="W1607" s="6" t="e">
        <f>COUNTIFS(tblTeamSch[Travel Score for Game],10,tblTeamSch[Home],0,#REF!,#REF!)</f>
        <v>#REF!</v>
      </c>
      <c r="X1607" s="6" t="str">
        <f>IFERROR(INDEX(tblTeamSch[Overall Travel Score],MATCH(tblTeamSch[[#This Row],[Opponent]],tblTeamSch[Team],0)),"")</f>
        <v/>
      </c>
      <c r="Y1607" s="6" cm="1">
        <f t="array" ref="Y1607">IF(Y1606="Num",1,IF(Y1606="","",IF(Y1606+1&gt;TotalNumRegGames*2,"",Y1606+1)))</f>
        <v>1606</v>
      </c>
    </row>
    <row r="1608" spans="1:25" ht="13.35" customHeight="1" x14ac:dyDescent="0.3">
      <c r="A1608" s="6" cm="1">
        <f t="array" ref="A16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822</v>
      </c>
      <c r="B1608" s="6" cm="1">
        <f t="array" ref="B16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8" s="6">
        <f>IFERROR(INDEX([1]!tblSchedule[Week Game Scheduled],MATCH(tblTeamSch[[#This Row],[Game Num]],[1]!tblSchedule[GameNum],0)),"")</f>
        <v>51</v>
      </c>
      <c r="D1608" s="6">
        <f>IFERROR(INDEX([1]!tblSchedule[Round],MATCH(tblTeamSch[[#This Row],[Game Num]],[1]!tblSchedule[GameNum],0)),"")</f>
        <v>2</v>
      </c>
      <c r="E1608" s="6">
        <f>IFERROR(INDEX([1]!tblSchedule[Rnd Sch],MATCH(tblTeamSch[[#This Row],[Game Num]],[1]!tblSchedule[GameNum],0)),"")</f>
        <v>2</v>
      </c>
      <c r="F1608" s="6" t="str">
        <f>IFERROR(INDEX([1]!tblSchedule[DLC],MATCH(tblTeamSch[[#This Row],[Game Num]],[1]!tblSchedule[GameNum],0)),"")</f>
        <v>8G2</v>
      </c>
      <c r="G1608" s="7" t="str">
        <f>IFERROR(INDEX([1]!tblSchedule[Facility],MATCH(tblTeamSch[[#This Row],[Game Num]],[1]!tblSchedule[GameNum],0)),"")</f>
        <v>Saint Bernard Parish Hall</v>
      </c>
      <c r="H1608" s="8">
        <f>IFERROR(INDEX([1]!tblSchedule[Game Date],MATCH(tblTeamSch[[#This Row],[Game Num]],[1]!tblSchedule[GameNum],0)),"")</f>
        <v>46005</v>
      </c>
      <c r="I1608" s="9">
        <f>IFERROR(INDEX([1]!tblSchedule[Game Time],MATCH(tblTeamSch[[#This Row],[Game Num]],[1]!tblSchedule[GameNum],0)),"")</f>
        <v>0.66666666666666663</v>
      </c>
      <c r="J1608" s="10" t="str">
        <f>IFERROR(INDEX([1]!tblTeams[Organization],MATCH(tblTeamSch[[#This Row],[Team]],[1]!tblTeams[Team],0)),"")</f>
        <v>St. Margaret Mary</v>
      </c>
      <c r="K1608" s="10" t="str">
        <f>IFERROR(INDEX([1]!tblOrg[Abbr],MATCH(tblTeamSch[[#This Row],[Org]],[1]!tblOrg[Organization],0)),"")</f>
        <v>SMM</v>
      </c>
      <c r="L1608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08" s="10" t="str">
        <f>IFERROR(INDEX(IF(tblTeamSch[[#This Row],[1vs2]]=1,[1]!tblSchedule[Team 2 Name],[1]!tblSchedule[Team 1 Name]),MATCH(tblTeamSch[[#This Row],[Game Num]],[1]!tblSchedule[GameNum],0)),"")</f>
        <v>Holy Trinity BB 7/8G #2</v>
      </c>
      <c r="N1608" s="6"/>
      <c r="O1608" s="6"/>
      <c r="P1608" s="6"/>
      <c r="Q1608" s="6">
        <f>INDEX([1]!tblSchedule[Home Game],MATCH(tblTeamSch[[#This Row],[Game Num]],[1]!tblSchedule[GameNum],0))</f>
        <v>0</v>
      </c>
      <c r="R1608" s="7" t="e">
        <f>IF(COUNTIFS(tblTeamSch[Team],tblTeamSch[[#This Row],[Team]],#REF!,1)&gt;1,"Y","")</f>
        <v>#REF!</v>
      </c>
      <c r="S1608" s="6">
        <f>INDEX([1]!tblLoc[Score],MATCH(INDEX([1]!tblOrg[Loc],MATCH(tblTeamSch[[#This Row],[Org]],[1]!tblOrg[Organization],0)),[1]!tblLoc[Loc],0))</f>
        <v>0</v>
      </c>
      <c r="T1608" s="6" t="e">
        <f>INDEX([1]!tblLoc[Score],MATCH(INDEX([1]!tblOrg[Loc],MATCH(#REF!,[1]!tblOrg[Abbr],0)),[1]!tblLoc[Loc],0))</f>
        <v>#REF!</v>
      </c>
      <c r="U1608" s="6">
        <f>IFERROR(INDEX([1]!tblLoc[Score],MATCH(INDEX([1]!tblOrg[Loc],MATCH(INDEX(FacList,MATCH(tblTeamSch[[#This Row],[Facility]],INDEX(FacList,,1),0),3),[1]!tblOrg[Org Num],0)),[1]!tblLoc[Loc],0)),"")</f>
        <v>7</v>
      </c>
      <c r="V1608" s="6">
        <f>IF(OR(tblTeamSch[[#This Row],[Court]]="",tblTeamSch[[#This Row],[Home]]&gt;0),0,IF(tblTeamSch[[#This Row],[Court]]&lt;10,0,IF(tblTeamSch[[#This Row],[Home Court]]=10,0,10)))</f>
        <v>0</v>
      </c>
      <c r="W1608" s="6" t="e">
        <f>COUNTIFS(tblTeamSch[Travel Score for Game],10,tblTeamSch[Home],0,#REF!,#REF!)</f>
        <v>#REF!</v>
      </c>
      <c r="X1608" s="6" t="str">
        <f>IFERROR(INDEX(tblTeamSch[Overall Travel Score],MATCH(tblTeamSch[[#This Row],[Opponent]],tblTeamSch[Team],0)),"")</f>
        <v/>
      </c>
      <c r="Y1608" s="6" cm="1">
        <f t="array" ref="Y1608">IF(Y1607="Num",1,IF(Y1607="","",IF(Y1607+1&gt;TotalNumRegGames*2,"",Y1607+1)))</f>
        <v>1607</v>
      </c>
    </row>
    <row r="1609" spans="1:25" ht="13.35" customHeight="1" x14ac:dyDescent="0.3">
      <c r="A1609" s="6" cm="1">
        <f t="array" ref="A16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829</v>
      </c>
      <c r="B1609" s="6" cm="1">
        <f t="array" ref="B16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09" s="6">
        <f>IFERROR(INDEX([1]!tblSchedule[Week Game Scheduled],MATCH(tblTeamSch[[#This Row],[Game Num]],[1]!tblSchedule[GameNum],0)),"")</f>
        <v>5</v>
      </c>
      <c r="D1609" s="6">
        <f>IFERROR(INDEX([1]!tblSchedule[Round],MATCH(tblTeamSch[[#This Row],[Game Num]],[1]!tblSchedule[GameNum],0)),"")</f>
        <v>3</v>
      </c>
      <c r="E1609" s="6">
        <f>IFERROR(INDEX([1]!tblSchedule[Rnd Sch],MATCH(tblTeamSch[[#This Row],[Game Num]],[1]!tblSchedule[GameNum],0)),"")</f>
        <v>3</v>
      </c>
      <c r="F1609" s="6" t="str">
        <f>IFERROR(INDEX([1]!tblSchedule[DLC],MATCH(tblTeamSch[[#This Row],[Game Num]],[1]!tblSchedule[GameNum],0)),"")</f>
        <v>8G2</v>
      </c>
      <c r="G1609" s="7" t="str">
        <f>IFERROR(INDEX([1]!tblSchedule[Facility],MATCH(tblTeamSch[[#This Row],[Game Num]],[1]!tblSchedule[GameNum],0)),"")</f>
        <v>St. Margaret Mary Gym</v>
      </c>
      <c r="H1609" s="8">
        <f>IFERROR(INDEX([1]!tblSchedule[Game Date],MATCH(tblTeamSch[[#This Row],[Game Num]],[1]!tblSchedule[GameNum],0)),"")</f>
        <v>46025</v>
      </c>
      <c r="I1609" s="9">
        <f>IFERROR(INDEX([1]!tblSchedule[Game Time],MATCH(tblTeamSch[[#This Row],[Game Num]],[1]!tblSchedule[GameNum],0)),"")</f>
        <v>0.45833333333333331</v>
      </c>
      <c r="J1609" s="10" t="str">
        <f>IFERROR(INDEX([1]!tblTeams[Organization],MATCH(tblTeamSch[[#This Row],[Team]],[1]!tblTeams[Team],0)),"")</f>
        <v>St. Margaret Mary</v>
      </c>
      <c r="K1609" s="10" t="str">
        <f>IFERROR(INDEX([1]!tblOrg[Abbr],MATCH(tblTeamSch[[#This Row],[Org]],[1]!tblOrg[Organization],0)),"")</f>
        <v>SMM</v>
      </c>
      <c r="L1609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09" s="10" t="str">
        <f>IFERROR(INDEX(IF(tblTeamSch[[#This Row],[1vs2]]=1,[1]!tblSchedule[Team 2 Name],[1]!tblSchedule[Team 1 Name]),MATCH(tblTeamSch[[#This Row],[Game Num]],[1]!tblSchedule[GameNum],0)),"")</f>
        <v>St. Albert BB 8G#2</v>
      </c>
      <c r="N1609" s="6"/>
      <c r="O1609" s="6"/>
      <c r="P1609" s="6"/>
      <c r="Q1609" s="6">
        <f>INDEX([1]!tblSchedule[Home Game],MATCH(tblTeamSch[[#This Row],[Game Num]],[1]!tblSchedule[GameNum],0))</f>
        <v>1</v>
      </c>
      <c r="R1609" s="7" t="e">
        <f>IF(COUNTIFS(tblTeamSch[Team],tblTeamSch[[#This Row],[Team]],#REF!,1)&gt;1,"Y","")</f>
        <v>#REF!</v>
      </c>
      <c r="S1609" s="6">
        <f>INDEX([1]!tblLoc[Score],MATCH(INDEX([1]!tblOrg[Loc],MATCH(tblTeamSch[[#This Row],[Org]],[1]!tblOrg[Organization],0)),[1]!tblLoc[Loc],0))</f>
        <v>0</v>
      </c>
      <c r="T1609" s="6" t="e">
        <f>INDEX([1]!tblLoc[Score],MATCH(INDEX([1]!tblOrg[Loc],MATCH(#REF!,[1]!tblOrg[Abbr],0)),[1]!tblLoc[Loc],0))</f>
        <v>#REF!</v>
      </c>
      <c r="U1609" s="6">
        <f>IFERROR(INDEX([1]!tblLoc[Score],MATCH(INDEX([1]!tblOrg[Loc],MATCH(INDEX(FacList,MATCH(tblTeamSch[[#This Row],[Facility]],INDEX(FacList,,1),0),3),[1]!tblOrg[Org Num],0)),[1]!tblLoc[Loc],0)),"")</f>
        <v>0</v>
      </c>
      <c r="V1609" s="6">
        <f>IF(OR(tblTeamSch[[#This Row],[Court]]="",tblTeamSch[[#This Row],[Home]]&gt;0),0,IF(tblTeamSch[[#This Row],[Court]]&lt;10,0,IF(tblTeamSch[[#This Row],[Home Court]]=10,0,10)))</f>
        <v>0</v>
      </c>
      <c r="W1609" s="6" t="e">
        <f>COUNTIFS(tblTeamSch[Travel Score for Game],10,tblTeamSch[Home],0,#REF!,#REF!)</f>
        <v>#REF!</v>
      </c>
      <c r="X1609" s="6" t="str">
        <f>IFERROR(INDEX(tblTeamSch[Overall Travel Score],MATCH(tblTeamSch[[#This Row],[Opponent]],tblTeamSch[Team],0)),"")</f>
        <v/>
      </c>
      <c r="Y1609" s="6" cm="1">
        <f t="array" ref="Y1609">IF(Y1608="Num",1,IF(Y1608="","",IF(Y1608+1&gt;TotalNumRegGames*2,"",Y1608+1)))</f>
        <v>1608</v>
      </c>
    </row>
    <row r="1610" spans="1:25" ht="13.35" customHeight="1" x14ac:dyDescent="0.3">
      <c r="A1610" s="6" cm="1">
        <f t="array" ref="A16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832</v>
      </c>
      <c r="B1610" s="6" cm="1">
        <f t="array" ref="B16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10" s="6">
        <f>IFERROR(INDEX([1]!tblSchedule[Week Game Scheduled],MATCH(tblTeamSch[[#This Row],[Game Num]],[1]!tblSchedule[GameNum],0)),"")</f>
        <v>6</v>
      </c>
      <c r="D1610" s="6">
        <f>IFERROR(INDEX([1]!tblSchedule[Round],MATCH(tblTeamSch[[#This Row],[Game Num]],[1]!tblSchedule[GameNum],0)),"")</f>
        <v>4</v>
      </c>
      <c r="E1610" s="6">
        <f>IFERROR(INDEX([1]!tblSchedule[Rnd Sch],MATCH(tblTeamSch[[#This Row],[Game Num]],[1]!tblSchedule[GameNum],0)),"")</f>
        <v>4</v>
      </c>
      <c r="F1610" s="6" t="str">
        <f>IFERROR(INDEX([1]!tblSchedule[DLC],MATCH(tblTeamSch[[#This Row],[Game Num]],[1]!tblSchedule[GameNum],0)),"")</f>
        <v>8G2</v>
      </c>
      <c r="G1610" s="7" t="str">
        <f>IFERROR(INDEX([1]!tblSchedule[Facility],MATCH(tblTeamSch[[#This Row],[Game Num]],[1]!tblSchedule[GameNum],0)),"")</f>
        <v>St. Margaret Mary Gym</v>
      </c>
      <c r="H1610" s="8">
        <f>IFERROR(INDEX([1]!tblSchedule[Game Date],MATCH(tblTeamSch[[#This Row],[Game Num]],[1]!tblSchedule[GameNum],0)),"")</f>
        <v>46032</v>
      </c>
      <c r="I1610" s="9">
        <f>IFERROR(INDEX([1]!tblSchedule[Game Time],MATCH(tblTeamSch[[#This Row],[Game Num]],[1]!tblSchedule[GameNum],0)),"")</f>
        <v>0.41666666666666669</v>
      </c>
      <c r="J1610" s="10" t="str">
        <f>IFERROR(INDEX([1]!tblTeams[Organization],MATCH(tblTeamSch[[#This Row],[Team]],[1]!tblTeams[Team],0)),"")</f>
        <v>St. Margaret Mary</v>
      </c>
      <c r="K1610" s="10" t="str">
        <f>IFERROR(INDEX([1]!tblOrg[Abbr],MATCH(tblTeamSch[[#This Row],[Org]],[1]!tblOrg[Organization],0)),"")</f>
        <v>SMM</v>
      </c>
      <c r="L1610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10" s="10" t="str">
        <f>IFERROR(INDEX(IF(tblTeamSch[[#This Row],[1vs2]]=1,[1]!tblSchedule[Team 2 Name],[1]!tblSchedule[Team 1 Name]),MATCH(tblTeamSch[[#This Row],[Game Num]],[1]!tblSchedule[GameNum],0)),"")</f>
        <v>St. Paul BB 8G#2</v>
      </c>
      <c r="N1610" s="6"/>
      <c r="O1610" s="6"/>
      <c r="P1610" s="6"/>
      <c r="Q1610" s="6">
        <f>INDEX([1]!tblSchedule[Home Game],MATCH(tblTeamSch[[#This Row],[Game Num]],[1]!tblSchedule[GameNum],0))</f>
        <v>1</v>
      </c>
      <c r="R1610" s="7" t="e">
        <f>IF(COUNTIFS(tblTeamSch[Team],tblTeamSch[[#This Row],[Team]],#REF!,1)&gt;1,"Y","")</f>
        <v>#REF!</v>
      </c>
      <c r="S1610" s="6">
        <f>INDEX([1]!tblLoc[Score],MATCH(INDEX([1]!tblOrg[Loc],MATCH(tblTeamSch[[#This Row],[Org]],[1]!tblOrg[Organization],0)),[1]!tblLoc[Loc],0))</f>
        <v>0</v>
      </c>
      <c r="T1610" s="6" t="e">
        <f>INDEX([1]!tblLoc[Score],MATCH(INDEX([1]!tblOrg[Loc],MATCH(#REF!,[1]!tblOrg[Abbr],0)),[1]!tblLoc[Loc],0))</f>
        <v>#REF!</v>
      </c>
      <c r="U1610" s="6">
        <f>IFERROR(INDEX([1]!tblLoc[Score],MATCH(INDEX([1]!tblOrg[Loc],MATCH(INDEX(FacList,MATCH(tblTeamSch[[#This Row],[Facility]],INDEX(FacList,,1),0),3),[1]!tblOrg[Org Num],0)),[1]!tblLoc[Loc],0)),"")</f>
        <v>0</v>
      </c>
      <c r="V1610" s="6">
        <f>IF(OR(tblTeamSch[[#This Row],[Court]]="",tblTeamSch[[#This Row],[Home]]&gt;0),0,IF(tblTeamSch[[#This Row],[Court]]&lt;10,0,IF(tblTeamSch[[#This Row],[Home Court]]=10,0,10)))</f>
        <v>0</v>
      </c>
      <c r="W1610" s="6" t="e">
        <f>COUNTIFS(tblTeamSch[Travel Score for Game],10,tblTeamSch[Home],0,#REF!,#REF!)</f>
        <v>#REF!</v>
      </c>
      <c r="X1610" s="6" t="str">
        <f>IFERROR(INDEX(tblTeamSch[Overall Travel Score],MATCH(tblTeamSch[[#This Row],[Opponent]],tblTeamSch[Team],0)),"")</f>
        <v/>
      </c>
      <c r="Y1610" s="6" cm="1">
        <f t="array" ref="Y1610">IF(Y1609="Num",1,IF(Y1609="","",IF(Y1609+1&gt;TotalNumRegGames*2,"",Y1609+1)))</f>
        <v>1609</v>
      </c>
    </row>
    <row r="1611" spans="1:25" ht="13.35" customHeight="1" x14ac:dyDescent="0.3">
      <c r="A1611" s="6" cm="1">
        <f t="array" ref="A16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843</v>
      </c>
      <c r="B1611" s="6" cm="1">
        <f t="array" ref="B16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11" s="6">
        <f>IFERROR(INDEX([1]!tblSchedule[Week Game Scheduled],MATCH(tblTeamSch[[#This Row],[Game Num]],[1]!tblSchedule[GameNum],0)),"")</f>
        <v>7</v>
      </c>
      <c r="D1611" s="6">
        <f>IFERROR(INDEX([1]!tblSchedule[Round],MATCH(tblTeamSch[[#This Row],[Game Num]],[1]!tblSchedule[GameNum],0)),"")</f>
        <v>5</v>
      </c>
      <c r="E1611" s="6">
        <f>IFERROR(INDEX([1]!tblSchedule[Rnd Sch],MATCH(tblTeamSch[[#This Row],[Game Num]],[1]!tblSchedule[GameNum],0)),"")</f>
        <v>5</v>
      </c>
      <c r="F1611" s="6" t="str">
        <f>IFERROR(INDEX([1]!tblSchedule[DLC],MATCH(tblTeamSch[[#This Row],[Game Num]],[1]!tblSchedule[GameNum],0)),"")</f>
        <v>8G2</v>
      </c>
      <c r="G1611" s="7" t="str">
        <f>IFERROR(INDEX([1]!tblSchedule[Facility],MATCH(tblTeamSch[[#This Row],[Game Num]],[1]!tblSchedule[GameNum],0)),"")</f>
        <v>St. Martha Gym (Bethany Center)</v>
      </c>
      <c r="H1611" s="8">
        <f>IFERROR(INDEX([1]!tblSchedule[Game Date],MATCH(tblTeamSch[[#This Row],[Game Num]],[1]!tblSchedule[GameNum],0)),"")</f>
        <v>46039</v>
      </c>
      <c r="I1611" s="9">
        <f>IFERROR(INDEX([1]!tblSchedule[Game Time],MATCH(tblTeamSch[[#This Row],[Game Num]],[1]!tblSchedule[GameNum],0)),"")</f>
        <v>0.41666666666666669</v>
      </c>
      <c r="J1611" s="10" t="str">
        <f>IFERROR(INDEX([1]!tblTeams[Organization],MATCH(tblTeamSch[[#This Row],[Team]],[1]!tblTeams[Team],0)),"")</f>
        <v>St. Margaret Mary</v>
      </c>
      <c r="K1611" s="10" t="str">
        <f>IFERROR(INDEX([1]!tblOrg[Abbr],MATCH(tblTeamSch[[#This Row],[Org]],[1]!tblOrg[Organization],0)),"")</f>
        <v>SMM</v>
      </c>
      <c r="L1611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11" s="10" t="str">
        <f>IFERROR(INDEX(IF(tblTeamSch[[#This Row],[1vs2]]=1,[1]!tblSchedule[Team 2 Name],[1]!tblSchedule[Team 1 Name]),MATCH(tblTeamSch[[#This Row],[Game Num]],[1]!tblSchedule[GameNum],0)),"")</f>
        <v>St Michael BB 8G#2</v>
      </c>
      <c r="N1611" s="6"/>
      <c r="O1611" s="6"/>
      <c r="P1611" s="6"/>
      <c r="Q1611" s="6">
        <f>INDEX([1]!tblSchedule[Home Game],MATCH(tblTeamSch[[#This Row],[Game Num]],[1]!tblSchedule[GameNum],0))</f>
        <v>0</v>
      </c>
      <c r="R1611" s="7" t="e">
        <f>IF(COUNTIFS(tblTeamSch[Team],tblTeamSch[[#This Row],[Team]],#REF!,1)&gt;1,"Y","")</f>
        <v>#REF!</v>
      </c>
      <c r="S1611" s="6">
        <f>INDEX([1]!tblLoc[Score],MATCH(INDEX([1]!tblOrg[Loc],MATCH(tblTeamSch[[#This Row],[Org]],[1]!tblOrg[Organization],0)),[1]!tblLoc[Loc],0))</f>
        <v>0</v>
      </c>
      <c r="T1611" s="6" t="e">
        <f>INDEX([1]!tblLoc[Score],MATCH(INDEX([1]!tblOrg[Loc],MATCH(#REF!,[1]!tblOrg[Abbr],0)),[1]!tblLoc[Loc],0))</f>
        <v>#REF!</v>
      </c>
      <c r="U1611" s="6">
        <f>IFERROR(INDEX([1]!tblLoc[Score],MATCH(INDEX([1]!tblOrg[Loc],MATCH(INDEX(FacList,MATCH(tblTeamSch[[#This Row],[Facility]],INDEX(FacList,,1),0),3),[1]!tblOrg[Org Num],0)),[1]!tblLoc[Loc],0)),"")</f>
        <v>0</v>
      </c>
      <c r="V1611" s="6">
        <f>IF(OR(tblTeamSch[[#This Row],[Court]]="",tblTeamSch[[#This Row],[Home]]&gt;0),0,IF(tblTeamSch[[#This Row],[Court]]&lt;10,0,IF(tblTeamSch[[#This Row],[Home Court]]=10,0,10)))</f>
        <v>0</v>
      </c>
      <c r="W1611" s="6" t="e">
        <f>COUNTIFS(tblTeamSch[Travel Score for Game],10,tblTeamSch[Home],0,#REF!,#REF!)</f>
        <v>#REF!</v>
      </c>
      <c r="X1611" s="6" t="str">
        <f>IFERROR(INDEX(tblTeamSch[Overall Travel Score],MATCH(tblTeamSch[[#This Row],[Opponent]],tblTeamSch[Team],0)),"")</f>
        <v/>
      </c>
      <c r="Y1611" s="6" cm="1">
        <f t="array" ref="Y1611">IF(Y1610="Num",1,IF(Y1610="","",IF(Y1610+1&gt;TotalNumRegGames*2,"",Y1610+1)))</f>
        <v>1610</v>
      </c>
    </row>
    <row r="1612" spans="1:25" ht="13.35" customHeight="1" x14ac:dyDescent="0.3">
      <c r="A1612" s="6" cm="1">
        <f t="array" ref="A16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848</v>
      </c>
      <c r="B1612" s="6" cm="1">
        <f t="array" ref="B16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12" s="6">
        <f>IFERROR(INDEX([1]!tblSchedule[Week Game Scheduled],MATCH(tblTeamSch[[#This Row],[Game Num]],[1]!tblSchedule[GameNum],0)),"")</f>
        <v>8</v>
      </c>
      <c r="D1612" s="6">
        <f>IFERROR(INDEX([1]!tblSchedule[Round],MATCH(tblTeamSch[[#This Row],[Game Num]],[1]!tblSchedule[GameNum],0)),"")</f>
        <v>6</v>
      </c>
      <c r="E1612" s="6">
        <f>IFERROR(INDEX([1]!tblSchedule[Rnd Sch],MATCH(tblTeamSch[[#This Row],[Game Num]],[1]!tblSchedule[GameNum],0)),"")</f>
        <v>6</v>
      </c>
      <c r="F1612" s="6" t="str">
        <f>IFERROR(INDEX([1]!tblSchedule[DLC],MATCH(tblTeamSch[[#This Row],[Game Num]],[1]!tblSchedule[GameNum],0)),"")</f>
        <v>8G2</v>
      </c>
      <c r="G1612" s="7" t="str">
        <f>IFERROR(INDEX([1]!tblSchedule[Facility],MATCH(tblTeamSch[[#This Row],[Game Num]],[1]!tblSchedule[GameNum],0)),"")</f>
        <v>St. Margaret Mary Gym</v>
      </c>
      <c r="H1612" s="8">
        <f>IFERROR(INDEX([1]!tblSchedule[Game Date],MATCH(tblTeamSch[[#This Row],[Game Num]],[1]!tblSchedule[GameNum],0)),"")</f>
        <v>46046</v>
      </c>
      <c r="I1612" s="9">
        <f>IFERROR(INDEX([1]!tblSchedule[Game Time],MATCH(tblTeamSch[[#This Row],[Game Num]],[1]!tblSchedule[GameNum],0)),"")</f>
        <v>0.41666666666666669</v>
      </c>
      <c r="J1612" s="10" t="str">
        <f>IFERROR(INDEX([1]!tblTeams[Organization],MATCH(tblTeamSch[[#This Row],[Team]],[1]!tblTeams[Team],0)),"")</f>
        <v>St. Margaret Mary</v>
      </c>
      <c r="K1612" s="10" t="str">
        <f>IFERROR(INDEX([1]!tblOrg[Abbr],MATCH(tblTeamSch[[#This Row],[Org]],[1]!tblOrg[Organization],0)),"")</f>
        <v>SMM</v>
      </c>
      <c r="L1612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12" s="10" t="str">
        <f>IFERROR(INDEX(IF(tblTeamSch[[#This Row],[1vs2]]=1,[1]!tblSchedule[Team 2 Name],[1]!tblSchedule[Team 1 Name]),MATCH(tblTeamSch[[#This Row],[Game Num]],[1]!tblSchedule[GameNum],0)),"")</f>
        <v>St Agnes BB 8G#2</v>
      </c>
      <c r="N1612" s="6"/>
      <c r="O1612" s="6"/>
      <c r="P1612" s="6"/>
      <c r="Q1612" s="6">
        <f>INDEX([1]!tblSchedule[Home Game],MATCH(tblTeamSch[[#This Row],[Game Num]],[1]!tblSchedule[GameNum],0))</f>
        <v>1</v>
      </c>
      <c r="R1612" s="7" t="e">
        <f>IF(COUNTIFS(tblTeamSch[Team],tblTeamSch[[#This Row],[Team]],#REF!,1)&gt;1,"Y","")</f>
        <v>#REF!</v>
      </c>
      <c r="S1612" s="6">
        <f>INDEX([1]!tblLoc[Score],MATCH(INDEX([1]!tblOrg[Loc],MATCH(tblTeamSch[[#This Row],[Org]],[1]!tblOrg[Organization],0)),[1]!tblLoc[Loc],0))</f>
        <v>0</v>
      </c>
      <c r="T1612" s="6" t="e">
        <f>INDEX([1]!tblLoc[Score],MATCH(INDEX([1]!tblOrg[Loc],MATCH(#REF!,[1]!tblOrg[Abbr],0)),[1]!tblLoc[Loc],0))</f>
        <v>#REF!</v>
      </c>
      <c r="U1612" s="6">
        <f>IFERROR(INDEX([1]!tblLoc[Score],MATCH(INDEX([1]!tblOrg[Loc],MATCH(INDEX(FacList,MATCH(tblTeamSch[[#This Row],[Facility]],INDEX(FacList,,1),0),3),[1]!tblOrg[Org Num],0)),[1]!tblLoc[Loc],0)),"")</f>
        <v>0</v>
      </c>
      <c r="V1612" s="6">
        <f>IF(OR(tblTeamSch[[#This Row],[Court]]="",tblTeamSch[[#This Row],[Home]]&gt;0),0,IF(tblTeamSch[[#This Row],[Court]]&lt;10,0,IF(tblTeamSch[[#This Row],[Home Court]]=10,0,10)))</f>
        <v>0</v>
      </c>
      <c r="W1612" s="6" t="e">
        <f>COUNTIFS(tblTeamSch[Travel Score for Game],10,tblTeamSch[Home],0,#REF!,#REF!)</f>
        <v>#REF!</v>
      </c>
      <c r="X1612" s="6" t="str">
        <f>IFERROR(INDEX(tblTeamSch[Overall Travel Score],MATCH(tblTeamSch[[#This Row],[Opponent]],tblTeamSch[Team],0)),"")</f>
        <v/>
      </c>
      <c r="Y1612" s="6" cm="1">
        <f t="array" ref="Y1612">IF(Y1611="Num",1,IF(Y1611="","",IF(Y1611+1&gt;TotalNumRegGames*2,"",Y1611+1)))</f>
        <v>1611</v>
      </c>
    </row>
    <row r="1613" spans="1:25" ht="13.35" customHeight="1" x14ac:dyDescent="0.3">
      <c r="A1613" s="6" cm="1">
        <f t="array" ref="A16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855</v>
      </c>
      <c r="B1613" s="6" cm="1">
        <f t="array" ref="B16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13" s="6">
        <f>IFERROR(INDEX([1]!tblSchedule[Week Game Scheduled],MATCH(tblTeamSch[[#This Row],[Game Num]],[1]!tblSchedule[GameNum],0)),"")</f>
        <v>9</v>
      </c>
      <c r="D1613" s="6">
        <f>IFERROR(INDEX([1]!tblSchedule[Round],MATCH(tblTeamSch[[#This Row],[Game Num]],[1]!tblSchedule[GameNum],0)),"")</f>
        <v>7</v>
      </c>
      <c r="E1613" s="6">
        <f>IFERROR(INDEX([1]!tblSchedule[Rnd Sch],MATCH(tblTeamSch[[#This Row],[Game Num]],[1]!tblSchedule[GameNum],0)),"")</f>
        <v>7</v>
      </c>
      <c r="F1613" s="6" t="str">
        <f>IFERROR(INDEX([1]!tblSchedule[DLC],MATCH(tblTeamSch[[#This Row],[Game Num]],[1]!tblSchedule[GameNum],0)),"")</f>
        <v>8G2</v>
      </c>
      <c r="G1613" s="7" t="str">
        <f>IFERROR(INDEX([1]!tblSchedule[Facility],MATCH(tblTeamSch[[#This Row],[Game Num]],[1]!tblSchedule[GameNum],0)),"")</f>
        <v>St. Margaret Mary Gym</v>
      </c>
      <c r="H1613" s="8">
        <f>IFERROR(INDEX([1]!tblSchedule[Game Date],MATCH(tblTeamSch[[#This Row],[Game Num]],[1]!tblSchedule[GameNum],0)),"")</f>
        <v>46053</v>
      </c>
      <c r="I1613" s="9">
        <f>IFERROR(INDEX([1]!tblSchedule[Game Time],MATCH(tblTeamSch[[#This Row],[Game Num]],[1]!tblSchedule[GameNum],0)),"")</f>
        <v>0.54166666666666663</v>
      </c>
      <c r="J1613" s="10" t="str">
        <f>IFERROR(INDEX([1]!tblTeams[Organization],MATCH(tblTeamSch[[#This Row],[Team]],[1]!tblTeams[Team],0)),"")</f>
        <v>St. Margaret Mary</v>
      </c>
      <c r="K1613" s="10" t="str">
        <f>IFERROR(INDEX([1]!tblOrg[Abbr],MATCH(tblTeamSch[[#This Row],[Org]],[1]!tblOrg[Organization],0)),"")</f>
        <v>SMM</v>
      </c>
      <c r="L1613" s="10" t="str">
        <f>IFERROR(INDEX(IF(tblTeamSch[[#This Row],[1vs2]]=1,[1]!tblSchedule[Team 1 Name],[1]!tblSchedule[Team 2 Name]),MATCH(tblTeamSch[[#This Row],[Game Num]],[1]!tblSchedule[GameNum],0)),"")</f>
        <v>St. Margaret Mary BB 8G#2 Black</v>
      </c>
      <c r="M1613" s="10" t="str">
        <f>IFERROR(INDEX(IF(tblTeamSch[[#This Row],[1vs2]]=1,[1]!tblSchedule[Team 2 Name],[1]!tblSchedule[Team 1 Name]),MATCH(tblTeamSch[[#This Row],[Game Num]],[1]!tblSchedule[GameNum],0)),"")</f>
        <v>St Patrick BB 8G#2</v>
      </c>
      <c r="N1613" s="6"/>
      <c r="O1613" s="6"/>
      <c r="P1613" s="6"/>
      <c r="Q1613" s="6">
        <f>INDEX([1]!tblSchedule[Home Game],MATCH(tblTeamSch[[#This Row],[Game Num]],[1]!tblSchedule[GameNum],0))</f>
        <v>1</v>
      </c>
      <c r="R1613" s="7" t="e">
        <f>IF(COUNTIFS(tblTeamSch[Team],tblTeamSch[[#This Row],[Team]],#REF!,1)&gt;1,"Y","")</f>
        <v>#REF!</v>
      </c>
      <c r="S1613" s="6">
        <f>INDEX([1]!tblLoc[Score],MATCH(INDEX([1]!tblOrg[Loc],MATCH(tblTeamSch[[#This Row],[Org]],[1]!tblOrg[Organization],0)),[1]!tblLoc[Loc],0))</f>
        <v>0</v>
      </c>
      <c r="T1613" s="6" t="e">
        <f>INDEX([1]!tblLoc[Score],MATCH(INDEX([1]!tblOrg[Loc],MATCH(#REF!,[1]!tblOrg[Abbr],0)),[1]!tblLoc[Loc],0))</f>
        <v>#REF!</v>
      </c>
      <c r="U1613" s="6">
        <f>IFERROR(INDEX([1]!tblLoc[Score],MATCH(INDEX([1]!tblOrg[Loc],MATCH(INDEX(FacList,MATCH(tblTeamSch[[#This Row],[Facility]],INDEX(FacList,,1),0),3),[1]!tblOrg[Org Num],0)),[1]!tblLoc[Loc],0)),"")</f>
        <v>0</v>
      </c>
      <c r="V1613" s="6">
        <f>IF(OR(tblTeamSch[[#This Row],[Court]]="",tblTeamSch[[#This Row],[Home]]&gt;0),0,IF(tblTeamSch[[#This Row],[Court]]&lt;10,0,IF(tblTeamSch[[#This Row],[Home Court]]=10,0,10)))</f>
        <v>0</v>
      </c>
      <c r="W1613" s="6" t="e">
        <f>COUNTIFS(tblTeamSch[Travel Score for Game],10,tblTeamSch[Home],0,#REF!,#REF!)</f>
        <v>#REF!</v>
      </c>
      <c r="X1613" s="6" t="str">
        <f>IFERROR(INDEX(tblTeamSch[Overall Travel Score],MATCH(tblTeamSch[[#This Row],[Opponent]],tblTeamSch[Team],0)),"")</f>
        <v/>
      </c>
      <c r="Y1613" s="6" cm="1">
        <f t="array" ref="Y1613">IF(Y1612="Num",1,IF(Y1612="","",IF(Y1612+1&gt;TotalNumRegGames*2,"",Y1612+1)))</f>
        <v>1612</v>
      </c>
    </row>
    <row r="1614" spans="1:25" ht="13.35" customHeight="1" x14ac:dyDescent="0.3">
      <c r="A1614" s="6" cm="1">
        <f t="array" ref="A16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809</v>
      </c>
      <c r="B1614" s="6" cm="1">
        <f t="array" ref="B16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4" s="6">
        <f>IFERROR(INDEX([1]!tblSchedule[Week Game Scheduled],MATCH(tblTeamSch[[#This Row],[Game Num]],[1]!tblSchedule[GameNum],0)),"")</f>
        <v>49</v>
      </c>
      <c r="D1614" s="6">
        <f>IFERROR(INDEX([1]!tblSchedule[Round],MATCH(tblTeamSch[[#This Row],[Game Num]],[1]!tblSchedule[GameNum],0)),"")</f>
        <v>1</v>
      </c>
      <c r="E1614" s="6">
        <f>IFERROR(INDEX([1]!tblSchedule[Rnd Sch],MATCH(tblTeamSch[[#This Row],[Game Num]],[1]!tblSchedule[GameNum],0)),"")</f>
        <v>1</v>
      </c>
      <c r="F1614" s="6" t="str">
        <f>IFERROR(INDEX([1]!tblSchedule[DLC],MATCH(tblTeamSch[[#This Row],[Game Num]],[1]!tblSchedule[GameNum],0)),"")</f>
        <v>8G2</v>
      </c>
      <c r="G1614" s="7" t="str">
        <f>IFERROR(INDEX([1]!tblSchedule[Facility],MATCH(tblTeamSch[[#This Row],[Game Num]],[1]!tblSchedule[GameNum],0)),"")</f>
        <v>Ascension Gym</v>
      </c>
      <c r="H1614" s="8">
        <f>IFERROR(INDEX([1]!tblSchedule[Game Date],MATCH(tblTeamSch[[#This Row],[Game Num]],[1]!tblSchedule[GameNum],0)),"")</f>
        <v>45997</v>
      </c>
      <c r="I1614" s="9">
        <f>IFERROR(INDEX([1]!tblSchedule[Game Time],MATCH(tblTeamSch[[#This Row],[Game Num]],[1]!tblSchedule[GameNum],0)),"")</f>
        <v>0.41666666666666669</v>
      </c>
      <c r="J1614" s="10" t="str">
        <f>IFERROR(INDEX([1]!tblTeams[Organization],MATCH(tblTeamSch[[#This Row],[Team]],[1]!tblTeams[Team],0)),"")</f>
        <v>St. Margaret Mary</v>
      </c>
      <c r="K1614" s="10" t="str">
        <f>IFERROR(INDEX([1]!tblOrg[Abbr],MATCH(tblTeamSch[[#This Row],[Org]],[1]!tblOrg[Organization],0)),"")</f>
        <v>SMM</v>
      </c>
      <c r="L1614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4" s="10" t="str">
        <f>IFERROR(INDEX(IF(tblTeamSch[[#This Row],[1vs2]]=1,[1]!tblSchedule[Team 2 Name],[1]!tblSchedule[Team 1 Name]),MATCH(tblTeamSch[[#This Row],[Game Num]],[1]!tblSchedule[GameNum],0)),"")</f>
        <v>Ascension BB 8G#2</v>
      </c>
      <c r="N1614" s="6"/>
      <c r="O1614" s="6"/>
      <c r="P1614" s="6"/>
      <c r="Q1614" s="6">
        <f>INDEX([1]!tblSchedule[Home Game],MATCH(tblTeamSch[[#This Row],[Game Num]],[1]!tblSchedule[GameNum],0))</f>
        <v>1</v>
      </c>
      <c r="R1614" s="7" t="e">
        <f>IF(COUNTIFS(tblTeamSch[Team],tblTeamSch[[#This Row],[Team]],#REF!,1)&gt;1,"Y","")</f>
        <v>#REF!</v>
      </c>
      <c r="S1614" s="6">
        <f>INDEX([1]!tblLoc[Score],MATCH(INDEX([1]!tblOrg[Loc],MATCH(tblTeamSch[[#This Row],[Org]],[1]!tblOrg[Organization],0)),[1]!tblLoc[Loc],0))</f>
        <v>0</v>
      </c>
      <c r="T1614" s="6" t="e">
        <f>INDEX([1]!tblLoc[Score],MATCH(INDEX([1]!tblOrg[Loc],MATCH(#REF!,[1]!tblOrg[Abbr],0)),[1]!tblLoc[Loc],0))</f>
        <v>#REF!</v>
      </c>
      <c r="U1614" s="6">
        <f>IFERROR(INDEX([1]!tblLoc[Score],MATCH(INDEX([1]!tblOrg[Loc],MATCH(INDEX(FacList,MATCH(tblTeamSch[[#This Row],[Facility]],INDEX(FacList,,1),0),3),[1]!tblOrg[Org Num],0)),[1]!tblLoc[Loc],0)),"")</f>
        <v>0</v>
      </c>
      <c r="V1614" s="6">
        <f>IF(OR(tblTeamSch[[#This Row],[Court]]="",tblTeamSch[[#This Row],[Home]]&gt;0),0,IF(tblTeamSch[[#This Row],[Court]]&lt;10,0,IF(tblTeamSch[[#This Row],[Home Court]]=10,0,10)))</f>
        <v>0</v>
      </c>
      <c r="W1614" s="6" t="e">
        <f>COUNTIFS(tblTeamSch[Travel Score for Game],10,tblTeamSch[Home],0,#REF!,#REF!)</f>
        <v>#REF!</v>
      </c>
      <c r="X1614" s="6" t="str">
        <f>IFERROR(INDEX(tblTeamSch[Overall Travel Score],MATCH(tblTeamSch[[#This Row],[Opponent]],tblTeamSch[Team],0)),"")</f>
        <v/>
      </c>
      <c r="Y1614" s="6" cm="1">
        <f t="array" ref="Y1614">IF(Y1613="Num",1,IF(Y1613="","",IF(Y1613+1&gt;TotalNumRegGames*2,"",Y1613+1)))</f>
        <v>1613</v>
      </c>
    </row>
    <row r="1615" spans="1:25" ht="13.35" customHeight="1" x14ac:dyDescent="0.3">
      <c r="A1615" s="6" cm="1">
        <f t="array" ref="A16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816</v>
      </c>
      <c r="B1615" s="6" cm="1">
        <f t="array" ref="B16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5" s="6">
        <f>IFERROR(INDEX([1]!tblSchedule[Week Game Scheduled],MATCH(tblTeamSch[[#This Row],[Game Num]],[1]!tblSchedule[GameNum],0)),"")</f>
        <v>51</v>
      </c>
      <c r="D1615" s="6">
        <f>IFERROR(INDEX([1]!tblSchedule[Round],MATCH(tblTeamSch[[#This Row],[Game Num]],[1]!tblSchedule[GameNum],0)),"")</f>
        <v>2</v>
      </c>
      <c r="E1615" s="6">
        <f>IFERROR(INDEX([1]!tblSchedule[Rnd Sch],MATCH(tblTeamSch[[#This Row],[Game Num]],[1]!tblSchedule[GameNum],0)),"")</f>
        <v>2</v>
      </c>
      <c r="F1615" s="6" t="str">
        <f>IFERROR(INDEX([1]!tblSchedule[DLC],MATCH(tblTeamSch[[#This Row],[Game Num]],[1]!tblSchedule[GameNum],0)),"")</f>
        <v>8G2</v>
      </c>
      <c r="G1615" s="7" t="str">
        <f>IFERROR(INDEX([1]!tblSchedule[Facility],MATCH(tblTeamSch[[#This Row],[Game Num]],[1]!tblSchedule[GameNum],0)),"")</f>
        <v>St. Margaret Mary Gym</v>
      </c>
      <c r="H1615" s="8">
        <f>IFERROR(INDEX([1]!tblSchedule[Game Date],MATCH(tblTeamSch[[#This Row],[Game Num]],[1]!tblSchedule[GameNum],0)),"")</f>
        <v>46005</v>
      </c>
      <c r="I1615" s="9">
        <f>IFERROR(INDEX([1]!tblSchedule[Game Time],MATCH(tblTeamSch[[#This Row],[Game Num]],[1]!tblSchedule[GameNum],0)),"")</f>
        <v>0.64583333333333337</v>
      </c>
      <c r="J1615" s="10" t="str">
        <f>IFERROR(INDEX([1]!tblTeams[Organization],MATCH(tblTeamSch[[#This Row],[Team]],[1]!tblTeams[Team],0)),"")</f>
        <v>St. Margaret Mary</v>
      </c>
      <c r="K1615" s="10" t="str">
        <f>IFERROR(INDEX([1]!tblOrg[Abbr],MATCH(tblTeamSch[[#This Row],[Org]],[1]!tblOrg[Organization],0)),"")</f>
        <v>SMM</v>
      </c>
      <c r="L1615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5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1615" s="6"/>
      <c r="O1615" s="6"/>
      <c r="P1615" s="6"/>
      <c r="Q1615" s="6">
        <f>INDEX([1]!tblSchedule[Home Game],MATCH(tblTeamSch[[#This Row],[Game Num]],[1]!tblSchedule[GameNum],0))</f>
        <v>1</v>
      </c>
      <c r="R1615" s="7" t="e">
        <f>IF(COUNTIFS(tblTeamSch[Team],tblTeamSch[[#This Row],[Team]],#REF!,1)&gt;1,"Y","")</f>
        <v>#REF!</v>
      </c>
      <c r="S1615" s="6">
        <f>INDEX([1]!tblLoc[Score],MATCH(INDEX([1]!tblOrg[Loc],MATCH(tblTeamSch[[#This Row],[Org]],[1]!tblOrg[Organization],0)),[1]!tblLoc[Loc],0))</f>
        <v>0</v>
      </c>
      <c r="T1615" s="6" t="e">
        <f>INDEX([1]!tblLoc[Score],MATCH(INDEX([1]!tblOrg[Loc],MATCH(#REF!,[1]!tblOrg[Abbr],0)),[1]!tblLoc[Loc],0))</f>
        <v>#REF!</v>
      </c>
      <c r="U1615" s="6">
        <f>IFERROR(INDEX([1]!tblLoc[Score],MATCH(INDEX([1]!tblOrg[Loc],MATCH(INDEX(FacList,MATCH(tblTeamSch[[#This Row],[Facility]],INDEX(FacList,,1),0),3),[1]!tblOrg[Org Num],0)),[1]!tblLoc[Loc],0)),"")</f>
        <v>0</v>
      </c>
      <c r="V1615" s="6">
        <f>IF(OR(tblTeamSch[[#This Row],[Court]]="",tblTeamSch[[#This Row],[Home]]&gt;0),0,IF(tblTeamSch[[#This Row],[Court]]&lt;10,0,IF(tblTeamSch[[#This Row],[Home Court]]=10,0,10)))</f>
        <v>0</v>
      </c>
      <c r="W1615" s="6" t="e">
        <f>COUNTIFS(tblTeamSch[Travel Score for Game],10,tblTeamSch[Home],0,#REF!,#REF!)</f>
        <v>#REF!</v>
      </c>
      <c r="X1615" s="6" t="str">
        <f>IFERROR(INDEX(tblTeamSch[Overall Travel Score],MATCH(tblTeamSch[[#This Row],[Opponent]],tblTeamSch[Team],0)),"")</f>
        <v/>
      </c>
      <c r="Y1615" s="6" cm="1">
        <f t="array" ref="Y1615">IF(Y1614="Num",1,IF(Y1614="","",IF(Y1614+1&gt;TotalNumRegGames*2,"",Y1614+1)))</f>
        <v>1614</v>
      </c>
    </row>
    <row r="1616" spans="1:25" ht="13.35" customHeight="1" x14ac:dyDescent="0.3">
      <c r="A1616" s="6" cm="1">
        <f t="array" ref="A16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823</v>
      </c>
      <c r="B1616" s="6" cm="1">
        <f t="array" ref="B16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6" s="6">
        <f>IFERROR(INDEX([1]!tblSchedule[Week Game Scheduled],MATCH(tblTeamSch[[#This Row],[Game Num]],[1]!tblSchedule[GameNum],0)),"")</f>
        <v>5</v>
      </c>
      <c r="D1616" s="6">
        <f>IFERROR(INDEX([1]!tblSchedule[Round],MATCH(tblTeamSch[[#This Row],[Game Num]],[1]!tblSchedule[GameNum],0)),"")</f>
        <v>3</v>
      </c>
      <c r="E1616" s="6">
        <f>IFERROR(INDEX([1]!tblSchedule[Rnd Sch],MATCH(tblTeamSch[[#This Row],[Game Num]],[1]!tblSchedule[GameNum],0)),"")</f>
        <v>3</v>
      </c>
      <c r="F1616" s="6" t="str">
        <f>IFERROR(INDEX([1]!tblSchedule[DLC],MATCH(tblTeamSch[[#This Row],[Game Num]],[1]!tblSchedule[GameNum],0)),"")</f>
        <v>8G2</v>
      </c>
      <c r="G1616" s="7" t="str">
        <f>IFERROR(INDEX([1]!tblSchedule[Facility],MATCH(tblTeamSch[[#This Row],[Game Num]],[1]!tblSchedule[GameNum],0)),"")</f>
        <v>St. Margaret Mary Gym</v>
      </c>
      <c r="H1616" s="8">
        <f>IFERROR(INDEX([1]!tblSchedule[Game Date],MATCH(tblTeamSch[[#This Row],[Game Num]],[1]!tblSchedule[GameNum],0)),"")</f>
        <v>46025</v>
      </c>
      <c r="I1616" s="9">
        <f>IFERROR(INDEX([1]!tblSchedule[Game Time],MATCH(tblTeamSch[[#This Row],[Game Num]],[1]!tblSchedule[GameNum],0)),"")</f>
        <v>0.41666666666666669</v>
      </c>
      <c r="J1616" s="10" t="str">
        <f>IFERROR(INDEX([1]!tblTeams[Organization],MATCH(tblTeamSch[[#This Row],[Team]],[1]!tblTeams[Team],0)),"")</f>
        <v>St. Margaret Mary</v>
      </c>
      <c r="K1616" s="10" t="str">
        <f>IFERROR(INDEX([1]!tblOrg[Abbr],MATCH(tblTeamSch[[#This Row],[Org]],[1]!tblOrg[Organization],0)),"")</f>
        <v>SMM</v>
      </c>
      <c r="L1616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6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1616" s="6"/>
      <c r="O1616" s="6"/>
      <c r="P1616" s="6"/>
      <c r="Q1616" s="6">
        <f>INDEX([1]!tblSchedule[Home Game],MATCH(tblTeamSch[[#This Row],[Game Num]],[1]!tblSchedule[GameNum],0))</f>
        <v>1</v>
      </c>
      <c r="R1616" s="7" t="e">
        <f>IF(COUNTIFS(tblTeamSch[Team],tblTeamSch[[#This Row],[Team]],#REF!,1)&gt;1,"Y","")</f>
        <v>#REF!</v>
      </c>
      <c r="S1616" s="6">
        <f>INDEX([1]!tblLoc[Score],MATCH(INDEX([1]!tblOrg[Loc],MATCH(tblTeamSch[[#This Row],[Org]],[1]!tblOrg[Organization],0)),[1]!tblLoc[Loc],0))</f>
        <v>0</v>
      </c>
      <c r="T1616" s="6" t="e">
        <f>INDEX([1]!tblLoc[Score],MATCH(INDEX([1]!tblOrg[Loc],MATCH(#REF!,[1]!tblOrg[Abbr],0)),[1]!tblLoc[Loc],0))</f>
        <v>#REF!</v>
      </c>
      <c r="U1616" s="6">
        <f>IFERROR(INDEX([1]!tblLoc[Score],MATCH(INDEX([1]!tblOrg[Loc],MATCH(INDEX(FacList,MATCH(tblTeamSch[[#This Row],[Facility]],INDEX(FacList,,1),0),3),[1]!tblOrg[Org Num],0)),[1]!tblLoc[Loc],0)),"")</f>
        <v>0</v>
      </c>
      <c r="V1616" s="6">
        <f>IF(OR(tblTeamSch[[#This Row],[Court]]="",tblTeamSch[[#This Row],[Home]]&gt;0),0,IF(tblTeamSch[[#This Row],[Court]]&lt;10,0,IF(tblTeamSch[[#This Row],[Home Court]]=10,0,10)))</f>
        <v>0</v>
      </c>
      <c r="W1616" s="6" t="e">
        <f>COUNTIFS(tblTeamSch[Travel Score for Game],10,tblTeamSch[Home],0,#REF!,#REF!)</f>
        <v>#REF!</v>
      </c>
      <c r="X1616" s="6" t="str">
        <f>IFERROR(INDEX(tblTeamSch[Overall Travel Score],MATCH(tblTeamSch[[#This Row],[Opponent]],tblTeamSch[Team],0)),"")</f>
        <v/>
      </c>
      <c r="Y1616" s="6" cm="1">
        <f t="array" ref="Y1616">IF(Y1615="Num",1,IF(Y1615="","",IF(Y1615+1&gt;TotalNumRegGames*2,"",Y1615+1)))</f>
        <v>1615</v>
      </c>
    </row>
    <row r="1617" spans="1:25" ht="13.35" customHeight="1" x14ac:dyDescent="0.3">
      <c r="A1617" s="6" cm="1">
        <f t="array" ref="A16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830</v>
      </c>
      <c r="B1617" s="6" cm="1">
        <f t="array" ref="B16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7" s="6">
        <f>IFERROR(INDEX([1]!tblSchedule[Week Game Scheduled],MATCH(tblTeamSch[[#This Row],[Game Num]],[1]!tblSchedule[GameNum],0)),"")</f>
        <v>6</v>
      </c>
      <c r="D1617" s="6">
        <f>IFERROR(INDEX([1]!tblSchedule[Round],MATCH(tblTeamSch[[#This Row],[Game Num]],[1]!tblSchedule[GameNum],0)),"")</f>
        <v>4</v>
      </c>
      <c r="E1617" s="6">
        <f>IFERROR(INDEX([1]!tblSchedule[Rnd Sch],MATCH(tblTeamSch[[#This Row],[Game Num]],[1]!tblSchedule[GameNum],0)),"")</f>
        <v>4</v>
      </c>
      <c r="F1617" s="6" t="str">
        <f>IFERROR(INDEX([1]!tblSchedule[DLC],MATCH(tblTeamSch[[#This Row],[Game Num]],[1]!tblSchedule[GameNum],0)),"")</f>
        <v>8G2</v>
      </c>
      <c r="G1617" s="7" t="str">
        <f>IFERROR(INDEX([1]!tblSchedule[Facility],MATCH(tblTeamSch[[#This Row],[Game Num]],[1]!tblSchedule[GameNum],0)),"")</f>
        <v>St. Margaret Mary Gym</v>
      </c>
      <c r="H1617" s="8">
        <f>IFERROR(INDEX([1]!tblSchedule[Game Date],MATCH(tblTeamSch[[#This Row],[Game Num]],[1]!tblSchedule[GameNum],0)),"")</f>
        <v>46032</v>
      </c>
      <c r="I1617" s="9">
        <f>IFERROR(INDEX([1]!tblSchedule[Game Time],MATCH(tblTeamSch[[#This Row],[Game Num]],[1]!tblSchedule[GameNum],0)),"")</f>
        <v>0.375</v>
      </c>
      <c r="J1617" s="10" t="str">
        <f>IFERROR(INDEX([1]!tblTeams[Organization],MATCH(tblTeamSch[[#This Row],[Team]],[1]!tblTeams[Team],0)),"")</f>
        <v>St. Margaret Mary</v>
      </c>
      <c r="K1617" s="10" t="str">
        <f>IFERROR(INDEX([1]!tblOrg[Abbr],MATCH(tblTeamSch[[#This Row],[Org]],[1]!tblOrg[Organization],0)),"")</f>
        <v>SMM</v>
      </c>
      <c r="L1617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7" s="10" t="str">
        <f>IFERROR(INDEX(IF(tblTeamSch[[#This Row],[1vs2]]=1,[1]!tblSchedule[Team 2 Name],[1]!tblSchedule[Team 1 Name]),MATCH(tblTeamSch[[#This Row],[Game Num]],[1]!tblSchedule[GameNum],0)),"")</f>
        <v>OLOL 7/8 GB #2</v>
      </c>
      <c r="N1617" s="6"/>
      <c r="O1617" s="6"/>
      <c r="P1617" s="6"/>
      <c r="Q1617" s="6">
        <f>INDEX([1]!tblSchedule[Home Game],MATCH(tblTeamSch[[#This Row],[Game Num]],[1]!tblSchedule[GameNum],0))</f>
        <v>1</v>
      </c>
      <c r="R1617" s="7" t="e">
        <f>IF(COUNTIFS(tblTeamSch[Team],tblTeamSch[[#This Row],[Team]],#REF!,1)&gt;1,"Y","")</f>
        <v>#REF!</v>
      </c>
      <c r="S1617" s="6">
        <f>INDEX([1]!tblLoc[Score],MATCH(INDEX([1]!tblOrg[Loc],MATCH(tblTeamSch[[#This Row],[Org]],[1]!tblOrg[Organization],0)),[1]!tblLoc[Loc],0))</f>
        <v>0</v>
      </c>
      <c r="T1617" s="6" t="e">
        <f>INDEX([1]!tblLoc[Score],MATCH(INDEX([1]!tblOrg[Loc],MATCH(#REF!,[1]!tblOrg[Abbr],0)),[1]!tblLoc[Loc],0))</f>
        <v>#REF!</v>
      </c>
      <c r="U1617" s="6">
        <f>IFERROR(INDEX([1]!tblLoc[Score],MATCH(INDEX([1]!tblOrg[Loc],MATCH(INDEX(FacList,MATCH(tblTeamSch[[#This Row],[Facility]],INDEX(FacList,,1),0),3),[1]!tblOrg[Org Num],0)),[1]!tblLoc[Loc],0)),"")</f>
        <v>0</v>
      </c>
      <c r="V1617" s="6">
        <f>IF(OR(tblTeamSch[[#This Row],[Court]]="",tblTeamSch[[#This Row],[Home]]&gt;0),0,IF(tblTeamSch[[#This Row],[Court]]&lt;10,0,IF(tblTeamSch[[#This Row],[Home Court]]=10,0,10)))</f>
        <v>0</v>
      </c>
      <c r="W1617" s="6" t="e">
        <f>COUNTIFS(tblTeamSch[Travel Score for Game],10,tblTeamSch[Home],0,#REF!,#REF!)</f>
        <v>#REF!</v>
      </c>
      <c r="X1617" s="6" t="str">
        <f>IFERROR(INDEX(tblTeamSch[Overall Travel Score],MATCH(tblTeamSch[[#This Row],[Opponent]],tblTeamSch[Team],0)),"")</f>
        <v/>
      </c>
      <c r="Y1617" s="6" cm="1">
        <f t="array" ref="Y1617">IF(Y1616="Num",1,IF(Y1616="","",IF(Y1616+1&gt;TotalNumRegGames*2,"",Y1616+1)))</f>
        <v>1616</v>
      </c>
    </row>
    <row r="1618" spans="1:25" ht="13.35" customHeight="1" x14ac:dyDescent="0.3">
      <c r="A1618" s="6" cm="1">
        <f t="array" ref="A16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837</v>
      </c>
      <c r="B1618" s="6" cm="1">
        <f t="array" ref="B16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8" s="6">
        <f>IFERROR(INDEX([1]!tblSchedule[Week Game Scheduled],MATCH(tblTeamSch[[#This Row],[Game Num]],[1]!tblSchedule[GameNum],0)),"")</f>
        <v>7</v>
      </c>
      <c r="D1618" s="6">
        <f>IFERROR(INDEX([1]!tblSchedule[Round],MATCH(tblTeamSch[[#This Row],[Game Num]],[1]!tblSchedule[GameNum],0)),"")</f>
        <v>5</v>
      </c>
      <c r="E1618" s="6">
        <f>IFERROR(INDEX([1]!tblSchedule[Rnd Sch],MATCH(tblTeamSch[[#This Row],[Game Num]],[1]!tblSchedule[GameNum],0)),"")</f>
        <v>5</v>
      </c>
      <c r="F1618" s="6" t="str">
        <f>IFERROR(INDEX([1]!tblSchedule[DLC],MATCH(tblTeamSch[[#This Row],[Game Num]],[1]!tblSchedule[GameNum],0)),"")</f>
        <v>8G2</v>
      </c>
      <c r="G1618" s="7" t="str">
        <f>IFERROR(INDEX([1]!tblSchedule[Facility],MATCH(tblTeamSch[[#This Row],[Game Num]],[1]!tblSchedule[GameNum],0)),"")</f>
        <v>Holy Spirit Gym</v>
      </c>
      <c r="H1618" s="8">
        <f>IFERROR(INDEX([1]!tblSchedule[Game Date],MATCH(tblTeamSch[[#This Row],[Game Num]],[1]!tblSchedule[GameNum],0)),"")</f>
        <v>46039</v>
      </c>
      <c r="I1618" s="9">
        <f>IFERROR(INDEX([1]!tblSchedule[Game Time],MATCH(tblTeamSch[[#This Row],[Game Num]],[1]!tblSchedule[GameNum],0)),"")</f>
        <v>0.41666666666666669</v>
      </c>
      <c r="J1618" s="10" t="str">
        <f>IFERROR(INDEX([1]!tblTeams[Organization],MATCH(tblTeamSch[[#This Row],[Team]],[1]!tblTeams[Team],0)),"")</f>
        <v>St. Margaret Mary</v>
      </c>
      <c r="K1618" s="10" t="str">
        <f>IFERROR(INDEX([1]!tblOrg[Abbr],MATCH(tblTeamSch[[#This Row],[Org]],[1]!tblOrg[Organization],0)),"")</f>
        <v>SMM</v>
      </c>
      <c r="L1618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8" s="10" t="str">
        <f>IFERROR(INDEX(IF(tblTeamSch[[#This Row],[1vs2]]=1,[1]!tblSchedule[Team 2 Name],[1]!tblSchedule[Team 1 Name]),MATCH(tblTeamSch[[#This Row],[Game Num]],[1]!tblSchedule[GameNum],0)),"")</f>
        <v>Holy Spirit GBB 8#2</v>
      </c>
      <c r="N1618" s="6"/>
      <c r="O1618" s="6"/>
      <c r="P1618" s="6"/>
      <c r="Q1618" s="6">
        <f>INDEX([1]!tblSchedule[Home Game],MATCH(tblTeamSch[[#This Row],[Game Num]],[1]!tblSchedule[GameNum],0))</f>
        <v>1</v>
      </c>
      <c r="R1618" s="7" t="e">
        <f>IF(COUNTIFS(tblTeamSch[Team],tblTeamSch[[#This Row],[Team]],#REF!,1)&gt;1,"Y","")</f>
        <v>#REF!</v>
      </c>
      <c r="S1618" s="6">
        <f>INDEX([1]!tblLoc[Score],MATCH(INDEX([1]!tblOrg[Loc],MATCH(tblTeamSch[[#This Row],[Org]],[1]!tblOrg[Organization],0)),[1]!tblLoc[Loc],0))</f>
        <v>0</v>
      </c>
      <c r="T1618" s="6" t="e">
        <f>INDEX([1]!tblLoc[Score],MATCH(INDEX([1]!tblOrg[Loc],MATCH(#REF!,[1]!tblOrg[Abbr],0)),[1]!tblLoc[Loc],0))</f>
        <v>#REF!</v>
      </c>
      <c r="U1618" s="6">
        <f>IFERROR(INDEX([1]!tblLoc[Score],MATCH(INDEX([1]!tblOrg[Loc],MATCH(INDEX(FacList,MATCH(tblTeamSch[[#This Row],[Facility]],INDEX(FacList,,1),0),3),[1]!tblOrg[Org Num],0)),[1]!tblLoc[Loc],0)),"")</f>
        <v>0</v>
      </c>
      <c r="V1618" s="6">
        <f>IF(OR(tblTeamSch[[#This Row],[Court]]="",tblTeamSch[[#This Row],[Home]]&gt;0),0,IF(tblTeamSch[[#This Row],[Court]]&lt;10,0,IF(tblTeamSch[[#This Row],[Home Court]]=10,0,10)))</f>
        <v>0</v>
      </c>
      <c r="W1618" s="6" t="e">
        <f>COUNTIFS(tblTeamSch[Travel Score for Game],10,tblTeamSch[Home],0,#REF!,#REF!)</f>
        <v>#REF!</v>
      </c>
      <c r="X1618" s="6" t="str">
        <f>IFERROR(INDEX(tblTeamSch[Overall Travel Score],MATCH(tblTeamSch[[#This Row],[Opponent]],tblTeamSch[Team],0)),"")</f>
        <v/>
      </c>
      <c r="Y1618" s="6" cm="1">
        <f t="array" ref="Y1618">IF(Y1617="Num",1,IF(Y1617="","",IF(Y1617+1&gt;TotalNumRegGames*2,"",Y1617+1)))</f>
        <v>1617</v>
      </c>
    </row>
    <row r="1619" spans="1:25" ht="13.35" customHeight="1" x14ac:dyDescent="0.3">
      <c r="A1619" s="6" cm="1">
        <f t="array" ref="A16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844</v>
      </c>
      <c r="B1619" s="6" cm="1">
        <f t="array" ref="B16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19" s="6">
        <f>IFERROR(INDEX([1]!tblSchedule[Week Game Scheduled],MATCH(tblTeamSch[[#This Row],[Game Num]],[1]!tblSchedule[GameNum],0)),"")</f>
        <v>8</v>
      </c>
      <c r="D1619" s="6">
        <f>IFERROR(INDEX([1]!tblSchedule[Round],MATCH(tblTeamSch[[#This Row],[Game Num]],[1]!tblSchedule[GameNum],0)),"")</f>
        <v>6</v>
      </c>
      <c r="E1619" s="6">
        <f>IFERROR(INDEX([1]!tblSchedule[Rnd Sch],MATCH(tblTeamSch[[#This Row],[Game Num]],[1]!tblSchedule[GameNum],0)),"")</f>
        <v>6</v>
      </c>
      <c r="F1619" s="6" t="str">
        <f>IFERROR(INDEX([1]!tblSchedule[DLC],MATCH(tblTeamSch[[#This Row],[Game Num]],[1]!tblSchedule[GameNum],0)),"")</f>
        <v>8G2</v>
      </c>
      <c r="G1619" s="7" t="str">
        <f>IFERROR(INDEX([1]!tblSchedule[Facility],MATCH(tblTeamSch[[#This Row],[Game Num]],[1]!tblSchedule[GameNum],0)),"")</f>
        <v>St. Stephen Martyr Gym</v>
      </c>
      <c r="H1619" s="8">
        <f>IFERROR(INDEX([1]!tblSchedule[Game Date],MATCH(tblTeamSch[[#This Row],[Game Num]],[1]!tblSchedule[GameNum],0)),"")</f>
        <v>46046</v>
      </c>
      <c r="I1619" s="9">
        <f>IFERROR(INDEX([1]!tblSchedule[Game Time],MATCH(tblTeamSch[[#This Row],[Game Num]],[1]!tblSchedule[GameNum],0)),"")</f>
        <v>0.375</v>
      </c>
      <c r="J1619" s="10" t="str">
        <f>IFERROR(INDEX([1]!tblTeams[Organization],MATCH(tblTeamSch[[#This Row],[Team]],[1]!tblTeams[Team],0)),"")</f>
        <v>St. Margaret Mary</v>
      </c>
      <c r="K1619" s="10" t="str">
        <f>IFERROR(INDEX([1]!tblOrg[Abbr],MATCH(tblTeamSch[[#This Row],[Org]],[1]!tblOrg[Organization],0)),"")</f>
        <v>SMM</v>
      </c>
      <c r="L1619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19" s="10" t="str">
        <f>IFERROR(INDEX(IF(tblTeamSch[[#This Row],[1vs2]]=1,[1]!tblSchedule[Team 2 Name],[1]!tblSchedule[Team 1 Name]),MATCH(tblTeamSch[[#This Row],[Game Num]],[1]!tblSchedule[GameNum],0)),"")</f>
        <v>St. Raphael BB 8G #2</v>
      </c>
      <c r="N1619" s="6"/>
      <c r="O1619" s="6"/>
      <c r="P1619" s="6"/>
      <c r="Q1619" s="6">
        <f>INDEX([1]!tblSchedule[Home Game],MATCH(tblTeamSch[[#This Row],[Game Num]],[1]!tblSchedule[GameNum],0))</f>
        <v>0</v>
      </c>
      <c r="R1619" s="7" t="e">
        <f>IF(COUNTIFS(tblTeamSch[Team],tblTeamSch[[#This Row],[Team]],#REF!,1)&gt;1,"Y","")</f>
        <v>#REF!</v>
      </c>
      <c r="S1619" s="6">
        <f>INDEX([1]!tblLoc[Score],MATCH(INDEX([1]!tblOrg[Loc],MATCH(tblTeamSch[[#This Row],[Org]],[1]!tblOrg[Organization],0)),[1]!tblLoc[Loc],0))</f>
        <v>0</v>
      </c>
      <c r="T1619" s="6" t="e">
        <f>INDEX([1]!tblLoc[Score],MATCH(INDEX([1]!tblOrg[Loc],MATCH(#REF!,[1]!tblOrg[Abbr],0)),[1]!tblLoc[Loc],0))</f>
        <v>#REF!</v>
      </c>
      <c r="U1619" s="6">
        <f>IFERROR(INDEX([1]!tblLoc[Score],MATCH(INDEX([1]!tblOrg[Loc],MATCH(INDEX(FacList,MATCH(tblTeamSch[[#This Row],[Facility]],INDEX(FacList,,1),0),3),[1]!tblOrg[Org Num],0)),[1]!tblLoc[Loc],0)),"")</f>
        <v>0</v>
      </c>
      <c r="V1619" s="6">
        <f>IF(OR(tblTeamSch[[#This Row],[Court]]="",tblTeamSch[[#This Row],[Home]]&gt;0),0,IF(tblTeamSch[[#This Row],[Court]]&lt;10,0,IF(tblTeamSch[[#This Row],[Home Court]]=10,0,10)))</f>
        <v>0</v>
      </c>
      <c r="W1619" s="6" t="e">
        <f>COUNTIFS(tblTeamSch[Travel Score for Game],10,tblTeamSch[Home],0,#REF!,#REF!)</f>
        <v>#REF!</v>
      </c>
      <c r="X1619" s="6" t="str">
        <f>IFERROR(INDEX(tblTeamSch[Overall Travel Score],MATCH(tblTeamSch[[#This Row],[Opponent]],tblTeamSch[Team],0)),"")</f>
        <v/>
      </c>
      <c r="Y1619" s="6" cm="1">
        <f t="array" ref="Y1619">IF(Y1618="Num",1,IF(Y1618="","",IF(Y1618+1&gt;TotalNumRegGames*2,"",Y1618+1)))</f>
        <v>1618</v>
      </c>
    </row>
    <row r="1620" spans="1:25" ht="13.35" customHeight="1" x14ac:dyDescent="0.3">
      <c r="A1620" s="6" cm="1">
        <f t="array" ref="A16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851</v>
      </c>
      <c r="B1620" s="6" cm="1">
        <f t="array" ref="B16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0" s="6">
        <f>IFERROR(INDEX([1]!tblSchedule[Week Game Scheduled],MATCH(tblTeamSch[[#This Row],[Game Num]],[1]!tblSchedule[GameNum],0)),"")</f>
        <v>9</v>
      </c>
      <c r="D1620" s="6">
        <f>IFERROR(INDEX([1]!tblSchedule[Round],MATCH(tblTeamSch[[#This Row],[Game Num]],[1]!tblSchedule[GameNum],0)),"")</f>
        <v>7</v>
      </c>
      <c r="E1620" s="6">
        <f>IFERROR(INDEX([1]!tblSchedule[Rnd Sch],MATCH(tblTeamSch[[#This Row],[Game Num]],[1]!tblSchedule[GameNum],0)),"")</f>
        <v>7</v>
      </c>
      <c r="F1620" s="6" t="str">
        <f>IFERROR(INDEX([1]!tblSchedule[DLC],MATCH(tblTeamSch[[#This Row],[Game Num]],[1]!tblSchedule[GameNum],0)),"")</f>
        <v>8G2</v>
      </c>
      <c r="G1620" s="7" t="str">
        <f>IFERROR(INDEX([1]!tblSchedule[Facility],MATCH(tblTeamSch[[#This Row],[Game Num]],[1]!tblSchedule[GameNum],0)),"")</f>
        <v>St. Margaret Mary Gym</v>
      </c>
      <c r="H1620" s="8">
        <f>IFERROR(INDEX([1]!tblSchedule[Game Date],MATCH(tblTeamSch[[#This Row],[Game Num]],[1]!tblSchedule[GameNum],0)),"")</f>
        <v>46053</v>
      </c>
      <c r="I1620" s="9">
        <f>IFERROR(INDEX([1]!tblSchedule[Game Time],MATCH(tblTeamSch[[#This Row],[Game Num]],[1]!tblSchedule[GameNum],0)),"")</f>
        <v>0.5</v>
      </c>
      <c r="J1620" s="10" t="str">
        <f>IFERROR(INDEX([1]!tblTeams[Organization],MATCH(tblTeamSch[[#This Row],[Team]],[1]!tblTeams[Team],0)),"")</f>
        <v>St. Margaret Mary</v>
      </c>
      <c r="K1620" s="10" t="str">
        <f>IFERROR(INDEX([1]!tblOrg[Abbr],MATCH(tblTeamSch[[#This Row],[Org]],[1]!tblOrg[Organization],0)),"")</f>
        <v>SMM</v>
      </c>
      <c r="L1620" s="10" t="str">
        <f>IFERROR(INDEX(IF(tblTeamSch[[#This Row],[1vs2]]=1,[1]!tblSchedule[Team 1 Name],[1]!tblSchedule[Team 2 Name]),MATCH(tblTeamSch[[#This Row],[Game Num]],[1]!tblSchedule[GameNum],0)),"")</f>
        <v>St. Margaret Mary BB 8G#2 Red</v>
      </c>
      <c r="M1620" s="10" t="str">
        <f>IFERROR(INDEX(IF(tblTeamSch[[#This Row],[1vs2]]=1,[1]!tblSchedule[Team 2 Name],[1]!tblSchedule[Team 1 Name]),MATCH(tblTeamSch[[#This Row],[Game Num]],[1]!tblSchedule[GameNum],0)),"")</f>
        <v>St Agnes BB 8G#2</v>
      </c>
      <c r="N1620" s="6"/>
      <c r="O1620" s="6"/>
      <c r="P1620" s="6"/>
      <c r="Q1620" s="6">
        <f>INDEX([1]!tblSchedule[Home Game],MATCH(tblTeamSch[[#This Row],[Game Num]],[1]!tblSchedule[GameNum],0))</f>
        <v>1</v>
      </c>
      <c r="R1620" s="7" t="e">
        <f>IF(COUNTIFS(tblTeamSch[Team],tblTeamSch[[#This Row],[Team]],#REF!,1)&gt;1,"Y","")</f>
        <v>#REF!</v>
      </c>
      <c r="S1620" s="6">
        <f>INDEX([1]!tblLoc[Score],MATCH(INDEX([1]!tblOrg[Loc],MATCH(tblTeamSch[[#This Row],[Org]],[1]!tblOrg[Organization],0)),[1]!tblLoc[Loc],0))</f>
        <v>0</v>
      </c>
      <c r="T1620" s="6" t="e">
        <f>INDEX([1]!tblLoc[Score],MATCH(INDEX([1]!tblOrg[Loc],MATCH(#REF!,[1]!tblOrg[Abbr],0)),[1]!tblLoc[Loc],0))</f>
        <v>#REF!</v>
      </c>
      <c r="U1620" s="6">
        <f>IFERROR(INDEX([1]!tblLoc[Score],MATCH(INDEX([1]!tblOrg[Loc],MATCH(INDEX(FacList,MATCH(tblTeamSch[[#This Row],[Facility]],INDEX(FacList,,1),0),3),[1]!tblOrg[Org Num],0)),[1]!tblLoc[Loc],0)),"")</f>
        <v>0</v>
      </c>
      <c r="V1620" s="6">
        <f>IF(OR(tblTeamSch[[#This Row],[Court]]="",tblTeamSch[[#This Row],[Home]]&gt;0),0,IF(tblTeamSch[[#This Row],[Court]]&lt;10,0,IF(tblTeamSch[[#This Row],[Home Court]]=10,0,10)))</f>
        <v>0</v>
      </c>
      <c r="W1620" s="6" t="e">
        <f>COUNTIFS(tblTeamSch[Travel Score for Game],10,tblTeamSch[Home],0,#REF!,#REF!)</f>
        <v>#REF!</v>
      </c>
      <c r="X1620" s="6" t="str">
        <f>IFERROR(INDEX(tblTeamSch[Overall Travel Score],MATCH(tblTeamSch[[#This Row],[Opponent]],tblTeamSch[Team],0)),"")</f>
        <v/>
      </c>
      <c r="Y1620" s="6" cm="1">
        <f t="array" ref="Y1620">IF(Y1619="Num",1,IF(Y1619="","",IF(Y1619+1&gt;TotalNumRegGames*2,"",Y1619+1)))</f>
        <v>1619</v>
      </c>
    </row>
    <row r="1621" spans="1:25" ht="13.35" customHeight="1" x14ac:dyDescent="0.3">
      <c r="A1621" s="6" cm="1">
        <f t="array" ref="A16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496</v>
      </c>
      <c r="B1621" s="6" cm="1">
        <f t="array" ref="B16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1" s="6">
        <f>IFERROR(INDEX([1]!tblSchedule[Week Game Scheduled],MATCH(tblTeamSch[[#This Row],[Game Num]],[1]!tblSchedule[GameNum],0)),"")</f>
        <v>49</v>
      </c>
      <c r="D1621" s="6">
        <f>IFERROR(INDEX([1]!tblSchedule[Round],MATCH(tblTeamSch[[#This Row],[Game Num]],[1]!tblSchedule[GameNum],0)),"")</f>
        <v>1</v>
      </c>
      <c r="E1621" s="6">
        <f>IFERROR(INDEX([1]!tblSchedule[Rnd Sch],MATCH(tblTeamSch[[#This Row],[Game Num]],[1]!tblSchedule[GameNum],0)),"")</f>
        <v>1</v>
      </c>
      <c r="F1621" s="6" t="str">
        <f>IFERROR(INDEX([1]!tblSchedule[DLC],MATCH(tblTeamSch[[#This Row],[Game Num]],[1]!tblSchedule[GameNum],0)),"")</f>
        <v>4B1A</v>
      </c>
      <c r="G1621" s="7" t="str">
        <f>IFERROR(INDEX([1]!tblSchedule[Facility],MATCH(tblTeamSch[[#This Row],[Game Num]],[1]!tblSchedule[GameNum],0)),"")</f>
        <v>Saint Andrew Academy Gym</v>
      </c>
      <c r="H1621" s="8">
        <f>IFERROR(INDEX([1]!tblSchedule[Game Date],MATCH(tblTeamSch[[#This Row],[Game Num]],[1]!tblSchedule[GameNum],0)),"")</f>
        <v>45997</v>
      </c>
      <c r="I1621" s="9">
        <f>IFERROR(INDEX([1]!tblSchedule[Game Time],MATCH(tblTeamSch[[#This Row],[Game Num]],[1]!tblSchedule[GameNum],0)),"")</f>
        <v>0.45833333333333331</v>
      </c>
      <c r="J1621" s="10" t="str">
        <f>IFERROR(INDEX([1]!tblTeams[Organization],MATCH(tblTeamSch[[#This Row],[Team]],[1]!tblTeams[Team],0)),"")</f>
        <v>St. Martha</v>
      </c>
      <c r="K1621" s="10" t="str">
        <f>IFERROR(INDEX([1]!tblOrg[Abbr],MATCH(tblTeamSch[[#This Row],[Org]],[1]!tblOrg[Organization],0)),"")</f>
        <v>Mart</v>
      </c>
      <c r="L1621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1" s="10" t="str">
        <f>IFERROR(INDEX(IF(tblTeamSch[[#This Row],[1vs2]]=1,[1]!tblSchedule[Team 2 Name],[1]!tblSchedule[Team 1 Name]),MATCH(tblTeamSch[[#This Row],[Game Num]],[1]!tblSchedule[GameNum],0)),"")</f>
        <v>St. Andrew BB 4B</v>
      </c>
      <c r="N1621" s="6"/>
      <c r="O1621" s="6"/>
      <c r="P1621" s="6"/>
      <c r="Q1621" s="6">
        <f>INDEX([1]!tblSchedule[Home Game],MATCH(tblTeamSch[[#This Row],[Game Num]],[1]!tblSchedule[GameNum],0))</f>
        <v>1</v>
      </c>
      <c r="R1621" s="7" t="e">
        <f>IF(COUNTIFS(tblTeamSch[Team],tblTeamSch[[#This Row],[Team]],#REF!,1)&gt;1,"Y","")</f>
        <v>#REF!</v>
      </c>
      <c r="S1621" s="6">
        <f>INDEX([1]!tblLoc[Score],MATCH(INDEX([1]!tblOrg[Loc],MATCH(tblTeamSch[[#This Row],[Org]],[1]!tblOrg[Organization],0)),[1]!tblLoc[Loc],0))</f>
        <v>0</v>
      </c>
      <c r="T1621" s="6" t="e">
        <f>INDEX([1]!tblLoc[Score],MATCH(INDEX([1]!tblOrg[Loc],MATCH(#REF!,[1]!tblOrg[Abbr],0)),[1]!tblLoc[Loc],0))</f>
        <v>#REF!</v>
      </c>
      <c r="U1621" s="6">
        <f>IFERROR(INDEX([1]!tblLoc[Score],MATCH(INDEX([1]!tblOrg[Loc],MATCH(INDEX(FacList,MATCH(tblTeamSch[[#This Row],[Facility]],INDEX(FacList,,1),0),3),[1]!tblOrg[Org Num],0)),[1]!tblLoc[Loc],0)),"")</f>
        <v>10</v>
      </c>
      <c r="V1621" s="6">
        <f>IF(OR(tblTeamSch[[#This Row],[Court]]="",tblTeamSch[[#This Row],[Home]]&gt;0),0,IF(tblTeamSch[[#This Row],[Court]]&lt;10,0,IF(tblTeamSch[[#This Row],[Home Court]]=10,0,10)))</f>
        <v>0</v>
      </c>
      <c r="W1621" s="6" t="e">
        <f>COUNTIFS(tblTeamSch[Travel Score for Game],10,tblTeamSch[Home],0,#REF!,#REF!)</f>
        <v>#REF!</v>
      </c>
      <c r="X1621" s="6" t="str">
        <f>IFERROR(INDEX(tblTeamSch[Overall Travel Score],MATCH(tblTeamSch[[#This Row],[Opponent]],tblTeamSch[Team],0)),"")</f>
        <v/>
      </c>
      <c r="Y1621" s="6" cm="1">
        <f t="array" ref="Y1621">IF(Y1620="Num",1,IF(Y1620="","",IF(Y1620+1&gt;TotalNumRegGames*2,"",Y1620+1)))</f>
        <v>1620</v>
      </c>
    </row>
    <row r="1622" spans="1:25" ht="13.35" customHeight="1" x14ac:dyDescent="0.3">
      <c r="A1622" s="6" cm="1">
        <f t="array" ref="A16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502</v>
      </c>
      <c r="B1622" s="6" cm="1">
        <f t="array" ref="B16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2" s="6">
        <f>IFERROR(INDEX([1]!tblSchedule[Week Game Scheduled],MATCH(tblTeamSch[[#This Row],[Game Num]],[1]!tblSchedule[GameNum],0)),"")</f>
        <v>50</v>
      </c>
      <c r="D1622" s="6">
        <f>IFERROR(INDEX([1]!tblSchedule[Round],MATCH(tblTeamSch[[#This Row],[Game Num]],[1]!tblSchedule[GameNum],0)),"")</f>
        <v>2</v>
      </c>
      <c r="E1622" s="6">
        <f>IFERROR(INDEX([1]!tblSchedule[Rnd Sch],MATCH(tblTeamSch[[#This Row],[Game Num]],[1]!tblSchedule[GameNum],0)),"")</f>
        <v>2</v>
      </c>
      <c r="F1622" s="6" t="str">
        <f>IFERROR(INDEX([1]!tblSchedule[DLC],MATCH(tblTeamSch[[#This Row],[Game Num]],[1]!tblSchedule[GameNum],0)),"")</f>
        <v>4B1A</v>
      </c>
      <c r="G1622" s="7" t="str">
        <f>IFERROR(INDEX([1]!tblSchedule[Facility],MATCH(tblTeamSch[[#This Row],[Game Num]],[1]!tblSchedule[GameNum],0)),"")</f>
        <v>St. Rita Gym</v>
      </c>
      <c r="H1622" s="8">
        <f>IFERROR(INDEX([1]!tblSchedule[Game Date],MATCH(tblTeamSch[[#This Row],[Game Num]],[1]!tblSchedule[GameNum],0)),"")</f>
        <v>46004</v>
      </c>
      <c r="I1622" s="9">
        <f>IFERROR(INDEX([1]!tblSchedule[Game Time],MATCH(tblTeamSch[[#This Row],[Game Num]],[1]!tblSchedule[GameNum],0)),"")</f>
        <v>0.58333333333333337</v>
      </c>
      <c r="J1622" s="10" t="str">
        <f>IFERROR(INDEX([1]!tblTeams[Organization],MATCH(tblTeamSch[[#This Row],[Team]],[1]!tblTeams[Team],0)),"")</f>
        <v>St. Martha</v>
      </c>
      <c r="K1622" s="10" t="str">
        <f>IFERROR(INDEX([1]!tblOrg[Abbr],MATCH(tblTeamSch[[#This Row],[Org]],[1]!tblOrg[Organization],0)),"")</f>
        <v>Mart</v>
      </c>
      <c r="L1622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2" s="10" t="str">
        <f>IFERROR(INDEX(IF(tblTeamSch[[#This Row],[1vs2]]=1,[1]!tblSchedule[Team 2 Name],[1]!tblSchedule[Team 1 Name]),MATCH(tblTeamSch[[#This Row],[Game Num]],[1]!tblSchedule[GameNum],0)),"")</f>
        <v>St. Rita 3/4#1</v>
      </c>
      <c r="N1622" s="6"/>
      <c r="O1622" s="6"/>
      <c r="P1622" s="6"/>
      <c r="Q1622" s="6">
        <f>INDEX([1]!tblSchedule[Home Game],MATCH(tblTeamSch[[#This Row],[Game Num]],[1]!tblSchedule[GameNum],0))</f>
        <v>1</v>
      </c>
      <c r="R1622" s="7" t="e">
        <f>IF(COUNTIFS(tblTeamSch[Team],tblTeamSch[[#This Row],[Team]],#REF!,1)&gt;1,"Y","")</f>
        <v>#REF!</v>
      </c>
      <c r="S1622" s="6">
        <f>INDEX([1]!tblLoc[Score],MATCH(INDEX([1]!tblOrg[Loc],MATCH(tblTeamSch[[#This Row],[Org]],[1]!tblOrg[Organization],0)),[1]!tblLoc[Loc],0))</f>
        <v>0</v>
      </c>
      <c r="T1622" s="6" t="e">
        <f>INDEX([1]!tblLoc[Score],MATCH(INDEX([1]!tblOrg[Loc],MATCH(#REF!,[1]!tblOrg[Abbr],0)),[1]!tblLoc[Loc],0))</f>
        <v>#REF!</v>
      </c>
      <c r="U1622" s="6">
        <f>IFERROR(INDEX([1]!tblLoc[Score],MATCH(INDEX([1]!tblOrg[Loc],MATCH(INDEX(FacList,MATCH(tblTeamSch[[#This Row],[Facility]],INDEX(FacList,,1),0),3),[1]!tblOrg[Org Num],0)),[1]!tblLoc[Loc],0)),"")</f>
        <v>7</v>
      </c>
      <c r="V1622" s="6">
        <f>IF(OR(tblTeamSch[[#This Row],[Court]]="",tblTeamSch[[#This Row],[Home]]&gt;0),0,IF(tblTeamSch[[#This Row],[Court]]&lt;10,0,IF(tblTeamSch[[#This Row],[Home Court]]=10,0,10)))</f>
        <v>0</v>
      </c>
      <c r="W1622" s="6" t="e">
        <f>COUNTIFS(tblTeamSch[Travel Score for Game],10,tblTeamSch[Home],0,#REF!,#REF!)</f>
        <v>#REF!</v>
      </c>
      <c r="X1622" s="6" t="str">
        <f>IFERROR(INDEX(tblTeamSch[Overall Travel Score],MATCH(tblTeamSch[[#This Row],[Opponent]],tblTeamSch[Team],0)),"")</f>
        <v/>
      </c>
      <c r="Y1622" s="6" cm="1">
        <f t="array" ref="Y1622">IF(Y1621="Num",1,IF(Y1621="","",IF(Y1621+1&gt;TotalNumRegGames*2,"",Y1621+1)))</f>
        <v>1621</v>
      </c>
    </row>
    <row r="1623" spans="1:25" ht="13.35" customHeight="1" x14ac:dyDescent="0.3">
      <c r="A1623" s="6" cm="1">
        <f t="array" ref="A16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508</v>
      </c>
      <c r="B1623" s="6" cm="1">
        <f t="array" ref="B16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3" s="6">
        <f>IFERROR(INDEX([1]!tblSchedule[Week Game Scheduled],MATCH(tblTeamSch[[#This Row],[Game Num]],[1]!tblSchedule[GameNum],0)),"")</f>
        <v>5</v>
      </c>
      <c r="D1623" s="6">
        <f>IFERROR(INDEX([1]!tblSchedule[Round],MATCH(tblTeamSch[[#This Row],[Game Num]],[1]!tblSchedule[GameNum],0)),"")</f>
        <v>3</v>
      </c>
      <c r="E1623" s="6">
        <f>IFERROR(INDEX([1]!tblSchedule[Rnd Sch],MATCH(tblTeamSch[[#This Row],[Game Num]],[1]!tblSchedule[GameNum],0)),"")</f>
        <v>3</v>
      </c>
      <c r="F1623" s="6" t="str">
        <f>IFERROR(INDEX([1]!tblSchedule[DLC],MATCH(tblTeamSch[[#This Row],[Game Num]],[1]!tblSchedule[GameNum],0)),"")</f>
        <v>4B1A</v>
      </c>
      <c r="G1623" s="7" t="str">
        <f>IFERROR(INDEX([1]!tblSchedule[Facility],MATCH(tblTeamSch[[#This Row],[Game Num]],[1]!tblSchedule[GameNum],0)),"")</f>
        <v>St. Athanasius Hornets Nest (gym)</v>
      </c>
      <c r="H1623" s="8">
        <f>IFERROR(INDEX([1]!tblSchedule[Game Date],MATCH(tblTeamSch[[#This Row],[Game Num]],[1]!tblSchedule[GameNum],0)),"")</f>
        <v>46025</v>
      </c>
      <c r="I1623" s="9">
        <f>IFERROR(INDEX([1]!tblSchedule[Game Time],MATCH(tblTeamSch[[#This Row],[Game Num]],[1]!tblSchedule[GameNum],0)),"")</f>
        <v>0.41666666666666669</v>
      </c>
      <c r="J1623" s="10" t="str">
        <f>IFERROR(INDEX([1]!tblTeams[Organization],MATCH(tblTeamSch[[#This Row],[Team]],[1]!tblTeams[Team],0)),"")</f>
        <v>St. Martha</v>
      </c>
      <c r="K1623" s="10" t="str">
        <f>IFERROR(INDEX([1]!tblOrg[Abbr],MATCH(tblTeamSch[[#This Row],[Org]],[1]!tblOrg[Organization],0)),"")</f>
        <v>Mart</v>
      </c>
      <c r="L1623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3" s="10" t="str">
        <f>IFERROR(INDEX(IF(tblTeamSch[[#This Row],[1vs2]]=1,[1]!tblSchedule[Team 2 Name],[1]!tblSchedule[Team 1 Name]),MATCH(tblTeamSch[[#This Row],[Game Num]],[1]!tblSchedule[GameNum],0)),"")</f>
        <v>St. Athanasius BB 4B#1</v>
      </c>
      <c r="N1623" s="6"/>
      <c r="O1623" s="6"/>
      <c r="P1623" s="6"/>
      <c r="Q1623" s="6">
        <f>INDEX([1]!tblSchedule[Home Game],MATCH(tblTeamSch[[#This Row],[Game Num]],[1]!tblSchedule[GameNum],0))</f>
        <v>1</v>
      </c>
      <c r="R1623" s="7" t="e">
        <f>IF(COUNTIFS(tblTeamSch[Team],tblTeamSch[[#This Row],[Team]],#REF!,1)&gt;1,"Y","")</f>
        <v>#REF!</v>
      </c>
      <c r="S1623" s="6">
        <f>INDEX([1]!tblLoc[Score],MATCH(INDEX([1]!tblOrg[Loc],MATCH(tblTeamSch[[#This Row],[Org]],[1]!tblOrg[Organization],0)),[1]!tblLoc[Loc],0))</f>
        <v>0</v>
      </c>
      <c r="T1623" s="6" t="e">
        <f>INDEX([1]!tblLoc[Score],MATCH(INDEX([1]!tblOrg[Loc],MATCH(#REF!,[1]!tblOrg[Abbr],0)),[1]!tblLoc[Loc],0))</f>
        <v>#REF!</v>
      </c>
      <c r="U1623" s="6">
        <f>IFERROR(INDEX([1]!tblLoc[Score],MATCH(INDEX([1]!tblOrg[Loc],MATCH(INDEX(FacList,MATCH(tblTeamSch[[#This Row],[Facility]],INDEX(FacList,,1),0),3),[1]!tblOrg[Org Num],0)),[1]!tblLoc[Loc],0)),"")</f>
        <v>7</v>
      </c>
      <c r="V1623" s="6">
        <f>IF(OR(tblTeamSch[[#This Row],[Court]]="",tblTeamSch[[#This Row],[Home]]&gt;0),0,IF(tblTeamSch[[#This Row],[Court]]&lt;10,0,IF(tblTeamSch[[#This Row],[Home Court]]=10,0,10)))</f>
        <v>0</v>
      </c>
      <c r="W1623" s="6" t="e">
        <f>COUNTIFS(tblTeamSch[Travel Score for Game],10,tblTeamSch[Home],0,#REF!,#REF!)</f>
        <v>#REF!</v>
      </c>
      <c r="X1623" s="6" t="str">
        <f>IFERROR(INDEX(tblTeamSch[Overall Travel Score],MATCH(tblTeamSch[[#This Row],[Opponent]],tblTeamSch[Team],0)),"")</f>
        <v/>
      </c>
      <c r="Y1623" s="6" cm="1">
        <f t="array" ref="Y1623">IF(Y1622="Num",1,IF(Y1622="","",IF(Y1622+1&gt;TotalNumRegGames*2,"",Y1622+1)))</f>
        <v>1622</v>
      </c>
    </row>
    <row r="1624" spans="1:25" ht="13.35" customHeight="1" x14ac:dyDescent="0.3">
      <c r="A1624" s="6" cm="1">
        <f t="array" ref="A16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514</v>
      </c>
      <c r="B1624" s="6" cm="1">
        <f t="array" ref="B16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4" s="6">
        <f>IFERROR(INDEX([1]!tblSchedule[Week Game Scheduled],MATCH(tblTeamSch[[#This Row],[Game Num]],[1]!tblSchedule[GameNum],0)),"")</f>
        <v>6</v>
      </c>
      <c r="D1624" s="6">
        <f>IFERROR(INDEX([1]!tblSchedule[Round],MATCH(tblTeamSch[[#This Row],[Game Num]],[1]!tblSchedule[GameNum],0)),"")</f>
        <v>4</v>
      </c>
      <c r="E1624" s="6">
        <f>IFERROR(INDEX([1]!tblSchedule[Rnd Sch],MATCH(tblTeamSch[[#This Row],[Game Num]],[1]!tblSchedule[GameNum],0)),"")</f>
        <v>4</v>
      </c>
      <c r="F1624" s="6" t="str">
        <f>IFERROR(INDEX([1]!tblSchedule[DLC],MATCH(tblTeamSch[[#This Row],[Game Num]],[1]!tblSchedule[GameNum],0)),"")</f>
        <v>4B1A</v>
      </c>
      <c r="G1624" s="7" t="str">
        <f>IFERROR(INDEX([1]!tblSchedule[Facility],MATCH(tblTeamSch[[#This Row],[Game Num]],[1]!tblSchedule[GameNum],0)),"")</f>
        <v>St. Stephen Martyr Gym</v>
      </c>
      <c r="H1624" s="8">
        <f>IFERROR(INDEX([1]!tblSchedule[Game Date],MATCH(tblTeamSch[[#This Row],[Game Num]],[1]!tblSchedule[GameNum],0)),"")</f>
        <v>46032</v>
      </c>
      <c r="I1624" s="9">
        <f>IFERROR(INDEX([1]!tblSchedule[Game Time],MATCH(tblTeamSch[[#This Row],[Game Num]],[1]!tblSchedule[GameNum],0)),"")</f>
        <v>0.5</v>
      </c>
      <c r="J1624" s="10" t="str">
        <f>IFERROR(INDEX([1]!tblTeams[Organization],MATCH(tblTeamSch[[#This Row],[Team]],[1]!tblTeams[Team],0)),"")</f>
        <v>St. Martha</v>
      </c>
      <c r="K1624" s="10" t="str">
        <f>IFERROR(INDEX([1]!tblOrg[Abbr],MATCH(tblTeamSch[[#This Row],[Org]],[1]!tblOrg[Organization],0)),"")</f>
        <v>Mart</v>
      </c>
      <c r="L1624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4" s="10" t="str">
        <f>IFERROR(INDEX(IF(tblTeamSch[[#This Row],[1vs2]]=1,[1]!tblSchedule[Team 2 Name],[1]!tblSchedule[Team 1 Name]),MATCH(tblTeamSch[[#This Row],[Game Num]],[1]!tblSchedule[GameNum],0)),"")</f>
        <v>St Stephen Martyr BB 4#1</v>
      </c>
      <c r="N1624" s="6"/>
      <c r="O1624" s="6"/>
      <c r="P1624" s="6"/>
      <c r="Q1624" s="6">
        <f>INDEX([1]!tblSchedule[Home Game],MATCH(tblTeamSch[[#This Row],[Game Num]],[1]!tblSchedule[GameNum],0))</f>
        <v>1</v>
      </c>
      <c r="R1624" s="7" t="e">
        <f>IF(COUNTIFS(tblTeamSch[Team],tblTeamSch[[#This Row],[Team]],#REF!,1)&gt;1,"Y","")</f>
        <v>#REF!</v>
      </c>
      <c r="S1624" s="6">
        <f>INDEX([1]!tblLoc[Score],MATCH(INDEX([1]!tblOrg[Loc],MATCH(tblTeamSch[[#This Row],[Org]],[1]!tblOrg[Organization],0)),[1]!tblLoc[Loc],0))</f>
        <v>0</v>
      </c>
      <c r="T1624" s="6" t="e">
        <f>INDEX([1]!tblLoc[Score],MATCH(INDEX([1]!tblOrg[Loc],MATCH(#REF!,[1]!tblOrg[Abbr],0)),[1]!tblLoc[Loc],0))</f>
        <v>#REF!</v>
      </c>
      <c r="U1624" s="6">
        <f>IFERROR(INDEX([1]!tblLoc[Score],MATCH(INDEX([1]!tblOrg[Loc],MATCH(INDEX(FacList,MATCH(tblTeamSch[[#This Row],[Facility]],INDEX(FacList,,1),0),3),[1]!tblOrg[Org Num],0)),[1]!tblLoc[Loc],0)),"")</f>
        <v>0</v>
      </c>
      <c r="V1624" s="6">
        <f>IF(OR(tblTeamSch[[#This Row],[Court]]="",tblTeamSch[[#This Row],[Home]]&gt;0),0,IF(tblTeamSch[[#This Row],[Court]]&lt;10,0,IF(tblTeamSch[[#This Row],[Home Court]]=10,0,10)))</f>
        <v>0</v>
      </c>
      <c r="W1624" s="6" t="e">
        <f>COUNTIFS(tblTeamSch[Travel Score for Game],10,tblTeamSch[Home],0,#REF!,#REF!)</f>
        <v>#REF!</v>
      </c>
      <c r="X1624" s="6" t="str">
        <f>IFERROR(INDEX(tblTeamSch[Overall Travel Score],MATCH(tblTeamSch[[#This Row],[Opponent]],tblTeamSch[Team],0)),"")</f>
        <v/>
      </c>
      <c r="Y1624" s="6" cm="1">
        <f t="array" ref="Y1624">IF(Y1623="Num",1,IF(Y1623="","",IF(Y1623+1&gt;TotalNumRegGames*2,"",Y1623+1)))</f>
        <v>1623</v>
      </c>
    </row>
    <row r="1625" spans="1:25" ht="13.35" customHeight="1" x14ac:dyDescent="0.3">
      <c r="A1625" s="6" cm="1">
        <f t="array" ref="A16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520</v>
      </c>
      <c r="B1625" s="6" cm="1">
        <f t="array" ref="B16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5" s="6">
        <f>IFERROR(INDEX([1]!tblSchedule[Week Game Scheduled],MATCH(tblTeamSch[[#This Row],[Game Num]],[1]!tblSchedule[GameNum],0)),"")</f>
        <v>7</v>
      </c>
      <c r="D1625" s="6">
        <f>IFERROR(INDEX([1]!tblSchedule[Round],MATCH(tblTeamSch[[#This Row],[Game Num]],[1]!tblSchedule[GameNum],0)),"")</f>
        <v>5</v>
      </c>
      <c r="E1625" s="6">
        <f>IFERROR(INDEX([1]!tblSchedule[Rnd Sch],MATCH(tblTeamSch[[#This Row],[Game Num]],[1]!tblSchedule[GameNum],0)),"")</f>
        <v>5</v>
      </c>
      <c r="F1625" s="6" t="str">
        <f>IFERROR(INDEX([1]!tblSchedule[DLC],MATCH(tblTeamSch[[#This Row],[Game Num]],[1]!tblSchedule[GameNum],0)),"")</f>
        <v>4B1A</v>
      </c>
      <c r="G1625" s="7" t="str">
        <f>IFERROR(INDEX([1]!tblSchedule[Facility],MATCH(tblTeamSch[[#This Row],[Game Num]],[1]!tblSchedule[GameNum],0)),"")</f>
        <v>St Edward Gym</v>
      </c>
      <c r="H1625" s="8">
        <f>IFERROR(INDEX([1]!tblSchedule[Game Date],MATCH(tblTeamSch[[#This Row],[Game Num]],[1]!tblSchedule[GameNum],0)),"")</f>
        <v>46039</v>
      </c>
      <c r="I1625" s="9">
        <f>IFERROR(INDEX([1]!tblSchedule[Game Time],MATCH(tblTeamSch[[#This Row],[Game Num]],[1]!tblSchedule[GameNum],0)),"")</f>
        <v>0.45833333333333331</v>
      </c>
      <c r="J1625" s="10" t="str">
        <f>IFERROR(INDEX([1]!tblTeams[Organization],MATCH(tblTeamSch[[#This Row],[Team]],[1]!tblTeams[Team],0)),"")</f>
        <v>St. Martha</v>
      </c>
      <c r="K1625" s="10" t="str">
        <f>IFERROR(INDEX([1]!tblOrg[Abbr],MATCH(tblTeamSch[[#This Row],[Org]],[1]!tblOrg[Organization],0)),"")</f>
        <v>Mart</v>
      </c>
      <c r="L1625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5" s="10" t="str">
        <f>IFERROR(INDEX(IF(tblTeamSch[[#This Row],[1vs2]]=1,[1]!tblSchedule[Team 2 Name],[1]!tblSchedule[Team 1 Name]),MATCH(tblTeamSch[[#This Row],[Game Num]],[1]!tblSchedule[GameNum],0)),"")</f>
        <v>St Edward Bball 4B1</v>
      </c>
      <c r="N1625" s="6"/>
      <c r="O1625" s="6"/>
      <c r="P1625" s="6"/>
      <c r="Q1625" s="6">
        <f>INDEX([1]!tblSchedule[Home Game],MATCH(tblTeamSch[[#This Row],[Game Num]],[1]!tblSchedule[GameNum],0))</f>
        <v>1</v>
      </c>
      <c r="R1625" s="7" t="e">
        <f>IF(COUNTIFS(tblTeamSch[Team],tblTeamSch[[#This Row],[Team]],#REF!,1)&gt;1,"Y","")</f>
        <v>#REF!</v>
      </c>
      <c r="S1625" s="6">
        <f>INDEX([1]!tblLoc[Score],MATCH(INDEX([1]!tblOrg[Loc],MATCH(tblTeamSch[[#This Row],[Org]],[1]!tblOrg[Organization],0)),[1]!tblLoc[Loc],0))</f>
        <v>0</v>
      </c>
      <c r="T1625" s="6" t="e">
        <f>INDEX([1]!tblLoc[Score],MATCH(INDEX([1]!tblOrg[Loc],MATCH(#REF!,[1]!tblOrg[Abbr],0)),[1]!tblLoc[Loc],0))</f>
        <v>#REF!</v>
      </c>
      <c r="U1625" s="6">
        <f>IFERROR(INDEX([1]!tblLoc[Score],MATCH(INDEX([1]!tblOrg[Loc],MATCH(INDEX(FacList,MATCH(tblTeamSch[[#This Row],[Facility]],INDEX(FacList,,1),0),3),[1]!tblOrg[Org Num],0)),[1]!tblLoc[Loc],0)),"")</f>
        <v>7</v>
      </c>
      <c r="V1625" s="6">
        <f>IF(OR(tblTeamSch[[#This Row],[Court]]="",tblTeamSch[[#This Row],[Home]]&gt;0),0,IF(tblTeamSch[[#This Row],[Court]]&lt;10,0,IF(tblTeamSch[[#This Row],[Home Court]]=10,0,10)))</f>
        <v>0</v>
      </c>
      <c r="W1625" s="6" t="e">
        <f>COUNTIFS(tblTeamSch[Travel Score for Game],10,tblTeamSch[Home],0,#REF!,#REF!)</f>
        <v>#REF!</v>
      </c>
      <c r="X1625" s="6" t="str">
        <f>IFERROR(INDEX(tblTeamSch[Overall Travel Score],MATCH(tblTeamSch[[#This Row],[Opponent]],tblTeamSch[Team],0)),"")</f>
        <v/>
      </c>
      <c r="Y1625" s="6" cm="1">
        <f t="array" ref="Y1625">IF(Y1624="Num",1,IF(Y1624="","",IF(Y1624+1&gt;TotalNumRegGames*2,"",Y1624+1)))</f>
        <v>1624</v>
      </c>
    </row>
    <row r="1626" spans="1:25" ht="13.35" customHeight="1" x14ac:dyDescent="0.3">
      <c r="A1626" s="6" cm="1">
        <f t="array" ref="A16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526</v>
      </c>
      <c r="B1626" s="6" cm="1">
        <f t="array" ref="B16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6" s="6">
        <f>IFERROR(INDEX([1]!tblSchedule[Week Game Scheduled],MATCH(tblTeamSch[[#This Row],[Game Num]],[1]!tblSchedule[GameNum],0)),"")</f>
        <v>8</v>
      </c>
      <c r="D1626" s="6">
        <f>IFERROR(INDEX([1]!tblSchedule[Round],MATCH(tblTeamSch[[#This Row],[Game Num]],[1]!tblSchedule[GameNum],0)),"")</f>
        <v>6</v>
      </c>
      <c r="E1626" s="6">
        <f>IFERROR(INDEX([1]!tblSchedule[Rnd Sch],MATCH(tblTeamSch[[#This Row],[Game Num]],[1]!tblSchedule[GameNum],0)),"")</f>
        <v>6</v>
      </c>
      <c r="F1626" s="6" t="str">
        <f>IFERROR(INDEX([1]!tblSchedule[DLC],MATCH(tblTeamSch[[#This Row],[Game Num]],[1]!tblSchedule[GameNum],0)),"")</f>
        <v>4B1A</v>
      </c>
      <c r="G1626" s="7" t="str">
        <f>IFERROR(INDEX([1]!tblSchedule[Facility],MATCH(tblTeamSch[[#This Row],[Game Num]],[1]!tblSchedule[GameNum],0)),"")</f>
        <v>St. Martha Gym (Bethany Center)</v>
      </c>
      <c r="H1626" s="8">
        <f>IFERROR(INDEX([1]!tblSchedule[Game Date],MATCH(tblTeamSch[[#This Row],[Game Num]],[1]!tblSchedule[GameNum],0)),"")</f>
        <v>46046</v>
      </c>
      <c r="I1626" s="9">
        <f>IFERROR(INDEX([1]!tblSchedule[Game Time],MATCH(tblTeamSch[[#This Row],[Game Num]],[1]!tblSchedule[GameNum],0)),"")</f>
        <v>0.45833333333333331</v>
      </c>
      <c r="J1626" s="10" t="str">
        <f>IFERROR(INDEX([1]!tblTeams[Organization],MATCH(tblTeamSch[[#This Row],[Team]],[1]!tblTeams[Team],0)),"")</f>
        <v>St. Martha</v>
      </c>
      <c r="K1626" s="10" t="str">
        <f>IFERROR(INDEX([1]!tblOrg[Abbr],MATCH(tblTeamSch[[#This Row],[Org]],[1]!tblOrg[Organization],0)),"")</f>
        <v>Mart</v>
      </c>
      <c r="L1626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6" s="10" t="str">
        <f>IFERROR(INDEX(IF(tblTeamSch[[#This Row],[1vs2]]=1,[1]!tblSchedule[Team 2 Name],[1]!tblSchedule[Team 1 Name]),MATCH(tblTeamSch[[#This Row],[Game Num]],[1]!tblSchedule[GameNum],0)),"")</f>
        <v>St. Paul BB 4B#1</v>
      </c>
      <c r="N1626" s="6"/>
      <c r="O1626" s="6"/>
      <c r="P1626" s="6"/>
      <c r="Q1626" s="6">
        <f>INDEX([1]!tblSchedule[Home Game],MATCH(tblTeamSch[[#This Row],[Game Num]],[1]!tblSchedule[GameNum],0))</f>
        <v>1</v>
      </c>
      <c r="R1626" s="7" t="e">
        <f>IF(COUNTIFS(tblTeamSch[Team],tblTeamSch[[#This Row],[Team]],#REF!,1)&gt;1,"Y","")</f>
        <v>#REF!</v>
      </c>
      <c r="S1626" s="6">
        <f>INDEX([1]!tblLoc[Score],MATCH(INDEX([1]!tblOrg[Loc],MATCH(tblTeamSch[[#This Row],[Org]],[1]!tblOrg[Organization],0)),[1]!tblLoc[Loc],0))</f>
        <v>0</v>
      </c>
      <c r="T1626" s="6" t="e">
        <f>INDEX([1]!tblLoc[Score],MATCH(INDEX([1]!tblOrg[Loc],MATCH(#REF!,[1]!tblOrg[Abbr],0)),[1]!tblLoc[Loc],0))</f>
        <v>#REF!</v>
      </c>
      <c r="U1626" s="6">
        <f>IFERROR(INDEX([1]!tblLoc[Score],MATCH(INDEX([1]!tblOrg[Loc],MATCH(INDEX(FacList,MATCH(tblTeamSch[[#This Row],[Facility]],INDEX(FacList,,1),0),3),[1]!tblOrg[Org Num],0)),[1]!tblLoc[Loc],0)),"")</f>
        <v>0</v>
      </c>
      <c r="V1626" s="6">
        <f>IF(OR(tblTeamSch[[#This Row],[Court]]="",tblTeamSch[[#This Row],[Home]]&gt;0),0,IF(tblTeamSch[[#This Row],[Court]]&lt;10,0,IF(tblTeamSch[[#This Row],[Home Court]]=10,0,10)))</f>
        <v>0</v>
      </c>
      <c r="W1626" s="6" t="e">
        <f>COUNTIFS(tblTeamSch[Travel Score for Game],10,tblTeamSch[Home],0,#REF!,#REF!)</f>
        <v>#REF!</v>
      </c>
      <c r="X1626" s="6" t="str">
        <f>IFERROR(INDEX(tblTeamSch[Overall Travel Score],MATCH(tblTeamSch[[#This Row],[Opponent]],tblTeamSch[Team],0)),"")</f>
        <v/>
      </c>
      <c r="Y1626" s="6" cm="1">
        <f t="array" ref="Y1626">IF(Y1625="Num",1,IF(Y1625="","",IF(Y1625+1&gt;TotalNumRegGames*2,"",Y1625+1)))</f>
        <v>1625</v>
      </c>
    </row>
    <row r="1627" spans="1:25" ht="13.35" customHeight="1" x14ac:dyDescent="0.3">
      <c r="A1627" s="6" cm="1">
        <f t="array" ref="A16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538</v>
      </c>
      <c r="B1627" s="6" cm="1">
        <f t="array" ref="B16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27" s="6">
        <f>IFERROR(INDEX([1]!tblSchedule[Week Game Scheduled],MATCH(tblTeamSch[[#This Row],[Game Num]],[1]!tblSchedule[GameNum],0)),"")</f>
        <v>9</v>
      </c>
      <c r="D1627" s="6">
        <f>IFERROR(INDEX([1]!tblSchedule[Round],MATCH(tblTeamSch[[#This Row],[Game Num]],[1]!tblSchedule[GameNum],0)),"")</f>
        <v>8</v>
      </c>
      <c r="E1627" s="6">
        <f>IFERROR(INDEX([1]!tblSchedule[Rnd Sch],MATCH(tblTeamSch[[#This Row],[Game Num]],[1]!tblSchedule[GameNum],0)),"")</f>
        <v>6</v>
      </c>
      <c r="F1627" s="6" t="str">
        <f>IFERROR(INDEX([1]!tblSchedule[DLC],MATCH(tblTeamSch[[#This Row],[Game Num]],[1]!tblSchedule[GameNum],0)),"")</f>
        <v>4B1A</v>
      </c>
      <c r="G1627" s="7" t="str">
        <f>IFERROR(INDEX([1]!tblSchedule[Facility],MATCH(tblTeamSch[[#This Row],[Game Num]],[1]!tblSchedule[GameNum],0)),"")</f>
        <v>Ascension Gym</v>
      </c>
      <c r="H1627" s="8">
        <f>IFERROR(INDEX([1]!tblSchedule[Game Date],MATCH(tblTeamSch[[#This Row],[Game Num]],[1]!tblSchedule[GameNum],0)),"")</f>
        <v>46047</v>
      </c>
      <c r="I1627" s="9">
        <f>IFERROR(INDEX([1]!tblSchedule[Game Time],MATCH(tblTeamSch[[#This Row],[Game Num]],[1]!tblSchedule[GameNum],0)),"")</f>
        <v>0.66666666666666663</v>
      </c>
      <c r="J1627" s="10" t="str">
        <f>IFERROR(INDEX([1]!tblTeams[Organization],MATCH(tblTeamSch[[#This Row],[Team]],[1]!tblTeams[Team],0)),"")</f>
        <v>St. Martha</v>
      </c>
      <c r="K1627" s="10" t="str">
        <f>IFERROR(INDEX([1]!tblOrg[Abbr],MATCH(tblTeamSch[[#This Row],[Org]],[1]!tblOrg[Organization],0)),"")</f>
        <v>Mart</v>
      </c>
      <c r="L1627" s="10" t="str">
        <f>IFERROR(INDEX(IF(tblTeamSch[[#This Row],[1vs2]]=1,[1]!tblSchedule[Team 1 Name],[1]!tblSchedule[Team 2 Name]),MATCH(tblTeamSch[[#This Row],[Game Num]],[1]!tblSchedule[GameNum],0)),"")</f>
        <v>St Martha Basketball 4B#1</v>
      </c>
      <c r="M1627" s="10" t="str">
        <f>IFERROR(INDEX(IF(tblTeamSch[[#This Row],[1vs2]]=1,[1]!tblSchedule[Team 2 Name],[1]!tblSchedule[Team 1 Name]),MATCH(tblTeamSch[[#This Row],[Game Num]],[1]!tblSchedule[GameNum],0)),"")</f>
        <v>Ascension BB 4B#1</v>
      </c>
      <c r="N1627" s="6"/>
      <c r="O1627" s="6"/>
      <c r="P1627" s="6"/>
      <c r="Q1627" s="6">
        <f>INDEX([1]!tblSchedule[Home Game],MATCH(tblTeamSch[[#This Row],[Game Num]],[1]!tblSchedule[GameNum],0))</f>
        <v>1</v>
      </c>
      <c r="R1627" s="7" t="e">
        <f>IF(COUNTIFS(tblTeamSch[Team],tblTeamSch[[#This Row],[Team]],#REF!,1)&gt;1,"Y","")</f>
        <v>#REF!</v>
      </c>
      <c r="S1627" s="6">
        <f>INDEX([1]!tblLoc[Score],MATCH(INDEX([1]!tblOrg[Loc],MATCH(tblTeamSch[[#This Row],[Org]],[1]!tblOrg[Organization],0)),[1]!tblLoc[Loc],0))</f>
        <v>0</v>
      </c>
      <c r="T1627" s="6" t="e">
        <f>INDEX([1]!tblLoc[Score],MATCH(INDEX([1]!tblOrg[Loc],MATCH(#REF!,[1]!tblOrg[Abbr],0)),[1]!tblLoc[Loc],0))</f>
        <v>#REF!</v>
      </c>
      <c r="U1627" s="6">
        <f>IFERROR(INDEX([1]!tblLoc[Score],MATCH(INDEX([1]!tblOrg[Loc],MATCH(INDEX(FacList,MATCH(tblTeamSch[[#This Row],[Facility]],INDEX(FacList,,1),0),3),[1]!tblOrg[Org Num],0)),[1]!tblLoc[Loc],0)),"")</f>
        <v>0</v>
      </c>
      <c r="V1627" s="6">
        <f>IF(OR(tblTeamSch[[#This Row],[Court]]="",tblTeamSch[[#This Row],[Home]]&gt;0),0,IF(tblTeamSch[[#This Row],[Court]]&lt;10,0,IF(tblTeamSch[[#This Row],[Home Court]]=10,0,10)))</f>
        <v>0</v>
      </c>
      <c r="W1627" s="6" t="e">
        <f>COUNTIFS(tblTeamSch[Travel Score for Game],10,tblTeamSch[Home],0,#REF!,#REF!)</f>
        <v>#REF!</v>
      </c>
      <c r="X1627" s="6" t="str">
        <f>IFERROR(INDEX(tblTeamSch[Overall Travel Score],MATCH(tblTeamSch[[#This Row],[Opponent]],tblTeamSch[Team],0)),"")</f>
        <v/>
      </c>
      <c r="Y1627" s="6" cm="1">
        <f t="array" ref="Y1627">IF(Y1626="Num",1,IF(Y1626="","",IF(Y1626+1&gt;TotalNumRegGames*2,"",Y1626+1)))</f>
        <v>1626</v>
      </c>
    </row>
    <row r="1628" spans="1:25" ht="13.35" customHeight="1" x14ac:dyDescent="0.3">
      <c r="A1628" s="6" cm="1">
        <f t="array" ref="A16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589</v>
      </c>
      <c r="B1628" s="6" cm="1">
        <f t="array" ref="B16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28" s="6">
        <f>IFERROR(INDEX([1]!tblSchedule[Week Game Scheduled],MATCH(tblTeamSch[[#This Row],[Game Num]],[1]!tblSchedule[GameNum],0)),"")</f>
        <v>49</v>
      </c>
      <c r="D1628" s="6">
        <f>IFERROR(INDEX([1]!tblSchedule[Round],MATCH(tblTeamSch[[#This Row],[Game Num]],[1]!tblSchedule[GameNum],0)),"")</f>
        <v>1</v>
      </c>
      <c r="E1628" s="6">
        <f>IFERROR(INDEX([1]!tblSchedule[Rnd Sch],MATCH(tblTeamSch[[#This Row],[Game Num]],[1]!tblSchedule[GameNum],0)),"")</f>
        <v>1</v>
      </c>
      <c r="F1628" s="6" t="str">
        <f>IFERROR(INDEX([1]!tblSchedule[DLC],MATCH(tblTeamSch[[#This Row],[Game Num]],[1]!tblSchedule[GameNum],0)),"")</f>
        <v>4B2A</v>
      </c>
      <c r="G1628" s="7" t="str">
        <f>IFERROR(INDEX([1]!tblSchedule[Facility],MATCH(tblTeamSch[[#This Row],[Game Num]],[1]!tblSchedule[GameNum],0)),"")</f>
        <v>St. Martha Gym (Bethany Center)</v>
      </c>
      <c r="H1628" s="8">
        <f>IFERROR(INDEX([1]!tblSchedule[Game Date],MATCH(tblTeamSch[[#This Row],[Game Num]],[1]!tblSchedule[GameNum],0)),"")</f>
        <v>45997</v>
      </c>
      <c r="I1628" s="9">
        <f>IFERROR(INDEX([1]!tblSchedule[Game Time],MATCH(tblTeamSch[[#This Row],[Game Num]],[1]!tblSchedule[GameNum],0)),"")</f>
        <v>0.58333333333333337</v>
      </c>
      <c r="J1628" s="10" t="str">
        <f>IFERROR(INDEX([1]!tblTeams[Organization],MATCH(tblTeamSch[[#This Row],[Team]],[1]!tblTeams[Team],0)),"")</f>
        <v>St. Martha</v>
      </c>
      <c r="K1628" s="10" t="str">
        <f>IFERROR(INDEX([1]!tblOrg[Abbr],MATCH(tblTeamSch[[#This Row],[Org]],[1]!tblOrg[Organization],0)),"")</f>
        <v>Mart</v>
      </c>
      <c r="L1628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28" s="10" t="str">
        <f>IFERROR(INDEX(IF(tblTeamSch[[#This Row],[1vs2]]=1,[1]!tblSchedule[Team 2 Name],[1]!tblSchedule[Team 1 Name]),MATCH(tblTeamSch[[#This Row],[Game Num]],[1]!tblSchedule[GameNum],0)),"")</f>
        <v>St. Aloysius BB-4G Boys#2 GOLD</v>
      </c>
      <c r="N1628" s="6"/>
      <c r="O1628" s="6"/>
      <c r="P1628" s="6"/>
      <c r="Q1628" s="6">
        <f>INDEX([1]!tblSchedule[Home Game],MATCH(tblTeamSch[[#This Row],[Game Num]],[1]!tblSchedule[GameNum],0))</f>
        <v>1</v>
      </c>
      <c r="R1628" s="7" t="e">
        <f>IF(COUNTIFS(tblTeamSch[Team],tblTeamSch[[#This Row],[Team]],#REF!,1)&gt;1,"Y","")</f>
        <v>#REF!</v>
      </c>
      <c r="S1628" s="6">
        <f>INDEX([1]!tblLoc[Score],MATCH(INDEX([1]!tblOrg[Loc],MATCH(tblTeamSch[[#This Row],[Org]],[1]!tblOrg[Organization],0)),[1]!tblLoc[Loc],0))</f>
        <v>0</v>
      </c>
      <c r="T1628" s="6" t="e">
        <f>INDEX([1]!tblLoc[Score],MATCH(INDEX([1]!tblOrg[Loc],MATCH(#REF!,[1]!tblOrg[Abbr],0)),[1]!tblLoc[Loc],0))</f>
        <v>#REF!</v>
      </c>
      <c r="U1628" s="6">
        <f>IFERROR(INDEX([1]!tblLoc[Score],MATCH(INDEX([1]!tblOrg[Loc],MATCH(INDEX(FacList,MATCH(tblTeamSch[[#This Row],[Facility]],INDEX(FacList,,1),0),3),[1]!tblOrg[Org Num],0)),[1]!tblLoc[Loc],0)),"")</f>
        <v>0</v>
      </c>
      <c r="V1628" s="6">
        <f>IF(OR(tblTeamSch[[#This Row],[Court]]="",tblTeamSch[[#This Row],[Home]]&gt;0),0,IF(tblTeamSch[[#This Row],[Court]]&lt;10,0,IF(tblTeamSch[[#This Row],[Home Court]]=10,0,10)))</f>
        <v>0</v>
      </c>
      <c r="W1628" s="6" t="e">
        <f>COUNTIFS(tblTeamSch[Travel Score for Game],10,tblTeamSch[Home],0,#REF!,#REF!)</f>
        <v>#REF!</v>
      </c>
      <c r="X1628" s="6" t="str">
        <f>IFERROR(INDEX(tblTeamSch[Overall Travel Score],MATCH(tblTeamSch[[#This Row],[Opponent]],tblTeamSch[Team],0)),"")</f>
        <v/>
      </c>
      <c r="Y1628" s="6" cm="1">
        <f t="array" ref="Y1628">IF(Y1627="Num",1,IF(Y1627="","",IF(Y1627+1&gt;TotalNumRegGames*2,"",Y1627+1)))</f>
        <v>1627</v>
      </c>
    </row>
    <row r="1629" spans="1:25" ht="13.35" customHeight="1" x14ac:dyDescent="0.3">
      <c r="A1629" s="6" cm="1">
        <f t="array" ref="A16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595</v>
      </c>
      <c r="B1629" s="6" cm="1">
        <f t="array" ref="B16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29" s="6">
        <f>IFERROR(INDEX([1]!tblSchedule[Week Game Scheduled],MATCH(tblTeamSch[[#This Row],[Game Num]],[1]!tblSchedule[GameNum],0)),"")</f>
        <v>51</v>
      </c>
      <c r="D1629" s="6">
        <f>IFERROR(INDEX([1]!tblSchedule[Round],MATCH(tblTeamSch[[#This Row],[Game Num]],[1]!tblSchedule[GameNum],0)),"")</f>
        <v>2</v>
      </c>
      <c r="E1629" s="6">
        <f>IFERROR(INDEX([1]!tblSchedule[Rnd Sch],MATCH(tblTeamSch[[#This Row],[Game Num]],[1]!tblSchedule[GameNum],0)),"")</f>
        <v>2</v>
      </c>
      <c r="F1629" s="6" t="str">
        <f>IFERROR(INDEX([1]!tblSchedule[DLC],MATCH(tblTeamSch[[#This Row],[Game Num]],[1]!tblSchedule[GameNum],0)),"")</f>
        <v>4B2A</v>
      </c>
      <c r="G1629" s="7" t="str">
        <f>IFERROR(INDEX([1]!tblSchedule[Facility],MATCH(tblTeamSch[[#This Row],[Game Num]],[1]!tblSchedule[GameNum],0)),"")</f>
        <v>St. Paul Gym</v>
      </c>
      <c r="H1629" s="8">
        <f>IFERROR(INDEX([1]!tblSchedule[Game Date],MATCH(tblTeamSch[[#This Row],[Game Num]],[1]!tblSchedule[GameNum],0)),"")</f>
        <v>46005</v>
      </c>
      <c r="I1629" s="9">
        <f>IFERROR(INDEX([1]!tblSchedule[Game Time],MATCH(tblTeamSch[[#This Row],[Game Num]],[1]!tblSchedule[GameNum],0)),"")</f>
        <v>0.625</v>
      </c>
      <c r="J1629" s="10" t="str">
        <f>IFERROR(INDEX([1]!tblTeams[Organization],MATCH(tblTeamSch[[#This Row],[Team]],[1]!tblTeams[Team],0)),"")</f>
        <v>St. Martha</v>
      </c>
      <c r="K1629" s="10" t="str">
        <f>IFERROR(INDEX([1]!tblOrg[Abbr],MATCH(tblTeamSch[[#This Row],[Org]],[1]!tblOrg[Organization],0)),"")</f>
        <v>Mart</v>
      </c>
      <c r="L1629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29" s="10" t="str">
        <f>IFERROR(INDEX(IF(tblTeamSch[[#This Row],[1vs2]]=1,[1]!tblSchedule[Team 2 Name],[1]!tblSchedule[Team 1 Name]),MATCH(tblTeamSch[[#This Row],[Game Num]],[1]!tblSchedule[GameNum],0)),"")</f>
        <v>St. Paul BB 4B#2 White</v>
      </c>
      <c r="N1629" s="6"/>
      <c r="O1629" s="6"/>
      <c r="P1629" s="6"/>
      <c r="Q1629" s="6">
        <f>INDEX([1]!tblSchedule[Home Game],MATCH(tblTeamSch[[#This Row],[Game Num]],[1]!tblSchedule[GameNum],0))</f>
        <v>1</v>
      </c>
      <c r="R1629" s="7" t="e">
        <f>IF(COUNTIFS(tblTeamSch[Team],tblTeamSch[[#This Row],[Team]],#REF!,1)&gt;1,"Y","")</f>
        <v>#REF!</v>
      </c>
      <c r="S1629" s="6">
        <f>INDEX([1]!tblLoc[Score],MATCH(INDEX([1]!tblOrg[Loc],MATCH(tblTeamSch[[#This Row],[Org]],[1]!tblOrg[Organization],0)),[1]!tblLoc[Loc],0))</f>
        <v>0</v>
      </c>
      <c r="T1629" s="6" t="e">
        <f>INDEX([1]!tblLoc[Score],MATCH(INDEX([1]!tblOrg[Loc],MATCH(#REF!,[1]!tblOrg[Abbr],0)),[1]!tblLoc[Loc],0))</f>
        <v>#REF!</v>
      </c>
      <c r="U1629" s="6">
        <f>IFERROR(INDEX([1]!tblLoc[Score],MATCH(INDEX([1]!tblOrg[Loc],MATCH(INDEX(FacList,MATCH(tblTeamSch[[#This Row],[Facility]],INDEX(FacList,,1),0),3),[1]!tblOrg[Org Num],0)),[1]!tblLoc[Loc],0)),"")</f>
        <v>10</v>
      </c>
      <c r="V1629" s="6">
        <f>IF(OR(tblTeamSch[[#This Row],[Court]]="",tblTeamSch[[#This Row],[Home]]&gt;0),0,IF(tblTeamSch[[#This Row],[Court]]&lt;10,0,IF(tblTeamSch[[#This Row],[Home Court]]=10,0,10)))</f>
        <v>0</v>
      </c>
      <c r="W1629" s="6" t="e">
        <f>COUNTIFS(tblTeamSch[Travel Score for Game],10,tblTeamSch[Home],0,#REF!,#REF!)</f>
        <v>#REF!</v>
      </c>
      <c r="X1629" s="6" t="str">
        <f>IFERROR(INDEX(tblTeamSch[Overall Travel Score],MATCH(tblTeamSch[[#This Row],[Opponent]],tblTeamSch[Team],0)),"")</f>
        <v/>
      </c>
      <c r="Y1629" s="6" cm="1">
        <f t="array" ref="Y1629">IF(Y1628="Num",1,IF(Y1628="","",IF(Y1628+1&gt;TotalNumRegGames*2,"",Y1628+1)))</f>
        <v>1628</v>
      </c>
    </row>
    <row r="1630" spans="1:25" ht="13.35" customHeight="1" x14ac:dyDescent="0.3">
      <c r="A1630" s="6" cm="1">
        <f t="array" ref="A16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603</v>
      </c>
      <c r="B1630" s="6" cm="1">
        <f t="array" ref="B16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30" s="6">
        <f>IFERROR(INDEX([1]!tblSchedule[Week Game Scheduled],MATCH(tblTeamSch[[#This Row],[Game Num]],[1]!tblSchedule[GameNum],0)),"")</f>
        <v>6</v>
      </c>
      <c r="D1630" s="6">
        <f>IFERROR(INDEX([1]!tblSchedule[Round],MATCH(tblTeamSch[[#This Row],[Game Num]],[1]!tblSchedule[GameNum],0)),"")</f>
        <v>3</v>
      </c>
      <c r="E1630" s="6">
        <f>IFERROR(INDEX([1]!tblSchedule[Rnd Sch],MATCH(tblTeamSch[[#This Row],[Game Num]],[1]!tblSchedule[GameNum],0)),"")</f>
        <v>3</v>
      </c>
      <c r="F1630" s="6" t="str">
        <f>IFERROR(INDEX([1]!tblSchedule[DLC],MATCH(tblTeamSch[[#This Row],[Game Num]],[1]!tblSchedule[GameNum],0)),"")</f>
        <v>4B2A</v>
      </c>
      <c r="G1630" s="7" t="str">
        <f>IFERROR(INDEX([1]!tblSchedule[Facility],MATCH(tblTeamSch[[#This Row],[Game Num]],[1]!tblSchedule[GameNum],0)),"")</f>
        <v>St. Margaret Mary PAC (smaller gym)</v>
      </c>
      <c r="H1630" s="8">
        <f>IFERROR(INDEX([1]!tblSchedule[Game Date],MATCH(tblTeamSch[[#This Row],[Game Num]],[1]!tblSchedule[GameNum],0)),"")</f>
        <v>46026</v>
      </c>
      <c r="I1630" s="9">
        <f>IFERROR(INDEX([1]!tblSchedule[Game Time],MATCH(tblTeamSch[[#This Row],[Game Num]],[1]!tblSchedule[GameNum],0)),"")</f>
        <v>0.64583333333333337</v>
      </c>
      <c r="J1630" s="10" t="str">
        <f>IFERROR(INDEX([1]!tblTeams[Organization],MATCH(tblTeamSch[[#This Row],[Team]],[1]!tblTeams[Team],0)),"")</f>
        <v>St. Martha</v>
      </c>
      <c r="K1630" s="10" t="str">
        <f>IFERROR(INDEX([1]!tblOrg[Abbr],MATCH(tblTeamSch[[#This Row],[Org]],[1]!tblOrg[Organization],0)),"")</f>
        <v>Mart</v>
      </c>
      <c r="L1630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30" s="10" t="str">
        <f>IFERROR(INDEX(IF(tblTeamSch[[#This Row],[1vs2]]=1,[1]!tblSchedule[Team 2 Name],[1]!tblSchedule[Team 1 Name]),MATCH(tblTeamSch[[#This Row],[Game Num]],[1]!tblSchedule[GameNum],0)),"")</f>
        <v>OLOL 3/4 BB #2 Black</v>
      </c>
      <c r="N1630" s="6"/>
      <c r="O1630" s="6"/>
      <c r="P1630" s="6"/>
      <c r="Q1630" s="6">
        <f>INDEX([1]!tblSchedule[Home Game],MATCH(tblTeamSch[[#This Row],[Game Num]],[1]!tblSchedule[GameNum],0))</f>
        <v>0</v>
      </c>
      <c r="R1630" s="7" t="e">
        <f>IF(COUNTIFS(tblTeamSch[Team],tblTeamSch[[#This Row],[Team]],#REF!,1)&gt;1,"Y","")</f>
        <v>#REF!</v>
      </c>
      <c r="S1630" s="6">
        <f>INDEX([1]!tblLoc[Score],MATCH(INDEX([1]!tblOrg[Loc],MATCH(tblTeamSch[[#This Row],[Org]],[1]!tblOrg[Organization],0)),[1]!tblLoc[Loc],0))</f>
        <v>0</v>
      </c>
      <c r="T1630" s="6" t="e">
        <f>INDEX([1]!tblLoc[Score],MATCH(INDEX([1]!tblOrg[Loc],MATCH(#REF!,[1]!tblOrg[Abbr],0)),[1]!tblLoc[Loc],0))</f>
        <v>#REF!</v>
      </c>
      <c r="U1630" s="6">
        <f>IFERROR(INDEX([1]!tblLoc[Score],MATCH(INDEX([1]!tblOrg[Loc],MATCH(INDEX(FacList,MATCH(tblTeamSch[[#This Row],[Facility]],INDEX(FacList,,1),0),3),[1]!tblOrg[Org Num],0)),[1]!tblLoc[Loc],0)),"")</f>
        <v>0</v>
      </c>
      <c r="V1630" s="6">
        <f>IF(OR(tblTeamSch[[#This Row],[Court]]="",tblTeamSch[[#This Row],[Home]]&gt;0),0,IF(tblTeamSch[[#This Row],[Court]]&lt;10,0,IF(tblTeamSch[[#This Row],[Home Court]]=10,0,10)))</f>
        <v>0</v>
      </c>
      <c r="W1630" s="6" t="e">
        <f>COUNTIFS(tblTeamSch[Travel Score for Game],10,tblTeamSch[Home],0,#REF!,#REF!)</f>
        <v>#REF!</v>
      </c>
      <c r="X1630" s="6" t="str">
        <f>IFERROR(INDEX(tblTeamSch[Overall Travel Score],MATCH(tblTeamSch[[#This Row],[Opponent]],tblTeamSch[Team],0)),"")</f>
        <v/>
      </c>
      <c r="Y1630" s="6" cm="1">
        <f t="array" ref="Y1630">IF(Y1629="Num",1,IF(Y1629="","",IF(Y1629+1&gt;TotalNumRegGames*2,"",Y1629+1)))</f>
        <v>1629</v>
      </c>
    </row>
    <row r="1631" spans="1:25" ht="13.35" customHeight="1" x14ac:dyDescent="0.3">
      <c r="A1631" s="6" cm="1">
        <f t="array" ref="A16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612</v>
      </c>
      <c r="B1631" s="6" cm="1">
        <f t="array" ref="B16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1" s="6">
        <f>IFERROR(INDEX([1]!tblSchedule[Week Game Scheduled],MATCH(tblTeamSch[[#This Row],[Game Num]],[1]!tblSchedule[GameNum],0)),"")</f>
        <v>7</v>
      </c>
      <c r="D1631" s="6">
        <f>IFERROR(INDEX([1]!tblSchedule[Round],MATCH(tblTeamSch[[#This Row],[Game Num]],[1]!tblSchedule[GameNum],0)),"")</f>
        <v>4</v>
      </c>
      <c r="E1631" s="6">
        <f>IFERROR(INDEX([1]!tblSchedule[Rnd Sch],MATCH(tblTeamSch[[#This Row],[Game Num]],[1]!tblSchedule[GameNum],0)),"")</f>
        <v>4</v>
      </c>
      <c r="F1631" s="6" t="str">
        <f>IFERROR(INDEX([1]!tblSchedule[DLC],MATCH(tblTeamSch[[#This Row],[Game Num]],[1]!tblSchedule[GameNum],0)),"")</f>
        <v>4B2A</v>
      </c>
      <c r="G1631" s="7" t="str">
        <f>IFERROR(INDEX([1]!tblSchedule[Facility],MATCH(tblTeamSch[[#This Row],[Game Num]],[1]!tblSchedule[GameNum],0)),"")</f>
        <v>St Edward Gym</v>
      </c>
      <c r="H1631" s="8">
        <f>IFERROR(INDEX([1]!tblSchedule[Game Date],MATCH(tblTeamSch[[#This Row],[Game Num]],[1]!tblSchedule[GameNum],0)),"")</f>
        <v>46033</v>
      </c>
      <c r="I1631" s="9">
        <f>IFERROR(INDEX([1]!tblSchedule[Game Time],MATCH(tblTeamSch[[#This Row],[Game Num]],[1]!tblSchedule[GameNum],0)),"")</f>
        <v>0.625</v>
      </c>
      <c r="J1631" s="10" t="str">
        <f>IFERROR(INDEX([1]!tblTeams[Organization],MATCH(tblTeamSch[[#This Row],[Team]],[1]!tblTeams[Team],0)),"")</f>
        <v>St. Martha</v>
      </c>
      <c r="K1631" s="10" t="str">
        <f>IFERROR(INDEX([1]!tblOrg[Abbr],MATCH(tblTeamSch[[#This Row],[Org]],[1]!tblOrg[Organization],0)),"")</f>
        <v>Mart</v>
      </c>
      <c r="L1631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31" s="10" t="str">
        <f>IFERROR(INDEX(IF(tblTeamSch[[#This Row],[1vs2]]=1,[1]!tblSchedule[Team 2 Name],[1]!tblSchedule[Team 1 Name]),MATCH(tblTeamSch[[#This Row],[Game Num]],[1]!tblSchedule[GameNum],0)),"")</f>
        <v>St Edward Bball 4B2</v>
      </c>
      <c r="N1631" s="6"/>
      <c r="O1631" s="6"/>
      <c r="P1631" s="6"/>
      <c r="Q1631" s="6">
        <f>INDEX([1]!tblSchedule[Home Game],MATCH(tblTeamSch[[#This Row],[Game Num]],[1]!tblSchedule[GameNum],0))</f>
        <v>1</v>
      </c>
      <c r="R1631" s="7" t="e">
        <f>IF(COUNTIFS(tblTeamSch[Team],tblTeamSch[[#This Row],[Team]],#REF!,1)&gt;1,"Y","")</f>
        <v>#REF!</v>
      </c>
      <c r="S1631" s="6">
        <f>INDEX([1]!tblLoc[Score],MATCH(INDEX([1]!tblOrg[Loc],MATCH(tblTeamSch[[#This Row],[Org]],[1]!tblOrg[Organization],0)),[1]!tblLoc[Loc],0))</f>
        <v>0</v>
      </c>
      <c r="T1631" s="6" t="e">
        <f>INDEX([1]!tblLoc[Score],MATCH(INDEX([1]!tblOrg[Loc],MATCH(#REF!,[1]!tblOrg[Abbr],0)),[1]!tblLoc[Loc],0))</f>
        <v>#REF!</v>
      </c>
      <c r="U1631" s="6">
        <f>IFERROR(INDEX([1]!tblLoc[Score],MATCH(INDEX([1]!tblOrg[Loc],MATCH(INDEX(FacList,MATCH(tblTeamSch[[#This Row],[Facility]],INDEX(FacList,,1),0),3),[1]!tblOrg[Org Num],0)),[1]!tblLoc[Loc],0)),"")</f>
        <v>7</v>
      </c>
      <c r="V1631" s="6">
        <f>IF(OR(tblTeamSch[[#This Row],[Court]]="",tblTeamSch[[#This Row],[Home]]&gt;0),0,IF(tblTeamSch[[#This Row],[Court]]&lt;10,0,IF(tblTeamSch[[#This Row],[Home Court]]=10,0,10)))</f>
        <v>0</v>
      </c>
      <c r="W1631" s="6" t="e">
        <f>COUNTIFS(tblTeamSch[Travel Score for Game],10,tblTeamSch[Home],0,#REF!,#REF!)</f>
        <v>#REF!</v>
      </c>
      <c r="X1631" s="6" t="str">
        <f>IFERROR(INDEX(tblTeamSch[Overall Travel Score],MATCH(tblTeamSch[[#This Row],[Opponent]],tblTeamSch[Team],0)),"")</f>
        <v/>
      </c>
      <c r="Y1631" s="6" cm="1">
        <f t="array" ref="Y1631">IF(Y1630="Num",1,IF(Y1630="","",IF(Y1630+1&gt;TotalNumRegGames*2,"",Y1630+1)))</f>
        <v>1630</v>
      </c>
    </row>
    <row r="1632" spans="1:25" ht="13.35" customHeight="1" x14ac:dyDescent="0.3">
      <c r="A1632" s="6" cm="1">
        <f t="array" ref="A16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619</v>
      </c>
      <c r="B1632" s="6" cm="1">
        <f t="array" ref="B16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2" s="6">
        <f>IFERROR(INDEX([1]!tblSchedule[Week Game Scheduled],MATCH(tblTeamSch[[#This Row],[Game Num]],[1]!tblSchedule[GameNum],0)),"")</f>
        <v>8</v>
      </c>
      <c r="D1632" s="6">
        <f>IFERROR(INDEX([1]!tblSchedule[Round],MATCH(tblTeamSch[[#This Row],[Game Num]],[1]!tblSchedule[GameNum],0)),"")</f>
        <v>5</v>
      </c>
      <c r="E1632" s="6">
        <f>IFERROR(INDEX([1]!tblSchedule[Rnd Sch],MATCH(tblTeamSch[[#This Row],[Game Num]],[1]!tblSchedule[GameNum],0)),"")</f>
        <v>5</v>
      </c>
      <c r="F1632" s="6" t="str">
        <f>IFERROR(INDEX([1]!tblSchedule[DLC],MATCH(tblTeamSch[[#This Row],[Game Num]],[1]!tblSchedule[GameNum],0)),"")</f>
        <v>4B2A</v>
      </c>
      <c r="G1632" s="7" t="str">
        <f>IFERROR(INDEX([1]!tblSchedule[Facility],MATCH(tblTeamSch[[#This Row],[Game Num]],[1]!tblSchedule[GameNum],0)),"")</f>
        <v>St. Stephen Martyr Gym</v>
      </c>
      <c r="H1632" s="8">
        <f>IFERROR(INDEX([1]!tblSchedule[Game Date],MATCH(tblTeamSch[[#This Row],[Game Num]],[1]!tblSchedule[GameNum],0)),"")</f>
        <v>46040</v>
      </c>
      <c r="I1632" s="9">
        <f>IFERROR(INDEX([1]!tblSchedule[Game Time],MATCH(tblTeamSch[[#This Row],[Game Num]],[1]!tblSchedule[GameNum],0)),"")</f>
        <v>0.66666666666666663</v>
      </c>
      <c r="J1632" s="10" t="str">
        <f>IFERROR(INDEX([1]!tblTeams[Organization],MATCH(tblTeamSch[[#This Row],[Team]],[1]!tblTeams[Team],0)),"")</f>
        <v>St. Martha</v>
      </c>
      <c r="K1632" s="10" t="str">
        <f>IFERROR(INDEX([1]!tblOrg[Abbr],MATCH(tblTeamSch[[#This Row],[Org]],[1]!tblOrg[Organization],0)),"")</f>
        <v>Mart</v>
      </c>
      <c r="L1632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32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1632" s="6"/>
      <c r="O1632" s="6"/>
      <c r="P1632" s="6"/>
      <c r="Q1632" s="6">
        <f>INDEX([1]!tblSchedule[Home Game],MATCH(tblTeamSch[[#This Row],[Game Num]],[1]!tblSchedule[GameNum],0))</f>
        <v>1</v>
      </c>
      <c r="R1632" s="7" t="e">
        <f>IF(COUNTIFS(tblTeamSch[Team],tblTeamSch[[#This Row],[Team]],#REF!,1)&gt;1,"Y","")</f>
        <v>#REF!</v>
      </c>
      <c r="S1632" s="6">
        <f>INDEX([1]!tblLoc[Score],MATCH(INDEX([1]!tblOrg[Loc],MATCH(tblTeamSch[[#This Row],[Org]],[1]!tblOrg[Organization],0)),[1]!tblLoc[Loc],0))</f>
        <v>0</v>
      </c>
      <c r="T1632" s="6" t="e">
        <f>INDEX([1]!tblLoc[Score],MATCH(INDEX([1]!tblOrg[Loc],MATCH(#REF!,[1]!tblOrg[Abbr],0)),[1]!tblLoc[Loc],0))</f>
        <v>#REF!</v>
      </c>
      <c r="U1632" s="6">
        <f>IFERROR(INDEX([1]!tblLoc[Score],MATCH(INDEX([1]!tblOrg[Loc],MATCH(INDEX(FacList,MATCH(tblTeamSch[[#This Row],[Facility]],INDEX(FacList,,1),0),3),[1]!tblOrg[Org Num],0)),[1]!tblLoc[Loc],0)),"")</f>
        <v>0</v>
      </c>
      <c r="V1632" s="6">
        <f>IF(OR(tblTeamSch[[#This Row],[Court]]="",tblTeamSch[[#This Row],[Home]]&gt;0),0,IF(tblTeamSch[[#This Row],[Court]]&lt;10,0,IF(tblTeamSch[[#This Row],[Home Court]]=10,0,10)))</f>
        <v>0</v>
      </c>
      <c r="W1632" s="6" t="e">
        <f>COUNTIFS(tblTeamSch[Travel Score for Game],10,tblTeamSch[Home],0,#REF!,#REF!)</f>
        <v>#REF!</v>
      </c>
      <c r="X1632" s="6" t="str">
        <f>IFERROR(INDEX(tblTeamSch[Overall Travel Score],MATCH(tblTeamSch[[#This Row],[Opponent]],tblTeamSch[Team],0)),"")</f>
        <v/>
      </c>
      <c r="Y1632" s="6" cm="1">
        <f t="array" ref="Y1632">IF(Y1631="Num",1,IF(Y1631="","",IF(Y1631+1&gt;TotalNumRegGames*2,"",Y1631+1)))</f>
        <v>1631</v>
      </c>
    </row>
    <row r="1633" spans="1:25" ht="13.35" customHeight="1" x14ac:dyDescent="0.3">
      <c r="A1633" s="6" cm="1">
        <f t="array" ref="A16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626</v>
      </c>
      <c r="B1633" s="6" cm="1">
        <f t="array" ref="B16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3" s="6">
        <f>IFERROR(INDEX([1]!tblSchedule[Week Game Scheduled],MATCH(tblTeamSch[[#This Row],[Game Num]],[1]!tblSchedule[GameNum],0)),"")</f>
        <v>9</v>
      </c>
      <c r="D1633" s="6">
        <f>IFERROR(INDEX([1]!tblSchedule[Round],MATCH(tblTeamSch[[#This Row],[Game Num]],[1]!tblSchedule[GameNum],0)),"")</f>
        <v>6</v>
      </c>
      <c r="E1633" s="6">
        <f>IFERROR(INDEX([1]!tblSchedule[Rnd Sch],MATCH(tblTeamSch[[#This Row],[Game Num]],[1]!tblSchedule[GameNum],0)),"")</f>
        <v>6</v>
      </c>
      <c r="F1633" s="6" t="str">
        <f>IFERROR(INDEX([1]!tblSchedule[DLC],MATCH(tblTeamSch[[#This Row],[Game Num]],[1]!tblSchedule[GameNum],0)),"")</f>
        <v>4B2A</v>
      </c>
      <c r="G1633" s="7" t="str">
        <f>IFERROR(INDEX([1]!tblSchedule[Facility],MATCH(tblTeamSch[[#This Row],[Game Num]],[1]!tblSchedule[GameNum],0)),"")</f>
        <v>St. Paul Gym</v>
      </c>
      <c r="H1633" s="8">
        <f>IFERROR(INDEX([1]!tblSchedule[Game Date],MATCH(tblTeamSch[[#This Row],[Game Num]],[1]!tblSchedule[GameNum],0)),"")</f>
        <v>46047</v>
      </c>
      <c r="I1633" s="9">
        <f>IFERROR(INDEX([1]!tblSchedule[Game Time],MATCH(tblTeamSch[[#This Row],[Game Num]],[1]!tblSchedule[GameNum],0)),"")</f>
        <v>0.66666666666666663</v>
      </c>
      <c r="J1633" s="10" t="str">
        <f>IFERROR(INDEX([1]!tblTeams[Organization],MATCH(tblTeamSch[[#This Row],[Team]],[1]!tblTeams[Team],0)),"")</f>
        <v>St. Martha</v>
      </c>
      <c r="K1633" s="10" t="str">
        <f>IFERROR(INDEX([1]!tblOrg[Abbr],MATCH(tblTeamSch[[#This Row],[Org]],[1]!tblOrg[Organization],0)),"")</f>
        <v>Mart</v>
      </c>
      <c r="L1633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33" s="10" t="str">
        <f>IFERROR(INDEX(IF(tblTeamSch[[#This Row],[1vs2]]=1,[1]!tblSchedule[Team 2 Name],[1]!tblSchedule[Team 1 Name]),MATCH(tblTeamSch[[#This Row],[Game Num]],[1]!tblSchedule[GameNum],0)),"")</f>
        <v>St. Paul BB 4B#2 Red</v>
      </c>
      <c r="N1633" s="6"/>
      <c r="O1633" s="6"/>
      <c r="P1633" s="6"/>
      <c r="Q1633" s="6">
        <f>INDEX([1]!tblSchedule[Home Game],MATCH(tblTeamSch[[#This Row],[Game Num]],[1]!tblSchedule[GameNum],0))</f>
        <v>1</v>
      </c>
      <c r="R1633" s="7" t="e">
        <f>IF(COUNTIFS(tblTeamSch[Team],tblTeamSch[[#This Row],[Team]],#REF!,1)&gt;1,"Y","")</f>
        <v>#REF!</v>
      </c>
      <c r="S1633" s="6">
        <f>INDEX([1]!tblLoc[Score],MATCH(INDEX([1]!tblOrg[Loc],MATCH(tblTeamSch[[#This Row],[Org]],[1]!tblOrg[Organization],0)),[1]!tblLoc[Loc],0))</f>
        <v>0</v>
      </c>
      <c r="T1633" s="6" t="e">
        <f>INDEX([1]!tblLoc[Score],MATCH(INDEX([1]!tblOrg[Loc],MATCH(#REF!,[1]!tblOrg[Abbr],0)),[1]!tblLoc[Loc],0))</f>
        <v>#REF!</v>
      </c>
      <c r="U1633" s="6">
        <f>IFERROR(INDEX([1]!tblLoc[Score],MATCH(INDEX([1]!tblOrg[Loc],MATCH(INDEX(FacList,MATCH(tblTeamSch[[#This Row],[Facility]],INDEX(FacList,,1),0),3),[1]!tblOrg[Org Num],0)),[1]!tblLoc[Loc],0)),"")</f>
        <v>10</v>
      </c>
      <c r="V1633" s="6">
        <f>IF(OR(tblTeamSch[[#This Row],[Court]]="",tblTeamSch[[#This Row],[Home]]&gt;0),0,IF(tblTeamSch[[#This Row],[Court]]&lt;10,0,IF(tblTeamSch[[#This Row],[Home Court]]=10,0,10)))</f>
        <v>0</v>
      </c>
      <c r="W1633" s="6" t="e">
        <f>COUNTIFS(tblTeamSch[Travel Score for Game],10,tblTeamSch[Home],0,#REF!,#REF!)</f>
        <v>#REF!</v>
      </c>
      <c r="X1633" s="6" t="str">
        <f>IFERROR(INDEX(tblTeamSch[Overall Travel Score],MATCH(tblTeamSch[[#This Row],[Opponent]],tblTeamSch[Team],0)),"")</f>
        <v/>
      </c>
      <c r="Y1633" s="6" cm="1">
        <f t="array" ref="Y1633">IF(Y1632="Num",1,IF(Y1632="","",IF(Y1632+1&gt;TotalNumRegGames*2,"",Y1632+1)))</f>
        <v>1632</v>
      </c>
    </row>
    <row r="1634" spans="1:25" ht="13.35" customHeight="1" x14ac:dyDescent="0.3">
      <c r="A1634" s="6" cm="1">
        <f t="array" ref="A16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633</v>
      </c>
      <c r="B1634" s="6" cm="1">
        <f t="array" ref="B16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4" s="6">
        <f>IFERROR(INDEX([1]!tblSchedule[Week Game Scheduled],MATCH(tblTeamSch[[#This Row],[Game Num]],[1]!tblSchedule[GameNum],0)),"")</f>
        <v>10</v>
      </c>
      <c r="D1634" s="6">
        <f>IFERROR(INDEX([1]!tblSchedule[Round],MATCH(tblTeamSch[[#This Row],[Game Num]],[1]!tblSchedule[GameNum],0)),"")</f>
        <v>7</v>
      </c>
      <c r="E1634" s="6">
        <f>IFERROR(INDEX([1]!tblSchedule[Rnd Sch],MATCH(tblTeamSch[[#This Row],[Game Num]],[1]!tblSchedule[GameNum],0)),"")</f>
        <v>7</v>
      </c>
      <c r="F1634" s="6" t="str">
        <f>IFERROR(INDEX([1]!tblSchedule[DLC],MATCH(tblTeamSch[[#This Row],[Game Num]],[1]!tblSchedule[GameNum],0)),"")</f>
        <v>4B2A</v>
      </c>
      <c r="G1634" s="7" t="str">
        <f>IFERROR(INDEX([1]!tblSchedule[Facility],MATCH(tblTeamSch[[#This Row],[Game Num]],[1]!tblSchedule[GameNum],0)),"")</f>
        <v>St Francis of Assisi</v>
      </c>
      <c r="H1634" s="8">
        <f>IFERROR(INDEX([1]!tblSchedule[Game Date],MATCH(tblTeamSch[[#This Row],[Game Num]],[1]!tblSchedule[GameNum],0)),"")</f>
        <v>46054</v>
      </c>
      <c r="I1634" s="9">
        <f>IFERROR(INDEX([1]!tblSchedule[Game Time],MATCH(tblTeamSch[[#This Row],[Game Num]],[1]!tblSchedule[GameNum],0)),"")</f>
        <v>0.54166666666666663</v>
      </c>
      <c r="J1634" s="10" t="str">
        <f>IFERROR(INDEX([1]!tblTeams[Organization],MATCH(tblTeamSch[[#This Row],[Team]],[1]!tblTeams[Team],0)),"")</f>
        <v>St. Martha</v>
      </c>
      <c r="K1634" s="10" t="str">
        <f>IFERROR(INDEX([1]!tblOrg[Abbr],MATCH(tblTeamSch[[#This Row],[Org]],[1]!tblOrg[Organization],0)),"")</f>
        <v>Mart</v>
      </c>
      <c r="L1634" s="10" t="str">
        <f>IFERROR(INDEX(IF(tblTeamSch[[#This Row],[1vs2]]=1,[1]!tblSchedule[Team 1 Name],[1]!tblSchedule[Team 2 Name]),MATCH(tblTeamSch[[#This Row],[Game Num]],[1]!tblSchedule[GameNum],0)),"")</f>
        <v>St Martha Basketball 4B#2</v>
      </c>
      <c r="M1634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1634" s="6" t="str" cm="1">
        <f t="array" ref="N163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3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34" s="6" t="str">
        <f>IFERROR(INDEX(#REF!,MATCH(tblTeamSch[[#This Row],[Team]],[1]!tblTeams[Team],0)),"")</f>
        <v/>
      </c>
      <c r="Q1634" s="6">
        <f>INDEX([1]!tblSchedule[Home Game],MATCH(tblTeamSch[[#This Row],[Game Num]],[1]!tblSchedule[GameNum],0))</f>
        <v>1</v>
      </c>
      <c r="R1634" s="7" t="e">
        <f>IF(COUNTIFS(tblTeamSch[Team],tblTeamSch[[#This Row],[Team]],#REF!,1)&gt;1,"Y","")</f>
        <v>#REF!</v>
      </c>
      <c r="S1634" s="6">
        <f>INDEX([1]!tblLoc[Score],MATCH(INDEX([1]!tblOrg[Loc],MATCH(tblTeamSch[[#This Row],[Org]],[1]!tblOrg[Organization],0)),[1]!tblLoc[Loc],0))</f>
        <v>0</v>
      </c>
      <c r="T1634" s="6" t="e">
        <f>INDEX([1]!tblLoc[Score],MATCH(INDEX([1]!tblOrg[Loc],MATCH(#REF!,[1]!tblOrg[Abbr],0)),[1]!tblLoc[Loc],0))</f>
        <v>#REF!</v>
      </c>
      <c r="U1634" s="6">
        <f>IFERROR(INDEX([1]!tblLoc[Score],MATCH(INDEX([1]!tblOrg[Loc],MATCH(INDEX(FacList,MATCH(tblTeamSch[[#This Row],[Facility]],INDEX(FacList,,1),0),3),[1]!tblOrg[Org Num],0)),[1]!tblLoc[Loc],0)),"")</f>
        <v>0</v>
      </c>
      <c r="V1634" s="6">
        <f>IF(OR(tblTeamSch[[#This Row],[Court]]="",tblTeamSch[[#This Row],[Home]]&gt;0),0,IF(tblTeamSch[[#This Row],[Court]]&lt;10,0,IF(tblTeamSch[[#This Row],[Home Court]]=10,0,10)))</f>
        <v>0</v>
      </c>
      <c r="W1634" s="6" t="e">
        <f>COUNTIFS(tblTeamSch[Travel Score for Game],10,tblTeamSch[Home],0,#REF!,#REF!)</f>
        <v>#REF!</v>
      </c>
      <c r="X1634" s="6" t="str">
        <f>IFERROR(INDEX(tblTeamSch[Overall Travel Score],MATCH(tblTeamSch[[#This Row],[Opponent]],tblTeamSch[Team],0)),"")</f>
        <v/>
      </c>
      <c r="Y1634" s="6" cm="1">
        <f t="array" ref="Y1634">IF(Y1633="Num",1,IF(Y1633="","",IF(Y1633+1&gt;TotalNumRegGames*2,"",Y1633+1)))</f>
        <v>1633</v>
      </c>
    </row>
    <row r="1635" spans="1:25" ht="13.35" customHeight="1" x14ac:dyDescent="0.3">
      <c r="A1635" s="6" cm="1">
        <f t="array" ref="A16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594</v>
      </c>
      <c r="B1635" s="6" cm="1">
        <f t="array" ref="B16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5" s="6">
        <f>IFERROR(INDEX([1]!tblSchedule[Week Game Scheduled],MATCH(tblTeamSch[[#This Row],[Game Num]],[1]!tblSchedule[GameNum],0)),"")</f>
        <v>50</v>
      </c>
      <c r="D1635" s="6">
        <f>IFERROR(INDEX([1]!tblSchedule[Round],MATCH(tblTeamSch[[#This Row],[Game Num]],[1]!tblSchedule[GameNum],0)),"")</f>
        <v>1</v>
      </c>
      <c r="E1635" s="6">
        <f>IFERROR(INDEX([1]!tblSchedule[Rnd Sch],MATCH(tblTeamSch[[#This Row],[Game Num]],[1]!tblSchedule[GameNum],0)),"")</f>
        <v>1</v>
      </c>
      <c r="F1635" s="6" t="str">
        <f>IFERROR(INDEX([1]!tblSchedule[DLC],MATCH(tblTeamSch[[#This Row],[Game Num]],[1]!tblSchedule[GameNum],0)),"")</f>
        <v>4B2A</v>
      </c>
      <c r="G1635" s="7" t="str">
        <f>IFERROR(INDEX([1]!tblSchedule[Facility],MATCH(tblTeamSch[[#This Row],[Game Num]],[1]!tblSchedule[GameNum],0)),"")</f>
        <v>St. John Paul II Community Center (Gym)</v>
      </c>
      <c r="H1635" s="8">
        <f>IFERROR(INDEX([1]!tblSchedule[Game Date],MATCH(tblTeamSch[[#This Row],[Game Num]],[1]!tblSchedule[GameNum],0)),"")</f>
        <v>45998</v>
      </c>
      <c r="I1635" s="9">
        <f>IFERROR(INDEX([1]!tblSchedule[Game Time],MATCH(tblTeamSch[[#This Row],[Game Num]],[1]!tblSchedule[GameNum],0)),"")</f>
        <v>0.66666666666666663</v>
      </c>
      <c r="J1635" s="10" t="str">
        <f>IFERROR(INDEX([1]!tblTeams[Organization],MATCH(tblTeamSch[[#This Row],[Team]],[1]!tblTeams[Team],0)),"")</f>
        <v>St. Martha</v>
      </c>
      <c r="K1635" s="10" t="str">
        <f>IFERROR(INDEX([1]!tblOrg[Abbr],MATCH(tblTeamSch[[#This Row],[Org]],[1]!tblOrg[Organization],0)),"")</f>
        <v>Mart</v>
      </c>
      <c r="L1635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35" s="10" t="str">
        <f>IFERROR(INDEX(IF(tblTeamSch[[#This Row],[1vs2]]=1,[1]!tblSchedule[Team 2 Name],[1]!tblSchedule[Team 1 Name]),MATCH(tblTeamSch[[#This Row],[Game Num]],[1]!tblSchedule[GameNum],0)),"")</f>
        <v>St. Paul BB 4B#2 Red</v>
      </c>
      <c r="N1635" s="6" t="str" cm="1">
        <f t="array" ref="N163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3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35" s="6" t="str">
        <f>IFERROR(INDEX(#REF!,MATCH(tblTeamSch[[#This Row],[Team]],[1]!tblTeams[Team],0)),"")</f>
        <v/>
      </c>
      <c r="Q1635" s="6">
        <f>INDEX([1]!tblSchedule[Home Game],MATCH(tblTeamSch[[#This Row],[Game Num]],[1]!tblSchedule[GameNum],0))</f>
        <v>0</v>
      </c>
      <c r="R1635" s="7" t="e">
        <f>IF(COUNTIFS(tblTeamSch[Team],tblTeamSch[[#This Row],[Team]],#REF!,1)&gt;1,"Y","")</f>
        <v>#REF!</v>
      </c>
      <c r="S1635" s="6">
        <f>INDEX([1]!tblLoc[Score],MATCH(INDEX([1]!tblOrg[Loc],MATCH(tblTeamSch[[#This Row],[Org]],[1]!tblOrg[Organization],0)),[1]!tblLoc[Loc],0))</f>
        <v>0</v>
      </c>
      <c r="T1635" s="6" t="e">
        <f>INDEX([1]!tblLoc[Score],MATCH(INDEX([1]!tblOrg[Loc],MATCH(#REF!,[1]!tblOrg[Abbr],0)),[1]!tblLoc[Loc],0))</f>
        <v>#REF!</v>
      </c>
      <c r="U1635" s="6">
        <f>IFERROR(INDEX([1]!tblLoc[Score],MATCH(INDEX([1]!tblOrg[Loc],MATCH(INDEX(FacList,MATCH(tblTeamSch[[#This Row],[Facility]],INDEX(FacList,,1),0),3),[1]!tblOrg[Org Num],0)),[1]!tblLoc[Loc],0)),"")</f>
        <v>0</v>
      </c>
      <c r="V1635" s="6">
        <f>IF(OR(tblTeamSch[[#This Row],[Court]]="",tblTeamSch[[#This Row],[Home]]&gt;0),0,IF(tblTeamSch[[#This Row],[Court]]&lt;10,0,IF(tblTeamSch[[#This Row],[Home Court]]=10,0,10)))</f>
        <v>0</v>
      </c>
      <c r="W1635" s="6" t="e">
        <f>COUNTIFS(tblTeamSch[Travel Score for Game],10,tblTeamSch[Home],0,#REF!,#REF!)</f>
        <v>#REF!</v>
      </c>
      <c r="X1635" s="6" t="str">
        <f>IFERROR(INDEX(tblTeamSch[Overall Travel Score],MATCH(tblTeamSch[[#This Row],[Opponent]],tblTeamSch[Team],0)),"")</f>
        <v/>
      </c>
      <c r="Y1635" s="6" cm="1">
        <f t="array" ref="Y1635">IF(Y1634="Num",1,IF(Y1634="","",IF(Y1634+1&gt;TotalNumRegGames*2,"",Y1634+1)))</f>
        <v>1634</v>
      </c>
    </row>
    <row r="1636" spans="1:25" ht="13.35" customHeight="1" x14ac:dyDescent="0.3">
      <c r="A1636" s="6" cm="1">
        <f t="array" ref="A16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597</v>
      </c>
      <c r="B1636" s="6" cm="1">
        <f t="array" ref="B16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36" s="6">
        <f>IFERROR(INDEX([1]!tblSchedule[Week Game Scheduled],MATCH(tblTeamSch[[#This Row],[Game Num]],[1]!tblSchedule[GameNum],0)),"")</f>
        <v>50</v>
      </c>
      <c r="D1636" s="6">
        <f>IFERROR(INDEX([1]!tblSchedule[Round],MATCH(tblTeamSch[[#This Row],[Game Num]],[1]!tblSchedule[GameNum],0)),"")</f>
        <v>2</v>
      </c>
      <c r="E1636" s="6">
        <f>IFERROR(INDEX([1]!tblSchedule[Rnd Sch],MATCH(tblTeamSch[[#This Row],[Game Num]],[1]!tblSchedule[GameNum],0)),"")</f>
        <v>2</v>
      </c>
      <c r="F1636" s="6" t="str">
        <f>IFERROR(INDEX([1]!tblSchedule[DLC],MATCH(tblTeamSch[[#This Row],[Game Num]],[1]!tblSchedule[GameNum],0)),"")</f>
        <v>4B2A</v>
      </c>
      <c r="G1636" s="7" t="str">
        <f>IFERROR(INDEX([1]!tblSchedule[Facility],MATCH(tblTeamSch[[#This Row],[Game Num]],[1]!tblSchedule[GameNum],0)),"")</f>
        <v>St Francis of Assisi</v>
      </c>
      <c r="H1636" s="8">
        <f>IFERROR(INDEX([1]!tblSchedule[Game Date],MATCH(tblTeamSch[[#This Row],[Game Num]],[1]!tblSchedule[GameNum],0)),"")</f>
        <v>46004</v>
      </c>
      <c r="I1636" s="9">
        <f>IFERROR(INDEX([1]!tblSchedule[Game Time],MATCH(tblTeamSch[[#This Row],[Game Num]],[1]!tblSchedule[GameNum],0)),"")</f>
        <v>0.41666666666666669</v>
      </c>
      <c r="J1636" s="10" t="str">
        <f>IFERROR(INDEX([1]!tblTeams[Organization],MATCH(tblTeamSch[[#This Row],[Team]],[1]!tblTeams[Team],0)),"")</f>
        <v>St. Martha</v>
      </c>
      <c r="K1636" s="10" t="str">
        <f>IFERROR(INDEX([1]!tblOrg[Abbr],MATCH(tblTeamSch[[#This Row],[Org]],[1]!tblOrg[Organization],0)),"")</f>
        <v>Mart</v>
      </c>
      <c r="L1636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36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1636" s="6" t="str" cm="1">
        <f t="array" ref="N163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36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36" s="6" t="str">
        <f>IFERROR(INDEX(#REF!,MATCH(tblTeamSch[[#This Row],[Team]],[1]!tblTeams[Team],0)),"")</f>
        <v/>
      </c>
      <c r="Q1636" s="6">
        <f>INDEX([1]!tblSchedule[Home Game],MATCH(tblTeamSch[[#This Row],[Game Num]],[1]!tblSchedule[GameNum],0))</f>
        <v>1</v>
      </c>
      <c r="R1636" s="7" t="e">
        <f>IF(COUNTIFS(tblTeamSch[Team],tblTeamSch[[#This Row],[Team]],#REF!,1)&gt;1,"Y","")</f>
        <v>#REF!</v>
      </c>
      <c r="S1636" s="6">
        <f>INDEX([1]!tblLoc[Score],MATCH(INDEX([1]!tblOrg[Loc],MATCH(tblTeamSch[[#This Row],[Org]],[1]!tblOrg[Organization],0)),[1]!tblLoc[Loc],0))</f>
        <v>0</v>
      </c>
      <c r="T1636" s="6" t="e">
        <f>INDEX([1]!tblLoc[Score],MATCH(INDEX([1]!tblOrg[Loc],MATCH(#REF!,[1]!tblOrg[Abbr],0)),[1]!tblLoc[Loc],0))</f>
        <v>#REF!</v>
      </c>
      <c r="U1636" s="6">
        <f>IFERROR(INDEX([1]!tblLoc[Score],MATCH(INDEX([1]!tblOrg[Loc],MATCH(INDEX(FacList,MATCH(tblTeamSch[[#This Row],[Facility]],INDEX(FacList,,1),0),3),[1]!tblOrg[Org Num],0)),[1]!tblLoc[Loc],0)),"")</f>
        <v>0</v>
      </c>
      <c r="V1636" s="6">
        <f>IF(OR(tblTeamSch[[#This Row],[Court]]="",tblTeamSch[[#This Row],[Home]]&gt;0),0,IF(tblTeamSch[[#This Row],[Court]]&lt;10,0,IF(tblTeamSch[[#This Row],[Home Court]]=10,0,10)))</f>
        <v>0</v>
      </c>
      <c r="W1636" s="6" t="e">
        <f>COUNTIFS(tblTeamSch[Travel Score for Game],10,tblTeamSch[Home],0,#REF!,#REF!)</f>
        <v>#REF!</v>
      </c>
      <c r="X1636" s="6" t="str">
        <f>IFERROR(INDEX(tblTeamSch[Overall Travel Score],MATCH(tblTeamSch[[#This Row],[Opponent]],tblTeamSch[Team],0)),"")</f>
        <v/>
      </c>
      <c r="Y1636" s="6" cm="1">
        <f t="array" ref="Y1636">IF(Y1635="Num",1,IF(Y1635="","",IF(Y1635+1&gt;TotalNumRegGames*2,"",Y1635+1)))</f>
        <v>1635</v>
      </c>
    </row>
    <row r="1637" spans="1:25" ht="13.35" customHeight="1" x14ac:dyDescent="0.3">
      <c r="A1637" s="6" cm="1">
        <f t="array" ref="A16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608</v>
      </c>
      <c r="B1637" s="6" cm="1">
        <f t="array" ref="B16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37" s="6">
        <f>IFERROR(INDEX([1]!tblSchedule[Week Game Scheduled],MATCH(tblTeamSch[[#This Row],[Game Num]],[1]!tblSchedule[GameNum],0)),"")</f>
        <v>6</v>
      </c>
      <c r="D1637" s="6">
        <f>IFERROR(INDEX([1]!tblSchedule[Round],MATCH(tblTeamSch[[#This Row],[Game Num]],[1]!tblSchedule[GameNum],0)),"")</f>
        <v>3</v>
      </c>
      <c r="E1637" s="6">
        <f>IFERROR(INDEX([1]!tblSchedule[Rnd Sch],MATCH(tblTeamSch[[#This Row],[Game Num]],[1]!tblSchedule[GameNum],0)),"")</f>
        <v>3</v>
      </c>
      <c r="F1637" s="6" t="str">
        <f>IFERROR(INDEX([1]!tblSchedule[DLC],MATCH(tblTeamSch[[#This Row],[Game Num]],[1]!tblSchedule[GameNum],0)),"")</f>
        <v>4B2A</v>
      </c>
      <c r="G1637" s="7" t="str">
        <f>IFERROR(INDEX([1]!tblSchedule[Facility],MATCH(tblTeamSch[[#This Row],[Game Num]],[1]!tblSchedule[GameNum],0)),"")</f>
        <v>Saint Bernard Parish Hall</v>
      </c>
      <c r="H1637" s="8">
        <f>IFERROR(INDEX([1]!tblSchedule[Game Date],MATCH(tblTeamSch[[#This Row],[Game Num]],[1]!tblSchedule[GameNum],0)),"")</f>
        <v>46026</v>
      </c>
      <c r="I1637" s="9">
        <f>IFERROR(INDEX([1]!tblSchedule[Game Time],MATCH(tblTeamSch[[#This Row],[Game Num]],[1]!tblSchedule[GameNum],0)),"")</f>
        <v>0.66666666666666663</v>
      </c>
      <c r="J1637" s="10" t="str">
        <f>IFERROR(INDEX([1]!tblTeams[Organization],MATCH(tblTeamSch[[#This Row],[Team]],[1]!tblTeams[Team],0)),"")</f>
        <v>St. Martha</v>
      </c>
      <c r="K1637" s="10" t="str">
        <f>IFERROR(INDEX([1]!tblOrg[Abbr],MATCH(tblTeamSch[[#This Row],[Org]],[1]!tblOrg[Organization],0)),"")</f>
        <v>Mart</v>
      </c>
      <c r="L1637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37" s="10" t="str">
        <f>IFERROR(INDEX(IF(tblTeamSch[[#This Row],[1vs2]]=1,[1]!tblSchedule[Team 2 Name],[1]!tblSchedule[Team 1 Name]),MATCH(tblTeamSch[[#This Row],[Game Num]],[1]!tblSchedule[GameNum],0)),"")</f>
        <v>St Bernard BB 4B#2</v>
      </c>
      <c r="N1637" s="6" t="str" cm="1">
        <f t="array" ref="N163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3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37" s="6" t="str">
        <f>IFERROR(INDEX(#REF!,MATCH(tblTeamSch[[#This Row],[Team]],[1]!tblTeams[Team],0)),"")</f>
        <v/>
      </c>
      <c r="Q1637" s="6">
        <f>INDEX([1]!tblSchedule[Home Game],MATCH(tblTeamSch[[#This Row],[Game Num]],[1]!tblSchedule[GameNum],0))</f>
        <v>1</v>
      </c>
      <c r="R1637" s="7" t="e">
        <f>IF(COUNTIFS(tblTeamSch[Team],tblTeamSch[[#This Row],[Team]],#REF!,1)&gt;1,"Y","")</f>
        <v>#REF!</v>
      </c>
      <c r="S1637" s="6">
        <f>INDEX([1]!tblLoc[Score],MATCH(INDEX([1]!tblOrg[Loc],MATCH(tblTeamSch[[#This Row],[Org]],[1]!tblOrg[Organization],0)),[1]!tblLoc[Loc],0))</f>
        <v>0</v>
      </c>
      <c r="T1637" s="6" t="e">
        <f>INDEX([1]!tblLoc[Score],MATCH(INDEX([1]!tblOrg[Loc],MATCH(#REF!,[1]!tblOrg[Abbr],0)),[1]!tblLoc[Loc],0))</f>
        <v>#REF!</v>
      </c>
      <c r="U1637" s="6">
        <f>IFERROR(INDEX([1]!tblLoc[Score],MATCH(INDEX([1]!tblOrg[Loc],MATCH(INDEX(FacList,MATCH(tblTeamSch[[#This Row],[Facility]],INDEX(FacList,,1),0),3),[1]!tblOrg[Org Num],0)),[1]!tblLoc[Loc],0)),"")</f>
        <v>7</v>
      </c>
      <c r="V1637" s="6">
        <f>IF(OR(tblTeamSch[[#This Row],[Court]]="",tblTeamSch[[#This Row],[Home]]&gt;0),0,IF(tblTeamSch[[#This Row],[Court]]&lt;10,0,IF(tblTeamSch[[#This Row],[Home Court]]=10,0,10)))</f>
        <v>0</v>
      </c>
      <c r="W1637" s="6" t="e">
        <f>COUNTIFS(tblTeamSch[Travel Score for Game],10,tblTeamSch[Home],0,#REF!,#REF!)</f>
        <v>#REF!</v>
      </c>
      <c r="X1637" s="6" t="str">
        <f>IFERROR(INDEX(tblTeamSch[Overall Travel Score],MATCH(tblTeamSch[[#This Row],[Opponent]],tblTeamSch[Team],0)),"")</f>
        <v/>
      </c>
      <c r="Y1637" s="6" cm="1">
        <f t="array" ref="Y1637">IF(Y1636="Num",1,IF(Y1636="","",IF(Y1636+1&gt;TotalNumRegGames*2,"",Y1636+1)))</f>
        <v>1636</v>
      </c>
    </row>
    <row r="1638" spans="1:25" ht="13.35" customHeight="1" x14ac:dyDescent="0.3">
      <c r="A1638" s="6" cm="1">
        <f t="array" ref="A16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613</v>
      </c>
      <c r="B1638" s="6" cm="1">
        <f t="array" ref="B16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38" s="6">
        <f>IFERROR(INDEX([1]!tblSchedule[Week Game Scheduled],MATCH(tblTeamSch[[#This Row],[Game Num]],[1]!tblSchedule[GameNum],0)),"")</f>
        <v>6</v>
      </c>
      <c r="D1638" s="6">
        <f>IFERROR(INDEX([1]!tblSchedule[Round],MATCH(tblTeamSch[[#This Row],[Game Num]],[1]!tblSchedule[GameNum],0)),"")</f>
        <v>4</v>
      </c>
      <c r="E1638" s="6">
        <f>IFERROR(INDEX([1]!tblSchedule[Rnd Sch],MATCH(tblTeamSch[[#This Row],[Game Num]],[1]!tblSchedule[GameNum],0)),"")</f>
        <v>4</v>
      </c>
      <c r="F1638" s="6" t="str">
        <f>IFERROR(INDEX([1]!tblSchedule[DLC],MATCH(tblTeamSch[[#This Row],[Game Num]],[1]!tblSchedule[GameNum],0)),"")</f>
        <v>4B2A</v>
      </c>
      <c r="G1638" s="7" t="str">
        <f>IFERROR(INDEX([1]!tblSchedule[Facility],MATCH(tblTeamSch[[#This Row],[Game Num]],[1]!tblSchedule[GameNum],0)),"")</f>
        <v>St. Martha Gym (Bethany Center)</v>
      </c>
      <c r="H1638" s="8">
        <f>IFERROR(INDEX([1]!tblSchedule[Game Date],MATCH(tblTeamSch[[#This Row],[Game Num]],[1]!tblSchedule[GameNum],0)),"")</f>
        <v>46032</v>
      </c>
      <c r="I1638" s="9">
        <f>IFERROR(INDEX([1]!tblSchedule[Game Time],MATCH(tblTeamSch[[#This Row],[Game Num]],[1]!tblSchedule[GameNum],0)),"")</f>
        <v>0.5</v>
      </c>
      <c r="J1638" s="10" t="str">
        <f>IFERROR(INDEX([1]!tblTeams[Organization],MATCH(tblTeamSch[[#This Row],[Team]],[1]!tblTeams[Team],0)),"")</f>
        <v>St. Martha</v>
      </c>
      <c r="K1638" s="10" t="str">
        <f>IFERROR(INDEX([1]!tblOrg[Abbr],MATCH(tblTeamSch[[#This Row],[Org]],[1]!tblOrg[Organization],0)),"")</f>
        <v>Mart</v>
      </c>
      <c r="L1638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38" s="10" t="str">
        <f>IFERROR(INDEX(IF(tblTeamSch[[#This Row],[1vs2]]=1,[1]!tblSchedule[Team 2 Name],[1]!tblSchedule[Team 1 Name]),MATCH(tblTeamSch[[#This Row],[Game Num]],[1]!tblSchedule[GameNum],0)),"")</f>
        <v>OLOL 3/4 BB #2 White</v>
      </c>
      <c r="N1638" s="6" t="str" cm="1">
        <f t="array" ref="N163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38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638" s="6" t="str">
        <f>IFERROR(INDEX(#REF!,MATCH(tblTeamSch[[#This Row],[Team]],[1]!tblTeams[Team],0)),"")</f>
        <v/>
      </c>
      <c r="Q1638" s="6">
        <f>INDEX([1]!tblSchedule[Home Game],MATCH(tblTeamSch[[#This Row],[Game Num]],[1]!tblSchedule[GameNum],0))</f>
        <v>1</v>
      </c>
      <c r="R1638" s="7" t="e">
        <f>IF(COUNTIFS(tblTeamSch[Team],tblTeamSch[[#This Row],[Team]],#REF!,1)&gt;1,"Y","")</f>
        <v>#REF!</v>
      </c>
      <c r="S1638" s="6">
        <f>INDEX([1]!tblLoc[Score],MATCH(INDEX([1]!tblOrg[Loc],MATCH(tblTeamSch[[#This Row],[Org]],[1]!tblOrg[Organization],0)),[1]!tblLoc[Loc],0))</f>
        <v>0</v>
      </c>
      <c r="T1638" s="6" t="e">
        <f>INDEX([1]!tblLoc[Score],MATCH(INDEX([1]!tblOrg[Loc],MATCH(#REF!,[1]!tblOrg[Abbr],0)),[1]!tblLoc[Loc],0))</f>
        <v>#REF!</v>
      </c>
      <c r="U1638" s="6">
        <f>IFERROR(INDEX([1]!tblLoc[Score],MATCH(INDEX([1]!tblOrg[Loc],MATCH(INDEX(FacList,MATCH(tblTeamSch[[#This Row],[Facility]],INDEX(FacList,,1),0),3),[1]!tblOrg[Org Num],0)),[1]!tblLoc[Loc],0)),"")</f>
        <v>0</v>
      </c>
      <c r="V1638" s="6">
        <f>IF(OR(tblTeamSch[[#This Row],[Court]]="",tblTeamSch[[#This Row],[Home]]&gt;0),0,IF(tblTeamSch[[#This Row],[Court]]&lt;10,0,IF(tblTeamSch[[#This Row],[Home Court]]=10,0,10)))</f>
        <v>0</v>
      </c>
      <c r="W1638" s="6" t="e">
        <f>COUNTIFS(tblTeamSch[Travel Score for Game],10,tblTeamSch[Home],0,#REF!,#REF!)</f>
        <v>#REF!</v>
      </c>
      <c r="X1638" s="6" t="str">
        <f>IFERROR(INDEX(tblTeamSch[Overall Travel Score],MATCH(tblTeamSch[[#This Row],[Opponent]],tblTeamSch[Team],0)),"")</f>
        <v/>
      </c>
      <c r="Y1638" s="6" cm="1">
        <f t="array" ref="Y1638">IF(Y1637="Num",1,IF(Y1637="","",IF(Y1637+1&gt;TotalNumRegGames*2,"",Y1637+1)))</f>
        <v>1637</v>
      </c>
    </row>
    <row r="1639" spans="1:25" ht="13.35" customHeight="1" x14ac:dyDescent="0.3">
      <c r="A1639" s="6" cm="1">
        <f t="array" ref="A16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621</v>
      </c>
      <c r="B1639" s="6" cm="1">
        <f t="array" ref="B16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39" s="6">
        <f>IFERROR(INDEX([1]!tblSchedule[Week Game Scheduled],MATCH(tblTeamSch[[#This Row],[Game Num]],[1]!tblSchedule[GameNum],0)),"")</f>
        <v>8</v>
      </c>
      <c r="D1639" s="6">
        <f>IFERROR(INDEX([1]!tblSchedule[Round],MATCH(tblTeamSch[[#This Row],[Game Num]],[1]!tblSchedule[GameNum],0)),"")</f>
        <v>5</v>
      </c>
      <c r="E1639" s="6">
        <f>IFERROR(INDEX([1]!tblSchedule[Rnd Sch],MATCH(tblTeamSch[[#This Row],[Game Num]],[1]!tblSchedule[GameNum],0)),"")</f>
        <v>5</v>
      </c>
      <c r="F1639" s="6" t="str">
        <f>IFERROR(INDEX([1]!tblSchedule[DLC],MATCH(tblTeamSch[[#This Row],[Game Num]],[1]!tblSchedule[GameNum],0)),"")</f>
        <v>4B2A</v>
      </c>
      <c r="G1639" s="7" t="str">
        <f>IFERROR(INDEX([1]!tblSchedule[Facility],MATCH(tblTeamSch[[#This Row],[Game Num]],[1]!tblSchedule[GameNum],0)),"")</f>
        <v>Saint Bernard Parish Hall</v>
      </c>
      <c r="H1639" s="8">
        <f>IFERROR(INDEX([1]!tblSchedule[Game Date],MATCH(tblTeamSch[[#This Row],[Game Num]],[1]!tblSchedule[GameNum],0)),"")</f>
        <v>46040</v>
      </c>
      <c r="I1639" s="9">
        <f>IFERROR(INDEX([1]!tblSchedule[Game Time],MATCH(tblTeamSch[[#This Row],[Game Num]],[1]!tblSchedule[GameNum],0)),"")</f>
        <v>0.66666666666666663</v>
      </c>
      <c r="J1639" s="10" t="str">
        <f>IFERROR(INDEX([1]!tblTeams[Organization],MATCH(tblTeamSch[[#This Row],[Team]],[1]!tblTeams[Team],0)),"")</f>
        <v>St. Martha</v>
      </c>
      <c r="K1639" s="10" t="str">
        <f>IFERROR(INDEX([1]!tblOrg[Abbr],MATCH(tblTeamSch[[#This Row],[Org]],[1]!tblOrg[Organization],0)),"")</f>
        <v>Mart</v>
      </c>
      <c r="L1639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39" s="10" t="str">
        <f>IFERROR(INDEX(IF(tblTeamSch[[#This Row],[1vs2]]=1,[1]!tblSchedule[Team 2 Name],[1]!tblSchedule[Team 1 Name]),MATCH(tblTeamSch[[#This Row],[Game Num]],[1]!tblSchedule[GameNum],0)),"")</f>
        <v>St. Aloysius BB-4G Boys#2 GREY</v>
      </c>
      <c r="N1639" s="6" t="str" cm="1">
        <f t="array" ref="N163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3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39" s="6" t="str">
        <f>IFERROR(INDEX(#REF!,MATCH(tblTeamSch[[#This Row],[Team]],[1]!tblTeams[Team],0)),"")</f>
        <v/>
      </c>
      <c r="Q1639" s="6">
        <f>INDEX([1]!tblSchedule[Home Game],MATCH(tblTeamSch[[#This Row],[Game Num]],[1]!tblSchedule[GameNum],0))</f>
        <v>0</v>
      </c>
      <c r="R1639" s="7" t="e">
        <f>IF(COUNTIFS(tblTeamSch[Team],tblTeamSch[[#This Row],[Team]],#REF!,1)&gt;1,"Y","")</f>
        <v>#REF!</v>
      </c>
      <c r="S1639" s="6">
        <f>INDEX([1]!tblLoc[Score],MATCH(INDEX([1]!tblOrg[Loc],MATCH(tblTeamSch[[#This Row],[Org]],[1]!tblOrg[Organization],0)),[1]!tblLoc[Loc],0))</f>
        <v>0</v>
      </c>
      <c r="T1639" s="6" t="e">
        <f>INDEX([1]!tblLoc[Score],MATCH(INDEX([1]!tblOrg[Loc],MATCH(#REF!,[1]!tblOrg[Abbr],0)),[1]!tblLoc[Loc],0))</f>
        <v>#REF!</v>
      </c>
      <c r="U1639" s="6">
        <f>IFERROR(INDEX([1]!tblLoc[Score],MATCH(INDEX([1]!tblOrg[Loc],MATCH(INDEX(FacList,MATCH(tblTeamSch[[#This Row],[Facility]],INDEX(FacList,,1),0),3),[1]!tblOrg[Org Num],0)),[1]!tblLoc[Loc],0)),"")</f>
        <v>7</v>
      </c>
      <c r="V1639" s="6">
        <f>IF(OR(tblTeamSch[[#This Row],[Court]]="",tblTeamSch[[#This Row],[Home]]&gt;0),0,IF(tblTeamSch[[#This Row],[Court]]&lt;10,0,IF(tblTeamSch[[#This Row],[Home Court]]=10,0,10)))</f>
        <v>0</v>
      </c>
      <c r="W1639" s="6" t="e">
        <f>COUNTIFS(tblTeamSch[Travel Score for Game],10,tblTeamSch[Home],0,#REF!,#REF!)</f>
        <v>#REF!</v>
      </c>
      <c r="X1639" s="6" t="str">
        <f>IFERROR(INDEX(tblTeamSch[Overall Travel Score],MATCH(tblTeamSch[[#This Row],[Opponent]],tblTeamSch[Team],0)),"")</f>
        <v/>
      </c>
      <c r="Y1639" s="6" cm="1">
        <f t="array" ref="Y1639">IF(Y1638="Num",1,IF(Y1638="","",IF(Y1638+1&gt;TotalNumRegGames*2,"",Y1638+1)))</f>
        <v>1638</v>
      </c>
    </row>
    <row r="1640" spans="1:25" ht="13.35" customHeight="1" x14ac:dyDescent="0.3">
      <c r="A1640" s="6" cm="1">
        <f t="array" ref="A16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628</v>
      </c>
      <c r="B1640" s="6" cm="1">
        <f t="array" ref="B16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0" s="6">
        <f>IFERROR(INDEX([1]!tblSchedule[Week Game Scheduled],MATCH(tblTeamSch[[#This Row],[Game Num]],[1]!tblSchedule[GameNum],0)),"")</f>
        <v>9</v>
      </c>
      <c r="D1640" s="6">
        <f>IFERROR(INDEX([1]!tblSchedule[Round],MATCH(tblTeamSch[[#This Row],[Game Num]],[1]!tblSchedule[GameNum],0)),"")</f>
        <v>6</v>
      </c>
      <c r="E1640" s="6">
        <f>IFERROR(INDEX([1]!tblSchedule[Rnd Sch],MATCH(tblTeamSch[[#This Row],[Game Num]],[1]!tblSchedule[GameNum],0)),"")</f>
        <v>6</v>
      </c>
      <c r="F1640" s="6" t="str">
        <f>IFERROR(INDEX([1]!tblSchedule[DLC],MATCH(tblTeamSch[[#This Row],[Game Num]],[1]!tblSchedule[GameNum],0)),"")</f>
        <v>4B2A</v>
      </c>
      <c r="G1640" s="7" t="str">
        <f>IFERROR(INDEX([1]!tblSchedule[Facility],MATCH(tblTeamSch[[#This Row],[Game Num]],[1]!tblSchedule[GameNum],0)),"")</f>
        <v>St Francis of Assisi</v>
      </c>
      <c r="H1640" s="8">
        <f>IFERROR(INDEX([1]!tblSchedule[Game Date],MATCH(tblTeamSch[[#This Row],[Game Num]],[1]!tblSchedule[GameNum],0)),"")</f>
        <v>46047</v>
      </c>
      <c r="I1640" s="9">
        <f>IFERROR(INDEX([1]!tblSchedule[Game Time],MATCH(tblTeamSch[[#This Row],[Game Num]],[1]!tblSchedule[GameNum],0)),"")</f>
        <v>0.58333333333333337</v>
      </c>
      <c r="J1640" s="10" t="str">
        <f>IFERROR(INDEX([1]!tblTeams[Organization],MATCH(tblTeamSch[[#This Row],[Team]],[1]!tblTeams[Team],0)),"")</f>
        <v>St. Martha</v>
      </c>
      <c r="K1640" s="10" t="str">
        <f>IFERROR(INDEX([1]!tblOrg[Abbr],MATCH(tblTeamSch[[#This Row],[Org]],[1]!tblOrg[Organization],0)),"")</f>
        <v>Mart</v>
      </c>
      <c r="L1640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40" s="10" t="str">
        <f>IFERROR(INDEX(IF(tblTeamSch[[#This Row],[1vs2]]=1,[1]!tblSchedule[Team 2 Name],[1]!tblSchedule[Team 1 Name]),MATCH(tblTeamSch[[#This Row],[Game Num]],[1]!tblSchedule[GameNum],0)),"")</f>
        <v>OLOL 3/4  BB #2 Blue</v>
      </c>
      <c r="N1640" s="6" t="str" cm="1">
        <f t="array" ref="N164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0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0" s="6" t="str">
        <f>IFERROR(INDEX(#REF!,MATCH(tblTeamSch[[#This Row],[Team]],[1]!tblTeams[Team],0)),"")</f>
        <v/>
      </c>
      <c r="Q1640" s="6">
        <f>INDEX([1]!tblSchedule[Home Game],MATCH(tblTeamSch[[#This Row],[Game Num]],[1]!tblSchedule[GameNum],0))</f>
        <v>0</v>
      </c>
      <c r="R1640" s="7" t="e">
        <f>IF(COUNTIFS(tblTeamSch[Team],tblTeamSch[[#This Row],[Team]],#REF!,1)&gt;1,"Y","")</f>
        <v>#REF!</v>
      </c>
      <c r="S1640" s="6">
        <f>INDEX([1]!tblLoc[Score],MATCH(INDEX([1]!tblOrg[Loc],MATCH(tblTeamSch[[#This Row],[Org]],[1]!tblOrg[Organization],0)),[1]!tblLoc[Loc],0))</f>
        <v>0</v>
      </c>
      <c r="T1640" s="6" t="e">
        <f>INDEX([1]!tblLoc[Score],MATCH(INDEX([1]!tblOrg[Loc],MATCH(#REF!,[1]!tblOrg[Abbr],0)),[1]!tblLoc[Loc],0))</f>
        <v>#REF!</v>
      </c>
      <c r="U1640" s="6">
        <f>IFERROR(INDEX([1]!tblLoc[Score],MATCH(INDEX([1]!tblOrg[Loc],MATCH(INDEX(FacList,MATCH(tblTeamSch[[#This Row],[Facility]],INDEX(FacList,,1),0),3),[1]!tblOrg[Org Num],0)),[1]!tblLoc[Loc],0)),"")</f>
        <v>0</v>
      </c>
      <c r="V1640" s="6">
        <f>IF(OR(tblTeamSch[[#This Row],[Court]]="",tblTeamSch[[#This Row],[Home]]&gt;0),0,IF(tblTeamSch[[#This Row],[Court]]&lt;10,0,IF(tblTeamSch[[#This Row],[Home Court]]=10,0,10)))</f>
        <v>0</v>
      </c>
      <c r="W1640" s="6" t="e">
        <f>COUNTIFS(tblTeamSch[Travel Score for Game],10,tblTeamSch[Home],0,#REF!,#REF!)</f>
        <v>#REF!</v>
      </c>
      <c r="X1640" s="6" t="str">
        <f>IFERROR(INDEX(tblTeamSch[Overall Travel Score],MATCH(tblTeamSch[[#This Row],[Opponent]],tblTeamSch[Team],0)),"")</f>
        <v/>
      </c>
      <c r="Y1640" s="6" cm="1">
        <f t="array" ref="Y1640">IF(Y1639="Num",1,IF(Y1639="","",IF(Y1639+1&gt;TotalNumRegGames*2,"",Y1639+1)))</f>
        <v>1639</v>
      </c>
    </row>
    <row r="1641" spans="1:25" ht="13.35" customHeight="1" x14ac:dyDescent="0.3">
      <c r="A1641" s="6" cm="1">
        <f t="array" ref="A16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636</v>
      </c>
      <c r="B1641" s="6" cm="1">
        <f t="array" ref="B16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1" s="6">
        <f>IFERROR(INDEX([1]!tblSchedule[Week Game Scheduled],MATCH(tblTeamSch[[#This Row],[Game Num]],[1]!tblSchedule[GameNum],0)),"")</f>
        <v>10</v>
      </c>
      <c r="D1641" s="6">
        <f>IFERROR(INDEX([1]!tblSchedule[Round],MATCH(tblTeamSch[[#This Row],[Game Num]],[1]!tblSchedule[GameNum],0)),"")</f>
        <v>7</v>
      </c>
      <c r="E1641" s="6">
        <f>IFERROR(INDEX([1]!tblSchedule[Rnd Sch],MATCH(tblTeamSch[[#This Row],[Game Num]],[1]!tblSchedule[GameNum],0)),"")</f>
        <v>7</v>
      </c>
      <c r="F1641" s="6" t="str">
        <f>IFERROR(INDEX([1]!tblSchedule[DLC],MATCH(tblTeamSch[[#This Row],[Game Num]],[1]!tblSchedule[GameNum],0)),"")</f>
        <v>4B2A</v>
      </c>
      <c r="G1641" s="7" t="str">
        <f>IFERROR(INDEX([1]!tblSchedule[Facility],MATCH(tblTeamSch[[#This Row],[Game Num]],[1]!tblSchedule[GameNum],0)),"")</f>
        <v>St Edward Gym</v>
      </c>
      <c r="H1641" s="8">
        <f>IFERROR(INDEX([1]!tblSchedule[Game Date],MATCH(tblTeamSch[[#This Row],[Game Num]],[1]!tblSchedule[GameNum],0)),"")</f>
        <v>46054</v>
      </c>
      <c r="I1641" s="9">
        <f>IFERROR(INDEX([1]!tblSchedule[Game Time],MATCH(tblTeamSch[[#This Row],[Game Num]],[1]!tblSchedule[GameNum],0)),"")</f>
        <v>0.625</v>
      </c>
      <c r="J1641" s="10" t="str">
        <f>IFERROR(INDEX([1]!tblTeams[Organization],MATCH(tblTeamSch[[#This Row],[Team]],[1]!tblTeams[Team],0)),"")</f>
        <v>St. Martha</v>
      </c>
      <c r="K1641" s="10" t="str">
        <f>IFERROR(INDEX([1]!tblOrg[Abbr],MATCH(tblTeamSch[[#This Row],[Org]],[1]!tblOrg[Organization],0)),"")</f>
        <v>Mart</v>
      </c>
      <c r="L1641" s="10" t="str">
        <f>IFERROR(INDEX(IF(tblTeamSch[[#This Row],[1vs2]]=1,[1]!tblSchedule[Team 1 Name],[1]!tblSchedule[Team 2 Name]),MATCH(tblTeamSch[[#This Row],[Game Num]],[1]!tblSchedule[GameNum],0)),"")</f>
        <v>St Martha Basketball 4B#3</v>
      </c>
      <c r="M1641" s="10" t="str">
        <f>IFERROR(INDEX(IF(tblTeamSch[[#This Row],[1vs2]]=1,[1]!tblSchedule[Team 2 Name],[1]!tblSchedule[Team 1 Name]),MATCH(tblTeamSch[[#This Row],[Game Num]],[1]!tblSchedule[GameNum],0)),"")</f>
        <v>St Edward Bball 4B2</v>
      </c>
      <c r="N1641" s="6" t="str" cm="1">
        <f t="array" ref="N164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4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1" s="6" t="str">
        <f>IFERROR(INDEX(#REF!,MATCH(tblTeamSch[[#This Row],[Team]],[1]!tblTeams[Team],0)),"")</f>
        <v/>
      </c>
      <c r="Q1641" s="6">
        <f>INDEX([1]!tblSchedule[Home Game],MATCH(tblTeamSch[[#This Row],[Game Num]],[1]!tblSchedule[GameNum],0))</f>
        <v>1</v>
      </c>
      <c r="R1641" s="7" t="e">
        <f>IF(COUNTIFS(tblTeamSch[Team],tblTeamSch[[#This Row],[Team]],#REF!,1)&gt;1,"Y","")</f>
        <v>#REF!</v>
      </c>
      <c r="S1641" s="6">
        <f>INDEX([1]!tblLoc[Score],MATCH(INDEX([1]!tblOrg[Loc],MATCH(tblTeamSch[[#This Row],[Org]],[1]!tblOrg[Organization],0)),[1]!tblLoc[Loc],0))</f>
        <v>0</v>
      </c>
      <c r="T1641" s="6" t="e">
        <f>INDEX([1]!tblLoc[Score],MATCH(INDEX([1]!tblOrg[Loc],MATCH(#REF!,[1]!tblOrg[Abbr],0)),[1]!tblLoc[Loc],0))</f>
        <v>#REF!</v>
      </c>
      <c r="U1641" s="6">
        <f>IFERROR(INDEX([1]!tblLoc[Score],MATCH(INDEX([1]!tblOrg[Loc],MATCH(INDEX(FacList,MATCH(tblTeamSch[[#This Row],[Facility]],INDEX(FacList,,1),0),3),[1]!tblOrg[Org Num],0)),[1]!tblLoc[Loc],0)),"")</f>
        <v>7</v>
      </c>
      <c r="V1641" s="6">
        <f>IF(OR(tblTeamSch[[#This Row],[Court]]="",tblTeamSch[[#This Row],[Home]]&gt;0),0,IF(tblTeamSch[[#This Row],[Court]]&lt;10,0,IF(tblTeamSch[[#This Row],[Home Court]]=10,0,10)))</f>
        <v>0</v>
      </c>
      <c r="W1641" s="6" t="e">
        <f>COUNTIFS(tblTeamSch[Travel Score for Game],10,tblTeamSch[Home],0,#REF!,#REF!)</f>
        <v>#REF!</v>
      </c>
      <c r="X1641" s="6" t="str">
        <f>IFERROR(INDEX(tblTeamSch[Overall Travel Score],MATCH(tblTeamSch[[#This Row],[Opponent]],tblTeamSch[Team],0)),"")</f>
        <v/>
      </c>
      <c r="Y1641" s="6" cm="1">
        <f t="array" ref="Y1641">IF(Y1640="Num",1,IF(Y1640="","",IF(Y1640+1&gt;TotalNumRegGames*2,"",Y1640+1)))</f>
        <v>1640</v>
      </c>
    </row>
    <row r="1642" spans="1:25" ht="13.35" customHeight="1" x14ac:dyDescent="0.3">
      <c r="A1642" s="6" cm="1">
        <f t="array" ref="A16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1048</v>
      </c>
      <c r="B1642" s="6" cm="1">
        <f t="array" ref="B16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2" s="6">
        <f>IFERROR(INDEX([1]!tblSchedule[Week Game Scheduled],MATCH(tblTeamSch[[#This Row],[Game Num]],[1]!tblSchedule[GameNum],0)),"")</f>
        <v>49</v>
      </c>
      <c r="D1642" s="6">
        <f>IFERROR(INDEX([1]!tblSchedule[Round],MATCH(tblTeamSch[[#This Row],[Game Num]],[1]!tblSchedule[GameNum],0)),"")</f>
        <v>1</v>
      </c>
      <c r="E1642" s="6">
        <f>IFERROR(INDEX([1]!tblSchedule[Rnd Sch],MATCH(tblTeamSch[[#This Row],[Game Num]],[1]!tblSchedule[GameNum],0)),"")</f>
        <v>1</v>
      </c>
      <c r="F1642" s="6" t="str">
        <f>IFERROR(INDEX([1]!tblSchedule[DLC],MATCH(tblTeamSch[[#This Row],[Game Num]],[1]!tblSchedule[GameNum],0)),"")</f>
        <v>4G1A</v>
      </c>
      <c r="G1642" s="7" t="str">
        <f>IFERROR(INDEX([1]!tblSchedule[Facility],MATCH(tblTeamSch[[#This Row],[Game Num]],[1]!tblSchedule[GameNum],0)),"")</f>
        <v>St. Athanasius Hornets Nest (gym)</v>
      </c>
      <c r="H1642" s="8">
        <f>IFERROR(INDEX([1]!tblSchedule[Game Date],MATCH(tblTeamSch[[#This Row],[Game Num]],[1]!tblSchedule[GameNum],0)),"")</f>
        <v>45997</v>
      </c>
      <c r="I1642" s="9">
        <f>IFERROR(INDEX([1]!tblSchedule[Game Time],MATCH(tblTeamSch[[#This Row],[Game Num]],[1]!tblSchedule[GameNum],0)),"")</f>
        <v>0.5</v>
      </c>
      <c r="J1642" s="10" t="str">
        <f>IFERROR(INDEX([1]!tblTeams[Organization],MATCH(tblTeamSch[[#This Row],[Team]],[1]!tblTeams[Team],0)),"")</f>
        <v>St. Martha</v>
      </c>
      <c r="K1642" s="10" t="str">
        <f>IFERROR(INDEX([1]!tblOrg[Abbr],MATCH(tblTeamSch[[#This Row],[Org]],[1]!tblOrg[Organization],0)),"")</f>
        <v>Mart</v>
      </c>
      <c r="L1642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2" s="10" t="str">
        <f>IFERROR(INDEX(IF(tblTeamSch[[#This Row],[1vs2]]=1,[1]!tblSchedule[Team 2 Name],[1]!tblSchedule[Team 1 Name]),MATCH(tblTeamSch[[#This Row],[Game Num]],[1]!tblSchedule[GameNum],0)),"")</f>
        <v>St Paul BB 4G#1</v>
      </c>
      <c r="N1642" s="6" t="str" cm="1">
        <f t="array" ref="N164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642" s="6" t="str">
        <f>IFERROR(INDEX(#REF!,MATCH(tblTeamSch[[#This Row],[Team]],[1]!tblTeams[Team],0)),"")</f>
        <v/>
      </c>
      <c r="Q1642" s="6">
        <f>INDEX([1]!tblSchedule[Home Game],MATCH(tblTeamSch[[#This Row],[Game Num]],[1]!tblSchedule[GameNum],0))</f>
        <v>0</v>
      </c>
      <c r="R1642" s="7" t="e">
        <f>IF(COUNTIFS(tblTeamSch[Team],tblTeamSch[[#This Row],[Team]],#REF!,1)&gt;1,"Y","")</f>
        <v>#REF!</v>
      </c>
      <c r="S1642" s="6">
        <f>INDEX([1]!tblLoc[Score],MATCH(INDEX([1]!tblOrg[Loc],MATCH(tblTeamSch[[#This Row],[Org]],[1]!tblOrg[Organization],0)),[1]!tblLoc[Loc],0))</f>
        <v>0</v>
      </c>
      <c r="T1642" s="6" t="e">
        <f>INDEX([1]!tblLoc[Score],MATCH(INDEX([1]!tblOrg[Loc],MATCH(#REF!,[1]!tblOrg[Abbr],0)),[1]!tblLoc[Loc],0))</f>
        <v>#REF!</v>
      </c>
      <c r="U1642" s="6">
        <f>IFERROR(INDEX([1]!tblLoc[Score],MATCH(INDEX([1]!tblOrg[Loc],MATCH(INDEX(FacList,MATCH(tblTeamSch[[#This Row],[Facility]],INDEX(FacList,,1),0),3),[1]!tblOrg[Org Num],0)),[1]!tblLoc[Loc],0)),"")</f>
        <v>7</v>
      </c>
      <c r="V1642" s="6">
        <f>IF(OR(tblTeamSch[[#This Row],[Court]]="",tblTeamSch[[#This Row],[Home]]&gt;0),0,IF(tblTeamSch[[#This Row],[Court]]&lt;10,0,IF(tblTeamSch[[#This Row],[Home Court]]=10,0,10)))</f>
        <v>0</v>
      </c>
      <c r="W1642" s="6" t="e">
        <f>COUNTIFS(tblTeamSch[Travel Score for Game],10,tblTeamSch[Home],0,#REF!,#REF!)</f>
        <v>#REF!</v>
      </c>
      <c r="X1642" s="6" t="str">
        <f>IFERROR(INDEX(tblTeamSch[Overall Travel Score],MATCH(tblTeamSch[[#This Row],[Opponent]],tblTeamSch[Team],0)),"")</f>
        <v/>
      </c>
      <c r="Y1642" s="6" cm="1">
        <f t="array" ref="Y1642">IF(Y1641="Num",1,IF(Y1641="","",IF(Y1641+1&gt;TotalNumRegGames*2,"",Y1641+1)))</f>
        <v>1641</v>
      </c>
    </row>
    <row r="1643" spans="1:25" ht="13.35" customHeight="1" x14ac:dyDescent="0.3">
      <c r="A1643" s="6" cm="1">
        <f t="array" ref="A16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1054</v>
      </c>
      <c r="B1643" s="6" cm="1">
        <f t="array" ref="B16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43" s="6">
        <f>IFERROR(INDEX([1]!tblSchedule[Week Game Scheduled],MATCH(tblTeamSch[[#This Row],[Game Num]],[1]!tblSchedule[GameNum],0)),"")</f>
        <v>50</v>
      </c>
      <c r="D1643" s="6">
        <f>IFERROR(INDEX([1]!tblSchedule[Round],MATCH(tblTeamSch[[#This Row],[Game Num]],[1]!tblSchedule[GameNum],0)),"")</f>
        <v>2</v>
      </c>
      <c r="E1643" s="6">
        <f>IFERROR(INDEX([1]!tblSchedule[Rnd Sch],MATCH(tblTeamSch[[#This Row],[Game Num]],[1]!tblSchedule[GameNum],0)),"")</f>
        <v>2</v>
      </c>
      <c r="F1643" s="6" t="str">
        <f>IFERROR(INDEX([1]!tblSchedule[DLC],MATCH(tblTeamSch[[#This Row],[Game Num]],[1]!tblSchedule[GameNum],0)),"")</f>
        <v>4G1A</v>
      </c>
      <c r="G1643" s="7" t="str">
        <f>IFERROR(INDEX([1]!tblSchedule[Facility],MATCH(tblTeamSch[[#This Row],[Game Num]],[1]!tblSchedule[GameNum],0)),"")</f>
        <v>St. Stephen Martyr Gym</v>
      </c>
      <c r="H1643" s="8">
        <f>IFERROR(INDEX([1]!tblSchedule[Game Date],MATCH(tblTeamSch[[#This Row],[Game Num]],[1]!tblSchedule[GameNum],0)),"")</f>
        <v>46004</v>
      </c>
      <c r="I1643" s="9">
        <f>IFERROR(INDEX([1]!tblSchedule[Game Time],MATCH(tblTeamSch[[#This Row],[Game Num]],[1]!tblSchedule[GameNum],0)),"")</f>
        <v>0.54166666666666663</v>
      </c>
      <c r="J1643" s="10" t="str">
        <f>IFERROR(INDEX([1]!tblTeams[Organization],MATCH(tblTeamSch[[#This Row],[Team]],[1]!tblTeams[Team],0)),"")</f>
        <v>St. Martha</v>
      </c>
      <c r="K1643" s="10" t="str">
        <f>IFERROR(INDEX([1]!tblOrg[Abbr],MATCH(tblTeamSch[[#This Row],[Org]],[1]!tblOrg[Organization],0)),"")</f>
        <v>Mart</v>
      </c>
      <c r="L1643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3" s="10" t="str">
        <f>IFERROR(INDEX(IF(tblTeamSch[[#This Row],[1vs2]]=1,[1]!tblSchedule[Team 2 Name],[1]!tblSchedule[Team 1 Name]),MATCH(tblTeamSch[[#This Row],[Game Num]],[1]!tblSchedule[GameNum],0)),"")</f>
        <v>St Bernard BB 4G#1</v>
      </c>
      <c r="N1643" s="6" t="str" cm="1">
        <f t="array" ref="N164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4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3" s="6" t="str">
        <f>IFERROR(INDEX(#REF!,MATCH(tblTeamSch[[#This Row],[Team]],[1]!tblTeams[Team],0)),"")</f>
        <v/>
      </c>
      <c r="Q1643" s="6">
        <f>INDEX([1]!tblSchedule[Home Game],MATCH(tblTeamSch[[#This Row],[Game Num]],[1]!tblSchedule[GameNum],0))</f>
        <v>0</v>
      </c>
      <c r="R1643" s="7" t="e">
        <f>IF(COUNTIFS(tblTeamSch[Team],tblTeamSch[[#This Row],[Team]],#REF!,1)&gt;1,"Y","")</f>
        <v>#REF!</v>
      </c>
      <c r="S1643" s="6">
        <f>INDEX([1]!tblLoc[Score],MATCH(INDEX([1]!tblOrg[Loc],MATCH(tblTeamSch[[#This Row],[Org]],[1]!tblOrg[Organization],0)),[1]!tblLoc[Loc],0))</f>
        <v>0</v>
      </c>
      <c r="T1643" s="6" t="e">
        <f>INDEX([1]!tblLoc[Score],MATCH(INDEX([1]!tblOrg[Loc],MATCH(#REF!,[1]!tblOrg[Abbr],0)),[1]!tblLoc[Loc],0))</f>
        <v>#REF!</v>
      </c>
      <c r="U1643" s="6">
        <f>IFERROR(INDEX([1]!tblLoc[Score],MATCH(INDEX([1]!tblOrg[Loc],MATCH(INDEX(FacList,MATCH(tblTeamSch[[#This Row],[Facility]],INDEX(FacList,,1),0),3),[1]!tblOrg[Org Num],0)),[1]!tblLoc[Loc],0)),"")</f>
        <v>0</v>
      </c>
      <c r="V1643" s="6">
        <f>IF(OR(tblTeamSch[[#This Row],[Court]]="",tblTeamSch[[#This Row],[Home]]&gt;0),0,IF(tblTeamSch[[#This Row],[Court]]&lt;10,0,IF(tblTeamSch[[#This Row],[Home Court]]=10,0,10)))</f>
        <v>0</v>
      </c>
      <c r="W1643" s="6" t="e">
        <f>COUNTIFS(tblTeamSch[Travel Score for Game],10,tblTeamSch[Home],0,#REF!,#REF!)</f>
        <v>#REF!</v>
      </c>
      <c r="X1643" s="6" t="str">
        <f>IFERROR(INDEX(tblTeamSch[Overall Travel Score],MATCH(tblTeamSch[[#This Row],[Opponent]],tblTeamSch[Team],0)),"")</f>
        <v/>
      </c>
      <c r="Y1643" s="6" cm="1">
        <f t="array" ref="Y1643">IF(Y1642="Num",1,IF(Y1642="","",IF(Y1642+1&gt;TotalNumRegGames*2,"",Y1642+1)))</f>
        <v>1642</v>
      </c>
    </row>
    <row r="1644" spans="1:25" ht="13.35" customHeight="1" x14ac:dyDescent="0.3">
      <c r="A1644" s="6" cm="1">
        <f t="array" ref="A16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1059</v>
      </c>
      <c r="B1644" s="6" cm="1">
        <f t="array" ref="B16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4" s="6">
        <f>IFERROR(INDEX([1]!tblSchedule[Week Game Scheduled],MATCH(tblTeamSch[[#This Row],[Game Num]],[1]!tblSchedule[GameNum],0)),"")</f>
        <v>5</v>
      </c>
      <c r="D1644" s="6">
        <f>IFERROR(INDEX([1]!tblSchedule[Round],MATCH(tblTeamSch[[#This Row],[Game Num]],[1]!tblSchedule[GameNum],0)),"")</f>
        <v>3</v>
      </c>
      <c r="E1644" s="6">
        <f>IFERROR(INDEX([1]!tblSchedule[Rnd Sch],MATCH(tblTeamSch[[#This Row],[Game Num]],[1]!tblSchedule[GameNum],0)),"")</f>
        <v>3</v>
      </c>
      <c r="F1644" s="6" t="str">
        <f>IFERROR(INDEX([1]!tblSchedule[DLC],MATCH(tblTeamSch[[#This Row],[Game Num]],[1]!tblSchedule[GameNum],0)),"")</f>
        <v>4G1A</v>
      </c>
      <c r="G1644" s="7" t="str">
        <f>IFERROR(INDEX([1]!tblSchedule[Facility],MATCH(tblTeamSch[[#This Row],[Game Num]],[1]!tblSchedule[GameNum],0)),"")</f>
        <v>St. Stephen Martyr Gym</v>
      </c>
      <c r="H1644" s="8">
        <f>IFERROR(INDEX([1]!tblSchedule[Game Date],MATCH(tblTeamSch[[#This Row],[Game Num]],[1]!tblSchedule[GameNum],0)),"")</f>
        <v>46025</v>
      </c>
      <c r="I1644" s="9">
        <f>IFERROR(INDEX([1]!tblSchedule[Game Time],MATCH(tblTeamSch[[#This Row],[Game Num]],[1]!tblSchedule[GameNum],0)),"")</f>
        <v>0.5</v>
      </c>
      <c r="J1644" s="10" t="str">
        <f>IFERROR(INDEX([1]!tblTeams[Organization],MATCH(tblTeamSch[[#This Row],[Team]],[1]!tblTeams[Team],0)),"")</f>
        <v>St. Martha</v>
      </c>
      <c r="K1644" s="10" t="str">
        <f>IFERROR(INDEX([1]!tblOrg[Abbr],MATCH(tblTeamSch[[#This Row],[Org]],[1]!tblOrg[Organization],0)),"")</f>
        <v>Mart</v>
      </c>
      <c r="L1644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4" s="10" t="str">
        <f>IFERROR(INDEX(IF(tblTeamSch[[#This Row],[1vs2]]=1,[1]!tblSchedule[Team 2 Name],[1]!tblSchedule[Team 1 Name]),MATCH(tblTeamSch[[#This Row],[Game Num]],[1]!tblSchedule[GameNum],0)),"")</f>
        <v>OLOL 3/4 GB #1</v>
      </c>
      <c r="N1644" s="6" t="str" cm="1">
        <f t="array" ref="N164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4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4" s="6" t="str">
        <f>IFERROR(INDEX(#REF!,MATCH(tblTeamSch[[#This Row],[Team]],[1]!tblTeams[Team],0)),"")</f>
        <v/>
      </c>
      <c r="Q1644" s="6">
        <f>INDEX([1]!tblSchedule[Home Game],MATCH(tblTeamSch[[#This Row],[Game Num]],[1]!tblSchedule[GameNum],0))</f>
        <v>0</v>
      </c>
      <c r="R1644" s="7" t="e">
        <f>IF(COUNTIFS(tblTeamSch[Team],tblTeamSch[[#This Row],[Team]],#REF!,1)&gt;1,"Y","")</f>
        <v>#REF!</v>
      </c>
      <c r="S1644" s="6">
        <f>INDEX([1]!tblLoc[Score],MATCH(INDEX([1]!tblOrg[Loc],MATCH(tblTeamSch[[#This Row],[Org]],[1]!tblOrg[Organization],0)),[1]!tblLoc[Loc],0))</f>
        <v>0</v>
      </c>
      <c r="T1644" s="6" t="e">
        <f>INDEX([1]!tblLoc[Score],MATCH(INDEX([1]!tblOrg[Loc],MATCH(#REF!,[1]!tblOrg[Abbr],0)),[1]!tblLoc[Loc],0))</f>
        <v>#REF!</v>
      </c>
      <c r="U1644" s="6">
        <f>IFERROR(INDEX([1]!tblLoc[Score],MATCH(INDEX([1]!tblOrg[Loc],MATCH(INDEX(FacList,MATCH(tblTeamSch[[#This Row],[Facility]],INDEX(FacList,,1),0),3),[1]!tblOrg[Org Num],0)),[1]!tblLoc[Loc],0)),"")</f>
        <v>0</v>
      </c>
      <c r="V1644" s="6">
        <f>IF(OR(tblTeamSch[[#This Row],[Court]]="",tblTeamSch[[#This Row],[Home]]&gt;0),0,IF(tblTeamSch[[#This Row],[Court]]&lt;10,0,IF(tblTeamSch[[#This Row],[Home Court]]=10,0,10)))</f>
        <v>0</v>
      </c>
      <c r="W1644" s="6" t="e">
        <f>COUNTIFS(tblTeamSch[Travel Score for Game],10,tblTeamSch[Home],0,#REF!,#REF!)</f>
        <v>#REF!</v>
      </c>
      <c r="X1644" s="6" t="str">
        <f>IFERROR(INDEX(tblTeamSch[Overall Travel Score],MATCH(tblTeamSch[[#This Row],[Opponent]],tblTeamSch[Team],0)),"")</f>
        <v/>
      </c>
      <c r="Y1644" s="6" cm="1">
        <f t="array" ref="Y1644">IF(Y1643="Num",1,IF(Y1643="","",IF(Y1643+1&gt;TotalNumRegGames*2,"",Y1643+1)))</f>
        <v>1643</v>
      </c>
    </row>
    <row r="1645" spans="1:25" ht="13.35" customHeight="1" x14ac:dyDescent="0.3">
      <c r="A1645" s="6" cm="1">
        <f t="array" ref="A16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1064</v>
      </c>
      <c r="B1645" s="6" cm="1">
        <f t="array" ref="B16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5" s="6">
        <f>IFERROR(INDEX([1]!tblSchedule[Week Game Scheduled],MATCH(tblTeamSch[[#This Row],[Game Num]],[1]!tblSchedule[GameNum],0)),"")</f>
        <v>6</v>
      </c>
      <c r="D1645" s="6">
        <f>IFERROR(INDEX([1]!tblSchedule[Round],MATCH(tblTeamSch[[#This Row],[Game Num]],[1]!tblSchedule[GameNum],0)),"")</f>
        <v>4</v>
      </c>
      <c r="E1645" s="6">
        <f>IFERROR(INDEX([1]!tblSchedule[Rnd Sch],MATCH(tblTeamSch[[#This Row],[Game Num]],[1]!tblSchedule[GameNum],0)),"")</f>
        <v>4</v>
      </c>
      <c r="F1645" s="6" t="str">
        <f>IFERROR(INDEX([1]!tblSchedule[DLC],MATCH(tblTeamSch[[#This Row],[Game Num]],[1]!tblSchedule[GameNum],0)),"")</f>
        <v>4G1A</v>
      </c>
      <c r="G1645" s="7" t="str">
        <f>IFERROR(INDEX([1]!tblSchedule[Facility],MATCH(tblTeamSch[[#This Row],[Game Num]],[1]!tblSchedule[GameNum],0)),"")</f>
        <v>St. Martha Gym (Bethany Center)</v>
      </c>
      <c r="H1645" s="8">
        <f>IFERROR(INDEX([1]!tblSchedule[Game Date],MATCH(tblTeamSch[[#This Row],[Game Num]],[1]!tblSchedule[GameNum],0)),"")</f>
        <v>46032</v>
      </c>
      <c r="I1645" s="9">
        <f>IFERROR(INDEX([1]!tblSchedule[Game Time],MATCH(tblTeamSch[[#This Row],[Game Num]],[1]!tblSchedule[GameNum],0)),"")</f>
        <v>0.54166666666666663</v>
      </c>
      <c r="J1645" s="10" t="str">
        <f>IFERROR(INDEX([1]!tblTeams[Organization],MATCH(tblTeamSch[[#This Row],[Team]],[1]!tblTeams[Team],0)),"")</f>
        <v>St. Martha</v>
      </c>
      <c r="K1645" s="10" t="str">
        <f>IFERROR(INDEX([1]!tblOrg[Abbr],MATCH(tblTeamSch[[#This Row],[Org]],[1]!tblOrg[Organization],0)),"")</f>
        <v>Mart</v>
      </c>
      <c r="L1645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5" s="10" t="str">
        <f>IFERROR(INDEX(IF(tblTeamSch[[#This Row],[1vs2]]=1,[1]!tblSchedule[Team 2 Name],[1]!tblSchedule[Team 1 Name]),MATCH(tblTeamSch[[#This Row],[Game Num]],[1]!tblSchedule[GameNum],0)),"")</f>
        <v>Ascension BB 4G#1</v>
      </c>
      <c r="N1645" s="6" t="str" cm="1">
        <f t="array" ref="N164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5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645" s="6" t="str">
        <f>IFERROR(INDEX(#REF!,MATCH(tblTeamSch[[#This Row],[Team]],[1]!tblTeams[Team],0)),"")</f>
        <v/>
      </c>
      <c r="Q1645" s="6">
        <f>INDEX([1]!tblSchedule[Home Game],MATCH(tblTeamSch[[#This Row],[Game Num]],[1]!tblSchedule[GameNum],0))</f>
        <v>1</v>
      </c>
      <c r="R1645" s="7" t="e">
        <f>IF(COUNTIFS(tblTeamSch[Team],tblTeamSch[[#This Row],[Team]],#REF!,1)&gt;1,"Y","")</f>
        <v>#REF!</v>
      </c>
      <c r="S1645" s="6">
        <f>INDEX([1]!tblLoc[Score],MATCH(INDEX([1]!tblOrg[Loc],MATCH(tblTeamSch[[#This Row],[Org]],[1]!tblOrg[Organization],0)),[1]!tblLoc[Loc],0))</f>
        <v>0</v>
      </c>
      <c r="T1645" s="6" t="e">
        <f>INDEX([1]!tblLoc[Score],MATCH(INDEX([1]!tblOrg[Loc],MATCH(#REF!,[1]!tblOrg[Abbr],0)),[1]!tblLoc[Loc],0))</f>
        <v>#REF!</v>
      </c>
      <c r="U1645" s="6">
        <f>IFERROR(INDEX([1]!tblLoc[Score],MATCH(INDEX([1]!tblOrg[Loc],MATCH(INDEX(FacList,MATCH(tblTeamSch[[#This Row],[Facility]],INDEX(FacList,,1),0),3),[1]!tblOrg[Org Num],0)),[1]!tblLoc[Loc],0)),"")</f>
        <v>0</v>
      </c>
      <c r="V1645" s="6">
        <f>IF(OR(tblTeamSch[[#This Row],[Court]]="",tblTeamSch[[#This Row],[Home]]&gt;0),0,IF(tblTeamSch[[#This Row],[Court]]&lt;10,0,IF(tblTeamSch[[#This Row],[Home Court]]=10,0,10)))</f>
        <v>0</v>
      </c>
      <c r="W1645" s="6" t="e">
        <f>COUNTIFS(tblTeamSch[Travel Score for Game],10,tblTeamSch[Home],0,#REF!,#REF!)</f>
        <v>#REF!</v>
      </c>
      <c r="X1645" s="6" t="str">
        <f>IFERROR(INDEX(tblTeamSch[Overall Travel Score],MATCH(tblTeamSch[[#This Row],[Opponent]],tblTeamSch[Team],0)),"")</f>
        <v/>
      </c>
      <c r="Y1645" s="6" cm="1">
        <f t="array" ref="Y1645">IF(Y1644="Num",1,IF(Y1644="","",IF(Y1644+1&gt;TotalNumRegGames*2,"",Y1644+1)))</f>
        <v>1644</v>
      </c>
    </row>
    <row r="1646" spans="1:25" ht="13.35" customHeight="1" x14ac:dyDescent="0.3">
      <c r="A1646" s="6" cm="1">
        <f t="array" ref="A16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1066</v>
      </c>
      <c r="B1646" s="6" cm="1">
        <f t="array" ref="B16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6" s="6">
        <f>IFERROR(INDEX([1]!tblSchedule[Week Game Scheduled],MATCH(tblTeamSch[[#This Row],[Game Num]],[1]!tblSchedule[GameNum],0)),"")</f>
        <v>7</v>
      </c>
      <c r="D1646" s="6">
        <f>IFERROR(INDEX([1]!tblSchedule[Round],MATCH(tblTeamSch[[#This Row],[Game Num]],[1]!tblSchedule[GameNum],0)),"")</f>
        <v>5</v>
      </c>
      <c r="E1646" s="6">
        <f>IFERROR(INDEX([1]!tblSchedule[Rnd Sch],MATCH(tblTeamSch[[#This Row],[Game Num]],[1]!tblSchedule[GameNum],0)),"")</f>
        <v>5</v>
      </c>
      <c r="F1646" s="6" t="str">
        <f>IFERROR(INDEX([1]!tblSchedule[DLC],MATCH(tblTeamSch[[#This Row],[Game Num]],[1]!tblSchedule[GameNum],0)),"")</f>
        <v>4G1A</v>
      </c>
      <c r="G1646" s="7" t="str">
        <f>IFERROR(INDEX([1]!tblSchedule[Facility],MATCH(tblTeamSch[[#This Row],[Game Num]],[1]!tblSchedule[GameNum],0)),"")</f>
        <v>St. Athanasius Hornets Nest (gym)</v>
      </c>
      <c r="H1646" s="8">
        <f>IFERROR(INDEX([1]!tblSchedule[Game Date],MATCH(tblTeamSch[[#This Row],[Game Num]],[1]!tblSchedule[GameNum],0)),"")</f>
        <v>46039</v>
      </c>
      <c r="I1646" s="9">
        <f>IFERROR(INDEX([1]!tblSchedule[Game Time],MATCH(tblTeamSch[[#This Row],[Game Num]],[1]!tblSchedule[GameNum],0)),"")</f>
        <v>0.5</v>
      </c>
      <c r="J1646" s="10" t="str">
        <f>IFERROR(INDEX([1]!tblTeams[Organization],MATCH(tblTeamSch[[#This Row],[Team]],[1]!tblTeams[Team],0)),"")</f>
        <v>St. Martha</v>
      </c>
      <c r="K1646" s="10" t="str">
        <f>IFERROR(INDEX([1]!tblOrg[Abbr],MATCH(tblTeamSch[[#This Row],[Org]],[1]!tblOrg[Organization],0)),"")</f>
        <v>Mart</v>
      </c>
      <c r="L1646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6" s="10" t="str">
        <f>IFERROR(INDEX(IF(tblTeamSch[[#This Row],[1vs2]]=1,[1]!tblSchedule[Team 2 Name],[1]!tblSchedule[Team 1 Name]),MATCH(tblTeamSch[[#This Row],[Game Num]],[1]!tblSchedule[GameNum],0)),"")</f>
        <v>St. Athanasius BB 4G#1</v>
      </c>
      <c r="N1646" s="6" t="str" cm="1">
        <f t="array" ref="N164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646" s="6" t="str">
        <f>IFERROR(INDEX(#REF!,MATCH(tblTeamSch[[#This Row],[Team]],[1]!tblTeams[Team],0)),"")</f>
        <v/>
      </c>
      <c r="Q1646" s="6">
        <f>INDEX([1]!tblSchedule[Home Game],MATCH(tblTeamSch[[#This Row],[Game Num]],[1]!tblSchedule[GameNum],0))</f>
        <v>1</v>
      </c>
      <c r="R1646" s="7" t="e">
        <f>IF(COUNTIFS(tblTeamSch[Team],tblTeamSch[[#This Row],[Team]],#REF!,1)&gt;1,"Y","")</f>
        <v>#REF!</v>
      </c>
      <c r="S1646" s="6">
        <f>INDEX([1]!tblLoc[Score],MATCH(INDEX([1]!tblOrg[Loc],MATCH(tblTeamSch[[#This Row],[Org]],[1]!tblOrg[Organization],0)),[1]!tblLoc[Loc],0))</f>
        <v>0</v>
      </c>
      <c r="T1646" s="6" t="e">
        <f>INDEX([1]!tblLoc[Score],MATCH(INDEX([1]!tblOrg[Loc],MATCH(#REF!,[1]!tblOrg[Abbr],0)),[1]!tblLoc[Loc],0))</f>
        <v>#REF!</v>
      </c>
      <c r="U1646" s="6">
        <f>IFERROR(INDEX([1]!tblLoc[Score],MATCH(INDEX([1]!tblOrg[Loc],MATCH(INDEX(FacList,MATCH(tblTeamSch[[#This Row],[Facility]],INDEX(FacList,,1),0),3),[1]!tblOrg[Org Num],0)),[1]!tblLoc[Loc],0)),"")</f>
        <v>7</v>
      </c>
      <c r="V1646" s="6">
        <f>IF(OR(tblTeamSch[[#This Row],[Court]]="",tblTeamSch[[#This Row],[Home]]&gt;0),0,IF(tblTeamSch[[#This Row],[Court]]&lt;10,0,IF(tblTeamSch[[#This Row],[Home Court]]=10,0,10)))</f>
        <v>0</v>
      </c>
      <c r="W1646" s="6" t="e">
        <f>COUNTIFS(tblTeamSch[Travel Score for Game],10,tblTeamSch[Home],0,#REF!,#REF!)</f>
        <v>#REF!</v>
      </c>
      <c r="X1646" s="6" t="str">
        <f>IFERROR(INDEX(tblTeamSch[Overall Travel Score],MATCH(tblTeamSch[[#This Row],[Opponent]],tblTeamSch[Team],0)),"")</f>
        <v/>
      </c>
      <c r="Y1646" s="6" cm="1">
        <f t="array" ref="Y1646">IF(Y1645="Num",1,IF(Y1645="","",IF(Y1645+1&gt;TotalNumRegGames*2,"",Y1645+1)))</f>
        <v>1645</v>
      </c>
    </row>
    <row r="1647" spans="1:25" ht="13.35" customHeight="1" x14ac:dyDescent="0.3">
      <c r="A1647" s="6" cm="1">
        <f t="array" ref="A16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1072</v>
      </c>
      <c r="B1647" s="6" cm="1">
        <f t="array" ref="B16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7" s="6">
        <f>IFERROR(INDEX([1]!tblSchedule[Week Game Scheduled],MATCH(tblTeamSch[[#This Row],[Game Num]],[1]!tblSchedule[GameNum],0)),"")</f>
        <v>8</v>
      </c>
      <c r="D1647" s="6">
        <f>IFERROR(INDEX([1]!tblSchedule[Round],MATCH(tblTeamSch[[#This Row],[Game Num]],[1]!tblSchedule[GameNum],0)),"")</f>
        <v>6</v>
      </c>
      <c r="E1647" s="6">
        <f>IFERROR(INDEX([1]!tblSchedule[Rnd Sch],MATCH(tblTeamSch[[#This Row],[Game Num]],[1]!tblSchedule[GameNum],0)),"")</f>
        <v>6</v>
      </c>
      <c r="F1647" s="6" t="str">
        <f>IFERROR(INDEX([1]!tblSchedule[DLC],MATCH(tblTeamSch[[#This Row],[Game Num]],[1]!tblSchedule[GameNum],0)),"")</f>
        <v>4G1A</v>
      </c>
      <c r="G1647" s="7" t="str">
        <f>IFERROR(INDEX([1]!tblSchedule[Facility],MATCH(tblTeamSch[[#This Row],[Game Num]],[1]!tblSchedule[GameNum],0)),"")</f>
        <v>St. Martha Gym (Bethany Center)</v>
      </c>
      <c r="H1647" s="8">
        <f>IFERROR(INDEX([1]!tblSchedule[Game Date],MATCH(tblTeamSch[[#This Row],[Game Num]],[1]!tblSchedule[GameNum],0)),"")</f>
        <v>46046</v>
      </c>
      <c r="I1647" s="9">
        <f>IFERROR(INDEX([1]!tblSchedule[Game Time],MATCH(tblTeamSch[[#This Row],[Game Num]],[1]!tblSchedule[GameNum],0)),"")</f>
        <v>0.5</v>
      </c>
      <c r="J1647" s="10" t="str">
        <f>IFERROR(INDEX([1]!tblTeams[Organization],MATCH(tblTeamSch[[#This Row],[Team]],[1]!tblTeams[Team],0)),"")</f>
        <v>St. Martha</v>
      </c>
      <c r="K1647" s="10" t="str">
        <f>IFERROR(INDEX([1]!tblOrg[Abbr],MATCH(tblTeamSch[[#This Row],[Org]],[1]!tblOrg[Organization],0)),"")</f>
        <v>Mart</v>
      </c>
      <c r="L1647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7" s="10" t="str">
        <f>IFERROR(INDEX(IF(tblTeamSch[[#This Row],[1vs2]]=1,[1]!tblSchedule[Team 2 Name],[1]!tblSchedule[Team 1 Name]),MATCH(tblTeamSch[[#This Row],[Game Num]],[1]!tblSchedule[GameNum],0)),"")</f>
        <v>St Edward Bball 4G1</v>
      </c>
      <c r="N1647" s="6" t="str" cm="1">
        <f t="array" ref="N164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647" s="6" t="str">
        <f>IFERROR(INDEX(#REF!,MATCH(tblTeamSch[[#This Row],[Team]],[1]!tblTeams[Team],0)),"")</f>
        <v/>
      </c>
      <c r="Q1647" s="6">
        <f>INDEX([1]!tblSchedule[Home Game],MATCH(tblTeamSch[[#This Row],[Game Num]],[1]!tblSchedule[GameNum],0))</f>
        <v>1</v>
      </c>
      <c r="R1647" s="7" t="e">
        <f>IF(COUNTIFS(tblTeamSch[Team],tblTeamSch[[#This Row],[Team]],#REF!,1)&gt;1,"Y","")</f>
        <v>#REF!</v>
      </c>
      <c r="S1647" s="6">
        <f>INDEX([1]!tblLoc[Score],MATCH(INDEX([1]!tblOrg[Loc],MATCH(tblTeamSch[[#This Row],[Org]],[1]!tblOrg[Organization],0)),[1]!tblLoc[Loc],0))</f>
        <v>0</v>
      </c>
      <c r="T1647" s="6" t="e">
        <f>INDEX([1]!tblLoc[Score],MATCH(INDEX([1]!tblOrg[Loc],MATCH(#REF!,[1]!tblOrg[Abbr],0)),[1]!tblLoc[Loc],0))</f>
        <v>#REF!</v>
      </c>
      <c r="U1647" s="6">
        <f>IFERROR(INDEX([1]!tblLoc[Score],MATCH(INDEX([1]!tblOrg[Loc],MATCH(INDEX(FacList,MATCH(tblTeamSch[[#This Row],[Facility]],INDEX(FacList,,1),0),3),[1]!tblOrg[Org Num],0)),[1]!tblLoc[Loc],0)),"")</f>
        <v>0</v>
      </c>
      <c r="V1647" s="6">
        <f>IF(OR(tblTeamSch[[#This Row],[Court]]="",tblTeamSch[[#This Row],[Home]]&gt;0),0,IF(tblTeamSch[[#This Row],[Court]]&lt;10,0,IF(tblTeamSch[[#This Row],[Home Court]]=10,0,10)))</f>
        <v>0</v>
      </c>
      <c r="W1647" s="6" t="e">
        <f>COUNTIFS(tblTeamSch[Travel Score for Game],10,tblTeamSch[Home],0,#REF!,#REF!)</f>
        <v>#REF!</v>
      </c>
      <c r="X1647" s="6" t="str">
        <f>IFERROR(INDEX(tblTeamSch[Overall Travel Score],MATCH(tblTeamSch[[#This Row],[Opponent]],tblTeamSch[Team],0)),"")</f>
        <v/>
      </c>
      <c r="Y1647" s="6" cm="1">
        <f t="array" ref="Y1647">IF(Y1646="Num",1,IF(Y1646="","",IF(Y1646+1&gt;TotalNumRegGames*2,"",Y1646+1)))</f>
        <v>1646</v>
      </c>
    </row>
    <row r="1648" spans="1:25" ht="13.35" customHeight="1" x14ac:dyDescent="0.3">
      <c r="A1648" s="6" cm="1">
        <f t="array" ref="A16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1075</v>
      </c>
      <c r="B1648" s="6" cm="1">
        <f t="array" ref="B16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8" s="6">
        <f>IFERROR(INDEX([1]!tblSchedule[Week Game Scheduled],MATCH(tblTeamSch[[#This Row],[Game Num]],[1]!tblSchedule[GameNum],0)),"")</f>
        <v>9</v>
      </c>
      <c r="D1648" s="6">
        <f>IFERROR(INDEX([1]!tblSchedule[Round],MATCH(tblTeamSch[[#This Row],[Game Num]],[1]!tblSchedule[GameNum],0)),"")</f>
        <v>7</v>
      </c>
      <c r="E1648" s="6">
        <f>IFERROR(INDEX([1]!tblSchedule[Rnd Sch],MATCH(tblTeamSch[[#This Row],[Game Num]],[1]!tblSchedule[GameNum],0)),"")</f>
        <v>7</v>
      </c>
      <c r="F1648" s="6" t="str">
        <f>IFERROR(INDEX([1]!tblSchedule[DLC],MATCH(tblTeamSch[[#This Row],[Game Num]],[1]!tblSchedule[GameNum],0)),"")</f>
        <v>4G1A</v>
      </c>
      <c r="G1648" s="7" t="str">
        <f>IFERROR(INDEX([1]!tblSchedule[Facility],MATCH(tblTeamSch[[#This Row],[Game Num]],[1]!tblSchedule[GameNum],0)),"")</f>
        <v>St Francis of Assisi</v>
      </c>
      <c r="H1648" s="8">
        <f>IFERROR(INDEX([1]!tblSchedule[Game Date],MATCH(tblTeamSch[[#This Row],[Game Num]],[1]!tblSchedule[GameNum],0)),"")</f>
        <v>46053</v>
      </c>
      <c r="I1648" s="9">
        <f>IFERROR(INDEX([1]!tblSchedule[Game Time],MATCH(tblTeamSch[[#This Row],[Game Num]],[1]!tblSchedule[GameNum],0)),"")</f>
        <v>0.58333333333333337</v>
      </c>
      <c r="J1648" s="10" t="str">
        <f>IFERROR(INDEX([1]!tblTeams[Organization],MATCH(tblTeamSch[[#This Row],[Team]],[1]!tblTeams[Team],0)),"")</f>
        <v>St. Martha</v>
      </c>
      <c r="K1648" s="10" t="str">
        <f>IFERROR(INDEX([1]!tblOrg[Abbr],MATCH(tblTeamSch[[#This Row],[Org]],[1]!tblOrg[Organization],0)),"")</f>
        <v>Mart</v>
      </c>
      <c r="L1648" s="10" t="str">
        <f>IFERROR(INDEX(IF(tblTeamSch[[#This Row],[1vs2]]=1,[1]!tblSchedule[Team 1 Name],[1]!tblSchedule[Team 2 Name]),MATCH(tblTeamSch[[#This Row],[Game Num]],[1]!tblSchedule[GameNum],0)),"")</f>
        <v>St Martha Basketball 4G#1</v>
      </c>
      <c r="M1648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1648" s="6" t="str" cm="1">
        <f t="array" ref="N16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4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8" s="6" t="str">
        <f>IFERROR(INDEX(#REF!,MATCH(tblTeamSch[[#This Row],[Team]],[1]!tblTeams[Team],0)),"")</f>
        <v/>
      </c>
      <c r="Q1648" s="6">
        <f>INDEX([1]!tblSchedule[Home Game],MATCH(tblTeamSch[[#This Row],[Game Num]],[1]!tblSchedule[GameNum],0))</f>
        <v>1</v>
      </c>
      <c r="R1648" s="7" t="e">
        <f>IF(COUNTIFS(tblTeamSch[Team],tblTeamSch[[#This Row],[Team]],#REF!,1)&gt;1,"Y","")</f>
        <v>#REF!</v>
      </c>
      <c r="S1648" s="6">
        <f>INDEX([1]!tblLoc[Score],MATCH(INDEX([1]!tblOrg[Loc],MATCH(tblTeamSch[[#This Row],[Org]],[1]!tblOrg[Organization],0)),[1]!tblLoc[Loc],0))</f>
        <v>0</v>
      </c>
      <c r="T1648" s="6" t="e">
        <f>INDEX([1]!tblLoc[Score],MATCH(INDEX([1]!tblOrg[Loc],MATCH(#REF!,[1]!tblOrg[Abbr],0)),[1]!tblLoc[Loc],0))</f>
        <v>#REF!</v>
      </c>
      <c r="U1648" s="6">
        <f>IFERROR(INDEX([1]!tblLoc[Score],MATCH(INDEX([1]!tblOrg[Loc],MATCH(INDEX(FacList,MATCH(tblTeamSch[[#This Row],[Facility]],INDEX(FacList,,1),0),3),[1]!tblOrg[Org Num],0)),[1]!tblLoc[Loc],0)),"")</f>
        <v>0</v>
      </c>
      <c r="V1648" s="6">
        <f>IF(OR(tblTeamSch[[#This Row],[Court]]="",tblTeamSch[[#This Row],[Home]]&gt;0),0,IF(tblTeamSch[[#This Row],[Court]]&lt;10,0,IF(tblTeamSch[[#This Row],[Home Court]]=10,0,10)))</f>
        <v>0</v>
      </c>
      <c r="W1648" s="6" t="e">
        <f>COUNTIFS(tblTeamSch[Travel Score for Game],10,tblTeamSch[Home],0,#REF!,#REF!)</f>
        <v>#REF!</v>
      </c>
      <c r="X1648" s="6" t="str">
        <f>IFERROR(INDEX(tblTeamSch[Overall Travel Score],MATCH(tblTeamSch[[#This Row],[Opponent]],tblTeamSch[Team],0)),"")</f>
        <v/>
      </c>
      <c r="Y1648" s="6" cm="1">
        <f t="array" ref="Y1648">IF(Y1647="Num",1,IF(Y1647="","",IF(Y1647+1&gt;TotalNumRegGames*2,"",Y1647+1)))</f>
        <v>1647</v>
      </c>
    </row>
    <row r="1649" spans="1:25" ht="13.35" customHeight="1" x14ac:dyDescent="0.3">
      <c r="A1649" s="6" cm="1">
        <f t="array" ref="A16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265</v>
      </c>
      <c r="B1649" s="6" cm="1">
        <f t="array" ref="B16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49" s="6">
        <f>IFERROR(INDEX([1]!tblSchedule[Week Game Scheduled],MATCH(tblTeamSch[[#This Row],[Game Num]],[1]!tblSchedule[GameNum],0)),"")</f>
        <v>50</v>
      </c>
      <c r="D1649" s="6">
        <f>IFERROR(INDEX([1]!tblSchedule[Round],MATCH(tblTeamSch[[#This Row],[Game Num]],[1]!tblSchedule[GameNum],0)),"")</f>
        <v>1</v>
      </c>
      <c r="E1649" s="6">
        <f>IFERROR(INDEX([1]!tblSchedule[Rnd Sch],MATCH(tblTeamSch[[#This Row],[Game Num]],[1]!tblSchedule[GameNum],0)),"")</f>
        <v>1</v>
      </c>
      <c r="F1649" s="6" t="str">
        <f>IFERROR(INDEX([1]!tblSchedule[DLC],MATCH(tblTeamSch[[#This Row],[Game Num]],[1]!tblSchedule[GameNum],0)),"")</f>
        <v>6B1A</v>
      </c>
      <c r="G1649" s="7" t="str">
        <f>IFERROR(INDEX([1]!tblSchedule[Facility],MATCH(tblTeamSch[[#This Row],[Game Num]],[1]!tblSchedule[GameNum],0)),"")</f>
        <v>Ascension Gym</v>
      </c>
      <c r="H1649" s="8">
        <f>IFERROR(INDEX([1]!tblSchedule[Game Date],MATCH(tblTeamSch[[#This Row],[Game Num]],[1]!tblSchedule[GameNum],0)),"")</f>
        <v>45998</v>
      </c>
      <c r="I1649" s="9">
        <f>IFERROR(INDEX([1]!tblSchedule[Game Time],MATCH(tblTeamSch[[#This Row],[Game Num]],[1]!tblSchedule[GameNum],0)),"")</f>
        <v>0.66666666666666663</v>
      </c>
      <c r="J1649" s="10" t="str">
        <f>IFERROR(INDEX([1]!tblTeams[Organization],MATCH(tblTeamSch[[#This Row],[Team]],[1]!tblTeams[Team],0)),"")</f>
        <v>St. Martha</v>
      </c>
      <c r="K1649" s="10" t="str">
        <f>IFERROR(INDEX([1]!tblOrg[Abbr],MATCH(tblTeamSch[[#This Row],[Org]],[1]!tblOrg[Organization],0)),"")</f>
        <v>Mart</v>
      </c>
      <c r="L1649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49" s="10" t="str">
        <f>IFERROR(INDEX(IF(tblTeamSch[[#This Row],[1vs2]]=1,[1]!tblSchedule[Team 2 Name],[1]!tblSchedule[Team 1 Name]),MATCH(tblTeamSch[[#This Row],[Game Num]],[1]!tblSchedule[GameNum],0)),"")</f>
        <v>Ascension BB 6B#1</v>
      </c>
      <c r="N1649" s="6" t="str" cm="1">
        <f t="array" ref="N164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4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49" s="6" t="str">
        <f>IFERROR(INDEX(#REF!,MATCH(tblTeamSch[[#This Row],[Team]],[1]!tblTeams[Team],0)),"")</f>
        <v/>
      </c>
      <c r="Q1649" s="6">
        <f>INDEX([1]!tblSchedule[Home Game],MATCH(tblTeamSch[[#This Row],[Game Num]],[1]!tblSchedule[GameNum],0))</f>
        <v>1</v>
      </c>
      <c r="R1649" s="7" t="e">
        <f>IF(COUNTIFS(tblTeamSch[Team],tblTeamSch[[#This Row],[Team]],#REF!,1)&gt;1,"Y","")</f>
        <v>#REF!</v>
      </c>
      <c r="S1649" s="6">
        <f>INDEX([1]!tblLoc[Score],MATCH(INDEX([1]!tblOrg[Loc],MATCH(tblTeamSch[[#This Row],[Org]],[1]!tblOrg[Organization],0)),[1]!tblLoc[Loc],0))</f>
        <v>0</v>
      </c>
      <c r="T1649" s="6" t="e">
        <f>INDEX([1]!tblLoc[Score],MATCH(INDEX([1]!tblOrg[Loc],MATCH(#REF!,[1]!tblOrg[Abbr],0)),[1]!tblLoc[Loc],0))</f>
        <v>#REF!</v>
      </c>
      <c r="U1649" s="6">
        <f>IFERROR(INDEX([1]!tblLoc[Score],MATCH(INDEX([1]!tblOrg[Loc],MATCH(INDEX(FacList,MATCH(tblTeamSch[[#This Row],[Facility]],INDEX(FacList,,1),0),3),[1]!tblOrg[Org Num],0)),[1]!tblLoc[Loc],0)),"")</f>
        <v>0</v>
      </c>
      <c r="V1649" s="6">
        <f>IF(OR(tblTeamSch[[#This Row],[Court]]="",tblTeamSch[[#This Row],[Home]]&gt;0),0,IF(tblTeamSch[[#This Row],[Court]]&lt;10,0,IF(tblTeamSch[[#This Row],[Home Court]]=10,0,10)))</f>
        <v>0</v>
      </c>
      <c r="W1649" s="6" t="e">
        <f>COUNTIFS(tblTeamSch[Travel Score for Game],10,tblTeamSch[Home],0,#REF!,#REF!)</f>
        <v>#REF!</v>
      </c>
      <c r="X1649" s="6" t="str">
        <f>IFERROR(INDEX(tblTeamSch[Overall Travel Score],MATCH(tblTeamSch[[#This Row],[Opponent]],tblTeamSch[Team],0)),"")</f>
        <v/>
      </c>
      <c r="Y1649" s="6" cm="1">
        <f t="array" ref="Y1649">IF(Y1648="Num",1,IF(Y1648="","",IF(Y1648+1&gt;TotalNumRegGames*2,"",Y1648+1)))</f>
        <v>1648</v>
      </c>
    </row>
    <row r="1650" spans="1:25" ht="13.35" customHeight="1" x14ac:dyDescent="0.3">
      <c r="A1650" s="6" cm="1">
        <f t="array" ref="A16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272</v>
      </c>
      <c r="B1650" s="6" cm="1">
        <f t="array" ref="B16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50" s="6">
        <f>IFERROR(INDEX([1]!tblSchedule[Week Game Scheduled],MATCH(tblTeamSch[[#This Row],[Game Num]],[1]!tblSchedule[GameNum],0)),"")</f>
        <v>50</v>
      </c>
      <c r="D1650" s="6">
        <f>IFERROR(INDEX([1]!tblSchedule[Round],MATCH(tblTeamSch[[#This Row],[Game Num]],[1]!tblSchedule[GameNum],0)),"")</f>
        <v>2</v>
      </c>
      <c r="E1650" s="6">
        <f>IFERROR(INDEX([1]!tblSchedule[Rnd Sch],MATCH(tblTeamSch[[#This Row],[Game Num]],[1]!tblSchedule[GameNum],0)),"")</f>
        <v>2</v>
      </c>
      <c r="F1650" s="6" t="str">
        <f>IFERROR(INDEX([1]!tblSchedule[DLC],MATCH(tblTeamSch[[#This Row],[Game Num]],[1]!tblSchedule[GameNum],0)),"")</f>
        <v>6B1A</v>
      </c>
      <c r="G1650" s="7" t="str">
        <f>IFERROR(INDEX([1]!tblSchedule[Facility],MATCH(tblTeamSch[[#This Row],[Game Num]],[1]!tblSchedule[GameNum],0)),"")</f>
        <v>St. Stephen Martyr Gym</v>
      </c>
      <c r="H1650" s="8">
        <f>IFERROR(INDEX([1]!tblSchedule[Game Date],MATCH(tblTeamSch[[#This Row],[Game Num]],[1]!tblSchedule[GameNum],0)),"")</f>
        <v>46004</v>
      </c>
      <c r="I1650" s="9">
        <f>IFERROR(INDEX([1]!tblSchedule[Game Time],MATCH(tblTeamSch[[#This Row],[Game Num]],[1]!tblSchedule[GameNum],0)),"")</f>
        <v>0.41666666666666669</v>
      </c>
      <c r="J1650" s="10" t="str">
        <f>IFERROR(INDEX([1]!tblTeams[Organization],MATCH(tblTeamSch[[#This Row],[Team]],[1]!tblTeams[Team],0)),"")</f>
        <v>St. Martha</v>
      </c>
      <c r="K1650" s="10" t="str">
        <f>IFERROR(INDEX([1]!tblOrg[Abbr],MATCH(tblTeamSch[[#This Row],[Org]],[1]!tblOrg[Organization],0)),"")</f>
        <v>Mart</v>
      </c>
      <c r="L1650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0" s="10" t="str">
        <f>IFERROR(INDEX(IF(tblTeamSch[[#This Row],[1vs2]]=1,[1]!tblSchedule[Team 2 Name],[1]!tblSchedule[Team 1 Name]),MATCH(tblTeamSch[[#This Row],[Game Num]],[1]!tblSchedule[GameNum],0)),"")</f>
        <v>St Bernard BB 6B#1</v>
      </c>
      <c r="N1650" s="6" t="str" cm="1">
        <f t="array" ref="N165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50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0" s="6" t="str">
        <f>IFERROR(INDEX(#REF!,MATCH(tblTeamSch[[#This Row],[Team]],[1]!tblTeams[Team],0)),"")</f>
        <v/>
      </c>
      <c r="Q1650" s="6">
        <f>INDEX([1]!tblSchedule[Home Game],MATCH(tblTeamSch[[#This Row],[Game Num]],[1]!tblSchedule[GameNum],0))</f>
        <v>0</v>
      </c>
      <c r="R1650" s="7" t="e">
        <f>IF(COUNTIFS(tblTeamSch[Team],tblTeamSch[[#This Row],[Team]],#REF!,1)&gt;1,"Y","")</f>
        <v>#REF!</v>
      </c>
      <c r="S1650" s="6">
        <f>INDEX([1]!tblLoc[Score],MATCH(INDEX([1]!tblOrg[Loc],MATCH(tblTeamSch[[#This Row],[Org]],[1]!tblOrg[Organization],0)),[1]!tblLoc[Loc],0))</f>
        <v>0</v>
      </c>
      <c r="T1650" s="6" t="e">
        <f>INDEX([1]!tblLoc[Score],MATCH(INDEX([1]!tblOrg[Loc],MATCH(#REF!,[1]!tblOrg[Abbr],0)),[1]!tblLoc[Loc],0))</f>
        <v>#REF!</v>
      </c>
      <c r="U1650" s="6">
        <f>IFERROR(INDEX([1]!tblLoc[Score],MATCH(INDEX([1]!tblOrg[Loc],MATCH(INDEX(FacList,MATCH(tblTeamSch[[#This Row],[Facility]],INDEX(FacList,,1),0),3),[1]!tblOrg[Org Num],0)),[1]!tblLoc[Loc],0)),"")</f>
        <v>0</v>
      </c>
      <c r="V1650" s="6">
        <f>IF(OR(tblTeamSch[[#This Row],[Court]]="",tblTeamSch[[#This Row],[Home]]&gt;0),0,IF(tblTeamSch[[#This Row],[Court]]&lt;10,0,IF(tblTeamSch[[#This Row],[Home Court]]=10,0,10)))</f>
        <v>0</v>
      </c>
      <c r="W1650" s="6" t="e">
        <f>COUNTIFS(tblTeamSch[Travel Score for Game],10,tblTeamSch[Home],0,#REF!,#REF!)</f>
        <v>#REF!</v>
      </c>
      <c r="X1650" s="6" t="str">
        <f>IFERROR(INDEX(tblTeamSch[Overall Travel Score],MATCH(tblTeamSch[[#This Row],[Opponent]],tblTeamSch[Team],0)),"")</f>
        <v/>
      </c>
      <c r="Y1650" s="6" cm="1">
        <f t="array" ref="Y1650">IF(Y1649="Num",1,IF(Y1649="","",IF(Y1649+1&gt;TotalNumRegGames*2,"",Y1649+1)))</f>
        <v>1649</v>
      </c>
    </row>
    <row r="1651" spans="1:25" ht="13.35" customHeight="1" x14ac:dyDescent="0.3">
      <c r="A1651" s="6" cm="1">
        <f t="array" ref="A16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277</v>
      </c>
      <c r="B1651" s="6" cm="1">
        <f t="array" ref="B16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51" s="6">
        <f>IFERROR(INDEX([1]!tblSchedule[Week Game Scheduled],MATCH(tblTeamSch[[#This Row],[Game Num]],[1]!tblSchedule[GameNum],0)),"")</f>
        <v>6</v>
      </c>
      <c r="D1651" s="6">
        <f>IFERROR(INDEX([1]!tblSchedule[Round],MATCH(tblTeamSch[[#This Row],[Game Num]],[1]!tblSchedule[GameNum],0)),"")</f>
        <v>3</v>
      </c>
      <c r="E1651" s="6">
        <f>IFERROR(INDEX([1]!tblSchedule[Rnd Sch],MATCH(tblTeamSch[[#This Row],[Game Num]],[1]!tblSchedule[GameNum],0)),"")</f>
        <v>3</v>
      </c>
      <c r="F1651" s="6" t="str">
        <f>IFERROR(INDEX([1]!tblSchedule[DLC],MATCH(tblTeamSch[[#This Row],[Game Num]],[1]!tblSchedule[GameNum],0)),"")</f>
        <v>6B1A</v>
      </c>
      <c r="G1651" s="7" t="str">
        <f>IFERROR(INDEX([1]!tblSchedule[Facility],MATCH(tblTeamSch[[#This Row],[Game Num]],[1]!tblSchedule[GameNum],0)),"")</f>
        <v>St. John Paul II Community Center (Gym)</v>
      </c>
      <c r="H1651" s="8">
        <f>IFERROR(INDEX([1]!tblSchedule[Game Date],MATCH(tblTeamSch[[#This Row],[Game Num]],[1]!tblSchedule[GameNum],0)),"")</f>
        <v>46026</v>
      </c>
      <c r="I1651" s="9">
        <f>IFERROR(INDEX([1]!tblSchedule[Game Time],MATCH(tblTeamSch[[#This Row],[Game Num]],[1]!tblSchedule[GameNum],0)),"")</f>
        <v>0.625</v>
      </c>
      <c r="J1651" s="10" t="str">
        <f>IFERROR(INDEX([1]!tblTeams[Organization],MATCH(tblTeamSch[[#This Row],[Team]],[1]!tblTeams[Team],0)),"")</f>
        <v>St. Martha</v>
      </c>
      <c r="K1651" s="10" t="str">
        <f>IFERROR(INDEX([1]!tblOrg[Abbr],MATCH(tblTeamSch[[#This Row],[Org]],[1]!tblOrg[Organization],0)),"")</f>
        <v>Mart</v>
      </c>
      <c r="L1651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1" s="10" t="str">
        <f>IFERROR(INDEX(IF(tblTeamSch[[#This Row],[1vs2]]=1,[1]!tblSchedule[Team 2 Name],[1]!tblSchedule[Team 1 Name]),MATCH(tblTeamSch[[#This Row],[Game Num]],[1]!tblSchedule[GameNum],0)),"")</f>
        <v>OLOL 5/6 BB #1</v>
      </c>
      <c r="N1651" s="6" t="str" cm="1">
        <f t="array" ref="N165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5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1" s="6" t="str">
        <f>IFERROR(INDEX(#REF!,MATCH(tblTeamSch[[#This Row],[Team]],[1]!tblTeams[Team],0)),"")</f>
        <v/>
      </c>
      <c r="Q1651" s="6">
        <f>INDEX([1]!tblSchedule[Home Game],MATCH(tblTeamSch[[#This Row],[Game Num]],[1]!tblSchedule[GameNum],0))</f>
        <v>0</v>
      </c>
      <c r="R1651" s="7" t="e">
        <f>IF(COUNTIFS(tblTeamSch[Team],tblTeamSch[[#This Row],[Team]],#REF!,1)&gt;1,"Y","")</f>
        <v>#REF!</v>
      </c>
      <c r="S1651" s="6">
        <f>INDEX([1]!tblLoc[Score],MATCH(INDEX([1]!tblOrg[Loc],MATCH(tblTeamSch[[#This Row],[Org]],[1]!tblOrg[Organization],0)),[1]!tblLoc[Loc],0))</f>
        <v>0</v>
      </c>
      <c r="T1651" s="6" t="e">
        <f>INDEX([1]!tblLoc[Score],MATCH(INDEX([1]!tblOrg[Loc],MATCH(#REF!,[1]!tblOrg[Abbr],0)),[1]!tblLoc[Loc],0))</f>
        <v>#REF!</v>
      </c>
      <c r="U1651" s="6">
        <f>IFERROR(INDEX([1]!tblLoc[Score],MATCH(INDEX([1]!tblOrg[Loc],MATCH(INDEX(FacList,MATCH(tblTeamSch[[#This Row],[Facility]],INDEX(FacList,,1),0),3),[1]!tblOrg[Org Num],0)),[1]!tblLoc[Loc],0)),"")</f>
        <v>0</v>
      </c>
      <c r="V1651" s="6">
        <f>IF(OR(tblTeamSch[[#This Row],[Court]]="",tblTeamSch[[#This Row],[Home]]&gt;0),0,IF(tblTeamSch[[#This Row],[Court]]&lt;10,0,IF(tblTeamSch[[#This Row],[Home Court]]=10,0,10)))</f>
        <v>0</v>
      </c>
      <c r="W1651" s="6" t="e">
        <f>COUNTIFS(tblTeamSch[Travel Score for Game],10,tblTeamSch[Home],0,#REF!,#REF!)</f>
        <v>#REF!</v>
      </c>
      <c r="X1651" s="6" t="str">
        <f>IFERROR(INDEX(tblTeamSch[Overall Travel Score],MATCH(tblTeamSch[[#This Row],[Opponent]],tblTeamSch[Team],0)),"")</f>
        <v/>
      </c>
      <c r="Y1651" s="6" cm="1">
        <f t="array" ref="Y1651">IF(Y1650="Num",1,IF(Y1650="","",IF(Y1650+1&gt;TotalNumRegGames*2,"",Y1650+1)))</f>
        <v>1650</v>
      </c>
    </row>
    <row r="1652" spans="1:25" ht="13.35" customHeight="1" x14ac:dyDescent="0.3">
      <c r="A1652" s="6" cm="1">
        <f t="array" ref="A16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282</v>
      </c>
      <c r="B1652" s="6" cm="1">
        <f t="array" ref="B16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2" s="6">
        <f>IFERROR(INDEX([1]!tblSchedule[Week Game Scheduled],MATCH(tblTeamSch[[#This Row],[Game Num]],[1]!tblSchedule[GameNum],0)),"")</f>
        <v>6</v>
      </c>
      <c r="D1652" s="6">
        <f>IFERROR(INDEX([1]!tblSchedule[Round],MATCH(tblTeamSch[[#This Row],[Game Num]],[1]!tblSchedule[GameNum],0)),"")</f>
        <v>4</v>
      </c>
      <c r="E1652" s="6">
        <f>IFERROR(INDEX([1]!tblSchedule[Rnd Sch],MATCH(tblTeamSch[[#This Row],[Game Num]],[1]!tblSchedule[GameNum],0)),"")</f>
        <v>4</v>
      </c>
      <c r="F1652" s="6" t="str">
        <f>IFERROR(INDEX([1]!tblSchedule[DLC],MATCH(tblTeamSch[[#This Row],[Game Num]],[1]!tblSchedule[GameNum],0)),"")</f>
        <v>6B1A</v>
      </c>
      <c r="G1652" s="7" t="str">
        <f>IFERROR(INDEX([1]!tblSchedule[Facility],MATCH(tblTeamSch[[#This Row],[Game Num]],[1]!tblSchedule[GameNum],0)),"")</f>
        <v>St. Martha Gym (Bethany Center)</v>
      </c>
      <c r="H1652" s="8">
        <f>IFERROR(INDEX([1]!tblSchedule[Game Date],MATCH(tblTeamSch[[#This Row],[Game Num]],[1]!tblSchedule[GameNum],0)),"")</f>
        <v>46032</v>
      </c>
      <c r="I1652" s="9">
        <f>IFERROR(INDEX([1]!tblSchedule[Game Time],MATCH(tblTeamSch[[#This Row],[Game Num]],[1]!tblSchedule[GameNum],0)),"")</f>
        <v>0.375</v>
      </c>
      <c r="J1652" s="10" t="str">
        <f>IFERROR(INDEX([1]!tblTeams[Organization],MATCH(tblTeamSch[[#This Row],[Team]],[1]!tblTeams[Team],0)),"")</f>
        <v>St. Martha</v>
      </c>
      <c r="K1652" s="10" t="str">
        <f>IFERROR(INDEX([1]!tblOrg[Abbr],MATCH(tblTeamSch[[#This Row],[Org]],[1]!tblOrg[Organization],0)),"")</f>
        <v>Mart</v>
      </c>
      <c r="L1652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2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1652" s="6" t="str" cm="1">
        <f t="array" ref="N165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52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652" s="6" t="str">
        <f>IFERROR(INDEX(#REF!,MATCH(tblTeamSch[[#This Row],[Team]],[1]!tblTeams[Team],0)),"")</f>
        <v/>
      </c>
      <c r="Q1652" s="6">
        <f>INDEX([1]!tblSchedule[Home Game],MATCH(tblTeamSch[[#This Row],[Game Num]],[1]!tblSchedule[GameNum],0))</f>
        <v>1</v>
      </c>
      <c r="R1652" s="7" t="e">
        <f>IF(COUNTIFS(tblTeamSch[Team],tblTeamSch[[#This Row],[Team]],#REF!,1)&gt;1,"Y","")</f>
        <v>#REF!</v>
      </c>
      <c r="S1652" s="6">
        <f>INDEX([1]!tblLoc[Score],MATCH(INDEX([1]!tblOrg[Loc],MATCH(tblTeamSch[[#This Row],[Org]],[1]!tblOrg[Organization],0)),[1]!tblLoc[Loc],0))</f>
        <v>0</v>
      </c>
      <c r="T1652" s="6" t="e">
        <f>INDEX([1]!tblLoc[Score],MATCH(INDEX([1]!tblOrg[Loc],MATCH(#REF!,[1]!tblOrg[Abbr],0)),[1]!tblLoc[Loc],0))</f>
        <v>#REF!</v>
      </c>
      <c r="U1652" s="6">
        <f>IFERROR(INDEX([1]!tblLoc[Score],MATCH(INDEX([1]!tblOrg[Loc],MATCH(INDEX(FacList,MATCH(tblTeamSch[[#This Row],[Facility]],INDEX(FacList,,1),0),3),[1]!tblOrg[Org Num],0)),[1]!tblLoc[Loc],0)),"")</f>
        <v>0</v>
      </c>
      <c r="V1652" s="6">
        <f>IF(OR(tblTeamSch[[#This Row],[Court]]="",tblTeamSch[[#This Row],[Home]]&gt;0),0,IF(tblTeamSch[[#This Row],[Court]]&lt;10,0,IF(tblTeamSch[[#This Row],[Home Court]]=10,0,10)))</f>
        <v>0</v>
      </c>
      <c r="W1652" s="6" t="e">
        <f>COUNTIFS(tblTeamSch[Travel Score for Game],10,tblTeamSch[Home],0,#REF!,#REF!)</f>
        <v>#REF!</v>
      </c>
      <c r="X1652" s="6" t="str">
        <f>IFERROR(INDEX(tblTeamSch[Overall Travel Score],MATCH(tblTeamSch[[#This Row],[Opponent]],tblTeamSch[Team],0)),"")</f>
        <v/>
      </c>
      <c r="Y1652" s="6" cm="1">
        <f t="array" ref="Y1652">IF(Y1651="Num",1,IF(Y1651="","",IF(Y1651+1&gt;TotalNumRegGames*2,"",Y1651+1)))</f>
        <v>1651</v>
      </c>
    </row>
    <row r="1653" spans="1:25" ht="13.35" customHeight="1" x14ac:dyDescent="0.3">
      <c r="A1653" s="6" cm="1">
        <f t="array" ref="A16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288</v>
      </c>
      <c r="B1653" s="6" cm="1">
        <f t="array" ref="B16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3" s="6">
        <f>IFERROR(INDEX([1]!tblSchedule[Week Game Scheduled],MATCH(tblTeamSch[[#This Row],[Game Num]],[1]!tblSchedule[GameNum],0)),"")</f>
        <v>8</v>
      </c>
      <c r="D1653" s="6">
        <f>IFERROR(INDEX([1]!tblSchedule[Round],MATCH(tblTeamSch[[#This Row],[Game Num]],[1]!tblSchedule[GameNum],0)),"")</f>
        <v>5</v>
      </c>
      <c r="E1653" s="6">
        <f>IFERROR(INDEX([1]!tblSchedule[Rnd Sch],MATCH(tblTeamSch[[#This Row],[Game Num]],[1]!tblSchedule[GameNum],0)),"")</f>
        <v>5</v>
      </c>
      <c r="F1653" s="6" t="str">
        <f>IFERROR(INDEX([1]!tblSchedule[DLC],MATCH(tblTeamSch[[#This Row],[Game Num]],[1]!tblSchedule[GameNum],0)),"")</f>
        <v>6B1A</v>
      </c>
      <c r="G1653" s="7" t="str">
        <f>IFERROR(INDEX([1]!tblSchedule[Facility],MATCH(tblTeamSch[[#This Row],[Game Num]],[1]!tblSchedule[GameNum],0)),"")</f>
        <v>St Edward Gym</v>
      </c>
      <c r="H1653" s="8">
        <f>IFERROR(INDEX([1]!tblSchedule[Game Date],MATCH(tblTeamSch[[#This Row],[Game Num]],[1]!tblSchedule[GameNum],0)),"")</f>
        <v>46040</v>
      </c>
      <c r="I1653" s="9">
        <f>IFERROR(INDEX([1]!tblSchedule[Game Time],MATCH(tblTeamSch[[#This Row],[Game Num]],[1]!tblSchedule[GameNum],0)),"")</f>
        <v>0.58333333333333337</v>
      </c>
      <c r="J1653" s="10" t="str">
        <f>IFERROR(INDEX([1]!tblTeams[Organization],MATCH(tblTeamSch[[#This Row],[Team]],[1]!tblTeams[Team],0)),"")</f>
        <v>St. Martha</v>
      </c>
      <c r="K1653" s="10" t="str">
        <f>IFERROR(INDEX([1]!tblOrg[Abbr],MATCH(tblTeamSch[[#This Row],[Org]],[1]!tblOrg[Organization],0)),"")</f>
        <v>Mart</v>
      </c>
      <c r="L1653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3" s="10" t="str">
        <f>IFERROR(INDEX(IF(tblTeamSch[[#This Row],[1vs2]]=1,[1]!tblSchedule[Team 2 Name],[1]!tblSchedule[Team 1 Name]),MATCH(tblTeamSch[[#This Row],[Game Num]],[1]!tblSchedule[GameNum],0)),"")</f>
        <v>St Edward Bball 6B1</v>
      </c>
      <c r="N1653" s="6" t="str" cm="1">
        <f t="array" ref="N165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53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3" s="6" t="str">
        <f>IFERROR(INDEX(#REF!,MATCH(tblTeamSch[[#This Row],[Team]],[1]!tblTeams[Team],0)),"")</f>
        <v/>
      </c>
      <c r="Q1653" s="6">
        <f>INDEX([1]!tblSchedule[Home Game],MATCH(tblTeamSch[[#This Row],[Game Num]],[1]!tblSchedule[GameNum],0))</f>
        <v>1</v>
      </c>
      <c r="R1653" s="7" t="e">
        <f>IF(COUNTIFS(tblTeamSch[Team],tblTeamSch[[#This Row],[Team]],#REF!,1)&gt;1,"Y","")</f>
        <v>#REF!</v>
      </c>
      <c r="S1653" s="6">
        <f>INDEX([1]!tblLoc[Score],MATCH(INDEX([1]!tblOrg[Loc],MATCH(tblTeamSch[[#This Row],[Org]],[1]!tblOrg[Organization],0)),[1]!tblLoc[Loc],0))</f>
        <v>0</v>
      </c>
      <c r="T1653" s="6" t="e">
        <f>INDEX([1]!tblLoc[Score],MATCH(INDEX([1]!tblOrg[Loc],MATCH(#REF!,[1]!tblOrg[Abbr],0)),[1]!tblLoc[Loc],0))</f>
        <v>#REF!</v>
      </c>
      <c r="U1653" s="6">
        <f>IFERROR(INDEX([1]!tblLoc[Score],MATCH(INDEX([1]!tblOrg[Loc],MATCH(INDEX(FacList,MATCH(tblTeamSch[[#This Row],[Facility]],INDEX(FacList,,1),0),3),[1]!tblOrg[Org Num],0)),[1]!tblLoc[Loc],0)),"")</f>
        <v>7</v>
      </c>
      <c r="V1653" s="6">
        <f>IF(OR(tblTeamSch[[#This Row],[Court]]="",tblTeamSch[[#This Row],[Home]]&gt;0),0,IF(tblTeamSch[[#This Row],[Court]]&lt;10,0,IF(tblTeamSch[[#This Row],[Home Court]]=10,0,10)))</f>
        <v>0</v>
      </c>
      <c r="W1653" s="6" t="e">
        <f>COUNTIFS(tblTeamSch[Travel Score for Game],10,tblTeamSch[Home],0,#REF!,#REF!)</f>
        <v>#REF!</v>
      </c>
      <c r="X1653" s="6" t="str">
        <f>IFERROR(INDEX(tblTeamSch[Overall Travel Score],MATCH(tblTeamSch[[#This Row],[Opponent]],tblTeamSch[Team],0)),"")</f>
        <v/>
      </c>
      <c r="Y1653" s="6" cm="1">
        <f t="array" ref="Y1653">IF(Y1652="Num",1,IF(Y1652="","",IF(Y1652+1&gt;TotalNumRegGames*2,"",Y1652+1)))</f>
        <v>1652</v>
      </c>
    </row>
    <row r="1654" spans="1:25" ht="13.35" customHeight="1" x14ac:dyDescent="0.3">
      <c r="A1654" s="6" cm="1">
        <f t="array" ref="A16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295</v>
      </c>
      <c r="B1654" s="6" cm="1">
        <f t="array" ref="B16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4" s="6">
        <f>IFERROR(INDEX([1]!tblSchedule[Week Game Scheduled],MATCH(tblTeamSch[[#This Row],[Game Num]],[1]!tblSchedule[GameNum],0)),"")</f>
        <v>9</v>
      </c>
      <c r="D1654" s="6">
        <f>IFERROR(INDEX([1]!tblSchedule[Round],MATCH(tblTeamSch[[#This Row],[Game Num]],[1]!tblSchedule[GameNum],0)),"")</f>
        <v>6</v>
      </c>
      <c r="E1654" s="6">
        <f>IFERROR(INDEX([1]!tblSchedule[Rnd Sch],MATCH(tblTeamSch[[#This Row],[Game Num]],[1]!tblSchedule[GameNum],0)),"")</f>
        <v>6</v>
      </c>
      <c r="F1654" s="6" t="str">
        <f>IFERROR(INDEX([1]!tblSchedule[DLC],MATCH(tblTeamSch[[#This Row],[Game Num]],[1]!tblSchedule[GameNum],0)),"")</f>
        <v>6B1A</v>
      </c>
      <c r="G1654" s="7" t="str">
        <f>IFERROR(INDEX([1]!tblSchedule[Facility],MATCH(tblTeamSch[[#This Row],[Game Num]],[1]!tblSchedule[GameNum],0)),"")</f>
        <v>St. Aloysius</v>
      </c>
      <c r="H1654" s="8">
        <f>IFERROR(INDEX([1]!tblSchedule[Game Date],MATCH(tblTeamSch[[#This Row],[Game Num]],[1]!tblSchedule[GameNum],0)),"")</f>
        <v>46047</v>
      </c>
      <c r="I1654" s="9">
        <f>IFERROR(INDEX([1]!tblSchedule[Game Time],MATCH(tblTeamSch[[#This Row],[Game Num]],[1]!tblSchedule[GameNum],0)),"")</f>
        <v>0.54166666666666663</v>
      </c>
      <c r="J1654" s="10" t="str">
        <f>IFERROR(INDEX([1]!tblTeams[Organization],MATCH(tblTeamSch[[#This Row],[Team]],[1]!tblTeams[Team],0)),"")</f>
        <v>St. Martha</v>
      </c>
      <c r="K1654" s="10" t="str">
        <f>IFERROR(INDEX([1]!tblOrg[Abbr],MATCH(tblTeamSch[[#This Row],[Org]],[1]!tblOrg[Organization],0)),"")</f>
        <v>Mart</v>
      </c>
      <c r="L1654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4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1654" s="6" t="str" cm="1">
        <f t="array" ref="N165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5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4" s="6" t="str">
        <f>IFERROR(INDEX(#REF!,MATCH(tblTeamSch[[#This Row],[Team]],[1]!tblTeams[Team],0)),"")</f>
        <v/>
      </c>
      <c r="Q1654" s="6">
        <f>INDEX([1]!tblSchedule[Home Game],MATCH(tblTeamSch[[#This Row],[Game Num]],[1]!tblSchedule[GameNum],0))</f>
        <v>1</v>
      </c>
      <c r="R1654" s="7" t="e">
        <f>IF(COUNTIFS(tblTeamSch[Team],tblTeamSch[[#This Row],[Team]],#REF!,1)&gt;1,"Y","")</f>
        <v>#REF!</v>
      </c>
      <c r="S1654" s="6">
        <f>INDEX([1]!tblLoc[Score],MATCH(INDEX([1]!tblOrg[Loc],MATCH(tblTeamSch[[#This Row],[Org]],[1]!tblOrg[Organization],0)),[1]!tblLoc[Loc],0))</f>
        <v>0</v>
      </c>
      <c r="T1654" s="6" t="e">
        <f>INDEX([1]!tblLoc[Score],MATCH(INDEX([1]!tblOrg[Loc],MATCH(#REF!,[1]!tblOrg[Abbr],0)),[1]!tblLoc[Loc],0))</f>
        <v>#REF!</v>
      </c>
      <c r="U1654" s="6">
        <f>IFERROR(INDEX([1]!tblLoc[Score],MATCH(INDEX([1]!tblOrg[Loc],MATCH(INDEX(FacList,MATCH(tblTeamSch[[#This Row],[Facility]],INDEX(FacList,,1),0),3),[1]!tblOrg[Org Num],0)),[1]!tblLoc[Loc],0)),"")</f>
        <v>4</v>
      </c>
      <c r="V1654" s="6">
        <f>IF(OR(tblTeamSch[[#This Row],[Court]]="",tblTeamSch[[#This Row],[Home]]&gt;0),0,IF(tblTeamSch[[#This Row],[Court]]&lt;10,0,IF(tblTeamSch[[#This Row],[Home Court]]=10,0,10)))</f>
        <v>0</v>
      </c>
      <c r="W1654" s="6" t="e">
        <f>COUNTIFS(tblTeamSch[Travel Score for Game],10,tblTeamSch[Home],0,#REF!,#REF!)</f>
        <v>#REF!</v>
      </c>
      <c r="X1654" s="6" t="str">
        <f>IFERROR(INDEX(tblTeamSch[Overall Travel Score],MATCH(tblTeamSch[[#This Row],[Opponent]],tblTeamSch[Team],0)),"")</f>
        <v/>
      </c>
      <c r="Y1654" s="6" cm="1">
        <f t="array" ref="Y1654">IF(Y1653="Num",1,IF(Y1653="","",IF(Y1653+1&gt;TotalNumRegGames*2,"",Y1653+1)))</f>
        <v>1653</v>
      </c>
    </row>
    <row r="1655" spans="1:25" ht="13.35" customHeight="1" x14ac:dyDescent="0.3">
      <c r="A1655" s="6" cm="1">
        <f t="array" ref="A16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299</v>
      </c>
      <c r="B1655" s="6" cm="1">
        <f t="array" ref="B16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5" s="6">
        <f>IFERROR(INDEX([1]!tblSchedule[Week Game Scheduled],MATCH(tblTeamSch[[#This Row],[Game Num]],[1]!tblSchedule[GameNum],0)),"")</f>
        <v>9</v>
      </c>
      <c r="D1655" s="6">
        <f>IFERROR(INDEX([1]!tblSchedule[Round],MATCH(tblTeamSch[[#This Row],[Game Num]],[1]!tblSchedule[GameNum],0)),"")</f>
        <v>7</v>
      </c>
      <c r="E1655" s="6">
        <f>IFERROR(INDEX([1]!tblSchedule[Rnd Sch],MATCH(tblTeamSch[[#This Row],[Game Num]],[1]!tblSchedule[GameNum],0)),"")</f>
        <v>7</v>
      </c>
      <c r="F1655" s="6" t="str">
        <f>IFERROR(INDEX([1]!tblSchedule[DLC],MATCH(tblTeamSch[[#This Row],[Game Num]],[1]!tblSchedule[GameNum],0)),"")</f>
        <v>6B1A</v>
      </c>
      <c r="G1655" s="7" t="str">
        <f>IFERROR(INDEX([1]!tblSchedule[Facility],MATCH(tblTeamSch[[#This Row],[Game Num]],[1]!tblSchedule[GameNum],0)),"")</f>
        <v>Saint Andrew Academy Gym</v>
      </c>
      <c r="H1655" s="8">
        <f>IFERROR(INDEX([1]!tblSchedule[Game Date],MATCH(tblTeamSch[[#This Row],[Game Num]],[1]!tblSchedule[GameNum],0)),"")</f>
        <v>46053</v>
      </c>
      <c r="I1655" s="9">
        <f>IFERROR(INDEX([1]!tblSchedule[Game Time],MATCH(tblTeamSch[[#This Row],[Game Num]],[1]!tblSchedule[GameNum],0)),"")</f>
        <v>0.41666666666666669</v>
      </c>
      <c r="J1655" s="10" t="str">
        <f>IFERROR(INDEX([1]!tblTeams[Organization],MATCH(tblTeamSch[[#This Row],[Team]],[1]!tblTeams[Team],0)),"")</f>
        <v>St. Martha</v>
      </c>
      <c r="K1655" s="10" t="str">
        <f>IFERROR(INDEX([1]!tblOrg[Abbr],MATCH(tblTeamSch[[#This Row],[Org]],[1]!tblOrg[Organization],0)),"")</f>
        <v>Mart</v>
      </c>
      <c r="L1655" s="10" t="str">
        <f>IFERROR(INDEX(IF(tblTeamSch[[#This Row],[1vs2]]=1,[1]!tblSchedule[Team 1 Name],[1]!tblSchedule[Team 2 Name]),MATCH(tblTeamSch[[#This Row],[Game Num]],[1]!tblSchedule[GameNum],0)),"")</f>
        <v>St Martha Basketball 6B#1</v>
      </c>
      <c r="M1655" s="10" t="str">
        <f>IFERROR(INDEX(IF(tblTeamSch[[#This Row],[1vs2]]=1,[1]!tblSchedule[Team 2 Name],[1]!tblSchedule[Team 1 Name]),MATCH(tblTeamSch[[#This Row],[Game Num]],[1]!tblSchedule[GameNum],0)),"")</f>
        <v>St. Andrew BB 6B</v>
      </c>
      <c r="N1655" s="6" t="str" cm="1">
        <f t="array" ref="N165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5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5" s="6" t="str">
        <f>IFERROR(INDEX(#REF!,MATCH(tblTeamSch[[#This Row],[Team]],[1]!tblTeams[Team],0)),"")</f>
        <v/>
      </c>
      <c r="Q1655" s="6">
        <f>INDEX([1]!tblSchedule[Home Game],MATCH(tblTeamSch[[#This Row],[Game Num]],[1]!tblSchedule[GameNum],0))</f>
        <v>1</v>
      </c>
      <c r="R1655" s="7" t="e">
        <f>IF(COUNTIFS(tblTeamSch[Team],tblTeamSch[[#This Row],[Team]],#REF!,1)&gt;1,"Y","")</f>
        <v>#REF!</v>
      </c>
      <c r="S1655" s="6">
        <f>INDEX([1]!tblLoc[Score],MATCH(INDEX([1]!tblOrg[Loc],MATCH(tblTeamSch[[#This Row],[Org]],[1]!tblOrg[Organization],0)),[1]!tblLoc[Loc],0))</f>
        <v>0</v>
      </c>
      <c r="T1655" s="6" t="e">
        <f>INDEX([1]!tblLoc[Score],MATCH(INDEX([1]!tblOrg[Loc],MATCH(#REF!,[1]!tblOrg[Abbr],0)),[1]!tblLoc[Loc],0))</f>
        <v>#REF!</v>
      </c>
      <c r="U1655" s="6">
        <f>IFERROR(INDEX([1]!tblLoc[Score],MATCH(INDEX([1]!tblOrg[Loc],MATCH(INDEX(FacList,MATCH(tblTeamSch[[#This Row],[Facility]],INDEX(FacList,,1),0),3),[1]!tblOrg[Org Num],0)),[1]!tblLoc[Loc],0)),"")</f>
        <v>10</v>
      </c>
      <c r="V1655" s="6">
        <f>IF(OR(tblTeamSch[[#This Row],[Court]]="",tblTeamSch[[#This Row],[Home]]&gt;0),0,IF(tblTeamSch[[#This Row],[Court]]&lt;10,0,IF(tblTeamSch[[#This Row],[Home Court]]=10,0,10)))</f>
        <v>0</v>
      </c>
      <c r="W1655" s="6" t="e">
        <f>COUNTIFS(tblTeamSch[Travel Score for Game],10,tblTeamSch[Home],0,#REF!,#REF!)</f>
        <v>#REF!</v>
      </c>
      <c r="X1655" s="6" t="str">
        <f>IFERROR(INDEX(tblTeamSch[Overall Travel Score],MATCH(tblTeamSch[[#This Row],[Opponent]],tblTeamSch[Team],0)),"")</f>
        <v/>
      </c>
      <c r="Y1655" s="6" cm="1">
        <f t="array" ref="Y1655">IF(Y1654="Num",1,IF(Y1654="","",IF(Y1654+1&gt;TotalNumRegGames*2,"",Y1654+1)))</f>
        <v>1654</v>
      </c>
    </row>
    <row r="1656" spans="1:25" ht="13.35" customHeight="1" x14ac:dyDescent="0.3">
      <c r="A1656" s="6" cm="1">
        <f t="array" ref="A16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344</v>
      </c>
      <c r="B1656" s="6" cm="1">
        <f t="array" ref="B16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6" s="6">
        <f>IFERROR(INDEX([1]!tblSchedule[Week Game Scheduled],MATCH(tblTeamSch[[#This Row],[Game Num]],[1]!tblSchedule[GameNum],0)),"")</f>
        <v>49</v>
      </c>
      <c r="D1656" s="6">
        <f>IFERROR(INDEX([1]!tblSchedule[Round],MATCH(tblTeamSch[[#This Row],[Game Num]],[1]!tblSchedule[GameNum],0)),"")</f>
        <v>1</v>
      </c>
      <c r="E1656" s="6">
        <f>IFERROR(INDEX([1]!tblSchedule[Rnd Sch],MATCH(tblTeamSch[[#This Row],[Game Num]],[1]!tblSchedule[GameNum],0)),"")</f>
        <v>1</v>
      </c>
      <c r="F1656" s="6" t="str">
        <f>IFERROR(INDEX([1]!tblSchedule[DLC],MATCH(tblTeamSch[[#This Row],[Game Num]],[1]!tblSchedule[GameNum],0)),"")</f>
        <v>6B2A</v>
      </c>
      <c r="G1656" s="7" t="str">
        <f>IFERROR(INDEX([1]!tblSchedule[Facility],MATCH(tblTeamSch[[#This Row],[Game Num]],[1]!tblSchedule[GameNum],0)),"")</f>
        <v>Saint Andrew Academy Gym</v>
      </c>
      <c r="H1656" s="8">
        <f>IFERROR(INDEX([1]!tblSchedule[Game Date],MATCH(tblTeamSch[[#This Row],[Game Num]],[1]!tblSchedule[GameNum],0)),"")</f>
        <v>45997</v>
      </c>
      <c r="I1656" s="9">
        <f>IFERROR(INDEX([1]!tblSchedule[Game Time],MATCH(tblTeamSch[[#This Row],[Game Num]],[1]!tblSchedule[GameNum],0)),"")</f>
        <v>0.41666666666666669</v>
      </c>
      <c r="J1656" s="10" t="str">
        <f>IFERROR(INDEX([1]!tblTeams[Organization],MATCH(tblTeamSch[[#This Row],[Team]],[1]!tblTeams[Team],0)),"")</f>
        <v>St. Martha</v>
      </c>
      <c r="K1656" s="10" t="str">
        <f>IFERROR(INDEX([1]!tblOrg[Abbr],MATCH(tblTeamSch[[#This Row],[Org]],[1]!tblOrg[Organization],0)),"")</f>
        <v>Mart</v>
      </c>
      <c r="L1656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56" s="10" t="str">
        <f>IFERROR(INDEX(IF(tblTeamSch[[#This Row],[1vs2]]=1,[1]!tblSchedule[Team 2 Name],[1]!tblSchedule[Team 1 Name]),MATCH(tblTeamSch[[#This Row],[Game Num]],[1]!tblSchedule[GameNum],0)),"")</f>
        <v>St. Paul BB 6B#2</v>
      </c>
      <c r="N1656" s="6" t="str" cm="1">
        <f t="array" ref="N165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5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656" s="6" t="str">
        <f>IFERROR(INDEX(#REF!,MATCH(tblTeamSch[[#This Row],[Team]],[1]!tblTeams[Team],0)),"")</f>
        <v/>
      </c>
      <c r="Q1656" s="6">
        <f>INDEX([1]!tblSchedule[Home Game],MATCH(tblTeamSch[[#This Row],[Game Num]],[1]!tblSchedule[GameNum],0))</f>
        <v>0</v>
      </c>
      <c r="R1656" s="7" t="e">
        <f>IF(COUNTIFS(tblTeamSch[Team],tblTeamSch[[#This Row],[Team]],#REF!,1)&gt;1,"Y","")</f>
        <v>#REF!</v>
      </c>
      <c r="S1656" s="6">
        <f>INDEX([1]!tblLoc[Score],MATCH(INDEX([1]!tblOrg[Loc],MATCH(tblTeamSch[[#This Row],[Org]],[1]!tblOrg[Organization],0)),[1]!tblLoc[Loc],0))</f>
        <v>0</v>
      </c>
      <c r="T1656" s="6" t="e">
        <f>INDEX([1]!tblLoc[Score],MATCH(INDEX([1]!tblOrg[Loc],MATCH(#REF!,[1]!tblOrg[Abbr],0)),[1]!tblLoc[Loc],0))</f>
        <v>#REF!</v>
      </c>
      <c r="U1656" s="6">
        <f>IFERROR(INDEX([1]!tblLoc[Score],MATCH(INDEX([1]!tblOrg[Loc],MATCH(INDEX(FacList,MATCH(tblTeamSch[[#This Row],[Facility]],INDEX(FacList,,1),0),3),[1]!tblOrg[Org Num],0)),[1]!tblLoc[Loc],0)),"")</f>
        <v>10</v>
      </c>
      <c r="V1656" s="6">
        <f>IF(OR(tblTeamSch[[#This Row],[Court]]="",tblTeamSch[[#This Row],[Home]]&gt;0),0,IF(tblTeamSch[[#This Row],[Court]]&lt;10,0,IF(tblTeamSch[[#This Row],[Home Court]]=10,0,10)))</f>
        <v>10</v>
      </c>
      <c r="W1656" s="6" t="e">
        <f>COUNTIFS(tblTeamSch[Travel Score for Game],10,tblTeamSch[Home],0,#REF!,#REF!)</f>
        <v>#REF!</v>
      </c>
      <c r="X1656" s="6" t="str">
        <f>IFERROR(INDEX(tblTeamSch[Overall Travel Score],MATCH(tblTeamSch[[#This Row],[Opponent]],tblTeamSch[Team],0)),"")</f>
        <v/>
      </c>
      <c r="Y1656" s="6" cm="1">
        <f t="array" ref="Y1656">IF(Y1655="Num",1,IF(Y1655="","",IF(Y1655+1&gt;TotalNumRegGames*2,"",Y1655+1)))</f>
        <v>1655</v>
      </c>
    </row>
    <row r="1657" spans="1:25" ht="13.35" customHeight="1" x14ac:dyDescent="0.3">
      <c r="A1657" s="6" cm="1">
        <f t="array" ref="A16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349</v>
      </c>
      <c r="B1657" s="6" cm="1">
        <f t="array" ref="B16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57" s="6">
        <f>IFERROR(INDEX([1]!tblSchedule[Week Game Scheduled],MATCH(tblTeamSch[[#This Row],[Game Num]],[1]!tblSchedule[GameNum],0)),"")</f>
        <v>50</v>
      </c>
      <c r="D1657" s="6">
        <f>IFERROR(INDEX([1]!tblSchedule[Round],MATCH(tblTeamSch[[#This Row],[Game Num]],[1]!tblSchedule[GameNum],0)),"")</f>
        <v>2</v>
      </c>
      <c r="E1657" s="6">
        <f>IFERROR(INDEX([1]!tblSchedule[Rnd Sch],MATCH(tblTeamSch[[#This Row],[Game Num]],[1]!tblSchedule[GameNum],0)),"")</f>
        <v>2</v>
      </c>
      <c r="F1657" s="6" t="str">
        <f>IFERROR(INDEX([1]!tblSchedule[DLC],MATCH(tblTeamSch[[#This Row],[Game Num]],[1]!tblSchedule[GameNum],0)),"")</f>
        <v>6B2A</v>
      </c>
      <c r="G1657" s="7" t="str">
        <f>IFERROR(INDEX([1]!tblSchedule[Facility],MATCH(tblTeamSch[[#This Row],[Game Num]],[1]!tblSchedule[GameNum],0)),"")</f>
        <v>St. Stephen Martyr Gym</v>
      </c>
      <c r="H1657" s="8">
        <f>IFERROR(INDEX([1]!tblSchedule[Game Date],MATCH(tblTeamSch[[#This Row],[Game Num]],[1]!tblSchedule[GameNum],0)),"")</f>
        <v>46004</v>
      </c>
      <c r="I1657" s="9">
        <f>IFERROR(INDEX([1]!tblSchedule[Game Time],MATCH(tblTeamSch[[#This Row],[Game Num]],[1]!tblSchedule[GameNum],0)),"")</f>
        <v>0.45833333333333331</v>
      </c>
      <c r="J1657" s="10" t="str">
        <f>IFERROR(INDEX([1]!tblTeams[Organization],MATCH(tblTeamSch[[#This Row],[Team]],[1]!tblTeams[Team],0)),"")</f>
        <v>St. Martha</v>
      </c>
      <c r="K1657" s="10" t="str">
        <f>IFERROR(INDEX([1]!tblOrg[Abbr],MATCH(tblTeamSch[[#This Row],[Org]],[1]!tblOrg[Organization],0)),"")</f>
        <v>Mart</v>
      </c>
      <c r="L1657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57" s="10" t="str">
        <f>IFERROR(INDEX(IF(tblTeamSch[[#This Row],[1vs2]]=1,[1]!tblSchedule[Team 2 Name],[1]!tblSchedule[Team 1 Name]),MATCH(tblTeamSch[[#This Row],[Game Num]],[1]!tblSchedule[GameNum],0)),"")</f>
        <v>St Bernard BB 6B#2</v>
      </c>
      <c r="N1657" s="6" t="str" cm="1">
        <f t="array" ref="N165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5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7" s="6" t="str">
        <f>IFERROR(INDEX(#REF!,MATCH(tblTeamSch[[#This Row],[Team]],[1]!tblTeams[Team],0)),"")</f>
        <v/>
      </c>
      <c r="Q1657" s="6">
        <f>INDEX([1]!tblSchedule[Home Game],MATCH(tblTeamSch[[#This Row],[Game Num]],[1]!tblSchedule[GameNum],0))</f>
        <v>0</v>
      </c>
      <c r="R1657" s="7" t="e">
        <f>IF(COUNTIFS(tblTeamSch[Team],tblTeamSch[[#This Row],[Team]],#REF!,1)&gt;1,"Y","")</f>
        <v>#REF!</v>
      </c>
      <c r="S1657" s="6">
        <f>INDEX([1]!tblLoc[Score],MATCH(INDEX([1]!tblOrg[Loc],MATCH(tblTeamSch[[#This Row],[Org]],[1]!tblOrg[Organization],0)),[1]!tblLoc[Loc],0))</f>
        <v>0</v>
      </c>
      <c r="T1657" s="6" t="e">
        <f>INDEX([1]!tblLoc[Score],MATCH(INDEX([1]!tblOrg[Loc],MATCH(#REF!,[1]!tblOrg[Abbr],0)),[1]!tblLoc[Loc],0))</f>
        <v>#REF!</v>
      </c>
      <c r="U1657" s="6">
        <f>IFERROR(INDEX([1]!tblLoc[Score],MATCH(INDEX([1]!tblOrg[Loc],MATCH(INDEX(FacList,MATCH(tblTeamSch[[#This Row],[Facility]],INDEX(FacList,,1),0),3),[1]!tblOrg[Org Num],0)),[1]!tblLoc[Loc],0)),"")</f>
        <v>0</v>
      </c>
      <c r="V1657" s="6">
        <f>IF(OR(tblTeamSch[[#This Row],[Court]]="",tblTeamSch[[#This Row],[Home]]&gt;0),0,IF(tblTeamSch[[#This Row],[Court]]&lt;10,0,IF(tblTeamSch[[#This Row],[Home Court]]=10,0,10)))</f>
        <v>0</v>
      </c>
      <c r="W1657" s="6" t="e">
        <f>COUNTIFS(tblTeamSch[Travel Score for Game],10,tblTeamSch[Home],0,#REF!,#REF!)</f>
        <v>#REF!</v>
      </c>
      <c r="X1657" s="6" t="str">
        <f>IFERROR(INDEX(tblTeamSch[Overall Travel Score],MATCH(tblTeamSch[[#This Row],[Opponent]],tblTeamSch[Team],0)),"")</f>
        <v/>
      </c>
      <c r="Y1657" s="6" cm="1">
        <f t="array" ref="Y1657">IF(Y1656="Num",1,IF(Y1656="","",IF(Y1656+1&gt;TotalNumRegGames*2,"",Y1656+1)))</f>
        <v>1656</v>
      </c>
    </row>
    <row r="1658" spans="1:25" ht="13.35" customHeight="1" x14ac:dyDescent="0.3">
      <c r="A1658" s="6" cm="1">
        <f t="array" ref="A16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353</v>
      </c>
      <c r="B1658" s="6" cm="1">
        <f t="array" ref="B16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58" s="6">
        <f>IFERROR(INDEX([1]!tblSchedule[Week Game Scheduled],MATCH(tblTeamSch[[#This Row],[Game Num]],[1]!tblSchedule[GameNum],0)),"")</f>
        <v>5</v>
      </c>
      <c r="D1658" s="6">
        <f>IFERROR(INDEX([1]!tblSchedule[Round],MATCH(tblTeamSch[[#This Row],[Game Num]],[1]!tblSchedule[GameNum],0)),"")</f>
        <v>3</v>
      </c>
      <c r="E1658" s="6">
        <f>IFERROR(INDEX([1]!tblSchedule[Rnd Sch],MATCH(tblTeamSch[[#This Row],[Game Num]],[1]!tblSchedule[GameNum],0)),"")</f>
        <v>3</v>
      </c>
      <c r="F1658" s="6" t="str">
        <f>IFERROR(INDEX([1]!tblSchedule[DLC],MATCH(tblTeamSch[[#This Row],[Game Num]],[1]!tblSchedule[GameNum],0)),"")</f>
        <v>6B2A</v>
      </c>
      <c r="G1658" s="7" t="str">
        <f>IFERROR(INDEX([1]!tblSchedule[Facility],MATCH(tblTeamSch[[#This Row],[Game Num]],[1]!tblSchedule[GameNum],0)),"")</f>
        <v>St. Rita Gym</v>
      </c>
      <c r="H1658" s="8">
        <f>IFERROR(INDEX([1]!tblSchedule[Game Date],MATCH(tblTeamSch[[#This Row],[Game Num]],[1]!tblSchedule[GameNum],0)),"")</f>
        <v>46025</v>
      </c>
      <c r="I1658" s="9">
        <f>IFERROR(INDEX([1]!tblSchedule[Game Time],MATCH(tblTeamSch[[#This Row],[Game Num]],[1]!tblSchedule[GameNum],0)),"")</f>
        <v>0.45833333333333331</v>
      </c>
      <c r="J1658" s="10" t="str">
        <f>IFERROR(INDEX([1]!tblTeams[Organization],MATCH(tblTeamSch[[#This Row],[Team]],[1]!tblTeams[Team],0)),"")</f>
        <v>St. Martha</v>
      </c>
      <c r="K1658" s="10" t="str">
        <f>IFERROR(INDEX([1]!tblOrg[Abbr],MATCH(tblTeamSch[[#This Row],[Org]],[1]!tblOrg[Organization],0)),"")</f>
        <v>Mart</v>
      </c>
      <c r="L1658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58" s="10" t="str">
        <f>IFERROR(INDEX(IF(tblTeamSch[[#This Row],[1vs2]]=1,[1]!tblSchedule[Team 2 Name],[1]!tblSchedule[Team 1 Name]),MATCH(tblTeamSch[[#This Row],[Game Num]],[1]!tblSchedule[GameNum],0)),"")</f>
        <v>OLOL 5/6 BB White</v>
      </c>
      <c r="N1658" s="6" t="str" cm="1">
        <f t="array" ref="N165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5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58" s="6" t="str">
        <f>IFERROR(INDEX(#REF!,MATCH(tblTeamSch[[#This Row],[Team]],[1]!tblTeams[Team],0)),"")</f>
        <v/>
      </c>
      <c r="Q1658" s="6">
        <f>INDEX([1]!tblSchedule[Home Game],MATCH(tblTeamSch[[#This Row],[Game Num]],[1]!tblSchedule[GameNum],0))</f>
        <v>0</v>
      </c>
      <c r="R1658" s="7" t="e">
        <f>IF(COUNTIFS(tblTeamSch[Team],tblTeamSch[[#This Row],[Team]],#REF!,1)&gt;1,"Y","")</f>
        <v>#REF!</v>
      </c>
      <c r="S1658" s="6">
        <f>INDEX([1]!tblLoc[Score],MATCH(INDEX([1]!tblOrg[Loc],MATCH(tblTeamSch[[#This Row],[Org]],[1]!tblOrg[Organization],0)),[1]!tblLoc[Loc],0))</f>
        <v>0</v>
      </c>
      <c r="T1658" s="6" t="e">
        <f>INDEX([1]!tblLoc[Score],MATCH(INDEX([1]!tblOrg[Loc],MATCH(#REF!,[1]!tblOrg[Abbr],0)),[1]!tblLoc[Loc],0))</f>
        <v>#REF!</v>
      </c>
      <c r="U1658" s="6">
        <f>IFERROR(INDEX([1]!tblLoc[Score],MATCH(INDEX([1]!tblOrg[Loc],MATCH(INDEX(FacList,MATCH(tblTeamSch[[#This Row],[Facility]],INDEX(FacList,,1),0),3),[1]!tblOrg[Org Num],0)),[1]!tblLoc[Loc],0)),"")</f>
        <v>7</v>
      </c>
      <c r="V1658" s="6">
        <f>IF(OR(tblTeamSch[[#This Row],[Court]]="",tblTeamSch[[#This Row],[Home]]&gt;0),0,IF(tblTeamSch[[#This Row],[Court]]&lt;10,0,IF(tblTeamSch[[#This Row],[Home Court]]=10,0,10)))</f>
        <v>0</v>
      </c>
      <c r="W1658" s="6" t="e">
        <f>COUNTIFS(tblTeamSch[Travel Score for Game],10,tblTeamSch[Home],0,#REF!,#REF!)</f>
        <v>#REF!</v>
      </c>
      <c r="X1658" s="6" t="str">
        <f>IFERROR(INDEX(tblTeamSch[Overall Travel Score],MATCH(tblTeamSch[[#This Row],[Opponent]],tblTeamSch[Team],0)),"")</f>
        <v/>
      </c>
      <c r="Y1658" s="6" cm="1">
        <f t="array" ref="Y1658">IF(Y1657="Num",1,IF(Y1657="","",IF(Y1657+1&gt;TotalNumRegGames*2,"",Y1657+1)))</f>
        <v>1657</v>
      </c>
    </row>
    <row r="1659" spans="1:25" ht="13.35" customHeight="1" x14ac:dyDescent="0.3">
      <c r="A1659" s="6" cm="1">
        <f t="array" ref="A16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355</v>
      </c>
      <c r="B1659" s="6" cm="1">
        <f t="array" ref="B16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59" s="6">
        <f>IFERROR(INDEX([1]!tblSchedule[Week Game Scheduled],MATCH(tblTeamSch[[#This Row],[Game Num]],[1]!tblSchedule[GameNum],0)),"")</f>
        <v>6</v>
      </c>
      <c r="D1659" s="6">
        <f>IFERROR(INDEX([1]!tblSchedule[Round],MATCH(tblTeamSch[[#This Row],[Game Num]],[1]!tblSchedule[GameNum],0)),"")</f>
        <v>4</v>
      </c>
      <c r="E1659" s="6">
        <f>IFERROR(INDEX([1]!tblSchedule[Rnd Sch],MATCH(tblTeamSch[[#This Row],[Game Num]],[1]!tblSchedule[GameNum],0)),"")</f>
        <v>4</v>
      </c>
      <c r="F1659" s="6" t="str">
        <f>IFERROR(INDEX([1]!tblSchedule[DLC],MATCH(tblTeamSch[[#This Row],[Game Num]],[1]!tblSchedule[GameNum],0)),"")</f>
        <v>6B2A</v>
      </c>
      <c r="G1659" s="7" t="str">
        <f>IFERROR(INDEX([1]!tblSchedule[Facility],MATCH(tblTeamSch[[#This Row],[Game Num]],[1]!tblSchedule[GameNum],0)),"")</f>
        <v>St. Nicholas Academy Gym</v>
      </c>
      <c r="H1659" s="8">
        <f>IFERROR(INDEX([1]!tblSchedule[Game Date],MATCH(tblTeamSch[[#This Row],[Game Num]],[1]!tblSchedule[GameNum],0)),"")</f>
        <v>46032</v>
      </c>
      <c r="I1659" s="9">
        <f>IFERROR(INDEX([1]!tblSchedule[Game Time],MATCH(tblTeamSch[[#This Row],[Game Num]],[1]!tblSchedule[GameNum],0)),"")</f>
        <v>0.45833333333333331</v>
      </c>
      <c r="J1659" s="10" t="str">
        <f>IFERROR(INDEX([1]!tblTeams[Organization],MATCH(tblTeamSch[[#This Row],[Team]],[1]!tblTeams[Team],0)),"")</f>
        <v>St. Martha</v>
      </c>
      <c r="K1659" s="10" t="str">
        <f>IFERROR(INDEX([1]!tblOrg[Abbr],MATCH(tblTeamSch[[#This Row],[Org]],[1]!tblOrg[Organization],0)),"")</f>
        <v>Mart</v>
      </c>
      <c r="L1659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59" s="10" t="str">
        <f>IFERROR(INDEX(IF(tblTeamSch[[#This Row],[1vs2]]=1,[1]!tblSchedule[Team 2 Name],[1]!tblSchedule[Team 1 Name]),MATCH(tblTeamSch[[#This Row],[Game Num]],[1]!tblSchedule[GameNum],0)),"")</f>
        <v>St. Nicholas BB 6B #2</v>
      </c>
      <c r="N1659" s="6" t="str" cm="1">
        <f t="array" ref="N165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59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659" s="6" t="str">
        <f>IFERROR(INDEX(#REF!,MATCH(tblTeamSch[[#This Row],[Team]],[1]!tblTeams[Team],0)),"")</f>
        <v/>
      </c>
      <c r="Q1659" s="6">
        <f>INDEX([1]!tblSchedule[Home Game],MATCH(tblTeamSch[[#This Row],[Game Num]],[1]!tblSchedule[GameNum],0))</f>
        <v>1</v>
      </c>
      <c r="R1659" s="7" t="e">
        <f>IF(COUNTIFS(tblTeamSch[Team],tblTeamSch[[#This Row],[Team]],#REF!,1)&gt;1,"Y","")</f>
        <v>#REF!</v>
      </c>
      <c r="S1659" s="6">
        <f>INDEX([1]!tblLoc[Score],MATCH(INDEX([1]!tblOrg[Loc],MATCH(tblTeamSch[[#This Row],[Org]],[1]!tblOrg[Organization],0)),[1]!tblLoc[Loc],0))</f>
        <v>0</v>
      </c>
      <c r="T1659" s="6" t="e">
        <f>INDEX([1]!tblLoc[Score],MATCH(INDEX([1]!tblOrg[Loc],MATCH(#REF!,[1]!tblOrg[Abbr],0)),[1]!tblLoc[Loc],0))</f>
        <v>#REF!</v>
      </c>
      <c r="U1659" s="6">
        <f>IFERROR(INDEX([1]!tblLoc[Score],MATCH(INDEX([1]!tblOrg[Loc],MATCH(INDEX(FacList,MATCH(tblTeamSch[[#This Row],[Facility]],INDEX(FacList,,1),0),3),[1]!tblOrg[Org Num],0)),[1]!tblLoc[Loc],0)),"")</f>
        <v>10</v>
      </c>
      <c r="V1659" s="6">
        <f>IF(OR(tblTeamSch[[#This Row],[Court]]="",tblTeamSch[[#This Row],[Home]]&gt;0),0,IF(tblTeamSch[[#This Row],[Court]]&lt;10,0,IF(tblTeamSch[[#This Row],[Home Court]]=10,0,10)))</f>
        <v>0</v>
      </c>
      <c r="W1659" s="6" t="e">
        <f>COUNTIFS(tblTeamSch[Travel Score for Game],10,tblTeamSch[Home],0,#REF!,#REF!)</f>
        <v>#REF!</v>
      </c>
      <c r="X1659" s="6" t="str">
        <f>IFERROR(INDEX(tblTeamSch[Overall Travel Score],MATCH(tblTeamSch[[#This Row],[Opponent]],tblTeamSch[Team],0)),"")</f>
        <v/>
      </c>
      <c r="Y1659" s="6" cm="1">
        <f t="array" ref="Y1659">IF(Y1658="Num",1,IF(Y1658="","",IF(Y1658+1&gt;TotalNumRegGames*2,"",Y1658+1)))</f>
        <v>1658</v>
      </c>
    </row>
    <row r="1660" spans="1:25" ht="13.35" customHeight="1" x14ac:dyDescent="0.3">
      <c r="A1660" s="6" cm="1">
        <f t="array" ref="A16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358</v>
      </c>
      <c r="B1660" s="6" cm="1">
        <f t="array" ref="B16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0" s="6">
        <f>IFERROR(INDEX([1]!tblSchedule[Week Game Scheduled],MATCH(tblTeamSch[[#This Row],[Game Num]],[1]!tblSchedule[GameNum],0)),"")</f>
        <v>7</v>
      </c>
      <c r="D1660" s="6">
        <f>IFERROR(INDEX([1]!tblSchedule[Round],MATCH(tblTeamSch[[#This Row],[Game Num]],[1]!tblSchedule[GameNum],0)),"")</f>
        <v>5</v>
      </c>
      <c r="E1660" s="6">
        <f>IFERROR(INDEX([1]!tblSchedule[Rnd Sch],MATCH(tblTeamSch[[#This Row],[Game Num]],[1]!tblSchedule[GameNum],0)),"")</f>
        <v>5</v>
      </c>
      <c r="F1660" s="6" t="str">
        <f>IFERROR(INDEX([1]!tblSchedule[DLC],MATCH(tblTeamSch[[#This Row],[Game Num]],[1]!tblSchedule[GameNum],0)),"")</f>
        <v>6B2A</v>
      </c>
      <c r="G1660" s="7" t="str">
        <f>IFERROR(INDEX([1]!tblSchedule[Facility],MATCH(tblTeamSch[[#This Row],[Game Num]],[1]!tblSchedule[GameNum],0)),"")</f>
        <v>St. Martha Gym (Bethany Center)</v>
      </c>
      <c r="H1660" s="8">
        <f>IFERROR(INDEX([1]!tblSchedule[Game Date],MATCH(tblTeamSch[[#This Row],[Game Num]],[1]!tblSchedule[GameNum],0)),"")</f>
        <v>46039</v>
      </c>
      <c r="I1660" s="9">
        <f>IFERROR(INDEX([1]!tblSchedule[Game Time],MATCH(tblTeamSch[[#This Row],[Game Num]],[1]!tblSchedule[GameNum],0)),"")</f>
        <v>0.45833333333333331</v>
      </c>
      <c r="J1660" s="10" t="str">
        <f>IFERROR(INDEX([1]!tblTeams[Organization],MATCH(tblTeamSch[[#This Row],[Team]],[1]!tblTeams[Team],0)),"")</f>
        <v>St. Martha</v>
      </c>
      <c r="K1660" s="10" t="str">
        <f>IFERROR(INDEX([1]!tblOrg[Abbr],MATCH(tblTeamSch[[#This Row],[Org]],[1]!tblOrg[Organization],0)),"")</f>
        <v>Mart</v>
      </c>
      <c r="L1660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60" s="10" t="str">
        <f>IFERROR(INDEX(IF(tblTeamSch[[#This Row],[1vs2]]=1,[1]!tblSchedule[Team 2 Name],[1]!tblSchedule[Team 1 Name]),MATCH(tblTeamSch[[#This Row],[Game Num]],[1]!tblSchedule[GameNum],0)),"")</f>
        <v>OLOL 5/6 BB Blue</v>
      </c>
      <c r="N1660" s="6" t="str" cm="1">
        <f t="array" ref="N166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6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660" s="6" t="str">
        <f>IFERROR(INDEX(#REF!,MATCH(tblTeamSch[[#This Row],[Team]],[1]!tblTeams[Team],0)),"")</f>
        <v/>
      </c>
      <c r="Q1660" s="6">
        <f>INDEX([1]!tblSchedule[Home Game],MATCH(tblTeamSch[[#This Row],[Game Num]],[1]!tblSchedule[GameNum],0))</f>
        <v>1</v>
      </c>
      <c r="R1660" s="7" t="e">
        <f>IF(COUNTIFS(tblTeamSch[Team],tblTeamSch[[#This Row],[Team]],#REF!,1)&gt;1,"Y","")</f>
        <v>#REF!</v>
      </c>
      <c r="S1660" s="6">
        <f>INDEX([1]!tblLoc[Score],MATCH(INDEX([1]!tblOrg[Loc],MATCH(tblTeamSch[[#This Row],[Org]],[1]!tblOrg[Organization],0)),[1]!tblLoc[Loc],0))</f>
        <v>0</v>
      </c>
      <c r="T1660" s="6" t="e">
        <f>INDEX([1]!tblLoc[Score],MATCH(INDEX([1]!tblOrg[Loc],MATCH(#REF!,[1]!tblOrg[Abbr],0)),[1]!tblLoc[Loc],0))</f>
        <v>#REF!</v>
      </c>
      <c r="U1660" s="6">
        <f>IFERROR(INDEX([1]!tblLoc[Score],MATCH(INDEX([1]!tblOrg[Loc],MATCH(INDEX(FacList,MATCH(tblTeamSch[[#This Row],[Facility]],INDEX(FacList,,1),0),3),[1]!tblOrg[Org Num],0)),[1]!tblLoc[Loc],0)),"")</f>
        <v>0</v>
      </c>
      <c r="V1660" s="6">
        <f>IF(OR(tblTeamSch[[#This Row],[Court]]="",tblTeamSch[[#This Row],[Home]]&gt;0),0,IF(tblTeamSch[[#This Row],[Court]]&lt;10,0,IF(tblTeamSch[[#This Row],[Home Court]]=10,0,10)))</f>
        <v>0</v>
      </c>
      <c r="W1660" s="6" t="e">
        <f>COUNTIFS(tblTeamSch[Travel Score for Game],10,tblTeamSch[Home],0,#REF!,#REF!)</f>
        <v>#REF!</v>
      </c>
      <c r="X1660" s="6" t="str">
        <f>IFERROR(INDEX(tblTeamSch[Overall Travel Score],MATCH(tblTeamSch[[#This Row],[Opponent]],tblTeamSch[Team],0)),"")</f>
        <v/>
      </c>
      <c r="Y1660" s="6" cm="1">
        <f t="array" ref="Y1660">IF(Y1659="Num",1,IF(Y1659="","",IF(Y1659+1&gt;TotalNumRegGames*2,"",Y1659+1)))</f>
        <v>1659</v>
      </c>
    </row>
    <row r="1661" spans="1:25" ht="13.35" customHeight="1" x14ac:dyDescent="0.3">
      <c r="A1661" s="6" cm="1">
        <f t="array" ref="A16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365</v>
      </c>
      <c r="B1661" s="6" cm="1">
        <f t="array" ref="B16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1" s="6">
        <f>IFERROR(INDEX([1]!tblSchedule[Week Game Scheduled],MATCH(tblTeamSch[[#This Row],[Game Num]],[1]!tblSchedule[GameNum],0)),"")</f>
        <v>8</v>
      </c>
      <c r="D1661" s="6">
        <f>IFERROR(INDEX([1]!tblSchedule[Round],MATCH(tblTeamSch[[#This Row],[Game Num]],[1]!tblSchedule[GameNum],0)),"")</f>
        <v>6</v>
      </c>
      <c r="E1661" s="6">
        <f>IFERROR(INDEX([1]!tblSchedule[Rnd Sch],MATCH(tblTeamSch[[#This Row],[Game Num]],[1]!tblSchedule[GameNum],0)),"")</f>
        <v>6</v>
      </c>
      <c r="F1661" s="6" t="str">
        <f>IFERROR(INDEX([1]!tblSchedule[DLC],MATCH(tblTeamSch[[#This Row],[Game Num]],[1]!tblSchedule[GameNum],0)),"")</f>
        <v>6B2A</v>
      </c>
      <c r="G1661" s="7" t="str">
        <f>IFERROR(INDEX([1]!tblSchedule[Facility],MATCH(tblTeamSch[[#This Row],[Game Num]],[1]!tblSchedule[GameNum],0)),"")</f>
        <v>St. Martha Gym (Bethany Center)</v>
      </c>
      <c r="H1661" s="8">
        <f>IFERROR(INDEX([1]!tblSchedule[Game Date],MATCH(tblTeamSch[[#This Row],[Game Num]],[1]!tblSchedule[GameNum],0)),"")</f>
        <v>46046</v>
      </c>
      <c r="I1661" s="9">
        <f>IFERROR(INDEX([1]!tblSchedule[Game Time],MATCH(tblTeamSch[[#This Row],[Game Num]],[1]!tblSchedule[GameNum],0)),"")</f>
        <v>0.41666666666666669</v>
      </c>
      <c r="J1661" s="10" t="str">
        <f>IFERROR(INDEX([1]!tblTeams[Organization],MATCH(tblTeamSch[[#This Row],[Team]],[1]!tblTeams[Team],0)),"")</f>
        <v>St. Martha</v>
      </c>
      <c r="K1661" s="10" t="str">
        <f>IFERROR(INDEX([1]!tblOrg[Abbr],MATCH(tblTeamSch[[#This Row],[Org]],[1]!tblOrg[Organization],0)),"")</f>
        <v>Mart</v>
      </c>
      <c r="L1661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61" s="10" t="str">
        <f>IFERROR(INDEX(IF(tblTeamSch[[#This Row],[1vs2]]=1,[1]!tblSchedule[Team 2 Name],[1]!tblSchedule[Team 1 Name]),MATCH(tblTeamSch[[#This Row],[Game Num]],[1]!tblSchedule[GameNum],0)),"")</f>
        <v>Ascension BB 6B#2</v>
      </c>
      <c r="N1661" s="6" t="str" cm="1">
        <f t="array" ref="N166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66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661" s="6" t="str">
        <f>IFERROR(INDEX(#REF!,MATCH(tblTeamSch[[#This Row],[Team]],[1]!tblTeams[Team],0)),"")</f>
        <v/>
      </c>
      <c r="Q1661" s="6">
        <f>INDEX([1]!tblSchedule[Home Game],MATCH(tblTeamSch[[#This Row],[Game Num]],[1]!tblSchedule[GameNum],0))</f>
        <v>1</v>
      </c>
      <c r="R1661" s="7" t="e">
        <f>IF(COUNTIFS(tblTeamSch[Team],tblTeamSch[[#This Row],[Team]],#REF!,1)&gt;1,"Y","")</f>
        <v>#REF!</v>
      </c>
      <c r="S1661" s="6">
        <f>INDEX([1]!tblLoc[Score],MATCH(INDEX([1]!tblOrg[Loc],MATCH(tblTeamSch[[#This Row],[Org]],[1]!tblOrg[Organization],0)),[1]!tblLoc[Loc],0))</f>
        <v>0</v>
      </c>
      <c r="T1661" s="6" t="e">
        <f>INDEX([1]!tblLoc[Score],MATCH(INDEX([1]!tblOrg[Loc],MATCH(#REF!,[1]!tblOrg[Abbr],0)),[1]!tblLoc[Loc],0))</f>
        <v>#REF!</v>
      </c>
      <c r="U1661" s="6">
        <f>IFERROR(INDEX([1]!tblLoc[Score],MATCH(INDEX([1]!tblOrg[Loc],MATCH(INDEX(FacList,MATCH(tblTeamSch[[#This Row],[Facility]],INDEX(FacList,,1),0),3),[1]!tblOrg[Org Num],0)),[1]!tblLoc[Loc],0)),"")</f>
        <v>0</v>
      </c>
      <c r="V1661" s="6">
        <f>IF(OR(tblTeamSch[[#This Row],[Court]]="",tblTeamSch[[#This Row],[Home]]&gt;0),0,IF(tblTeamSch[[#This Row],[Court]]&lt;10,0,IF(tblTeamSch[[#This Row],[Home Court]]=10,0,10)))</f>
        <v>0</v>
      </c>
      <c r="W1661" s="6" t="e">
        <f>COUNTIFS(tblTeamSch[Travel Score for Game],10,tblTeamSch[Home],0,#REF!,#REF!)</f>
        <v>#REF!</v>
      </c>
      <c r="X1661" s="6" t="str">
        <f>IFERROR(INDEX(tblTeamSch[Overall Travel Score],MATCH(tblTeamSch[[#This Row],[Opponent]],tblTeamSch[Team],0)),"")</f>
        <v/>
      </c>
      <c r="Y1661" s="6" cm="1">
        <f t="array" ref="Y1661">IF(Y1660="Num",1,IF(Y1660="","",IF(Y1660+1&gt;TotalNumRegGames*2,"",Y1660+1)))</f>
        <v>1660</v>
      </c>
    </row>
    <row r="1662" spans="1:25" ht="13.35" customHeight="1" x14ac:dyDescent="0.3">
      <c r="A1662" s="6" cm="1">
        <f t="array" ref="A16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368</v>
      </c>
      <c r="B1662" s="6" cm="1">
        <f t="array" ref="B16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2" s="6">
        <f>IFERROR(INDEX([1]!tblSchedule[Week Game Scheduled],MATCH(tblTeamSch[[#This Row],[Game Num]],[1]!tblSchedule[GameNum],0)),"")</f>
        <v>10</v>
      </c>
      <c r="D1662" s="6">
        <f>IFERROR(INDEX([1]!tblSchedule[Round],MATCH(tblTeamSch[[#This Row],[Game Num]],[1]!tblSchedule[GameNum],0)),"")</f>
        <v>7</v>
      </c>
      <c r="E1662" s="6">
        <f>IFERROR(INDEX([1]!tblSchedule[Rnd Sch],MATCH(tblTeamSch[[#This Row],[Game Num]],[1]!tblSchedule[GameNum],0)),"")</f>
        <v>7</v>
      </c>
      <c r="F1662" s="6" t="str">
        <f>IFERROR(INDEX([1]!tblSchedule[DLC],MATCH(tblTeamSch[[#This Row],[Game Num]],[1]!tblSchedule[GameNum],0)),"")</f>
        <v>6B2A</v>
      </c>
      <c r="G1662" s="7" t="str">
        <f>IFERROR(INDEX([1]!tblSchedule[Facility],MATCH(tblTeamSch[[#This Row],[Game Num]],[1]!tblSchedule[GameNum],0)),"")</f>
        <v>St. Aloysius</v>
      </c>
      <c r="H1662" s="8">
        <f>IFERROR(INDEX([1]!tblSchedule[Game Date],MATCH(tblTeamSch[[#This Row],[Game Num]],[1]!tblSchedule[GameNum],0)),"")</f>
        <v>46054</v>
      </c>
      <c r="I1662" s="9">
        <f>IFERROR(INDEX([1]!tblSchedule[Game Time],MATCH(tblTeamSch[[#This Row],[Game Num]],[1]!tblSchedule[GameNum],0)),"")</f>
        <v>0.54166666666666663</v>
      </c>
      <c r="J1662" s="10" t="str">
        <f>IFERROR(INDEX([1]!tblTeams[Organization],MATCH(tblTeamSch[[#This Row],[Team]],[1]!tblTeams[Team],0)),"")</f>
        <v>St. Martha</v>
      </c>
      <c r="K1662" s="10" t="str">
        <f>IFERROR(INDEX([1]!tblOrg[Abbr],MATCH(tblTeamSch[[#This Row],[Org]],[1]!tblOrg[Organization],0)),"")</f>
        <v>Mart</v>
      </c>
      <c r="L1662" s="10" t="str">
        <f>IFERROR(INDEX(IF(tblTeamSch[[#This Row],[1vs2]]=1,[1]!tblSchedule[Team 1 Name],[1]!tblSchedule[Team 2 Name]),MATCH(tblTeamSch[[#This Row],[Game Num]],[1]!tblSchedule[GameNum],0)),"")</f>
        <v>St Martha Basketball 6B#2</v>
      </c>
      <c r="M1662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1662" s="6" t="str" cm="1">
        <f t="array" ref="N166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66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662" s="6" t="str">
        <f>IFERROR(INDEX(#REF!,MATCH(tblTeamSch[[#This Row],[Team]],[1]!tblTeams[Team],0)),"")</f>
        <v/>
      </c>
      <c r="Q1662" s="6">
        <f>INDEX([1]!tblSchedule[Home Game],MATCH(tblTeamSch[[#This Row],[Game Num]],[1]!tblSchedule[GameNum],0))</f>
        <v>1</v>
      </c>
      <c r="R1662" s="7" t="e">
        <f>IF(COUNTIFS(tblTeamSch[Team],tblTeamSch[[#This Row],[Team]],#REF!,1)&gt;1,"Y","")</f>
        <v>#REF!</v>
      </c>
      <c r="S1662" s="6">
        <f>INDEX([1]!tblLoc[Score],MATCH(INDEX([1]!tblOrg[Loc],MATCH(tblTeamSch[[#This Row],[Org]],[1]!tblOrg[Organization],0)),[1]!tblLoc[Loc],0))</f>
        <v>0</v>
      </c>
      <c r="T1662" s="6" t="e">
        <f>INDEX([1]!tblLoc[Score],MATCH(INDEX([1]!tblOrg[Loc],MATCH(#REF!,[1]!tblOrg[Abbr],0)),[1]!tblLoc[Loc],0))</f>
        <v>#REF!</v>
      </c>
      <c r="U1662" s="6">
        <f>IFERROR(INDEX([1]!tblLoc[Score],MATCH(INDEX([1]!tblOrg[Loc],MATCH(INDEX(FacList,MATCH(tblTeamSch[[#This Row],[Facility]],INDEX(FacList,,1),0),3),[1]!tblOrg[Org Num],0)),[1]!tblLoc[Loc],0)),"")</f>
        <v>4</v>
      </c>
      <c r="V1662" s="6">
        <f>IF(OR(tblTeamSch[[#This Row],[Court]]="",tblTeamSch[[#This Row],[Home]]&gt;0),0,IF(tblTeamSch[[#This Row],[Court]]&lt;10,0,IF(tblTeamSch[[#This Row],[Home Court]]=10,0,10)))</f>
        <v>0</v>
      </c>
      <c r="W1662" s="6" t="e">
        <f>COUNTIFS(tblTeamSch[Travel Score for Game],10,tblTeamSch[Home],0,#REF!,#REF!)</f>
        <v>#REF!</v>
      </c>
      <c r="X1662" s="6" t="str">
        <f>IFERROR(INDEX(tblTeamSch[Overall Travel Score],MATCH(tblTeamSch[[#This Row],[Opponent]],tblTeamSch[Team],0)),"")</f>
        <v/>
      </c>
      <c r="Y1662" s="6" cm="1">
        <f t="array" ref="Y1662">IF(Y1661="Num",1,IF(Y1661="","",IF(Y1661+1&gt;TotalNumRegGames*2,"",Y1661+1)))</f>
        <v>1661</v>
      </c>
    </row>
    <row r="1663" spans="1:25" ht="13.35" customHeight="1" x14ac:dyDescent="0.3">
      <c r="A1663" s="6" cm="1">
        <f t="array" ref="A16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903</v>
      </c>
      <c r="B1663" s="6" cm="1">
        <f t="array" ref="B16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63" s="6">
        <f>IFERROR(INDEX([1]!tblSchedule[Week Game Scheduled],MATCH(tblTeamSch[[#This Row],[Game Num]],[1]!tblSchedule[GameNum],0)),"")</f>
        <v>49</v>
      </c>
      <c r="D1663" s="6">
        <f>IFERROR(INDEX([1]!tblSchedule[Round],MATCH(tblTeamSch[[#This Row],[Game Num]],[1]!tblSchedule[GameNum],0)),"")</f>
        <v>1</v>
      </c>
      <c r="E1663" s="6">
        <f>IFERROR(INDEX([1]!tblSchedule[Rnd Sch],MATCH(tblTeamSch[[#This Row],[Game Num]],[1]!tblSchedule[GameNum],0)),"")</f>
        <v>1</v>
      </c>
      <c r="F1663" s="6" t="str">
        <f>IFERROR(INDEX([1]!tblSchedule[DLC],MATCH(tblTeamSch[[#This Row],[Game Num]],[1]!tblSchedule[GameNum],0)),"")</f>
        <v>6G1A</v>
      </c>
      <c r="G1663" s="7" t="str">
        <f>IFERROR(INDEX([1]!tblSchedule[Facility],MATCH(tblTeamSch[[#This Row],[Game Num]],[1]!tblSchedule[GameNum],0)),"")</f>
        <v>St. Athanasius Hornets Nest (gym)</v>
      </c>
      <c r="H1663" s="8">
        <f>IFERROR(INDEX([1]!tblSchedule[Game Date],MATCH(tblTeamSch[[#This Row],[Game Num]],[1]!tblSchedule[GameNum],0)),"")</f>
        <v>45997</v>
      </c>
      <c r="I1663" s="9">
        <f>IFERROR(INDEX([1]!tblSchedule[Game Time],MATCH(tblTeamSch[[#This Row],[Game Num]],[1]!tblSchedule[GameNum],0)),"")</f>
        <v>0.45833333333333331</v>
      </c>
      <c r="J1663" s="10" t="str">
        <f>IFERROR(INDEX([1]!tblTeams[Organization],MATCH(tblTeamSch[[#This Row],[Team]],[1]!tblTeams[Team],0)),"")</f>
        <v>St. Martha</v>
      </c>
      <c r="K1663" s="10" t="str">
        <f>IFERROR(INDEX([1]!tblOrg[Abbr],MATCH(tblTeamSch[[#This Row],[Org]],[1]!tblOrg[Organization],0)),"")</f>
        <v>Mart</v>
      </c>
      <c r="L1663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3" s="10" t="str">
        <f>IFERROR(INDEX(IF(tblTeamSch[[#This Row],[1vs2]]=1,[1]!tblSchedule[Team 2 Name],[1]!tblSchedule[Team 1 Name]),MATCH(tblTeamSch[[#This Row],[Game Num]],[1]!tblSchedule[GameNum],0)),"")</f>
        <v>St Bernard BB 6G#1</v>
      </c>
      <c r="N1663" s="6"/>
      <c r="O1663" s="6"/>
      <c r="P1663" s="6"/>
      <c r="Q1663" s="6">
        <f>INDEX([1]!tblSchedule[Home Game],MATCH(tblTeamSch[[#This Row],[Game Num]],[1]!tblSchedule[GameNum],0))</f>
        <v>0</v>
      </c>
      <c r="R1663" s="7" t="e">
        <f>IF(COUNTIFS(tblTeamSch[Team],tblTeamSch[[#This Row],[Team]],#REF!,1)&gt;1,"Y","")</f>
        <v>#REF!</v>
      </c>
      <c r="S1663" s="6">
        <f>INDEX([1]!tblLoc[Score],MATCH(INDEX([1]!tblOrg[Loc],MATCH(tblTeamSch[[#This Row],[Org]],[1]!tblOrg[Organization],0)),[1]!tblLoc[Loc],0))</f>
        <v>0</v>
      </c>
      <c r="T1663" s="6" t="e">
        <f>INDEX([1]!tblLoc[Score],MATCH(INDEX([1]!tblOrg[Loc],MATCH(#REF!,[1]!tblOrg[Abbr],0)),[1]!tblLoc[Loc],0))</f>
        <v>#REF!</v>
      </c>
      <c r="U1663" s="6">
        <f>IFERROR(INDEX([1]!tblLoc[Score],MATCH(INDEX([1]!tblOrg[Loc],MATCH(INDEX(FacList,MATCH(tblTeamSch[[#This Row],[Facility]],INDEX(FacList,,1),0),3),[1]!tblOrg[Org Num],0)),[1]!tblLoc[Loc],0)),"")</f>
        <v>7</v>
      </c>
      <c r="V1663" s="6">
        <f>IF(OR(tblTeamSch[[#This Row],[Court]]="",tblTeamSch[[#This Row],[Home]]&gt;0),0,IF(tblTeamSch[[#This Row],[Court]]&lt;10,0,IF(tblTeamSch[[#This Row],[Home Court]]=10,0,10)))</f>
        <v>0</v>
      </c>
      <c r="W1663" s="6" t="e">
        <f>COUNTIFS(tblTeamSch[Travel Score for Game],10,tblTeamSch[Home],0,#REF!,#REF!)</f>
        <v>#REF!</v>
      </c>
      <c r="X1663" s="6" t="str">
        <f>IFERROR(INDEX(tblTeamSch[Overall Travel Score],MATCH(tblTeamSch[[#This Row],[Opponent]],tblTeamSch[Team],0)),"")</f>
        <v/>
      </c>
      <c r="Y1663" s="6" cm="1">
        <f t="array" ref="Y1663">IF(Y1662="Num",1,IF(Y1662="","",IF(Y1662+1&gt;TotalNumRegGames*2,"",Y1662+1)))</f>
        <v>1662</v>
      </c>
    </row>
    <row r="1664" spans="1:25" ht="13.35" customHeight="1" x14ac:dyDescent="0.3">
      <c r="A1664" s="6" cm="1">
        <f t="array" ref="A16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907</v>
      </c>
      <c r="B1664" s="6" cm="1">
        <f t="array" ref="B16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64" s="6">
        <f>IFERROR(INDEX([1]!tblSchedule[Week Game Scheduled],MATCH(tblTeamSch[[#This Row],[Game Num]],[1]!tblSchedule[GameNum],0)),"")</f>
        <v>50</v>
      </c>
      <c r="D1664" s="6">
        <f>IFERROR(INDEX([1]!tblSchedule[Round],MATCH(tblTeamSch[[#This Row],[Game Num]],[1]!tblSchedule[GameNum],0)),"")</f>
        <v>2</v>
      </c>
      <c r="E1664" s="6">
        <f>IFERROR(INDEX([1]!tblSchedule[Rnd Sch],MATCH(tblTeamSch[[#This Row],[Game Num]],[1]!tblSchedule[GameNum],0)),"")</f>
        <v>2</v>
      </c>
      <c r="F1664" s="6" t="str">
        <f>IFERROR(INDEX([1]!tblSchedule[DLC],MATCH(tblTeamSch[[#This Row],[Game Num]],[1]!tblSchedule[GameNum],0)),"")</f>
        <v>6G1A</v>
      </c>
      <c r="G1664" s="7" t="str">
        <f>IFERROR(INDEX([1]!tblSchedule[Facility],MATCH(tblTeamSch[[#This Row],[Game Num]],[1]!tblSchedule[GameNum],0)),"")</f>
        <v>St. Nicholas Academy Gym</v>
      </c>
      <c r="H1664" s="8">
        <f>IFERROR(INDEX([1]!tblSchedule[Game Date],MATCH(tblTeamSch[[#This Row],[Game Num]],[1]!tblSchedule[GameNum],0)),"")</f>
        <v>46004</v>
      </c>
      <c r="I1664" s="9">
        <f>IFERROR(INDEX([1]!tblSchedule[Game Time],MATCH(tblTeamSch[[#This Row],[Game Num]],[1]!tblSchedule[GameNum],0)),"")</f>
        <v>0.45833333333333331</v>
      </c>
      <c r="J1664" s="10" t="str">
        <f>IFERROR(INDEX([1]!tblTeams[Organization],MATCH(tblTeamSch[[#This Row],[Team]],[1]!tblTeams[Team],0)),"")</f>
        <v>St. Martha</v>
      </c>
      <c r="K1664" s="10" t="str">
        <f>IFERROR(INDEX([1]!tblOrg[Abbr],MATCH(tblTeamSch[[#This Row],[Org]],[1]!tblOrg[Organization],0)),"")</f>
        <v>Mart</v>
      </c>
      <c r="L1664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4" s="10" t="str">
        <f>IFERROR(INDEX(IF(tblTeamSch[[#This Row],[1vs2]]=1,[1]!tblSchedule[Team 2 Name],[1]!tblSchedule[Team 1 Name]),MATCH(tblTeamSch[[#This Row],[Game Num]],[1]!tblSchedule[GameNum],0)),"")</f>
        <v>OLOL 5/6 GB #1</v>
      </c>
      <c r="N1664" s="6"/>
      <c r="O1664" s="6"/>
      <c r="P1664" s="6"/>
      <c r="Q1664" s="6">
        <f>INDEX([1]!tblSchedule[Home Game],MATCH(tblTeamSch[[#This Row],[Game Num]],[1]!tblSchedule[GameNum],0))</f>
        <v>0</v>
      </c>
      <c r="R1664" s="7" t="e">
        <f>IF(COUNTIFS(tblTeamSch[Team],tblTeamSch[[#This Row],[Team]],#REF!,1)&gt;1,"Y","")</f>
        <v>#REF!</v>
      </c>
      <c r="S1664" s="6">
        <f>INDEX([1]!tblLoc[Score],MATCH(INDEX([1]!tblOrg[Loc],MATCH(tblTeamSch[[#This Row],[Org]],[1]!tblOrg[Organization],0)),[1]!tblLoc[Loc],0))</f>
        <v>0</v>
      </c>
      <c r="T1664" s="6" t="e">
        <f>INDEX([1]!tblLoc[Score],MATCH(INDEX([1]!tblOrg[Loc],MATCH(#REF!,[1]!tblOrg[Abbr],0)),[1]!tblLoc[Loc],0))</f>
        <v>#REF!</v>
      </c>
      <c r="U1664" s="6">
        <f>IFERROR(INDEX([1]!tblLoc[Score],MATCH(INDEX([1]!tblOrg[Loc],MATCH(INDEX(FacList,MATCH(tblTeamSch[[#This Row],[Facility]],INDEX(FacList,,1),0),3),[1]!tblOrg[Org Num],0)),[1]!tblLoc[Loc],0)),"")</f>
        <v>10</v>
      </c>
      <c r="V1664" s="6">
        <f>IF(OR(tblTeamSch[[#This Row],[Court]]="",tblTeamSch[[#This Row],[Home]]&gt;0),0,IF(tblTeamSch[[#This Row],[Court]]&lt;10,0,IF(tblTeamSch[[#This Row],[Home Court]]=10,0,10)))</f>
        <v>10</v>
      </c>
      <c r="W1664" s="6" t="e">
        <f>COUNTIFS(tblTeamSch[Travel Score for Game],10,tblTeamSch[Home],0,#REF!,#REF!)</f>
        <v>#REF!</v>
      </c>
      <c r="X1664" s="6" t="str">
        <f>IFERROR(INDEX(tblTeamSch[Overall Travel Score],MATCH(tblTeamSch[[#This Row],[Opponent]],tblTeamSch[Team],0)),"")</f>
        <v/>
      </c>
      <c r="Y1664" s="6" cm="1">
        <f t="array" ref="Y1664">IF(Y1663="Num",1,IF(Y1663="","",IF(Y1663+1&gt;TotalNumRegGames*2,"",Y1663+1)))</f>
        <v>1663</v>
      </c>
    </row>
    <row r="1665" spans="1:25" ht="13.35" customHeight="1" x14ac:dyDescent="0.3">
      <c r="A1665" s="6" cm="1">
        <f t="array" ref="A16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913</v>
      </c>
      <c r="B1665" s="6" cm="1">
        <f t="array" ref="B16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5" s="6">
        <f>IFERROR(INDEX([1]!tblSchedule[Week Game Scheduled],MATCH(tblTeamSch[[#This Row],[Game Num]],[1]!tblSchedule[GameNum],0)),"")</f>
        <v>6</v>
      </c>
      <c r="D1665" s="6">
        <f>IFERROR(INDEX([1]!tblSchedule[Round],MATCH(tblTeamSch[[#This Row],[Game Num]],[1]!tblSchedule[GameNum],0)),"")</f>
        <v>4</v>
      </c>
      <c r="E1665" s="6">
        <f>IFERROR(INDEX([1]!tblSchedule[Rnd Sch],MATCH(tblTeamSch[[#This Row],[Game Num]],[1]!tblSchedule[GameNum],0)),"")</f>
        <v>4</v>
      </c>
      <c r="F1665" s="6" t="str">
        <f>IFERROR(INDEX([1]!tblSchedule[DLC],MATCH(tblTeamSch[[#This Row],[Game Num]],[1]!tblSchedule[GameNum],0)),"")</f>
        <v>6G1A</v>
      </c>
      <c r="G1665" s="7" t="str">
        <f>IFERROR(INDEX([1]!tblSchedule[Facility],MATCH(tblTeamSch[[#This Row],[Game Num]],[1]!tblSchedule[GameNum],0)),"")</f>
        <v>St. Martha Gym (Bethany Center)</v>
      </c>
      <c r="H1665" s="8">
        <f>IFERROR(INDEX([1]!tblSchedule[Game Date],MATCH(tblTeamSch[[#This Row],[Game Num]],[1]!tblSchedule[GameNum],0)),"")</f>
        <v>46032</v>
      </c>
      <c r="I1665" s="9">
        <f>IFERROR(INDEX([1]!tblSchedule[Game Time],MATCH(tblTeamSch[[#This Row],[Game Num]],[1]!tblSchedule[GameNum],0)),"")</f>
        <v>0.41666666666666669</v>
      </c>
      <c r="J1665" s="10" t="str">
        <f>IFERROR(INDEX([1]!tblTeams[Organization],MATCH(tblTeamSch[[#This Row],[Team]],[1]!tblTeams[Team],0)),"")</f>
        <v>St. Martha</v>
      </c>
      <c r="K1665" s="10" t="str">
        <f>IFERROR(INDEX([1]!tblOrg[Abbr],MATCH(tblTeamSch[[#This Row],[Org]],[1]!tblOrg[Organization],0)),"")</f>
        <v>Mart</v>
      </c>
      <c r="L1665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5" s="10" t="str">
        <f>IFERROR(INDEX(IF(tblTeamSch[[#This Row],[1vs2]]=1,[1]!tblSchedule[Team 2 Name],[1]!tblSchedule[Team 1 Name]),MATCH(tblTeamSch[[#This Row],[Game Num]],[1]!tblSchedule[GameNum],0)),"")</f>
        <v>St. Nicholas BB 6G #1</v>
      </c>
      <c r="N1665" s="6"/>
      <c r="O1665" s="6"/>
      <c r="P1665" s="6"/>
      <c r="Q1665" s="6">
        <f>INDEX([1]!tblSchedule[Home Game],MATCH(tblTeamSch[[#This Row],[Game Num]],[1]!tblSchedule[GameNum],0))</f>
        <v>1</v>
      </c>
      <c r="R1665" s="7" t="e">
        <f>IF(COUNTIFS(tblTeamSch[Team],tblTeamSch[[#This Row],[Team]],#REF!,1)&gt;1,"Y","")</f>
        <v>#REF!</v>
      </c>
      <c r="S1665" s="6">
        <f>INDEX([1]!tblLoc[Score],MATCH(INDEX([1]!tblOrg[Loc],MATCH(tblTeamSch[[#This Row],[Org]],[1]!tblOrg[Organization],0)),[1]!tblLoc[Loc],0))</f>
        <v>0</v>
      </c>
      <c r="T1665" s="6" t="e">
        <f>INDEX([1]!tblLoc[Score],MATCH(INDEX([1]!tblOrg[Loc],MATCH(#REF!,[1]!tblOrg[Abbr],0)),[1]!tblLoc[Loc],0))</f>
        <v>#REF!</v>
      </c>
      <c r="U1665" s="6">
        <f>IFERROR(INDEX([1]!tblLoc[Score],MATCH(INDEX([1]!tblOrg[Loc],MATCH(INDEX(FacList,MATCH(tblTeamSch[[#This Row],[Facility]],INDEX(FacList,,1),0),3),[1]!tblOrg[Org Num],0)),[1]!tblLoc[Loc],0)),"")</f>
        <v>0</v>
      </c>
      <c r="V1665" s="6">
        <f>IF(OR(tblTeamSch[[#This Row],[Court]]="",tblTeamSch[[#This Row],[Home]]&gt;0),0,IF(tblTeamSch[[#This Row],[Court]]&lt;10,0,IF(tblTeamSch[[#This Row],[Home Court]]=10,0,10)))</f>
        <v>0</v>
      </c>
      <c r="W1665" s="6" t="e">
        <f>COUNTIFS(tblTeamSch[Travel Score for Game],10,tblTeamSch[Home],0,#REF!,#REF!)</f>
        <v>#REF!</v>
      </c>
      <c r="X1665" s="6" t="str">
        <f>IFERROR(INDEX(tblTeamSch[Overall Travel Score],MATCH(tblTeamSch[[#This Row],[Opponent]],tblTeamSch[Team],0)),"")</f>
        <v/>
      </c>
      <c r="Y1665" s="6" cm="1">
        <f t="array" ref="Y1665">IF(Y1664="Num",1,IF(Y1664="","",IF(Y1664+1&gt;TotalNumRegGames*2,"",Y1664+1)))</f>
        <v>1664</v>
      </c>
    </row>
    <row r="1666" spans="1:25" ht="13.35" customHeight="1" x14ac:dyDescent="0.3">
      <c r="A1666" s="6" cm="1">
        <f t="array" ref="A16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916</v>
      </c>
      <c r="B1666" s="6" cm="1">
        <f t="array" ref="B16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6" s="6">
        <f>IFERROR(INDEX([1]!tblSchedule[Week Game Scheduled],MATCH(tblTeamSch[[#This Row],[Game Num]],[1]!tblSchedule[GameNum],0)),"")</f>
        <v>7</v>
      </c>
      <c r="D1666" s="6">
        <f>IFERROR(INDEX([1]!tblSchedule[Round],MATCH(tblTeamSch[[#This Row],[Game Num]],[1]!tblSchedule[GameNum],0)),"")</f>
        <v>5</v>
      </c>
      <c r="E1666" s="6">
        <f>IFERROR(INDEX([1]!tblSchedule[Rnd Sch],MATCH(tblTeamSch[[#This Row],[Game Num]],[1]!tblSchedule[GameNum],0)),"")</f>
        <v>5</v>
      </c>
      <c r="F1666" s="6" t="str">
        <f>IFERROR(INDEX([1]!tblSchedule[DLC],MATCH(tblTeamSch[[#This Row],[Game Num]],[1]!tblSchedule[GameNum],0)),"")</f>
        <v>6G1A</v>
      </c>
      <c r="G1666" s="7" t="str">
        <f>IFERROR(INDEX([1]!tblSchedule[Facility],MATCH(tblTeamSch[[#This Row],[Game Num]],[1]!tblSchedule[GameNum],0)),"")</f>
        <v>St Edward Gym</v>
      </c>
      <c r="H1666" s="8">
        <f>IFERROR(INDEX([1]!tblSchedule[Game Date],MATCH(tblTeamSch[[#This Row],[Game Num]],[1]!tblSchedule[GameNum],0)),"")</f>
        <v>46039</v>
      </c>
      <c r="I1666" s="9">
        <f>IFERROR(INDEX([1]!tblSchedule[Game Time],MATCH(tblTeamSch[[#This Row],[Game Num]],[1]!tblSchedule[GameNum],0)),"")</f>
        <v>0.41666666666666669</v>
      </c>
      <c r="J1666" s="10" t="str">
        <f>IFERROR(INDEX([1]!tblTeams[Organization],MATCH(tblTeamSch[[#This Row],[Team]],[1]!tblTeams[Team],0)),"")</f>
        <v>St. Martha</v>
      </c>
      <c r="K1666" s="10" t="str">
        <f>IFERROR(INDEX([1]!tblOrg[Abbr],MATCH(tblTeamSch[[#This Row],[Org]],[1]!tblOrg[Organization],0)),"")</f>
        <v>Mart</v>
      </c>
      <c r="L1666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6" s="10" t="str">
        <f>IFERROR(INDEX(IF(tblTeamSch[[#This Row],[1vs2]]=1,[1]!tblSchedule[Team 2 Name],[1]!tblSchedule[Team 1 Name]),MATCH(tblTeamSch[[#This Row],[Game Num]],[1]!tblSchedule[GameNum],0)),"")</f>
        <v>St Edward Bball 6G1</v>
      </c>
      <c r="N1666" s="6"/>
      <c r="O1666" s="6"/>
      <c r="P1666" s="6"/>
      <c r="Q1666" s="6">
        <f>INDEX([1]!tblSchedule[Home Game],MATCH(tblTeamSch[[#This Row],[Game Num]],[1]!tblSchedule[GameNum],0))</f>
        <v>1</v>
      </c>
      <c r="R1666" s="7" t="e">
        <f>IF(COUNTIFS(tblTeamSch[Team],tblTeamSch[[#This Row],[Team]],#REF!,1)&gt;1,"Y","")</f>
        <v>#REF!</v>
      </c>
      <c r="S1666" s="6">
        <f>INDEX([1]!tblLoc[Score],MATCH(INDEX([1]!tblOrg[Loc],MATCH(tblTeamSch[[#This Row],[Org]],[1]!tblOrg[Organization],0)),[1]!tblLoc[Loc],0))</f>
        <v>0</v>
      </c>
      <c r="T1666" s="6" t="e">
        <f>INDEX([1]!tblLoc[Score],MATCH(INDEX([1]!tblOrg[Loc],MATCH(#REF!,[1]!tblOrg[Abbr],0)),[1]!tblLoc[Loc],0))</f>
        <v>#REF!</v>
      </c>
      <c r="U1666" s="6">
        <f>IFERROR(INDEX([1]!tblLoc[Score],MATCH(INDEX([1]!tblOrg[Loc],MATCH(INDEX(FacList,MATCH(tblTeamSch[[#This Row],[Facility]],INDEX(FacList,,1),0),3),[1]!tblOrg[Org Num],0)),[1]!tblLoc[Loc],0)),"")</f>
        <v>7</v>
      </c>
      <c r="V1666" s="6">
        <f>IF(OR(tblTeamSch[[#This Row],[Court]]="",tblTeamSch[[#This Row],[Home]]&gt;0),0,IF(tblTeamSch[[#This Row],[Court]]&lt;10,0,IF(tblTeamSch[[#This Row],[Home Court]]=10,0,10)))</f>
        <v>0</v>
      </c>
      <c r="W1666" s="6" t="e">
        <f>COUNTIFS(tblTeamSch[Travel Score for Game],10,tblTeamSch[Home],0,#REF!,#REF!)</f>
        <v>#REF!</v>
      </c>
      <c r="X1666" s="6" t="str">
        <f>IFERROR(INDEX(tblTeamSch[Overall Travel Score],MATCH(tblTeamSch[[#This Row],[Opponent]],tblTeamSch[Team],0)),"")</f>
        <v/>
      </c>
      <c r="Y1666" s="6" cm="1">
        <f t="array" ref="Y1666">IF(Y1665="Num",1,IF(Y1665="","",IF(Y1665+1&gt;TotalNumRegGames*2,"",Y1665+1)))</f>
        <v>1665</v>
      </c>
    </row>
    <row r="1667" spans="1:25" ht="13.35" customHeight="1" x14ac:dyDescent="0.3">
      <c r="A1667" s="6" cm="1">
        <f t="array" ref="A16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931</v>
      </c>
      <c r="B1667" s="6" cm="1">
        <f t="array" ref="B16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7" s="6">
        <f>IFERROR(INDEX([1]!tblSchedule[Week Game Scheduled],MATCH(tblTeamSch[[#This Row],[Game Num]],[1]!tblSchedule[GameNum],0)),"")</f>
        <v>8</v>
      </c>
      <c r="D1667" s="6">
        <f>IFERROR(INDEX([1]!tblSchedule[Round],MATCH(tblTeamSch[[#This Row],[Game Num]],[1]!tblSchedule[GameNum],0)),"")</f>
        <v>8</v>
      </c>
      <c r="E1667" s="6">
        <f>IFERROR(INDEX([1]!tblSchedule[Rnd Sch],MATCH(tblTeamSch[[#This Row],[Game Num]],[1]!tblSchedule[GameNum],0)),"")</f>
        <v>5</v>
      </c>
      <c r="F1667" s="6" t="str">
        <f>IFERROR(INDEX([1]!tblSchedule[DLC],MATCH(tblTeamSch[[#This Row],[Game Num]],[1]!tblSchedule[GameNum],0)),"")</f>
        <v>6G1A</v>
      </c>
      <c r="G1667" s="7" t="str">
        <f>IFERROR(INDEX([1]!tblSchedule[Facility],MATCH(tblTeamSch[[#This Row],[Game Num]],[1]!tblSchedule[GameNum],0)),"")</f>
        <v>St. Nicholas Academy Gym</v>
      </c>
      <c r="H1667" s="8">
        <f>IFERROR(INDEX([1]!tblSchedule[Game Date],MATCH(tblTeamSch[[#This Row],[Game Num]],[1]!tblSchedule[GameNum],0)),"")</f>
        <v>46040</v>
      </c>
      <c r="I1667" s="9">
        <f>IFERROR(INDEX([1]!tblSchedule[Game Time],MATCH(tblTeamSch[[#This Row],[Game Num]],[1]!tblSchedule[GameNum],0)),"")</f>
        <v>0.66666666666666663</v>
      </c>
      <c r="J1667" s="10" t="str">
        <f>IFERROR(INDEX([1]!tblTeams[Organization],MATCH(tblTeamSch[[#This Row],[Team]],[1]!tblTeams[Team],0)),"")</f>
        <v>St. Martha</v>
      </c>
      <c r="K1667" s="10" t="str">
        <f>IFERROR(INDEX([1]!tblOrg[Abbr],MATCH(tblTeamSch[[#This Row],[Org]],[1]!tblOrg[Organization],0)),"")</f>
        <v>Mart</v>
      </c>
      <c r="L1667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7" s="10" t="str">
        <f>IFERROR(INDEX(IF(tblTeamSch[[#This Row],[1vs2]]=1,[1]!tblSchedule[Team 2 Name],[1]!tblSchedule[Team 1 Name]),MATCH(tblTeamSch[[#This Row],[Game Num]],[1]!tblSchedule[GameNum],0)),"")</f>
        <v>St Paul BB 6G#1</v>
      </c>
      <c r="N1667" s="6"/>
      <c r="O1667" s="6"/>
      <c r="P1667" s="6"/>
      <c r="Q1667" s="6">
        <f>INDEX([1]!tblSchedule[Home Game],MATCH(tblTeamSch[[#This Row],[Game Num]],[1]!tblSchedule[GameNum],0))</f>
        <v>0</v>
      </c>
      <c r="R1667" s="7" t="e">
        <f>IF(COUNTIFS(tblTeamSch[Team],tblTeamSch[[#This Row],[Team]],#REF!,1)&gt;1,"Y","")</f>
        <v>#REF!</v>
      </c>
      <c r="S1667" s="6">
        <f>INDEX([1]!tblLoc[Score],MATCH(INDEX([1]!tblOrg[Loc],MATCH(tblTeamSch[[#This Row],[Org]],[1]!tblOrg[Organization],0)),[1]!tblLoc[Loc],0))</f>
        <v>0</v>
      </c>
      <c r="T1667" s="6" t="e">
        <f>INDEX([1]!tblLoc[Score],MATCH(INDEX([1]!tblOrg[Loc],MATCH(#REF!,[1]!tblOrg[Abbr],0)),[1]!tblLoc[Loc],0))</f>
        <v>#REF!</v>
      </c>
      <c r="U1667" s="6">
        <f>IFERROR(INDEX([1]!tblLoc[Score],MATCH(INDEX([1]!tblOrg[Loc],MATCH(INDEX(FacList,MATCH(tblTeamSch[[#This Row],[Facility]],INDEX(FacList,,1),0),3),[1]!tblOrg[Org Num],0)),[1]!tblLoc[Loc],0)),"")</f>
        <v>10</v>
      </c>
      <c r="V1667" s="6">
        <f>IF(OR(tblTeamSch[[#This Row],[Court]]="",tblTeamSch[[#This Row],[Home]]&gt;0),0,IF(tblTeamSch[[#This Row],[Court]]&lt;10,0,IF(tblTeamSch[[#This Row],[Home Court]]=10,0,10)))</f>
        <v>10</v>
      </c>
      <c r="W1667" s="6" t="e">
        <f>COUNTIFS(tblTeamSch[Travel Score for Game],10,tblTeamSch[Home],0,#REF!,#REF!)</f>
        <v>#REF!</v>
      </c>
      <c r="X1667" s="6" t="str">
        <f>IFERROR(INDEX(tblTeamSch[Overall Travel Score],MATCH(tblTeamSch[[#This Row],[Opponent]],tblTeamSch[Team],0)),"")</f>
        <v/>
      </c>
      <c r="Y1667" s="6" cm="1">
        <f t="array" ref="Y1667">IF(Y1666="Num",1,IF(Y1666="","",IF(Y1666+1&gt;TotalNumRegGames*2,"",Y1666+1)))</f>
        <v>1666</v>
      </c>
    </row>
    <row r="1668" spans="1:25" ht="13.35" customHeight="1" x14ac:dyDescent="0.3">
      <c r="A1668" s="6" cm="1">
        <f t="array" ref="A16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922</v>
      </c>
      <c r="B1668" s="6" cm="1">
        <f t="array" ref="B16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8" s="6">
        <f>IFERROR(INDEX([1]!tblSchedule[Week Game Scheduled],MATCH(tblTeamSch[[#This Row],[Game Num]],[1]!tblSchedule[GameNum],0)),"")</f>
        <v>8</v>
      </c>
      <c r="D1668" s="6">
        <f>IFERROR(INDEX([1]!tblSchedule[Round],MATCH(tblTeamSch[[#This Row],[Game Num]],[1]!tblSchedule[GameNum],0)),"")</f>
        <v>6</v>
      </c>
      <c r="E1668" s="6">
        <f>IFERROR(INDEX([1]!tblSchedule[Rnd Sch],MATCH(tblTeamSch[[#This Row],[Game Num]],[1]!tblSchedule[GameNum],0)),"")</f>
        <v>6</v>
      </c>
      <c r="F1668" s="6" t="str">
        <f>IFERROR(INDEX([1]!tblSchedule[DLC],MATCH(tblTeamSch[[#This Row],[Game Num]],[1]!tblSchedule[GameNum],0)),"")</f>
        <v>6G1A</v>
      </c>
      <c r="G1668" s="7" t="str">
        <f>IFERROR(INDEX([1]!tblSchedule[Facility],MATCH(tblTeamSch[[#This Row],[Game Num]],[1]!tblSchedule[GameNum],0)),"")</f>
        <v>St. Stephen Martyr Gym</v>
      </c>
      <c r="H1668" s="8">
        <f>IFERROR(INDEX([1]!tblSchedule[Game Date],MATCH(tblTeamSch[[#This Row],[Game Num]],[1]!tblSchedule[GameNum],0)),"")</f>
        <v>46046</v>
      </c>
      <c r="I1668" s="9">
        <f>IFERROR(INDEX([1]!tblSchedule[Game Time],MATCH(tblTeamSch[[#This Row],[Game Num]],[1]!tblSchedule[GameNum],0)),"")</f>
        <v>0.41666666666666669</v>
      </c>
      <c r="J1668" s="10" t="str">
        <f>IFERROR(INDEX([1]!tblTeams[Organization],MATCH(tblTeamSch[[#This Row],[Team]],[1]!tblTeams[Team],0)),"")</f>
        <v>St. Martha</v>
      </c>
      <c r="K1668" s="10" t="str">
        <f>IFERROR(INDEX([1]!tblOrg[Abbr],MATCH(tblTeamSch[[#This Row],[Org]],[1]!tblOrg[Organization],0)),"")</f>
        <v>Mart</v>
      </c>
      <c r="L1668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8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1668" s="6"/>
      <c r="O1668" s="6"/>
      <c r="P1668" s="6"/>
      <c r="Q1668" s="6">
        <f>INDEX([1]!tblSchedule[Home Game],MATCH(tblTeamSch[[#This Row],[Game Num]],[1]!tblSchedule[GameNum],0))</f>
        <v>1</v>
      </c>
      <c r="R1668" s="7" t="e">
        <f>IF(COUNTIFS(tblTeamSch[Team],tblTeamSch[[#This Row],[Team]],#REF!,1)&gt;1,"Y","")</f>
        <v>#REF!</v>
      </c>
      <c r="S1668" s="6">
        <f>INDEX([1]!tblLoc[Score],MATCH(INDEX([1]!tblOrg[Loc],MATCH(tblTeamSch[[#This Row],[Org]],[1]!tblOrg[Organization],0)),[1]!tblLoc[Loc],0))</f>
        <v>0</v>
      </c>
      <c r="T1668" s="6" t="e">
        <f>INDEX([1]!tblLoc[Score],MATCH(INDEX([1]!tblOrg[Loc],MATCH(#REF!,[1]!tblOrg[Abbr],0)),[1]!tblLoc[Loc],0))</f>
        <v>#REF!</v>
      </c>
      <c r="U1668" s="6">
        <f>IFERROR(INDEX([1]!tblLoc[Score],MATCH(INDEX([1]!tblOrg[Loc],MATCH(INDEX(FacList,MATCH(tblTeamSch[[#This Row],[Facility]],INDEX(FacList,,1),0),3),[1]!tblOrg[Org Num],0)),[1]!tblLoc[Loc],0)),"")</f>
        <v>0</v>
      </c>
      <c r="V1668" s="6">
        <f>IF(OR(tblTeamSch[[#This Row],[Court]]="",tblTeamSch[[#This Row],[Home]]&gt;0),0,IF(tblTeamSch[[#This Row],[Court]]&lt;10,0,IF(tblTeamSch[[#This Row],[Home Court]]=10,0,10)))</f>
        <v>0</v>
      </c>
      <c r="W1668" s="6" t="e">
        <f>COUNTIFS(tblTeamSch[Travel Score for Game],10,tblTeamSch[Home],0,#REF!,#REF!)</f>
        <v>#REF!</v>
      </c>
      <c r="X1668" s="6" t="str">
        <f>IFERROR(INDEX(tblTeamSch[Overall Travel Score],MATCH(tblTeamSch[[#This Row],[Opponent]],tblTeamSch[Team],0)),"")</f>
        <v/>
      </c>
      <c r="Y1668" s="6" cm="1">
        <f t="array" ref="Y1668">IF(Y1667="Num",1,IF(Y1667="","",IF(Y1667+1&gt;TotalNumRegGames*2,"",Y1667+1)))</f>
        <v>1667</v>
      </c>
    </row>
    <row r="1669" spans="1:25" ht="13.35" customHeight="1" x14ac:dyDescent="0.3">
      <c r="A1669" s="6" cm="1">
        <f t="array" ref="A16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926</v>
      </c>
      <c r="B1669" s="6" cm="1">
        <f t="array" ref="B16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69" s="6">
        <f>IFERROR(INDEX([1]!tblSchedule[Week Game Scheduled],MATCH(tblTeamSch[[#This Row],[Game Num]],[1]!tblSchedule[GameNum],0)),"")</f>
        <v>9</v>
      </c>
      <c r="D1669" s="6">
        <f>IFERROR(INDEX([1]!tblSchedule[Round],MATCH(tblTeamSch[[#This Row],[Game Num]],[1]!tblSchedule[GameNum],0)),"")</f>
        <v>7</v>
      </c>
      <c r="E1669" s="6">
        <f>IFERROR(INDEX([1]!tblSchedule[Rnd Sch],MATCH(tblTeamSch[[#This Row],[Game Num]],[1]!tblSchedule[GameNum],0)),"")</f>
        <v>7</v>
      </c>
      <c r="F1669" s="6" t="str">
        <f>IFERROR(INDEX([1]!tblSchedule[DLC],MATCH(tblTeamSch[[#This Row],[Game Num]],[1]!tblSchedule[GameNum],0)),"")</f>
        <v>6G1A</v>
      </c>
      <c r="G1669" s="7" t="str">
        <f>IFERROR(INDEX([1]!tblSchedule[Facility],MATCH(tblTeamSch[[#This Row],[Game Num]],[1]!tblSchedule[GameNum],0)),"")</f>
        <v>Ascension Gym</v>
      </c>
      <c r="H1669" s="8">
        <f>IFERROR(INDEX([1]!tblSchedule[Game Date],MATCH(tblTeamSch[[#This Row],[Game Num]],[1]!tblSchedule[GameNum],0)),"")</f>
        <v>46053</v>
      </c>
      <c r="I1669" s="9">
        <f>IFERROR(INDEX([1]!tblSchedule[Game Time],MATCH(tblTeamSch[[#This Row],[Game Num]],[1]!tblSchedule[GameNum],0)),"")</f>
        <v>0.5</v>
      </c>
      <c r="J1669" s="10" t="str">
        <f>IFERROR(INDEX([1]!tblTeams[Organization],MATCH(tblTeamSch[[#This Row],[Team]],[1]!tblTeams[Team],0)),"")</f>
        <v>St. Martha</v>
      </c>
      <c r="K1669" s="10" t="str">
        <f>IFERROR(INDEX([1]!tblOrg[Abbr],MATCH(tblTeamSch[[#This Row],[Org]],[1]!tblOrg[Organization],0)),"")</f>
        <v>Mart</v>
      </c>
      <c r="L1669" s="10" t="str">
        <f>IFERROR(INDEX(IF(tblTeamSch[[#This Row],[1vs2]]=1,[1]!tblSchedule[Team 1 Name],[1]!tblSchedule[Team 2 Name]),MATCH(tblTeamSch[[#This Row],[Game Num]],[1]!tblSchedule[GameNum],0)),"")</f>
        <v>St Martha Basketball 6G#1</v>
      </c>
      <c r="M1669" s="10" t="str">
        <f>IFERROR(INDEX(IF(tblTeamSch[[#This Row],[1vs2]]=1,[1]!tblSchedule[Team 2 Name],[1]!tblSchedule[Team 1 Name]),MATCH(tblTeamSch[[#This Row],[Game Num]],[1]!tblSchedule[GameNum],0)),"")</f>
        <v>Ascension BB 6G#1</v>
      </c>
      <c r="N1669" s="6"/>
      <c r="O1669" s="6"/>
      <c r="P1669" s="6"/>
      <c r="Q1669" s="6">
        <f>INDEX([1]!tblSchedule[Home Game],MATCH(tblTeamSch[[#This Row],[Game Num]],[1]!tblSchedule[GameNum],0))</f>
        <v>1</v>
      </c>
      <c r="R1669" s="7" t="e">
        <f>IF(COUNTIFS(tblTeamSch[Team],tblTeamSch[[#This Row],[Team]],#REF!,1)&gt;1,"Y","")</f>
        <v>#REF!</v>
      </c>
      <c r="S1669" s="6">
        <f>INDEX([1]!tblLoc[Score],MATCH(INDEX([1]!tblOrg[Loc],MATCH(tblTeamSch[[#This Row],[Org]],[1]!tblOrg[Organization],0)),[1]!tblLoc[Loc],0))</f>
        <v>0</v>
      </c>
      <c r="T1669" s="6" t="e">
        <f>INDEX([1]!tblLoc[Score],MATCH(INDEX([1]!tblOrg[Loc],MATCH(#REF!,[1]!tblOrg[Abbr],0)),[1]!tblLoc[Loc],0))</f>
        <v>#REF!</v>
      </c>
      <c r="U1669" s="6">
        <f>IFERROR(INDEX([1]!tblLoc[Score],MATCH(INDEX([1]!tblOrg[Loc],MATCH(INDEX(FacList,MATCH(tblTeamSch[[#This Row],[Facility]],INDEX(FacList,,1),0),3),[1]!tblOrg[Org Num],0)),[1]!tblLoc[Loc],0)),"")</f>
        <v>0</v>
      </c>
      <c r="V1669" s="6">
        <f>IF(OR(tblTeamSch[[#This Row],[Court]]="",tblTeamSch[[#This Row],[Home]]&gt;0),0,IF(tblTeamSch[[#This Row],[Court]]&lt;10,0,IF(tblTeamSch[[#This Row],[Home Court]]=10,0,10)))</f>
        <v>0</v>
      </c>
      <c r="W1669" s="6" t="e">
        <f>COUNTIFS(tblTeamSch[Travel Score for Game],10,tblTeamSch[Home],0,#REF!,#REF!)</f>
        <v>#REF!</v>
      </c>
      <c r="X1669" s="6" t="str">
        <f>IFERROR(INDEX(tblTeamSch[Overall Travel Score],MATCH(tblTeamSch[[#This Row],[Opponent]],tblTeamSch[Team],0)),"")</f>
        <v/>
      </c>
      <c r="Y1669" s="6" cm="1">
        <f t="array" ref="Y1669">IF(Y1668="Num",1,IF(Y1668="","",IF(Y1668+1&gt;TotalNumRegGames*2,"",Y1668+1)))</f>
        <v>1668</v>
      </c>
    </row>
    <row r="1670" spans="1:25" ht="13.35" customHeight="1" x14ac:dyDescent="0.3">
      <c r="A1670" s="6" cm="1">
        <f t="array" ref="A16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965</v>
      </c>
      <c r="B1670" s="6" cm="1">
        <f t="array" ref="B16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70" s="6">
        <f>IFERROR(INDEX([1]!tblSchedule[Week Game Scheduled],MATCH(tblTeamSch[[#This Row],[Game Num]],[1]!tblSchedule[GameNum],0)),"")</f>
        <v>49</v>
      </c>
      <c r="D1670" s="6">
        <f>IFERROR(INDEX([1]!tblSchedule[Round],MATCH(tblTeamSch[[#This Row],[Game Num]],[1]!tblSchedule[GameNum],0)),"")</f>
        <v>1</v>
      </c>
      <c r="E1670" s="6">
        <f>IFERROR(INDEX([1]!tblSchedule[Rnd Sch],MATCH(tblTeamSch[[#This Row],[Game Num]],[1]!tblSchedule[GameNum],0)),"")</f>
        <v>1</v>
      </c>
      <c r="F1670" s="6" t="str">
        <f>IFERROR(INDEX([1]!tblSchedule[DLC],MATCH(tblTeamSch[[#This Row],[Game Num]],[1]!tblSchedule[GameNum],0)),"")</f>
        <v>6G3</v>
      </c>
      <c r="G1670" s="7" t="str">
        <f>IFERROR(INDEX([1]!tblSchedule[Facility],MATCH(tblTeamSch[[#This Row],[Game Num]],[1]!tblSchedule[GameNum],0)),"")</f>
        <v>St. Martha Gym (Bethany Center)</v>
      </c>
      <c r="H1670" s="8">
        <f>IFERROR(INDEX([1]!tblSchedule[Game Date],MATCH(tblTeamSch[[#This Row],[Game Num]],[1]!tblSchedule[GameNum],0)),"")</f>
        <v>45997</v>
      </c>
      <c r="I1670" s="9">
        <f>IFERROR(INDEX([1]!tblSchedule[Game Time],MATCH(tblTeamSch[[#This Row],[Game Num]],[1]!tblSchedule[GameNum],0)),"")</f>
        <v>0.54166666666666663</v>
      </c>
      <c r="J1670" s="10" t="str">
        <f>IFERROR(INDEX([1]!tblTeams[Organization],MATCH(tblTeamSch[[#This Row],[Team]],[1]!tblTeams[Team],0)),"")</f>
        <v>St. Martha</v>
      </c>
      <c r="K1670" s="10" t="str">
        <f>IFERROR(INDEX([1]!tblOrg[Abbr],MATCH(tblTeamSch[[#This Row],[Org]],[1]!tblOrg[Organization],0)),"")</f>
        <v>Mart</v>
      </c>
      <c r="L1670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0" s="10" t="str">
        <f>IFERROR(INDEX(IF(tblTeamSch[[#This Row],[1vs2]]=1,[1]!tblSchedule[Team 2 Name],[1]!tblSchedule[Team 1 Name]),MATCH(tblTeamSch[[#This Row],[Game Num]],[1]!tblSchedule[GameNum],0)),"")</f>
        <v>St. Margaret Mary BB 6G#3 Red</v>
      </c>
      <c r="N1670" s="6"/>
      <c r="O1670" s="6"/>
      <c r="P1670" s="6"/>
      <c r="Q1670" s="6">
        <f>INDEX([1]!tblSchedule[Home Game],MATCH(tblTeamSch[[#This Row],[Game Num]],[1]!tblSchedule[GameNum],0))</f>
        <v>1</v>
      </c>
      <c r="R1670" s="7" t="e">
        <f>IF(COUNTIFS(tblTeamSch[Team],tblTeamSch[[#This Row],[Team]],#REF!,1)&gt;1,"Y","")</f>
        <v>#REF!</v>
      </c>
      <c r="S1670" s="6">
        <f>INDEX([1]!tblLoc[Score],MATCH(INDEX([1]!tblOrg[Loc],MATCH(tblTeamSch[[#This Row],[Org]],[1]!tblOrg[Organization],0)),[1]!tblLoc[Loc],0))</f>
        <v>0</v>
      </c>
      <c r="T1670" s="6" t="e">
        <f>INDEX([1]!tblLoc[Score],MATCH(INDEX([1]!tblOrg[Loc],MATCH(#REF!,[1]!tblOrg[Abbr],0)),[1]!tblLoc[Loc],0))</f>
        <v>#REF!</v>
      </c>
      <c r="U1670" s="6">
        <f>IFERROR(INDEX([1]!tblLoc[Score],MATCH(INDEX([1]!tblOrg[Loc],MATCH(INDEX(FacList,MATCH(tblTeamSch[[#This Row],[Facility]],INDEX(FacList,,1),0),3),[1]!tblOrg[Org Num],0)),[1]!tblLoc[Loc],0)),"")</f>
        <v>0</v>
      </c>
      <c r="V1670" s="6">
        <f>IF(OR(tblTeamSch[[#This Row],[Court]]="",tblTeamSch[[#This Row],[Home]]&gt;0),0,IF(tblTeamSch[[#This Row],[Court]]&lt;10,0,IF(tblTeamSch[[#This Row],[Home Court]]=10,0,10)))</f>
        <v>0</v>
      </c>
      <c r="W1670" s="6" t="e">
        <f>COUNTIFS(tblTeamSch[Travel Score for Game],10,tblTeamSch[Home],0,#REF!,#REF!)</f>
        <v>#REF!</v>
      </c>
      <c r="X1670" s="6" t="str">
        <f>IFERROR(INDEX(tblTeamSch[Overall Travel Score],MATCH(tblTeamSch[[#This Row],[Opponent]],tblTeamSch[Team],0)),"")</f>
        <v/>
      </c>
      <c r="Y1670" s="6" cm="1">
        <f t="array" ref="Y1670">IF(Y1669="Num",1,IF(Y1669="","",IF(Y1669+1&gt;TotalNumRegGames*2,"",Y1669+1)))</f>
        <v>1669</v>
      </c>
    </row>
    <row r="1671" spans="1:25" ht="13.35" customHeight="1" x14ac:dyDescent="0.3">
      <c r="A1671" s="6" cm="1">
        <f t="array" ref="A16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969</v>
      </c>
      <c r="B1671" s="6" cm="1">
        <f t="array" ref="B16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71" s="6">
        <f>IFERROR(INDEX([1]!tblSchedule[Week Game Scheduled],MATCH(tblTeamSch[[#This Row],[Game Num]],[1]!tblSchedule[GameNum],0)),"")</f>
        <v>50</v>
      </c>
      <c r="D1671" s="6">
        <f>IFERROR(INDEX([1]!tblSchedule[Round],MATCH(tblTeamSch[[#This Row],[Game Num]],[1]!tblSchedule[GameNum],0)),"")</f>
        <v>2</v>
      </c>
      <c r="E1671" s="6">
        <f>IFERROR(INDEX([1]!tblSchedule[Rnd Sch],MATCH(tblTeamSch[[#This Row],[Game Num]],[1]!tblSchedule[GameNum],0)),"")</f>
        <v>2</v>
      </c>
      <c r="F1671" s="6" t="str">
        <f>IFERROR(INDEX([1]!tblSchedule[DLC],MATCH(tblTeamSch[[#This Row],[Game Num]],[1]!tblSchedule[GameNum],0)),"")</f>
        <v>6G3</v>
      </c>
      <c r="G1671" s="7" t="str">
        <f>IFERROR(INDEX([1]!tblSchedule[Facility],MATCH(tblTeamSch[[#This Row],[Game Num]],[1]!tblSchedule[GameNum],0)),"")</f>
        <v>Saint Andrew Academy Gym</v>
      </c>
      <c r="H1671" s="8">
        <f>IFERROR(INDEX([1]!tblSchedule[Game Date],MATCH(tblTeamSch[[#This Row],[Game Num]],[1]!tblSchedule[GameNum],0)),"")</f>
        <v>46004</v>
      </c>
      <c r="I1671" s="9">
        <f>IFERROR(INDEX([1]!tblSchedule[Game Time],MATCH(tblTeamSch[[#This Row],[Game Num]],[1]!tblSchedule[GameNum],0)),"")</f>
        <v>0.5</v>
      </c>
      <c r="J1671" s="10" t="str">
        <f>IFERROR(INDEX([1]!tblTeams[Organization],MATCH(tblTeamSch[[#This Row],[Team]],[1]!tblTeams[Team],0)),"")</f>
        <v>St. Martha</v>
      </c>
      <c r="K1671" s="10" t="str">
        <f>IFERROR(INDEX([1]!tblOrg[Abbr],MATCH(tblTeamSch[[#This Row],[Org]],[1]!tblOrg[Organization],0)),"")</f>
        <v>Mart</v>
      </c>
      <c r="L1671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1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671" s="6"/>
      <c r="O1671" s="6"/>
      <c r="P1671" s="6"/>
      <c r="Q1671" s="6">
        <f>INDEX([1]!tblSchedule[Home Game],MATCH(tblTeamSch[[#This Row],[Game Num]],[1]!tblSchedule[GameNum],0))</f>
        <v>0</v>
      </c>
      <c r="R1671" s="7" t="e">
        <f>IF(COUNTIFS(tblTeamSch[Team],tblTeamSch[[#This Row],[Team]],#REF!,1)&gt;1,"Y","")</f>
        <v>#REF!</v>
      </c>
      <c r="S1671" s="6">
        <f>INDEX([1]!tblLoc[Score],MATCH(INDEX([1]!tblOrg[Loc],MATCH(tblTeamSch[[#This Row],[Org]],[1]!tblOrg[Organization],0)),[1]!tblLoc[Loc],0))</f>
        <v>0</v>
      </c>
      <c r="T1671" s="6" t="e">
        <f>INDEX([1]!tblLoc[Score],MATCH(INDEX([1]!tblOrg[Loc],MATCH(#REF!,[1]!tblOrg[Abbr],0)),[1]!tblLoc[Loc],0))</f>
        <v>#REF!</v>
      </c>
      <c r="U1671" s="6">
        <f>IFERROR(INDEX([1]!tblLoc[Score],MATCH(INDEX([1]!tblOrg[Loc],MATCH(INDEX(FacList,MATCH(tblTeamSch[[#This Row],[Facility]],INDEX(FacList,,1),0),3),[1]!tblOrg[Org Num],0)),[1]!tblLoc[Loc],0)),"")</f>
        <v>10</v>
      </c>
      <c r="V1671" s="6">
        <f>IF(OR(tblTeamSch[[#This Row],[Court]]="",tblTeamSch[[#This Row],[Home]]&gt;0),0,IF(tblTeamSch[[#This Row],[Court]]&lt;10,0,IF(tblTeamSch[[#This Row],[Home Court]]=10,0,10)))</f>
        <v>10</v>
      </c>
      <c r="W1671" s="6" t="e">
        <f>COUNTIFS(tblTeamSch[Travel Score for Game],10,tblTeamSch[Home],0,#REF!,#REF!)</f>
        <v>#REF!</v>
      </c>
      <c r="X1671" s="6" t="str">
        <f>IFERROR(INDEX(tblTeamSch[Overall Travel Score],MATCH(tblTeamSch[[#This Row],[Opponent]],tblTeamSch[Team],0)),"")</f>
        <v/>
      </c>
      <c r="Y1671" s="6" cm="1">
        <f t="array" ref="Y1671">IF(Y1670="Num",1,IF(Y1670="","",IF(Y1670+1&gt;TotalNumRegGames*2,"",Y1670+1)))</f>
        <v>1670</v>
      </c>
    </row>
    <row r="1672" spans="1:25" ht="13.35" customHeight="1" x14ac:dyDescent="0.3">
      <c r="A1672" s="6" cm="1">
        <f t="array" ref="A16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975</v>
      </c>
      <c r="B1672" s="6" cm="1">
        <f t="array" ref="B16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72" s="6">
        <f>IFERROR(INDEX([1]!tblSchedule[Week Game Scheduled],MATCH(tblTeamSch[[#This Row],[Game Num]],[1]!tblSchedule[GameNum],0)),"")</f>
        <v>5</v>
      </c>
      <c r="D1672" s="6">
        <f>IFERROR(INDEX([1]!tblSchedule[Round],MATCH(tblTeamSch[[#This Row],[Game Num]],[1]!tblSchedule[GameNum],0)),"")</f>
        <v>3</v>
      </c>
      <c r="E1672" s="6">
        <f>IFERROR(INDEX([1]!tblSchedule[Rnd Sch],MATCH(tblTeamSch[[#This Row],[Game Num]],[1]!tblSchedule[GameNum],0)),"")</f>
        <v>3</v>
      </c>
      <c r="F1672" s="6" t="str">
        <f>IFERROR(INDEX([1]!tblSchedule[DLC],MATCH(tblTeamSch[[#This Row],[Game Num]],[1]!tblSchedule[GameNum],0)),"")</f>
        <v>6G3</v>
      </c>
      <c r="G1672" s="7" t="str">
        <f>IFERROR(INDEX([1]!tblSchedule[Facility],MATCH(tblTeamSch[[#This Row],[Game Num]],[1]!tblSchedule[GameNum],0)),"")</f>
        <v>Ascension Gym</v>
      </c>
      <c r="H1672" s="8">
        <f>IFERROR(INDEX([1]!tblSchedule[Game Date],MATCH(tblTeamSch[[#This Row],[Game Num]],[1]!tblSchedule[GameNum],0)),"")</f>
        <v>46025</v>
      </c>
      <c r="I1672" s="9">
        <f>IFERROR(INDEX([1]!tblSchedule[Game Time],MATCH(tblTeamSch[[#This Row],[Game Num]],[1]!tblSchedule[GameNum],0)),"")</f>
        <v>0.5</v>
      </c>
      <c r="J1672" s="10" t="str">
        <f>IFERROR(INDEX([1]!tblTeams[Organization],MATCH(tblTeamSch[[#This Row],[Team]],[1]!tblTeams[Team],0)),"")</f>
        <v>St. Martha</v>
      </c>
      <c r="K1672" s="10" t="str">
        <f>IFERROR(INDEX([1]!tblOrg[Abbr],MATCH(tblTeamSch[[#This Row],[Org]],[1]!tblOrg[Organization],0)),"")</f>
        <v>Mart</v>
      </c>
      <c r="L1672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2" s="10" t="str">
        <f>IFERROR(INDEX(IF(tblTeamSch[[#This Row],[1vs2]]=1,[1]!tblSchedule[Team 2 Name],[1]!tblSchedule[Team 1 Name]),MATCH(tblTeamSch[[#This Row],[Game Num]],[1]!tblSchedule[GameNum],0)),"")</f>
        <v>Ascension BB 6G#2</v>
      </c>
      <c r="N1672" s="6"/>
      <c r="O1672" s="6"/>
      <c r="P1672" s="6"/>
      <c r="Q1672" s="6">
        <f>INDEX([1]!tblSchedule[Home Game],MATCH(tblTeamSch[[#This Row],[Game Num]],[1]!tblSchedule[GameNum],0))</f>
        <v>1</v>
      </c>
      <c r="R1672" s="7" t="e">
        <f>IF(COUNTIFS(tblTeamSch[Team],tblTeamSch[[#This Row],[Team]],#REF!,1)&gt;1,"Y","")</f>
        <v>#REF!</v>
      </c>
      <c r="S1672" s="6">
        <f>INDEX([1]!tblLoc[Score],MATCH(INDEX([1]!tblOrg[Loc],MATCH(tblTeamSch[[#This Row],[Org]],[1]!tblOrg[Organization],0)),[1]!tblLoc[Loc],0))</f>
        <v>0</v>
      </c>
      <c r="T1672" s="6" t="e">
        <f>INDEX([1]!tblLoc[Score],MATCH(INDEX([1]!tblOrg[Loc],MATCH(#REF!,[1]!tblOrg[Abbr],0)),[1]!tblLoc[Loc],0))</f>
        <v>#REF!</v>
      </c>
      <c r="U1672" s="6">
        <f>IFERROR(INDEX([1]!tblLoc[Score],MATCH(INDEX([1]!tblOrg[Loc],MATCH(INDEX(FacList,MATCH(tblTeamSch[[#This Row],[Facility]],INDEX(FacList,,1),0),3),[1]!tblOrg[Org Num],0)),[1]!tblLoc[Loc],0)),"")</f>
        <v>0</v>
      </c>
      <c r="V1672" s="6">
        <f>IF(OR(tblTeamSch[[#This Row],[Court]]="",tblTeamSch[[#This Row],[Home]]&gt;0),0,IF(tblTeamSch[[#This Row],[Court]]&lt;10,0,IF(tblTeamSch[[#This Row],[Home Court]]=10,0,10)))</f>
        <v>0</v>
      </c>
      <c r="W1672" s="6" t="e">
        <f>COUNTIFS(tblTeamSch[Travel Score for Game],10,tblTeamSch[Home],0,#REF!,#REF!)</f>
        <v>#REF!</v>
      </c>
      <c r="X1672" s="6" t="str">
        <f>IFERROR(INDEX(tblTeamSch[Overall Travel Score],MATCH(tblTeamSch[[#This Row],[Opponent]],tblTeamSch[Team],0)),"")</f>
        <v/>
      </c>
      <c r="Y1672" s="6" cm="1">
        <f t="array" ref="Y1672">IF(Y1671="Num",1,IF(Y1671="","",IF(Y1671+1&gt;TotalNumRegGames*2,"",Y1671+1)))</f>
        <v>1671</v>
      </c>
    </row>
    <row r="1673" spans="1:25" ht="13.35" customHeight="1" x14ac:dyDescent="0.3">
      <c r="A1673" s="6" cm="1">
        <f t="array" ref="A16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982</v>
      </c>
      <c r="B1673" s="6" cm="1">
        <f t="array" ref="B16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3" s="6">
        <f>IFERROR(INDEX([1]!tblSchedule[Week Game Scheduled],MATCH(tblTeamSch[[#This Row],[Game Num]],[1]!tblSchedule[GameNum],0)),"")</f>
        <v>6</v>
      </c>
      <c r="D1673" s="6">
        <f>IFERROR(INDEX([1]!tblSchedule[Round],MATCH(tblTeamSch[[#This Row],[Game Num]],[1]!tblSchedule[GameNum],0)),"")</f>
        <v>4</v>
      </c>
      <c r="E1673" s="6">
        <f>IFERROR(INDEX([1]!tblSchedule[Rnd Sch],MATCH(tblTeamSch[[#This Row],[Game Num]],[1]!tblSchedule[GameNum],0)),"")</f>
        <v>4</v>
      </c>
      <c r="F1673" s="6" t="str">
        <f>IFERROR(INDEX([1]!tblSchedule[DLC],MATCH(tblTeamSch[[#This Row],[Game Num]],[1]!tblSchedule[GameNum],0)),"")</f>
        <v>6G3</v>
      </c>
      <c r="G1673" s="7" t="str">
        <f>IFERROR(INDEX([1]!tblSchedule[Facility],MATCH(tblTeamSch[[#This Row],[Game Num]],[1]!tblSchedule[GameNum],0)),"")</f>
        <v>St. Martha Gym (Bethany Center)</v>
      </c>
      <c r="H1673" s="8">
        <f>IFERROR(INDEX([1]!tblSchedule[Game Date],MATCH(tblTeamSch[[#This Row],[Game Num]],[1]!tblSchedule[GameNum],0)),"")</f>
        <v>46032</v>
      </c>
      <c r="I1673" s="9">
        <f>IFERROR(INDEX([1]!tblSchedule[Game Time],MATCH(tblTeamSch[[#This Row],[Game Num]],[1]!tblSchedule[GameNum],0)),"")</f>
        <v>0.45833333333333331</v>
      </c>
      <c r="J1673" s="10" t="str">
        <f>IFERROR(INDEX([1]!tblTeams[Organization],MATCH(tblTeamSch[[#This Row],[Team]],[1]!tblTeams[Team],0)),"")</f>
        <v>St. Martha</v>
      </c>
      <c r="K1673" s="10" t="str">
        <f>IFERROR(INDEX([1]!tblOrg[Abbr],MATCH(tblTeamSch[[#This Row],[Org]],[1]!tblOrg[Organization],0)),"")</f>
        <v>Mart</v>
      </c>
      <c r="L1673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3" s="10" t="str">
        <f>IFERROR(INDEX(IF(tblTeamSch[[#This Row],[1vs2]]=1,[1]!tblSchedule[Team 2 Name],[1]!tblSchedule[Team 1 Name]),MATCH(tblTeamSch[[#This Row],[Game Num]],[1]!tblSchedule[GameNum],0)),"")</f>
        <v>Holy Trinity BB 5/6G Red</v>
      </c>
      <c r="N1673" s="6"/>
      <c r="O1673" s="6"/>
      <c r="P1673" s="6"/>
      <c r="Q1673" s="6">
        <f>INDEX([1]!tblSchedule[Home Game],MATCH(tblTeamSch[[#This Row],[Game Num]],[1]!tblSchedule[GameNum],0))</f>
        <v>1</v>
      </c>
      <c r="R1673" s="7" t="e">
        <f>IF(COUNTIFS(tblTeamSch[Team],tblTeamSch[[#This Row],[Team]],#REF!,1)&gt;1,"Y","")</f>
        <v>#REF!</v>
      </c>
      <c r="S1673" s="6">
        <f>INDEX([1]!tblLoc[Score],MATCH(INDEX([1]!tblOrg[Loc],MATCH(tblTeamSch[[#This Row],[Org]],[1]!tblOrg[Organization],0)),[1]!tblLoc[Loc],0))</f>
        <v>0</v>
      </c>
      <c r="T1673" s="6" t="e">
        <f>INDEX([1]!tblLoc[Score],MATCH(INDEX([1]!tblOrg[Loc],MATCH(#REF!,[1]!tblOrg[Abbr],0)),[1]!tblLoc[Loc],0))</f>
        <v>#REF!</v>
      </c>
      <c r="U1673" s="6">
        <f>IFERROR(INDEX([1]!tblLoc[Score],MATCH(INDEX([1]!tblOrg[Loc],MATCH(INDEX(FacList,MATCH(tblTeamSch[[#This Row],[Facility]],INDEX(FacList,,1),0),3),[1]!tblOrg[Org Num],0)),[1]!tblLoc[Loc],0)),"")</f>
        <v>0</v>
      </c>
      <c r="V1673" s="6">
        <f>IF(OR(tblTeamSch[[#This Row],[Court]]="",tblTeamSch[[#This Row],[Home]]&gt;0),0,IF(tblTeamSch[[#This Row],[Court]]&lt;10,0,IF(tblTeamSch[[#This Row],[Home Court]]=10,0,10)))</f>
        <v>0</v>
      </c>
      <c r="W1673" s="6" t="e">
        <f>COUNTIFS(tblTeamSch[Travel Score for Game],10,tblTeamSch[Home],0,#REF!,#REF!)</f>
        <v>#REF!</v>
      </c>
      <c r="X1673" s="6" t="str">
        <f>IFERROR(INDEX(tblTeamSch[Overall Travel Score],MATCH(tblTeamSch[[#This Row],[Opponent]],tblTeamSch[Team],0)),"")</f>
        <v/>
      </c>
      <c r="Y1673" s="6" cm="1">
        <f t="array" ref="Y1673">IF(Y1672="Num",1,IF(Y1672="","",IF(Y1672+1&gt;TotalNumRegGames*2,"",Y1672+1)))</f>
        <v>1672</v>
      </c>
    </row>
    <row r="1674" spans="1:25" ht="13.35" customHeight="1" x14ac:dyDescent="0.3">
      <c r="A1674" s="6" cm="1">
        <f t="array" ref="A16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987</v>
      </c>
      <c r="B1674" s="6" cm="1">
        <f t="array" ref="B16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4" s="6">
        <f>IFERROR(INDEX([1]!tblSchedule[Week Game Scheduled],MATCH(tblTeamSch[[#This Row],[Game Num]],[1]!tblSchedule[GameNum],0)),"")</f>
        <v>7</v>
      </c>
      <c r="D1674" s="6">
        <f>IFERROR(INDEX([1]!tblSchedule[Round],MATCH(tblTeamSch[[#This Row],[Game Num]],[1]!tblSchedule[GameNum],0)),"")</f>
        <v>5</v>
      </c>
      <c r="E1674" s="6">
        <f>IFERROR(INDEX([1]!tblSchedule[Rnd Sch],MATCH(tblTeamSch[[#This Row],[Game Num]],[1]!tblSchedule[GameNum],0)),"")</f>
        <v>5</v>
      </c>
      <c r="F1674" s="6" t="str">
        <f>IFERROR(INDEX([1]!tblSchedule[DLC],MATCH(tblTeamSch[[#This Row],[Game Num]],[1]!tblSchedule[GameNum],0)),"")</f>
        <v>6G3</v>
      </c>
      <c r="G1674" s="7" t="str">
        <f>IFERROR(INDEX([1]!tblSchedule[Facility],MATCH(tblTeamSch[[#This Row],[Game Num]],[1]!tblSchedule[GameNum],0)),"")</f>
        <v>St. Margaret Mary Gym</v>
      </c>
      <c r="H1674" s="8">
        <f>IFERROR(INDEX([1]!tblSchedule[Game Date],MATCH(tblTeamSch[[#This Row],[Game Num]],[1]!tblSchedule[GameNum],0)),"")</f>
        <v>46039</v>
      </c>
      <c r="I1674" s="9">
        <f>IFERROR(INDEX([1]!tblSchedule[Game Time],MATCH(tblTeamSch[[#This Row],[Game Num]],[1]!tblSchedule[GameNum],0)),"")</f>
        <v>0.54166666666666663</v>
      </c>
      <c r="J1674" s="10" t="str">
        <f>IFERROR(INDEX([1]!tblTeams[Organization],MATCH(tblTeamSch[[#This Row],[Team]],[1]!tblTeams[Team],0)),"")</f>
        <v>St. Martha</v>
      </c>
      <c r="K1674" s="10" t="str">
        <f>IFERROR(INDEX([1]!tblOrg[Abbr],MATCH(tblTeamSch[[#This Row],[Org]],[1]!tblOrg[Organization],0)),"")</f>
        <v>Mart</v>
      </c>
      <c r="L1674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4" s="10" t="str">
        <f>IFERROR(INDEX(IF(tblTeamSch[[#This Row],[1vs2]]=1,[1]!tblSchedule[Team 2 Name],[1]!tblSchedule[Team 1 Name]),MATCH(tblTeamSch[[#This Row],[Game Num]],[1]!tblSchedule[GameNum],0)),"")</f>
        <v>St. Margaret Mary BB 6G#3 Black</v>
      </c>
      <c r="N1674" s="6"/>
      <c r="O1674" s="6"/>
      <c r="P1674" s="6"/>
      <c r="Q1674" s="6">
        <f>INDEX([1]!tblSchedule[Home Game],MATCH(tblTeamSch[[#This Row],[Game Num]],[1]!tblSchedule[GameNum],0))</f>
        <v>1</v>
      </c>
      <c r="R1674" s="7" t="e">
        <f>IF(COUNTIFS(tblTeamSch[Team],tblTeamSch[[#This Row],[Team]],#REF!,1)&gt;1,"Y","")</f>
        <v>#REF!</v>
      </c>
      <c r="S1674" s="6">
        <f>INDEX([1]!tblLoc[Score],MATCH(INDEX([1]!tblOrg[Loc],MATCH(tblTeamSch[[#This Row],[Org]],[1]!tblOrg[Organization],0)),[1]!tblLoc[Loc],0))</f>
        <v>0</v>
      </c>
      <c r="T1674" s="6" t="e">
        <f>INDEX([1]!tblLoc[Score],MATCH(INDEX([1]!tblOrg[Loc],MATCH(#REF!,[1]!tblOrg[Abbr],0)),[1]!tblLoc[Loc],0))</f>
        <v>#REF!</v>
      </c>
      <c r="U1674" s="6">
        <f>IFERROR(INDEX([1]!tblLoc[Score],MATCH(INDEX([1]!tblOrg[Loc],MATCH(INDEX(FacList,MATCH(tblTeamSch[[#This Row],[Facility]],INDEX(FacList,,1),0),3),[1]!tblOrg[Org Num],0)),[1]!tblLoc[Loc],0)),"")</f>
        <v>0</v>
      </c>
      <c r="V1674" s="6">
        <f>IF(OR(tblTeamSch[[#This Row],[Court]]="",tblTeamSch[[#This Row],[Home]]&gt;0),0,IF(tblTeamSch[[#This Row],[Court]]&lt;10,0,IF(tblTeamSch[[#This Row],[Home Court]]=10,0,10)))</f>
        <v>0</v>
      </c>
      <c r="W1674" s="6" t="e">
        <f>COUNTIFS(tblTeamSch[Travel Score for Game],10,tblTeamSch[Home],0,#REF!,#REF!)</f>
        <v>#REF!</v>
      </c>
      <c r="X1674" s="6" t="str">
        <f>IFERROR(INDEX(tblTeamSch[Overall Travel Score],MATCH(tblTeamSch[[#This Row],[Opponent]],tblTeamSch[Team],0)),"")</f>
        <v/>
      </c>
      <c r="Y1674" s="6" cm="1">
        <f t="array" ref="Y1674">IF(Y1673="Num",1,IF(Y1673="","",IF(Y1673+1&gt;TotalNumRegGames*2,"",Y1673+1)))</f>
        <v>1673</v>
      </c>
    </row>
    <row r="1675" spans="1:25" ht="13.35" customHeight="1" x14ac:dyDescent="0.3">
      <c r="A1675" s="6" cm="1">
        <f t="array" ref="A16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992</v>
      </c>
      <c r="B1675" s="6" cm="1">
        <f t="array" ref="B16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5" s="6">
        <f>IFERROR(INDEX([1]!tblSchedule[Week Game Scheduled],MATCH(tblTeamSch[[#This Row],[Game Num]],[1]!tblSchedule[GameNum],0)),"")</f>
        <v>8</v>
      </c>
      <c r="D1675" s="6">
        <f>IFERROR(INDEX([1]!tblSchedule[Round],MATCH(tblTeamSch[[#This Row],[Game Num]],[1]!tblSchedule[GameNum],0)),"")</f>
        <v>6</v>
      </c>
      <c r="E1675" s="6">
        <f>IFERROR(INDEX([1]!tblSchedule[Rnd Sch],MATCH(tblTeamSch[[#This Row],[Game Num]],[1]!tblSchedule[GameNum],0)),"")</f>
        <v>6</v>
      </c>
      <c r="F1675" s="6" t="str">
        <f>IFERROR(INDEX([1]!tblSchedule[DLC],MATCH(tblTeamSch[[#This Row],[Game Num]],[1]!tblSchedule[GameNum],0)),"")</f>
        <v>6G3</v>
      </c>
      <c r="G1675" s="7" t="str">
        <f>IFERROR(INDEX([1]!tblSchedule[Facility],MATCH(tblTeamSch[[#This Row],[Game Num]],[1]!tblSchedule[GameNum],0)),"")</f>
        <v>Holy Trinity Parish School</v>
      </c>
      <c r="H1675" s="8">
        <f>IFERROR(INDEX([1]!tblSchedule[Game Date],MATCH(tblTeamSch[[#This Row],[Game Num]],[1]!tblSchedule[GameNum],0)),"")</f>
        <v>46046</v>
      </c>
      <c r="I1675" s="9">
        <f>IFERROR(INDEX([1]!tblSchedule[Game Time],MATCH(tblTeamSch[[#This Row],[Game Num]],[1]!tblSchedule[GameNum],0)),"")</f>
        <v>0.375</v>
      </c>
      <c r="J1675" s="10" t="str">
        <f>IFERROR(INDEX([1]!tblTeams[Organization],MATCH(tblTeamSch[[#This Row],[Team]],[1]!tblTeams[Team],0)),"")</f>
        <v>St. Martha</v>
      </c>
      <c r="K1675" s="10" t="str">
        <f>IFERROR(INDEX([1]!tblOrg[Abbr],MATCH(tblTeamSch[[#This Row],[Org]],[1]!tblOrg[Organization],0)),"")</f>
        <v>Mart</v>
      </c>
      <c r="L1675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5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1675" s="6"/>
      <c r="O1675" s="6"/>
      <c r="P1675" s="6"/>
      <c r="Q1675" s="6">
        <f>INDEX([1]!tblSchedule[Home Game],MATCH(tblTeamSch[[#This Row],[Game Num]],[1]!tblSchedule[GameNum],0))</f>
        <v>1</v>
      </c>
      <c r="R1675" s="7" t="e">
        <f>IF(COUNTIFS(tblTeamSch[Team],tblTeamSch[[#This Row],[Team]],#REF!,1)&gt;1,"Y","")</f>
        <v>#REF!</v>
      </c>
      <c r="S1675" s="6">
        <f>INDEX([1]!tblLoc[Score],MATCH(INDEX([1]!tblOrg[Loc],MATCH(tblTeamSch[[#This Row],[Org]],[1]!tblOrg[Organization],0)),[1]!tblLoc[Loc],0))</f>
        <v>0</v>
      </c>
      <c r="T1675" s="6" t="e">
        <f>INDEX([1]!tblLoc[Score],MATCH(INDEX([1]!tblOrg[Loc],MATCH(#REF!,[1]!tblOrg[Abbr],0)),[1]!tblLoc[Loc],0))</f>
        <v>#REF!</v>
      </c>
      <c r="U1675" s="6">
        <f>IFERROR(INDEX([1]!tblLoc[Score],MATCH(INDEX([1]!tblOrg[Loc],MATCH(INDEX(FacList,MATCH(tblTeamSch[[#This Row],[Facility]],INDEX(FacList,,1),0),3),[1]!tblOrg[Org Num],0)),[1]!tblLoc[Loc],0)),"")</f>
        <v>0</v>
      </c>
      <c r="V1675" s="6">
        <f>IF(OR(tblTeamSch[[#This Row],[Court]]="",tblTeamSch[[#This Row],[Home]]&gt;0),0,IF(tblTeamSch[[#This Row],[Court]]&lt;10,0,IF(tblTeamSch[[#This Row],[Home Court]]=10,0,10)))</f>
        <v>0</v>
      </c>
      <c r="W1675" s="6" t="e">
        <f>COUNTIFS(tblTeamSch[Travel Score for Game],10,tblTeamSch[Home],0,#REF!,#REF!)</f>
        <v>#REF!</v>
      </c>
      <c r="X1675" s="6" t="str">
        <f>IFERROR(INDEX(tblTeamSch[Overall Travel Score],MATCH(tblTeamSch[[#This Row],[Opponent]],tblTeamSch[Team],0)),"")</f>
        <v/>
      </c>
      <c r="Y1675" s="6" cm="1">
        <f t="array" ref="Y1675">IF(Y1674="Num",1,IF(Y1674="","",IF(Y1674+1&gt;TotalNumRegGames*2,"",Y1674+1)))</f>
        <v>1674</v>
      </c>
    </row>
    <row r="1676" spans="1:25" ht="13.35" customHeight="1" x14ac:dyDescent="0.3">
      <c r="A1676" s="6" cm="1">
        <f t="array" ref="A16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996</v>
      </c>
      <c r="B1676" s="6" cm="1">
        <f t="array" ref="B16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6" s="6">
        <f>IFERROR(INDEX([1]!tblSchedule[Week Game Scheduled],MATCH(tblTeamSch[[#This Row],[Game Num]],[1]!tblSchedule[GameNum],0)),"")</f>
        <v>9</v>
      </c>
      <c r="D1676" s="6">
        <f>IFERROR(INDEX([1]!tblSchedule[Round],MATCH(tblTeamSch[[#This Row],[Game Num]],[1]!tblSchedule[GameNum],0)),"")</f>
        <v>7</v>
      </c>
      <c r="E1676" s="6">
        <f>IFERROR(INDEX([1]!tblSchedule[Rnd Sch],MATCH(tblTeamSch[[#This Row],[Game Num]],[1]!tblSchedule[GameNum],0)),"")</f>
        <v>7</v>
      </c>
      <c r="F1676" s="6" t="str">
        <f>IFERROR(INDEX([1]!tblSchedule[DLC],MATCH(tblTeamSch[[#This Row],[Game Num]],[1]!tblSchedule[GameNum],0)),"")</f>
        <v>6G3</v>
      </c>
      <c r="G1676" s="7" t="str">
        <f>IFERROR(INDEX([1]!tblSchedule[Facility],MATCH(tblTeamSch[[#This Row],[Game Num]],[1]!tblSchedule[GameNum],0)),"")</f>
        <v>St. Michael Community Center</v>
      </c>
      <c r="H1676" s="8">
        <f>IFERROR(INDEX([1]!tblSchedule[Game Date],MATCH(tblTeamSch[[#This Row],[Game Num]],[1]!tblSchedule[GameNum],0)),"")</f>
        <v>46053</v>
      </c>
      <c r="I1676" s="9">
        <f>IFERROR(INDEX([1]!tblSchedule[Game Time],MATCH(tblTeamSch[[#This Row],[Game Num]],[1]!tblSchedule[GameNum],0)),"")</f>
        <v>0.45833333333333331</v>
      </c>
      <c r="J1676" s="10" t="str">
        <f>IFERROR(INDEX([1]!tblTeams[Organization],MATCH(tblTeamSch[[#This Row],[Team]],[1]!tblTeams[Team],0)),"")</f>
        <v>St. Martha</v>
      </c>
      <c r="K1676" s="10" t="str">
        <f>IFERROR(INDEX([1]!tblOrg[Abbr],MATCH(tblTeamSch[[#This Row],[Org]],[1]!tblOrg[Organization],0)),"")</f>
        <v>Mart</v>
      </c>
      <c r="L1676" s="10" t="str">
        <f>IFERROR(INDEX(IF(tblTeamSch[[#This Row],[1vs2]]=1,[1]!tblSchedule[Team 1 Name],[1]!tblSchedule[Team 2 Name]),MATCH(tblTeamSch[[#This Row],[Game Num]],[1]!tblSchedule[GameNum],0)),"")</f>
        <v>St Martha Basketball 6G#2</v>
      </c>
      <c r="M1676" s="10" t="str">
        <f>IFERROR(INDEX(IF(tblTeamSch[[#This Row],[1vs2]]=1,[1]!tblSchedule[Team 2 Name],[1]!tblSchedule[Team 1 Name]),MATCH(tblTeamSch[[#This Row],[Game Num]],[1]!tblSchedule[GameNum],0)),"")</f>
        <v>St Michael BB 6G#3</v>
      </c>
      <c r="N1676" s="6"/>
      <c r="O1676" s="6"/>
      <c r="P1676" s="6"/>
      <c r="Q1676" s="6">
        <f>INDEX([1]!tblSchedule[Home Game],MATCH(tblTeamSch[[#This Row],[Game Num]],[1]!tblSchedule[GameNum],0))</f>
        <v>1</v>
      </c>
      <c r="R1676" s="7" t="e">
        <f>IF(COUNTIFS(tblTeamSch[Team],tblTeamSch[[#This Row],[Team]],#REF!,1)&gt;1,"Y","")</f>
        <v>#REF!</v>
      </c>
      <c r="S1676" s="6">
        <f>INDEX([1]!tblLoc[Score],MATCH(INDEX([1]!tblOrg[Loc],MATCH(tblTeamSch[[#This Row],[Org]],[1]!tblOrg[Organization],0)),[1]!tblLoc[Loc],0))</f>
        <v>0</v>
      </c>
      <c r="T1676" s="6" t="e">
        <f>INDEX([1]!tblLoc[Score],MATCH(INDEX([1]!tblOrg[Loc],MATCH(#REF!,[1]!tblOrg[Abbr],0)),[1]!tblLoc[Loc],0))</f>
        <v>#REF!</v>
      </c>
      <c r="U1676" s="6">
        <f>IFERROR(INDEX([1]!tblLoc[Score],MATCH(INDEX([1]!tblOrg[Loc],MATCH(INDEX(FacList,MATCH(tblTeamSch[[#This Row],[Facility]],INDEX(FacList,,1),0),3),[1]!tblOrg[Org Num],0)),[1]!tblLoc[Loc],0)),"")</f>
        <v>7</v>
      </c>
      <c r="V1676" s="6">
        <f>IF(OR(tblTeamSch[[#This Row],[Court]]="",tblTeamSch[[#This Row],[Home]]&gt;0),0,IF(tblTeamSch[[#This Row],[Court]]&lt;10,0,IF(tblTeamSch[[#This Row],[Home Court]]=10,0,10)))</f>
        <v>0</v>
      </c>
      <c r="W1676" s="6" t="e">
        <f>COUNTIFS(tblTeamSch[Travel Score for Game],10,tblTeamSch[Home],0,#REF!,#REF!)</f>
        <v>#REF!</v>
      </c>
      <c r="X1676" s="6" t="str">
        <f>IFERROR(INDEX(tblTeamSch[Overall Travel Score],MATCH(tblTeamSch[[#This Row],[Opponent]],tblTeamSch[Team],0)),"")</f>
        <v/>
      </c>
      <c r="Y1676" s="6" cm="1">
        <f t="array" ref="Y1676">IF(Y1675="Num",1,IF(Y1675="","",IF(Y1675+1&gt;TotalNumRegGames*2,"",Y1675+1)))</f>
        <v>1675</v>
      </c>
    </row>
    <row r="1677" spans="1:25" ht="13.35" customHeight="1" x14ac:dyDescent="0.3">
      <c r="A1677" s="6" cm="1">
        <f t="array" ref="A16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</v>
      </c>
      <c r="B1677" s="6" cm="1">
        <f t="array" ref="B16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77" s="6">
        <f>IFERROR(INDEX([1]!tblSchedule[Week Game Scheduled],MATCH(tblTeamSch[[#This Row],[Game Num]],[1]!tblSchedule[GameNum],0)),"")</f>
        <v>49</v>
      </c>
      <c r="D1677" s="6">
        <f>IFERROR(INDEX([1]!tblSchedule[Round],MATCH(tblTeamSch[[#This Row],[Game Num]],[1]!tblSchedule[GameNum],0)),"")</f>
        <v>1</v>
      </c>
      <c r="E1677" s="6">
        <f>IFERROR(INDEX([1]!tblSchedule[Rnd Sch],MATCH(tblTeamSch[[#This Row],[Game Num]],[1]!tblSchedule[GameNum],0)),"")</f>
        <v>1</v>
      </c>
      <c r="F1677" s="6" t="str">
        <f>IFERROR(INDEX([1]!tblSchedule[DLC],MATCH(tblTeamSch[[#This Row],[Game Num]],[1]!tblSchedule[GameNum],0)),"")</f>
        <v>8B1A</v>
      </c>
      <c r="G1677" s="7" t="str">
        <f>IFERROR(INDEX([1]!tblSchedule[Facility],MATCH(tblTeamSch[[#This Row],[Game Num]],[1]!tblSchedule[GameNum],0)),"")</f>
        <v>St. Martha Gym (Bethany Center)</v>
      </c>
      <c r="H1677" s="8">
        <f>IFERROR(INDEX([1]!tblSchedule[Game Date],MATCH(tblTeamSch[[#This Row],[Game Num]],[1]!tblSchedule[GameNum],0)),"")</f>
        <v>45997</v>
      </c>
      <c r="I1677" s="9">
        <f>IFERROR(INDEX([1]!tblSchedule[Game Time],MATCH(tblTeamSch[[#This Row],[Game Num]],[1]!tblSchedule[GameNum],0)),"")</f>
        <v>0.375</v>
      </c>
      <c r="J1677" s="10" t="str">
        <f>IFERROR(INDEX([1]!tblTeams[Organization],MATCH(tblTeamSch[[#This Row],[Team]],[1]!tblTeams[Team],0)),"")</f>
        <v>St. Martha</v>
      </c>
      <c r="K1677" s="10" t="str">
        <f>IFERROR(INDEX([1]!tblOrg[Abbr],MATCH(tblTeamSch[[#This Row],[Org]],[1]!tblOrg[Organization],0)),"")</f>
        <v>Mart</v>
      </c>
      <c r="L1677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77" s="10" t="str">
        <f>IFERROR(INDEX(IF(tblTeamSch[[#This Row],[1vs2]]=1,[1]!tblSchedule[Team 2 Name],[1]!tblSchedule[Team 1 Name]),MATCH(tblTeamSch[[#This Row],[Game Num]],[1]!tblSchedule[GameNum],0)),"")</f>
        <v>OLOL 7/8 Boys #1</v>
      </c>
      <c r="N1677" s="6"/>
      <c r="O1677" s="6"/>
      <c r="P1677" s="6"/>
      <c r="Q1677" s="6">
        <f>INDEX([1]!tblSchedule[Home Game],MATCH(tblTeamSch[[#This Row],[Game Num]],[1]!tblSchedule[GameNum],0))</f>
        <v>1</v>
      </c>
      <c r="R1677" s="7" t="e">
        <f>IF(COUNTIFS(tblTeamSch[Team],tblTeamSch[[#This Row],[Team]],#REF!,1)&gt;1,"Y","")</f>
        <v>#REF!</v>
      </c>
      <c r="S1677" s="6">
        <f>INDEX([1]!tblLoc[Score],MATCH(INDEX([1]!tblOrg[Loc],MATCH(tblTeamSch[[#This Row],[Org]],[1]!tblOrg[Organization],0)),[1]!tblLoc[Loc],0))</f>
        <v>0</v>
      </c>
      <c r="T1677" s="6" t="e">
        <f>INDEX([1]!tblLoc[Score],MATCH(INDEX([1]!tblOrg[Loc],MATCH(#REF!,[1]!tblOrg[Abbr],0)),[1]!tblLoc[Loc],0))</f>
        <v>#REF!</v>
      </c>
      <c r="U1677" s="6">
        <f>IFERROR(INDEX([1]!tblLoc[Score],MATCH(INDEX([1]!tblOrg[Loc],MATCH(INDEX(FacList,MATCH(tblTeamSch[[#This Row],[Facility]],INDEX(FacList,,1),0),3),[1]!tblOrg[Org Num],0)),[1]!tblLoc[Loc],0)),"")</f>
        <v>0</v>
      </c>
      <c r="V1677" s="6">
        <f>IF(OR(tblTeamSch[[#This Row],[Court]]="",tblTeamSch[[#This Row],[Home]]&gt;0),0,IF(tblTeamSch[[#This Row],[Court]]&lt;10,0,IF(tblTeamSch[[#This Row],[Home Court]]=10,0,10)))</f>
        <v>0</v>
      </c>
      <c r="W1677" s="6" t="e">
        <f>COUNTIFS(tblTeamSch[Travel Score for Game],10,tblTeamSch[Home],0,#REF!,#REF!)</f>
        <v>#REF!</v>
      </c>
      <c r="X1677" s="6" t="str">
        <f>IFERROR(INDEX(tblTeamSch[Overall Travel Score],MATCH(tblTeamSch[[#This Row],[Opponent]],tblTeamSch[Team],0)),"")</f>
        <v/>
      </c>
      <c r="Y1677" s="6" cm="1">
        <f t="array" ref="Y1677">IF(Y1676="Num",1,IF(Y1676="","",IF(Y1676+1&gt;TotalNumRegGames*2,"",Y1676+1)))</f>
        <v>1676</v>
      </c>
    </row>
    <row r="1678" spans="1:25" ht="13.35" customHeight="1" x14ac:dyDescent="0.3">
      <c r="A1678" s="6" cm="1">
        <f t="array" ref="A16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</v>
      </c>
      <c r="B1678" s="6" cm="1">
        <f t="array" ref="B16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8" s="6">
        <f>IFERROR(INDEX([1]!tblSchedule[Week Game Scheduled],MATCH(tblTeamSch[[#This Row],[Game Num]],[1]!tblSchedule[GameNum],0)),"")</f>
        <v>51</v>
      </c>
      <c r="D1678" s="6">
        <f>IFERROR(INDEX([1]!tblSchedule[Round],MATCH(tblTeamSch[[#This Row],[Game Num]],[1]!tblSchedule[GameNum],0)),"")</f>
        <v>2</v>
      </c>
      <c r="E1678" s="6">
        <f>IFERROR(INDEX([1]!tblSchedule[Rnd Sch],MATCH(tblTeamSch[[#This Row],[Game Num]],[1]!tblSchedule[GameNum],0)),"")</f>
        <v>2</v>
      </c>
      <c r="F1678" s="6" t="str">
        <f>IFERROR(INDEX([1]!tblSchedule[DLC],MATCH(tblTeamSch[[#This Row],[Game Num]],[1]!tblSchedule[GameNum],0)),"")</f>
        <v>8B1A</v>
      </c>
      <c r="G1678" s="7" t="str">
        <f>IFERROR(INDEX([1]!tblSchedule[Facility],MATCH(tblTeamSch[[#This Row],[Game Num]],[1]!tblSchedule[GameNum],0)),"")</f>
        <v>Trinity High School's Steinhauser Gym</v>
      </c>
      <c r="H1678" s="8">
        <f>IFERROR(INDEX([1]!tblSchedule[Game Date],MATCH(tblTeamSch[[#This Row],[Game Num]],[1]!tblSchedule[GameNum],0)),"")</f>
        <v>46005</v>
      </c>
      <c r="I1678" s="9">
        <f>IFERROR(INDEX([1]!tblSchedule[Game Time],MATCH(tblTeamSch[[#This Row],[Game Num]],[1]!tblSchedule[GameNum],0)),"")</f>
        <v>0.66666666666666663</v>
      </c>
      <c r="J1678" s="10" t="str">
        <f>IFERROR(INDEX([1]!tblTeams[Organization],MATCH(tblTeamSch[[#This Row],[Team]],[1]!tblTeams[Team],0)),"")</f>
        <v>St. Martha</v>
      </c>
      <c r="K1678" s="10" t="str">
        <f>IFERROR(INDEX([1]!tblOrg[Abbr],MATCH(tblTeamSch[[#This Row],[Org]],[1]!tblOrg[Organization],0)),"")</f>
        <v>Mart</v>
      </c>
      <c r="L1678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78" s="10" t="str">
        <f>IFERROR(INDEX(IF(tblTeamSch[[#This Row],[1vs2]]=1,[1]!tblSchedule[Team 2 Name],[1]!tblSchedule[Team 1 Name]),MATCH(tblTeamSch[[#This Row],[Game Num]],[1]!tblSchedule[GameNum],0)),"")</f>
        <v>St. Andrew BB 8B</v>
      </c>
      <c r="N1678" s="6"/>
      <c r="O1678" s="6"/>
      <c r="P1678" s="6"/>
      <c r="Q1678" s="6">
        <f>INDEX([1]!tblSchedule[Home Game],MATCH(tblTeamSch[[#This Row],[Game Num]],[1]!tblSchedule[GameNum],0))</f>
        <v>0</v>
      </c>
      <c r="R1678" s="7" t="e">
        <f>IF(COUNTIFS(tblTeamSch[Team],tblTeamSch[[#This Row],[Team]],#REF!,1)&gt;1,"Y","")</f>
        <v>#REF!</v>
      </c>
      <c r="S1678" s="6">
        <f>INDEX([1]!tblLoc[Score],MATCH(INDEX([1]!tblOrg[Loc],MATCH(tblTeamSch[[#This Row],[Org]],[1]!tblOrg[Organization],0)),[1]!tblLoc[Loc],0))</f>
        <v>0</v>
      </c>
      <c r="T1678" s="6" t="e">
        <f>INDEX([1]!tblLoc[Score],MATCH(INDEX([1]!tblOrg[Loc],MATCH(#REF!,[1]!tblOrg[Abbr],0)),[1]!tblLoc[Loc],0))</f>
        <v>#REF!</v>
      </c>
      <c r="U1678" s="6" t="str">
        <f>IFERROR(INDEX([1]!tblLoc[Score],MATCH(INDEX([1]!tblOrg[Loc],MATCH(INDEX(FacList,MATCH(tblTeamSch[[#This Row],[Facility]],INDEX(FacList,,1),0),3),[1]!tblOrg[Org Num],0)),[1]!tblLoc[Loc],0)),"")</f>
        <v/>
      </c>
      <c r="V1678" s="6">
        <f>IF(OR(tblTeamSch[[#This Row],[Court]]="",tblTeamSch[[#This Row],[Home]]&gt;0),0,IF(tblTeamSch[[#This Row],[Court]]&lt;10,0,IF(tblTeamSch[[#This Row],[Home Court]]=10,0,10)))</f>
        <v>0</v>
      </c>
      <c r="W1678" s="6" t="e">
        <f>COUNTIFS(tblTeamSch[Travel Score for Game],10,tblTeamSch[Home],0,#REF!,#REF!)</f>
        <v>#REF!</v>
      </c>
      <c r="X1678" s="6" t="str">
        <f>IFERROR(INDEX(tblTeamSch[Overall Travel Score],MATCH(tblTeamSch[[#This Row],[Opponent]],tblTeamSch[Team],0)),"")</f>
        <v/>
      </c>
      <c r="Y1678" s="6" cm="1">
        <f t="array" ref="Y1678">IF(Y1677="Num",1,IF(Y1677="","",IF(Y1677+1&gt;TotalNumRegGames*2,"",Y1677+1)))</f>
        <v>1677</v>
      </c>
    </row>
    <row r="1679" spans="1:25" ht="13.35" customHeight="1" x14ac:dyDescent="0.3">
      <c r="A1679" s="6" cm="1">
        <f t="array" ref="A16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</v>
      </c>
      <c r="B1679" s="6" cm="1">
        <f t="array" ref="B16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79" s="6">
        <f>IFERROR(INDEX([1]!tblSchedule[Week Game Scheduled],MATCH(tblTeamSch[[#This Row],[Game Num]],[1]!tblSchedule[GameNum],0)),"")</f>
        <v>6</v>
      </c>
      <c r="D1679" s="6">
        <f>IFERROR(INDEX([1]!tblSchedule[Round],MATCH(tblTeamSch[[#This Row],[Game Num]],[1]!tblSchedule[GameNum],0)),"")</f>
        <v>3</v>
      </c>
      <c r="E1679" s="6">
        <f>IFERROR(INDEX([1]!tblSchedule[Rnd Sch],MATCH(tblTeamSch[[#This Row],[Game Num]],[1]!tblSchedule[GameNum],0)),"")</f>
        <v>3</v>
      </c>
      <c r="F1679" s="6" t="str">
        <f>IFERROR(INDEX([1]!tblSchedule[DLC],MATCH(tblTeamSch[[#This Row],[Game Num]],[1]!tblSchedule[GameNum],0)),"")</f>
        <v>8B1A</v>
      </c>
      <c r="G1679" s="7" t="str">
        <f>IFERROR(INDEX([1]!tblSchedule[Facility],MATCH(tblTeamSch[[#This Row],[Game Num]],[1]!tblSchedule[GameNum],0)),"")</f>
        <v>Ascension Gym</v>
      </c>
      <c r="H1679" s="8">
        <f>IFERROR(INDEX([1]!tblSchedule[Game Date],MATCH(tblTeamSch[[#This Row],[Game Num]],[1]!tblSchedule[GameNum],0)),"")</f>
        <v>46026</v>
      </c>
      <c r="I1679" s="9">
        <f>IFERROR(INDEX([1]!tblSchedule[Game Time],MATCH(tblTeamSch[[#This Row],[Game Num]],[1]!tblSchedule[GameNum],0)),"")</f>
        <v>0.54166666666666663</v>
      </c>
      <c r="J1679" s="10" t="str">
        <f>IFERROR(INDEX([1]!tblTeams[Organization],MATCH(tblTeamSch[[#This Row],[Team]],[1]!tblTeams[Team],0)),"")</f>
        <v>St. Martha</v>
      </c>
      <c r="K1679" s="10" t="str">
        <f>IFERROR(INDEX([1]!tblOrg[Abbr],MATCH(tblTeamSch[[#This Row],[Org]],[1]!tblOrg[Organization],0)),"")</f>
        <v>Mart</v>
      </c>
      <c r="L1679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79" s="10" t="str">
        <f>IFERROR(INDEX(IF(tblTeamSch[[#This Row],[1vs2]]=1,[1]!tblSchedule[Team 2 Name],[1]!tblSchedule[Team 1 Name]),MATCH(tblTeamSch[[#This Row],[Game Num]],[1]!tblSchedule[GameNum],0)),"")</f>
        <v>St. Athanasius BB 8B#1</v>
      </c>
      <c r="N1679" s="6"/>
      <c r="O1679" s="6"/>
      <c r="P1679" s="6"/>
      <c r="Q1679" s="6">
        <f>INDEX([1]!tblSchedule[Home Game],MATCH(tblTeamSch[[#This Row],[Game Num]],[1]!tblSchedule[GameNum],0))</f>
        <v>0</v>
      </c>
      <c r="R1679" s="7" t="e">
        <f>IF(COUNTIFS(tblTeamSch[Team],tblTeamSch[[#This Row],[Team]],#REF!,1)&gt;1,"Y","")</f>
        <v>#REF!</v>
      </c>
      <c r="S1679" s="6">
        <f>INDEX([1]!tblLoc[Score],MATCH(INDEX([1]!tblOrg[Loc],MATCH(tblTeamSch[[#This Row],[Org]],[1]!tblOrg[Organization],0)),[1]!tblLoc[Loc],0))</f>
        <v>0</v>
      </c>
      <c r="T1679" s="6" t="e">
        <f>INDEX([1]!tblLoc[Score],MATCH(INDEX([1]!tblOrg[Loc],MATCH(#REF!,[1]!tblOrg[Abbr],0)),[1]!tblLoc[Loc],0))</f>
        <v>#REF!</v>
      </c>
      <c r="U1679" s="6">
        <f>IFERROR(INDEX([1]!tblLoc[Score],MATCH(INDEX([1]!tblOrg[Loc],MATCH(INDEX(FacList,MATCH(tblTeamSch[[#This Row],[Facility]],INDEX(FacList,,1),0),3),[1]!tblOrg[Org Num],0)),[1]!tblLoc[Loc],0)),"")</f>
        <v>0</v>
      </c>
      <c r="V1679" s="6">
        <f>IF(OR(tblTeamSch[[#This Row],[Court]]="",tblTeamSch[[#This Row],[Home]]&gt;0),0,IF(tblTeamSch[[#This Row],[Court]]&lt;10,0,IF(tblTeamSch[[#This Row],[Home Court]]=10,0,10)))</f>
        <v>0</v>
      </c>
      <c r="W1679" s="6" t="e">
        <f>COUNTIFS(tblTeamSch[Travel Score for Game],10,tblTeamSch[Home],0,#REF!,#REF!)</f>
        <v>#REF!</v>
      </c>
      <c r="X1679" s="6" t="str">
        <f>IFERROR(INDEX(tblTeamSch[Overall Travel Score],MATCH(tblTeamSch[[#This Row],[Opponent]],tblTeamSch[Team],0)),"")</f>
        <v/>
      </c>
      <c r="Y1679" s="6" cm="1">
        <f t="array" ref="Y1679">IF(Y1678="Num",1,IF(Y1678="","",IF(Y1678+1&gt;TotalNumRegGames*2,"",Y1678+1)))</f>
        <v>1678</v>
      </c>
    </row>
    <row r="1680" spans="1:25" ht="13.35" customHeight="1" x14ac:dyDescent="0.3">
      <c r="A1680" s="6" cm="1">
        <f t="array" ref="A16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</v>
      </c>
      <c r="B1680" s="6" cm="1">
        <f t="array" ref="B16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0" s="6">
        <f>IFERROR(INDEX([1]!tblSchedule[Week Game Scheduled],MATCH(tblTeamSch[[#This Row],[Game Num]],[1]!tblSchedule[GameNum],0)),"")</f>
        <v>7</v>
      </c>
      <c r="D1680" s="6">
        <f>IFERROR(INDEX([1]!tblSchedule[Round],MATCH(tblTeamSch[[#This Row],[Game Num]],[1]!tblSchedule[GameNum],0)),"")</f>
        <v>4</v>
      </c>
      <c r="E1680" s="6">
        <f>IFERROR(INDEX([1]!tblSchedule[Rnd Sch],MATCH(tblTeamSch[[#This Row],[Game Num]],[1]!tblSchedule[GameNum],0)),"")</f>
        <v>4</v>
      </c>
      <c r="F1680" s="6" t="str">
        <f>IFERROR(INDEX([1]!tblSchedule[DLC],MATCH(tblTeamSch[[#This Row],[Game Num]],[1]!tblSchedule[GameNum],0)),"")</f>
        <v>8B1A</v>
      </c>
      <c r="G1680" s="7" t="str">
        <f>IFERROR(INDEX([1]!tblSchedule[Facility],MATCH(tblTeamSch[[#This Row],[Game Num]],[1]!tblSchedule[GameNum],0)),"")</f>
        <v>Trinity High School's Steinhauser Gym</v>
      </c>
      <c r="H1680" s="8">
        <f>IFERROR(INDEX([1]!tblSchedule[Game Date],MATCH(tblTeamSch[[#This Row],[Game Num]],[1]!tblSchedule[GameNum],0)),"")</f>
        <v>46033</v>
      </c>
      <c r="I1680" s="9">
        <f>IFERROR(INDEX([1]!tblSchedule[Game Time],MATCH(tblTeamSch[[#This Row],[Game Num]],[1]!tblSchedule[GameNum],0)),"")</f>
        <v>0.58333333333333337</v>
      </c>
      <c r="J1680" s="10" t="str">
        <f>IFERROR(INDEX([1]!tblTeams[Organization],MATCH(tblTeamSch[[#This Row],[Team]],[1]!tblTeams[Team],0)),"")</f>
        <v>St. Martha</v>
      </c>
      <c r="K1680" s="10" t="str">
        <f>IFERROR(INDEX([1]!tblOrg[Abbr],MATCH(tblTeamSch[[#This Row],[Org]],[1]!tblOrg[Organization],0)),"")</f>
        <v>Mart</v>
      </c>
      <c r="L1680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80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1680" s="6"/>
      <c r="O1680" s="6"/>
      <c r="P1680" s="6"/>
      <c r="Q1680" s="6">
        <f>INDEX([1]!tblSchedule[Home Game],MATCH(tblTeamSch[[#This Row],[Game Num]],[1]!tblSchedule[GameNum],0))</f>
        <v>0</v>
      </c>
      <c r="R1680" s="7" t="e">
        <f>IF(COUNTIFS(tblTeamSch[Team],tblTeamSch[[#This Row],[Team]],#REF!,1)&gt;1,"Y","")</f>
        <v>#REF!</v>
      </c>
      <c r="S1680" s="6">
        <f>INDEX([1]!tblLoc[Score],MATCH(INDEX([1]!tblOrg[Loc],MATCH(tblTeamSch[[#This Row],[Org]],[1]!tblOrg[Organization],0)),[1]!tblLoc[Loc],0))</f>
        <v>0</v>
      </c>
      <c r="T1680" s="6" t="e">
        <f>INDEX([1]!tblLoc[Score],MATCH(INDEX([1]!tblOrg[Loc],MATCH(#REF!,[1]!tblOrg[Abbr],0)),[1]!tblLoc[Loc],0))</f>
        <v>#REF!</v>
      </c>
      <c r="U1680" s="6" t="str">
        <f>IFERROR(INDEX([1]!tblLoc[Score],MATCH(INDEX([1]!tblOrg[Loc],MATCH(INDEX(FacList,MATCH(tblTeamSch[[#This Row],[Facility]],INDEX(FacList,,1),0),3),[1]!tblOrg[Org Num],0)),[1]!tblLoc[Loc],0)),"")</f>
        <v/>
      </c>
      <c r="V1680" s="6">
        <f>IF(OR(tblTeamSch[[#This Row],[Court]]="",tblTeamSch[[#This Row],[Home]]&gt;0),0,IF(tblTeamSch[[#This Row],[Court]]&lt;10,0,IF(tblTeamSch[[#This Row],[Home Court]]=10,0,10)))</f>
        <v>0</v>
      </c>
      <c r="W1680" s="6" t="e">
        <f>COUNTIFS(tblTeamSch[Travel Score for Game],10,tblTeamSch[Home],0,#REF!,#REF!)</f>
        <v>#REF!</v>
      </c>
      <c r="X1680" s="6" t="str">
        <f>IFERROR(INDEX(tblTeamSch[Overall Travel Score],MATCH(tblTeamSch[[#This Row],[Opponent]],tblTeamSch[Team],0)),"")</f>
        <v/>
      </c>
      <c r="Y1680" s="6" cm="1">
        <f t="array" ref="Y1680">IF(Y1679="Num",1,IF(Y1679="","",IF(Y1679+1&gt;TotalNumRegGames*2,"",Y1679+1)))</f>
        <v>1679</v>
      </c>
    </row>
    <row r="1681" spans="1:25" ht="13.35" customHeight="1" x14ac:dyDescent="0.3">
      <c r="A1681" s="6" cm="1">
        <f t="array" ref="A16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</v>
      </c>
      <c r="B1681" s="6" cm="1">
        <f t="array" ref="B16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1" s="6">
        <f>IFERROR(INDEX([1]!tblSchedule[Week Game Scheduled],MATCH(tblTeamSch[[#This Row],[Game Num]],[1]!tblSchedule[GameNum],0)),"")</f>
        <v>8</v>
      </c>
      <c r="D1681" s="6">
        <f>IFERROR(INDEX([1]!tblSchedule[Round],MATCH(tblTeamSch[[#This Row],[Game Num]],[1]!tblSchedule[GameNum],0)),"")</f>
        <v>5</v>
      </c>
      <c r="E1681" s="6">
        <f>IFERROR(INDEX([1]!tblSchedule[Rnd Sch],MATCH(tblTeamSch[[#This Row],[Game Num]],[1]!tblSchedule[GameNum],0)),"")</f>
        <v>5</v>
      </c>
      <c r="F1681" s="6" t="str">
        <f>IFERROR(INDEX([1]!tblSchedule[DLC],MATCH(tblTeamSch[[#This Row],[Game Num]],[1]!tblSchedule[GameNum],0)),"")</f>
        <v>8B1A</v>
      </c>
      <c r="G1681" s="7" t="str">
        <f>IFERROR(INDEX([1]!tblSchedule[Facility],MATCH(tblTeamSch[[#This Row],[Game Num]],[1]!tblSchedule[GameNum],0)),"")</f>
        <v>St. Aloysius</v>
      </c>
      <c r="H1681" s="8">
        <f>IFERROR(INDEX([1]!tblSchedule[Game Date],MATCH(tblTeamSch[[#This Row],[Game Num]],[1]!tblSchedule[GameNum],0)),"")</f>
        <v>46040</v>
      </c>
      <c r="I1681" s="9">
        <f>IFERROR(INDEX([1]!tblSchedule[Game Time],MATCH(tblTeamSch[[#This Row],[Game Num]],[1]!tblSchedule[GameNum],0)),"")</f>
        <v>0.54166666666666663</v>
      </c>
      <c r="J1681" s="10" t="str">
        <f>IFERROR(INDEX([1]!tblTeams[Organization],MATCH(tblTeamSch[[#This Row],[Team]],[1]!tblTeams[Team],0)),"")</f>
        <v>St. Martha</v>
      </c>
      <c r="K1681" s="10" t="str">
        <f>IFERROR(INDEX([1]!tblOrg[Abbr],MATCH(tblTeamSch[[#This Row],[Org]],[1]!tblOrg[Organization],0)),"")</f>
        <v>Mart</v>
      </c>
      <c r="L1681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81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1681" s="6"/>
      <c r="O1681" s="6"/>
      <c r="P1681" s="6"/>
      <c r="Q1681" s="6">
        <f>INDEX([1]!tblSchedule[Home Game],MATCH(tblTeamSch[[#This Row],[Game Num]],[1]!tblSchedule[GameNum],0))</f>
        <v>1</v>
      </c>
      <c r="R1681" s="7" t="e">
        <f>IF(COUNTIFS(tblTeamSch[Team],tblTeamSch[[#This Row],[Team]],#REF!,1)&gt;1,"Y","")</f>
        <v>#REF!</v>
      </c>
      <c r="S1681" s="6">
        <f>INDEX([1]!tblLoc[Score],MATCH(INDEX([1]!tblOrg[Loc],MATCH(tblTeamSch[[#This Row],[Org]],[1]!tblOrg[Organization],0)),[1]!tblLoc[Loc],0))</f>
        <v>0</v>
      </c>
      <c r="T1681" s="6" t="e">
        <f>INDEX([1]!tblLoc[Score],MATCH(INDEX([1]!tblOrg[Loc],MATCH(#REF!,[1]!tblOrg[Abbr],0)),[1]!tblLoc[Loc],0))</f>
        <v>#REF!</v>
      </c>
      <c r="U1681" s="6">
        <f>IFERROR(INDEX([1]!tblLoc[Score],MATCH(INDEX([1]!tblOrg[Loc],MATCH(INDEX(FacList,MATCH(tblTeamSch[[#This Row],[Facility]],INDEX(FacList,,1),0),3),[1]!tblOrg[Org Num],0)),[1]!tblLoc[Loc],0)),"")</f>
        <v>4</v>
      </c>
      <c r="V1681" s="6">
        <f>IF(OR(tblTeamSch[[#This Row],[Court]]="",tblTeamSch[[#This Row],[Home]]&gt;0),0,IF(tblTeamSch[[#This Row],[Court]]&lt;10,0,IF(tblTeamSch[[#This Row],[Home Court]]=10,0,10)))</f>
        <v>0</v>
      </c>
      <c r="W1681" s="6" t="e">
        <f>COUNTIFS(tblTeamSch[Travel Score for Game],10,tblTeamSch[Home],0,#REF!,#REF!)</f>
        <v>#REF!</v>
      </c>
      <c r="X1681" s="6" t="str">
        <f>IFERROR(INDEX(tblTeamSch[Overall Travel Score],MATCH(tblTeamSch[[#This Row],[Opponent]],tblTeamSch[Team],0)),"")</f>
        <v/>
      </c>
      <c r="Y1681" s="6" cm="1">
        <f t="array" ref="Y1681">IF(Y1680="Num",1,IF(Y1680="","",IF(Y1680+1&gt;TotalNumRegGames*2,"",Y1680+1)))</f>
        <v>1680</v>
      </c>
    </row>
    <row r="1682" spans="1:25" ht="13.35" customHeight="1" x14ac:dyDescent="0.3">
      <c r="A1682" s="6" cm="1">
        <f t="array" ref="A16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</v>
      </c>
      <c r="B1682" s="6" cm="1">
        <f t="array" ref="B16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2" s="6">
        <f>IFERROR(INDEX([1]!tblSchedule[Week Game Scheduled],MATCH(tblTeamSch[[#This Row],[Game Num]],[1]!tblSchedule[GameNum],0)),"")</f>
        <v>9</v>
      </c>
      <c r="D1682" s="6">
        <f>IFERROR(INDEX([1]!tblSchedule[Round],MATCH(tblTeamSch[[#This Row],[Game Num]],[1]!tblSchedule[GameNum],0)),"")</f>
        <v>6</v>
      </c>
      <c r="E1682" s="6">
        <f>IFERROR(INDEX([1]!tblSchedule[Rnd Sch],MATCH(tblTeamSch[[#This Row],[Game Num]],[1]!tblSchedule[GameNum],0)),"")</f>
        <v>6</v>
      </c>
      <c r="F1682" s="6" t="str">
        <f>IFERROR(INDEX([1]!tblSchedule[DLC],MATCH(tblTeamSch[[#This Row],[Game Num]],[1]!tblSchedule[GameNum],0)),"")</f>
        <v>8B1A</v>
      </c>
      <c r="G1682" s="7" t="str">
        <f>IFERROR(INDEX([1]!tblSchedule[Facility],MATCH(tblTeamSch[[#This Row],[Game Num]],[1]!tblSchedule[GameNum],0)),"")</f>
        <v>Trinity High School's Steinhauser Gym</v>
      </c>
      <c r="H1682" s="8">
        <f>IFERROR(INDEX([1]!tblSchedule[Game Date],MATCH(tblTeamSch[[#This Row],[Game Num]],[1]!tblSchedule[GameNum],0)),"")</f>
        <v>46047</v>
      </c>
      <c r="I1682" s="9">
        <f>IFERROR(INDEX([1]!tblSchedule[Game Time],MATCH(tblTeamSch[[#This Row],[Game Num]],[1]!tblSchedule[GameNum],0)),"")</f>
        <v>0.625</v>
      </c>
      <c r="J1682" s="10" t="str">
        <f>IFERROR(INDEX([1]!tblTeams[Organization],MATCH(tblTeamSch[[#This Row],[Team]],[1]!tblTeams[Team],0)),"")</f>
        <v>St. Martha</v>
      </c>
      <c r="K1682" s="10" t="str">
        <f>IFERROR(INDEX([1]!tblOrg[Abbr],MATCH(tblTeamSch[[#This Row],[Org]],[1]!tblOrg[Organization],0)),"")</f>
        <v>Mart</v>
      </c>
      <c r="L1682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82" s="10" t="str">
        <f>IFERROR(INDEX(IF(tblTeamSch[[#This Row],[1vs2]]=1,[1]!tblSchedule[Team 2 Name],[1]!tblSchedule[Team 1 Name]),MATCH(tblTeamSch[[#This Row],[Game Num]],[1]!tblSchedule[GameNum],0)),"")</f>
        <v>Nativity BB 8B #1</v>
      </c>
      <c r="N1682" s="6"/>
      <c r="O1682" s="6"/>
      <c r="P1682" s="6"/>
      <c r="Q1682" s="6">
        <f>INDEX([1]!tblSchedule[Home Game],MATCH(tblTeamSch[[#This Row],[Game Num]],[1]!tblSchedule[GameNum],0))</f>
        <v>0</v>
      </c>
      <c r="R1682" s="7" t="e">
        <f>IF(COUNTIFS(tblTeamSch[Team],tblTeamSch[[#This Row],[Team]],#REF!,1)&gt;1,"Y","")</f>
        <v>#REF!</v>
      </c>
      <c r="S1682" s="6">
        <f>INDEX([1]!tblLoc[Score],MATCH(INDEX([1]!tblOrg[Loc],MATCH(tblTeamSch[[#This Row],[Org]],[1]!tblOrg[Organization],0)),[1]!tblLoc[Loc],0))</f>
        <v>0</v>
      </c>
      <c r="T1682" s="6" t="e">
        <f>INDEX([1]!tblLoc[Score],MATCH(INDEX([1]!tblOrg[Loc],MATCH(#REF!,[1]!tblOrg[Abbr],0)),[1]!tblLoc[Loc],0))</f>
        <v>#REF!</v>
      </c>
      <c r="U1682" s="6" t="str">
        <f>IFERROR(INDEX([1]!tblLoc[Score],MATCH(INDEX([1]!tblOrg[Loc],MATCH(INDEX(FacList,MATCH(tblTeamSch[[#This Row],[Facility]],INDEX(FacList,,1),0),3),[1]!tblOrg[Org Num],0)),[1]!tblLoc[Loc],0)),"")</f>
        <v/>
      </c>
      <c r="V1682" s="6">
        <f>IF(OR(tblTeamSch[[#This Row],[Court]]="",tblTeamSch[[#This Row],[Home]]&gt;0),0,IF(tblTeamSch[[#This Row],[Court]]&lt;10,0,IF(tblTeamSch[[#This Row],[Home Court]]=10,0,10)))</f>
        <v>0</v>
      </c>
      <c r="W1682" s="6" t="e">
        <f>COUNTIFS(tblTeamSch[Travel Score for Game],10,tblTeamSch[Home],0,#REF!,#REF!)</f>
        <v>#REF!</v>
      </c>
      <c r="X1682" s="6" t="str">
        <f>IFERROR(INDEX(tblTeamSch[Overall Travel Score],MATCH(tblTeamSch[[#This Row],[Opponent]],tblTeamSch[Team],0)),"")</f>
        <v/>
      </c>
      <c r="Y1682" s="6" cm="1">
        <f t="array" ref="Y1682">IF(Y1681="Num",1,IF(Y1681="","",IF(Y1681+1&gt;TotalNumRegGames*2,"",Y1681+1)))</f>
        <v>1681</v>
      </c>
    </row>
    <row r="1683" spans="1:25" ht="13.35" customHeight="1" x14ac:dyDescent="0.3">
      <c r="A1683" s="6" cm="1">
        <f t="array" ref="A16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</v>
      </c>
      <c r="B1683" s="6" cm="1">
        <f t="array" ref="B16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3" s="6">
        <f>IFERROR(INDEX([1]!tblSchedule[Week Game Scheduled],MATCH(tblTeamSch[[#This Row],[Game Num]],[1]!tblSchedule[GameNum],0)),"")</f>
        <v>9</v>
      </c>
      <c r="D1683" s="6">
        <f>IFERROR(INDEX([1]!tblSchedule[Round],MATCH(tblTeamSch[[#This Row],[Game Num]],[1]!tblSchedule[GameNum],0)),"")</f>
        <v>7</v>
      </c>
      <c r="E1683" s="6">
        <f>IFERROR(INDEX([1]!tblSchedule[Rnd Sch],MATCH(tblTeamSch[[#This Row],[Game Num]],[1]!tblSchedule[GameNum],0)),"")</f>
        <v>7</v>
      </c>
      <c r="F1683" s="6" t="str">
        <f>IFERROR(INDEX([1]!tblSchedule[DLC],MATCH(tblTeamSch[[#This Row],[Game Num]],[1]!tblSchedule[GameNum],0)),"")</f>
        <v>8B1A</v>
      </c>
      <c r="G1683" s="7" t="str">
        <f>IFERROR(INDEX([1]!tblSchedule[Facility],MATCH(tblTeamSch[[#This Row],[Game Num]],[1]!tblSchedule[GameNum],0)),"")</f>
        <v>St. Paul Gym</v>
      </c>
      <c r="H1683" s="8">
        <f>IFERROR(INDEX([1]!tblSchedule[Game Date],MATCH(tblTeamSch[[#This Row],[Game Num]],[1]!tblSchedule[GameNum],0)),"")</f>
        <v>46053</v>
      </c>
      <c r="I1683" s="9">
        <f>IFERROR(INDEX([1]!tblSchedule[Game Time],MATCH(tblTeamSch[[#This Row],[Game Num]],[1]!tblSchedule[GameNum],0)),"")</f>
        <v>0.375</v>
      </c>
      <c r="J1683" s="10" t="str">
        <f>IFERROR(INDEX([1]!tblTeams[Organization],MATCH(tblTeamSch[[#This Row],[Team]],[1]!tblTeams[Team],0)),"")</f>
        <v>St. Martha</v>
      </c>
      <c r="K1683" s="10" t="str">
        <f>IFERROR(INDEX([1]!tblOrg[Abbr],MATCH(tblTeamSch[[#This Row],[Org]],[1]!tblOrg[Organization],0)),"")</f>
        <v>Mart</v>
      </c>
      <c r="L1683" s="10" t="str">
        <f>IFERROR(INDEX(IF(tblTeamSch[[#This Row],[1vs2]]=1,[1]!tblSchedule[Team 1 Name],[1]!tblSchedule[Team 2 Name]),MATCH(tblTeamSch[[#This Row],[Game Num]],[1]!tblSchedule[GameNum],0)),"")</f>
        <v>St Martha Basketball 8B#1</v>
      </c>
      <c r="M1683" s="10" t="str">
        <f>IFERROR(INDEX(IF(tblTeamSch[[#This Row],[1vs2]]=1,[1]!tblSchedule[Team 2 Name],[1]!tblSchedule[Team 1 Name]),MATCH(tblTeamSch[[#This Row],[Game Num]],[1]!tblSchedule[GameNum],0)),"")</f>
        <v>St Paul BB 8B#1</v>
      </c>
      <c r="N1683" s="6"/>
      <c r="O1683" s="6"/>
      <c r="P1683" s="6"/>
      <c r="Q1683" s="6">
        <f>INDEX([1]!tblSchedule[Home Game],MATCH(tblTeamSch[[#This Row],[Game Num]],[1]!tblSchedule[GameNum],0))</f>
        <v>1</v>
      </c>
      <c r="R1683" s="7" t="e">
        <f>IF(COUNTIFS(tblTeamSch[Team],tblTeamSch[[#This Row],[Team]],#REF!,1)&gt;1,"Y","")</f>
        <v>#REF!</v>
      </c>
      <c r="S1683" s="6">
        <f>INDEX([1]!tblLoc[Score],MATCH(INDEX([1]!tblOrg[Loc],MATCH(tblTeamSch[[#This Row],[Org]],[1]!tblOrg[Organization],0)),[1]!tblLoc[Loc],0))</f>
        <v>0</v>
      </c>
      <c r="T1683" s="6" t="e">
        <f>INDEX([1]!tblLoc[Score],MATCH(INDEX([1]!tblOrg[Loc],MATCH(#REF!,[1]!tblOrg[Abbr],0)),[1]!tblLoc[Loc],0))</f>
        <v>#REF!</v>
      </c>
      <c r="U1683" s="6">
        <f>IFERROR(INDEX([1]!tblLoc[Score],MATCH(INDEX([1]!tblOrg[Loc],MATCH(INDEX(FacList,MATCH(tblTeamSch[[#This Row],[Facility]],INDEX(FacList,,1),0),3),[1]!tblOrg[Org Num],0)),[1]!tblLoc[Loc],0)),"")</f>
        <v>10</v>
      </c>
      <c r="V1683" s="6">
        <f>IF(OR(tblTeamSch[[#This Row],[Court]]="",tblTeamSch[[#This Row],[Home]]&gt;0),0,IF(tblTeamSch[[#This Row],[Court]]&lt;10,0,IF(tblTeamSch[[#This Row],[Home Court]]=10,0,10)))</f>
        <v>0</v>
      </c>
      <c r="W1683" s="6" t="e">
        <f>COUNTIFS(tblTeamSch[Travel Score for Game],10,tblTeamSch[Home],0,#REF!,#REF!)</f>
        <v>#REF!</v>
      </c>
      <c r="X1683" s="6" t="str">
        <f>IFERROR(INDEX(tblTeamSch[Overall Travel Score],MATCH(tblTeamSch[[#This Row],[Opponent]],tblTeamSch[Team],0)),"")</f>
        <v/>
      </c>
      <c r="Y1683" s="6" cm="1">
        <f t="array" ref="Y1683">IF(Y1682="Num",1,IF(Y1682="","",IF(Y1682+1&gt;TotalNumRegGames*2,"",Y1682+1)))</f>
        <v>1682</v>
      </c>
    </row>
    <row r="1684" spans="1:25" ht="13.35" customHeight="1" x14ac:dyDescent="0.3">
      <c r="A1684" s="6" cm="1">
        <f t="array" ref="A16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127</v>
      </c>
      <c r="B1684" s="6" cm="1">
        <f t="array" ref="B16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4" s="6">
        <f>IFERROR(INDEX([1]!tblSchedule[Week Game Scheduled],MATCH(tblTeamSch[[#This Row],[Game Num]],[1]!tblSchedule[GameNum],0)),"")</f>
        <v>49</v>
      </c>
      <c r="D1684" s="6">
        <f>IFERROR(INDEX([1]!tblSchedule[Round],MATCH(tblTeamSch[[#This Row],[Game Num]],[1]!tblSchedule[GameNum],0)),"")</f>
        <v>1</v>
      </c>
      <c r="E1684" s="6">
        <f>IFERROR(INDEX([1]!tblSchedule[Rnd Sch],MATCH(tblTeamSch[[#This Row],[Game Num]],[1]!tblSchedule[GameNum],0)),"")</f>
        <v>1</v>
      </c>
      <c r="F1684" s="6" t="str">
        <f>IFERROR(INDEX([1]!tblSchedule[DLC],MATCH(tblTeamSch[[#This Row],[Game Num]],[1]!tblSchedule[GameNum],0)),"")</f>
        <v>8B2A</v>
      </c>
      <c r="G1684" s="7" t="str">
        <f>IFERROR(INDEX([1]!tblSchedule[Facility],MATCH(tblTeamSch[[#This Row],[Game Num]],[1]!tblSchedule[GameNum],0)),"")</f>
        <v>St. Martha Gym (Bethany Center)</v>
      </c>
      <c r="H1684" s="8">
        <f>IFERROR(INDEX([1]!tblSchedule[Game Date],MATCH(tblTeamSch[[#This Row],[Game Num]],[1]!tblSchedule[GameNum],0)),"")</f>
        <v>45997</v>
      </c>
      <c r="I1684" s="9">
        <f>IFERROR(INDEX([1]!tblSchedule[Game Time],MATCH(tblTeamSch[[#This Row],[Game Num]],[1]!tblSchedule[GameNum],0)),"")</f>
        <v>0.41666666666666669</v>
      </c>
      <c r="J1684" s="10" t="str">
        <f>IFERROR(INDEX([1]!tblTeams[Organization],MATCH(tblTeamSch[[#This Row],[Team]],[1]!tblTeams[Team],0)),"")</f>
        <v>St. Martha</v>
      </c>
      <c r="K1684" s="10" t="str">
        <f>IFERROR(INDEX([1]!tblOrg[Abbr],MATCH(tblTeamSch[[#This Row],[Org]],[1]!tblOrg[Organization],0)),"")</f>
        <v>Mart</v>
      </c>
      <c r="L1684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4" s="10" t="str">
        <f>IFERROR(INDEX(IF(tblTeamSch[[#This Row],[1vs2]]=1,[1]!tblSchedule[Team 2 Name],[1]!tblSchedule[Team 1 Name]),MATCH(tblTeamSch[[#This Row],[Game Num]],[1]!tblSchedule[GameNum],0)),"")</f>
        <v>St Bernard BB 8B#2</v>
      </c>
      <c r="N1684" s="6"/>
      <c r="O1684" s="6"/>
      <c r="P1684" s="6"/>
      <c r="Q1684" s="6">
        <f>INDEX([1]!tblSchedule[Home Game],MATCH(tblTeamSch[[#This Row],[Game Num]],[1]!tblSchedule[GameNum],0))</f>
        <v>1</v>
      </c>
      <c r="R1684" s="7" t="e">
        <f>IF(COUNTIFS(tblTeamSch[Team],tblTeamSch[[#This Row],[Team]],#REF!,1)&gt;1,"Y","")</f>
        <v>#REF!</v>
      </c>
      <c r="S1684" s="6">
        <f>INDEX([1]!tblLoc[Score],MATCH(INDEX([1]!tblOrg[Loc],MATCH(tblTeamSch[[#This Row],[Org]],[1]!tblOrg[Organization],0)),[1]!tblLoc[Loc],0))</f>
        <v>0</v>
      </c>
      <c r="T1684" s="6" t="e">
        <f>INDEX([1]!tblLoc[Score],MATCH(INDEX([1]!tblOrg[Loc],MATCH(#REF!,[1]!tblOrg[Abbr],0)),[1]!tblLoc[Loc],0))</f>
        <v>#REF!</v>
      </c>
      <c r="U1684" s="6">
        <f>IFERROR(INDEX([1]!tblLoc[Score],MATCH(INDEX([1]!tblOrg[Loc],MATCH(INDEX(FacList,MATCH(tblTeamSch[[#This Row],[Facility]],INDEX(FacList,,1),0),3),[1]!tblOrg[Org Num],0)),[1]!tblLoc[Loc],0)),"")</f>
        <v>0</v>
      </c>
      <c r="V1684" s="6">
        <f>IF(OR(tblTeamSch[[#This Row],[Court]]="",tblTeamSch[[#This Row],[Home]]&gt;0),0,IF(tblTeamSch[[#This Row],[Court]]&lt;10,0,IF(tblTeamSch[[#This Row],[Home Court]]=10,0,10)))</f>
        <v>0</v>
      </c>
      <c r="W1684" s="6" t="e">
        <f>COUNTIFS(tblTeamSch[Travel Score for Game],10,tblTeamSch[Home],0,#REF!,#REF!)</f>
        <v>#REF!</v>
      </c>
      <c r="X1684" s="6" t="str">
        <f>IFERROR(INDEX(tblTeamSch[Overall Travel Score],MATCH(tblTeamSch[[#This Row],[Opponent]],tblTeamSch[Team],0)),"")</f>
        <v/>
      </c>
      <c r="Y1684" s="6" cm="1">
        <f t="array" ref="Y1684">IF(Y1683="Num",1,IF(Y1683="","",IF(Y1683+1&gt;TotalNumRegGames*2,"",Y1683+1)))</f>
        <v>1683</v>
      </c>
    </row>
    <row r="1685" spans="1:25" ht="13.35" customHeight="1" x14ac:dyDescent="0.3">
      <c r="A1685" s="6" cm="1">
        <f t="array" ref="A16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131</v>
      </c>
      <c r="B1685" s="6" cm="1">
        <f t="array" ref="B16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85" s="6">
        <f>IFERROR(INDEX([1]!tblSchedule[Week Game Scheduled],MATCH(tblTeamSch[[#This Row],[Game Num]],[1]!tblSchedule[GameNum],0)),"")</f>
        <v>51</v>
      </c>
      <c r="D1685" s="6">
        <f>IFERROR(INDEX([1]!tblSchedule[Round],MATCH(tblTeamSch[[#This Row],[Game Num]],[1]!tblSchedule[GameNum],0)),"")</f>
        <v>2</v>
      </c>
      <c r="E1685" s="6">
        <f>IFERROR(INDEX([1]!tblSchedule[Rnd Sch],MATCH(tblTeamSch[[#This Row],[Game Num]],[1]!tblSchedule[GameNum],0)),"")</f>
        <v>2</v>
      </c>
      <c r="F1685" s="6" t="str">
        <f>IFERROR(INDEX([1]!tblSchedule[DLC],MATCH(tblTeamSch[[#This Row],[Game Num]],[1]!tblSchedule[GameNum],0)),"")</f>
        <v>8B2A</v>
      </c>
      <c r="G1685" s="7" t="str">
        <f>IFERROR(INDEX([1]!tblSchedule[Facility],MATCH(tblTeamSch[[#This Row],[Game Num]],[1]!tblSchedule[GameNum],0)),"")</f>
        <v>St. John Paul II Community Center (Gym)</v>
      </c>
      <c r="H1685" s="8">
        <f>IFERROR(INDEX([1]!tblSchedule[Game Date],MATCH(tblTeamSch[[#This Row],[Game Num]],[1]!tblSchedule[GameNum],0)),"")</f>
        <v>46005</v>
      </c>
      <c r="I1685" s="9">
        <f>IFERROR(INDEX([1]!tblSchedule[Game Time],MATCH(tblTeamSch[[#This Row],[Game Num]],[1]!tblSchedule[GameNum],0)),"")</f>
        <v>0.625</v>
      </c>
      <c r="J1685" s="10" t="str">
        <f>IFERROR(INDEX([1]!tblTeams[Organization],MATCH(tblTeamSch[[#This Row],[Team]],[1]!tblTeams[Team],0)),"")</f>
        <v>St. Martha</v>
      </c>
      <c r="K1685" s="10" t="str">
        <f>IFERROR(INDEX([1]!tblOrg[Abbr],MATCH(tblTeamSch[[#This Row],[Org]],[1]!tblOrg[Organization],0)),"")</f>
        <v>Mart</v>
      </c>
      <c r="L1685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5" s="10" t="str">
        <f>IFERROR(INDEX(IF(tblTeamSch[[#This Row],[1vs2]]=1,[1]!tblSchedule[Team 2 Name],[1]!tblSchedule[Team 1 Name]),MATCH(tblTeamSch[[#This Row],[Game Num]],[1]!tblSchedule[GameNum],0)),"")</f>
        <v>OLOL 7/8 BB #2</v>
      </c>
      <c r="N1685" s="6"/>
      <c r="O1685" s="6"/>
      <c r="P1685" s="6"/>
      <c r="Q1685" s="6">
        <f>INDEX([1]!tblSchedule[Home Game],MATCH(tblTeamSch[[#This Row],[Game Num]],[1]!tblSchedule[GameNum],0))</f>
        <v>0</v>
      </c>
      <c r="R1685" s="7" t="e">
        <f>IF(COUNTIFS(tblTeamSch[Team],tblTeamSch[[#This Row],[Team]],#REF!,1)&gt;1,"Y","")</f>
        <v>#REF!</v>
      </c>
      <c r="S1685" s="6">
        <f>INDEX([1]!tblLoc[Score],MATCH(INDEX([1]!tblOrg[Loc],MATCH(tblTeamSch[[#This Row],[Org]],[1]!tblOrg[Organization],0)),[1]!tblLoc[Loc],0))</f>
        <v>0</v>
      </c>
      <c r="T1685" s="6" t="e">
        <f>INDEX([1]!tblLoc[Score],MATCH(INDEX([1]!tblOrg[Loc],MATCH(#REF!,[1]!tblOrg[Abbr],0)),[1]!tblLoc[Loc],0))</f>
        <v>#REF!</v>
      </c>
      <c r="U1685" s="6">
        <f>IFERROR(INDEX([1]!tblLoc[Score],MATCH(INDEX([1]!tblOrg[Loc],MATCH(INDEX(FacList,MATCH(tblTeamSch[[#This Row],[Facility]],INDEX(FacList,,1),0),3),[1]!tblOrg[Org Num],0)),[1]!tblLoc[Loc],0)),"")</f>
        <v>0</v>
      </c>
      <c r="V1685" s="6">
        <f>IF(OR(tblTeamSch[[#This Row],[Court]]="",tblTeamSch[[#This Row],[Home]]&gt;0),0,IF(tblTeamSch[[#This Row],[Court]]&lt;10,0,IF(tblTeamSch[[#This Row],[Home Court]]=10,0,10)))</f>
        <v>0</v>
      </c>
      <c r="W1685" s="6" t="e">
        <f>COUNTIFS(tblTeamSch[Travel Score for Game],10,tblTeamSch[Home],0,#REF!,#REF!)</f>
        <v>#REF!</v>
      </c>
      <c r="X1685" s="6" t="str">
        <f>IFERROR(INDEX(tblTeamSch[Overall Travel Score],MATCH(tblTeamSch[[#This Row],[Opponent]],tblTeamSch[Team],0)),"")</f>
        <v/>
      </c>
      <c r="Y1685" s="6" cm="1">
        <f t="array" ref="Y1685">IF(Y1684="Num",1,IF(Y1684="","",IF(Y1684+1&gt;TotalNumRegGames*2,"",Y1684+1)))</f>
        <v>1684</v>
      </c>
    </row>
    <row r="1686" spans="1:25" ht="13.35" customHeight="1" x14ac:dyDescent="0.3">
      <c r="A1686" s="6" cm="1">
        <f t="array" ref="A16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155</v>
      </c>
      <c r="B1686" s="6" cm="1">
        <f t="array" ref="B16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86" s="6">
        <f>IFERROR(INDEX([1]!tblSchedule[Week Game Scheduled],MATCH(tblTeamSch[[#This Row],[Game Num]],[1]!tblSchedule[GameNum],0)),"")</f>
        <v>6</v>
      </c>
      <c r="D1686" s="6">
        <f>IFERROR(INDEX([1]!tblSchedule[Round],MATCH(tblTeamSch[[#This Row],[Game Num]],[1]!tblSchedule[GameNum],0)),"")</f>
        <v>8</v>
      </c>
      <c r="E1686" s="6">
        <f>IFERROR(INDEX([1]!tblSchedule[Rnd Sch],MATCH(tblTeamSch[[#This Row],[Game Num]],[1]!tblSchedule[GameNum],0)),"")</f>
        <v>4</v>
      </c>
      <c r="F1686" s="6" t="str">
        <f>IFERROR(INDEX([1]!tblSchedule[DLC],MATCH(tblTeamSch[[#This Row],[Game Num]],[1]!tblSchedule[GameNum],0)),"")</f>
        <v>8B2A</v>
      </c>
      <c r="G1686" s="7" t="str">
        <f>IFERROR(INDEX([1]!tblSchedule[Facility],MATCH(tblTeamSch[[#This Row],[Game Num]],[1]!tblSchedule[GameNum],0)),"")</f>
        <v>Saint Andrew Academy Gym</v>
      </c>
      <c r="H1686" s="8">
        <f>IFERROR(INDEX([1]!tblSchedule[Game Date],MATCH(tblTeamSch[[#This Row],[Game Num]],[1]!tblSchedule[GameNum],0)),"")</f>
        <v>46032</v>
      </c>
      <c r="I1686" s="9">
        <f>IFERROR(INDEX([1]!tblSchedule[Game Time],MATCH(tblTeamSch[[#This Row],[Game Num]],[1]!tblSchedule[GameNum],0)),"")</f>
        <v>0.41666666666666669</v>
      </c>
      <c r="J1686" s="10" t="str">
        <f>IFERROR(INDEX([1]!tblTeams[Organization],MATCH(tblTeamSch[[#This Row],[Team]],[1]!tblTeams[Team],0)),"")</f>
        <v>St. Martha</v>
      </c>
      <c r="K1686" s="10" t="str">
        <f>IFERROR(INDEX([1]!tblOrg[Abbr],MATCH(tblTeamSch[[#This Row],[Org]],[1]!tblOrg[Organization],0)),"")</f>
        <v>Mart</v>
      </c>
      <c r="L1686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6" s="10" t="str">
        <f>IFERROR(INDEX(IF(tblTeamSch[[#This Row],[1vs2]]=1,[1]!tblSchedule[Team 2 Name],[1]!tblSchedule[Team 1 Name]),MATCH(tblTeamSch[[#This Row],[Game Num]],[1]!tblSchedule[GameNum],0)),"")</f>
        <v>St Paul BB 8B#2</v>
      </c>
      <c r="N1686" s="6"/>
      <c r="O1686" s="6"/>
      <c r="P1686" s="6"/>
      <c r="Q1686" s="6">
        <f>INDEX([1]!tblSchedule[Home Game],MATCH(tblTeamSch[[#This Row],[Game Num]],[1]!tblSchedule[GameNum],0))</f>
        <v>0</v>
      </c>
      <c r="R1686" s="7" t="e">
        <f>IF(COUNTIFS(tblTeamSch[Team],tblTeamSch[[#This Row],[Team]],#REF!,1)&gt;1,"Y","")</f>
        <v>#REF!</v>
      </c>
      <c r="S1686" s="6">
        <f>INDEX([1]!tblLoc[Score],MATCH(INDEX([1]!tblOrg[Loc],MATCH(tblTeamSch[[#This Row],[Org]],[1]!tblOrg[Organization],0)),[1]!tblLoc[Loc],0))</f>
        <v>0</v>
      </c>
      <c r="T1686" s="6" t="e">
        <f>INDEX([1]!tblLoc[Score],MATCH(INDEX([1]!tblOrg[Loc],MATCH(#REF!,[1]!tblOrg[Abbr],0)),[1]!tblLoc[Loc],0))</f>
        <v>#REF!</v>
      </c>
      <c r="U1686" s="6">
        <f>IFERROR(INDEX([1]!tblLoc[Score],MATCH(INDEX([1]!tblOrg[Loc],MATCH(INDEX(FacList,MATCH(tblTeamSch[[#This Row],[Facility]],INDEX(FacList,,1),0),3),[1]!tblOrg[Org Num],0)),[1]!tblLoc[Loc],0)),"")</f>
        <v>10</v>
      </c>
      <c r="V1686" s="6">
        <f>IF(OR(tblTeamSch[[#This Row],[Court]]="",tblTeamSch[[#This Row],[Home]]&gt;0),0,IF(tblTeamSch[[#This Row],[Court]]&lt;10,0,IF(tblTeamSch[[#This Row],[Home Court]]=10,0,10)))</f>
        <v>10</v>
      </c>
      <c r="W1686" s="6" t="e">
        <f>COUNTIFS(tblTeamSch[Travel Score for Game],10,tblTeamSch[Home],0,#REF!,#REF!)</f>
        <v>#REF!</v>
      </c>
      <c r="X1686" s="6" t="str">
        <f>IFERROR(INDEX(tblTeamSch[Overall Travel Score],MATCH(tblTeamSch[[#This Row],[Opponent]],tblTeamSch[Team],0)),"")</f>
        <v/>
      </c>
      <c r="Y1686" s="6" cm="1">
        <f t="array" ref="Y1686">IF(Y1685="Num",1,IF(Y1685="","",IF(Y1685+1&gt;TotalNumRegGames*2,"",Y1685+1)))</f>
        <v>1685</v>
      </c>
    </row>
    <row r="1687" spans="1:25" ht="13.35" customHeight="1" x14ac:dyDescent="0.3">
      <c r="A1687" s="6" cm="1">
        <f t="array" ref="A16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137</v>
      </c>
      <c r="B1687" s="6" cm="1">
        <f t="array" ref="B16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87" s="6">
        <f>IFERROR(INDEX([1]!tblSchedule[Week Game Scheduled],MATCH(tblTeamSch[[#This Row],[Game Num]],[1]!tblSchedule[GameNum],0)),"")</f>
        <v>7</v>
      </c>
      <c r="D1687" s="6">
        <f>IFERROR(INDEX([1]!tblSchedule[Round],MATCH(tblTeamSch[[#This Row],[Game Num]],[1]!tblSchedule[GameNum],0)),"")</f>
        <v>4</v>
      </c>
      <c r="E1687" s="6">
        <f>IFERROR(INDEX([1]!tblSchedule[Rnd Sch],MATCH(tblTeamSch[[#This Row],[Game Num]],[1]!tblSchedule[GameNum],0)),"")</f>
        <v>4</v>
      </c>
      <c r="F1687" s="6" t="str">
        <f>IFERROR(INDEX([1]!tblSchedule[DLC],MATCH(tblTeamSch[[#This Row],[Game Num]],[1]!tblSchedule[GameNum],0)),"")</f>
        <v>8B2A</v>
      </c>
      <c r="G1687" s="7" t="str">
        <f>IFERROR(INDEX([1]!tblSchedule[Facility],MATCH(tblTeamSch[[#This Row],[Game Num]],[1]!tblSchedule[GameNum],0)),"")</f>
        <v>St. Nicholas Academy Gym</v>
      </c>
      <c r="H1687" s="8">
        <f>IFERROR(INDEX([1]!tblSchedule[Game Date],MATCH(tblTeamSch[[#This Row],[Game Num]],[1]!tblSchedule[GameNum],0)),"")</f>
        <v>46033</v>
      </c>
      <c r="I1687" s="9">
        <f>IFERROR(INDEX([1]!tblSchedule[Game Time],MATCH(tblTeamSch[[#This Row],[Game Num]],[1]!tblSchedule[GameNum],0)),"")</f>
        <v>0.625</v>
      </c>
      <c r="J1687" s="10" t="str">
        <f>IFERROR(INDEX([1]!tblTeams[Organization],MATCH(tblTeamSch[[#This Row],[Team]],[1]!tblTeams[Team],0)),"")</f>
        <v>St. Martha</v>
      </c>
      <c r="K1687" s="10" t="str">
        <f>IFERROR(INDEX([1]!tblOrg[Abbr],MATCH(tblTeamSch[[#This Row],[Org]],[1]!tblOrg[Organization],0)),"")</f>
        <v>Mart</v>
      </c>
      <c r="L1687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7" s="10" t="str">
        <f>IFERROR(INDEX(IF(tblTeamSch[[#This Row],[1vs2]]=1,[1]!tblSchedule[Team 2 Name],[1]!tblSchedule[Team 1 Name]),MATCH(tblTeamSch[[#This Row],[Game Num]],[1]!tblSchedule[GameNum],0)),"")</f>
        <v>St. Nicholas BB 8B #2</v>
      </c>
      <c r="N1687" s="6"/>
      <c r="O1687" s="6"/>
      <c r="P1687" s="6"/>
      <c r="Q1687" s="6">
        <f>INDEX([1]!tblSchedule[Home Game],MATCH(tblTeamSch[[#This Row],[Game Num]],[1]!tblSchedule[GameNum],0))</f>
        <v>1</v>
      </c>
      <c r="R1687" s="7" t="e">
        <f>IF(COUNTIFS(tblTeamSch[Team],tblTeamSch[[#This Row],[Team]],#REF!,1)&gt;1,"Y","")</f>
        <v>#REF!</v>
      </c>
      <c r="S1687" s="6">
        <f>INDEX([1]!tblLoc[Score],MATCH(INDEX([1]!tblOrg[Loc],MATCH(tblTeamSch[[#This Row],[Org]],[1]!tblOrg[Organization],0)),[1]!tblLoc[Loc],0))</f>
        <v>0</v>
      </c>
      <c r="T1687" s="6" t="e">
        <f>INDEX([1]!tblLoc[Score],MATCH(INDEX([1]!tblOrg[Loc],MATCH(#REF!,[1]!tblOrg[Abbr],0)),[1]!tblLoc[Loc],0))</f>
        <v>#REF!</v>
      </c>
      <c r="U1687" s="6">
        <f>IFERROR(INDEX([1]!tblLoc[Score],MATCH(INDEX([1]!tblOrg[Loc],MATCH(INDEX(FacList,MATCH(tblTeamSch[[#This Row],[Facility]],INDEX(FacList,,1),0),3),[1]!tblOrg[Org Num],0)),[1]!tblLoc[Loc],0)),"")</f>
        <v>10</v>
      </c>
      <c r="V1687" s="6">
        <f>IF(OR(tblTeamSch[[#This Row],[Court]]="",tblTeamSch[[#This Row],[Home]]&gt;0),0,IF(tblTeamSch[[#This Row],[Court]]&lt;10,0,IF(tblTeamSch[[#This Row],[Home Court]]=10,0,10)))</f>
        <v>0</v>
      </c>
      <c r="W1687" s="6" t="e">
        <f>COUNTIFS(tblTeamSch[Travel Score for Game],10,tblTeamSch[Home],0,#REF!,#REF!)</f>
        <v>#REF!</v>
      </c>
      <c r="X1687" s="6" t="str">
        <f>IFERROR(INDEX(tblTeamSch[Overall Travel Score],MATCH(tblTeamSch[[#This Row],[Opponent]],tblTeamSch[Team],0)),"")</f>
        <v/>
      </c>
      <c r="Y1687" s="6" cm="1">
        <f t="array" ref="Y1687">IF(Y1686="Num",1,IF(Y1686="","",IF(Y1686+1&gt;TotalNumRegGames*2,"",Y1686+1)))</f>
        <v>1686</v>
      </c>
    </row>
    <row r="1688" spans="1:25" ht="13.35" customHeight="1" x14ac:dyDescent="0.3">
      <c r="A1688" s="6" cm="1">
        <f t="array" ref="A16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140</v>
      </c>
      <c r="B1688" s="6" cm="1">
        <f t="array" ref="B16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88" s="6">
        <f>IFERROR(INDEX([1]!tblSchedule[Week Game Scheduled],MATCH(tblTeamSch[[#This Row],[Game Num]],[1]!tblSchedule[GameNum],0)),"")</f>
        <v>8</v>
      </c>
      <c r="D1688" s="6">
        <f>IFERROR(INDEX([1]!tblSchedule[Round],MATCH(tblTeamSch[[#This Row],[Game Num]],[1]!tblSchedule[GameNum],0)),"")</f>
        <v>5</v>
      </c>
      <c r="E1688" s="6">
        <f>IFERROR(INDEX([1]!tblSchedule[Rnd Sch],MATCH(tblTeamSch[[#This Row],[Game Num]],[1]!tblSchedule[GameNum],0)),"")</f>
        <v>5</v>
      </c>
      <c r="F1688" s="6" t="str">
        <f>IFERROR(INDEX([1]!tblSchedule[DLC],MATCH(tblTeamSch[[#This Row],[Game Num]],[1]!tblSchedule[GameNum],0)),"")</f>
        <v>8B2A</v>
      </c>
      <c r="G1688" s="7" t="str">
        <f>IFERROR(INDEX([1]!tblSchedule[Facility],MATCH(tblTeamSch[[#This Row],[Game Num]],[1]!tblSchedule[GameNum],0)),"")</f>
        <v>St. Athanasius Hornets Nest (gym)</v>
      </c>
      <c r="H1688" s="8">
        <f>IFERROR(INDEX([1]!tblSchedule[Game Date],MATCH(tblTeamSch[[#This Row],[Game Num]],[1]!tblSchedule[GameNum],0)),"")</f>
        <v>46040</v>
      </c>
      <c r="I1688" s="9">
        <f>IFERROR(INDEX([1]!tblSchedule[Game Time],MATCH(tblTeamSch[[#This Row],[Game Num]],[1]!tblSchedule[GameNum],0)),"")</f>
        <v>0.58333333333333337</v>
      </c>
      <c r="J1688" s="10" t="str">
        <f>IFERROR(INDEX([1]!tblTeams[Organization],MATCH(tblTeamSch[[#This Row],[Team]],[1]!tblTeams[Team],0)),"")</f>
        <v>St. Martha</v>
      </c>
      <c r="K1688" s="10" t="str">
        <f>IFERROR(INDEX([1]!tblOrg[Abbr],MATCH(tblTeamSch[[#This Row],[Org]],[1]!tblOrg[Organization],0)),"")</f>
        <v>Mart</v>
      </c>
      <c r="L1688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8" s="10" t="str">
        <f>IFERROR(INDEX(IF(tblTeamSch[[#This Row],[1vs2]]=1,[1]!tblSchedule[Team 2 Name],[1]!tblSchedule[Team 1 Name]),MATCH(tblTeamSch[[#This Row],[Game Num]],[1]!tblSchedule[GameNum],0)),"")</f>
        <v>St. Athanasius BB 8B#2</v>
      </c>
      <c r="N1688" s="6"/>
      <c r="O1688" s="6"/>
      <c r="P1688" s="6"/>
      <c r="Q1688" s="6">
        <f>INDEX([1]!tblSchedule[Home Game],MATCH(tblTeamSch[[#This Row],[Game Num]],[1]!tblSchedule[GameNum],0))</f>
        <v>1</v>
      </c>
      <c r="R1688" s="7" t="e">
        <f>IF(COUNTIFS(tblTeamSch[Team],tblTeamSch[[#This Row],[Team]],#REF!,1)&gt;1,"Y","")</f>
        <v>#REF!</v>
      </c>
      <c r="S1688" s="6">
        <f>INDEX([1]!tblLoc[Score],MATCH(INDEX([1]!tblOrg[Loc],MATCH(tblTeamSch[[#This Row],[Org]],[1]!tblOrg[Organization],0)),[1]!tblLoc[Loc],0))</f>
        <v>0</v>
      </c>
      <c r="T1688" s="6" t="e">
        <f>INDEX([1]!tblLoc[Score],MATCH(INDEX([1]!tblOrg[Loc],MATCH(#REF!,[1]!tblOrg[Abbr],0)),[1]!tblLoc[Loc],0))</f>
        <v>#REF!</v>
      </c>
      <c r="U1688" s="6">
        <f>IFERROR(INDEX([1]!tblLoc[Score],MATCH(INDEX([1]!tblOrg[Loc],MATCH(INDEX(FacList,MATCH(tblTeamSch[[#This Row],[Facility]],INDEX(FacList,,1),0),3),[1]!tblOrg[Org Num],0)),[1]!tblLoc[Loc],0)),"")</f>
        <v>7</v>
      </c>
      <c r="V1688" s="6">
        <f>IF(OR(tblTeamSch[[#This Row],[Court]]="",tblTeamSch[[#This Row],[Home]]&gt;0),0,IF(tblTeamSch[[#This Row],[Court]]&lt;10,0,IF(tblTeamSch[[#This Row],[Home Court]]=10,0,10)))</f>
        <v>0</v>
      </c>
      <c r="W1688" s="6" t="e">
        <f>COUNTIFS(tblTeamSch[Travel Score for Game],10,tblTeamSch[Home],0,#REF!,#REF!)</f>
        <v>#REF!</v>
      </c>
      <c r="X1688" s="6" t="str">
        <f>IFERROR(INDEX(tblTeamSch[Overall Travel Score],MATCH(tblTeamSch[[#This Row],[Opponent]],tblTeamSch[Team],0)),"")</f>
        <v/>
      </c>
      <c r="Y1688" s="6" cm="1">
        <f t="array" ref="Y1688">IF(Y1687="Num",1,IF(Y1687="","",IF(Y1687+1&gt;TotalNumRegGames*2,"",Y1687+1)))</f>
        <v>1687</v>
      </c>
    </row>
    <row r="1689" spans="1:25" ht="13.35" customHeight="1" x14ac:dyDescent="0.3">
      <c r="A1689" s="6" cm="1">
        <f t="array" ref="A16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146</v>
      </c>
      <c r="B1689" s="6" cm="1">
        <f t="array" ref="B16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89" s="6">
        <f>IFERROR(INDEX([1]!tblSchedule[Week Game Scheduled],MATCH(tblTeamSch[[#This Row],[Game Num]],[1]!tblSchedule[GameNum],0)),"")</f>
        <v>9</v>
      </c>
      <c r="D1689" s="6">
        <f>IFERROR(INDEX([1]!tblSchedule[Round],MATCH(tblTeamSch[[#This Row],[Game Num]],[1]!tblSchedule[GameNum],0)),"")</f>
        <v>6</v>
      </c>
      <c r="E1689" s="6">
        <f>IFERROR(INDEX([1]!tblSchedule[Rnd Sch],MATCH(tblTeamSch[[#This Row],[Game Num]],[1]!tblSchedule[GameNum],0)),"")</f>
        <v>6</v>
      </c>
      <c r="F1689" s="6" t="str">
        <f>IFERROR(INDEX([1]!tblSchedule[DLC],MATCH(tblTeamSch[[#This Row],[Game Num]],[1]!tblSchedule[GameNum],0)),"")</f>
        <v>8B2A</v>
      </c>
      <c r="G1689" s="7" t="str">
        <f>IFERROR(INDEX([1]!tblSchedule[Facility],MATCH(tblTeamSch[[#This Row],[Game Num]],[1]!tblSchedule[GameNum],0)),"")</f>
        <v>St. John Paul II Community Center (Gym)</v>
      </c>
      <c r="H1689" s="8">
        <f>IFERROR(INDEX([1]!tblSchedule[Game Date],MATCH(tblTeamSch[[#This Row],[Game Num]],[1]!tblSchedule[GameNum],0)),"")</f>
        <v>46047</v>
      </c>
      <c r="I1689" s="9">
        <f>IFERROR(INDEX([1]!tblSchedule[Game Time],MATCH(tblTeamSch[[#This Row],[Game Num]],[1]!tblSchedule[GameNum],0)),"")</f>
        <v>0.58333333333333337</v>
      </c>
      <c r="J1689" s="10" t="str">
        <f>IFERROR(INDEX([1]!tblTeams[Organization],MATCH(tblTeamSch[[#This Row],[Team]],[1]!tblTeams[Team],0)),"")</f>
        <v>St. Martha</v>
      </c>
      <c r="K1689" s="10" t="str">
        <f>IFERROR(INDEX([1]!tblOrg[Abbr],MATCH(tblTeamSch[[#This Row],[Org]],[1]!tblOrg[Organization],0)),"")</f>
        <v>Mart</v>
      </c>
      <c r="L1689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89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689" s="6"/>
      <c r="O1689" s="6"/>
      <c r="P1689" s="6"/>
      <c r="Q1689" s="6">
        <f>INDEX([1]!tblSchedule[Home Game],MATCH(tblTeamSch[[#This Row],[Game Num]],[1]!tblSchedule[GameNum],0))</f>
        <v>0</v>
      </c>
      <c r="R1689" s="7" t="e">
        <f>IF(COUNTIFS(tblTeamSch[Team],tblTeamSch[[#This Row],[Team]],#REF!,1)&gt;1,"Y","")</f>
        <v>#REF!</v>
      </c>
      <c r="S1689" s="6">
        <f>INDEX([1]!tblLoc[Score],MATCH(INDEX([1]!tblOrg[Loc],MATCH(tblTeamSch[[#This Row],[Org]],[1]!tblOrg[Organization],0)),[1]!tblLoc[Loc],0))</f>
        <v>0</v>
      </c>
      <c r="T1689" s="6" t="e">
        <f>INDEX([1]!tblLoc[Score],MATCH(INDEX([1]!tblOrg[Loc],MATCH(#REF!,[1]!tblOrg[Abbr],0)),[1]!tblLoc[Loc],0))</f>
        <v>#REF!</v>
      </c>
      <c r="U1689" s="6">
        <f>IFERROR(INDEX([1]!tblLoc[Score],MATCH(INDEX([1]!tblOrg[Loc],MATCH(INDEX(FacList,MATCH(tblTeamSch[[#This Row],[Facility]],INDEX(FacList,,1),0),3),[1]!tblOrg[Org Num],0)),[1]!tblLoc[Loc],0)),"")</f>
        <v>0</v>
      </c>
      <c r="V1689" s="6">
        <f>IF(OR(tblTeamSch[[#This Row],[Court]]="",tblTeamSch[[#This Row],[Home]]&gt;0),0,IF(tblTeamSch[[#This Row],[Court]]&lt;10,0,IF(tblTeamSch[[#This Row],[Home Court]]=10,0,10)))</f>
        <v>0</v>
      </c>
      <c r="W1689" s="6" t="e">
        <f>COUNTIFS(tblTeamSch[Travel Score for Game],10,tblTeamSch[Home],0,#REF!,#REF!)</f>
        <v>#REF!</v>
      </c>
      <c r="X1689" s="6" t="str">
        <f>IFERROR(INDEX(tblTeamSch[Overall Travel Score],MATCH(tblTeamSch[[#This Row],[Opponent]],tblTeamSch[Team],0)),"")</f>
        <v/>
      </c>
      <c r="Y1689" s="6" cm="1">
        <f t="array" ref="Y1689">IF(Y1688="Num",1,IF(Y1688="","",IF(Y1688+1&gt;TotalNumRegGames*2,"",Y1688+1)))</f>
        <v>1688</v>
      </c>
    </row>
    <row r="1690" spans="1:25" ht="13.35" customHeight="1" x14ac:dyDescent="0.3">
      <c r="A1690" s="6" cm="1">
        <f t="array" ref="A16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150</v>
      </c>
      <c r="B1690" s="6" cm="1">
        <f t="array" ref="B16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0" s="6">
        <f>IFERROR(INDEX([1]!tblSchedule[Week Game Scheduled],MATCH(tblTeamSch[[#This Row],[Game Num]],[1]!tblSchedule[GameNum],0)),"")</f>
        <v>9</v>
      </c>
      <c r="D1690" s="6">
        <f>IFERROR(INDEX([1]!tblSchedule[Round],MATCH(tblTeamSch[[#This Row],[Game Num]],[1]!tblSchedule[GameNum],0)),"")</f>
        <v>7</v>
      </c>
      <c r="E1690" s="6">
        <f>IFERROR(INDEX([1]!tblSchedule[Rnd Sch],MATCH(tblTeamSch[[#This Row],[Game Num]],[1]!tblSchedule[GameNum],0)),"")</f>
        <v>7</v>
      </c>
      <c r="F1690" s="6" t="str">
        <f>IFERROR(INDEX([1]!tblSchedule[DLC],MATCH(tblTeamSch[[#This Row],[Game Num]],[1]!tblSchedule[GameNum],0)),"")</f>
        <v>8B2A</v>
      </c>
      <c r="G1690" s="7" t="str">
        <f>IFERROR(INDEX([1]!tblSchedule[Facility],MATCH(tblTeamSch[[#This Row],[Game Num]],[1]!tblSchedule[GameNum],0)),"")</f>
        <v>St. Rita Gym</v>
      </c>
      <c r="H1690" s="8">
        <f>IFERROR(INDEX([1]!tblSchedule[Game Date],MATCH(tblTeamSch[[#This Row],[Game Num]],[1]!tblSchedule[GameNum],0)),"")</f>
        <v>46053</v>
      </c>
      <c r="I1690" s="9">
        <f>IFERROR(INDEX([1]!tblSchedule[Game Time],MATCH(tblTeamSch[[#This Row],[Game Num]],[1]!tblSchedule[GameNum],0)),"")</f>
        <v>0.41666666666666669</v>
      </c>
      <c r="J1690" s="10" t="str">
        <f>IFERROR(INDEX([1]!tblTeams[Organization],MATCH(tblTeamSch[[#This Row],[Team]],[1]!tblTeams[Team],0)),"")</f>
        <v>St. Martha</v>
      </c>
      <c r="K1690" s="10" t="str">
        <f>IFERROR(INDEX([1]!tblOrg[Abbr],MATCH(tblTeamSch[[#This Row],[Org]],[1]!tblOrg[Organization],0)),"")</f>
        <v>Mart</v>
      </c>
      <c r="L1690" s="10" t="str">
        <f>IFERROR(INDEX(IF(tblTeamSch[[#This Row],[1vs2]]=1,[1]!tblSchedule[Team 1 Name],[1]!tblSchedule[Team 2 Name]),MATCH(tblTeamSch[[#This Row],[Game Num]],[1]!tblSchedule[GameNum],0)),"")</f>
        <v>St Martha Basketball 8B#2</v>
      </c>
      <c r="M1690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1690" s="6"/>
      <c r="O1690" s="6"/>
      <c r="P1690" s="6"/>
      <c r="Q1690" s="6">
        <f>INDEX([1]!tblSchedule[Home Game],MATCH(tblTeamSch[[#This Row],[Game Num]],[1]!tblSchedule[GameNum],0))</f>
        <v>0</v>
      </c>
      <c r="R1690" s="7" t="e">
        <f>IF(COUNTIFS(tblTeamSch[Team],tblTeamSch[[#This Row],[Team]],#REF!,1)&gt;1,"Y","")</f>
        <v>#REF!</v>
      </c>
      <c r="S1690" s="6">
        <f>INDEX([1]!tblLoc[Score],MATCH(INDEX([1]!tblOrg[Loc],MATCH(tblTeamSch[[#This Row],[Org]],[1]!tblOrg[Organization],0)),[1]!tblLoc[Loc],0))</f>
        <v>0</v>
      </c>
      <c r="T1690" s="6" t="e">
        <f>INDEX([1]!tblLoc[Score],MATCH(INDEX([1]!tblOrg[Loc],MATCH(#REF!,[1]!tblOrg[Abbr],0)),[1]!tblLoc[Loc],0))</f>
        <v>#REF!</v>
      </c>
      <c r="U1690" s="6">
        <f>IFERROR(INDEX([1]!tblLoc[Score],MATCH(INDEX([1]!tblOrg[Loc],MATCH(INDEX(FacList,MATCH(tblTeamSch[[#This Row],[Facility]],INDEX(FacList,,1),0),3),[1]!tblOrg[Org Num],0)),[1]!tblLoc[Loc],0)),"")</f>
        <v>7</v>
      </c>
      <c r="V1690" s="6">
        <f>IF(OR(tblTeamSch[[#This Row],[Court]]="",tblTeamSch[[#This Row],[Home]]&gt;0),0,IF(tblTeamSch[[#This Row],[Court]]&lt;10,0,IF(tblTeamSch[[#This Row],[Home Court]]=10,0,10)))</f>
        <v>0</v>
      </c>
      <c r="W1690" s="6" t="e">
        <f>COUNTIFS(tblTeamSch[Travel Score for Game],10,tblTeamSch[Home],0,#REF!,#REF!)</f>
        <v>#REF!</v>
      </c>
      <c r="X1690" s="6" t="str">
        <f>IFERROR(INDEX(tblTeamSch[Overall Travel Score],MATCH(tblTeamSch[[#This Row],[Opponent]],tblTeamSch[Team],0)),"")</f>
        <v/>
      </c>
      <c r="Y1690" s="6" cm="1">
        <f t="array" ref="Y1690">IF(Y1689="Num",1,IF(Y1689="","",IF(Y1689+1&gt;TotalNumRegGames*2,"",Y1689+1)))</f>
        <v>1689</v>
      </c>
    </row>
    <row r="1691" spans="1:25" ht="13.35" customHeight="1" x14ac:dyDescent="0.3">
      <c r="A1691" s="6" cm="1">
        <f t="array" ref="A16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783</v>
      </c>
      <c r="B1691" s="6" cm="1">
        <f t="array" ref="B16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1" s="6">
        <f>IFERROR(INDEX([1]!tblSchedule[Week Game Scheduled],MATCH(tblTeamSch[[#This Row],[Game Num]],[1]!tblSchedule[GameNum],0)),"")</f>
        <v>49</v>
      </c>
      <c r="D1691" s="6">
        <f>IFERROR(INDEX([1]!tblSchedule[Round],MATCH(tblTeamSch[[#This Row],[Game Num]],[1]!tblSchedule[GameNum],0)),"")</f>
        <v>1</v>
      </c>
      <c r="E1691" s="6">
        <f>IFERROR(INDEX([1]!tblSchedule[Rnd Sch],MATCH(tblTeamSch[[#This Row],[Game Num]],[1]!tblSchedule[GameNum],0)),"")</f>
        <v>1</v>
      </c>
      <c r="F1691" s="6" t="str">
        <f>IFERROR(INDEX([1]!tblSchedule[DLC],MATCH(tblTeamSch[[#This Row],[Game Num]],[1]!tblSchedule[GameNum],0)),"")</f>
        <v>8G1A</v>
      </c>
      <c r="G1691" s="7" t="str">
        <f>IFERROR(INDEX([1]!tblSchedule[Facility],MATCH(tblTeamSch[[#This Row],[Game Num]],[1]!tblSchedule[GameNum],0)),"")</f>
        <v>St. Martha Gym (Bethany Center)</v>
      </c>
      <c r="H1691" s="8">
        <f>IFERROR(INDEX([1]!tblSchedule[Game Date],MATCH(tblTeamSch[[#This Row],[Game Num]],[1]!tblSchedule[GameNum],0)),"")</f>
        <v>45997</v>
      </c>
      <c r="I1691" s="9">
        <f>IFERROR(INDEX([1]!tblSchedule[Game Time],MATCH(tblTeamSch[[#This Row],[Game Num]],[1]!tblSchedule[GameNum],0)),"")</f>
        <v>0.45833333333333331</v>
      </c>
      <c r="J1691" s="10" t="str">
        <f>IFERROR(INDEX([1]!tblTeams[Organization],MATCH(tblTeamSch[[#This Row],[Team]],[1]!tblTeams[Team],0)),"")</f>
        <v>St. Martha</v>
      </c>
      <c r="K1691" s="10" t="str">
        <f>IFERROR(INDEX([1]!tblOrg[Abbr],MATCH(tblTeamSch[[#This Row],[Org]],[1]!tblOrg[Organization],0)),"")</f>
        <v>Mart</v>
      </c>
      <c r="L1691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1" s="10" t="str">
        <f>IFERROR(INDEX(IF(tblTeamSch[[#This Row],[1vs2]]=1,[1]!tblSchedule[Team 2 Name],[1]!tblSchedule[Team 1 Name]),MATCH(tblTeamSch[[#This Row],[Game Num]],[1]!tblSchedule[GameNum],0)),"")</f>
        <v>St Paul BB 8G#1</v>
      </c>
      <c r="N1691" s="6"/>
      <c r="O1691" s="6"/>
      <c r="P1691" s="6"/>
      <c r="Q1691" s="6">
        <f>INDEX([1]!tblSchedule[Home Game],MATCH(tblTeamSch[[#This Row],[Game Num]],[1]!tblSchedule[GameNum],0))</f>
        <v>1</v>
      </c>
      <c r="R1691" s="7" t="e">
        <f>IF(COUNTIFS(tblTeamSch[Team],tblTeamSch[[#This Row],[Team]],#REF!,1)&gt;1,"Y","")</f>
        <v>#REF!</v>
      </c>
      <c r="S1691" s="6">
        <f>INDEX([1]!tblLoc[Score],MATCH(INDEX([1]!tblOrg[Loc],MATCH(tblTeamSch[[#This Row],[Org]],[1]!tblOrg[Organization],0)),[1]!tblLoc[Loc],0))</f>
        <v>0</v>
      </c>
      <c r="T1691" s="6" t="e">
        <f>INDEX([1]!tblLoc[Score],MATCH(INDEX([1]!tblOrg[Loc],MATCH(#REF!,[1]!tblOrg[Abbr],0)),[1]!tblLoc[Loc],0))</f>
        <v>#REF!</v>
      </c>
      <c r="U1691" s="6">
        <f>IFERROR(INDEX([1]!tblLoc[Score],MATCH(INDEX([1]!tblOrg[Loc],MATCH(INDEX(FacList,MATCH(tblTeamSch[[#This Row],[Facility]],INDEX(FacList,,1),0),3),[1]!tblOrg[Org Num],0)),[1]!tblLoc[Loc],0)),"")</f>
        <v>0</v>
      </c>
      <c r="V1691" s="6">
        <f>IF(OR(tblTeamSch[[#This Row],[Court]]="",tblTeamSch[[#This Row],[Home]]&gt;0),0,IF(tblTeamSch[[#This Row],[Court]]&lt;10,0,IF(tblTeamSch[[#This Row],[Home Court]]=10,0,10)))</f>
        <v>0</v>
      </c>
      <c r="W1691" s="6" t="e">
        <f>COUNTIFS(tblTeamSch[Travel Score for Game],10,tblTeamSch[Home],0,#REF!,#REF!)</f>
        <v>#REF!</v>
      </c>
      <c r="X1691" s="6" t="str">
        <f>IFERROR(INDEX(tblTeamSch[Overall Travel Score],MATCH(tblTeamSch[[#This Row],[Opponent]],tblTeamSch[Team],0)),"")</f>
        <v/>
      </c>
      <c r="Y1691" s="6" cm="1">
        <f t="array" ref="Y1691">IF(Y1690="Num",1,IF(Y1690="","",IF(Y1690+1&gt;TotalNumRegGames*2,"",Y1690+1)))</f>
        <v>1690</v>
      </c>
    </row>
    <row r="1692" spans="1:25" ht="13.35" customHeight="1" x14ac:dyDescent="0.3">
      <c r="A1692" s="6" cm="1">
        <f t="array" ref="A16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788</v>
      </c>
      <c r="B1692" s="6" cm="1">
        <f t="array" ref="B16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92" s="6">
        <f>IFERROR(INDEX([1]!tblSchedule[Week Game Scheduled],MATCH(tblTeamSch[[#This Row],[Game Num]],[1]!tblSchedule[GameNum],0)),"")</f>
        <v>51</v>
      </c>
      <c r="D1692" s="6">
        <f>IFERROR(INDEX([1]!tblSchedule[Round],MATCH(tblTeamSch[[#This Row],[Game Num]],[1]!tblSchedule[GameNum],0)),"")</f>
        <v>2</v>
      </c>
      <c r="E1692" s="6">
        <f>IFERROR(INDEX([1]!tblSchedule[Rnd Sch],MATCH(tblTeamSch[[#This Row],[Game Num]],[1]!tblSchedule[GameNum],0)),"")</f>
        <v>2</v>
      </c>
      <c r="F1692" s="6" t="str">
        <f>IFERROR(INDEX([1]!tblSchedule[DLC],MATCH(tblTeamSch[[#This Row],[Game Num]],[1]!tblSchedule[GameNum],0)),"")</f>
        <v>8G1A</v>
      </c>
      <c r="G1692" s="7" t="str">
        <f>IFERROR(INDEX([1]!tblSchedule[Facility],MATCH(tblTeamSch[[#This Row],[Game Num]],[1]!tblSchedule[GameNum],0)),"")</f>
        <v>Saint Bernard Parish Hall</v>
      </c>
      <c r="H1692" s="8">
        <f>IFERROR(INDEX([1]!tblSchedule[Game Date],MATCH(tblTeamSch[[#This Row],[Game Num]],[1]!tblSchedule[GameNum],0)),"")</f>
        <v>46005</v>
      </c>
      <c r="I1692" s="9">
        <f>IFERROR(INDEX([1]!tblSchedule[Game Time],MATCH(tblTeamSch[[#This Row],[Game Num]],[1]!tblSchedule[GameNum],0)),"")</f>
        <v>0.625</v>
      </c>
      <c r="J1692" s="10" t="str">
        <f>IFERROR(INDEX([1]!tblTeams[Organization],MATCH(tblTeamSch[[#This Row],[Team]],[1]!tblTeams[Team],0)),"")</f>
        <v>St. Martha</v>
      </c>
      <c r="K1692" s="10" t="str">
        <f>IFERROR(INDEX([1]!tblOrg[Abbr],MATCH(tblTeamSch[[#This Row],[Org]],[1]!tblOrg[Organization],0)),"")</f>
        <v>Mart</v>
      </c>
      <c r="L1692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2" s="10" t="str">
        <f>IFERROR(INDEX(IF(tblTeamSch[[#This Row],[1vs2]]=1,[1]!tblSchedule[Team 2 Name],[1]!tblSchedule[Team 1 Name]),MATCH(tblTeamSch[[#This Row],[Game Num]],[1]!tblSchedule[GameNum],0)),"")</f>
        <v>St Bernard BB 8G#1</v>
      </c>
      <c r="N1692" s="6"/>
      <c r="O1692" s="6"/>
      <c r="P1692" s="6"/>
      <c r="Q1692" s="6">
        <f>INDEX([1]!tblSchedule[Home Game],MATCH(tblTeamSch[[#This Row],[Game Num]],[1]!tblSchedule[GameNum],0))</f>
        <v>1</v>
      </c>
      <c r="R1692" s="7" t="e">
        <f>IF(COUNTIFS(tblTeamSch[Team],tblTeamSch[[#This Row],[Team]],#REF!,1)&gt;1,"Y","")</f>
        <v>#REF!</v>
      </c>
      <c r="S1692" s="6">
        <f>INDEX([1]!tblLoc[Score],MATCH(INDEX([1]!tblOrg[Loc],MATCH(tblTeamSch[[#This Row],[Org]],[1]!tblOrg[Organization],0)),[1]!tblLoc[Loc],0))</f>
        <v>0</v>
      </c>
      <c r="T1692" s="6" t="e">
        <f>INDEX([1]!tblLoc[Score],MATCH(INDEX([1]!tblOrg[Loc],MATCH(#REF!,[1]!tblOrg[Abbr],0)),[1]!tblLoc[Loc],0))</f>
        <v>#REF!</v>
      </c>
      <c r="U1692" s="6">
        <f>IFERROR(INDEX([1]!tblLoc[Score],MATCH(INDEX([1]!tblOrg[Loc],MATCH(INDEX(FacList,MATCH(tblTeamSch[[#This Row],[Facility]],INDEX(FacList,,1),0),3),[1]!tblOrg[Org Num],0)),[1]!tblLoc[Loc],0)),"")</f>
        <v>7</v>
      </c>
      <c r="V1692" s="6">
        <f>IF(OR(tblTeamSch[[#This Row],[Court]]="",tblTeamSch[[#This Row],[Home]]&gt;0),0,IF(tblTeamSch[[#This Row],[Court]]&lt;10,0,IF(tblTeamSch[[#This Row],[Home Court]]=10,0,10)))</f>
        <v>0</v>
      </c>
      <c r="W1692" s="6" t="e">
        <f>COUNTIFS(tblTeamSch[Travel Score for Game],10,tblTeamSch[Home],0,#REF!,#REF!)</f>
        <v>#REF!</v>
      </c>
      <c r="X1692" s="6" t="str">
        <f>IFERROR(INDEX(tblTeamSch[Overall Travel Score],MATCH(tblTeamSch[[#This Row],[Opponent]],tblTeamSch[Team],0)),"")</f>
        <v/>
      </c>
      <c r="Y1692" s="6" cm="1">
        <f t="array" ref="Y1692">IF(Y1691="Num",1,IF(Y1691="","",IF(Y1691+1&gt;TotalNumRegGames*2,"",Y1691+1)))</f>
        <v>1691</v>
      </c>
    </row>
    <row r="1693" spans="1:25" ht="13.35" customHeight="1" x14ac:dyDescent="0.3">
      <c r="A1693" s="6" cm="1">
        <f t="array" ref="A16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792</v>
      </c>
      <c r="B1693" s="6" cm="1">
        <f t="array" ref="B16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693" s="6">
        <f>IFERROR(INDEX([1]!tblSchedule[Week Game Scheduled],MATCH(tblTeamSch[[#This Row],[Game Num]],[1]!tblSchedule[GameNum],0)),"")</f>
        <v>5</v>
      </c>
      <c r="D1693" s="6">
        <f>IFERROR(INDEX([1]!tblSchedule[Round],MATCH(tblTeamSch[[#This Row],[Game Num]],[1]!tblSchedule[GameNum],0)),"")</f>
        <v>3</v>
      </c>
      <c r="E1693" s="6">
        <f>IFERROR(INDEX([1]!tblSchedule[Rnd Sch],MATCH(tblTeamSch[[#This Row],[Game Num]],[1]!tblSchedule[GameNum],0)),"")</f>
        <v>3</v>
      </c>
      <c r="F1693" s="6" t="str">
        <f>IFERROR(INDEX([1]!tblSchedule[DLC],MATCH(tblTeamSch[[#This Row],[Game Num]],[1]!tblSchedule[GameNum],0)),"")</f>
        <v>8G1A</v>
      </c>
      <c r="G1693" s="7" t="str">
        <f>IFERROR(INDEX([1]!tblSchedule[Facility],MATCH(tblTeamSch[[#This Row],[Game Num]],[1]!tblSchedule[GameNum],0)),"")</f>
        <v>St. Rita Gym</v>
      </c>
      <c r="H1693" s="8">
        <f>IFERROR(INDEX([1]!tblSchedule[Game Date],MATCH(tblTeamSch[[#This Row],[Game Num]],[1]!tblSchedule[GameNum],0)),"")</f>
        <v>46025</v>
      </c>
      <c r="I1693" s="9">
        <f>IFERROR(INDEX([1]!tblSchedule[Game Time],MATCH(tblTeamSch[[#This Row],[Game Num]],[1]!tblSchedule[GameNum],0)),"")</f>
        <v>0.41666666666666669</v>
      </c>
      <c r="J1693" s="10" t="str">
        <f>IFERROR(INDEX([1]!tblTeams[Organization],MATCH(tblTeamSch[[#This Row],[Team]],[1]!tblTeams[Team],0)),"")</f>
        <v>St. Martha</v>
      </c>
      <c r="K1693" s="10" t="str">
        <f>IFERROR(INDEX([1]!tblOrg[Abbr],MATCH(tblTeamSch[[#This Row],[Org]],[1]!tblOrg[Organization],0)),"")</f>
        <v>Mart</v>
      </c>
      <c r="L1693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3" s="10" t="str">
        <f>IFERROR(INDEX(IF(tblTeamSch[[#This Row],[1vs2]]=1,[1]!tblSchedule[Team 2 Name],[1]!tblSchedule[Team 1 Name]),MATCH(tblTeamSch[[#This Row],[Game Num]],[1]!tblSchedule[GameNum],0)),"")</f>
        <v>OLOL 7/8 GB #1</v>
      </c>
      <c r="N1693" s="6"/>
      <c r="O1693" s="6"/>
      <c r="P1693" s="6"/>
      <c r="Q1693" s="6">
        <f>INDEX([1]!tblSchedule[Home Game],MATCH(tblTeamSch[[#This Row],[Game Num]],[1]!tblSchedule[GameNum],0))</f>
        <v>0</v>
      </c>
      <c r="R1693" s="7" t="e">
        <f>IF(COUNTIFS(tblTeamSch[Team],tblTeamSch[[#This Row],[Team]],#REF!,1)&gt;1,"Y","")</f>
        <v>#REF!</v>
      </c>
      <c r="S1693" s="6">
        <f>INDEX([1]!tblLoc[Score],MATCH(INDEX([1]!tblOrg[Loc],MATCH(tblTeamSch[[#This Row],[Org]],[1]!tblOrg[Organization],0)),[1]!tblLoc[Loc],0))</f>
        <v>0</v>
      </c>
      <c r="T1693" s="6" t="e">
        <f>INDEX([1]!tblLoc[Score],MATCH(INDEX([1]!tblOrg[Loc],MATCH(#REF!,[1]!tblOrg[Abbr],0)),[1]!tblLoc[Loc],0))</f>
        <v>#REF!</v>
      </c>
      <c r="U1693" s="6">
        <f>IFERROR(INDEX([1]!tblLoc[Score],MATCH(INDEX([1]!tblOrg[Loc],MATCH(INDEX(FacList,MATCH(tblTeamSch[[#This Row],[Facility]],INDEX(FacList,,1),0),3),[1]!tblOrg[Org Num],0)),[1]!tblLoc[Loc],0)),"")</f>
        <v>7</v>
      </c>
      <c r="V1693" s="6">
        <f>IF(OR(tblTeamSch[[#This Row],[Court]]="",tblTeamSch[[#This Row],[Home]]&gt;0),0,IF(tblTeamSch[[#This Row],[Court]]&lt;10,0,IF(tblTeamSch[[#This Row],[Home Court]]=10,0,10)))</f>
        <v>0</v>
      </c>
      <c r="W1693" s="6" t="e">
        <f>COUNTIFS(tblTeamSch[Travel Score for Game],10,tblTeamSch[Home],0,#REF!,#REF!)</f>
        <v>#REF!</v>
      </c>
      <c r="X1693" s="6" t="str">
        <f>IFERROR(INDEX(tblTeamSch[Overall Travel Score],MATCH(tblTeamSch[[#This Row],[Opponent]],tblTeamSch[Team],0)),"")</f>
        <v/>
      </c>
      <c r="Y1693" s="6" cm="1">
        <f t="array" ref="Y1693">IF(Y1692="Num",1,IF(Y1692="","",IF(Y1692+1&gt;TotalNumRegGames*2,"",Y1692+1)))</f>
        <v>1692</v>
      </c>
    </row>
    <row r="1694" spans="1:25" ht="13.35" customHeight="1" x14ac:dyDescent="0.3">
      <c r="A1694" s="6" cm="1">
        <f t="array" ref="A16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794</v>
      </c>
      <c r="B1694" s="6" cm="1">
        <f t="array" ref="B16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4" s="6">
        <f>IFERROR(INDEX([1]!tblSchedule[Week Game Scheduled],MATCH(tblTeamSch[[#This Row],[Game Num]],[1]!tblSchedule[GameNum],0)),"")</f>
        <v>6</v>
      </c>
      <c r="D1694" s="6">
        <f>IFERROR(INDEX([1]!tblSchedule[Round],MATCH(tblTeamSch[[#This Row],[Game Num]],[1]!tblSchedule[GameNum],0)),"")</f>
        <v>4</v>
      </c>
      <c r="E1694" s="6">
        <f>IFERROR(INDEX([1]!tblSchedule[Rnd Sch],MATCH(tblTeamSch[[#This Row],[Game Num]],[1]!tblSchedule[GameNum],0)),"")</f>
        <v>4</v>
      </c>
      <c r="F1694" s="6" t="str">
        <f>IFERROR(INDEX([1]!tblSchedule[DLC],MATCH(tblTeamSch[[#This Row],[Game Num]],[1]!tblSchedule[GameNum],0)),"")</f>
        <v>8G1A</v>
      </c>
      <c r="G1694" s="7" t="str">
        <f>IFERROR(INDEX([1]!tblSchedule[Facility],MATCH(tblTeamSch[[#This Row],[Game Num]],[1]!tblSchedule[GameNum],0)),"")</f>
        <v>St. Nicholas Academy Gym</v>
      </c>
      <c r="H1694" s="8">
        <f>IFERROR(INDEX([1]!tblSchedule[Game Date],MATCH(tblTeamSch[[#This Row],[Game Num]],[1]!tblSchedule[GameNum],0)),"")</f>
        <v>46032</v>
      </c>
      <c r="I1694" s="9">
        <f>IFERROR(INDEX([1]!tblSchedule[Game Time],MATCH(tblTeamSch[[#This Row],[Game Num]],[1]!tblSchedule[GameNum],0)),"")</f>
        <v>0.41666666666666669</v>
      </c>
      <c r="J1694" s="10" t="str">
        <f>IFERROR(INDEX([1]!tblTeams[Organization],MATCH(tblTeamSch[[#This Row],[Team]],[1]!tblTeams[Team],0)),"")</f>
        <v>St. Martha</v>
      </c>
      <c r="K1694" s="10" t="str">
        <f>IFERROR(INDEX([1]!tblOrg[Abbr],MATCH(tblTeamSch[[#This Row],[Org]],[1]!tblOrg[Organization],0)),"")</f>
        <v>Mart</v>
      </c>
      <c r="L1694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4" s="10" t="str">
        <f>IFERROR(INDEX(IF(tblTeamSch[[#This Row],[1vs2]]=1,[1]!tblSchedule[Team 2 Name],[1]!tblSchedule[Team 1 Name]),MATCH(tblTeamSch[[#This Row],[Game Num]],[1]!tblSchedule[GameNum],0)),"")</f>
        <v>St. Nicholas BB 8G #1</v>
      </c>
      <c r="N1694" s="6"/>
      <c r="O1694" s="6"/>
      <c r="P1694" s="6"/>
      <c r="Q1694" s="6">
        <f>INDEX([1]!tblSchedule[Home Game],MATCH(tblTeamSch[[#This Row],[Game Num]],[1]!tblSchedule[GameNum],0))</f>
        <v>1</v>
      </c>
      <c r="R1694" s="7" t="e">
        <f>IF(COUNTIFS(tblTeamSch[Team],tblTeamSch[[#This Row],[Team]],#REF!,1)&gt;1,"Y","")</f>
        <v>#REF!</v>
      </c>
      <c r="S1694" s="6">
        <f>INDEX([1]!tblLoc[Score],MATCH(INDEX([1]!tblOrg[Loc],MATCH(tblTeamSch[[#This Row],[Org]],[1]!tblOrg[Organization],0)),[1]!tblLoc[Loc],0))</f>
        <v>0</v>
      </c>
      <c r="T1694" s="6" t="e">
        <f>INDEX([1]!tblLoc[Score],MATCH(INDEX([1]!tblOrg[Loc],MATCH(#REF!,[1]!tblOrg[Abbr],0)),[1]!tblLoc[Loc],0))</f>
        <v>#REF!</v>
      </c>
      <c r="U1694" s="6">
        <f>IFERROR(INDEX([1]!tblLoc[Score],MATCH(INDEX([1]!tblOrg[Loc],MATCH(INDEX(FacList,MATCH(tblTeamSch[[#This Row],[Facility]],INDEX(FacList,,1),0),3),[1]!tblOrg[Org Num],0)),[1]!tblLoc[Loc],0)),"")</f>
        <v>10</v>
      </c>
      <c r="V1694" s="6">
        <f>IF(OR(tblTeamSch[[#This Row],[Court]]="",tblTeamSch[[#This Row],[Home]]&gt;0),0,IF(tblTeamSch[[#This Row],[Court]]&lt;10,0,IF(tblTeamSch[[#This Row],[Home Court]]=10,0,10)))</f>
        <v>0</v>
      </c>
      <c r="W1694" s="6" t="e">
        <f>COUNTIFS(tblTeamSch[Travel Score for Game],10,tblTeamSch[Home],0,#REF!,#REF!)</f>
        <v>#REF!</v>
      </c>
      <c r="X1694" s="6" t="str">
        <f>IFERROR(INDEX(tblTeamSch[Overall Travel Score],MATCH(tblTeamSch[[#This Row],[Opponent]],tblTeamSch[Team],0)),"")</f>
        <v/>
      </c>
      <c r="Y1694" s="6" cm="1">
        <f t="array" ref="Y1694">IF(Y1693="Num",1,IF(Y1693="","",IF(Y1693+1&gt;TotalNumRegGames*2,"",Y1693+1)))</f>
        <v>1693</v>
      </c>
    </row>
    <row r="1695" spans="1:25" ht="13.35" customHeight="1" x14ac:dyDescent="0.3">
      <c r="A1695" s="6" cm="1">
        <f t="array" ref="A16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797</v>
      </c>
      <c r="B1695" s="6" cm="1">
        <f t="array" ref="B16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5" s="6">
        <f>IFERROR(INDEX([1]!tblSchedule[Week Game Scheduled],MATCH(tblTeamSch[[#This Row],[Game Num]],[1]!tblSchedule[GameNum],0)),"")</f>
        <v>7</v>
      </c>
      <c r="D1695" s="6">
        <f>IFERROR(INDEX([1]!tblSchedule[Round],MATCH(tblTeamSch[[#This Row],[Game Num]],[1]!tblSchedule[GameNum],0)),"")</f>
        <v>5</v>
      </c>
      <c r="E1695" s="6">
        <f>IFERROR(INDEX([1]!tblSchedule[Rnd Sch],MATCH(tblTeamSch[[#This Row],[Game Num]],[1]!tblSchedule[GameNum],0)),"")</f>
        <v>5</v>
      </c>
      <c r="F1695" s="6" t="str">
        <f>IFERROR(INDEX([1]!tblSchedule[DLC],MATCH(tblTeamSch[[#This Row],[Game Num]],[1]!tblSchedule[GameNum],0)),"")</f>
        <v>8G1A</v>
      </c>
      <c r="G1695" s="7" t="str">
        <f>IFERROR(INDEX([1]!tblSchedule[Facility],MATCH(tblTeamSch[[#This Row],[Game Num]],[1]!tblSchedule[GameNum],0)),"")</f>
        <v>St Edward Gym</v>
      </c>
      <c r="H1695" s="8">
        <f>IFERROR(INDEX([1]!tblSchedule[Game Date],MATCH(tblTeamSch[[#This Row],[Game Num]],[1]!tblSchedule[GameNum],0)),"")</f>
        <v>46039</v>
      </c>
      <c r="I1695" s="9">
        <f>IFERROR(INDEX([1]!tblSchedule[Game Time],MATCH(tblTeamSch[[#This Row],[Game Num]],[1]!tblSchedule[GameNum],0)),"")</f>
        <v>0.375</v>
      </c>
      <c r="J1695" s="10" t="str">
        <f>IFERROR(INDEX([1]!tblTeams[Organization],MATCH(tblTeamSch[[#This Row],[Team]],[1]!tblTeams[Team],0)),"")</f>
        <v>St. Martha</v>
      </c>
      <c r="K1695" s="10" t="str">
        <f>IFERROR(INDEX([1]!tblOrg[Abbr],MATCH(tblTeamSch[[#This Row],[Org]],[1]!tblOrg[Organization],0)),"")</f>
        <v>Mart</v>
      </c>
      <c r="L1695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5" s="10" t="str">
        <f>IFERROR(INDEX(IF(tblTeamSch[[#This Row],[1vs2]]=1,[1]!tblSchedule[Team 2 Name],[1]!tblSchedule[Team 1 Name]),MATCH(tblTeamSch[[#This Row],[Game Num]],[1]!tblSchedule[GameNum],0)),"")</f>
        <v>St Edward Bball 8G1</v>
      </c>
      <c r="N1695" s="6"/>
      <c r="O1695" s="6"/>
      <c r="P1695" s="6"/>
      <c r="Q1695" s="6">
        <f>INDEX([1]!tblSchedule[Home Game],MATCH(tblTeamSch[[#This Row],[Game Num]],[1]!tblSchedule[GameNum],0))</f>
        <v>1</v>
      </c>
      <c r="R1695" s="7" t="e">
        <f>IF(COUNTIFS(tblTeamSch[Team],tblTeamSch[[#This Row],[Team]],#REF!,1)&gt;1,"Y","")</f>
        <v>#REF!</v>
      </c>
      <c r="S1695" s="6">
        <f>INDEX([1]!tblLoc[Score],MATCH(INDEX([1]!tblOrg[Loc],MATCH(tblTeamSch[[#This Row],[Org]],[1]!tblOrg[Organization],0)),[1]!tblLoc[Loc],0))</f>
        <v>0</v>
      </c>
      <c r="T1695" s="6" t="e">
        <f>INDEX([1]!tblLoc[Score],MATCH(INDEX([1]!tblOrg[Loc],MATCH(#REF!,[1]!tblOrg[Abbr],0)),[1]!tblLoc[Loc],0))</f>
        <v>#REF!</v>
      </c>
      <c r="U1695" s="6">
        <f>IFERROR(INDEX([1]!tblLoc[Score],MATCH(INDEX([1]!tblOrg[Loc],MATCH(INDEX(FacList,MATCH(tblTeamSch[[#This Row],[Facility]],INDEX(FacList,,1),0),3),[1]!tblOrg[Org Num],0)),[1]!tblLoc[Loc],0)),"")</f>
        <v>7</v>
      </c>
      <c r="V1695" s="6">
        <f>IF(OR(tblTeamSch[[#This Row],[Court]]="",tblTeamSch[[#This Row],[Home]]&gt;0),0,IF(tblTeamSch[[#This Row],[Court]]&lt;10,0,IF(tblTeamSch[[#This Row],[Home Court]]=10,0,10)))</f>
        <v>0</v>
      </c>
      <c r="W1695" s="6" t="e">
        <f>COUNTIFS(tblTeamSch[Travel Score for Game],10,tblTeamSch[Home],0,#REF!,#REF!)</f>
        <v>#REF!</v>
      </c>
      <c r="X1695" s="6" t="str">
        <f>IFERROR(INDEX(tblTeamSch[Overall Travel Score],MATCH(tblTeamSch[[#This Row],[Opponent]],tblTeamSch[Team],0)),"")</f>
        <v/>
      </c>
      <c r="Y1695" s="6" cm="1">
        <f t="array" ref="Y1695">IF(Y1694="Num",1,IF(Y1694="","",IF(Y1694+1&gt;TotalNumRegGames*2,"",Y1694+1)))</f>
        <v>1694</v>
      </c>
    </row>
    <row r="1696" spans="1:25" ht="13.35" customHeight="1" x14ac:dyDescent="0.3">
      <c r="A1696" s="6" cm="1">
        <f t="array" ref="A16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804</v>
      </c>
      <c r="B1696" s="6" cm="1">
        <f t="array" ref="B16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6" s="6">
        <f>IFERROR(INDEX([1]!tblSchedule[Week Game Scheduled],MATCH(tblTeamSch[[#This Row],[Game Num]],[1]!tblSchedule[GameNum],0)),"")</f>
        <v>8</v>
      </c>
      <c r="D1696" s="6">
        <f>IFERROR(INDEX([1]!tblSchedule[Round],MATCH(tblTeamSch[[#This Row],[Game Num]],[1]!tblSchedule[GameNum],0)),"")</f>
        <v>6</v>
      </c>
      <c r="E1696" s="6">
        <f>IFERROR(INDEX([1]!tblSchedule[Rnd Sch],MATCH(tblTeamSch[[#This Row],[Game Num]],[1]!tblSchedule[GameNum],0)),"")</f>
        <v>6</v>
      </c>
      <c r="F1696" s="6" t="str">
        <f>IFERROR(INDEX([1]!tblSchedule[DLC],MATCH(tblTeamSch[[#This Row],[Game Num]],[1]!tblSchedule[GameNum],0)),"")</f>
        <v>8G1A</v>
      </c>
      <c r="G1696" s="7" t="str">
        <f>IFERROR(INDEX([1]!tblSchedule[Facility],MATCH(tblTeamSch[[#This Row],[Game Num]],[1]!tblSchedule[GameNum],0)),"")</f>
        <v>Ascension Gym</v>
      </c>
      <c r="H1696" s="8">
        <f>IFERROR(INDEX([1]!tblSchedule[Game Date],MATCH(tblTeamSch[[#This Row],[Game Num]],[1]!tblSchedule[GameNum],0)),"")</f>
        <v>46046</v>
      </c>
      <c r="I1696" s="9">
        <f>IFERROR(INDEX([1]!tblSchedule[Game Time],MATCH(tblTeamSch[[#This Row],[Game Num]],[1]!tblSchedule[GameNum],0)),"")</f>
        <v>0.375</v>
      </c>
      <c r="J1696" s="10" t="str">
        <f>IFERROR(INDEX([1]!tblTeams[Organization],MATCH(tblTeamSch[[#This Row],[Team]],[1]!tblTeams[Team],0)),"")</f>
        <v>St. Martha</v>
      </c>
      <c r="K1696" s="10" t="str">
        <f>IFERROR(INDEX([1]!tblOrg[Abbr],MATCH(tblTeamSch[[#This Row],[Org]],[1]!tblOrg[Organization],0)),"")</f>
        <v>Mart</v>
      </c>
      <c r="L1696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6" s="10" t="str">
        <f>IFERROR(INDEX(IF(tblTeamSch[[#This Row],[1vs2]]=1,[1]!tblSchedule[Team 2 Name],[1]!tblSchedule[Team 1 Name]),MATCH(tblTeamSch[[#This Row],[Game Num]],[1]!tblSchedule[GameNum],0)),"")</f>
        <v>Ascension BB 8G#1</v>
      </c>
      <c r="N1696" s="6"/>
      <c r="O1696" s="6"/>
      <c r="P1696" s="6"/>
      <c r="Q1696" s="6">
        <f>INDEX([1]!tblSchedule[Home Game],MATCH(tblTeamSch[[#This Row],[Game Num]],[1]!tblSchedule[GameNum],0))</f>
        <v>1</v>
      </c>
      <c r="R1696" s="7" t="e">
        <f>IF(COUNTIFS(tblTeamSch[Team],tblTeamSch[[#This Row],[Team]],#REF!,1)&gt;1,"Y","")</f>
        <v>#REF!</v>
      </c>
      <c r="S1696" s="6">
        <f>INDEX([1]!tblLoc[Score],MATCH(INDEX([1]!tblOrg[Loc],MATCH(tblTeamSch[[#This Row],[Org]],[1]!tblOrg[Organization],0)),[1]!tblLoc[Loc],0))</f>
        <v>0</v>
      </c>
      <c r="T1696" s="6" t="e">
        <f>INDEX([1]!tblLoc[Score],MATCH(INDEX([1]!tblOrg[Loc],MATCH(#REF!,[1]!tblOrg[Abbr],0)),[1]!tblLoc[Loc],0))</f>
        <v>#REF!</v>
      </c>
      <c r="U1696" s="6">
        <f>IFERROR(INDEX([1]!tblLoc[Score],MATCH(INDEX([1]!tblOrg[Loc],MATCH(INDEX(FacList,MATCH(tblTeamSch[[#This Row],[Facility]],INDEX(FacList,,1),0),3),[1]!tblOrg[Org Num],0)),[1]!tblLoc[Loc],0)),"")</f>
        <v>0</v>
      </c>
      <c r="V1696" s="6">
        <f>IF(OR(tblTeamSch[[#This Row],[Court]]="",tblTeamSch[[#This Row],[Home]]&gt;0),0,IF(tblTeamSch[[#This Row],[Court]]&lt;10,0,IF(tblTeamSch[[#This Row],[Home Court]]=10,0,10)))</f>
        <v>0</v>
      </c>
      <c r="W1696" s="6" t="e">
        <f>COUNTIFS(tblTeamSch[Travel Score for Game],10,tblTeamSch[Home],0,#REF!,#REF!)</f>
        <v>#REF!</v>
      </c>
      <c r="X1696" s="6" t="str">
        <f>IFERROR(INDEX(tblTeamSch[Overall Travel Score],MATCH(tblTeamSch[[#This Row],[Opponent]],tblTeamSch[Team],0)),"")</f>
        <v/>
      </c>
      <c r="Y1696" s="6" cm="1">
        <f t="array" ref="Y1696">IF(Y1695="Num",1,IF(Y1695="","",IF(Y1695+1&gt;TotalNumRegGames*2,"",Y1695+1)))</f>
        <v>1695</v>
      </c>
    </row>
    <row r="1697" spans="1:25" ht="13.35" customHeight="1" x14ac:dyDescent="0.3">
      <c r="A1697" s="6" cm="1">
        <f t="array" ref="A16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807</v>
      </c>
      <c r="B1697" s="6" cm="1">
        <f t="array" ref="B16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7" s="6">
        <f>IFERROR(INDEX([1]!tblSchedule[Week Game Scheduled],MATCH(tblTeamSch[[#This Row],[Game Num]],[1]!tblSchedule[GameNum],0)),"")</f>
        <v>9</v>
      </c>
      <c r="D1697" s="6">
        <f>IFERROR(INDEX([1]!tblSchedule[Round],MATCH(tblTeamSch[[#This Row],[Game Num]],[1]!tblSchedule[GameNum],0)),"")</f>
        <v>7</v>
      </c>
      <c r="E1697" s="6">
        <f>IFERROR(INDEX([1]!tblSchedule[Rnd Sch],MATCH(tblTeamSch[[#This Row],[Game Num]],[1]!tblSchedule[GameNum],0)),"")</f>
        <v>7</v>
      </c>
      <c r="F1697" s="6" t="str">
        <f>IFERROR(INDEX([1]!tblSchedule[DLC],MATCH(tblTeamSch[[#This Row],[Game Num]],[1]!tblSchedule[GameNum],0)),"")</f>
        <v>8G1A</v>
      </c>
      <c r="G1697" s="7" t="str">
        <f>IFERROR(INDEX([1]!tblSchedule[Facility],MATCH(tblTeamSch[[#This Row],[Game Num]],[1]!tblSchedule[GameNum],0)),"")</f>
        <v>St. Paul Gym</v>
      </c>
      <c r="H1697" s="8">
        <f>IFERROR(INDEX([1]!tblSchedule[Game Date],MATCH(tblTeamSch[[#This Row],[Game Num]],[1]!tblSchedule[GameNum],0)),"")</f>
        <v>46053</v>
      </c>
      <c r="I1697" s="9">
        <f>IFERROR(INDEX([1]!tblSchedule[Game Time],MATCH(tblTeamSch[[#This Row],[Game Num]],[1]!tblSchedule[GameNum],0)),"")</f>
        <v>0.41666666666666669</v>
      </c>
      <c r="J1697" s="10" t="str">
        <f>IFERROR(INDEX([1]!tblTeams[Organization],MATCH(tblTeamSch[[#This Row],[Team]],[1]!tblTeams[Team],0)),"")</f>
        <v>St. Martha</v>
      </c>
      <c r="K1697" s="10" t="str">
        <f>IFERROR(INDEX([1]!tblOrg[Abbr],MATCH(tblTeamSch[[#This Row],[Org]],[1]!tblOrg[Organization],0)),"")</f>
        <v>Mart</v>
      </c>
      <c r="L1697" s="10" t="str">
        <f>IFERROR(INDEX(IF(tblTeamSch[[#This Row],[1vs2]]=1,[1]!tblSchedule[Team 1 Name],[1]!tblSchedule[Team 2 Name]),MATCH(tblTeamSch[[#This Row],[Game Num]],[1]!tblSchedule[GameNum],0)),"")</f>
        <v>St Martha Basketball 8G#1</v>
      </c>
      <c r="M1697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1697" s="6"/>
      <c r="O1697" s="6"/>
      <c r="P1697" s="6"/>
      <c r="Q1697" s="6">
        <f>INDEX([1]!tblSchedule[Home Game],MATCH(tblTeamSch[[#This Row],[Game Num]],[1]!tblSchedule[GameNum],0))</f>
        <v>0</v>
      </c>
      <c r="R1697" s="7" t="e">
        <f>IF(COUNTIFS(tblTeamSch[Team],tblTeamSch[[#This Row],[Team]],#REF!,1)&gt;1,"Y","")</f>
        <v>#REF!</v>
      </c>
      <c r="S1697" s="6">
        <f>INDEX([1]!tblLoc[Score],MATCH(INDEX([1]!tblOrg[Loc],MATCH(tblTeamSch[[#This Row],[Org]],[1]!tblOrg[Organization],0)),[1]!tblLoc[Loc],0))</f>
        <v>0</v>
      </c>
      <c r="T1697" s="6" t="e">
        <f>INDEX([1]!tblLoc[Score],MATCH(INDEX([1]!tblOrg[Loc],MATCH(#REF!,[1]!tblOrg[Abbr],0)),[1]!tblLoc[Loc],0))</f>
        <v>#REF!</v>
      </c>
      <c r="U1697" s="6">
        <f>IFERROR(INDEX([1]!tblLoc[Score],MATCH(INDEX([1]!tblOrg[Loc],MATCH(INDEX(FacList,MATCH(tblTeamSch[[#This Row],[Facility]],INDEX(FacList,,1),0),3),[1]!tblOrg[Org Num],0)),[1]!tblLoc[Loc],0)),"")</f>
        <v>10</v>
      </c>
      <c r="V1697" s="6">
        <f>IF(OR(tblTeamSch[[#This Row],[Court]]="",tblTeamSch[[#This Row],[Home]]&gt;0),0,IF(tblTeamSch[[#This Row],[Court]]&lt;10,0,IF(tblTeamSch[[#This Row],[Home Court]]=10,0,10)))</f>
        <v>10</v>
      </c>
      <c r="W1697" s="6" t="e">
        <f>COUNTIFS(tblTeamSch[Travel Score for Game],10,tblTeamSch[Home],0,#REF!,#REF!)</f>
        <v>#REF!</v>
      </c>
      <c r="X1697" s="6" t="str">
        <f>IFERROR(INDEX(tblTeamSch[Overall Travel Score],MATCH(tblTeamSch[[#This Row],[Opponent]],tblTeamSch[Team],0)),"")</f>
        <v/>
      </c>
      <c r="Y1697" s="6" cm="1">
        <f t="array" ref="Y1697">IF(Y1696="Num",1,IF(Y1696="","",IF(Y1696+1&gt;TotalNumRegGames*2,"",Y1696+1)))</f>
        <v>1696</v>
      </c>
    </row>
    <row r="1698" spans="1:25" ht="13.35" customHeight="1" x14ac:dyDescent="0.3">
      <c r="A1698" s="6" cm="1">
        <f t="array" ref="A16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810</v>
      </c>
      <c r="B1698" s="6" cm="1">
        <f t="array" ref="B16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8" s="6">
        <f>IFERROR(INDEX([1]!tblSchedule[Week Game Scheduled],MATCH(tblTeamSch[[#This Row],[Game Num]],[1]!tblSchedule[GameNum],0)),"")</f>
        <v>49</v>
      </c>
      <c r="D1698" s="6">
        <f>IFERROR(INDEX([1]!tblSchedule[Round],MATCH(tblTeamSch[[#This Row],[Game Num]],[1]!tblSchedule[GameNum],0)),"")</f>
        <v>1</v>
      </c>
      <c r="E1698" s="6">
        <f>IFERROR(INDEX([1]!tblSchedule[Rnd Sch],MATCH(tblTeamSch[[#This Row],[Game Num]],[1]!tblSchedule[GameNum],0)),"")</f>
        <v>1</v>
      </c>
      <c r="F1698" s="6" t="str">
        <f>IFERROR(INDEX([1]!tblSchedule[DLC],MATCH(tblTeamSch[[#This Row],[Game Num]],[1]!tblSchedule[GameNum],0)),"")</f>
        <v>8G2</v>
      </c>
      <c r="G1698" s="7" t="str">
        <f>IFERROR(INDEX([1]!tblSchedule[Facility],MATCH(tblTeamSch[[#This Row],[Game Num]],[1]!tblSchedule[GameNum],0)),"")</f>
        <v>St. Martha Gym (Bethany Center)</v>
      </c>
      <c r="H1698" s="8">
        <f>IFERROR(INDEX([1]!tblSchedule[Game Date],MATCH(tblTeamSch[[#This Row],[Game Num]],[1]!tblSchedule[GameNum],0)),"")</f>
        <v>45997</v>
      </c>
      <c r="I1698" s="9">
        <f>IFERROR(INDEX([1]!tblSchedule[Game Time],MATCH(tblTeamSch[[#This Row],[Game Num]],[1]!tblSchedule[GameNum],0)),"")</f>
        <v>0.5</v>
      </c>
      <c r="J1698" s="10" t="str">
        <f>IFERROR(INDEX([1]!tblTeams[Organization],MATCH(tblTeamSch[[#This Row],[Team]],[1]!tblTeams[Team],0)),"")</f>
        <v>St. Martha</v>
      </c>
      <c r="K1698" s="10" t="str">
        <f>IFERROR(INDEX([1]!tblOrg[Abbr],MATCH(tblTeamSch[[#This Row],[Org]],[1]!tblOrg[Organization],0)),"")</f>
        <v>Mart</v>
      </c>
      <c r="L1698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698" s="10" t="str">
        <f>IFERROR(INDEX(IF(tblTeamSch[[#This Row],[1vs2]]=1,[1]!tblSchedule[Team 2 Name],[1]!tblSchedule[Team 1 Name]),MATCH(tblTeamSch[[#This Row],[Game Num]],[1]!tblSchedule[GameNum],0)),"")</f>
        <v>St. Paul BB 8G#2</v>
      </c>
      <c r="N1698" s="6"/>
      <c r="O1698" s="6"/>
      <c r="P1698" s="6"/>
      <c r="Q1698" s="6">
        <f>INDEX([1]!tblSchedule[Home Game],MATCH(tblTeamSch[[#This Row],[Game Num]],[1]!tblSchedule[GameNum],0))</f>
        <v>1</v>
      </c>
      <c r="R1698" s="7" t="e">
        <f>IF(COUNTIFS(tblTeamSch[Team],tblTeamSch[[#This Row],[Team]],#REF!,1)&gt;1,"Y","")</f>
        <v>#REF!</v>
      </c>
      <c r="S1698" s="6">
        <f>INDEX([1]!tblLoc[Score],MATCH(INDEX([1]!tblOrg[Loc],MATCH(tblTeamSch[[#This Row],[Org]],[1]!tblOrg[Organization],0)),[1]!tblLoc[Loc],0))</f>
        <v>0</v>
      </c>
      <c r="T1698" s="6" t="e">
        <f>INDEX([1]!tblLoc[Score],MATCH(INDEX([1]!tblOrg[Loc],MATCH(#REF!,[1]!tblOrg[Abbr],0)),[1]!tblLoc[Loc],0))</f>
        <v>#REF!</v>
      </c>
      <c r="U1698" s="6">
        <f>IFERROR(INDEX([1]!tblLoc[Score],MATCH(INDEX([1]!tblOrg[Loc],MATCH(INDEX(FacList,MATCH(tblTeamSch[[#This Row],[Facility]],INDEX(FacList,,1),0),3),[1]!tblOrg[Org Num],0)),[1]!tblLoc[Loc],0)),"")</f>
        <v>0</v>
      </c>
      <c r="V1698" s="6">
        <f>IF(OR(tblTeamSch[[#This Row],[Court]]="",tblTeamSch[[#This Row],[Home]]&gt;0),0,IF(tblTeamSch[[#This Row],[Court]]&lt;10,0,IF(tblTeamSch[[#This Row],[Home Court]]=10,0,10)))</f>
        <v>0</v>
      </c>
      <c r="W1698" s="6" t="e">
        <f>COUNTIFS(tblTeamSch[Travel Score for Game],10,tblTeamSch[Home],0,#REF!,#REF!)</f>
        <v>#REF!</v>
      </c>
      <c r="X1698" s="6" t="str">
        <f>IFERROR(INDEX(tblTeamSch[Overall Travel Score],MATCH(tblTeamSch[[#This Row],[Opponent]],tblTeamSch[Team],0)),"")</f>
        <v/>
      </c>
      <c r="Y1698" s="6" cm="1">
        <f t="array" ref="Y1698">IF(Y1697="Num",1,IF(Y1697="","",IF(Y1697+1&gt;TotalNumRegGames*2,"",Y1697+1)))</f>
        <v>1697</v>
      </c>
    </row>
    <row r="1699" spans="1:25" ht="13.35" customHeight="1" x14ac:dyDescent="0.3">
      <c r="A1699" s="6" cm="1">
        <f t="array" ref="A16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816</v>
      </c>
      <c r="B1699" s="6" cm="1">
        <f t="array" ref="B16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699" s="6">
        <f>IFERROR(INDEX([1]!tblSchedule[Week Game Scheduled],MATCH(tblTeamSch[[#This Row],[Game Num]],[1]!tblSchedule[GameNum],0)),"")</f>
        <v>51</v>
      </c>
      <c r="D1699" s="6">
        <f>IFERROR(INDEX([1]!tblSchedule[Round],MATCH(tblTeamSch[[#This Row],[Game Num]],[1]!tblSchedule[GameNum],0)),"")</f>
        <v>2</v>
      </c>
      <c r="E1699" s="6">
        <f>IFERROR(INDEX([1]!tblSchedule[Rnd Sch],MATCH(tblTeamSch[[#This Row],[Game Num]],[1]!tblSchedule[GameNum],0)),"")</f>
        <v>2</v>
      </c>
      <c r="F1699" s="6" t="str">
        <f>IFERROR(INDEX([1]!tblSchedule[DLC],MATCH(tblTeamSch[[#This Row],[Game Num]],[1]!tblSchedule[GameNum],0)),"")</f>
        <v>8G2</v>
      </c>
      <c r="G1699" s="7" t="str">
        <f>IFERROR(INDEX([1]!tblSchedule[Facility],MATCH(tblTeamSch[[#This Row],[Game Num]],[1]!tblSchedule[GameNum],0)),"")</f>
        <v>St. Margaret Mary Gym</v>
      </c>
      <c r="H1699" s="8">
        <f>IFERROR(INDEX([1]!tblSchedule[Game Date],MATCH(tblTeamSch[[#This Row],[Game Num]],[1]!tblSchedule[GameNum],0)),"")</f>
        <v>46005</v>
      </c>
      <c r="I1699" s="9">
        <f>IFERROR(INDEX([1]!tblSchedule[Game Time],MATCH(tblTeamSch[[#This Row],[Game Num]],[1]!tblSchedule[GameNum],0)),"")</f>
        <v>0.64583333333333337</v>
      </c>
      <c r="J1699" s="10" t="str">
        <f>IFERROR(INDEX([1]!tblTeams[Organization],MATCH(tblTeamSch[[#This Row],[Team]],[1]!tblTeams[Team],0)),"")</f>
        <v>St. Martha</v>
      </c>
      <c r="K1699" s="10" t="str">
        <f>IFERROR(INDEX([1]!tblOrg[Abbr],MATCH(tblTeamSch[[#This Row],[Org]],[1]!tblOrg[Organization],0)),"")</f>
        <v>Mart</v>
      </c>
      <c r="L1699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699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1699" s="6"/>
      <c r="O1699" s="6"/>
      <c r="P1699" s="6"/>
      <c r="Q1699" s="6">
        <f>INDEX([1]!tblSchedule[Home Game],MATCH(tblTeamSch[[#This Row],[Game Num]],[1]!tblSchedule[GameNum],0))</f>
        <v>1</v>
      </c>
      <c r="R1699" s="7" t="e">
        <f>IF(COUNTIFS(tblTeamSch[Team],tblTeamSch[[#This Row],[Team]],#REF!,1)&gt;1,"Y","")</f>
        <v>#REF!</v>
      </c>
      <c r="S1699" s="6">
        <f>INDEX([1]!tblLoc[Score],MATCH(INDEX([1]!tblOrg[Loc],MATCH(tblTeamSch[[#This Row],[Org]],[1]!tblOrg[Organization],0)),[1]!tblLoc[Loc],0))</f>
        <v>0</v>
      </c>
      <c r="T1699" s="6" t="e">
        <f>INDEX([1]!tblLoc[Score],MATCH(INDEX([1]!tblOrg[Loc],MATCH(#REF!,[1]!tblOrg[Abbr],0)),[1]!tblLoc[Loc],0))</f>
        <v>#REF!</v>
      </c>
      <c r="U1699" s="6">
        <f>IFERROR(INDEX([1]!tblLoc[Score],MATCH(INDEX([1]!tblOrg[Loc],MATCH(INDEX(FacList,MATCH(tblTeamSch[[#This Row],[Facility]],INDEX(FacList,,1),0),3),[1]!tblOrg[Org Num],0)),[1]!tblLoc[Loc],0)),"")</f>
        <v>0</v>
      </c>
      <c r="V1699" s="6">
        <f>IF(OR(tblTeamSch[[#This Row],[Court]]="",tblTeamSch[[#This Row],[Home]]&gt;0),0,IF(tblTeamSch[[#This Row],[Court]]&lt;10,0,IF(tblTeamSch[[#This Row],[Home Court]]=10,0,10)))</f>
        <v>0</v>
      </c>
      <c r="W1699" s="6" t="e">
        <f>COUNTIFS(tblTeamSch[Travel Score for Game],10,tblTeamSch[Home],0,#REF!,#REF!)</f>
        <v>#REF!</v>
      </c>
      <c r="X1699" s="6" t="str">
        <f>IFERROR(INDEX(tblTeamSch[Overall Travel Score],MATCH(tblTeamSch[[#This Row],[Opponent]],tblTeamSch[Team],0)),"")</f>
        <v/>
      </c>
      <c r="Y1699" s="6" cm="1">
        <f t="array" ref="Y1699">IF(Y1698="Num",1,IF(Y1698="","",IF(Y1698+1&gt;TotalNumRegGames*2,"",Y1698+1)))</f>
        <v>1698</v>
      </c>
    </row>
    <row r="1700" spans="1:25" ht="13.35" customHeight="1" x14ac:dyDescent="0.3">
      <c r="A1700" s="6" cm="1">
        <f t="array" ref="A17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824</v>
      </c>
      <c r="B1700" s="6" cm="1">
        <f t="array" ref="B17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00" s="6">
        <f>IFERROR(INDEX([1]!tblSchedule[Week Game Scheduled],MATCH(tblTeamSch[[#This Row],[Game Num]],[1]!tblSchedule[GameNum],0)),"")</f>
        <v>5</v>
      </c>
      <c r="D1700" s="6">
        <f>IFERROR(INDEX([1]!tblSchedule[Round],MATCH(tblTeamSch[[#This Row],[Game Num]],[1]!tblSchedule[GameNum],0)),"")</f>
        <v>3</v>
      </c>
      <c r="E1700" s="6">
        <f>IFERROR(INDEX([1]!tblSchedule[Rnd Sch],MATCH(tblTeamSch[[#This Row],[Game Num]],[1]!tblSchedule[GameNum],0)),"")</f>
        <v>3</v>
      </c>
      <c r="F1700" s="6" t="str">
        <f>IFERROR(INDEX([1]!tblSchedule[DLC],MATCH(tblTeamSch[[#This Row],[Game Num]],[1]!tblSchedule[GameNum],0)),"")</f>
        <v>8G2</v>
      </c>
      <c r="G1700" s="7" t="str">
        <f>IFERROR(INDEX([1]!tblSchedule[Facility],MATCH(tblTeamSch[[#This Row],[Game Num]],[1]!tblSchedule[GameNum],0)),"")</f>
        <v>Ascension Gym</v>
      </c>
      <c r="H1700" s="8">
        <f>IFERROR(INDEX([1]!tblSchedule[Game Date],MATCH(tblTeamSch[[#This Row],[Game Num]],[1]!tblSchedule[GameNum],0)),"")</f>
        <v>46025</v>
      </c>
      <c r="I1700" s="9">
        <f>IFERROR(INDEX([1]!tblSchedule[Game Time],MATCH(tblTeamSch[[#This Row],[Game Num]],[1]!tblSchedule[GameNum],0)),"")</f>
        <v>0.375</v>
      </c>
      <c r="J1700" s="10" t="str">
        <f>IFERROR(INDEX([1]!tblTeams[Organization],MATCH(tblTeamSch[[#This Row],[Team]],[1]!tblTeams[Team],0)),"")</f>
        <v>St. Martha</v>
      </c>
      <c r="K1700" s="10" t="str">
        <f>IFERROR(INDEX([1]!tblOrg[Abbr],MATCH(tblTeamSch[[#This Row],[Org]],[1]!tblOrg[Organization],0)),"")</f>
        <v>Mart</v>
      </c>
      <c r="L1700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700" s="10" t="str">
        <f>IFERROR(INDEX(IF(tblTeamSch[[#This Row],[1vs2]]=1,[1]!tblSchedule[Team 2 Name],[1]!tblSchedule[Team 1 Name]),MATCH(tblTeamSch[[#This Row],[Game Num]],[1]!tblSchedule[GameNum],0)),"")</f>
        <v>Ascension BB 8G#2</v>
      </c>
      <c r="N1700" s="6"/>
      <c r="O1700" s="6"/>
      <c r="P1700" s="6"/>
      <c r="Q1700" s="6">
        <f>INDEX([1]!tblSchedule[Home Game],MATCH(tblTeamSch[[#This Row],[Game Num]],[1]!tblSchedule[GameNum],0))</f>
        <v>1</v>
      </c>
      <c r="R1700" s="7" t="e">
        <f>IF(COUNTIFS(tblTeamSch[Team],tblTeamSch[[#This Row],[Team]],#REF!,1)&gt;1,"Y","")</f>
        <v>#REF!</v>
      </c>
      <c r="S1700" s="6">
        <f>INDEX([1]!tblLoc[Score],MATCH(INDEX([1]!tblOrg[Loc],MATCH(tblTeamSch[[#This Row],[Org]],[1]!tblOrg[Organization],0)),[1]!tblLoc[Loc],0))</f>
        <v>0</v>
      </c>
      <c r="T1700" s="6" t="e">
        <f>INDEX([1]!tblLoc[Score],MATCH(INDEX([1]!tblOrg[Loc],MATCH(#REF!,[1]!tblOrg[Abbr],0)),[1]!tblLoc[Loc],0))</f>
        <v>#REF!</v>
      </c>
      <c r="U1700" s="6">
        <f>IFERROR(INDEX([1]!tblLoc[Score],MATCH(INDEX([1]!tblOrg[Loc],MATCH(INDEX(FacList,MATCH(tblTeamSch[[#This Row],[Facility]],INDEX(FacList,,1),0),3),[1]!tblOrg[Org Num],0)),[1]!tblLoc[Loc],0)),"")</f>
        <v>0</v>
      </c>
      <c r="V1700" s="6">
        <f>IF(OR(tblTeamSch[[#This Row],[Court]]="",tblTeamSch[[#This Row],[Home]]&gt;0),0,IF(tblTeamSch[[#This Row],[Court]]&lt;10,0,IF(tblTeamSch[[#This Row],[Home Court]]=10,0,10)))</f>
        <v>0</v>
      </c>
      <c r="W1700" s="6" t="e">
        <f>COUNTIFS(tblTeamSch[Travel Score for Game],10,tblTeamSch[Home],0,#REF!,#REF!)</f>
        <v>#REF!</v>
      </c>
      <c r="X1700" s="6" t="str">
        <f>IFERROR(INDEX(tblTeamSch[Overall Travel Score],MATCH(tblTeamSch[[#This Row],[Opponent]],tblTeamSch[Team],0)),"")</f>
        <v/>
      </c>
      <c r="Y1700" s="6" cm="1">
        <f t="array" ref="Y1700">IF(Y1699="Num",1,IF(Y1699="","",IF(Y1699+1&gt;TotalNumRegGames*2,"",Y1699+1)))</f>
        <v>1699</v>
      </c>
    </row>
    <row r="1701" spans="1:25" ht="13.35" customHeight="1" x14ac:dyDescent="0.3">
      <c r="A1701" s="6" cm="1">
        <f t="array" ref="A17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833</v>
      </c>
      <c r="B1701" s="6" cm="1">
        <f t="array" ref="B17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1" s="6">
        <f>IFERROR(INDEX([1]!tblSchedule[Week Game Scheduled],MATCH(tblTeamSch[[#This Row],[Game Num]],[1]!tblSchedule[GameNum],0)),"")</f>
        <v>6</v>
      </c>
      <c r="D1701" s="6">
        <f>IFERROR(INDEX([1]!tblSchedule[Round],MATCH(tblTeamSch[[#This Row],[Game Num]],[1]!tblSchedule[GameNum],0)),"")</f>
        <v>4</v>
      </c>
      <c r="E1701" s="6">
        <f>IFERROR(INDEX([1]!tblSchedule[Rnd Sch],MATCH(tblTeamSch[[#This Row],[Game Num]],[1]!tblSchedule[GameNum],0)),"")</f>
        <v>4</v>
      </c>
      <c r="F1701" s="6" t="str">
        <f>IFERROR(INDEX([1]!tblSchedule[DLC],MATCH(tblTeamSch[[#This Row],[Game Num]],[1]!tblSchedule[GameNum],0)),"")</f>
        <v>8G2</v>
      </c>
      <c r="G1701" s="7" t="str">
        <f>IFERROR(INDEX([1]!tblSchedule[Facility],MATCH(tblTeamSch[[#This Row],[Game Num]],[1]!tblSchedule[GameNum],0)),"")</f>
        <v>St. Michael Community Center</v>
      </c>
      <c r="H1701" s="8">
        <f>IFERROR(INDEX([1]!tblSchedule[Game Date],MATCH(tblTeamSch[[#This Row],[Game Num]],[1]!tblSchedule[GameNum],0)),"")</f>
        <v>46032</v>
      </c>
      <c r="I1701" s="9">
        <f>IFERROR(INDEX([1]!tblSchedule[Game Time],MATCH(tblTeamSch[[#This Row],[Game Num]],[1]!tblSchedule[GameNum],0)),"")</f>
        <v>0.41666666666666669</v>
      </c>
      <c r="J1701" s="10" t="str">
        <f>IFERROR(INDEX([1]!tblTeams[Organization],MATCH(tblTeamSch[[#This Row],[Team]],[1]!tblTeams[Team],0)),"")</f>
        <v>St. Martha</v>
      </c>
      <c r="K1701" s="10" t="str">
        <f>IFERROR(INDEX([1]!tblOrg[Abbr],MATCH(tblTeamSch[[#This Row],[Org]],[1]!tblOrg[Organization],0)),"")</f>
        <v>Mart</v>
      </c>
      <c r="L1701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701" s="10" t="str">
        <f>IFERROR(INDEX(IF(tblTeamSch[[#This Row],[1vs2]]=1,[1]!tblSchedule[Team 2 Name],[1]!tblSchedule[Team 1 Name]),MATCH(tblTeamSch[[#This Row],[Game Num]],[1]!tblSchedule[GameNum],0)),"")</f>
        <v>St Michael BB 8G#2</v>
      </c>
      <c r="N1701" s="6"/>
      <c r="O1701" s="6"/>
      <c r="P1701" s="6"/>
      <c r="Q1701" s="6">
        <f>INDEX([1]!tblSchedule[Home Game],MATCH(tblTeamSch[[#This Row],[Game Num]],[1]!tblSchedule[GameNum],0))</f>
        <v>1</v>
      </c>
      <c r="R1701" s="7" t="e">
        <f>IF(COUNTIFS(tblTeamSch[Team],tblTeamSch[[#This Row],[Team]],#REF!,1)&gt;1,"Y","")</f>
        <v>#REF!</v>
      </c>
      <c r="S1701" s="6">
        <f>INDEX([1]!tblLoc[Score],MATCH(INDEX([1]!tblOrg[Loc],MATCH(tblTeamSch[[#This Row],[Org]],[1]!tblOrg[Organization],0)),[1]!tblLoc[Loc],0))</f>
        <v>0</v>
      </c>
      <c r="T1701" s="6" t="e">
        <f>INDEX([1]!tblLoc[Score],MATCH(INDEX([1]!tblOrg[Loc],MATCH(#REF!,[1]!tblOrg[Abbr],0)),[1]!tblLoc[Loc],0))</f>
        <v>#REF!</v>
      </c>
      <c r="U1701" s="6">
        <f>IFERROR(INDEX([1]!tblLoc[Score],MATCH(INDEX([1]!tblOrg[Loc],MATCH(INDEX(FacList,MATCH(tblTeamSch[[#This Row],[Facility]],INDEX(FacList,,1),0),3),[1]!tblOrg[Org Num],0)),[1]!tblLoc[Loc],0)),"")</f>
        <v>7</v>
      </c>
      <c r="V1701" s="6">
        <f>IF(OR(tblTeamSch[[#This Row],[Court]]="",tblTeamSch[[#This Row],[Home]]&gt;0),0,IF(tblTeamSch[[#This Row],[Court]]&lt;10,0,IF(tblTeamSch[[#This Row],[Home Court]]=10,0,10)))</f>
        <v>0</v>
      </c>
      <c r="W1701" s="6" t="e">
        <f>COUNTIFS(tblTeamSch[Travel Score for Game],10,tblTeamSch[Home],0,#REF!,#REF!)</f>
        <v>#REF!</v>
      </c>
      <c r="X1701" s="6" t="str">
        <f>IFERROR(INDEX(tblTeamSch[Overall Travel Score],MATCH(tblTeamSch[[#This Row],[Opponent]],tblTeamSch[Team],0)),"")</f>
        <v/>
      </c>
      <c r="Y1701" s="6" cm="1">
        <f t="array" ref="Y1701">IF(Y1700="Num",1,IF(Y1700="","",IF(Y1700+1&gt;TotalNumRegGames*2,"",Y1700+1)))</f>
        <v>1700</v>
      </c>
    </row>
    <row r="1702" spans="1:25" ht="13.35" customHeight="1" x14ac:dyDescent="0.3">
      <c r="A1702" s="6" cm="1">
        <f t="array" ref="A17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840</v>
      </c>
      <c r="B1702" s="6" cm="1">
        <f t="array" ref="B17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2" s="6">
        <f>IFERROR(INDEX([1]!tblSchedule[Week Game Scheduled],MATCH(tblTeamSch[[#This Row],[Game Num]],[1]!tblSchedule[GameNum],0)),"")</f>
        <v>7</v>
      </c>
      <c r="D1702" s="6">
        <f>IFERROR(INDEX([1]!tblSchedule[Round],MATCH(tblTeamSch[[#This Row],[Game Num]],[1]!tblSchedule[GameNum],0)),"")</f>
        <v>5</v>
      </c>
      <c r="E1702" s="6">
        <f>IFERROR(INDEX([1]!tblSchedule[Rnd Sch],MATCH(tblTeamSch[[#This Row],[Game Num]],[1]!tblSchedule[GameNum],0)),"")</f>
        <v>5</v>
      </c>
      <c r="F1702" s="6" t="str">
        <f>IFERROR(INDEX([1]!tblSchedule[DLC],MATCH(tblTeamSch[[#This Row],[Game Num]],[1]!tblSchedule[GameNum],0)),"")</f>
        <v>8G2</v>
      </c>
      <c r="G1702" s="7" t="str">
        <f>IFERROR(INDEX([1]!tblSchedule[Facility],MATCH(tblTeamSch[[#This Row],[Game Num]],[1]!tblSchedule[GameNum],0)),"")</f>
        <v>St. Martha Gym (Bethany Center)</v>
      </c>
      <c r="H1702" s="8">
        <f>IFERROR(INDEX([1]!tblSchedule[Game Date],MATCH(tblTeamSch[[#This Row],[Game Num]],[1]!tblSchedule[GameNum],0)),"")</f>
        <v>46039</v>
      </c>
      <c r="I1702" s="9">
        <f>IFERROR(INDEX([1]!tblSchedule[Game Time],MATCH(tblTeamSch[[#This Row],[Game Num]],[1]!tblSchedule[GameNum],0)),"")</f>
        <v>0.375</v>
      </c>
      <c r="J1702" s="10" t="str">
        <f>IFERROR(INDEX([1]!tblTeams[Organization],MATCH(tblTeamSch[[#This Row],[Team]],[1]!tblTeams[Team],0)),"")</f>
        <v>St. Martha</v>
      </c>
      <c r="K1702" s="10" t="str">
        <f>IFERROR(INDEX([1]!tblOrg[Abbr],MATCH(tblTeamSch[[#This Row],[Org]],[1]!tblOrg[Organization],0)),"")</f>
        <v>Mart</v>
      </c>
      <c r="L1702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702" s="10" t="str">
        <f>IFERROR(INDEX(IF(tblTeamSch[[#This Row],[1vs2]]=1,[1]!tblSchedule[Team 2 Name],[1]!tblSchedule[Team 1 Name]),MATCH(tblTeamSch[[#This Row],[Game Num]],[1]!tblSchedule[GameNum],0)),"")</f>
        <v>St. Raphael BB 8G #2</v>
      </c>
      <c r="N1702" s="6"/>
      <c r="O1702" s="6"/>
      <c r="P1702" s="6"/>
      <c r="Q1702" s="6">
        <f>INDEX([1]!tblSchedule[Home Game],MATCH(tblTeamSch[[#This Row],[Game Num]],[1]!tblSchedule[GameNum],0))</f>
        <v>1</v>
      </c>
      <c r="R1702" s="7" t="e">
        <f>IF(COUNTIFS(tblTeamSch[Team],tblTeamSch[[#This Row],[Team]],#REF!,1)&gt;1,"Y","")</f>
        <v>#REF!</v>
      </c>
      <c r="S1702" s="6">
        <f>INDEX([1]!tblLoc[Score],MATCH(INDEX([1]!tblOrg[Loc],MATCH(tblTeamSch[[#This Row],[Org]],[1]!tblOrg[Organization],0)),[1]!tblLoc[Loc],0))</f>
        <v>0</v>
      </c>
      <c r="T1702" s="6" t="e">
        <f>INDEX([1]!tblLoc[Score],MATCH(INDEX([1]!tblOrg[Loc],MATCH(#REF!,[1]!tblOrg[Abbr],0)),[1]!tblLoc[Loc],0))</f>
        <v>#REF!</v>
      </c>
      <c r="U1702" s="6">
        <f>IFERROR(INDEX([1]!tblLoc[Score],MATCH(INDEX([1]!tblOrg[Loc],MATCH(INDEX(FacList,MATCH(tblTeamSch[[#This Row],[Facility]],INDEX(FacList,,1),0),3),[1]!tblOrg[Org Num],0)),[1]!tblLoc[Loc],0)),"")</f>
        <v>0</v>
      </c>
      <c r="V1702" s="6">
        <f>IF(OR(tblTeamSch[[#This Row],[Court]]="",tblTeamSch[[#This Row],[Home]]&gt;0),0,IF(tblTeamSch[[#This Row],[Court]]&lt;10,0,IF(tblTeamSch[[#This Row],[Home Court]]=10,0,10)))</f>
        <v>0</v>
      </c>
      <c r="W1702" s="6" t="e">
        <f>COUNTIFS(tblTeamSch[Travel Score for Game],10,tblTeamSch[Home],0,#REF!,#REF!)</f>
        <v>#REF!</v>
      </c>
      <c r="X1702" s="6" t="str">
        <f>IFERROR(INDEX(tblTeamSch[Overall Travel Score],MATCH(tblTeamSch[[#This Row],[Opponent]],tblTeamSch[Team],0)),"")</f>
        <v/>
      </c>
      <c r="Y1702" s="6" cm="1">
        <f t="array" ref="Y1702">IF(Y1701="Num",1,IF(Y1701="","",IF(Y1701+1&gt;TotalNumRegGames*2,"",Y1701+1)))</f>
        <v>1701</v>
      </c>
    </row>
    <row r="1703" spans="1:25" ht="13.35" customHeight="1" x14ac:dyDescent="0.3">
      <c r="A1703" s="6" cm="1">
        <f t="array" ref="A17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847</v>
      </c>
      <c r="B1703" s="6" cm="1">
        <f t="array" ref="B17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3" s="6">
        <f>IFERROR(INDEX([1]!tblSchedule[Week Game Scheduled],MATCH(tblTeamSch[[#This Row],[Game Num]],[1]!tblSchedule[GameNum],0)),"")</f>
        <v>8</v>
      </c>
      <c r="D1703" s="6">
        <f>IFERROR(INDEX([1]!tblSchedule[Round],MATCH(tblTeamSch[[#This Row],[Game Num]],[1]!tblSchedule[GameNum],0)),"")</f>
        <v>6</v>
      </c>
      <c r="E1703" s="6">
        <f>IFERROR(INDEX([1]!tblSchedule[Rnd Sch],MATCH(tblTeamSch[[#This Row],[Game Num]],[1]!tblSchedule[GameNum],0)),"")</f>
        <v>6</v>
      </c>
      <c r="F1703" s="6" t="str">
        <f>IFERROR(INDEX([1]!tblSchedule[DLC],MATCH(tblTeamSch[[#This Row],[Game Num]],[1]!tblSchedule[GameNum],0)),"")</f>
        <v>8G2</v>
      </c>
      <c r="G1703" s="7" t="str">
        <f>IFERROR(INDEX([1]!tblSchedule[Facility],MATCH(tblTeamSch[[#This Row],[Game Num]],[1]!tblSchedule[GameNum],0)),"")</f>
        <v>St. Martha Gym (Bethany Center)</v>
      </c>
      <c r="H1703" s="8">
        <f>IFERROR(INDEX([1]!tblSchedule[Game Date],MATCH(tblTeamSch[[#This Row],[Game Num]],[1]!tblSchedule[GameNum],0)),"")</f>
        <v>46046</v>
      </c>
      <c r="I1703" s="9">
        <f>IFERROR(INDEX([1]!tblSchedule[Game Time],MATCH(tblTeamSch[[#This Row],[Game Num]],[1]!tblSchedule[GameNum],0)),"")</f>
        <v>0.375</v>
      </c>
      <c r="J1703" s="10" t="str">
        <f>IFERROR(INDEX([1]!tblTeams[Organization],MATCH(tblTeamSch[[#This Row],[Team]],[1]!tblTeams[Team],0)),"")</f>
        <v>St. Martha</v>
      </c>
      <c r="K1703" s="10" t="str">
        <f>IFERROR(INDEX([1]!tblOrg[Abbr],MATCH(tblTeamSch[[#This Row],[Org]],[1]!tblOrg[Organization],0)),"")</f>
        <v>Mart</v>
      </c>
      <c r="L1703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703" s="10" t="str">
        <f>IFERROR(INDEX(IF(tblTeamSch[[#This Row],[1vs2]]=1,[1]!tblSchedule[Team 2 Name],[1]!tblSchedule[Team 1 Name]),MATCH(tblTeamSch[[#This Row],[Game Num]],[1]!tblSchedule[GameNum],0)),"")</f>
        <v>Holy Trinity BB 7/8G #2</v>
      </c>
      <c r="N1703" s="6"/>
      <c r="O1703" s="6"/>
      <c r="P1703" s="6"/>
      <c r="Q1703" s="6">
        <f>INDEX([1]!tblSchedule[Home Game],MATCH(tblTeamSch[[#This Row],[Game Num]],[1]!tblSchedule[GameNum],0))</f>
        <v>1</v>
      </c>
      <c r="R1703" s="7" t="e">
        <f>IF(COUNTIFS(tblTeamSch[Team],tblTeamSch[[#This Row],[Team]],#REF!,1)&gt;1,"Y","")</f>
        <v>#REF!</v>
      </c>
      <c r="S1703" s="6">
        <f>INDEX([1]!tblLoc[Score],MATCH(INDEX([1]!tblOrg[Loc],MATCH(tblTeamSch[[#This Row],[Org]],[1]!tblOrg[Organization],0)),[1]!tblLoc[Loc],0))</f>
        <v>0</v>
      </c>
      <c r="T1703" s="6" t="e">
        <f>INDEX([1]!tblLoc[Score],MATCH(INDEX([1]!tblOrg[Loc],MATCH(#REF!,[1]!tblOrg[Abbr],0)),[1]!tblLoc[Loc],0))</f>
        <v>#REF!</v>
      </c>
      <c r="U1703" s="6">
        <f>IFERROR(INDEX([1]!tblLoc[Score],MATCH(INDEX([1]!tblOrg[Loc],MATCH(INDEX(FacList,MATCH(tblTeamSch[[#This Row],[Facility]],INDEX(FacList,,1),0),3),[1]!tblOrg[Org Num],0)),[1]!tblLoc[Loc],0)),"")</f>
        <v>0</v>
      </c>
      <c r="V1703" s="6">
        <f>IF(OR(tblTeamSch[[#This Row],[Court]]="",tblTeamSch[[#This Row],[Home]]&gt;0),0,IF(tblTeamSch[[#This Row],[Court]]&lt;10,0,IF(tblTeamSch[[#This Row],[Home Court]]=10,0,10)))</f>
        <v>0</v>
      </c>
      <c r="W1703" s="6" t="e">
        <f>COUNTIFS(tblTeamSch[Travel Score for Game],10,tblTeamSch[Home],0,#REF!,#REF!)</f>
        <v>#REF!</v>
      </c>
      <c r="X1703" s="6" t="str">
        <f>IFERROR(INDEX(tblTeamSch[Overall Travel Score],MATCH(tblTeamSch[[#This Row],[Opponent]],tblTeamSch[Team],0)),"")</f>
        <v/>
      </c>
      <c r="Y1703" s="6" cm="1">
        <f t="array" ref="Y1703">IF(Y1702="Num",1,IF(Y1702="","",IF(Y1702+1&gt;TotalNumRegGames*2,"",Y1702+1)))</f>
        <v>1702</v>
      </c>
    </row>
    <row r="1704" spans="1:25" ht="13.35" customHeight="1" x14ac:dyDescent="0.3">
      <c r="A1704" s="6" cm="1">
        <f t="array" ref="A17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854</v>
      </c>
      <c r="B1704" s="6" cm="1">
        <f t="array" ref="B17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4" s="6">
        <f>IFERROR(INDEX([1]!tblSchedule[Week Game Scheduled],MATCH(tblTeamSch[[#This Row],[Game Num]],[1]!tblSchedule[GameNum],0)),"")</f>
        <v>9</v>
      </c>
      <c r="D1704" s="6">
        <f>IFERROR(INDEX([1]!tblSchedule[Round],MATCH(tblTeamSch[[#This Row],[Game Num]],[1]!tblSchedule[GameNum],0)),"")</f>
        <v>7</v>
      </c>
      <c r="E1704" s="6">
        <f>IFERROR(INDEX([1]!tblSchedule[Rnd Sch],MATCH(tblTeamSch[[#This Row],[Game Num]],[1]!tblSchedule[GameNum],0)),"")</f>
        <v>7</v>
      </c>
      <c r="F1704" s="6" t="str">
        <f>IFERROR(INDEX([1]!tblSchedule[DLC],MATCH(tblTeamSch[[#This Row],[Game Num]],[1]!tblSchedule[GameNum],0)),"")</f>
        <v>8G2</v>
      </c>
      <c r="G1704" s="7" t="str">
        <f>IFERROR(INDEX([1]!tblSchedule[Facility],MATCH(tblTeamSch[[#This Row],[Game Num]],[1]!tblSchedule[GameNum],0)),"")</f>
        <v>Saint Andrew Academy Gym</v>
      </c>
      <c r="H1704" s="8">
        <f>IFERROR(INDEX([1]!tblSchedule[Game Date],MATCH(tblTeamSch[[#This Row],[Game Num]],[1]!tblSchedule[GameNum],0)),"")</f>
        <v>46053</v>
      </c>
      <c r="I1704" s="9">
        <f>IFERROR(INDEX([1]!tblSchedule[Game Time],MATCH(tblTeamSch[[#This Row],[Game Num]],[1]!tblSchedule[GameNum],0)),"")</f>
        <v>0.5</v>
      </c>
      <c r="J1704" s="10" t="str">
        <f>IFERROR(INDEX([1]!tblTeams[Organization],MATCH(tblTeamSch[[#This Row],[Team]],[1]!tblTeams[Team],0)),"")</f>
        <v>St. Martha</v>
      </c>
      <c r="K1704" s="10" t="str">
        <f>IFERROR(INDEX([1]!tblOrg[Abbr],MATCH(tblTeamSch[[#This Row],[Org]],[1]!tblOrg[Organization],0)),"")</f>
        <v>Mart</v>
      </c>
      <c r="L1704" s="10" t="str">
        <f>IFERROR(INDEX(IF(tblTeamSch[[#This Row],[1vs2]]=1,[1]!tblSchedule[Team 1 Name],[1]!tblSchedule[Team 2 Name]),MATCH(tblTeamSch[[#This Row],[Game Num]],[1]!tblSchedule[GameNum],0)),"")</f>
        <v>St Martha Basketball 8G#2</v>
      </c>
      <c r="M1704" s="10" t="str">
        <f>IFERROR(INDEX(IF(tblTeamSch[[#This Row],[1vs2]]=1,[1]!tblSchedule[Team 2 Name],[1]!tblSchedule[Team 1 Name]),MATCH(tblTeamSch[[#This Row],[Game Num]],[1]!tblSchedule[GameNum],0)),"")</f>
        <v>OLOL 7/8 GB #2</v>
      </c>
      <c r="N1704" s="6"/>
      <c r="O1704" s="6"/>
      <c r="P1704" s="6"/>
      <c r="Q1704" s="6">
        <f>INDEX([1]!tblSchedule[Home Game],MATCH(tblTeamSch[[#This Row],[Game Num]],[1]!tblSchedule[GameNum],0))</f>
        <v>0</v>
      </c>
      <c r="R1704" s="7" t="e">
        <f>IF(COUNTIFS(tblTeamSch[Team],tblTeamSch[[#This Row],[Team]],#REF!,1)&gt;1,"Y","")</f>
        <v>#REF!</v>
      </c>
      <c r="S1704" s="6">
        <f>INDEX([1]!tblLoc[Score],MATCH(INDEX([1]!tblOrg[Loc],MATCH(tblTeamSch[[#This Row],[Org]],[1]!tblOrg[Organization],0)),[1]!tblLoc[Loc],0))</f>
        <v>0</v>
      </c>
      <c r="T1704" s="6" t="e">
        <f>INDEX([1]!tblLoc[Score],MATCH(INDEX([1]!tblOrg[Loc],MATCH(#REF!,[1]!tblOrg[Abbr],0)),[1]!tblLoc[Loc],0))</f>
        <v>#REF!</v>
      </c>
      <c r="U1704" s="6">
        <f>IFERROR(INDEX([1]!tblLoc[Score],MATCH(INDEX([1]!tblOrg[Loc],MATCH(INDEX(FacList,MATCH(tblTeamSch[[#This Row],[Facility]],INDEX(FacList,,1),0),3),[1]!tblOrg[Org Num],0)),[1]!tblLoc[Loc],0)),"")</f>
        <v>10</v>
      </c>
      <c r="V1704" s="6">
        <f>IF(OR(tblTeamSch[[#This Row],[Court]]="",tblTeamSch[[#This Row],[Home]]&gt;0),0,IF(tblTeamSch[[#This Row],[Court]]&lt;10,0,IF(tblTeamSch[[#This Row],[Home Court]]=10,0,10)))</f>
        <v>10</v>
      </c>
      <c r="W1704" s="6" t="e">
        <f>COUNTIFS(tblTeamSch[Travel Score for Game],10,tblTeamSch[Home],0,#REF!,#REF!)</f>
        <v>#REF!</v>
      </c>
      <c r="X1704" s="6" t="str">
        <f>IFERROR(INDEX(tblTeamSch[Overall Travel Score],MATCH(tblTeamSch[[#This Row],[Opponent]],tblTeamSch[Team],0)),"")</f>
        <v/>
      </c>
      <c r="Y1704" s="6" cm="1">
        <f t="array" ref="Y1704">IF(Y1703="Num",1,IF(Y1703="","",IF(Y1703+1&gt;TotalNumRegGames*2,"",Y1703+1)))</f>
        <v>1703</v>
      </c>
    </row>
    <row r="1705" spans="1:25" ht="13.35" customHeight="1" x14ac:dyDescent="0.3">
      <c r="A1705" s="6" cm="1">
        <f t="array" ref="A17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455</v>
      </c>
      <c r="B1705" s="6" cm="1">
        <f t="array" ref="B17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5" s="6">
        <f>IFERROR(INDEX([1]!tblSchedule[Week Game Scheduled],MATCH(tblTeamSch[[#This Row],[Game Num]],[1]!tblSchedule[GameNum],0)),"")</f>
        <v>50</v>
      </c>
      <c r="D1705" s="6">
        <f>IFERROR(INDEX([1]!tblSchedule[Round],MATCH(tblTeamSch[[#This Row],[Game Num]],[1]!tblSchedule[GameNum],0)),"")</f>
        <v>1</v>
      </c>
      <c r="E1705" s="6">
        <f>IFERROR(INDEX([1]!tblSchedule[Rnd Sch],MATCH(tblTeamSch[[#This Row],[Game Num]],[1]!tblSchedule[GameNum],0)),"")</f>
        <v>1</v>
      </c>
      <c r="F1705" s="6" t="str">
        <f>IFERROR(INDEX([1]!tblSchedule[DLC],MATCH(tblTeamSch[[#This Row],[Game Num]],[1]!tblSchedule[GameNum],0)),"")</f>
        <v>4B1AA</v>
      </c>
      <c r="G1705" s="7" t="str">
        <f>IFERROR(INDEX([1]!tblSchedule[Facility],MATCH(tblTeamSch[[#This Row],[Game Num]],[1]!tblSchedule[GameNum],0)),"")</f>
        <v>St. Athanasius Hornets Nest (gym)</v>
      </c>
      <c r="H1705" s="8">
        <f>IFERROR(INDEX([1]!tblSchedule[Game Date],MATCH(tblTeamSch[[#This Row],[Game Num]],[1]!tblSchedule[GameNum],0)),"")</f>
        <v>45998</v>
      </c>
      <c r="I1705" s="9">
        <f>IFERROR(INDEX([1]!tblSchedule[Game Time],MATCH(tblTeamSch[[#This Row],[Game Num]],[1]!tblSchedule[GameNum],0)),"")</f>
        <v>0.625</v>
      </c>
      <c r="J1705" s="10" t="str">
        <f>IFERROR(INDEX([1]!tblTeams[Organization],MATCH(tblTeamSch[[#This Row],[Team]],[1]!tblTeams[Team],0)),"")</f>
        <v>St. Mary Academy</v>
      </c>
      <c r="K1705" s="10" t="str">
        <f>IFERROR(INDEX([1]!tblOrg[Abbr],MATCH(tblTeamSch[[#This Row],[Org]],[1]!tblOrg[Organization],0)),"")</f>
        <v>Mary</v>
      </c>
      <c r="L1705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05" s="10" t="str">
        <f>IFERROR(INDEX(IF(tblTeamSch[[#This Row],[1vs2]]=1,[1]!tblSchedule[Team 2 Name],[1]!tblSchedule[Team 1 Name]),MATCH(tblTeamSch[[#This Row],[Game Num]],[1]!tblSchedule[GameNum],0)),"")</f>
        <v>Holy Spirit BBB 4#1</v>
      </c>
      <c r="N1705" s="6"/>
      <c r="O1705" s="6"/>
      <c r="P1705" s="6"/>
      <c r="Q1705" s="6">
        <f>INDEX([1]!tblSchedule[Home Game],MATCH(tblTeamSch[[#This Row],[Game Num]],[1]!tblSchedule[GameNum],0))</f>
        <v>0</v>
      </c>
      <c r="R1705" s="7" t="e">
        <f>IF(COUNTIFS(tblTeamSch[Team],tblTeamSch[[#This Row],[Team]],#REF!,1)&gt;1,"Y","")</f>
        <v>#REF!</v>
      </c>
      <c r="S1705" s="6">
        <f>INDEX([1]!tblLoc[Score],MATCH(INDEX([1]!tblOrg[Loc],MATCH(tblTeamSch[[#This Row],[Org]],[1]!tblOrg[Organization],0)),[1]!tblLoc[Loc],0))</f>
        <v>4</v>
      </c>
      <c r="T1705" s="6" t="e">
        <f>INDEX([1]!tblLoc[Score],MATCH(INDEX([1]!tblOrg[Loc],MATCH(#REF!,[1]!tblOrg[Abbr],0)),[1]!tblLoc[Loc],0))</f>
        <v>#REF!</v>
      </c>
      <c r="U1705" s="6">
        <f>IFERROR(INDEX([1]!tblLoc[Score],MATCH(INDEX([1]!tblOrg[Loc],MATCH(INDEX(FacList,MATCH(tblTeamSch[[#This Row],[Facility]],INDEX(FacList,,1),0),3),[1]!tblOrg[Org Num],0)),[1]!tblLoc[Loc],0)),"")</f>
        <v>7</v>
      </c>
      <c r="V1705" s="6">
        <f>IF(OR(tblTeamSch[[#This Row],[Court]]="",tblTeamSch[[#This Row],[Home]]&gt;0),0,IF(tblTeamSch[[#This Row],[Court]]&lt;10,0,IF(tblTeamSch[[#This Row],[Home Court]]=10,0,10)))</f>
        <v>0</v>
      </c>
      <c r="W1705" s="6" t="e">
        <f>COUNTIFS(tblTeamSch[Travel Score for Game],10,tblTeamSch[Home],0,#REF!,#REF!)</f>
        <v>#REF!</v>
      </c>
      <c r="X1705" s="6" t="str">
        <f>IFERROR(INDEX(tblTeamSch[Overall Travel Score],MATCH(tblTeamSch[[#This Row],[Opponent]],tblTeamSch[Team],0)),"")</f>
        <v/>
      </c>
      <c r="Y1705" s="6" cm="1">
        <f t="array" ref="Y1705">IF(Y1704="Num",1,IF(Y1704="","",IF(Y1704+1&gt;TotalNumRegGames*2,"",Y1704+1)))</f>
        <v>1704</v>
      </c>
    </row>
    <row r="1706" spans="1:25" ht="13.35" customHeight="1" x14ac:dyDescent="0.3">
      <c r="A1706" s="6" cm="1">
        <f t="array" ref="A17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461</v>
      </c>
      <c r="B1706" s="6" cm="1">
        <f t="array" ref="B17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06" s="6">
        <f>IFERROR(INDEX([1]!tblSchedule[Week Game Scheduled],MATCH(tblTeamSch[[#This Row],[Game Num]],[1]!tblSchedule[GameNum],0)),"")</f>
        <v>50</v>
      </c>
      <c r="D1706" s="6">
        <f>IFERROR(INDEX([1]!tblSchedule[Round],MATCH(tblTeamSch[[#This Row],[Game Num]],[1]!tblSchedule[GameNum],0)),"")</f>
        <v>2</v>
      </c>
      <c r="E1706" s="6">
        <f>IFERROR(INDEX([1]!tblSchedule[Rnd Sch],MATCH(tblTeamSch[[#This Row],[Game Num]],[1]!tblSchedule[GameNum],0)),"")</f>
        <v>2</v>
      </c>
      <c r="F1706" s="6" t="str">
        <f>IFERROR(INDEX([1]!tblSchedule[DLC],MATCH(tblTeamSch[[#This Row],[Game Num]],[1]!tblSchedule[GameNum],0)),"")</f>
        <v>4B1AA</v>
      </c>
      <c r="G1706" s="7" t="str">
        <f>IFERROR(INDEX([1]!tblSchedule[Facility],MATCH(tblTeamSch[[#This Row],[Game Num]],[1]!tblSchedule[GameNum],0)),"")</f>
        <v>Sacred Heart Model School Gym</v>
      </c>
      <c r="H1706" s="8">
        <f>IFERROR(INDEX([1]!tblSchedule[Game Date],MATCH(tblTeamSch[[#This Row],[Game Num]],[1]!tblSchedule[GameNum],0)),"")</f>
        <v>46004</v>
      </c>
      <c r="I1706" s="9">
        <f>IFERROR(INDEX([1]!tblSchedule[Game Time],MATCH(tblTeamSch[[#This Row],[Game Num]],[1]!tblSchedule[GameNum],0)),"")</f>
        <v>0.45833333333333331</v>
      </c>
      <c r="J1706" s="10" t="str">
        <f>IFERROR(INDEX([1]!tblTeams[Organization],MATCH(tblTeamSch[[#This Row],[Team]],[1]!tblTeams[Team],0)),"")</f>
        <v>St. Mary Academy</v>
      </c>
      <c r="K1706" s="10" t="str">
        <f>IFERROR(INDEX([1]!tblOrg[Abbr],MATCH(tblTeamSch[[#This Row],[Org]],[1]!tblOrg[Organization],0)),"")</f>
        <v>Mary</v>
      </c>
      <c r="L1706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06" s="10" t="str">
        <f>IFERROR(INDEX(IF(tblTeamSch[[#This Row],[1vs2]]=1,[1]!tblSchedule[Team 2 Name],[1]!tblSchedule[Team 1 Name]),MATCH(tblTeamSch[[#This Row],[Game Num]],[1]!tblSchedule[GameNum],0)),"")</f>
        <v>SHMS BB 4B#1</v>
      </c>
      <c r="N1706" s="6"/>
      <c r="O1706" s="6"/>
      <c r="P1706" s="6"/>
      <c r="Q1706" s="6">
        <f>INDEX([1]!tblSchedule[Home Game],MATCH(tblTeamSch[[#This Row],[Game Num]],[1]!tblSchedule[GameNum],0))</f>
        <v>1</v>
      </c>
      <c r="R1706" s="7" t="e">
        <f>IF(COUNTIFS(tblTeamSch[Team],tblTeamSch[[#This Row],[Team]],#REF!,1)&gt;1,"Y","")</f>
        <v>#REF!</v>
      </c>
      <c r="S1706" s="6">
        <f>INDEX([1]!tblLoc[Score],MATCH(INDEX([1]!tblOrg[Loc],MATCH(tblTeamSch[[#This Row],[Org]],[1]!tblOrg[Organization],0)),[1]!tblLoc[Loc],0))</f>
        <v>4</v>
      </c>
      <c r="T1706" s="6" t="e">
        <f>INDEX([1]!tblLoc[Score],MATCH(INDEX([1]!tblOrg[Loc],MATCH(#REF!,[1]!tblOrg[Abbr],0)),[1]!tblLoc[Loc],0))</f>
        <v>#REF!</v>
      </c>
      <c r="U1706" s="6">
        <f>IFERROR(INDEX([1]!tblLoc[Score],MATCH(INDEX([1]!tblOrg[Loc],MATCH(INDEX(FacList,MATCH(tblTeamSch[[#This Row],[Facility]],INDEX(FacList,,1),0),3),[1]!tblOrg[Org Num],0)),[1]!tblLoc[Loc],0)),"")</f>
        <v>0</v>
      </c>
      <c r="V1706" s="6">
        <f>IF(OR(tblTeamSch[[#This Row],[Court]]="",tblTeamSch[[#This Row],[Home]]&gt;0),0,IF(tblTeamSch[[#This Row],[Court]]&lt;10,0,IF(tblTeamSch[[#This Row],[Home Court]]=10,0,10)))</f>
        <v>0</v>
      </c>
      <c r="W1706" s="6" t="e">
        <f>COUNTIFS(tblTeamSch[Travel Score for Game],10,tblTeamSch[Home],0,#REF!,#REF!)</f>
        <v>#REF!</v>
      </c>
      <c r="X1706" s="6" t="str">
        <f>IFERROR(INDEX(tblTeamSch[Overall Travel Score],MATCH(tblTeamSch[[#This Row],[Opponent]],tblTeamSch[Team],0)),"")</f>
        <v/>
      </c>
      <c r="Y1706" s="6" cm="1">
        <f t="array" ref="Y1706">IF(Y1705="Num",1,IF(Y1705="","",IF(Y1705+1&gt;TotalNumRegGames*2,"",Y1705+1)))</f>
        <v>1705</v>
      </c>
    </row>
    <row r="1707" spans="1:25" ht="13.35" customHeight="1" x14ac:dyDescent="0.3">
      <c r="A1707" s="6" cm="1">
        <f t="array" ref="A17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466</v>
      </c>
      <c r="B1707" s="6" cm="1">
        <f t="array" ref="B17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07" s="6">
        <f>IFERROR(INDEX([1]!tblSchedule[Week Game Scheduled],MATCH(tblTeamSch[[#This Row],[Game Num]],[1]!tblSchedule[GameNum],0)),"")</f>
        <v>5</v>
      </c>
      <c r="D1707" s="6">
        <f>IFERROR(INDEX([1]!tblSchedule[Round],MATCH(tblTeamSch[[#This Row],[Game Num]],[1]!tblSchedule[GameNum],0)),"")</f>
        <v>3</v>
      </c>
      <c r="E1707" s="6">
        <f>IFERROR(INDEX([1]!tblSchedule[Rnd Sch],MATCH(tblTeamSch[[#This Row],[Game Num]],[1]!tblSchedule[GameNum],0)),"")</f>
        <v>3</v>
      </c>
      <c r="F1707" s="6" t="str">
        <f>IFERROR(INDEX([1]!tblSchedule[DLC],MATCH(tblTeamSch[[#This Row],[Game Num]],[1]!tblSchedule[GameNum],0)),"")</f>
        <v>4B1AA</v>
      </c>
      <c r="G1707" s="7" t="str">
        <f>IFERROR(INDEX([1]!tblSchedule[Facility],MATCH(tblTeamSch[[#This Row],[Game Num]],[1]!tblSchedule[GameNum],0)),"")</f>
        <v>St. Gabriel Multi-Purpose Building</v>
      </c>
      <c r="H1707" s="8">
        <f>IFERROR(INDEX([1]!tblSchedule[Game Date],MATCH(tblTeamSch[[#This Row],[Game Num]],[1]!tblSchedule[GameNum],0)),"")</f>
        <v>46025</v>
      </c>
      <c r="I1707" s="9">
        <f>IFERROR(INDEX([1]!tblSchedule[Game Time],MATCH(tblTeamSch[[#This Row],[Game Num]],[1]!tblSchedule[GameNum],0)),"")</f>
        <v>0.375</v>
      </c>
      <c r="J1707" s="10" t="str">
        <f>IFERROR(INDEX([1]!tblTeams[Organization],MATCH(tblTeamSch[[#This Row],[Team]],[1]!tblTeams[Team],0)),"")</f>
        <v>St. Mary Academy</v>
      </c>
      <c r="K1707" s="10" t="str">
        <f>IFERROR(INDEX([1]!tblOrg[Abbr],MATCH(tblTeamSch[[#This Row],[Org]],[1]!tblOrg[Organization],0)),"")</f>
        <v>Mary</v>
      </c>
      <c r="L1707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07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1707" s="6"/>
      <c r="O1707" s="6"/>
      <c r="P1707" s="6"/>
      <c r="Q1707" s="6">
        <f>INDEX([1]!tblSchedule[Home Game],MATCH(tblTeamSch[[#This Row],[Game Num]],[1]!tblSchedule[GameNum],0))</f>
        <v>1</v>
      </c>
      <c r="R1707" s="7" t="e">
        <f>IF(COUNTIFS(tblTeamSch[Team],tblTeamSch[[#This Row],[Team]],#REF!,1)&gt;1,"Y","")</f>
        <v>#REF!</v>
      </c>
      <c r="S1707" s="6">
        <f>INDEX([1]!tblLoc[Score],MATCH(INDEX([1]!tblOrg[Loc],MATCH(tblTeamSch[[#This Row],[Org]],[1]!tblOrg[Organization],0)),[1]!tblLoc[Loc],0))</f>
        <v>4</v>
      </c>
      <c r="T1707" s="6" t="e">
        <f>INDEX([1]!tblLoc[Score],MATCH(INDEX([1]!tblOrg[Loc],MATCH(#REF!,[1]!tblOrg[Abbr],0)),[1]!tblLoc[Loc],0))</f>
        <v>#REF!</v>
      </c>
      <c r="U1707" s="6">
        <f>IFERROR(INDEX([1]!tblLoc[Score],MATCH(INDEX([1]!tblOrg[Loc],MATCH(INDEX(FacList,MATCH(tblTeamSch[[#This Row],[Facility]],INDEX(FacList,,1),0),3),[1]!tblOrg[Org Num],0)),[1]!tblLoc[Loc],0)),"")</f>
        <v>7</v>
      </c>
      <c r="V1707" s="6">
        <f>IF(OR(tblTeamSch[[#This Row],[Court]]="",tblTeamSch[[#This Row],[Home]]&gt;0),0,IF(tblTeamSch[[#This Row],[Court]]&lt;10,0,IF(tblTeamSch[[#This Row],[Home Court]]=10,0,10)))</f>
        <v>0</v>
      </c>
      <c r="W1707" s="6" t="e">
        <f>COUNTIFS(tblTeamSch[Travel Score for Game],10,tblTeamSch[Home],0,#REF!,#REF!)</f>
        <v>#REF!</v>
      </c>
      <c r="X1707" s="6" t="str">
        <f>IFERROR(INDEX(tblTeamSch[Overall Travel Score],MATCH(tblTeamSch[[#This Row],[Opponent]],tblTeamSch[Team],0)),"")</f>
        <v/>
      </c>
      <c r="Y1707" s="6" cm="1">
        <f t="array" ref="Y1707">IF(Y1706="Num",1,IF(Y1706="","",IF(Y1706+1&gt;TotalNumRegGames*2,"",Y1706+1)))</f>
        <v>1706</v>
      </c>
    </row>
    <row r="1708" spans="1:25" ht="13.35" customHeight="1" x14ac:dyDescent="0.3">
      <c r="A1708" s="6" cm="1">
        <f t="array" ref="A17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474</v>
      </c>
      <c r="B1708" s="6" cm="1">
        <f t="array" ref="B17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8" s="6">
        <f>IFERROR(INDEX([1]!tblSchedule[Week Game Scheduled],MATCH(tblTeamSch[[#This Row],[Game Num]],[1]!tblSchedule[GameNum],0)),"")</f>
        <v>6</v>
      </c>
      <c r="D1708" s="6">
        <f>IFERROR(INDEX([1]!tblSchedule[Round],MATCH(tblTeamSch[[#This Row],[Game Num]],[1]!tblSchedule[GameNum],0)),"")</f>
        <v>4</v>
      </c>
      <c r="E1708" s="6">
        <f>IFERROR(INDEX([1]!tblSchedule[Rnd Sch],MATCH(tblTeamSch[[#This Row],[Game Num]],[1]!tblSchedule[GameNum],0)),"")</f>
        <v>4</v>
      </c>
      <c r="F1708" s="6" t="str">
        <f>IFERROR(INDEX([1]!tblSchedule[DLC],MATCH(tblTeamSch[[#This Row],[Game Num]],[1]!tblSchedule[GameNum],0)),"")</f>
        <v>4B1AA</v>
      </c>
      <c r="G1708" s="7" t="str">
        <f>IFERROR(INDEX([1]!tblSchedule[Facility],MATCH(tblTeamSch[[#This Row],[Game Num]],[1]!tblSchedule[GameNum],0)),"")</f>
        <v>ST. RAPHAEL GYMNASIUM</v>
      </c>
      <c r="H1708" s="8">
        <f>IFERROR(INDEX([1]!tblSchedule[Game Date],MATCH(tblTeamSch[[#This Row],[Game Num]],[1]!tblSchedule[GameNum],0)),"")</f>
        <v>46032</v>
      </c>
      <c r="I1708" s="9">
        <f>IFERROR(INDEX([1]!tblSchedule[Game Time],MATCH(tblTeamSch[[#This Row],[Game Num]],[1]!tblSchedule[GameNum],0)),"")</f>
        <v>0.5</v>
      </c>
      <c r="J1708" s="10" t="str">
        <f>IFERROR(INDEX([1]!tblTeams[Organization],MATCH(tblTeamSch[[#This Row],[Team]],[1]!tblTeams[Team],0)),"")</f>
        <v>St. Mary Academy</v>
      </c>
      <c r="K1708" s="10" t="str">
        <f>IFERROR(INDEX([1]!tblOrg[Abbr],MATCH(tblTeamSch[[#This Row],[Org]],[1]!tblOrg[Organization],0)),"")</f>
        <v>Mary</v>
      </c>
      <c r="L1708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08" s="10" t="str">
        <f>IFERROR(INDEX(IF(tblTeamSch[[#This Row],[1vs2]]=1,[1]!tblSchedule[Team 2 Name],[1]!tblSchedule[Team 1 Name]),MATCH(tblTeamSch[[#This Row],[Game Num]],[1]!tblSchedule[GameNum],0)),"")</f>
        <v>St. Raphael BB 4B #1</v>
      </c>
      <c r="N1708" s="6"/>
      <c r="O1708" s="6"/>
      <c r="P1708" s="6"/>
      <c r="Q1708" s="6">
        <f>INDEX([1]!tblSchedule[Home Game],MATCH(tblTeamSch[[#This Row],[Game Num]],[1]!tblSchedule[GameNum],0))</f>
        <v>1</v>
      </c>
      <c r="R1708" s="7" t="e">
        <f>IF(COUNTIFS(tblTeamSch[Team],tblTeamSch[[#This Row],[Team]],#REF!,1)&gt;1,"Y","")</f>
        <v>#REF!</v>
      </c>
      <c r="S1708" s="6">
        <f>INDEX([1]!tblLoc[Score],MATCH(INDEX([1]!tblOrg[Loc],MATCH(tblTeamSch[[#This Row],[Org]],[1]!tblOrg[Organization],0)),[1]!tblLoc[Loc],0))</f>
        <v>4</v>
      </c>
      <c r="T1708" s="6" t="e">
        <f>INDEX([1]!tblLoc[Score],MATCH(INDEX([1]!tblOrg[Loc],MATCH(#REF!,[1]!tblOrg[Abbr],0)),[1]!tblLoc[Loc],0))</f>
        <v>#REF!</v>
      </c>
      <c r="U1708" s="6">
        <f>IFERROR(INDEX([1]!tblLoc[Score],MATCH(INDEX([1]!tblOrg[Loc],MATCH(INDEX(FacList,MATCH(tblTeamSch[[#This Row],[Facility]],INDEX(FacList,,1),0),3),[1]!tblOrg[Org Num],0)),[1]!tblLoc[Loc],0)),"")</f>
        <v>0</v>
      </c>
      <c r="V1708" s="6">
        <f>IF(OR(tblTeamSch[[#This Row],[Court]]="",tblTeamSch[[#This Row],[Home]]&gt;0),0,IF(tblTeamSch[[#This Row],[Court]]&lt;10,0,IF(tblTeamSch[[#This Row],[Home Court]]=10,0,10)))</f>
        <v>0</v>
      </c>
      <c r="W1708" s="6" t="e">
        <f>COUNTIFS(tblTeamSch[Travel Score for Game],10,tblTeamSch[Home],0,#REF!,#REF!)</f>
        <v>#REF!</v>
      </c>
      <c r="X1708" s="6" t="str">
        <f>IFERROR(INDEX(tblTeamSch[Overall Travel Score],MATCH(tblTeamSch[[#This Row],[Opponent]],tblTeamSch[Team],0)),"")</f>
        <v/>
      </c>
      <c r="Y1708" s="6" cm="1">
        <f t="array" ref="Y1708">IF(Y1707="Num",1,IF(Y1707="","",IF(Y1707+1&gt;TotalNumRegGames*2,"",Y1707+1)))</f>
        <v>1707</v>
      </c>
    </row>
    <row r="1709" spans="1:25" ht="13.35" customHeight="1" x14ac:dyDescent="0.3">
      <c r="A1709" s="6" cm="1">
        <f t="array" ref="A17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480</v>
      </c>
      <c r="B1709" s="6" cm="1">
        <f t="array" ref="B17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09" s="6">
        <f>IFERROR(INDEX([1]!tblSchedule[Week Game Scheduled],MATCH(tblTeamSch[[#This Row],[Game Num]],[1]!tblSchedule[GameNum],0)),"")</f>
        <v>7</v>
      </c>
      <c r="D1709" s="6">
        <f>IFERROR(INDEX([1]!tblSchedule[Round],MATCH(tblTeamSch[[#This Row],[Game Num]],[1]!tblSchedule[GameNum],0)),"")</f>
        <v>5</v>
      </c>
      <c r="E1709" s="6">
        <f>IFERROR(INDEX([1]!tblSchedule[Rnd Sch],MATCH(tblTeamSch[[#This Row],[Game Num]],[1]!tblSchedule[GameNum],0)),"")</f>
        <v>5</v>
      </c>
      <c r="F1709" s="6" t="str">
        <f>IFERROR(INDEX([1]!tblSchedule[DLC],MATCH(tblTeamSch[[#This Row],[Game Num]],[1]!tblSchedule[GameNum],0)),"")</f>
        <v>4B1AA</v>
      </c>
      <c r="G1709" s="7" t="str">
        <f>IFERROR(INDEX([1]!tblSchedule[Facility],MATCH(tblTeamSch[[#This Row],[Game Num]],[1]!tblSchedule[GameNum],0)),"")</f>
        <v>St Mary Academy Gym</v>
      </c>
      <c r="H1709" s="8">
        <f>IFERROR(INDEX([1]!tblSchedule[Game Date],MATCH(tblTeamSch[[#This Row],[Game Num]],[1]!tblSchedule[GameNum],0)),"")</f>
        <v>46039</v>
      </c>
      <c r="I1709" s="9">
        <f>IFERROR(INDEX([1]!tblSchedule[Game Time],MATCH(tblTeamSch[[#This Row],[Game Num]],[1]!tblSchedule[GameNum],0)),"")</f>
        <v>0.41666666666666669</v>
      </c>
      <c r="J1709" s="10" t="str">
        <f>IFERROR(INDEX([1]!tblTeams[Organization],MATCH(tblTeamSch[[#This Row],[Team]],[1]!tblTeams[Team],0)),"")</f>
        <v>St. Mary Academy</v>
      </c>
      <c r="K1709" s="10" t="str">
        <f>IFERROR(INDEX([1]!tblOrg[Abbr],MATCH(tblTeamSch[[#This Row],[Org]],[1]!tblOrg[Organization],0)),"")</f>
        <v>Mary</v>
      </c>
      <c r="L1709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09" s="10" t="str">
        <f>IFERROR(INDEX(IF(tblTeamSch[[#This Row],[1vs2]]=1,[1]!tblSchedule[Team 2 Name],[1]!tblSchedule[Team 1 Name]),MATCH(tblTeamSch[[#This Row],[Game Num]],[1]!tblSchedule[GameNum],0)),"")</f>
        <v>St Michael BB 4B#1</v>
      </c>
      <c r="N1709" s="6"/>
      <c r="O1709" s="6"/>
      <c r="P1709" s="6"/>
      <c r="Q1709" s="6">
        <f>INDEX([1]!tblSchedule[Home Game],MATCH(tblTeamSch[[#This Row],[Game Num]],[1]!tblSchedule[GameNum],0))</f>
        <v>1</v>
      </c>
      <c r="R1709" s="7" t="e">
        <f>IF(COUNTIFS(tblTeamSch[Team],tblTeamSch[[#This Row],[Team]],#REF!,1)&gt;1,"Y","")</f>
        <v>#REF!</v>
      </c>
      <c r="S1709" s="6">
        <f>INDEX([1]!tblLoc[Score],MATCH(INDEX([1]!tblOrg[Loc],MATCH(tblTeamSch[[#This Row],[Org]],[1]!tblOrg[Organization],0)),[1]!tblLoc[Loc],0))</f>
        <v>4</v>
      </c>
      <c r="T1709" s="6" t="e">
        <f>INDEX([1]!tblLoc[Score],MATCH(INDEX([1]!tblOrg[Loc],MATCH(#REF!,[1]!tblOrg[Abbr],0)),[1]!tblLoc[Loc],0))</f>
        <v>#REF!</v>
      </c>
      <c r="U1709" s="6">
        <f>IFERROR(INDEX([1]!tblLoc[Score],MATCH(INDEX([1]!tblOrg[Loc],MATCH(INDEX(FacList,MATCH(tblTeamSch[[#This Row],[Facility]],INDEX(FacList,,1),0),3),[1]!tblOrg[Org Num],0)),[1]!tblLoc[Loc],0)),"")</f>
        <v>4</v>
      </c>
      <c r="V1709" s="6">
        <f>IF(OR(tblTeamSch[[#This Row],[Court]]="",tblTeamSch[[#This Row],[Home]]&gt;0),0,IF(tblTeamSch[[#This Row],[Court]]&lt;10,0,IF(tblTeamSch[[#This Row],[Home Court]]=10,0,10)))</f>
        <v>0</v>
      </c>
      <c r="W1709" s="6" t="e">
        <f>COUNTIFS(tblTeamSch[Travel Score for Game],10,tblTeamSch[Home],0,#REF!,#REF!)</f>
        <v>#REF!</v>
      </c>
      <c r="X1709" s="6" t="str">
        <f>IFERROR(INDEX(tblTeamSch[Overall Travel Score],MATCH(tblTeamSch[[#This Row],[Opponent]],tblTeamSch[Team],0)),"")</f>
        <v/>
      </c>
      <c r="Y1709" s="6" cm="1">
        <f t="array" ref="Y1709">IF(Y1708="Num",1,IF(Y1708="","",IF(Y1708+1&gt;TotalNumRegGames*2,"",Y1708+1)))</f>
        <v>1708</v>
      </c>
    </row>
    <row r="1710" spans="1:25" ht="13.35" customHeight="1" x14ac:dyDescent="0.3">
      <c r="A1710" s="6" cm="1">
        <f t="array" ref="A17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486</v>
      </c>
      <c r="B1710" s="6" cm="1">
        <f t="array" ref="B17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0" s="6">
        <f>IFERROR(INDEX([1]!tblSchedule[Week Game Scheduled],MATCH(tblTeamSch[[#This Row],[Game Num]],[1]!tblSchedule[GameNum],0)),"")</f>
        <v>8</v>
      </c>
      <c r="D1710" s="6">
        <f>IFERROR(INDEX([1]!tblSchedule[Round],MATCH(tblTeamSch[[#This Row],[Game Num]],[1]!tblSchedule[GameNum],0)),"")</f>
        <v>6</v>
      </c>
      <c r="E1710" s="6">
        <f>IFERROR(INDEX([1]!tblSchedule[Rnd Sch],MATCH(tblTeamSch[[#This Row],[Game Num]],[1]!tblSchedule[GameNum],0)),"")</f>
        <v>6</v>
      </c>
      <c r="F1710" s="6" t="str">
        <f>IFERROR(INDEX([1]!tblSchedule[DLC],MATCH(tblTeamSch[[#This Row],[Game Num]],[1]!tblSchedule[GameNum],0)),"")</f>
        <v>4B1AA</v>
      </c>
      <c r="G1710" s="7" t="str">
        <f>IFERROR(INDEX([1]!tblSchedule[Facility],MATCH(tblTeamSch[[#This Row],[Game Num]],[1]!tblSchedule[GameNum],0)),"")</f>
        <v>St Edward Gym</v>
      </c>
      <c r="H1710" s="8">
        <f>IFERROR(INDEX([1]!tblSchedule[Game Date],MATCH(tblTeamSch[[#This Row],[Game Num]],[1]!tblSchedule[GameNum],0)),"")</f>
        <v>46046</v>
      </c>
      <c r="I1710" s="9">
        <f>IFERROR(INDEX([1]!tblSchedule[Game Time],MATCH(tblTeamSch[[#This Row],[Game Num]],[1]!tblSchedule[GameNum],0)),"")</f>
        <v>0.41666666666666669</v>
      </c>
      <c r="J1710" s="10" t="str">
        <f>IFERROR(INDEX([1]!tblTeams[Organization],MATCH(tblTeamSch[[#This Row],[Team]],[1]!tblTeams[Team],0)),"")</f>
        <v>St. Mary Academy</v>
      </c>
      <c r="K1710" s="10" t="str">
        <f>IFERROR(INDEX([1]!tblOrg[Abbr],MATCH(tblTeamSch[[#This Row],[Org]],[1]!tblOrg[Organization],0)),"")</f>
        <v>Mary</v>
      </c>
      <c r="L1710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10" s="10" t="str">
        <f>IFERROR(INDEX(IF(tblTeamSch[[#This Row],[1vs2]]=1,[1]!tblSchedule[Team 2 Name],[1]!tblSchedule[Team 1 Name]),MATCH(tblTeamSch[[#This Row],[Game Num]],[1]!tblSchedule[GameNum],0)),"")</f>
        <v>Holy Trinity BB 3/4B #1</v>
      </c>
      <c r="N1710" s="6"/>
      <c r="O1710" s="6"/>
      <c r="P1710" s="6"/>
      <c r="Q1710" s="6">
        <f>INDEX([1]!tblSchedule[Home Game],MATCH(tblTeamSch[[#This Row],[Game Num]],[1]!tblSchedule[GameNum],0))</f>
        <v>0</v>
      </c>
      <c r="R1710" s="7" t="e">
        <f>IF(COUNTIFS(tblTeamSch[Team],tblTeamSch[[#This Row],[Team]],#REF!,1)&gt;1,"Y","")</f>
        <v>#REF!</v>
      </c>
      <c r="S1710" s="6">
        <f>INDEX([1]!tblLoc[Score],MATCH(INDEX([1]!tblOrg[Loc],MATCH(tblTeamSch[[#This Row],[Org]],[1]!tblOrg[Organization],0)),[1]!tblLoc[Loc],0))</f>
        <v>4</v>
      </c>
      <c r="T1710" s="6" t="e">
        <f>INDEX([1]!tblLoc[Score],MATCH(INDEX([1]!tblOrg[Loc],MATCH(#REF!,[1]!tblOrg[Abbr],0)),[1]!tblLoc[Loc],0))</f>
        <v>#REF!</v>
      </c>
      <c r="U1710" s="6">
        <f>IFERROR(INDEX([1]!tblLoc[Score],MATCH(INDEX([1]!tblOrg[Loc],MATCH(INDEX(FacList,MATCH(tblTeamSch[[#This Row],[Facility]],INDEX(FacList,,1),0),3),[1]!tblOrg[Org Num],0)),[1]!tblLoc[Loc],0)),"")</f>
        <v>7</v>
      </c>
      <c r="V1710" s="6">
        <f>IF(OR(tblTeamSch[[#This Row],[Court]]="",tblTeamSch[[#This Row],[Home]]&gt;0),0,IF(tblTeamSch[[#This Row],[Court]]&lt;10,0,IF(tblTeamSch[[#This Row],[Home Court]]=10,0,10)))</f>
        <v>0</v>
      </c>
      <c r="W1710" s="6" t="e">
        <f>COUNTIFS(tblTeamSch[Travel Score for Game],10,tblTeamSch[Home],0,#REF!,#REF!)</f>
        <v>#REF!</v>
      </c>
      <c r="X1710" s="6" t="str">
        <f>IFERROR(INDEX(tblTeamSch[Overall Travel Score],MATCH(tblTeamSch[[#This Row],[Opponent]],tblTeamSch[Team],0)),"")</f>
        <v/>
      </c>
      <c r="Y1710" s="6" cm="1">
        <f t="array" ref="Y1710">IF(Y1709="Num",1,IF(Y1709="","",IF(Y1709+1&gt;TotalNumRegGames*2,"",Y1709+1)))</f>
        <v>1709</v>
      </c>
    </row>
    <row r="1711" spans="1:25" ht="13.35" customHeight="1" x14ac:dyDescent="0.3">
      <c r="A1711" s="6" cm="1">
        <f t="array" ref="A17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492</v>
      </c>
      <c r="B1711" s="6" cm="1">
        <f t="array" ref="B17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1" s="6">
        <f>IFERROR(INDEX([1]!tblSchedule[Week Game Scheduled],MATCH(tblTeamSch[[#This Row],[Game Num]],[1]!tblSchedule[GameNum],0)),"")</f>
        <v>9</v>
      </c>
      <c r="D1711" s="6">
        <f>IFERROR(INDEX([1]!tblSchedule[Round],MATCH(tblTeamSch[[#This Row],[Game Num]],[1]!tblSchedule[GameNum],0)),"")</f>
        <v>7</v>
      </c>
      <c r="E1711" s="6">
        <f>IFERROR(INDEX([1]!tblSchedule[Rnd Sch],MATCH(tblTeamSch[[#This Row],[Game Num]],[1]!tblSchedule[GameNum],0)),"")</f>
        <v>7</v>
      </c>
      <c r="F1711" s="6" t="str">
        <f>IFERROR(INDEX([1]!tblSchedule[DLC],MATCH(tblTeamSch[[#This Row],[Game Num]],[1]!tblSchedule[GameNum],0)),"")</f>
        <v>4B1AA</v>
      </c>
      <c r="G1711" s="7" t="str">
        <f>IFERROR(INDEX([1]!tblSchedule[Facility],MATCH(tblTeamSch[[#This Row],[Game Num]],[1]!tblSchedule[GameNum],0)),"")</f>
        <v>St. Albert the Great Gym</v>
      </c>
      <c r="H1711" s="8">
        <f>IFERROR(INDEX([1]!tblSchedule[Game Date],MATCH(tblTeamSch[[#This Row],[Game Num]],[1]!tblSchedule[GameNum],0)),"")</f>
        <v>46053</v>
      </c>
      <c r="I1711" s="9">
        <f>IFERROR(INDEX([1]!tblSchedule[Game Time],MATCH(tblTeamSch[[#This Row],[Game Num]],[1]!tblSchedule[GameNum],0)),"")</f>
        <v>0.54166666666666663</v>
      </c>
      <c r="J1711" s="10" t="str">
        <f>IFERROR(INDEX([1]!tblTeams[Organization],MATCH(tblTeamSch[[#This Row],[Team]],[1]!tblTeams[Team],0)),"")</f>
        <v>St. Mary Academy</v>
      </c>
      <c r="K1711" s="10" t="str">
        <f>IFERROR(INDEX([1]!tblOrg[Abbr],MATCH(tblTeamSch[[#This Row],[Org]],[1]!tblOrg[Organization],0)),"")</f>
        <v>Mary</v>
      </c>
      <c r="L1711" s="10" t="str">
        <f>IFERROR(INDEX(IF(tblTeamSch[[#This Row],[1vs2]]=1,[1]!tblSchedule[Team 1 Name],[1]!tblSchedule[Team 2 Name]),MATCH(tblTeamSch[[#This Row],[Game Num]],[1]!tblSchedule[GameNum],0)),"")</f>
        <v>St. Mary BB 4B - Green</v>
      </c>
      <c r="M1711" s="10" t="str">
        <f>IFERROR(INDEX(IF(tblTeamSch[[#This Row],[1vs2]]=1,[1]!tblSchedule[Team 2 Name],[1]!tblSchedule[Team 1 Name]),MATCH(tblTeamSch[[#This Row],[Game Num]],[1]!tblSchedule[GameNum],0)),"")</f>
        <v>St. Albert BB 4B#1</v>
      </c>
      <c r="N1711" s="6"/>
      <c r="O1711" s="6"/>
      <c r="P1711" s="6"/>
      <c r="Q1711" s="6">
        <f>INDEX([1]!tblSchedule[Home Game],MATCH(tblTeamSch[[#This Row],[Game Num]],[1]!tblSchedule[GameNum],0))</f>
        <v>1</v>
      </c>
      <c r="R1711" s="7" t="e">
        <f>IF(COUNTIFS(tblTeamSch[Team],tblTeamSch[[#This Row],[Team]],#REF!,1)&gt;1,"Y","")</f>
        <v>#REF!</v>
      </c>
      <c r="S1711" s="6">
        <f>INDEX([1]!tblLoc[Score],MATCH(INDEX([1]!tblOrg[Loc],MATCH(tblTeamSch[[#This Row],[Org]],[1]!tblOrg[Organization],0)),[1]!tblLoc[Loc],0))</f>
        <v>4</v>
      </c>
      <c r="T1711" s="6" t="e">
        <f>INDEX([1]!tblLoc[Score],MATCH(INDEX([1]!tblOrg[Loc],MATCH(#REF!,[1]!tblOrg[Abbr],0)),[1]!tblLoc[Loc],0))</f>
        <v>#REF!</v>
      </c>
      <c r="U1711" s="6">
        <f>IFERROR(INDEX([1]!tblLoc[Score],MATCH(INDEX([1]!tblOrg[Loc],MATCH(INDEX(FacList,MATCH(tblTeamSch[[#This Row],[Facility]],INDEX(FacList,,1),0),3),[1]!tblOrg[Org Num],0)),[1]!tblLoc[Loc],0)),"")</f>
        <v>0</v>
      </c>
      <c r="V1711" s="6">
        <f>IF(OR(tblTeamSch[[#This Row],[Court]]="",tblTeamSch[[#This Row],[Home]]&gt;0),0,IF(tblTeamSch[[#This Row],[Court]]&lt;10,0,IF(tblTeamSch[[#This Row],[Home Court]]=10,0,10)))</f>
        <v>0</v>
      </c>
      <c r="W1711" s="6" t="e">
        <f>COUNTIFS(tblTeamSch[Travel Score for Game],10,tblTeamSch[Home],0,#REF!,#REF!)</f>
        <v>#REF!</v>
      </c>
      <c r="X1711" s="6" t="str">
        <f>IFERROR(INDEX(tblTeamSch[Overall Travel Score],MATCH(tblTeamSch[[#This Row],[Opponent]],tblTeamSch[Team],0)),"")</f>
        <v/>
      </c>
      <c r="Y1711" s="6" cm="1">
        <f t="array" ref="Y1711">IF(Y1710="Num",1,IF(Y1710="","",IF(Y1710+1&gt;TotalNumRegGames*2,"",Y1710+1)))</f>
        <v>1710</v>
      </c>
    </row>
    <row r="1712" spans="1:25" ht="13.35" customHeight="1" x14ac:dyDescent="0.3">
      <c r="A1712" s="6" cm="1">
        <f t="array" ref="A17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543</v>
      </c>
      <c r="B1712" s="6" cm="1">
        <f t="array" ref="B17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2" s="6">
        <f>IFERROR(INDEX([1]!tblSchedule[Week Game Scheduled],MATCH(tblTeamSch[[#This Row],[Game Num]],[1]!tblSchedule[GameNum],0)),"")</f>
        <v>49</v>
      </c>
      <c r="D1712" s="6">
        <f>IFERROR(INDEX([1]!tblSchedule[Round],MATCH(tblTeamSch[[#This Row],[Game Num]],[1]!tblSchedule[GameNum],0)),"")</f>
        <v>1</v>
      </c>
      <c r="E1712" s="6">
        <f>IFERROR(INDEX([1]!tblSchedule[Rnd Sch],MATCH(tblTeamSch[[#This Row],[Game Num]],[1]!tblSchedule[GameNum],0)),"")</f>
        <v>1</v>
      </c>
      <c r="F1712" s="6" t="str">
        <f>IFERROR(INDEX([1]!tblSchedule[DLC],MATCH(tblTeamSch[[#This Row],[Game Num]],[1]!tblSchedule[GameNum],0)),"")</f>
        <v>4B2AA</v>
      </c>
      <c r="G1712" s="7" t="str">
        <f>IFERROR(INDEX([1]!tblSchedule[Facility],MATCH(tblTeamSch[[#This Row],[Game Num]],[1]!tblSchedule[GameNum],0)),"")</f>
        <v>Mary Queen of Peace</v>
      </c>
      <c r="H1712" s="8">
        <f>IFERROR(INDEX([1]!tblSchedule[Game Date],MATCH(tblTeamSch[[#This Row],[Game Num]],[1]!tblSchedule[GameNum],0)),"")</f>
        <v>45997</v>
      </c>
      <c r="I1712" s="9">
        <f>IFERROR(INDEX([1]!tblSchedule[Game Time],MATCH(tblTeamSch[[#This Row],[Game Num]],[1]!tblSchedule[GameNum],0)),"")</f>
        <v>0.45833333333333331</v>
      </c>
      <c r="J1712" s="10" t="str">
        <f>IFERROR(INDEX([1]!tblTeams[Organization],MATCH(tblTeamSch[[#This Row],[Team]],[1]!tblTeams[Team],0)),"")</f>
        <v>St. Mary Academy</v>
      </c>
      <c r="K1712" s="10" t="str">
        <f>IFERROR(INDEX([1]!tblOrg[Abbr],MATCH(tblTeamSch[[#This Row],[Org]],[1]!tblOrg[Organization],0)),"")</f>
        <v>Mary</v>
      </c>
      <c r="L1712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2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1712" s="6"/>
      <c r="O1712" s="6"/>
      <c r="P1712" s="6"/>
      <c r="Q1712" s="6">
        <f>INDEX([1]!tblSchedule[Home Game],MATCH(tblTeamSch[[#This Row],[Game Num]],[1]!tblSchedule[GameNum],0))</f>
        <v>0</v>
      </c>
      <c r="R1712" s="7" t="e">
        <f>IF(COUNTIFS(tblTeamSch[Team],tblTeamSch[[#This Row],[Team]],#REF!,1)&gt;1,"Y","")</f>
        <v>#REF!</v>
      </c>
      <c r="S1712" s="6">
        <f>INDEX([1]!tblLoc[Score],MATCH(INDEX([1]!tblOrg[Loc],MATCH(tblTeamSch[[#This Row],[Org]],[1]!tblOrg[Organization],0)),[1]!tblLoc[Loc],0))</f>
        <v>4</v>
      </c>
      <c r="T1712" s="6" t="e">
        <f>INDEX([1]!tblLoc[Score],MATCH(INDEX([1]!tblOrg[Loc],MATCH(#REF!,[1]!tblOrg[Abbr],0)),[1]!tblLoc[Loc],0))</f>
        <v>#REF!</v>
      </c>
      <c r="U1712" s="6">
        <f>IFERROR(INDEX([1]!tblLoc[Score],MATCH(INDEX([1]!tblOrg[Loc],MATCH(INDEX(FacList,MATCH(tblTeamSch[[#This Row],[Facility]],INDEX(FacList,,1),0),3),[1]!tblOrg[Org Num],0)),[1]!tblLoc[Loc],0)),"")</f>
        <v>10</v>
      </c>
      <c r="V1712" s="6">
        <f>IF(OR(tblTeamSch[[#This Row],[Court]]="",tblTeamSch[[#This Row],[Home]]&gt;0),0,IF(tblTeamSch[[#This Row],[Court]]&lt;10,0,IF(tblTeamSch[[#This Row],[Home Court]]=10,0,10)))</f>
        <v>10</v>
      </c>
      <c r="W1712" s="6" t="e">
        <f>COUNTIFS(tblTeamSch[Travel Score for Game],10,tblTeamSch[Home],0,#REF!,#REF!)</f>
        <v>#REF!</v>
      </c>
      <c r="X1712" s="6" t="str">
        <f>IFERROR(INDEX(tblTeamSch[Overall Travel Score],MATCH(tblTeamSch[[#This Row],[Opponent]],tblTeamSch[Team],0)),"")</f>
        <v/>
      </c>
      <c r="Y1712" s="6" cm="1">
        <f t="array" ref="Y1712">IF(Y1711="Num",1,IF(Y1711="","",IF(Y1711+1&gt;TotalNumRegGames*2,"",Y1711+1)))</f>
        <v>1711</v>
      </c>
    </row>
    <row r="1713" spans="1:25" ht="13.35" customHeight="1" x14ac:dyDescent="0.3">
      <c r="A1713" s="6" cm="1">
        <f t="array" ref="A17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549</v>
      </c>
      <c r="B1713" s="6" cm="1">
        <f t="array" ref="B17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13" s="6">
        <f>IFERROR(INDEX([1]!tblSchedule[Week Game Scheduled],MATCH(tblTeamSch[[#This Row],[Game Num]],[1]!tblSchedule[GameNum],0)),"")</f>
        <v>50</v>
      </c>
      <c r="D1713" s="6">
        <f>IFERROR(INDEX([1]!tblSchedule[Round],MATCH(tblTeamSch[[#This Row],[Game Num]],[1]!tblSchedule[GameNum],0)),"")</f>
        <v>2</v>
      </c>
      <c r="E1713" s="6">
        <f>IFERROR(INDEX([1]!tblSchedule[Rnd Sch],MATCH(tblTeamSch[[#This Row],[Game Num]],[1]!tblSchedule[GameNum],0)),"")</f>
        <v>2</v>
      </c>
      <c r="F1713" s="6" t="str">
        <f>IFERROR(INDEX([1]!tblSchedule[DLC],MATCH(tblTeamSch[[#This Row],[Game Num]],[1]!tblSchedule[GameNum],0)),"")</f>
        <v>4B2AA</v>
      </c>
      <c r="G1713" s="7" t="str">
        <f>IFERROR(INDEX([1]!tblSchedule[Facility],MATCH(tblTeamSch[[#This Row],[Game Num]],[1]!tblSchedule[GameNum],0)),"")</f>
        <v>St Mary Academy Gym</v>
      </c>
      <c r="H1713" s="8">
        <f>IFERROR(INDEX([1]!tblSchedule[Game Date],MATCH(tblTeamSch[[#This Row],[Game Num]],[1]!tblSchedule[GameNum],0)),"")</f>
        <v>46004</v>
      </c>
      <c r="I1713" s="9">
        <f>IFERROR(INDEX([1]!tblSchedule[Game Time],MATCH(tblTeamSch[[#This Row],[Game Num]],[1]!tblSchedule[GameNum],0)),"")</f>
        <v>0.45833333333333331</v>
      </c>
      <c r="J1713" s="10" t="str">
        <f>IFERROR(INDEX([1]!tblTeams[Organization],MATCH(tblTeamSch[[#This Row],[Team]],[1]!tblTeams[Team],0)),"")</f>
        <v>St. Mary Academy</v>
      </c>
      <c r="K1713" s="10" t="str">
        <f>IFERROR(INDEX([1]!tblOrg[Abbr],MATCH(tblTeamSch[[#This Row],[Org]],[1]!tblOrg[Organization],0)),"")</f>
        <v>Mary</v>
      </c>
      <c r="L1713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3" s="10" t="str">
        <f>IFERROR(INDEX(IF(tblTeamSch[[#This Row],[1vs2]]=1,[1]!tblSchedule[Team 2 Name],[1]!tblSchedule[Team 1 Name]),MATCH(tblTeamSch[[#This Row],[Game Num]],[1]!tblSchedule[GameNum],0)),"")</f>
        <v>SHMS BB 4B#2</v>
      </c>
      <c r="N1713" s="6"/>
      <c r="O1713" s="6"/>
      <c r="P1713" s="6"/>
      <c r="Q1713" s="6">
        <f>INDEX([1]!tblSchedule[Home Game],MATCH(tblTeamSch[[#This Row],[Game Num]],[1]!tblSchedule[GameNum],0))</f>
        <v>1</v>
      </c>
      <c r="R1713" s="7" t="e">
        <f>IF(COUNTIFS(tblTeamSch[Team],tblTeamSch[[#This Row],[Team]],#REF!,1)&gt;1,"Y","")</f>
        <v>#REF!</v>
      </c>
      <c r="S1713" s="6">
        <f>INDEX([1]!tblLoc[Score],MATCH(INDEX([1]!tblOrg[Loc],MATCH(tblTeamSch[[#This Row],[Org]],[1]!tblOrg[Organization],0)),[1]!tblLoc[Loc],0))</f>
        <v>4</v>
      </c>
      <c r="T1713" s="6" t="e">
        <f>INDEX([1]!tblLoc[Score],MATCH(INDEX([1]!tblOrg[Loc],MATCH(#REF!,[1]!tblOrg[Abbr],0)),[1]!tblLoc[Loc],0))</f>
        <v>#REF!</v>
      </c>
      <c r="U1713" s="6">
        <f>IFERROR(INDEX([1]!tblLoc[Score],MATCH(INDEX([1]!tblOrg[Loc],MATCH(INDEX(FacList,MATCH(tblTeamSch[[#This Row],[Facility]],INDEX(FacList,,1),0),3),[1]!tblOrg[Org Num],0)),[1]!tblLoc[Loc],0)),"")</f>
        <v>4</v>
      </c>
      <c r="V1713" s="6">
        <f>IF(OR(tblTeamSch[[#This Row],[Court]]="",tblTeamSch[[#This Row],[Home]]&gt;0),0,IF(tblTeamSch[[#This Row],[Court]]&lt;10,0,IF(tblTeamSch[[#This Row],[Home Court]]=10,0,10)))</f>
        <v>0</v>
      </c>
      <c r="W1713" s="6" t="e">
        <f>COUNTIFS(tblTeamSch[Travel Score for Game],10,tblTeamSch[Home],0,#REF!,#REF!)</f>
        <v>#REF!</v>
      </c>
      <c r="X1713" s="6" t="str">
        <f>IFERROR(INDEX(tblTeamSch[Overall Travel Score],MATCH(tblTeamSch[[#This Row],[Opponent]],tblTeamSch[Team],0)),"")</f>
        <v/>
      </c>
      <c r="Y1713" s="6" cm="1">
        <f t="array" ref="Y1713">IF(Y1712="Num",1,IF(Y1712="","",IF(Y1712+1&gt;TotalNumRegGames*2,"",Y1712+1)))</f>
        <v>1712</v>
      </c>
    </row>
    <row r="1714" spans="1:25" ht="13.35" customHeight="1" x14ac:dyDescent="0.3">
      <c r="A1714" s="6" cm="1">
        <f t="array" ref="A17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554</v>
      </c>
      <c r="B1714" s="6" cm="1">
        <f t="array" ref="B17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14" s="6">
        <f>IFERROR(INDEX([1]!tblSchedule[Week Game Scheduled],MATCH(tblTeamSch[[#This Row],[Game Num]],[1]!tblSchedule[GameNum],0)),"")</f>
        <v>5</v>
      </c>
      <c r="D1714" s="6">
        <f>IFERROR(INDEX([1]!tblSchedule[Round],MATCH(tblTeamSch[[#This Row],[Game Num]],[1]!tblSchedule[GameNum],0)),"")</f>
        <v>3</v>
      </c>
      <c r="E1714" s="6">
        <f>IFERROR(INDEX([1]!tblSchedule[Rnd Sch],MATCH(tblTeamSch[[#This Row],[Game Num]],[1]!tblSchedule[GameNum],0)),"")</f>
        <v>3</v>
      </c>
      <c r="F1714" s="6" t="str">
        <f>IFERROR(INDEX([1]!tblSchedule[DLC],MATCH(tblTeamSch[[#This Row],[Game Num]],[1]!tblSchedule[GameNum],0)),"")</f>
        <v>4B2AA</v>
      </c>
      <c r="G1714" s="7" t="str">
        <f>IFERROR(INDEX([1]!tblSchedule[Facility],MATCH(tblTeamSch[[#This Row],[Game Num]],[1]!tblSchedule[GameNum],0)),"")</f>
        <v>St Mary Academy Gym</v>
      </c>
      <c r="H1714" s="8">
        <f>IFERROR(INDEX([1]!tblSchedule[Game Date],MATCH(tblTeamSch[[#This Row],[Game Num]],[1]!tblSchedule[GameNum],0)),"")</f>
        <v>46025</v>
      </c>
      <c r="I1714" s="9">
        <f>IFERROR(INDEX([1]!tblSchedule[Game Time],MATCH(tblTeamSch[[#This Row],[Game Num]],[1]!tblSchedule[GameNum],0)),"")</f>
        <v>0.5</v>
      </c>
      <c r="J1714" s="10" t="str">
        <f>IFERROR(INDEX([1]!tblTeams[Organization],MATCH(tblTeamSch[[#This Row],[Team]],[1]!tblTeams[Team],0)),"")</f>
        <v>St. Mary Academy</v>
      </c>
      <c r="K1714" s="10" t="str">
        <f>IFERROR(INDEX([1]!tblOrg[Abbr],MATCH(tblTeamSch[[#This Row],[Org]],[1]!tblOrg[Organization],0)),"")</f>
        <v>Mary</v>
      </c>
      <c r="L1714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4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1714" s="6"/>
      <c r="O1714" s="6"/>
      <c r="P1714" s="6"/>
      <c r="Q1714" s="6">
        <f>INDEX([1]!tblSchedule[Home Game],MATCH(tblTeamSch[[#This Row],[Game Num]],[1]!tblSchedule[GameNum],0))</f>
        <v>1</v>
      </c>
      <c r="R1714" s="7" t="e">
        <f>IF(COUNTIFS(tblTeamSch[Team],tblTeamSch[[#This Row],[Team]],#REF!,1)&gt;1,"Y","")</f>
        <v>#REF!</v>
      </c>
      <c r="S1714" s="6">
        <f>INDEX([1]!tblLoc[Score],MATCH(INDEX([1]!tblOrg[Loc],MATCH(tblTeamSch[[#This Row],[Org]],[1]!tblOrg[Organization],0)),[1]!tblLoc[Loc],0))</f>
        <v>4</v>
      </c>
      <c r="T1714" s="6" t="e">
        <f>INDEX([1]!tblLoc[Score],MATCH(INDEX([1]!tblOrg[Loc],MATCH(#REF!,[1]!tblOrg[Abbr],0)),[1]!tblLoc[Loc],0))</f>
        <v>#REF!</v>
      </c>
      <c r="U1714" s="6">
        <f>IFERROR(INDEX([1]!tblLoc[Score],MATCH(INDEX([1]!tblOrg[Loc],MATCH(INDEX(FacList,MATCH(tblTeamSch[[#This Row],[Facility]],INDEX(FacList,,1),0),3),[1]!tblOrg[Org Num],0)),[1]!tblLoc[Loc],0)),"")</f>
        <v>4</v>
      </c>
      <c r="V1714" s="6">
        <f>IF(OR(tblTeamSch[[#This Row],[Court]]="",tblTeamSch[[#This Row],[Home]]&gt;0),0,IF(tblTeamSch[[#This Row],[Court]]&lt;10,0,IF(tblTeamSch[[#This Row],[Home Court]]=10,0,10)))</f>
        <v>0</v>
      </c>
      <c r="W1714" s="6" t="e">
        <f>COUNTIFS(tblTeamSch[Travel Score for Game],10,tblTeamSch[Home],0,#REF!,#REF!)</f>
        <v>#REF!</v>
      </c>
      <c r="X1714" s="6" t="str">
        <f>IFERROR(INDEX(tblTeamSch[Overall Travel Score],MATCH(tblTeamSch[[#This Row],[Opponent]],tblTeamSch[Team],0)),"")</f>
        <v/>
      </c>
      <c r="Y1714" s="6" cm="1">
        <f t="array" ref="Y1714">IF(Y1713="Num",1,IF(Y1713="","",IF(Y1713+1&gt;TotalNumRegGames*2,"",Y1713+1)))</f>
        <v>1713</v>
      </c>
    </row>
    <row r="1715" spans="1:25" ht="13.35" customHeight="1" x14ac:dyDescent="0.3">
      <c r="A1715" s="6" cm="1">
        <f t="array" ref="A17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562</v>
      </c>
      <c r="B1715" s="6" cm="1">
        <f t="array" ref="B17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5" s="6">
        <f>IFERROR(INDEX([1]!tblSchedule[Week Game Scheduled],MATCH(tblTeamSch[[#This Row],[Game Num]],[1]!tblSchedule[GameNum],0)),"")</f>
        <v>6</v>
      </c>
      <c r="D1715" s="6">
        <f>IFERROR(INDEX([1]!tblSchedule[Round],MATCH(tblTeamSch[[#This Row],[Game Num]],[1]!tblSchedule[GameNum],0)),"")</f>
        <v>4</v>
      </c>
      <c r="E1715" s="6">
        <f>IFERROR(INDEX([1]!tblSchedule[Rnd Sch],MATCH(tblTeamSch[[#This Row],[Game Num]],[1]!tblSchedule[GameNum],0)),"")</f>
        <v>4</v>
      </c>
      <c r="F1715" s="6" t="str">
        <f>IFERROR(INDEX([1]!tblSchedule[DLC],MATCH(tblTeamSch[[#This Row],[Game Num]],[1]!tblSchedule[GameNum],0)),"")</f>
        <v>4B2AA</v>
      </c>
      <c r="G1715" s="7" t="str">
        <f>IFERROR(INDEX([1]!tblSchedule[Facility],MATCH(tblTeamSch[[#This Row],[Game Num]],[1]!tblSchedule[GameNum],0)),"")</f>
        <v>St Mary Academy Gym</v>
      </c>
      <c r="H1715" s="8">
        <f>IFERROR(INDEX([1]!tblSchedule[Game Date],MATCH(tblTeamSch[[#This Row],[Game Num]],[1]!tblSchedule[GameNum],0)),"")</f>
        <v>46032</v>
      </c>
      <c r="I1715" s="9">
        <f>IFERROR(INDEX([1]!tblSchedule[Game Time],MATCH(tblTeamSch[[#This Row],[Game Num]],[1]!tblSchedule[GameNum],0)),"")</f>
        <v>0.5</v>
      </c>
      <c r="J1715" s="10" t="str">
        <f>IFERROR(INDEX([1]!tblTeams[Organization],MATCH(tblTeamSch[[#This Row],[Team]],[1]!tblTeams[Team],0)),"")</f>
        <v>St. Mary Academy</v>
      </c>
      <c r="K1715" s="10" t="str">
        <f>IFERROR(INDEX([1]!tblOrg[Abbr],MATCH(tblTeamSch[[#This Row],[Org]],[1]!tblOrg[Organization],0)),"")</f>
        <v>Mary</v>
      </c>
      <c r="L1715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5" s="10" t="str">
        <f>IFERROR(INDEX(IF(tblTeamSch[[#This Row],[1vs2]]=1,[1]!tblSchedule[Team 2 Name],[1]!tblSchedule[Team 1 Name]),MATCH(tblTeamSch[[#This Row],[Game Num]],[1]!tblSchedule[GameNum],0)),"")</f>
        <v>St Patrick BB 4Boys #2</v>
      </c>
      <c r="N1715" s="6"/>
      <c r="O1715" s="6"/>
      <c r="P1715" s="6"/>
      <c r="Q1715" s="6">
        <f>INDEX([1]!tblSchedule[Home Game],MATCH(tblTeamSch[[#This Row],[Game Num]],[1]!tblSchedule[GameNum],0))</f>
        <v>1</v>
      </c>
      <c r="R1715" s="7" t="e">
        <f>IF(COUNTIFS(tblTeamSch[Team],tblTeamSch[[#This Row],[Team]],#REF!,1)&gt;1,"Y","")</f>
        <v>#REF!</v>
      </c>
      <c r="S1715" s="6">
        <f>INDEX([1]!tblLoc[Score],MATCH(INDEX([1]!tblOrg[Loc],MATCH(tblTeamSch[[#This Row],[Org]],[1]!tblOrg[Organization],0)),[1]!tblLoc[Loc],0))</f>
        <v>4</v>
      </c>
      <c r="T1715" s="6" t="e">
        <f>INDEX([1]!tblLoc[Score],MATCH(INDEX([1]!tblOrg[Loc],MATCH(#REF!,[1]!tblOrg[Abbr],0)),[1]!tblLoc[Loc],0))</f>
        <v>#REF!</v>
      </c>
      <c r="U1715" s="6">
        <f>IFERROR(INDEX([1]!tblLoc[Score],MATCH(INDEX([1]!tblOrg[Loc],MATCH(INDEX(FacList,MATCH(tblTeamSch[[#This Row],[Facility]],INDEX(FacList,,1),0),3),[1]!tblOrg[Org Num],0)),[1]!tblLoc[Loc],0)),"")</f>
        <v>4</v>
      </c>
      <c r="V1715" s="6">
        <f>IF(OR(tblTeamSch[[#This Row],[Court]]="",tblTeamSch[[#This Row],[Home]]&gt;0),0,IF(tblTeamSch[[#This Row],[Court]]&lt;10,0,IF(tblTeamSch[[#This Row],[Home Court]]=10,0,10)))</f>
        <v>0</v>
      </c>
      <c r="W1715" s="6" t="e">
        <f>COUNTIFS(tblTeamSch[Travel Score for Game],10,tblTeamSch[Home],0,#REF!,#REF!)</f>
        <v>#REF!</v>
      </c>
      <c r="X1715" s="6" t="str">
        <f>IFERROR(INDEX(tblTeamSch[Overall Travel Score],MATCH(tblTeamSch[[#This Row],[Opponent]],tblTeamSch[Team],0)),"")</f>
        <v/>
      </c>
      <c r="Y1715" s="6" cm="1">
        <f t="array" ref="Y1715">IF(Y1714="Num",1,IF(Y1714="","",IF(Y1714+1&gt;TotalNumRegGames*2,"",Y1714+1)))</f>
        <v>1714</v>
      </c>
    </row>
    <row r="1716" spans="1:25" ht="13.35" customHeight="1" x14ac:dyDescent="0.3">
      <c r="A1716" s="6" cm="1">
        <f t="array" ref="A17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573</v>
      </c>
      <c r="B1716" s="6" cm="1">
        <f t="array" ref="B17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6" s="6">
        <f>IFERROR(INDEX([1]!tblSchedule[Week Game Scheduled],MATCH(tblTeamSch[[#This Row],[Game Num]],[1]!tblSchedule[GameNum],0)),"")</f>
        <v>8</v>
      </c>
      <c r="D1716" s="6">
        <f>IFERROR(INDEX([1]!tblSchedule[Round],MATCH(tblTeamSch[[#This Row],[Game Num]],[1]!tblSchedule[GameNum],0)),"")</f>
        <v>6</v>
      </c>
      <c r="E1716" s="6">
        <f>IFERROR(INDEX([1]!tblSchedule[Rnd Sch],MATCH(tblTeamSch[[#This Row],[Game Num]],[1]!tblSchedule[GameNum],0)),"")</f>
        <v>6</v>
      </c>
      <c r="F1716" s="6" t="str">
        <f>IFERROR(INDEX([1]!tblSchedule[DLC],MATCH(tblTeamSch[[#This Row],[Game Num]],[1]!tblSchedule[GameNum],0)),"")</f>
        <v>4B2AA</v>
      </c>
      <c r="G1716" s="7" t="str">
        <f>IFERROR(INDEX([1]!tblSchedule[Facility],MATCH(tblTeamSch[[#This Row],[Game Num]],[1]!tblSchedule[GameNum],0)),"")</f>
        <v>Mary Queen of Peace</v>
      </c>
      <c r="H1716" s="8">
        <f>IFERROR(INDEX([1]!tblSchedule[Game Date],MATCH(tblTeamSch[[#This Row],[Game Num]],[1]!tblSchedule[GameNum],0)),"")</f>
        <v>46046</v>
      </c>
      <c r="I1716" s="9">
        <f>IFERROR(INDEX([1]!tblSchedule[Game Time],MATCH(tblTeamSch[[#This Row],[Game Num]],[1]!tblSchedule[GameNum],0)),"")</f>
        <v>0.5</v>
      </c>
      <c r="J1716" s="10" t="str">
        <f>IFERROR(INDEX([1]!tblTeams[Organization],MATCH(tblTeamSch[[#This Row],[Team]],[1]!tblTeams[Team],0)),"")</f>
        <v>St. Mary Academy</v>
      </c>
      <c r="K1716" s="10" t="str">
        <f>IFERROR(INDEX([1]!tblOrg[Abbr],MATCH(tblTeamSch[[#This Row],[Org]],[1]!tblOrg[Organization],0)),"")</f>
        <v>Mary</v>
      </c>
      <c r="L1716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6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1716" s="6"/>
      <c r="O1716" s="6"/>
      <c r="P1716" s="6"/>
      <c r="Q1716" s="6">
        <f>INDEX([1]!tblSchedule[Home Game],MATCH(tblTeamSch[[#This Row],[Game Num]],[1]!tblSchedule[GameNum],0))</f>
        <v>1</v>
      </c>
      <c r="R1716" s="7" t="e">
        <f>IF(COUNTIFS(tblTeamSch[Team],tblTeamSch[[#This Row],[Team]],#REF!,1)&gt;1,"Y","")</f>
        <v>#REF!</v>
      </c>
      <c r="S1716" s="6">
        <f>INDEX([1]!tblLoc[Score],MATCH(INDEX([1]!tblOrg[Loc],MATCH(tblTeamSch[[#This Row],[Org]],[1]!tblOrg[Organization],0)),[1]!tblLoc[Loc],0))</f>
        <v>4</v>
      </c>
      <c r="T1716" s="6" t="e">
        <f>INDEX([1]!tblLoc[Score],MATCH(INDEX([1]!tblOrg[Loc],MATCH(#REF!,[1]!tblOrg[Abbr],0)),[1]!tblLoc[Loc],0))</f>
        <v>#REF!</v>
      </c>
      <c r="U1716" s="6">
        <f>IFERROR(INDEX([1]!tblLoc[Score],MATCH(INDEX([1]!tblOrg[Loc],MATCH(INDEX(FacList,MATCH(tblTeamSch[[#This Row],[Facility]],INDEX(FacList,,1),0),3),[1]!tblOrg[Org Num],0)),[1]!tblLoc[Loc],0)),"")</f>
        <v>10</v>
      </c>
      <c r="V1716" s="6">
        <f>IF(OR(tblTeamSch[[#This Row],[Court]]="",tblTeamSch[[#This Row],[Home]]&gt;0),0,IF(tblTeamSch[[#This Row],[Court]]&lt;10,0,IF(tblTeamSch[[#This Row],[Home Court]]=10,0,10)))</f>
        <v>0</v>
      </c>
      <c r="W1716" s="6" t="e">
        <f>COUNTIFS(tblTeamSch[Travel Score for Game],10,tblTeamSch[Home],0,#REF!,#REF!)</f>
        <v>#REF!</v>
      </c>
      <c r="X1716" s="6" t="str">
        <f>IFERROR(INDEX(tblTeamSch[Overall Travel Score],MATCH(tblTeamSch[[#This Row],[Opponent]],tblTeamSch[Team],0)),"")</f>
        <v/>
      </c>
      <c r="Y1716" s="6" cm="1">
        <f t="array" ref="Y1716">IF(Y1715="Num",1,IF(Y1715="","",IF(Y1715+1&gt;TotalNumRegGames*2,"",Y1715+1)))</f>
        <v>1715</v>
      </c>
    </row>
    <row r="1717" spans="1:25" ht="13.35" customHeight="1" x14ac:dyDescent="0.3">
      <c r="A1717" s="6" cm="1">
        <f t="array" ref="A17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579</v>
      </c>
      <c r="B1717" s="6" cm="1">
        <f t="array" ref="B17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7" s="6">
        <f>IFERROR(INDEX([1]!tblSchedule[Week Game Scheduled],MATCH(tblTeamSch[[#This Row],[Game Num]],[1]!tblSchedule[GameNum],0)),"")</f>
        <v>9</v>
      </c>
      <c r="D1717" s="6">
        <f>IFERROR(INDEX([1]!tblSchedule[Round],MATCH(tblTeamSch[[#This Row],[Game Num]],[1]!tblSchedule[GameNum],0)),"")</f>
        <v>7</v>
      </c>
      <c r="E1717" s="6">
        <f>IFERROR(INDEX([1]!tblSchedule[Rnd Sch],MATCH(tblTeamSch[[#This Row],[Game Num]],[1]!tblSchedule[GameNum],0)),"")</f>
        <v>7</v>
      </c>
      <c r="F1717" s="6" t="str">
        <f>IFERROR(INDEX([1]!tblSchedule[DLC],MATCH(tblTeamSch[[#This Row],[Game Num]],[1]!tblSchedule[GameNum],0)),"")</f>
        <v>4B2AA</v>
      </c>
      <c r="G1717" s="7" t="str">
        <f>IFERROR(INDEX([1]!tblSchedule[Facility],MATCH(tblTeamSch[[#This Row],[Game Num]],[1]!tblSchedule[GameNum],0)),"")</f>
        <v>Saint Andrew Academy Gym</v>
      </c>
      <c r="H1717" s="8">
        <f>IFERROR(INDEX([1]!tblSchedule[Game Date],MATCH(tblTeamSch[[#This Row],[Game Num]],[1]!tblSchedule[GameNum],0)),"")</f>
        <v>46053</v>
      </c>
      <c r="I1717" s="9">
        <f>IFERROR(INDEX([1]!tblSchedule[Game Time],MATCH(tblTeamSch[[#This Row],[Game Num]],[1]!tblSchedule[GameNum],0)),"")</f>
        <v>0.54166666666666663</v>
      </c>
      <c r="J1717" s="10" t="str">
        <f>IFERROR(INDEX([1]!tblTeams[Organization],MATCH(tblTeamSch[[#This Row],[Team]],[1]!tblTeams[Team],0)),"")</f>
        <v>St. Mary Academy</v>
      </c>
      <c r="K1717" s="10" t="str">
        <f>IFERROR(INDEX([1]!tblOrg[Abbr],MATCH(tblTeamSch[[#This Row],[Org]],[1]!tblOrg[Organization],0)),"")</f>
        <v>Mary</v>
      </c>
      <c r="L1717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7" s="10" t="str">
        <f>IFERROR(INDEX(IF(tblTeamSch[[#This Row],[1vs2]]=1,[1]!tblSchedule[Team 2 Name],[1]!tblSchedule[Team 1 Name]),MATCH(tblTeamSch[[#This Row],[Game Num]],[1]!tblSchedule[GameNum],0)),"")</f>
        <v>St Michael BB 4B#2</v>
      </c>
      <c r="N1717" s="6"/>
      <c r="O1717" s="6"/>
      <c r="P1717" s="6"/>
      <c r="Q1717" s="6">
        <f>INDEX([1]!tblSchedule[Home Game],MATCH(tblTeamSch[[#This Row],[Game Num]],[1]!tblSchedule[GameNum],0))</f>
        <v>0</v>
      </c>
      <c r="R1717" s="7" t="e">
        <f>IF(COUNTIFS(tblTeamSch[Team],tblTeamSch[[#This Row],[Team]],#REF!,1)&gt;1,"Y","")</f>
        <v>#REF!</v>
      </c>
      <c r="S1717" s="6">
        <f>INDEX([1]!tblLoc[Score],MATCH(INDEX([1]!tblOrg[Loc],MATCH(tblTeamSch[[#This Row],[Org]],[1]!tblOrg[Organization],0)),[1]!tblLoc[Loc],0))</f>
        <v>4</v>
      </c>
      <c r="T1717" s="6" t="e">
        <f>INDEX([1]!tblLoc[Score],MATCH(INDEX([1]!tblOrg[Loc],MATCH(#REF!,[1]!tblOrg[Abbr],0)),[1]!tblLoc[Loc],0))</f>
        <v>#REF!</v>
      </c>
      <c r="U1717" s="6">
        <f>IFERROR(INDEX([1]!tblLoc[Score],MATCH(INDEX([1]!tblOrg[Loc],MATCH(INDEX(FacList,MATCH(tblTeamSch[[#This Row],[Facility]],INDEX(FacList,,1),0),3),[1]!tblOrg[Org Num],0)),[1]!tblLoc[Loc],0)),"")</f>
        <v>10</v>
      </c>
      <c r="V1717" s="6">
        <f>IF(OR(tblTeamSch[[#This Row],[Court]]="",tblTeamSch[[#This Row],[Home]]&gt;0),0,IF(tblTeamSch[[#This Row],[Court]]&lt;10,0,IF(tblTeamSch[[#This Row],[Home Court]]=10,0,10)))</f>
        <v>10</v>
      </c>
      <c r="W1717" s="6" t="e">
        <f>COUNTIFS(tblTeamSch[Travel Score for Game],10,tblTeamSch[Home],0,#REF!,#REF!)</f>
        <v>#REF!</v>
      </c>
      <c r="X1717" s="6" t="str">
        <f>IFERROR(INDEX(tblTeamSch[Overall Travel Score],MATCH(tblTeamSch[[#This Row],[Opponent]],tblTeamSch[Team],0)),"")</f>
        <v/>
      </c>
      <c r="Y1717" s="6" cm="1">
        <f t="array" ref="Y1717">IF(Y1716="Num",1,IF(Y1716="","",IF(Y1716+1&gt;TotalNumRegGames*2,"",Y1716+1)))</f>
        <v>1716</v>
      </c>
    </row>
    <row r="1718" spans="1:25" ht="13.35" customHeight="1" x14ac:dyDescent="0.3">
      <c r="A1718" s="6" cm="1">
        <f t="array" ref="A17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586</v>
      </c>
      <c r="B1718" s="6" cm="1">
        <f t="array" ref="B17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18" s="6">
        <f>IFERROR(INDEX([1]!tblSchedule[Week Game Scheduled],MATCH(tblTeamSch[[#This Row],[Game Num]],[1]!tblSchedule[GameNum],0)),"")</f>
        <v>10</v>
      </c>
      <c r="D1718" s="6">
        <f>IFERROR(INDEX([1]!tblSchedule[Round],MATCH(tblTeamSch[[#This Row],[Game Num]],[1]!tblSchedule[GameNum],0)),"")</f>
        <v>8</v>
      </c>
      <c r="E1718" s="6">
        <f>IFERROR(INDEX([1]!tblSchedule[Rnd Sch],MATCH(tblTeamSch[[#This Row],[Game Num]],[1]!tblSchedule[GameNum],0)),"")</f>
        <v>7</v>
      </c>
      <c r="F1718" s="6" t="str">
        <f>IFERROR(INDEX([1]!tblSchedule[DLC],MATCH(tblTeamSch[[#This Row],[Game Num]],[1]!tblSchedule[GameNum],0)),"")</f>
        <v>4B2AA</v>
      </c>
      <c r="G1718" s="7" t="str">
        <f>IFERROR(INDEX([1]!tblSchedule[Facility],MATCH(tblTeamSch[[#This Row],[Game Num]],[1]!tblSchedule[GameNum],0)),"")</f>
        <v>ST. RAPHAEL GYMNASIUM</v>
      </c>
      <c r="H1718" s="8">
        <f>IFERROR(INDEX([1]!tblSchedule[Game Date],MATCH(tblTeamSch[[#This Row],[Game Num]],[1]!tblSchedule[GameNum],0)),"")</f>
        <v>46054</v>
      </c>
      <c r="I1718" s="9">
        <f>IFERROR(INDEX([1]!tblSchedule[Game Time],MATCH(tblTeamSch[[#This Row],[Game Num]],[1]!tblSchedule[GameNum],0)),"")</f>
        <v>0.58333333333333337</v>
      </c>
      <c r="J1718" s="10" t="str">
        <f>IFERROR(INDEX([1]!tblTeams[Organization],MATCH(tblTeamSch[[#This Row],[Team]],[1]!tblTeams[Team],0)),"")</f>
        <v>St. Mary Academy</v>
      </c>
      <c r="K1718" s="10" t="str">
        <f>IFERROR(INDEX([1]!tblOrg[Abbr],MATCH(tblTeamSch[[#This Row],[Org]],[1]!tblOrg[Organization],0)),"")</f>
        <v>Mary</v>
      </c>
      <c r="L1718" s="10" t="str">
        <f>IFERROR(INDEX(IF(tblTeamSch[[#This Row],[1vs2]]=1,[1]!tblSchedule[Team 1 Name],[1]!tblSchedule[Team 2 Name]),MATCH(tblTeamSch[[#This Row],[Game Num]],[1]!tblSchedule[GameNum],0)),"")</f>
        <v>St. Mary BB 4B - Blue</v>
      </c>
      <c r="M1718" s="10" t="str">
        <f>IFERROR(INDEX(IF(tblTeamSch[[#This Row],[1vs2]]=1,[1]!tblSchedule[Team 2 Name],[1]!tblSchedule[Team 1 Name]),MATCH(tblTeamSch[[#This Row],[Game Num]],[1]!tblSchedule[GameNum],0)),"")</f>
        <v>St. Raphael BB 4B #2</v>
      </c>
      <c r="N1718" s="6"/>
      <c r="O1718" s="6"/>
      <c r="P1718" s="6"/>
      <c r="Q1718" s="6">
        <f>INDEX([1]!tblSchedule[Home Game],MATCH(tblTeamSch[[#This Row],[Game Num]],[1]!tblSchedule[GameNum],0))</f>
        <v>1</v>
      </c>
      <c r="R1718" s="7" t="e">
        <f>IF(COUNTIFS(tblTeamSch[Team],tblTeamSch[[#This Row],[Team]],#REF!,1)&gt;1,"Y","")</f>
        <v>#REF!</v>
      </c>
      <c r="S1718" s="6">
        <f>INDEX([1]!tblLoc[Score],MATCH(INDEX([1]!tblOrg[Loc],MATCH(tblTeamSch[[#This Row],[Org]],[1]!tblOrg[Organization],0)),[1]!tblLoc[Loc],0))</f>
        <v>4</v>
      </c>
      <c r="T1718" s="6" t="e">
        <f>INDEX([1]!tblLoc[Score],MATCH(INDEX([1]!tblOrg[Loc],MATCH(#REF!,[1]!tblOrg[Abbr],0)),[1]!tblLoc[Loc],0))</f>
        <v>#REF!</v>
      </c>
      <c r="U1718" s="6">
        <f>IFERROR(INDEX([1]!tblLoc[Score],MATCH(INDEX([1]!tblOrg[Loc],MATCH(INDEX(FacList,MATCH(tblTeamSch[[#This Row],[Facility]],INDEX(FacList,,1),0),3),[1]!tblOrg[Org Num],0)),[1]!tblLoc[Loc],0)),"")</f>
        <v>0</v>
      </c>
      <c r="V1718" s="6">
        <f>IF(OR(tblTeamSch[[#This Row],[Court]]="",tblTeamSch[[#This Row],[Home]]&gt;0),0,IF(tblTeamSch[[#This Row],[Court]]&lt;10,0,IF(tblTeamSch[[#This Row],[Home Court]]=10,0,10)))</f>
        <v>0</v>
      </c>
      <c r="W1718" s="6" t="e">
        <f>COUNTIFS(tblTeamSch[Travel Score for Game],10,tblTeamSch[Home],0,#REF!,#REF!)</f>
        <v>#REF!</v>
      </c>
      <c r="X1718" s="6" t="str">
        <f>IFERROR(INDEX(tblTeamSch[Overall Travel Score],MATCH(tblTeamSch[[#This Row],[Opponent]],tblTeamSch[Team],0)),"")</f>
        <v/>
      </c>
      <c r="Y1718" s="6" cm="1">
        <f t="array" ref="Y1718">IF(Y1717="Num",1,IF(Y1717="","",IF(Y1717+1&gt;TotalNumRegGames*2,"",Y1717+1)))</f>
        <v>1717</v>
      </c>
    </row>
    <row r="1719" spans="1:25" ht="13.35" customHeight="1" x14ac:dyDescent="0.3">
      <c r="A1719" s="6" cm="1">
        <f t="array" ref="A17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1003</v>
      </c>
      <c r="B1719" s="6" cm="1">
        <f t="array" ref="B17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19" s="6">
        <f>IFERROR(INDEX([1]!tblSchedule[Week Game Scheduled],MATCH(tblTeamSch[[#This Row],[Game Num]],[1]!tblSchedule[GameNum],0)),"")</f>
        <v>49</v>
      </c>
      <c r="D1719" s="6">
        <f>IFERROR(INDEX([1]!tblSchedule[Round],MATCH(tblTeamSch[[#This Row],[Game Num]],[1]!tblSchedule[GameNum],0)),"")</f>
        <v>1</v>
      </c>
      <c r="E1719" s="6">
        <f>IFERROR(INDEX([1]!tblSchedule[Rnd Sch],MATCH(tblTeamSch[[#This Row],[Game Num]],[1]!tblSchedule[GameNum],0)),"")</f>
        <v>1</v>
      </c>
      <c r="F1719" s="6" t="str">
        <f>IFERROR(INDEX([1]!tblSchedule[DLC],MATCH(tblTeamSch[[#This Row],[Game Num]],[1]!tblSchedule[GameNum],0)),"")</f>
        <v>4G1AA</v>
      </c>
      <c r="G1719" s="7" t="str">
        <f>IFERROR(INDEX([1]!tblSchedule[Facility],MATCH(tblTeamSch[[#This Row],[Game Num]],[1]!tblSchedule[GameNum],0)),"")</f>
        <v>Sacred Heart Model School Gym</v>
      </c>
      <c r="H1719" s="8">
        <f>IFERROR(INDEX([1]!tblSchedule[Game Date],MATCH(tblTeamSch[[#This Row],[Game Num]],[1]!tblSchedule[GameNum],0)),"")</f>
        <v>45997</v>
      </c>
      <c r="I1719" s="9">
        <f>IFERROR(INDEX([1]!tblSchedule[Game Time],MATCH(tblTeamSch[[#This Row],[Game Num]],[1]!tblSchedule[GameNum],0)),"")</f>
        <v>0.45833333333333331</v>
      </c>
      <c r="J1719" s="10" t="str">
        <f>IFERROR(INDEX([1]!tblTeams[Organization],MATCH(tblTeamSch[[#This Row],[Team]],[1]!tblTeams[Team],0)),"")</f>
        <v>St. Mary Academy</v>
      </c>
      <c r="K1719" s="10" t="str">
        <f>IFERROR(INDEX([1]!tblOrg[Abbr],MATCH(tblTeamSch[[#This Row],[Org]],[1]!tblOrg[Organization],0)),"")</f>
        <v>Mary</v>
      </c>
      <c r="L1719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19" s="10" t="str">
        <f>IFERROR(INDEX(IF(tblTeamSch[[#This Row],[1vs2]]=1,[1]!tblSchedule[Team 2 Name],[1]!tblSchedule[Team 1 Name]),MATCH(tblTeamSch[[#This Row],[Game Num]],[1]!tblSchedule[GameNum],0)),"")</f>
        <v>SHMS BB 4G#1</v>
      </c>
      <c r="N1719" s="6"/>
      <c r="O1719" s="6"/>
      <c r="P1719" s="6"/>
      <c r="Q1719" s="6">
        <f>INDEX([1]!tblSchedule[Home Game],MATCH(tblTeamSch[[#This Row],[Game Num]],[1]!tblSchedule[GameNum],0))</f>
        <v>1</v>
      </c>
      <c r="R1719" s="7" t="e">
        <f>IF(COUNTIFS(tblTeamSch[Team],tblTeamSch[[#This Row],[Team]],#REF!,1)&gt;1,"Y","")</f>
        <v>#REF!</v>
      </c>
      <c r="S1719" s="6">
        <f>INDEX([1]!tblLoc[Score],MATCH(INDEX([1]!tblOrg[Loc],MATCH(tblTeamSch[[#This Row],[Org]],[1]!tblOrg[Organization],0)),[1]!tblLoc[Loc],0))</f>
        <v>4</v>
      </c>
      <c r="T1719" s="6" t="e">
        <f>INDEX([1]!tblLoc[Score],MATCH(INDEX([1]!tblOrg[Loc],MATCH(#REF!,[1]!tblOrg[Abbr],0)),[1]!tblLoc[Loc],0))</f>
        <v>#REF!</v>
      </c>
      <c r="U1719" s="6">
        <f>IFERROR(INDEX([1]!tblLoc[Score],MATCH(INDEX([1]!tblOrg[Loc],MATCH(INDEX(FacList,MATCH(tblTeamSch[[#This Row],[Facility]],INDEX(FacList,,1),0),3),[1]!tblOrg[Org Num],0)),[1]!tblLoc[Loc],0)),"")</f>
        <v>0</v>
      </c>
      <c r="V1719" s="6">
        <f>IF(OR(tblTeamSch[[#This Row],[Court]]="",tblTeamSch[[#This Row],[Home]]&gt;0),0,IF(tblTeamSch[[#This Row],[Court]]&lt;10,0,IF(tblTeamSch[[#This Row],[Home Court]]=10,0,10)))</f>
        <v>0</v>
      </c>
      <c r="W1719" s="6" t="e">
        <f>COUNTIFS(tblTeamSch[Travel Score for Game],10,tblTeamSch[Home],0,#REF!,#REF!)</f>
        <v>#REF!</v>
      </c>
      <c r="X1719" s="6" t="str">
        <f>IFERROR(INDEX(tblTeamSch[Overall Travel Score],MATCH(tblTeamSch[[#This Row],[Opponent]],tblTeamSch[Team],0)),"")</f>
        <v/>
      </c>
      <c r="Y1719" s="6" cm="1">
        <f t="array" ref="Y1719">IF(Y1718="Num",1,IF(Y1718="","",IF(Y1718+1&gt;TotalNumRegGames*2,"",Y1718+1)))</f>
        <v>1718</v>
      </c>
    </row>
    <row r="1720" spans="1:25" ht="13.35" customHeight="1" x14ac:dyDescent="0.3">
      <c r="A1720" s="6" cm="1">
        <f t="array" ref="A17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1010</v>
      </c>
      <c r="B1720" s="6" cm="1">
        <f t="array" ref="B17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0" s="6">
        <f>IFERROR(INDEX([1]!tblSchedule[Week Game Scheduled],MATCH(tblTeamSch[[#This Row],[Game Num]],[1]!tblSchedule[GameNum],0)),"")</f>
        <v>50</v>
      </c>
      <c r="D1720" s="6">
        <f>IFERROR(INDEX([1]!tblSchedule[Round],MATCH(tblTeamSch[[#This Row],[Game Num]],[1]!tblSchedule[GameNum],0)),"")</f>
        <v>2</v>
      </c>
      <c r="E1720" s="6">
        <f>IFERROR(INDEX([1]!tblSchedule[Rnd Sch],MATCH(tblTeamSch[[#This Row],[Game Num]],[1]!tblSchedule[GameNum],0)),"")</f>
        <v>2</v>
      </c>
      <c r="F1720" s="6" t="str">
        <f>IFERROR(INDEX([1]!tblSchedule[DLC],MATCH(tblTeamSch[[#This Row],[Game Num]],[1]!tblSchedule[GameNum],0)),"")</f>
        <v>4G1AA</v>
      </c>
      <c r="G1720" s="7" t="str">
        <f>IFERROR(INDEX([1]!tblSchedule[Facility],MATCH(tblTeamSch[[#This Row],[Game Num]],[1]!tblSchedule[GameNum],0)),"")</f>
        <v>St Mary Academy Gym</v>
      </c>
      <c r="H1720" s="8">
        <f>IFERROR(INDEX([1]!tblSchedule[Game Date],MATCH(tblTeamSch[[#This Row],[Game Num]],[1]!tblSchedule[GameNum],0)),"")</f>
        <v>46004</v>
      </c>
      <c r="I1720" s="9">
        <f>IFERROR(INDEX([1]!tblSchedule[Game Time],MATCH(tblTeamSch[[#This Row],[Game Num]],[1]!tblSchedule[GameNum],0)),"")</f>
        <v>0.5</v>
      </c>
      <c r="J1720" s="10" t="str">
        <f>IFERROR(INDEX([1]!tblTeams[Organization],MATCH(tblTeamSch[[#This Row],[Team]],[1]!tblTeams[Team],0)),"")</f>
        <v>St. Mary Academy</v>
      </c>
      <c r="K1720" s="10" t="str">
        <f>IFERROR(INDEX([1]!tblOrg[Abbr],MATCH(tblTeamSch[[#This Row],[Org]],[1]!tblOrg[Organization],0)),"")</f>
        <v>Mary</v>
      </c>
      <c r="L1720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0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1720" s="6"/>
      <c r="O1720" s="6"/>
      <c r="P1720" s="6"/>
      <c r="Q1720" s="6">
        <f>INDEX([1]!tblSchedule[Home Game],MATCH(tblTeamSch[[#This Row],[Game Num]],[1]!tblSchedule[GameNum],0))</f>
        <v>1</v>
      </c>
      <c r="R1720" s="7" t="e">
        <f>IF(COUNTIFS(tblTeamSch[Team],tblTeamSch[[#This Row],[Team]],#REF!,1)&gt;1,"Y","")</f>
        <v>#REF!</v>
      </c>
      <c r="S1720" s="6">
        <f>INDEX([1]!tblLoc[Score],MATCH(INDEX([1]!tblOrg[Loc],MATCH(tblTeamSch[[#This Row],[Org]],[1]!tblOrg[Organization],0)),[1]!tblLoc[Loc],0))</f>
        <v>4</v>
      </c>
      <c r="T1720" s="6" t="e">
        <f>INDEX([1]!tblLoc[Score],MATCH(INDEX([1]!tblOrg[Loc],MATCH(#REF!,[1]!tblOrg[Abbr],0)),[1]!tblLoc[Loc],0))</f>
        <v>#REF!</v>
      </c>
      <c r="U1720" s="6">
        <f>IFERROR(INDEX([1]!tblLoc[Score],MATCH(INDEX([1]!tblOrg[Loc],MATCH(INDEX(FacList,MATCH(tblTeamSch[[#This Row],[Facility]],INDEX(FacList,,1),0),3),[1]!tblOrg[Org Num],0)),[1]!tblLoc[Loc],0)),"")</f>
        <v>4</v>
      </c>
      <c r="V1720" s="6">
        <f>IF(OR(tblTeamSch[[#This Row],[Court]]="",tblTeamSch[[#This Row],[Home]]&gt;0),0,IF(tblTeamSch[[#This Row],[Court]]&lt;10,0,IF(tblTeamSch[[#This Row],[Home Court]]=10,0,10)))</f>
        <v>0</v>
      </c>
      <c r="W1720" s="6" t="e">
        <f>COUNTIFS(tblTeamSch[Travel Score for Game],10,tblTeamSch[Home],0,#REF!,#REF!)</f>
        <v>#REF!</v>
      </c>
      <c r="X1720" s="6" t="str">
        <f>IFERROR(INDEX(tblTeamSch[Overall Travel Score],MATCH(tblTeamSch[[#This Row],[Opponent]],tblTeamSch[Team],0)),"")</f>
        <v/>
      </c>
      <c r="Y1720" s="6" cm="1">
        <f t="array" ref="Y1720">IF(Y1719="Num",1,IF(Y1719="","",IF(Y1719+1&gt;TotalNumRegGames*2,"",Y1719+1)))</f>
        <v>1719</v>
      </c>
    </row>
    <row r="1721" spans="1:25" ht="13.35" customHeight="1" x14ac:dyDescent="0.3">
      <c r="A1721" s="6" cm="1">
        <f t="array" ref="A17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1017</v>
      </c>
      <c r="B1721" s="6" cm="1">
        <f t="array" ref="B17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21" s="6">
        <f>IFERROR(INDEX([1]!tblSchedule[Week Game Scheduled],MATCH(tblTeamSch[[#This Row],[Game Num]],[1]!tblSchedule[GameNum],0)),"")</f>
        <v>5</v>
      </c>
      <c r="D1721" s="6">
        <f>IFERROR(INDEX([1]!tblSchedule[Round],MATCH(tblTeamSch[[#This Row],[Game Num]],[1]!tblSchedule[GameNum],0)),"")</f>
        <v>3</v>
      </c>
      <c r="E1721" s="6">
        <f>IFERROR(INDEX([1]!tblSchedule[Rnd Sch],MATCH(tblTeamSch[[#This Row],[Game Num]],[1]!tblSchedule[GameNum],0)),"")</f>
        <v>3</v>
      </c>
      <c r="F1721" s="6" t="str">
        <f>IFERROR(INDEX([1]!tblSchedule[DLC],MATCH(tblTeamSch[[#This Row],[Game Num]],[1]!tblSchedule[GameNum],0)),"")</f>
        <v>4G1AA</v>
      </c>
      <c r="G1721" s="7" t="str">
        <f>IFERROR(INDEX([1]!tblSchedule[Facility],MATCH(tblTeamSch[[#This Row],[Game Num]],[1]!tblSchedule[GameNum],0)),"")</f>
        <v>ST. RAPHAEL GYMNASIUM</v>
      </c>
      <c r="H1721" s="8">
        <f>IFERROR(INDEX([1]!tblSchedule[Game Date],MATCH(tblTeamSch[[#This Row],[Game Num]],[1]!tblSchedule[GameNum],0)),"")</f>
        <v>46025</v>
      </c>
      <c r="I1721" s="9">
        <f>IFERROR(INDEX([1]!tblSchedule[Game Time],MATCH(tblTeamSch[[#This Row],[Game Num]],[1]!tblSchedule[GameNum],0)),"")</f>
        <v>0.45833333333333331</v>
      </c>
      <c r="J1721" s="10" t="str">
        <f>IFERROR(INDEX([1]!tblTeams[Organization],MATCH(tblTeamSch[[#This Row],[Team]],[1]!tblTeams[Team],0)),"")</f>
        <v>St. Mary Academy</v>
      </c>
      <c r="K1721" s="10" t="str">
        <f>IFERROR(INDEX([1]!tblOrg[Abbr],MATCH(tblTeamSch[[#This Row],[Org]],[1]!tblOrg[Organization],0)),"")</f>
        <v>Mary</v>
      </c>
      <c r="L1721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1" s="10" t="str">
        <f>IFERROR(INDEX(IF(tblTeamSch[[#This Row],[1vs2]]=1,[1]!tblSchedule[Team 2 Name],[1]!tblSchedule[Team 1 Name]),MATCH(tblTeamSch[[#This Row],[Game Num]],[1]!tblSchedule[GameNum],0)),"")</f>
        <v>St. Raphael BB 4G #1</v>
      </c>
      <c r="N1721" s="6"/>
      <c r="O1721" s="6"/>
      <c r="P1721" s="6"/>
      <c r="Q1721" s="6">
        <f>INDEX([1]!tblSchedule[Home Game],MATCH(tblTeamSch[[#This Row],[Game Num]],[1]!tblSchedule[GameNum],0))</f>
        <v>1</v>
      </c>
      <c r="R1721" s="7" t="e">
        <f>IF(COUNTIFS(tblTeamSch[Team],tblTeamSch[[#This Row],[Team]],#REF!,1)&gt;1,"Y","")</f>
        <v>#REF!</v>
      </c>
      <c r="S1721" s="6">
        <f>INDEX([1]!tblLoc[Score],MATCH(INDEX([1]!tblOrg[Loc],MATCH(tblTeamSch[[#This Row],[Org]],[1]!tblOrg[Organization],0)),[1]!tblLoc[Loc],0))</f>
        <v>4</v>
      </c>
      <c r="T1721" s="6" t="e">
        <f>INDEX([1]!tblLoc[Score],MATCH(INDEX([1]!tblOrg[Loc],MATCH(#REF!,[1]!tblOrg[Abbr],0)),[1]!tblLoc[Loc],0))</f>
        <v>#REF!</v>
      </c>
      <c r="U1721" s="6">
        <f>IFERROR(INDEX([1]!tblLoc[Score],MATCH(INDEX([1]!tblOrg[Loc],MATCH(INDEX(FacList,MATCH(tblTeamSch[[#This Row],[Facility]],INDEX(FacList,,1),0),3),[1]!tblOrg[Org Num],0)),[1]!tblLoc[Loc],0)),"")</f>
        <v>0</v>
      </c>
      <c r="V1721" s="6">
        <f>IF(OR(tblTeamSch[[#This Row],[Court]]="",tblTeamSch[[#This Row],[Home]]&gt;0),0,IF(tblTeamSch[[#This Row],[Court]]&lt;10,0,IF(tblTeamSch[[#This Row],[Home Court]]=10,0,10)))</f>
        <v>0</v>
      </c>
      <c r="W1721" s="6" t="e">
        <f>COUNTIFS(tblTeamSch[Travel Score for Game],10,tblTeamSch[Home],0,#REF!,#REF!)</f>
        <v>#REF!</v>
      </c>
      <c r="X1721" s="6" t="str">
        <f>IFERROR(INDEX(tblTeamSch[Overall Travel Score],MATCH(tblTeamSch[[#This Row],[Opponent]],tblTeamSch[Team],0)),"")</f>
        <v/>
      </c>
      <c r="Y1721" s="6" cm="1">
        <f t="array" ref="Y1721">IF(Y1720="Num",1,IF(Y1720="","",IF(Y1720+1&gt;TotalNumRegGames*2,"",Y1720+1)))</f>
        <v>1720</v>
      </c>
    </row>
    <row r="1722" spans="1:25" ht="13.35" customHeight="1" x14ac:dyDescent="0.3">
      <c r="A1722" s="6" cm="1">
        <f t="array" ref="A17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1022</v>
      </c>
      <c r="B1722" s="6" cm="1">
        <f t="array" ref="B17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2" s="6">
        <f>IFERROR(INDEX([1]!tblSchedule[Week Game Scheduled],MATCH(tblTeamSch[[#This Row],[Game Num]],[1]!tblSchedule[GameNum],0)),"")</f>
        <v>6</v>
      </c>
      <c r="D1722" s="6">
        <f>IFERROR(INDEX([1]!tblSchedule[Round],MATCH(tblTeamSch[[#This Row],[Game Num]],[1]!tblSchedule[GameNum],0)),"")</f>
        <v>4</v>
      </c>
      <c r="E1722" s="6">
        <f>IFERROR(INDEX([1]!tblSchedule[Rnd Sch],MATCH(tblTeamSch[[#This Row],[Game Num]],[1]!tblSchedule[GameNum],0)),"")</f>
        <v>4</v>
      </c>
      <c r="F1722" s="6" t="str">
        <f>IFERROR(INDEX([1]!tblSchedule[DLC],MATCH(tblTeamSch[[#This Row],[Game Num]],[1]!tblSchedule[GameNum],0)),"")</f>
        <v>4G1AA</v>
      </c>
      <c r="G1722" s="7" t="str">
        <f>IFERROR(INDEX([1]!tblSchedule[Facility],MATCH(tblTeamSch[[#This Row],[Game Num]],[1]!tblSchedule[GameNum],0)),"")</f>
        <v>St Mary Academy Gym</v>
      </c>
      <c r="H1722" s="8">
        <f>IFERROR(INDEX([1]!tblSchedule[Game Date],MATCH(tblTeamSch[[#This Row],[Game Num]],[1]!tblSchedule[GameNum],0)),"")</f>
        <v>46032</v>
      </c>
      <c r="I1722" s="9">
        <f>IFERROR(INDEX([1]!tblSchedule[Game Time],MATCH(tblTeamSch[[#This Row],[Game Num]],[1]!tblSchedule[GameNum],0)),"")</f>
        <v>0.54166666666666663</v>
      </c>
      <c r="J1722" s="10" t="str">
        <f>IFERROR(INDEX([1]!tblTeams[Organization],MATCH(tblTeamSch[[#This Row],[Team]],[1]!tblTeams[Team],0)),"")</f>
        <v>St. Mary Academy</v>
      </c>
      <c r="K1722" s="10" t="str">
        <f>IFERROR(INDEX([1]!tblOrg[Abbr],MATCH(tblTeamSch[[#This Row],[Org]],[1]!tblOrg[Organization],0)),"")</f>
        <v>Mary</v>
      </c>
      <c r="L1722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2" s="10" t="str">
        <f>IFERROR(INDEX(IF(tblTeamSch[[#This Row],[1vs2]]=1,[1]!tblSchedule[Team 2 Name],[1]!tblSchedule[Team 1 Name]),MATCH(tblTeamSch[[#This Row],[Game Num]],[1]!tblSchedule[GameNum],0)),"")</f>
        <v>St Patrick BB 4G#1</v>
      </c>
      <c r="N1722" s="6"/>
      <c r="O1722" s="6"/>
      <c r="P1722" s="6"/>
      <c r="Q1722" s="6">
        <f>INDEX([1]!tblSchedule[Home Game],MATCH(tblTeamSch[[#This Row],[Game Num]],[1]!tblSchedule[GameNum],0))</f>
        <v>1</v>
      </c>
      <c r="R1722" s="7" t="e">
        <f>IF(COUNTIFS(tblTeamSch[Team],tblTeamSch[[#This Row],[Team]],#REF!,1)&gt;1,"Y","")</f>
        <v>#REF!</v>
      </c>
      <c r="S1722" s="6">
        <f>INDEX([1]!tblLoc[Score],MATCH(INDEX([1]!tblOrg[Loc],MATCH(tblTeamSch[[#This Row],[Org]],[1]!tblOrg[Organization],0)),[1]!tblLoc[Loc],0))</f>
        <v>4</v>
      </c>
      <c r="T1722" s="6" t="e">
        <f>INDEX([1]!tblLoc[Score],MATCH(INDEX([1]!tblOrg[Loc],MATCH(#REF!,[1]!tblOrg[Abbr],0)),[1]!tblLoc[Loc],0))</f>
        <v>#REF!</v>
      </c>
      <c r="U1722" s="6">
        <f>IFERROR(INDEX([1]!tblLoc[Score],MATCH(INDEX([1]!tblOrg[Loc],MATCH(INDEX(FacList,MATCH(tblTeamSch[[#This Row],[Facility]],INDEX(FacList,,1),0),3),[1]!tblOrg[Org Num],0)),[1]!tblLoc[Loc],0)),"")</f>
        <v>4</v>
      </c>
      <c r="V1722" s="6">
        <f>IF(OR(tblTeamSch[[#This Row],[Court]]="",tblTeamSch[[#This Row],[Home]]&gt;0),0,IF(tblTeamSch[[#This Row],[Court]]&lt;10,0,IF(tblTeamSch[[#This Row],[Home Court]]=10,0,10)))</f>
        <v>0</v>
      </c>
      <c r="W1722" s="6" t="e">
        <f>COUNTIFS(tblTeamSch[Travel Score for Game],10,tblTeamSch[Home],0,#REF!,#REF!)</f>
        <v>#REF!</v>
      </c>
      <c r="X1722" s="6" t="str">
        <f>IFERROR(INDEX(tblTeamSch[Overall Travel Score],MATCH(tblTeamSch[[#This Row],[Opponent]],tblTeamSch[Team],0)),"")</f>
        <v/>
      </c>
      <c r="Y1722" s="6" cm="1">
        <f t="array" ref="Y1722">IF(Y1721="Num",1,IF(Y1721="","",IF(Y1721+1&gt;TotalNumRegGames*2,"",Y1721+1)))</f>
        <v>1721</v>
      </c>
    </row>
    <row r="1723" spans="1:25" ht="13.35" customHeight="1" x14ac:dyDescent="0.3">
      <c r="A1723" s="6" cm="1">
        <f t="array" ref="A17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1028</v>
      </c>
      <c r="B1723" s="6" cm="1">
        <f t="array" ref="B17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3" s="6">
        <f>IFERROR(INDEX([1]!tblSchedule[Week Game Scheduled],MATCH(tblTeamSch[[#This Row],[Game Num]],[1]!tblSchedule[GameNum],0)),"")</f>
        <v>7</v>
      </c>
      <c r="D1723" s="6">
        <f>IFERROR(INDEX([1]!tblSchedule[Round],MATCH(tblTeamSch[[#This Row],[Game Num]],[1]!tblSchedule[GameNum],0)),"")</f>
        <v>5</v>
      </c>
      <c r="E1723" s="6">
        <f>IFERROR(INDEX([1]!tblSchedule[Rnd Sch],MATCH(tblTeamSch[[#This Row],[Game Num]],[1]!tblSchedule[GameNum],0)),"")</f>
        <v>5</v>
      </c>
      <c r="F1723" s="6" t="str">
        <f>IFERROR(INDEX([1]!tblSchedule[DLC],MATCH(tblTeamSch[[#This Row],[Game Num]],[1]!tblSchedule[GameNum],0)),"")</f>
        <v>4G1AA</v>
      </c>
      <c r="G1723" s="7" t="str">
        <f>IFERROR(INDEX([1]!tblSchedule[Facility],MATCH(tblTeamSch[[#This Row],[Game Num]],[1]!tblSchedule[GameNum],0)),"")</f>
        <v>St Mary Academy Gym</v>
      </c>
      <c r="H1723" s="8">
        <f>IFERROR(INDEX([1]!tblSchedule[Game Date],MATCH(tblTeamSch[[#This Row],[Game Num]],[1]!tblSchedule[GameNum],0)),"")</f>
        <v>46039</v>
      </c>
      <c r="I1723" s="9">
        <f>IFERROR(INDEX([1]!tblSchedule[Game Time],MATCH(tblTeamSch[[#This Row],[Game Num]],[1]!tblSchedule[GameNum],0)),"")</f>
        <v>0.5</v>
      </c>
      <c r="J1723" s="10" t="str">
        <f>IFERROR(INDEX([1]!tblTeams[Organization],MATCH(tblTeamSch[[#This Row],[Team]],[1]!tblTeams[Team],0)),"")</f>
        <v>St. Mary Academy</v>
      </c>
      <c r="K1723" s="10" t="str">
        <f>IFERROR(INDEX([1]!tblOrg[Abbr],MATCH(tblTeamSch[[#This Row],[Org]],[1]!tblOrg[Organization],0)),"")</f>
        <v>Mary</v>
      </c>
      <c r="L1723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3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1723" s="6"/>
      <c r="O1723" s="6"/>
      <c r="P1723" s="6"/>
      <c r="Q1723" s="6">
        <f>INDEX([1]!tblSchedule[Home Game],MATCH(tblTeamSch[[#This Row],[Game Num]],[1]!tblSchedule[GameNum],0))</f>
        <v>1</v>
      </c>
      <c r="R1723" s="7" t="e">
        <f>IF(COUNTIFS(tblTeamSch[Team],tblTeamSch[[#This Row],[Team]],#REF!,1)&gt;1,"Y","")</f>
        <v>#REF!</v>
      </c>
      <c r="S1723" s="6">
        <f>INDEX([1]!tblLoc[Score],MATCH(INDEX([1]!tblOrg[Loc],MATCH(tblTeamSch[[#This Row],[Org]],[1]!tblOrg[Organization],0)),[1]!tblLoc[Loc],0))</f>
        <v>4</v>
      </c>
      <c r="T1723" s="6" t="e">
        <f>INDEX([1]!tblLoc[Score],MATCH(INDEX([1]!tblOrg[Loc],MATCH(#REF!,[1]!tblOrg[Abbr],0)),[1]!tblLoc[Loc],0))</f>
        <v>#REF!</v>
      </c>
      <c r="U1723" s="6">
        <f>IFERROR(INDEX([1]!tblLoc[Score],MATCH(INDEX([1]!tblOrg[Loc],MATCH(INDEX(FacList,MATCH(tblTeamSch[[#This Row],[Facility]],INDEX(FacList,,1),0),3),[1]!tblOrg[Org Num],0)),[1]!tblLoc[Loc],0)),"")</f>
        <v>4</v>
      </c>
      <c r="V1723" s="6">
        <f>IF(OR(tblTeamSch[[#This Row],[Court]]="",tblTeamSch[[#This Row],[Home]]&gt;0),0,IF(tblTeamSch[[#This Row],[Court]]&lt;10,0,IF(tblTeamSch[[#This Row],[Home Court]]=10,0,10)))</f>
        <v>0</v>
      </c>
      <c r="W1723" s="6" t="e">
        <f>COUNTIFS(tblTeamSch[Travel Score for Game],10,tblTeamSch[Home],0,#REF!,#REF!)</f>
        <v>#REF!</v>
      </c>
      <c r="X1723" s="6" t="str">
        <f>IFERROR(INDEX(tblTeamSch[Overall Travel Score],MATCH(tblTeamSch[[#This Row],[Opponent]],tblTeamSch[Team],0)),"")</f>
        <v/>
      </c>
      <c r="Y1723" s="6" cm="1">
        <f t="array" ref="Y1723">IF(Y1722="Num",1,IF(Y1722="","",IF(Y1722+1&gt;TotalNumRegGames*2,"",Y1722+1)))</f>
        <v>1722</v>
      </c>
    </row>
    <row r="1724" spans="1:25" ht="13.35" customHeight="1" x14ac:dyDescent="0.3">
      <c r="A1724" s="6" cm="1">
        <f t="array" ref="A17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1034</v>
      </c>
      <c r="B1724" s="6" cm="1">
        <f t="array" ref="B17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4" s="6">
        <f>IFERROR(INDEX([1]!tblSchedule[Week Game Scheduled],MATCH(tblTeamSch[[#This Row],[Game Num]],[1]!tblSchedule[GameNum],0)),"")</f>
        <v>8</v>
      </c>
      <c r="D1724" s="6">
        <f>IFERROR(INDEX([1]!tblSchedule[Round],MATCH(tblTeamSch[[#This Row],[Game Num]],[1]!tblSchedule[GameNum],0)),"")</f>
        <v>6</v>
      </c>
      <c r="E1724" s="6">
        <f>IFERROR(INDEX([1]!tblSchedule[Rnd Sch],MATCH(tblTeamSch[[#This Row],[Game Num]],[1]!tblSchedule[GameNum],0)),"")</f>
        <v>6</v>
      </c>
      <c r="F1724" s="6" t="str">
        <f>IFERROR(INDEX([1]!tblSchedule[DLC],MATCH(tblTeamSch[[#This Row],[Game Num]],[1]!tblSchedule[GameNum],0)),"")</f>
        <v>4G1AA</v>
      </c>
      <c r="G1724" s="7" t="str">
        <f>IFERROR(INDEX([1]!tblSchedule[Facility],MATCH(tblTeamSch[[#This Row],[Game Num]],[1]!tblSchedule[GameNum],0)),"")</f>
        <v>Holy Spirit Gym</v>
      </c>
      <c r="H1724" s="8">
        <f>IFERROR(INDEX([1]!tblSchedule[Game Date],MATCH(tblTeamSch[[#This Row],[Game Num]],[1]!tblSchedule[GameNum],0)),"")</f>
        <v>46046</v>
      </c>
      <c r="I1724" s="9">
        <f>IFERROR(INDEX([1]!tblSchedule[Game Time],MATCH(tblTeamSch[[#This Row],[Game Num]],[1]!tblSchedule[GameNum],0)),"")</f>
        <v>0.5</v>
      </c>
      <c r="J1724" s="10" t="str">
        <f>IFERROR(INDEX([1]!tblTeams[Organization],MATCH(tblTeamSch[[#This Row],[Team]],[1]!tblTeams[Team],0)),"")</f>
        <v>St. Mary Academy</v>
      </c>
      <c r="K1724" s="10" t="str">
        <f>IFERROR(INDEX([1]!tblOrg[Abbr],MATCH(tblTeamSch[[#This Row],[Org]],[1]!tblOrg[Organization],0)),"")</f>
        <v>Mary</v>
      </c>
      <c r="L1724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4" s="10" t="str">
        <f>IFERROR(INDEX(IF(tblTeamSch[[#This Row],[1vs2]]=1,[1]!tblSchedule[Team 2 Name],[1]!tblSchedule[Team 1 Name]),MATCH(tblTeamSch[[#This Row],[Game Num]],[1]!tblSchedule[GameNum],0)),"")</f>
        <v>Holy Spirit GBB 4#1</v>
      </c>
      <c r="N1724" s="6"/>
      <c r="O1724" s="6"/>
      <c r="P1724" s="6"/>
      <c r="Q1724" s="6">
        <f>INDEX([1]!tblSchedule[Home Game],MATCH(tblTeamSch[[#This Row],[Game Num]],[1]!tblSchedule[GameNum],0))</f>
        <v>1</v>
      </c>
      <c r="R1724" s="7" t="e">
        <f>IF(COUNTIFS(tblTeamSch[Team],tblTeamSch[[#This Row],[Team]],#REF!,1)&gt;1,"Y","")</f>
        <v>#REF!</v>
      </c>
      <c r="S1724" s="6">
        <f>INDEX([1]!tblLoc[Score],MATCH(INDEX([1]!tblOrg[Loc],MATCH(tblTeamSch[[#This Row],[Org]],[1]!tblOrg[Organization],0)),[1]!tblLoc[Loc],0))</f>
        <v>4</v>
      </c>
      <c r="T1724" s="6" t="e">
        <f>INDEX([1]!tblLoc[Score],MATCH(INDEX([1]!tblOrg[Loc],MATCH(#REF!,[1]!tblOrg[Abbr],0)),[1]!tblLoc[Loc],0))</f>
        <v>#REF!</v>
      </c>
      <c r="U1724" s="6">
        <f>IFERROR(INDEX([1]!tblLoc[Score],MATCH(INDEX([1]!tblOrg[Loc],MATCH(INDEX(FacList,MATCH(tblTeamSch[[#This Row],[Facility]],INDEX(FacList,,1),0),3),[1]!tblOrg[Org Num],0)),[1]!tblLoc[Loc],0)),"")</f>
        <v>0</v>
      </c>
      <c r="V1724" s="6">
        <f>IF(OR(tblTeamSch[[#This Row],[Court]]="",tblTeamSch[[#This Row],[Home]]&gt;0),0,IF(tblTeamSch[[#This Row],[Court]]&lt;10,0,IF(tblTeamSch[[#This Row],[Home Court]]=10,0,10)))</f>
        <v>0</v>
      </c>
      <c r="W1724" s="6" t="e">
        <f>COUNTIFS(tblTeamSch[Travel Score for Game],10,tblTeamSch[Home],0,#REF!,#REF!)</f>
        <v>#REF!</v>
      </c>
      <c r="X1724" s="6" t="str">
        <f>IFERROR(INDEX(tblTeamSch[Overall Travel Score],MATCH(tblTeamSch[[#This Row],[Opponent]],tblTeamSch[Team],0)),"")</f>
        <v/>
      </c>
      <c r="Y1724" s="6" cm="1">
        <f t="array" ref="Y1724">IF(Y1723="Num",1,IF(Y1723="","",IF(Y1723+1&gt;TotalNumRegGames*2,"",Y1723+1)))</f>
        <v>1723</v>
      </c>
    </row>
    <row r="1725" spans="1:25" ht="13.35" customHeight="1" x14ac:dyDescent="0.3">
      <c r="A1725" s="6" cm="1">
        <f t="array" ref="A17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1040</v>
      </c>
      <c r="B1725" s="6" cm="1">
        <f t="array" ref="B17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5" s="6">
        <f>IFERROR(INDEX([1]!tblSchedule[Week Game Scheduled],MATCH(tblTeamSch[[#This Row],[Game Num]],[1]!tblSchedule[GameNum],0)),"")</f>
        <v>9</v>
      </c>
      <c r="D1725" s="6">
        <f>IFERROR(INDEX([1]!tblSchedule[Round],MATCH(tblTeamSch[[#This Row],[Game Num]],[1]!tblSchedule[GameNum],0)),"")</f>
        <v>7</v>
      </c>
      <c r="E1725" s="6">
        <f>IFERROR(INDEX([1]!tblSchedule[Rnd Sch],MATCH(tblTeamSch[[#This Row],[Game Num]],[1]!tblSchedule[GameNum],0)),"")</f>
        <v>7</v>
      </c>
      <c r="F1725" s="6" t="str">
        <f>IFERROR(INDEX([1]!tblSchedule[DLC],MATCH(tblTeamSch[[#This Row],[Game Num]],[1]!tblSchedule[GameNum],0)),"")</f>
        <v>4G1AA</v>
      </c>
      <c r="G1725" s="7" t="str">
        <f>IFERROR(INDEX([1]!tblSchedule[Facility],MATCH(tblTeamSch[[#This Row],[Game Num]],[1]!tblSchedule[GameNum],0)),"")</f>
        <v>St. Agnes Gym</v>
      </c>
      <c r="H1725" s="8">
        <f>IFERROR(INDEX([1]!tblSchedule[Game Date],MATCH(tblTeamSch[[#This Row],[Game Num]],[1]!tblSchedule[GameNum],0)),"")</f>
        <v>46053</v>
      </c>
      <c r="I1725" s="9">
        <f>IFERROR(INDEX([1]!tblSchedule[Game Time],MATCH(tblTeamSch[[#This Row],[Game Num]],[1]!tblSchedule[GameNum],0)),"")</f>
        <v>0.5</v>
      </c>
      <c r="J1725" s="10" t="str">
        <f>IFERROR(INDEX([1]!tblTeams[Organization],MATCH(tblTeamSch[[#This Row],[Team]],[1]!tblTeams[Team],0)),"")</f>
        <v>St. Mary Academy</v>
      </c>
      <c r="K1725" s="10" t="str">
        <f>IFERROR(INDEX([1]!tblOrg[Abbr],MATCH(tblTeamSch[[#This Row],[Org]],[1]!tblOrg[Organization],0)),"")</f>
        <v>Mary</v>
      </c>
      <c r="L1725" s="10" t="str">
        <f>IFERROR(INDEX(IF(tblTeamSch[[#This Row],[1vs2]]=1,[1]!tblSchedule[Team 1 Name],[1]!tblSchedule[Team 2 Name]),MATCH(tblTeamSch[[#This Row],[Game Num]],[1]!tblSchedule[GameNum],0)),"")</f>
        <v>St. Mary BB 4G - Green</v>
      </c>
      <c r="M1725" s="10" t="str">
        <f>IFERROR(INDEX(IF(tblTeamSch[[#This Row],[1vs2]]=1,[1]!tblSchedule[Team 2 Name],[1]!tblSchedule[Team 1 Name]),MATCH(tblTeamSch[[#This Row],[Game Num]],[1]!tblSchedule[GameNum],0)),"")</f>
        <v>St Agnes BB 4G#1</v>
      </c>
      <c r="N1725" s="6"/>
      <c r="O1725" s="6"/>
      <c r="P1725" s="6"/>
      <c r="Q1725" s="6">
        <f>INDEX([1]!tblSchedule[Home Game],MATCH(tblTeamSch[[#This Row],[Game Num]],[1]!tblSchedule[GameNum],0))</f>
        <v>1</v>
      </c>
      <c r="R1725" s="7" t="e">
        <f>IF(COUNTIFS(tblTeamSch[Team],tblTeamSch[[#This Row],[Team]],#REF!,1)&gt;1,"Y","")</f>
        <v>#REF!</v>
      </c>
      <c r="S1725" s="6">
        <f>INDEX([1]!tblLoc[Score],MATCH(INDEX([1]!tblOrg[Loc],MATCH(tblTeamSch[[#This Row],[Org]],[1]!tblOrg[Organization],0)),[1]!tblLoc[Loc],0))</f>
        <v>4</v>
      </c>
      <c r="T1725" s="6" t="e">
        <f>INDEX([1]!tblLoc[Score],MATCH(INDEX([1]!tblOrg[Loc],MATCH(#REF!,[1]!tblOrg[Abbr],0)),[1]!tblLoc[Loc],0))</f>
        <v>#REF!</v>
      </c>
      <c r="U1725" s="6">
        <f>IFERROR(INDEX([1]!tblLoc[Score],MATCH(INDEX([1]!tblOrg[Loc],MATCH(INDEX(FacList,MATCH(tblTeamSch[[#This Row],[Facility]],INDEX(FacList,,1),0),3),[1]!tblOrg[Org Num],0)),[1]!tblLoc[Loc],0)),"")</f>
        <v>0</v>
      </c>
      <c r="V1725" s="6">
        <f>IF(OR(tblTeamSch[[#This Row],[Court]]="",tblTeamSch[[#This Row],[Home]]&gt;0),0,IF(tblTeamSch[[#This Row],[Court]]&lt;10,0,IF(tblTeamSch[[#This Row],[Home Court]]=10,0,10)))</f>
        <v>0</v>
      </c>
      <c r="W1725" s="6" t="e">
        <f>COUNTIFS(tblTeamSch[Travel Score for Game],10,tblTeamSch[Home],0,#REF!,#REF!)</f>
        <v>#REF!</v>
      </c>
      <c r="X1725" s="6" t="str">
        <f>IFERROR(INDEX(tblTeamSch[Overall Travel Score],MATCH(tblTeamSch[[#This Row],[Opponent]],tblTeamSch[Team],0)),"")</f>
        <v/>
      </c>
      <c r="Y1725" s="6" cm="1">
        <f t="array" ref="Y1725">IF(Y1724="Num",1,IF(Y1724="","",IF(Y1724+1&gt;TotalNumRegGames*2,"",Y1724+1)))</f>
        <v>1724</v>
      </c>
    </row>
    <row r="1726" spans="1:25" ht="13.35" customHeight="1" x14ac:dyDescent="0.3">
      <c r="A1726" s="6" cm="1">
        <f t="array" ref="A17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1080</v>
      </c>
      <c r="B1726" s="6" cm="1">
        <f t="array" ref="B17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26" s="6">
        <f>IFERROR(INDEX([1]!tblSchedule[Week Game Scheduled],MATCH(tblTeamSch[[#This Row],[Game Num]],[1]!tblSchedule[GameNum],0)),"")</f>
        <v>49</v>
      </c>
      <c r="D1726" s="6">
        <f>IFERROR(INDEX([1]!tblSchedule[Round],MATCH(tblTeamSch[[#This Row],[Game Num]],[1]!tblSchedule[GameNum],0)),"")</f>
        <v>1</v>
      </c>
      <c r="E1726" s="6">
        <f>IFERROR(INDEX([1]!tblSchedule[Rnd Sch],MATCH(tblTeamSch[[#This Row],[Game Num]],[1]!tblSchedule[GameNum],0)),"")</f>
        <v>1</v>
      </c>
      <c r="F1726" s="6" t="str">
        <f>IFERROR(INDEX([1]!tblSchedule[DLC],MATCH(tblTeamSch[[#This Row],[Game Num]],[1]!tblSchedule[GameNum],0)),"")</f>
        <v>4G2AA</v>
      </c>
      <c r="G1726" s="7" t="str">
        <f>IFERROR(INDEX([1]!tblSchedule[Facility],MATCH(tblTeamSch[[#This Row],[Game Num]],[1]!tblSchedule[GameNum],0)),"")</f>
        <v>Sacred Heart Model School Gym</v>
      </c>
      <c r="H1726" s="8">
        <f>IFERROR(INDEX([1]!tblSchedule[Game Date],MATCH(tblTeamSch[[#This Row],[Game Num]],[1]!tblSchedule[GameNum],0)),"")</f>
        <v>45997</v>
      </c>
      <c r="I1726" s="9">
        <f>IFERROR(INDEX([1]!tblSchedule[Game Time],MATCH(tblTeamSch[[#This Row],[Game Num]],[1]!tblSchedule[GameNum],0)),"")</f>
        <v>0.5</v>
      </c>
      <c r="J1726" s="10" t="str">
        <f>IFERROR(INDEX([1]!tblTeams[Organization],MATCH(tblTeamSch[[#This Row],[Team]],[1]!tblTeams[Team],0)),"")</f>
        <v>St. Mary Academy</v>
      </c>
      <c r="K1726" s="10" t="str">
        <f>IFERROR(INDEX([1]!tblOrg[Abbr],MATCH(tblTeamSch[[#This Row],[Org]],[1]!tblOrg[Organization],0)),"")</f>
        <v>Mary</v>
      </c>
      <c r="L1726" s="10" t="str">
        <f>IFERROR(INDEX(IF(tblTeamSch[[#This Row],[1vs2]]=1,[1]!tblSchedule[Team 1 Name],[1]!tblSchedule[Team 2 Name]),MATCH(tblTeamSch[[#This Row],[Game Num]],[1]!tblSchedule[GameNum],0)),"")</f>
        <v>St Mary BB 4G - Blue</v>
      </c>
      <c r="M1726" s="10" t="str">
        <f>IFERROR(INDEX(IF(tblTeamSch[[#This Row],[1vs2]]=1,[1]!tblSchedule[Team 2 Name],[1]!tblSchedule[Team 1 Name]),MATCH(tblTeamSch[[#This Row],[Game Num]],[1]!tblSchedule[GameNum],0)),"")</f>
        <v>SHMS BB 4G#2</v>
      </c>
      <c r="N1726" s="6"/>
      <c r="O1726" s="6"/>
      <c r="P1726" s="6"/>
      <c r="Q1726" s="6">
        <f>INDEX([1]!tblSchedule[Home Game],MATCH(tblTeamSch[[#This Row],[Game Num]],[1]!tblSchedule[GameNum],0))</f>
        <v>1</v>
      </c>
      <c r="R1726" s="7" t="e">
        <f>IF(COUNTIFS(tblTeamSch[Team],tblTeamSch[[#This Row],[Team]],#REF!,1)&gt;1,"Y","")</f>
        <v>#REF!</v>
      </c>
      <c r="S1726" s="6">
        <f>INDEX([1]!tblLoc[Score],MATCH(INDEX([1]!tblOrg[Loc],MATCH(tblTeamSch[[#This Row],[Org]],[1]!tblOrg[Organization],0)),[1]!tblLoc[Loc],0))</f>
        <v>4</v>
      </c>
      <c r="T1726" s="6" t="e">
        <f>INDEX([1]!tblLoc[Score],MATCH(INDEX([1]!tblOrg[Loc],MATCH(#REF!,[1]!tblOrg[Abbr],0)),[1]!tblLoc[Loc],0))</f>
        <v>#REF!</v>
      </c>
      <c r="U1726" s="6">
        <f>IFERROR(INDEX([1]!tblLoc[Score],MATCH(INDEX([1]!tblOrg[Loc],MATCH(INDEX(FacList,MATCH(tblTeamSch[[#This Row],[Facility]],INDEX(FacList,,1),0),3),[1]!tblOrg[Org Num],0)),[1]!tblLoc[Loc],0)),"")</f>
        <v>0</v>
      </c>
      <c r="V1726" s="6">
        <f>IF(OR(tblTeamSch[[#This Row],[Court]]="",tblTeamSch[[#This Row],[Home]]&gt;0),0,IF(tblTeamSch[[#This Row],[Court]]&lt;10,0,IF(tblTeamSch[[#This Row],[Home Court]]=10,0,10)))</f>
        <v>0</v>
      </c>
      <c r="W1726" s="6" t="e">
        <f>COUNTIFS(tblTeamSch[Travel Score for Game],10,tblTeamSch[Home],0,#REF!,#REF!)</f>
        <v>#REF!</v>
      </c>
      <c r="X1726" s="6" t="str">
        <f>IFERROR(INDEX(tblTeamSch[Overall Travel Score],MATCH(tblTeamSch[[#This Row],[Opponent]],tblTeamSch[Team],0)),"")</f>
        <v/>
      </c>
      <c r="Y1726" s="6" cm="1">
        <f t="array" ref="Y1726">IF(Y1725="Num",1,IF(Y1725="","",IF(Y1725+1&gt;TotalNumRegGames*2,"",Y1725+1)))</f>
        <v>1725</v>
      </c>
    </row>
    <row r="1727" spans="1:25" ht="13.35" customHeight="1" x14ac:dyDescent="0.3">
      <c r="A1727" s="6" cm="1">
        <f t="array" ref="A17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1087</v>
      </c>
      <c r="B1727" s="6" cm="1">
        <f t="array" ref="B17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7" s="6">
        <f>IFERROR(INDEX([1]!tblSchedule[Week Game Scheduled],MATCH(tblTeamSch[[#This Row],[Game Num]],[1]!tblSchedule[GameNum],0)),"")</f>
        <v>50</v>
      </c>
      <c r="D1727" s="6">
        <f>IFERROR(INDEX([1]!tblSchedule[Round],MATCH(tblTeamSch[[#This Row],[Game Num]],[1]!tblSchedule[GameNum],0)),"")</f>
        <v>2</v>
      </c>
      <c r="E1727" s="6">
        <f>IFERROR(INDEX([1]!tblSchedule[Rnd Sch],MATCH(tblTeamSch[[#This Row],[Game Num]],[1]!tblSchedule[GameNum],0)),"")</f>
        <v>2</v>
      </c>
      <c r="F1727" s="6" t="str">
        <f>IFERROR(INDEX([1]!tblSchedule[DLC],MATCH(tblTeamSch[[#This Row],[Game Num]],[1]!tblSchedule[GameNum],0)),"")</f>
        <v>4G2AA</v>
      </c>
      <c r="G1727" s="7" t="str">
        <f>IFERROR(INDEX([1]!tblSchedule[Facility],MATCH(tblTeamSch[[#This Row],[Game Num]],[1]!tblSchedule[GameNum],0)),"")</f>
        <v>St Mary Academy Gym</v>
      </c>
      <c r="H1727" s="8">
        <f>IFERROR(INDEX([1]!tblSchedule[Game Date],MATCH(tblTeamSch[[#This Row],[Game Num]],[1]!tblSchedule[GameNum],0)),"")</f>
        <v>46004</v>
      </c>
      <c r="I1727" s="9">
        <f>IFERROR(INDEX([1]!tblSchedule[Game Time],MATCH(tblTeamSch[[#This Row],[Game Num]],[1]!tblSchedule[GameNum],0)),"")</f>
        <v>0.54166666666666663</v>
      </c>
      <c r="J1727" s="10" t="str">
        <f>IFERROR(INDEX([1]!tblTeams[Organization],MATCH(tblTeamSch[[#This Row],[Team]],[1]!tblTeams[Team],0)),"")</f>
        <v>St. Mary Academy</v>
      </c>
      <c r="K1727" s="10" t="str">
        <f>IFERROR(INDEX([1]!tblOrg[Abbr],MATCH(tblTeamSch[[#This Row],[Org]],[1]!tblOrg[Organization],0)),"")</f>
        <v>Mary</v>
      </c>
      <c r="L1727" s="10" t="str">
        <f>IFERROR(INDEX(IF(tblTeamSch[[#This Row],[1vs2]]=1,[1]!tblSchedule[Team 1 Name],[1]!tblSchedule[Team 2 Name]),MATCH(tblTeamSch[[#This Row],[Game Num]],[1]!tblSchedule[GameNum],0)),"")</f>
        <v>St Mary BB 4G - Blue</v>
      </c>
      <c r="M1727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1727" s="6"/>
      <c r="O1727" s="6"/>
      <c r="P1727" s="6"/>
      <c r="Q1727" s="6">
        <f>INDEX([1]!tblSchedule[Home Game],MATCH(tblTeamSch[[#This Row],[Game Num]],[1]!tblSchedule[GameNum],0))</f>
        <v>1</v>
      </c>
      <c r="R1727" s="7" t="e">
        <f>IF(COUNTIFS(tblTeamSch[Team],tblTeamSch[[#This Row],[Team]],#REF!,1)&gt;1,"Y","")</f>
        <v>#REF!</v>
      </c>
      <c r="S1727" s="6">
        <f>INDEX([1]!tblLoc[Score],MATCH(INDEX([1]!tblOrg[Loc],MATCH(tblTeamSch[[#This Row],[Org]],[1]!tblOrg[Organization],0)),[1]!tblLoc[Loc],0))</f>
        <v>4</v>
      </c>
      <c r="T1727" s="6" t="e">
        <f>INDEX([1]!tblLoc[Score],MATCH(INDEX([1]!tblOrg[Loc],MATCH(#REF!,[1]!tblOrg[Abbr],0)),[1]!tblLoc[Loc],0))</f>
        <v>#REF!</v>
      </c>
      <c r="U1727" s="6">
        <f>IFERROR(INDEX([1]!tblLoc[Score],MATCH(INDEX([1]!tblOrg[Loc],MATCH(INDEX(FacList,MATCH(tblTeamSch[[#This Row],[Facility]],INDEX(FacList,,1),0),3),[1]!tblOrg[Org Num],0)),[1]!tblLoc[Loc],0)),"")</f>
        <v>4</v>
      </c>
      <c r="V1727" s="6">
        <f>IF(OR(tblTeamSch[[#This Row],[Court]]="",tblTeamSch[[#This Row],[Home]]&gt;0),0,IF(tblTeamSch[[#This Row],[Court]]&lt;10,0,IF(tblTeamSch[[#This Row],[Home Court]]=10,0,10)))</f>
        <v>0</v>
      </c>
      <c r="W1727" s="6" t="e">
        <f>COUNTIFS(tblTeamSch[Travel Score for Game],10,tblTeamSch[Home],0,#REF!,#REF!)</f>
        <v>#REF!</v>
      </c>
      <c r="X1727" s="6" t="str">
        <f>IFERROR(INDEX(tblTeamSch[Overall Travel Score],MATCH(tblTeamSch[[#This Row],[Opponent]],tblTeamSch[Team],0)),"")</f>
        <v/>
      </c>
      <c r="Y1727" s="6" cm="1">
        <f t="array" ref="Y1727">IF(Y1726="Num",1,IF(Y1726="","",IF(Y1726+1&gt;TotalNumRegGames*2,"",Y1726+1)))</f>
        <v>1726</v>
      </c>
    </row>
    <row r="1728" spans="1:25" ht="13.35" customHeight="1" x14ac:dyDescent="0.3">
      <c r="A1728" s="6" cm="1">
        <f t="array" ref="A17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1094</v>
      </c>
      <c r="B1728" s="6" cm="1">
        <f t="array" ref="B17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28" s="6">
        <f>IFERROR(INDEX([1]!tblSchedule[Week Game Scheduled],MATCH(tblTeamSch[[#This Row],[Game Num]],[1]!tblSchedule[GameNum],0)),"")</f>
        <v>5</v>
      </c>
      <c r="D1728" s="6">
        <f>IFERROR(INDEX([1]!tblSchedule[Round],MATCH(tblTeamSch[[#This Row],[Game Num]],[1]!tblSchedule[GameNum],0)),"")</f>
        <v>3</v>
      </c>
      <c r="E1728" s="6">
        <f>IFERROR(INDEX([1]!tblSchedule[Rnd Sch],MATCH(tblTeamSch[[#This Row],[Game Num]],[1]!tblSchedule[GameNum],0)),"")</f>
        <v>3</v>
      </c>
      <c r="F1728" s="6" t="str">
        <f>IFERROR(INDEX([1]!tblSchedule[DLC],MATCH(tblTeamSch[[#This Row],[Game Num]],[1]!tblSchedule[GameNum],0)),"")</f>
        <v>4G2AA</v>
      </c>
      <c r="G1728" s="7" t="str">
        <f>IFERROR(INDEX([1]!tblSchedule[Facility],MATCH(tblTeamSch[[#This Row],[Game Num]],[1]!tblSchedule[GameNum],0)),"")</f>
        <v>ST. RAPHAEL GYMNASIUM</v>
      </c>
      <c r="H1728" s="8">
        <f>IFERROR(INDEX([1]!tblSchedule[Game Date],MATCH(tblTeamSch[[#This Row],[Game Num]],[1]!tblSchedule[GameNum],0)),"")</f>
        <v>46025</v>
      </c>
      <c r="I1728" s="9">
        <f>IFERROR(INDEX([1]!tblSchedule[Game Time],MATCH(tblTeamSch[[#This Row],[Game Num]],[1]!tblSchedule[GameNum],0)),"")</f>
        <v>0.5</v>
      </c>
      <c r="J1728" s="10" t="str">
        <f>IFERROR(INDEX([1]!tblTeams[Organization],MATCH(tblTeamSch[[#This Row],[Team]],[1]!tblTeams[Team],0)),"")</f>
        <v>St. Mary Academy</v>
      </c>
      <c r="K1728" s="10" t="str">
        <f>IFERROR(INDEX([1]!tblOrg[Abbr],MATCH(tblTeamSch[[#This Row],[Org]],[1]!tblOrg[Organization],0)),"")</f>
        <v>Mary</v>
      </c>
      <c r="L1728" s="10" t="str">
        <f>IFERROR(INDEX(IF(tblTeamSch[[#This Row],[1vs2]]=1,[1]!tblSchedule[Team 1 Name],[1]!tblSchedule[Team 2 Name]),MATCH(tblTeamSch[[#This Row],[Game Num]],[1]!tblSchedule[GameNum],0)),"")</f>
        <v>St Mary BB 4G - Blue</v>
      </c>
      <c r="M1728" s="10" t="str">
        <f>IFERROR(INDEX(IF(tblTeamSch[[#This Row],[1vs2]]=1,[1]!tblSchedule[Team 2 Name],[1]!tblSchedule[Team 1 Name]),MATCH(tblTeamSch[[#This Row],[Game Num]],[1]!tblSchedule[GameNum],0)),"")</f>
        <v>St. Raphael BB 4G #2</v>
      </c>
      <c r="N1728" s="6"/>
      <c r="O1728" s="6"/>
      <c r="P1728" s="6"/>
      <c r="Q1728" s="6">
        <f>INDEX([1]!tblSchedule[Home Game],MATCH(tblTeamSch[[#This Row],[Game Num]],[1]!tblSchedule[GameNum],0))</f>
        <v>1</v>
      </c>
      <c r="R1728" s="7" t="e">
        <f>IF(COUNTIFS(tblTeamSch[Team],tblTeamSch[[#This Row],[Team]],#REF!,1)&gt;1,"Y","")</f>
        <v>#REF!</v>
      </c>
      <c r="S1728" s="6">
        <f>INDEX([1]!tblLoc[Score],MATCH(INDEX([1]!tblOrg[Loc],MATCH(tblTeamSch[[#This Row],[Org]],[1]!tblOrg[Organization],0)),[1]!tblLoc[Loc],0))</f>
        <v>4</v>
      </c>
      <c r="T1728" s="6" t="e">
        <f>INDEX([1]!tblLoc[Score],MATCH(INDEX([1]!tblOrg[Loc],MATCH(#REF!,[1]!tblOrg[Abbr],0)),[1]!tblLoc[Loc],0))</f>
        <v>#REF!</v>
      </c>
      <c r="U1728" s="6">
        <f>IFERROR(INDEX([1]!tblLoc[Score],MATCH(INDEX([1]!tblOrg[Loc],MATCH(INDEX(FacList,MATCH(tblTeamSch[[#This Row],[Facility]],INDEX(FacList,,1),0),3),[1]!tblOrg[Org Num],0)),[1]!tblLoc[Loc],0)),"")</f>
        <v>0</v>
      </c>
      <c r="V1728" s="6">
        <f>IF(OR(tblTeamSch[[#This Row],[Court]]="",tblTeamSch[[#This Row],[Home]]&gt;0),0,IF(tblTeamSch[[#This Row],[Court]]&lt;10,0,IF(tblTeamSch[[#This Row],[Home Court]]=10,0,10)))</f>
        <v>0</v>
      </c>
      <c r="W1728" s="6" t="e">
        <f>COUNTIFS(tblTeamSch[Travel Score for Game],10,tblTeamSch[Home],0,#REF!,#REF!)</f>
        <v>#REF!</v>
      </c>
      <c r="X1728" s="6" t="str">
        <f>IFERROR(INDEX(tblTeamSch[Overall Travel Score],MATCH(tblTeamSch[[#This Row],[Opponent]],tblTeamSch[Team],0)),"")</f>
        <v/>
      </c>
      <c r="Y1728" s="6" cm="1">
        <f t="array" ref="Y1728">IF(Y1727="Num",1,IF(Y1727="","",IF(Y1727+1&gt;TotalNumRegGames*2,"",Y1727+1)))</f>
        <v>1727</v>
      </c>
    </row>
    <row r="1729" spans="1:25" ht="13.35" customHeight="1" x14ac:dyDescent="0.3">
      <c r="A1729" s="6" cm="1">
        <f t="array" ref="A17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1099</v>
      </c>
      <c r="B1729" s="6" cm="1">
        <f t="array" ref="B17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29" s="6">
        <f>IFERROR(INDEX([1]!tblSchedule[Week Game Scheduled],MATCH(tblTeamSch[[#This Row],[Game Num]],[1]!tblSchedule[GameNum],0)),"")</f>
        <v>6</v>
      </c>
      <c r="D1729" s="6">
        <f>IFERROR(INDEX([1]!tblSchedule[Round],MATCH(tblTeamSch[[#This Row],[Game Num]],[1]!tblSchedule[GameNum],0)),"")</f>
        <v>4</v>
      </c>
      <c r="E1729" s="6">
        <f>IFERROR(INDEX([1]!tblSchedule[Rnd Sch],MATCH(tblTeamSch[[#This Row],[Game Num]],[1]!tblSchedule[GameNum],0)),"")</f>
        <v>4</v>
      </c>
      <c r="F1729" s="6" t="str">
        <f>IFERROR(INDEX([1]!tblSchedule[DLC],MATCH(tblTeamSch[[#This Row],[Game Num]],[1]!tblSchedule[GameNum],0)),"")</f>
        <v>4G2AA</v>
      </c>
      <c r="G1729" s="7" t="str">
        <f>IFERROR(INDEX([1]!tblSchedule[Facility],MATCH(tblTeamSch[[#This Row],[Game Num]],[1]!tblSchedule[GameNum],0)),"")</f>
        <v>St. Patrick's Celtic Center</v>
      </c>
      <c r="H1729" s="8">
        <f>IFERROR(INDEX([1]!tblSchedule[Game Date],MATCH(tblTeamSch[[#This Row],[Game Num]],[1]!tblSchedule[GameNum],0)),"")</f>
        <v>46032</v>
      </c>
      <c r="I1729" s="9">
        <f>IFERROR(INDEX([1]!tblSchedule[Game Time],MATCH(tblTeamSch[[#This Row],[Game Num]],[1]!tblSchedule[GameNum],0)),"")</f>
        <v>0.58333333333333337</v>
      </c>
      <c r="J1729" s="10" t="str">
        <f>IFERROR(INDEX([1]!tblTeams[Organization],MATCH(tblTeamSch[[#This Row],[Team]],[1]!tblTeams[Team],0)),"")</f>
        <v>St. Mary Academy</v>
      </c>
      <c r="K1729" s="10" t="str">
        <f>IFERROR(INDEX([1]!tblOrg[Abbr],MATCH(tblTeamSch[[#This Row],[Org]],[1]!tblOrg[Organization],0)),"")</f>
        <v>Mary</v>
      </c>
      <c r="L1729" s="10" t="str">
        <f>IFERROR(INDEX(IF(tblTeamSch[[#This Row],[1vs2]]=1,[1]!tblSchedule[Team 1 Name],[1]!tblSchedule[Team 2 Name]),MATCH(tblTeamSch[[#This Row],[Game Num]],[1]!tblSchedule[GameNum],0)),"")</f>
        <v>St Mary BB 4G - Blue</v>
      </c>
      <c r="M1729" s="10" t="str">
        <f>IFERROR(INDEX(IF(tblTeamSch[[#This Row],[1vs2]]=1,[1]!tblSchedule[Team 2 Name],[1]!tblSchedule[Team 1 Name]),MATCH(tblTeamSch[[#This Row],[Game Num]],[1]!tblSchedule[GameNum],0)),"")</f>
        <v>St Patrick BB 4G#2</v>
      </c>
      <c r="N1729" s="6"/>
      <c r="O1729" s="6"/>
      <c r="P1729" s="6"/>
      <c r="Q1729" s="6">
        <f>INDEX([1]!tblSchedule[Home Game],MATCH(tblTeamSch[[#This Row],[Game Num]],[1]!tblSchedule[GameNum],0))</f>
        <v>1</v>
      </c>
      <c r="R1729" s="7" t="e">
        <f>IF(COUNTIFS(tblTeamSch[Team],tblTeamSch[[#This Row],[Team]],#REF!,1)&gt;1,"Y","")</f>
        <v>#REF!</v>
      </c>
      <c r="S1729" s="6">
        <f>INDEX([1]!tblLoc[Score],MATCH(INDEX([1]!tblOrg[Loc],MATCH(tblTeamSch[[#This Row],[Org]],[1]!tblOrg[Organization],0)),[1]!tblLoc[Loc],0))</f>
        <v>4</v>
      </c>
      <c r="T1729" s="6" t="e">
        <f>INDEX([1]!tblLoc[Score],MATCH(INDEX([1]!tblOrg[Loc],MATCH(#REF!,[1]!tblOrg[Abbr],0)),[1]!tblLoc[Loc],0))</f>
        <v>#REF!</v>
      </c>
      <c r="U1729" s="6">
        <f>IFERROR(INDEX([1]!tblLoc[Score],MATCH(INDEX([1]!tblOrg[Loc],MATCH(INDEX(FacList,MATCH(tblTeamSch[[#This Row],[Facility]],INDEX(FacList,,1),0),3),[1]!tblOrg[Org Num],0)),[1]!tblLoc[Loc],0)),"")</f>
        <v>4</v>
      </c>
      <c r="V1729" s="6">
        <f>IF(OR(tblTeamSch[[#This Row],[Court]]="",tblTeamSch[[#This Row],[Home]]&gt;0),0,IF(tblTeamSch[[#This Row],[Court]]&lt;10,0,IF(tblTeamSch[[#This Row],[Home Court]]=10,0,10)))</f>
        <v>0</v>
      </c>
      <c r="W1729" s="6" t="e">
        <f>COUNTIFS(tblTeamSch[Travel Score for Game],10,tblTeamSch[Home],0,#REF!,#REF!)</f>
        <v>#REF!</v>
      </c>
      <c r="X1729" s="6" t="str">
        <f>IFERROR(INDEX(tblTeamSch[Overall Travel Score],MATCH(tblTeamSch[[#This Row],[Opponent]],tblTeamSch[Team],0)),"")</f>
        <v/>
      </c>
      <c r="Y1729" s="6" cm="1">
        <f t="array" ref="Y1729">IF(Y1728="Num",1,IF(Y1728="","",IF(Y1728+1&gt;TotalNumRegGames*2,"",Y1728+1)))</f>
        <v>1728</v>
      </c>
    </row>
    <row r="1730" spans="1:25" ht="13.35" customHeight="1" x14ac:dyDescent="0.3">
      <c r="A1730" s="6" cm="1">
        <f t="array" ref="A17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1105</v>
      </c>
      <c r="B1730" s="6" cm="1">
        <f t="array" ref="B17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0" s="6">
        <f>IFERROR(INDEX([1]!tblSchedule[Week Game Scheduled],MATCH(tblTeamSch[[#This Row],[Game Num]],[1]!tblSchedule[GameNum],0)),"")</f>
        <v>7</v>
      </c>
      <c r="D1730" s="6">
        <f>IFERROR(INDEX([1]!tblSchedule[Round],MATCH(tblTeamSch[[#This Row],[Game Num]],[1]!tblSchedule[GameNum],0)),"")</f>
        <v>5</v>
      </c>
      <c r="E1730" s="6">
        <f>IFERROR(INDEX([1]!tblSchedule[Rnd Sch],MATCH(tblTeamSch[[#This Row],[Game Num]],[1]!tblSchedule[GameNum],0)),"")</f>
        <v>5</v>
      </c>
      <c r="F1730" s="6" t="str">
        <f>IFERROR(INDEX([1]!tblSchedule[DLC],MATCH(tblTeamSch[[#This Row],[Game Num]],[1]!tblSchedule[GameNum],0)),"")</f>
        <v>4G2AA</v>
      </c>
      <c r="G1730" s="7" t="str">
        <f>IFERROR(INDEX([1]!tblSchedule[Facility],MATCH(tblTeamSch[[#This Row],[Game Num]],[1]!tblSchedule[GameNum],0)),"")</f>
        <v>St Lawrence</v>
      </c>
      <c r="H1730" s="8">
        <f>IFERROR(INDEX([1]!tblSchedule[Game Date],MATCH(tblTeamSch[[#This Row],[Game Num]],[1]!tblSchedule[GameNum],0)),"")</f>
        <v>46039</v>
      </c>
      <c r="I1730" s="9">
        <f>IFERROR(INDEX([1]!tblSchedule[Game Time],MATCH(tblTeamSch[[#This Row],[Game Num]],[1]!tblSchedule[GameNum],0)),"")</f>
        <v>0.5</v>
      </c>
      <c r="J1730" s="10" t="str">
        <f>IFERROR(INDEX([1]!tblTeams[Organization],MATCH(tblTeamSch[[#This Row],[Team]],[1]!tblTeams[Team],0)),"")</f>
        <v>St. Mary Academy</v>
      </c>
      <c r="K1730" s="10" t="str">
        <f>IFERROR(INDEX([1]!tblOrg[Abbr],MATCH(tblTeamSch[[#This Row],[Org]],[1]!tblOrg[Organization],0)),"")</f>
        <v>Mary</v>
      </c>
      <c r="L1730" s="10" t="str">
        <f>IFERROR(INDEX(IF(tblTeamSch[[#This Row],[1vs2]]=1,[1]!tblSchedule[Team 1 Name],[1]!tblSchedule[Team 2 Name]),MATCH(tblTeamSch[[#This Row],[Game Num]],[1]!tblSchedule[GameNum],0)),"")</f>
        <v>St Mary BB 4G - Blue</v>
      </c>
      <c r="M1730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1730" s="6"/>
      <c r="O1730" s="6"/>
      <c r="P1730" s="6"/>
      <c r="Q1730" s="6">
        <f>INDEX([1]!tblSchedule[Home Game],MATCH(tblTeamSch[[#This Row],[Game Num]],[1]!tblSchedule[GameNum],0))</f>
        <v>1</v>
      </c>
      <c r="R1730" s="7" t="e">
        <f>IF(COUNTIFS(tblTeamSch[Team],tblTeamSch[[#This Row],[Team]],#REF!,1)&gt;1,"Y","")</f>
        <v>#REF!</v>
      </c>
      <c r="S1730" s="6">
        <f>INDEX([1]!tblLoc[Score],MATCH(INDEX([1]!tblOrg[Loc],MATCH(tblTeamSch[[#This Row],[Org]],[1]!tblOrg[Organization],0)),[1]!tblLoc[Loc],0))</f>
        <v>4</v>
      </c>
      <c r="T1730" s="6" t="e">
        <f>INDEX([1]!tblLoc[Score],MATCH(INDEX([1]!tblOrg[Loc],MATCH(#REF!,[1]!tblOrg[Abbr],0)),[1]!tblLoc[Loc],0))</f>
        <v>#REF!</v>
      </c>
      <c r="U1730" s="6">
        <f>IFERROR(INDEX([1]!tblLoc[Score],MATCH(INDEX([1]!tblOrg[Loc],MATCH(INDEX(FacList,MATCH(tblTeamSch[[#This Row],[Facility]],INDEX(FacList,,1),0),3),[1]!tblOrg[Org Num],0)),[1]!tblLoc[Loc],0)),"")</f>
        <v>10</v>
      </c>
      <c r="V1730" s="6">
        <f>IF(OR(tblTeamSch[[#This Row],[Court]]="",tblTeamSch[[#This Row],[Home]]&gt;0),0,IF(tblTeamSch[[#This Row],[Court]]&lt;10,0,IF(tblTeamSch[[#This Row],[Home Court]]=10,0,10)))</f>
        <v>0</v>
      </c>
      <c r="W1730" s="6" t="e">
        <f>COUNTIFS(tblTeamSch[Travel Score for Game],10,tblTeamSch[Home],0,#REF!,#REF!)</f>
        <v>#REF!</v>
      </c>
      <c r="X1730" s="6" t="str">
        <f>IFERROR(INDEX(tblTeamSch[Overall Travel Score],MATCH(tblTeamSch[[#This Row],[Opponent]],tblTeamSch[Team],0)),"")</f>
        <v/>
      </c>
      <c r="Y1730" s="6" cm="1">
        <f t="array" ref="Y1730">IF(Y1729="Num",1,IF(Y1729="","",IF(Y1729+1&gt;TotalNumRegGames*2,"",Y1729+1)))</f>
        <v>1729</v>
      </c>
    </row>
    <row r="1731" spans="1:25" ht="13.35" customHeight="1" x14ac:dyDescent="0.3">
      <c r="A1731" s="6" cm="1">
        <f t="array" ref="A17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1111</v>
      </c>
      <c r="B1731" s="6" cm="1">
        <f t="array" ref="B17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1" s="6">
        <f>IFERROR(INDEX([1]!tblSchedule[Week Game Scheduled],MATCH(tblTeamSch[[#This Row],[Game Num]],[1]!tblSchedule[GameNum],0)),"")</f>
        <v>8</v>
      </c>
      <c r="D1731" s="6">
        <f>IFERROR(INDEX([1]!tblSchedule[Round],MATCH(tblTeamSch[[#This Row],[Game Num]],[1]!tblSchedule[GameNum],0)),"")</f>
        <v>6</v>
      </c>
      <c r="E1731" s="6">
        <f>IFERROR(INDEX([1]!tblSchedule[Rnd Sch],MATCH(tblTeamSch[[#This Row],[Game Num]],[1]!tblSchedule[GameNum],0)),"")</f>
        <v>6</v>
      </c>
      <c r="F1731" s="6" t="str">
        <f>IFERROR(INDEX([1]!tblSchedule[DLC],MATCH(tblTeamSch[[#This Row],[Game Num]],[1]!tblSchedule[GameNum],0)),"")</f>
        <v>4G2AA</v>
      </c>
      <c r="G1731" s="7" t="str">
        <f>IFERROR(INDEX([1]!tblSchedule[Facility],MATCH(tblTeamSch[[#This Row],[Game Num]],[1]!tblSchedule[GameNum],0)),"")</f>
        <v>Holy Spirit Gym</v>
      </c>
      <c r="H1731" s="8">
        <f>IFERROR(INDEX([1]!tblSchedule[Game Date],MATCH(tblTeamSch[[#This Row],[Game Num]],[1]!tblSchedule[GameNum],0)),"")</f>
        <v>46046</v>
      </c>
      <c r="I1731" s="9">
        <f>IFERROR(INDEX([1]!tblSchedule[Game Time],MATCH(tblTeamSch[[#This Row],[Game Num]],[1]!tblSchedule[GameNum],0)),"")</f>
        <v>0.54166666666666663</v>
      </c>
      <c r="J1731" s="10" t="str">
        <f>IFERROR(INDEX([1]!tblTeams[Organization],MATCH(tblTeamSch[[#This Row],[Team]],[1]!tblTeams[Team],0)),"")</f>
        <v>St. Mary Academy</v>
      </c>
      <c r="K1731" s="10" t="str">
        <f>IFERROR(INDEX([1]!tblOrg[Abbr],MATCH(tblTeamSch[[#This Row],[Org]],[1]!tblOrg[Organization],0)),"")</f>
        <v>Mary</v>
      </c>
      <c r="L1731" s="10" t="str">
        <f>IFERROR(INDEX(IF(tblTeamSch[[#This Row],[1vs2]]=1,[1]!tblSchedule[Team 1 Name],[1]!tblSchedule[Team 2 Name]),MATCH(tblTeamSch[[#This Row],[Game Num]],[1]!tblSchedule[GameNum],0)),"")</f>
        <v>St Mary BB 4G - Blue</v>
      </c>
      <c r="M1731" s="10" t="str">
        <f>IFERROR(INDEX(IF(tblTeamSch[[#This Row],[1vs2]]=1,[1]!tblSchedule[Team 2 Name],[1]!tblSchedule[Team 1 Name]),MATCH(tblTeamSch[[#This Row],[Game Num]],[1]!tblSchedule[GameNum],0)),"")</f>
        <v>Holy Spirit GBB 4#2</v>
      </c>
      <c r="N1731" s="6"/>
      <c r="O1731" s="6"/>
      <c r="P1731" s="6"/>
      <c r="Q1731" s="6">
        <f>INDEX([1]!tblSchedule[Home Game],MATCH(tblTeamSch[[#This Row],[Game Num]],[1]!tblSchedule[GameNum],0))</f>
        <v>1</v>
      </c>
      <c r="R1731" s="7" t="e">
        <f>IF(COUNTIFS(tblTeamSch[Team],tblTeamSch[[#This Row],[Team]],#REF!,1)&gt;1,"Y","")</f>
        <v>#REF!</v>
      </c>
      <c r="S1731" s="6">
        <f>INDEX([1]!tblLoc[Score],MATCH(INDEX([1]!tblOrg[Loc],MATCH(tblTeamSch[[#This Row],[Org]],[1]!tblOrg[Organization],0)),[1]!tblLoc[Loc],0))</f>
        <v>4</v>
      </c>
      <c r="T1731" s="6" t="e">
        <f>INDEX([1]!tblLoc[Score],MATCH(INDEX([1]!tblOrg[Loc],MATCH(#REF!,[1]!tblOrg[Abbr],0)),[1]!tblLoc[Loc],0))</f>
        <v>#REF!</v>
      </c>
      <c r="U1731" s="6">
        <f>IFERROR(INDEX([1]!tblLoc[Score],MATCH(INDEX([1]!tblOrg[Loc],MATCH(INDEX(FacList,MATCH(tblTeamSch[[#This Row],[Facility]],INDEX(FacList,,1),0),3),[1]!tblOrg[Org Num],0)),[1]!tblLoc[Loc],0)),"")</f>
        <v>0</v>
      </c>
      <c r="V1731" s="6">
        <f>IF(OR(tblTeamSch[[#This Row],[Court]]="",tblTeamSch[[#This Row],[Home]]&gt;0),0,IF(tblTeamSch[[#This Row],[Court]]&lt;10,0,IF(tblTeamSch[[#This Row],[Home Court]]=10,0,10)))</f>
        <v>0</v>
      </c>
      <c r="W1731" s="6" t="e">
        <f>COUNTIFS(tblTeamSch[Travel Score for Game],10,tblTeamSch[Home],0,#REF!,#REF!)</f>
        <v>#REF!</v>
      </c>
      <c r="X1731" s="6" t="str">
        <f>IFERROR(INDEX(tblTeamSch[Overall Travel Score],MATCH(tblTeamSch[[#This Row],[Opponent]],tblTeamSch[Team],0)),"")</f>
        <v/>
      </c>
      <c r="Y1731" s="6" cm="1">
        <f t="array" ref="Y1731">IF(Y1730="Num",1,IF(Y1730="","",IF(Y1730+1&gt;TotalNumRegGames*2,"",Y1730+1)))</f>
        <v>1730</v>
      </c>
    </row>
    <row r="1732" spans="1:25" ht="13.35" customHeight="1" x14ac:dyDescent="0.3">
      <c r="A1732" s="6" cm="1">
        <f t="array" ref="A17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1117</v>
      </c>
      <c r="B1732" s="6" cm="1">
        <f t="array" ref="B17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2" s="6">
        <f>IFERROR(INDEX([1]!tblSchedule[Week Game Scheduled],MATCH(tblTeamSch[[#This Row],[Game Num]],[1]!tblSchedule[GameNum],0)),"")</f>
        <v>9</v>
      </c>
      <c r="D1732" s="6">
        <f>IFERROR(INDEX([1]!tblSchedule[Round],MATCH(tblTeamSch[[#This Row],[Game Num]],[1]!tblSchedule[GameNum],0)),"")</f>
        <v>7</v>
      </c>
      <c r="E1732" s="6">
        <f>IFERROR(INDEX([1]!tblSchedule[Rnd Sch],MATCH(tblTeamSch[[#This Row],[Game Num]],[1]!tblSchedule[GameNum],0)),"")</f>
        <v>7</v>
      </c>
      <c r="F1732" s="6" t="str">
        <f>IFERROR(INDEX([1]!tblSchedule[DLC],MATCH(tblTeamSch[[#This Row],[Game Num]],[1]!tblSchedule[GameNum],0)),"")</f>
        <v>4G2AA</v>
      </c>
      <c r="G1732" s="7" t="str">
        <f>IFERROR(INDEX([1]!tblSchedule[Facility],MATCH(tblTeamSch[[#This Row],[Game Num]],[1]!tblSchedule[GameNum],0)),"")</f>
        <v>St. Agnes Gym</v>
      </c>
      <c r="H1732" s="8">
        <f>IFERROR(INDEX([1]!tblSchedule[Game Date],MATCH(tblTeamSch[[#This Row],[Game Num]],[1]!tblSchedule[GameNum],0)),"")</f>
        <v>46053</v>
      </c>
      <c r="I1732" s="9">
        <f>IFERROR(INDEX([1]!tblSchedule[Game Time],MATCH(tblTeamSch[[#This Row],[Game Num]],[1]!tblSchedule[GameNum],0)),"")</f>
        <v>0.54166666666666663</v>
      </c>
      <c r="J1732" s="10" t="str">
        <f>IFERROR(INDEX([1]!tblTeams[Organization],MATCH(tblTeamSch[[#This Row],[Team]],[1]!tblTeams[Team],0)),"")</f>
        <v>St. Mary Academy</v>
      </c>
      <c r="K1732" s="10" t="str">
        <f>IFERROR(INDEX([1]!tblOrg[Abbr],MATCH(tblTeamSch[[#This Row],[Org]],[1]!tblOrg[Organization],0)),"")</f>
        <v>Mary</v>
      </c>
      <c r="L1732" s="10" t="str">
        <f>IFERROR(INDEX(IF(tblTeamSch[[#This Row],[1vs2]]=1,[1]!tblSchedule[Team 1 Name],[1]!tblSchedule[Team 2 Name]),MATCH(tblTeamSch[[#This Row],[Game Num]],[1]!tblSchedule[GameNum],0)),"")</f>
        <v>St Mary BB 4G - Blue</v>
      </c>
      <c r="M1732" s="10" t="str">
        <f>IFERROR(INDEX(IF(tblTeamSch[[#This Row],[1vs2]]=1,[1]!tblSchedule[Team 2 Name],[1]!tblSchedule[Team 1 Name]),MATCH(tblTeamSch[[#This Row],[Game Num]],[1]!tblSchedule[GameNum],0)),"")</f>
        <v>St Agnes BB 4G#2</v>
      </c>
      <c r="N1732" s="6"/>
      <c r="O1732" s="6"/>
      <c r="P1732" s="6"/>
      <c r="Q1732" s="6">
        <f>INDEX([1]!tblSchedule[Home Game],MATCH(tblTeamSch[[#This Row],[Game Num]],[1]!tblSchedule[GameNum],0))</f>
        <v>1</v>
      </c>
      <c r="R1732" s="7" t="e">
        <f>IF(COUNTIFS(tblTeamSch[Team],tblTeamSch[[#This Row],[Team]],#REF!,1)&gt;1,"Y","")</f>
        <v>#REF!</v>
      </c>
      <c r="S1732" s="6">
        <f>INDEX([1]!tblLoc[Score],MATCH(INDEX([1]!tblOrg[Loc],MATCH(tblTeamSch[[#This Row],[Org]],[1]!tblOrg[Organization],0)),[1]!tblLoc[Loc],0))</f>
        <v>4</v>
      </c>
      <c r="T1732" s="6" t="e">
        <f>INDEX([1]!tblLoc[Score],MATCH(INDEX([1]!tblOrg[Loc],MATCH(#REF!,[1]!tblOrg[Abbr],0)),[1]!tblLoc[Loc],0))</f>
        <v>#REF!</v>
      </c>
      <c r="U1732" s="6">
        <f>IFERROR(INDEX([1]!tblLoc[Score],MATCH(INDEX([1]!tblOrg[Loc],MATCH(INDEX(FacList,MATCH(tblTeamSch[[#This Row],[Facility]],INDEX(FacList,,1),0),3),[1]!tblOrg[Org Num],0)),[1]!tblLoc[Loc],0)),"")</f>
        <v>0</v>
      </c>
      <c r="V1732" s="6">
        <f>IF(OR(tblTeamSch[[#This Row],[Court]]="",tblTeamSch[[#This Row],[Home]]&gt;0),0,IF(tblTeamSch[[#This Row],[Court]]&lt;10,0,IF(tblTeamSch[[#This Row],[Home Court]]=10,0,10)))</f>
        <v>0</v>
      </c>
      <c r="W1732" s="6" t="e">
        <f>COUNTIFS(tblTeamSch[Travel Score for Game],10,tblTeamSch[Home],0,#REF!,#REF!)</f>
        <v>#REF!</v>
      </c>
      <c r="X1732" s="6" t="str">
        <f>IFERROR(INDEX(tblTeamSch[Overall Travel Score],MATCH(tblTeamSch[[#This Row],[Opponent]],tblTeamSch[Team],0)),"")</f>
        <v/>
      </c>
      <c r="Y1732" s="6" cm="1">
        <f t="array" ref="Y1732">IF(Y1731="Num",1,IF(Y1731="","",IF(Y1731+1&gt;TotalNumRegGames*2,"",Y1731+1)))</f>
        <v>1731</v>
      </c>
    </row>
    <row r="1733" spans="1:25" ht="13.35" customHeight="1" x14ac:dyDescent="0.3">
      <c r="A1733" s="6" cm="1">
        <f t="array" ref="A17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219</v>
      </c>
      <c r="B1733" s="6" cm="1">
        <f t="array" ref="B17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33" s="6">
        <f>IFERROR(INDEX([1]!tblSchedule[Week Game Scheduled],MATCH(tblTeamSch[[#This Row],[Game Num]],[1]!tblSchedule[GameNum],0)),"")</f>
        <v>50</v>
      </c>
      <c r="D1733" s="6">
        <f>IFERROR(INDEX([1]!tblSchedule[Round],MATCH(tblTeamSch[[#This Row],[Game Num]],[1]!tblSchedule[GameNum],0)),"")</f>
        <v>1</v>
      </c>
      <c r="E1733" s="6">
        <f>IFERROR(INDEX([1]!tblSchedule[Rnd Sch],MATCH(tblTeamSch[[#This Row],[Game Num]],[1]!tblSchedule[GameNum],0)),"")</f>
        <v>1</v>
      </c>
      <c r="F1733" s="6" t="str">
        <f>IFERROR(INDEX([1]!tblSchedule[DLC],MATCH(tblTeamSch[[#This Row],[Game Num]],[1]!tblSchedule[GameNum],0)),"")</f>
        <v>6B1AA</v>
      </c>
      <c r="G1733" s="7" t="str">
        <f>IFERROR(INDEX([1]!tblSchedule[Facility],MATCH(tblTeamSch[[#This Row],[Game Num]],[1]!tblSchedule[GameNum],0)),"")</f>
        <v>Saint Andrew Academy Gym</v>
      </c>
      <c r="H1733" s="8">
        <f>IFERROR(INDEX([1]!tblSchedule[Game Date],MATCH(tblTeamSch[[#This Row],[Game Num]],[1]!tblSchedule[GameNum],0)),"")</f>
        <v>45998</v>
      </c>
      <c r="I1733" s="9">
        <f>IFERROR(INDEX([1]!tblSchedule[Game Time],MATCH(tblTeamSch[[#This Row],[Game Num]],[1]!tblSchedule[GameNum],0)),"")</f>
        <v>0.58333333333333337</v>
      </c>
      <c r="J1733" s="10" t="str">
        <f>IFERROR(INDEX([1]!tblTeams[Organization],MATCH(tblTeamSch[[#This Row],[Team]],[1]!tblTeams[Team],0)),"")</f>
        <v>St. Mary Academy</v>
      </c>
      <c r="K1733" s="10" t="str">
        <f>IFERROR(INDEX([1]!tblOrg[Abbr],MATCH(tblTeamSch[[#This Row],[Org]],[1]!tblOrg[Organization],0)),"")</f>
        <v>Mary</v>
      </c>
      <c r="L1733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3" s="10" t="str">
        <f>IFERROR(INDEX(IF(tblTeamSch[[#This Row],[1vs2]]=1,[1]!tblSchedule[Team 2 Name],[1]!tblSchedule[Team 1 Name]),MATCH(tblTeamSch[[#This Row],[Game Num]],[1]!tblSchedule[GameNum],0)),"")</f>
        <v>SHMS BB 6B#1</v>
      </c>
      <c r="N1733" s="6"/>
      <c r="O1733" s="6"/>
      <c r="P1733" s="6"/>
      <c r="Q1733" s="6">
        <f>INDEX([1]!tblSchedule[Home Game],MATCH(tblTeamSch[[#This Row],[Game Num]],[1]!tblSchedule[GameNum],0))</f>
        <v>0</v>
      </c>
      <c r="R1733" s="7" t="e">
        <f>IF(COUNTIFS(tblTeamSch[Team],tblTeamSch[[#This Row],[Team]],#REF!,1)&gt;1,"Y","")</f>
        <v>#REF!</v>
      </c>
      <c r="S1733" s="6">
        <f>INDEX([1]!tblLoc[Score],MATCH(INDEX([1]!tblOrg[Loc],MATCH(tblTeamSch[[#This Row],[Org]],[1]!tblOrg[Organization],0)),[1]!tblLoc[Loc],0))</f>
        <v>4</v>
      </c>
      <c r="T1733" s="6" t="e">
        <f>INDEX([1]!tblLoc[Score],MATCH(INDEX([1]!tblOrg[Loc],MATCH(#REF!,[1]!tblOrg[Abbr],0)),[1]!tblLoc[Loc],0))</f>
        <v>#REF!</v>
      </c>
      <c r="U1733" s="6">
        <f>IFERROR(INDEX([1]!tblLoc[Score],MATCH(INDEX([1]!tblOrg[Loc],MATCH(INDEX(FacList,MATCH(tblTeamSch[[#This Row],[Facility]],INDEX(FacList,,1),0),3),[1]!tblOrg[Org Num],0)),[1]!tblLoc[Loc],0)),"")</f>
        <v>10</v>
      </c>
      <c r="V1733" s="6">
        <f>IF(OR(tblTeamSch[[#This Row],[Court]]="",tblTeamSch[[#This Row],[Home]]&gt;0),0,IF(tblTeamSch[[#This Row],[Court]]&lt;10,0,IF(tblTeamSch[[#This Row],[Home Court]]=10,0,10)))</f>
        <v>10</v>
      </c>
      <c r="W1733" s="6" t="e">
        <f>COUNTIFS(tblTeamSch[Travel Score for Game],10,tblTeamSch[Home],0,#REF!,#REF!)</f>
        <v>#REF!</v>
      </c>
      <c r="X1733" s="6" t="str">
        <f>IFERROR(INDEX(tblTeamSch[Overall Travel Score],MATCH(tblTeamSch[[#This Row],[Opponent]],tblTeamSch[Team],0)),"")</f>
        <v/>
      </c>
      <c r="Y1733" s="6" cm="1">
        <f t="array" ref="Y1733">IF(Y1732="Num",1,IF(Y1732="","",IF(Y1732+1&gt;TotalNumRegGames*2,"",Y1732+1)))</f>
        <v>1732</v>
      </c>
    </row>
    <row r="1734" spans="1:25" ht="13.35" customHeight="1" x14ac:dyDescent="0.3">
      <c r="A1734" s="6" cm="1">
        <f t="array" ref="A17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226</v>
      </c>
      <c r="B1734" s="6" cm="1">
        <f t="array" ref="B17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4" s="6">
        <f>IFERROR(INDEX([1]!tblSchedule[Week Game Scheduled],MATCH(tblTeamSch[[#This Row],[Game Num]],[1]!tblSchedule[GameNum],0)),"")</f>
        <v>50</v>
      </c>
      <c r="D1734" s="6">
        <f>IFERROR(INDEX([1]!tblSchedule[Round],MATCH(tblTeamSch[[#This Row],[Game Num]],[1]!tblSchedule[GameNum],0)),"")</f>
        <v>2</v>
      </c>
      <c r="E1734" s="6">
        <f>IFERROR(INDEX([1]!tblSchedule[Rnd Sch],MATCH(tblTeamSch[[#This Row],[Game Num]],[1]!tblSchedule[GameNum],0)),"")</f>
        <v>2</v>
      </c>
      <c r="F1734" s="6" t="str">
        <f>IFERROR(INDEX([1]!tblSchedule[DLC],MATCH(tblTeamSch[[#This Row],[Game Num]],[1]!tblSchedule[GameNum],0)),"")</f>
        <v>6B1AA</v>
      </c>
      <c r="G1734" s="7" t="str">
        <f>IFERROR(INDEX([1]!tblSchedule[Facility],MATCH(tblTeamSch[[#This Row],[Game Num]],[1]!tblSchedule[GameNum],0)),"")</f>
        <v>St Mary Academy Gym</v>
      </c>
      <c r="H1734" s="8">
        <f>IFERROR(INDEX([1]!tblSchedule[Game Date],MATCH(tblTeamSch[[#This Row],[Game Num]],[1]!tblSchedule[GameNum],0)),"")</f>
        <v>46004</v>
      </c>
      <c r="I1734" s="9">
        <f>IFERROR(INDEX([1]!tblSchedule[Game Time],MATCH(tblTeamSch[[#This Row],[Game Num]],[1]!tblSchedule[GameNum],0)),"")</f>
        <v>0.375</v>
      </c>
      <c r="J1734" s="10" t="str">
        <f>IFERROR(INDEX([1]!tblTeams[Organization],MATCH(tblTeamSch[[#This Row],[Team]],[1]!tblTeams[Team],0)),"")</f>
        <v>St. Mary Academy</v>
      </c>
      <c r="K1734" s="10" t="str">
        <f>IFERROR(INDEX([1]!tblOrg[Abbr],MATCH(tblTeamSch[[#This Row],[Org]],[1]!tblOrg[Organization],0)),"")</f>
        <v>Mary</v>
      </c>
      <c r="L1734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4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1734" s="6"/>
      <c r="O1734" s="6"/>
      <c r="P1734" s="6"/>
      <c r="Q1734" s="6">
        <f>INDEX([1]!tblSchedule[Home Game],MATCH(tblTeamSch[[#This Row],[Game Num]],[1]!tblSchedule[GameNum],0))</f>
        <v>1</v>
      </c>
      <c r="R1734" s="7" t="e">
        <f>IF(COUNTIFS(tblTeamSch[Team],tblTeamSch[[#This Row],[Team]],#REF!,1)&gt;1,"Y","")</f>
        <v>#REF!</v>
      </c>
      <c r="S1734" s="6">
        <f>INDEX([1]!tblLoc[Score],MATCH(INDEX([1]!tblOrg[Loc],MATCH(tblTeamSch[[#This Row],[Org]],[1]!tblOrg[Organization],0)),[1]!tblLoc[Loc],0))</f>
        <v>4</v>
      </c>
      <c r="T1734" s="6" t="e">
        <f>INDEX([1]!tblLoc[Score],MATCH(INDEX([1]!tblOrg[Loc],MATCH(#REF!,[1]!tblOrg[Abbr],0)),[1]!tblLoc[Loc],0))</f>
        <v>#REF!</v>
      </c>
      <c r="U1734" s="6">
        <f>IFERROR(INDEX([1]!tblLoc[Score],MATCH(INDEX([1]!tblOrg[Loc],MATCH(INDEX(FacList,MATCH(tblTeamSch[[#This Row],[Facility]],INDEX(FacList,,1),0),3),[1]!tblOrg[Org Num],0)),[1]!tblLoc[Loc],0)),"")</f>
        <v>4</v>
      </c>
      <c r="V1734" s="6">
        <f>IF(OR(tblTeamSch[[#This Row],[Court]]="",tblTeamSch[[#This Row],[Home]]&gt;0),0,IF(tblTeamSch[[#This Row],[Court]]&lt;10,0,IF(tblTeamSch[[#This Row],[Home Court]]=10,0,10)))</f>
        <v>0</v>
      </c>
      <c r="W1734" s="6" t="e">
        <f>COUNTIFS(tblTeamSch[Travel Score for Game],10,tblTeamSch[Home],0,#REF!,#REF!)</f>
        <v>#REF!</v>
      </c>
      <c r="X1734" s="6" t="str">
        <f>IFERROR(INDEX(tblTeamSch[Overall Travel Score],MATCH(tblTeamSch[[#This Row],[Opponent]],tblTeamSch[Team],0)),"")</f>
        <v/>
      </c>
      <c r="Y1734" s="6" cm="1">
        <f t="array" ref="Y1734">IF(Y1733="Num",1,IF(Y1733="","",IF(Y1733+1&gt;TotalNumRegGames*2,"",Y1733+1)))</f>
        <v>1733</v>
      </c>
    </row>
    <row r="1735" spans="1:25" ht="13.35" customHeight="1" x14ac:dyDescent="0.3">
      <c r="A1735" s="6" cm="1">
        <f t="array" ref="A17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233</v>
      </c>
      <c r="B1735" s="6" cm="1">
        <f t="array" ref="B17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35" s="6">
        <f>IFERROR(INDEX([1]!tblSchedule[Week Game Scheduled],MATCH(tblTeamSch[[#This Row],[Game Num]],[1]!tblSchedule[GameNum],0)),"")</f>
        <v>6</v>
      </c>
      <c r="D1735" s="6">
        <f>IFERROR(INDEX([1]!tblSchedule[Round],MATCH(tblTeamSch[[#This Row],[Game Num]],[1]!tblSchedule[GameNum],0)),"")</f>
        <v>3</v>
      </c>
      <c r="E1735" s="6">
        <f>IFERROR(INDEX([1]!tblSchedule[Rnd Sch],MATCH(tblTeamSch[[#This Row],[Game Num]],[1]!tblSchedule[GameNum],0)),"")</f>
        <v>3</v>
      </c>
      <c r="F1735" s="6" t="str">
        <f>IFERROR(INDEX([1]!tblSchedule[DLC],MATCH(tblTeamSch[[#This Row],[Game Num]],[1]!tblSchedule[GameNum],0)),"")</f>
        <v>6B1AA</v>
      </c>
      <c r="G1735" s="7" t="str">
        <f>IFERROR(INDEX([1]!tblSchedule[Facility],MATCH(tblTeamSch[[#This Row],[Game Num]],[1]!tblSchedule[GameNum],0)),"")</f>
        <v>ST. RAPHAEL GYMNASIUM</v>
      </c>
      <c r="H1735" s="8">
        <f>IFERROR(INDEX([1]!tblSchedule[Game Date],MATCH(tblTeamSch[[#This Row],[Game Num]],[1]!tblSchedule[GameNum],0)),"")</f>
        <v>46026</v>
      </c>
      <c r="I1735" s="9">
        <f>IFERROR(INDEX([1]!tblSchedule[Game Time],MATCH(tblTeamSch[[#This Row],[Game Num]],[1]!tblSchedule[GameNum],0)),"")</f>
        <v>0.625</v>
      </c>
      <c r="J1735" s="10" t="str">
        <f>IFERROR(INDEX([1]!tblTeams[Organization],MATCH(tblTeamSch[[#This Row],[Team]],[1]!tblTeams[Team],0)),"")</f>
        <v>St. Mary Academy</v>
      </c>
      <c r="K1735" s="10" t="str">
        <f>IFERROR(INDEX([1]!tblOrg[Abbr],MATCH(tblTeamSch[[#This Row],[Org]],[1]!tblOrg[Organization],0)),"")</f>
        <v>Mary</v>
      </c>
      <c r="L1735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5" s="10" t="str">
        <f>IFERROR(INDEX(IF(tblTeamSch[[#This Row],[1vs2]]=1,[1]!tblSchedule[Team 2 Name],[1]!tblSchedule[Team 1 Name]),MATCH(tblTeamSch[[#This Row],[Game Num]],[1]!tblSchedule[GameNum],0)),"")</f>
        <v>St. Raphael BB 6B #1</v>
      </c>
      <c r="N1735" s="6"/>
      <c r="O1735" s="6"/>
      <c r="P1735" s="6"/>
      <c r="Q1735" s="6">
        <f>INDEX([1]!tblSchedule[Home Game],MATCH(tblTeamSch[[#This Row],[Game Num]],[1]!tblSchedule[GameNum],0))</f>
        <v>1</v>
      </c>
      <c r="R1735" s="7" t="e">
        <f>IF(COUNTIFS(tblTeamSch[Team],tblTeamSch[[#This Row],[Team]],#REF!,1)&gt;1,"Y","")</f>
        <v>#REF!</v>
      </c>
      <c r="S1735" s="6">
        <f>INDEX([1]!tblLoc[Score],MATCH(INDEX([1]!tblOrg[Loc],MATCH(tblTeamSch[[#This Row],[Org]],[1]!tblOrg[Organization],0)),[1]!tblLoc[Loc],0))</f>
        <v>4</v>
      </c>
      <c r="T1735" s="6" t="e">
        <f>INDEX([1]!tblLoc[Score],MATCH(INDEX([1]!tblOrg[Loc],MATCH(#REF!,[1]!tblOrg[Abbr],0)),[1]!tblLoc[Loc],0))</f>
        <v>#REF!</v>
      </c>
      <c r="U1735" s="6">
        <f>IFERROR(INDEX([1]!tblLoc[Score],MATCH(INDEX([1]!tblOrg[Loc],MATCH(INDEX(FacList,MATCH(tblTeamSch[[#This Row],[Facility]],INDEX(FacList,,1),0),3),[1]!tblOrg[Org Num],0)),[1]!tblLoc[Loc],0)),"")</f>
        <v>0</v>
      </c>
      <c r="V1735" s="6">
        <f>IF(OR(tblTeamSch[[#This Row],[Court]]="",tblTeamSch[[#This Row],[Home]]&gt;0),0,IF(tblTeamSch[[#This Row],[Court]]&lt;10,0,IF(tblTeamSch[[#This Row],[Home Court]]=10,0,10)))</f>
        <v>0</v>
      </c>
      <c r="W1735" s="6" t="e">
        <f>COUNTIFS(tblTeamSch[Travel Score for Game],10,tblTeamSch[Home],0,#REF!,#REF!)</f>
        <v>#REF!</v>
      </c>
      <c r="X1735" s="6" t="str">
        <f>IFERROR(INDEX(tblTeamSch[Overall Travel Score],MATCH(tblTeamSch[[#This Row],[Opponent]],tblTeamSch[Team],0)),"")</f>
        <v/>
      </c>
      <c r="Y1735" s="6" cm="1">
        <f t="array" ref="Y1735">IF(Y1734="Num",1,IF(Y1734="","",IF(Y1734+1&gt;TotalNumRegGames*2,"",Y1734+1)))</f>
        <v>1734</v>
      </c>
    </row>
    <row r="1736" spans="1:25" ht="13.35" customHeight="1" x14ac:dyDescent="0.3">
      <c r="A1736" s="6" cm="1">
        <f t="array" ref="A17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238</v>
      </c>
      <c r="B1736" s="6" cm="1">
        <f t="array" ref="B17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6" s="6">
        <f>IFERROR(INDEX([1]!tblSchedule[Week Game Scheduled],MATCH(tblTeamSch[[#This Row],[Game Num]],[1]!tblSchedule[GameNum],0)),"")</f>
        <v>7</v>
      </c>
      <c r="D1736" s="6">
        <f>IFERROR(INDEX([1]!tblSchedule[Round],MATCH(tblTeamSch[[#This Row],[Game Num]],[1]!tblSchedule[GameNum],0)),"")</f>
        <v>4</v>
      </c>
      <c r="E1736" s="6">
        <f>IFERROR(INDEX([1]!tblSchedule[Rnd Sch],MATCH(tblTeamSch[[#This Row],[Game Num]],[1]!tblSchedule[GameNum],0)),"")</f>
        <v>4</v>
      </c>
      <c r="F1736" s="6" t="str">
        <f>IFERROR(INDEX([1]!tblSchedule[DLC],MATCH(tblTeamSch[[#This Row],[Game Num]],[1]!tblSchedule[GameNum],0)),"")</f>
        <v>6B1AA</v>
      </c>
      <c r="G1736" s="7" t="str">
        <f>IFERROR(INDEX([1]!tblSchedule[Facility],MATCH(tblTeamSch[[#This Row],[Game Num]],[1]!tblSchedule[GameNum],0)),"")</f>
        <v>St. Agnes Gym</v>
      </c>
      <c r="H1736" s="8">
        <f>IFERROR(INDEX([1]!tblSchedule[Game Date],MATCH(tblTeamSch[[#This Row],[Game Num]],[1]!tblSchedule[GameNum],0)),"")</f>
        <v>46033</v>
      </c>
      <c r="I1736" s="9">
        <f>IFERROR(INDEX([1]!tblSchedule[Game Time],MATCH(tblTeamSch[[#This Row],[Game Num]],[1]!tblSchedule[GameNum],0)),"")</f>
        <v>0.58333333333333337</v>
      </c>
      <c r="J1736" s="10" t="str">
        <f>IFERROR(INDEX([1]!tblTeams[Organization],MATCH(tblTeamSch[[#This Row],[Team]],[1]!tblTeams[Team],0)),"")</f>
        <v>St. Mary Academy</v>
      </c>
      <c r="K1736" s="10" t="str">
        <f>IFERROR(INDEX([1]!tblOrg[Abbr],MATCH(tblTeamSch[[#This Row],[Org]],[1]!tblOrg[Organization],0)),"")</f>
        <v>Mary</v>
      </c>
      <c r="L1736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6" s="10" t="str">
        <f>IFERROR(INDEX(IF(tblTeamSch[[#This Row],[1vs2]]=1,[1]!tblSchedule[Team 2 Name],[1]!tblSchedule[Team 1 Name]),MATCH(tblTeamSch[[#This Row],[Game Num]],[1]!tblSchedule[GameNum],0)),"")</f>
        <v>St Agnes BB 6B#1</v>
      </c>
      <c r="N1736" s="6"/>
      <c r="O1736" s="6"/>
      <c r="P1736" s="6"/>
      <c r="Q1736" s="6">
        <f>INDEX([1]!tblSchedule[Home Game],MATCH(tblTeamSch[[#This Row],[Game Num]],[1]!tblSchedule[GameNum],0))</f>
        <v>1</v>
      </c>
      <c r="R1736" s="7" t="e">
        <f>IF(COUNTIFS(tblTeamSch[Team],tblTeamSch[[#This Row],[Team]],#REF!,1)&gt;1,"Y","")</f>
        <v>#REF!</v>
      </c>
      <c r="S1736" s="6">
        <f>INDEX([1]!tblLoc[Score],MATCH(INDEX([1]!tblOrg[Loc],MATCH(tblTeamSch[[#This Row],[Org]],[1]!tblOrg[Organization],0)),[1]!tblLoc[Loc],0))</f>
        <v>4</v>
      </c>
      <c r="T1736" s="6" t="e">
        <f>INDEX([1]!tblLoc[Score],MATCH(INDEX([1]!tblOrg[Loc],MATCH(#REF!,[1]!tblOrg[Abbr],0)),[1]!tblLoc[Loc],0))</f>
        <v>#REF!</v>
      </c>
      <c r="U1736" s="6">
        <f>IFERROR(INDEX([1]!tblLoc[Score],MATCH(INDEX([1]!tblOrg[Loc],MATCH(INDEX(FacList,MATCH(tblTeamSch[[#This Row],[Facility]],INDEX(FacList,,1),0),3),[1]!tblOrg[Org Num],0)),[1]!tblLoc[Loc],0)),"")</f>
        <v>0</v>
      </c>
      <c r="V1736" s="6">
        <f>IF(OR(tblTeamSch[[#This Row],[Court]]="",tblTeamSch[[#This Row],[Home]]&gt;0),0,IF(tblTeamSch[[#This Row],[Court]]&lt;10,0,IF(tblTeamSch[[#This Row],[Home Court]]=10,0,10)))</f>
        <v>0</v>
      </c>
      <c r="W1736" s="6" t="e">
        <f>COUNTIFS(tblTeamSch[Travel Score for Game],10,tblTeamSch[Home],0,#REF!,#REF!)</f>
        <v>#REF!</v>
      </c>
      <c r="X1736" s="6" t="str">
        <f>IFERROR(INDEX(tblTeamSch[Overall Travel Score],MATCH(tblTeamSch[[#This Row],[Opponent]],tblTeamSch[Team],0)),"")</f>
        <v/>
      </c>
      <c r="Y1736" s="6" cm="1">
        <f t="array" ref="Y1736">IF(Y1735="Num",1,IF(Y1735="","",IF(Y1735+1&gt;TotalNumRegGames*2,"",Y1735+1)))</f>
        <v>1735</v>
      </c>
    </row>
    <row r="1737" spans="1:25" ht="13.35" customHeight="1" x14ac:dyDescent="0.3">
      <c r="A1737" s="6" cm="1">
        <f t="array" ref="A17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244</v>
      </c>
      <c r="B1737" s="6" cm="1">
        <f t="array" ref="B17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7" s="6">
        <f>IFERROR(INDEX([1]!tblSchedule[Week Game Scheduled],MATCH(tblTeamSch[[#This Row],[Game Num]],[1]!tblSchedule[GameNum],0)),"")</f>
        <v>8</v>
      </c>
      <c r="D1737" s="6">
        <f>IFERROR(INDEX([1]!tblSchedule[Round],MATCH(tblTeamSch[[#This Row],[Game Num]],[1]!tblSchedule[GameNum],0)),"")</f>
        <v>5</v>
      </c>
      <c r="E1737" s="6">
        <f>IFERROR(INDEX([1]!tblSchedule[Rnd Sch],MATCH(tblTeamSch[[#This Row],[Game Num]],[1]!tblSchedule[GameNum],0)),"")</f>
        <v>5</v>
      </c>
      <c r="F1737" s="6" t="str">
        <f>IFERROR(INDEX([1]!tblSchedule[DLC],MATCH(tblTeamSch[[#This Row],[Game Num]],[1]!tblSchedule[GameNum],0)),"")</f>
        <v>6B1AA</v>
      </c>
      <c r="G1737" s="7" t="str">
        <f>IFERROR(INDEX([1]!tblSchedule[Facility],MATCH(tblTeamSch[[#This Row],[Game Num]],[1]!tblSchedule[GameNum],0)),"")</f>
        <v>St Lawrence</v>
      </c>
      <c r="H1737" s="8">
        <f>IFERROR(INDEX([1]!tblSchedule[Game Date],MATCH(tblTeamSch[[#This Row],[Game Num]],[1]!tblSchedule[GameNum],0)),"")</f>
        <v>46040</v>
      </c>
      <c r="I1737" s="9">
        <f>IFERROR(INDEX([1]!tblSchedule[Game Time],MATCH(tblTeamSch[[#This Row],[Game Num]],[1]!tblSchedule[GameNum],0)),"")</f>
        <v>0.66666666666666663</v>
      </c>
      <c r="J1737" s="10" t="str">
        <f>IFERROR(INDEX([1]!tblTeams[Organization],MATCH(tblTeamSch[[#This Row],[Team]],[1]!tblTeams[Team],0)),"")</f>
        <v>St. Mary Academy</v>
      </c>
      <c r="K1737" s="10" t="str">
        <f>IFERROR(INDEX([1]!tblOrg[Abbr],MATCH(tblTeamSch[[#This Row],[Org]],[1]!tblOrg[Organization],0)),"")</f>
        <v>Mary</v>
      </c>
      <c r="L1737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7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1737" s="6"/>
      <c r="O1737" s="6"/>
      <c r="P1737" s="6"/>
      <c r="Q1737" s="6">
        <f>INDEX([1]!tblSchedule[Home Game],MATCH(tblTeamSch[[#This Row],[Game Num]],[1]!tblSchedule[GameNum],0))</f>
        <v>1</v>
      </c>
      <c r="R1737" s="7" t="e">
        <f>IF(COUNTIFS(tblTeamSch[Team],tblTeamSch[[#This Row],[Team]],#REF!,1)&gt;1,"Y","")</f>
        <v>#REF!</v>
      </c>
      <c r="S1737" s="6">
        <f>INDEX([1]!tblLoc[Score],MATCH(INDEX([1]!tblOrg[Loc],MATCH(tblTeamSch[[#This Row],[Org]],[1]!tblOrg[Organization],0)),[1]!tblLoc[Loc],0))</f>
        <v>4</v>
      </c>
      <c r="T1737" s="6" t="e">
        <f>INDEX([1]!tblLoc[Score],MATCH(INDEX([1]!tblOrg[Loc],MATCH(#REF!,[1]!tblOrg[Abbr],0)),[1]!tblLoc[Loc],0))</f>
        <v>#REF!</v>
      </c>
      <c r="U1737" s="6">
        <f>IFERROR(INDEX([1]!tblLoc[Score],MATCH(INDEX([1]!tblOrg[Loc],MATCH(INDEX(FacList,MATCH(tblTeamSch[[#This Row],[Facility]],INDEX(FacList,,1),0),3),[1]!tblOrg[Org Num],0)),[1]!tblLoc[Loc],0)),"")</f>
        <v>10</v>
      </c>
      <c r="V1737" s="6">
        <f>IF(OR(tblTeamSch[[#This Row],[Court]]="",tblTeamSch[[#This Row],[Home]]&gt;0),0,IF(tblTeamSch[[#This Row],[Court]]&lt;10,0,IF(tblTeamSch[[#This Row],[Home Court]]=10,0,10)))</f>
        <v>0</v>
      </c>
      <c r="W1737" s="6" t="e">
        <f>COUNTIFS(tblTeamSch[Travel Score for Game],10,tblTeamSch[Home],0,#REF!,#REF!)</f>
        <v>#REF!</v>
      </c>
      <c r="X1737" s="6" t="str">
        <f>IFERROR(INDEX(tblTeamSch[Overall Travel Score],MATCH(tblTeamSch[[#This Row],[Opponent]],tblTeamSch[Team],0)),"")</f>
        <v/>
      </c>
      <c r="Y1737" s="6" cm="1">
        <f t="array" ref="Y1737">IF(Y1736="Num",1,IF(Y1736="","",IF(Y1736+1&gt;TotalNumRegGames*2,"",Y1736+1)))</f>
        <v>1736</v>
      </c>
    </row>
    <row r="1738" spans="1:25" ht="13.35" customHeight="1" x14ac:dyDescent="0.3">
      <c r="A1738" s="6" cm="1">
        <f t="array" ref="A17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250</v>
      </c>
      <c r="B1738" s="6" cm="1">
        <f t="array" ref="B17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8" s="6">
        <f>IFERROR(INDEX([1]!tblSchedule[Week Game Scheduled],MATCH(tblTeamSch[[#This Row],[Game Num]],[1]!tblSchedule[GameNum],0)),"")</f>
        <v>9</v>
      </c>
      <c r="D1738" s="6">
        <f>IFERROR(INDEX([1]!tblSchedule[Round],MATCH(tblTeamSch[[#This Row],[Game Num]],[1]!tblSchedule[GameNum],0)),"")</f>
        <v>6</v>
      </c>
      <c r="E1738" s="6">
        <f>IFERROR(INDEX([1]!tblSchedule[Rnd Sch],MATCH(tblTeamSch[[#This Row],[Game Num]],[1]!tblSchedule[GameNum],0)),"")</f>
        <v>6</v>
      </c>
      <c r="F1738" s="6" t="str">
        <f>IFERROR(INDEX([1]!tblSchedule[DLC],MATCH(tblTeamSch[[#This Row],[Game Num]],[1]!tblSchedule[GameNum],0)),"")</f>
        <v>6B1AA</v>
      </c>
      <c r="G1738" s="7" t="str">
        <f>IFERROR(INDEX([1]!tblSchedule[Facility],MATCH(tblTeamSch[[#This Row],[Game Num]],[1]!tblSchedule[GameNum],0)),"")</f>
        <v>Holy Spirit Gym</v>
      </c>
      <c r="H1738" s="8">
        <f>IFERROR(INDEX([1]!tblSchedule[Game Date],MATCH(tblTeamSch[[#This Row],[Game Num]],[1]!tblSchedule[GameNum],0)),"")</f>
        <v>46047</v>
      </c>
      <c r="I1738" s="9">
        <f>IFERROR(INDEX([1]!tblSchedule[Game Time],MATCH(tblTeamSch[[#This Row],[Game Num]],[1]!tblSchedule[GameNum],0)),"")</f>
        <v>0.58333333333333337</v>
      </c>
      <c r="J1738" s="10" t="str">
        <f>IFERROR(INDEX([1]!tblTeams[Organization],MATCH(tblTeamSch[[#This Row],[Team]],[1]!tblTeams[Team],0)),"")</f>
        <v>St. Mary Academy</v>
      </c>
      <c r="K1738" s="10" t="str">
        <f>IFERROR(INDEX([1]!tblOrg[Abbr],MATCH(tblTeamSch[[#This Row],[Org]],[1]!tblOrg[Organization],0)),"")</f>
        <v>Mary</v>
      </c>
      <c r="L1738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8" s="10" t="str">
        <f>IFERROR(INDEX(IF(tblTeamSch[[#This Row],[1vs2]]=1,[1]!tblSchedule[Team 2 Name],[1]!tblSchedule[Team 1 Name]),MATCH(tblTeamSch[[#This Row],[Game Num]],[1]!tblSchedule[GameNum],0)),"")</f>
        <v>Holy Spirit BBB 6#1</v>
      </c>
      <c r="N1738" s="6"/>
      <c r="O1738" s="6"/>
      <c r="P1738" s="6"/>
      <c r="Q1738" s="6">
        <f>INDEX([1]!tblSchedule[Home Game],MATCH(tblTeamSch[[#This Row],[Game Num]],[1]!tblSchedule[GameNum],0))</f>
        <v>1</v>
      </c>
      <c r="R1738" s="7" t="e">
        <f>IF(COUNTIFS(tblTeamSch[Team],tblTeamSch[[#This Row],[Team]],#REF!,1)&gt;1,"Y","")</f>
        <v>#REF!</v>
      </c>
      <c r="S1738" s="6">
        <f>INDEX([1]!tblLoc[Score],MATCH(INDEX([1]!tblOrg[Loc],MATCH(tblTeamSch[[#This Row],[Org]],[1]!tblOrg[Organization],0)),[1]!tblLoc[Loc],0))</f>
        <v>4</v>
      </c>
      <c r="T1738" s="6" t="e">
        <f>INDEX([1]!tblLoc[Score],MATCH(INDEX([1]!tblOrg[Loc],MATCH(#REF!,[1]!tblOrg[Abbr],0)),[1]!tblLoc[Loc],0))</f>
        <v>#REF!</v>
      </c>
      <c r="U1738" s="6">
        <f>IFERROR(INDEX([1]!tblLoc[Score],MATCH(INDEX([1]!tblOrg[Loc],MATCH(INDEX(FacList,MATCH(tblTeamSch[[#This Row],[Facility]],INDEX(FacList,,1),0),3),[1]!tblOrg[Org Num],0)),[1]!tblLoc[Loc],0)),"")</f>
        <v>0</v>
      </c>
      <c r="V1738" s="6">
        <f>IF(OR(tblTeamSch[[#This Row],[Court]]="",tblTeamSch[[#This Row],[Home]]&gt;0),0,IF(tblTeamSch[[#This Row],[Court]]&lt;10,0,IF(tblTeamSch[[#This Row],[Home Court]]=10,0,10)))</f>
        <v>0</v>
      </c>
      <c r="W1738" s="6" t="e">
        <f>COUNTIFS(tblTeamSch[Travel Score for Game],10,tblTeamSch[Home],0,#REF!,#REF!)</f>
        <v>#REF!</v>
      </c>
      <c r="X1738" s="6" t="str">
        <f>IFERROR(INDEX(tblTeamSch[Overall Travel Score],MATCH(tblTeamSch[[#This Row],[Opponent]],tblTeamSch[Team],0)),"")</f>
        <v/>
      </c>
      <c r="Y1738" s="6" cm="1">
        <f t="array" ref="Y1738">IF(Y1737="Num",1,IF(Y1737="","",IF(Y1737+1&gt;TotalNumRegGames*2,"",Y1737+1)))</f>
        <v>1737</v>
      </c>
    </row>
    <row r="1739" spans="1:25" ht="13.35" customHeight="1" x14ac:dyDescent="0.3">
      <c r="A1739" s="6" cm="1">
        <f t="array" ref="A17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256</v>
      </c>
      <c r="B1739" s="6" cm="1">
        <f t="array" ref="B17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39" s="6">
        <f>IFERROR(INDEX([1]!tblSchedule[Week Game Scheduled],MATCH(tblTeamSch[[#This Row],[Game Num]],[1]!tblSchedule[GameNum],0)),"")</f>
        <v>10</v>
      </c>
      <c r="D1739" s="6">
        <f>IFERROR(INDEX([1]!tblSchedule[Round],MATCH(tblTeamSch[[#This Row],[Game Num]],[1]!tblSchedule[GameNum],0)),"")</f>
        <v>7</v>
      </c>
      <c r="E1739" s="6">
        <f>IFERROR(INDEX([1]!tblSchedule[Rnd Sch],MATCH(tblTeamSch[[#This Row],[Game Num]],[1]!tblSchedule[GameNum],0)),"")</f>
        <v>7</v>
      </c>
      <c r="F1739" s="6" t="str">
        <f>IFERROR(INDEX([1]!tblSchedule[DLC],MATCH(tblTeamSch[[#This Row],[Game Num]],[1]!tblSchedule[GameNum],0)),"")</f>
        <v>6B1AA</v>
      </c>
      <c r="G1739" s="7" t="str">
        <f>IFERROR(INDEX([1]!tblSchedule[Facility],MATCH(tblTeamSch[[#This Row],[Game Num]],[1]!tblSchedule[GameNum],0)),"")</f>
        <v>St. Stephen Martyr Gym</v>
      </c>
      <c r="H1739" s="8">
        <f>IFERROR(INDEX([1]!tblSchedule[Game Date],MATCH(tblTeamSch[[#This Row],[Game Num]],[1]!tblSchedule[GameNum],0)),"")</f>
        <v>46054</v>
      </c>
      <c r="I1739" s="9">
        <f>IFERROR(INDEX([1]!tblSchedule[Game Time],MATCH(tblTeamSch[[#This Row],[Game Num]],[1]!tblSchedule[GameNum],0)),"")</f>
        <v>0.625</v>
      </c>
      <c r="J1739" s="10" t="str">
        <f>IFERROR(INDEX([1]!tblTeams[Organization],MATCH(tblTeamSch[[#This Row],[Team]],[1]!tblTeams[Team],0)),"")</f>
        <v>St. Mary Academy</v>
      </c>
      <c r="K1739" s="10" t="str">
        <f>IFERROR(INDEX([1]!tblOrg[Abbr],MATCH(tblTeamSch[[#This Row],[Org]],[1]!tblOrg[Organization],0)),"")</f>
        <v>Mary</v>
      </c>
      <c r="L1739" s="10" t="str">
        <f>IFERROR(INDEX(IF(tblTeamSch[[#This Row],[1vs2]]=1,[1]!tblSchedule[Team 1 Name],[1]!tblSchedule[Team 2 Name]),MATCH(tblTeamSch[[#This Row],[Game Num]],[1]!tblSchedule[GameNum],0)),"")</f>
        <v>St. Mary BB 6B - Green</v>
      </c>
      <c r="M1739" s="10" t="str">
        <f>IFERROR(INDEX(IF(tblTeamSch[[#This Row],[1vs2]]=1,[1]!tblSchedule[Team 2 Name],[1]!tblSchedule[Team 1 Name]),MATCH(tblTeamSch[[#This Row],[Game Num]],[1]!tblSchedule[GameNum],0)),"")</f>
        <v>St Patrick BB 6Boys #1</v>
      </c>
      <c r="N1739" s="6"/>
      <c r="O1739" s="6"/>
      <c r="P1739" s="6"/>
      <c r="Q1739" s="6">
        <f>INDEX([1]!tblSchedule[Home Game],MATCH(tblTeamSch[[#This Row],[Game Num]],[1]!tblSchedule[GameNum],0))</f>
        <v>0</v>
      </c>
      <c r="R1739" s="7" t="e">
        <f>IF(COUNTIFS(tblTeamSch[Team],tblTeamSch[[#This Row],[Team]],#REF!,1)&gt;1,"Y","")</f>
        <v>#REF!</v>
      </c>
      <c r="S1739" s="6">
        <f>INDEX([1]!tblLoc[Score],MATCH(INDEX([1]!tblOrg[Loc],MATCH(tblTeamSch[[#This Row],[Org]],[1]!tblOrg[Organization],0)),[1]!tblLoc[Loc],0))</f>
        <v>4</v>
      </c>
      <c r="T1739" s="6" t="e">
        <f>INDEX([1]!tblLoc[Score],MATCH(INDEX([1]!tblOrg[Loc],MATCH(#REF!,[1]!tblOrg[Abbr],0)),[1]!tblLoc[Loc],0))</f>
        <v>#REF!</v>
      </c>
      <c r="U1739" s="6">
        <f>IFERROR(INDEX([1]!tblLoc[Score],MATCH(INDEX([1]!tblOrg[Loc],MATCH(INDEX(FacList,MATCH(tblTeamSch[[#This Row],[Facility]],INDEX(FacList,,1),0),3),[1]!tblOrg[Org Num],0)),[1]!tblLoc[Loc],0)),"")</f>
        <v>0</v>
      </c>
      <c r="V1739" s="6">
        <f>IF(OR(tblTeamSch[[#This Row],[Court]]="",tblTeamSch[[#This Row],[Home]]&gt;0),0,IF(tblTeamSch[[#This Row],[Court]]&lt;10,0,IF(tblTeamSch[[#This Row],[Home Court]]=10,0,10)))</f>
        <v>0</v>
      </c>
      <c r="W1739" s="6" t="e">
        <f>COUNTIFS(tblTeamSch[Travel Score for Game],10,tblTeamSch[Home],0,#REF!,#REF!)</f>
        <v>#REF!</v>
      </c>
      <c r="X1739" s="6" t="str">
        <f>IFERROR(INDEX(tblTeamSch[Overall Travel Score],MATCH(tblTeamSch[[#This Row],[Opponent]],tblTeamSch[Team],0)),"")</f>
        <v/>
      </c>
      <c r="Y1739" s="6" cm="1">
        <f t="array" ref="Y1739">IF(Y1738="Num",1,IF(Y1738="","",IF(Y1738+1&gt;TotalNumRegGames*2,"",Y1738+1)))</f>
        <v>1738</v>
      </c>
    </row>
    <row r="1740" spans="1:25" ht="13.35" customHeight="1" x14ac:dyDescent="0.3">
      <c r="A1740" s="6" cm="1">
        <f t="array" ref="A17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303</v>
      </c>
      <c r="B1740" s="6" cm="1">
        <f t="array" ref="B17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0" s="6">
        <f>IFERROR(INDEX([1]!tblSchedule[Week Game Scheduled],MATCH(tblTeamSch[[#This Row],[Game Num]],[1]!tblSchedule[GameNum],0)),"")</f>
        <v>49</v>
      </c>
      <c r="D1740" s="6">
        <f>IFERROR(INDEX([1]!tblSchedule[Round],MATCH(tblTeamSch[[#This Row],[Game Num]],[1]!tblSchedule[GameNum],0)),"")</f>
        <v>1</v>
      </c>
      <c r="E1740" s="6">
        <f>IFERROR(INDEX([1]!tblSchedule[Rnd Sch],MATCH(tblTeamSch[[#This Row],[Game Num]],[1]!tblSchedule[GameNum],0)),"")</f>
        <v>1</v>
      </c>
      <c r="F1740" s="6" t="str">
        <f>IFERROR(INDEX([1]!tblSchedule[DLC],MATCH(tblTeamSch[[#This Row],[Game Num]],[1]!tblSchedule[GameNum],0)),"")</f>
        <v>6B2AA</v>
      </c>
      <c r="G1740" s="7" t="str">
        <f>IFERROR(INDEX([1]!tblSchedule[Facility],MATCH(tblTeamSch[[#This Row],[Game Num]],[1]!tblSchedule[GameNum],0)),"")</f>
        <v>St. Michael Community Center</v>
      </c>
      <c r="H1740" s="8">
        <f>IFERROR(INDEX([1]!tblSchedule[Game Date],MATCH(tblTeamSch[[#This Row],[Game Num]],[1]!tblSchedule[GameNum],0)),"")</f>
        <v>45997</v>
      </c>
      <c r="I1740" s="9">
        <f>IFERROR(INDEX([1]!tblSchedule[Game Time],MATCH(tblTeamSch[[#This Row],[Game Num]],[1]!tblSchedule[GameNum],0)),"")</f>
        <v>0.375</v>
      </c>
      <c r="J1740" s="10" t="str">
        <f>IFERROR(INDEX([1]!tblTeams[Organization],MATCH(tblTeamSch[[#This Row],[Team]],[1]!tblTeams[Team],0)),"")</f>
        <v>St. Mary Academy</v>
      </c>
      <c r="K1740" s="10" t="str">
        <f>IFERROR(INDEX([1]!tblOrg[Abbr],MATCH(tblTeamSch[[#This Row],[Org]],[1]!tblOrg[Organization],0)),"")</f>
        <v>Mary</v>
      </c>
      <c r="L1740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0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1740" s="6"/>
      <c r="O1740" s="6"/>
      <c r="P1740" s="6"/>
      <c r="Q1740" s="6">
        <f>INDEX([1]!tblSchedule[Home Game],MATCH(tblTeamSch[[#This Row],[Game Num]],[1]!tblSchedule[GameNum],0))</f>
        <v>0</v>
      </c>
      <c r="R1740" s="7" t="e">
        <f>IF(COUNTIFS(tblTeamSch[Team],tblTeamSch[[#This Row],[Team]],#REF!,1)&gt;1,"Y","")</f>
        <v>#REF!</v>
      </c>
      <c r="S1740" s="6">
        <f>INDEX([1]!tblLoc[Score],MATCH(INDEX([1]!tblOrg[Loc],MATCH(tblTeamSch[[#This Row],[Org]],[1]!tblOrg[Organization],0)),[1]!tblLoc[Loc],0))</f>
        <v>4</v>
      </c>
      <c r="T1740" s="6" t="e">
        <f>INDEX([1]!tblLoc[Score],MATCH(INDEX([1]!tblOrg[Loc],MATCH(#REF!,[1]!tblOrg[Abbr],0)),[1]!tblLoc[Loc],0))</f>
        <v>#REF!</v>
      </c>
      <c r="U1740" s="6">
        <f>IFERROR(INDEX([1]!tblLoc[Score],MATCH(INDEX([1]!tblOrg[Loc],MATCH(INDEX(FacList,MATCH(tblTeamSch[[#This Row],[Facility]],INDEX(FacList,,1),0),3),[1]!tblOrg[Org Num],0)),[1]!tblLoc[Loc],0)),"")</f>
        <v>7</v>
      </c>
      <c r="V1740" s="6">
        <f>IF(OR(tblTeamSch[[#This Row],[Court]]="",tblTeamSch[[#This Row],[Home]]&gt;0),0,IF(tblTeamSch[[#This Row],[Court]]&lt;10,0,IF(tblTeamSch[[#This Row],[Home Court]]=10,0,10)))</f>
        <v>0</v>
      </c>
      <c r="W1740" s="6" t="e">
        <f>COUNTIFS(tblTeamSch[Travel Score for Game],10,tblTeamSch[Home],0,#REF!,#REF!)</f>
        <v>#REF!</v>
      </c>
      <c r="X1740" s="6" t="str">
        <f>IFERROR(INDEX(tblTeamSch[Overall Travel Score],MATCH(tblTeamSch[[#This Row],[Opponent]],tblTeamSch[Team],0)),"")</f>
        <v/>
      </c>
      <c r="Y1740" s="6" cm="1">
        <f t="array" ref="Y1740">IF(Y1739="Num",1,IF(Y1739="","",IF(Y1739+1&gt;TotalNumRegGames*2,"",Y1739+1)))</f>
        <v>1739</v>
      </c>
    </row>
    <row r="1741" spans="1:25" ht="13.35" customHeight="1" x14ac:dyDescent="0.3">
      <c r="A1741" s="6" cm="1">
        <f t="array" ref="A17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308</v>
      </c>
      <c r="B1741" s="6" cm="1">
        <f t="array" ref="B17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1" s="6">
        <f>IFERROR(INDEX([1]!tblSchedule[Week Game Scheduled],MATCH(tblTeamSch[[#This Row],[Game Num]],[1]!tblSchedule[GameNum],0)),"")</f>
        <v>50</v>
      </c>
      <c r="D1741" s="6">
        <f>IFERROR(INDEX([1]!tblSchedule[Round],MATCH(tblTeamSch[[#This Row],[Game Num]],[1]!tblSchedule[GameNum],0)),"")</f>
        <v>2</v>
      </c>
      <c r="E1741" s="6">
        <f>IFERROR(INDEX([1]!tblSchedule[Rnd Sch],MATCH(tblTeamSch[[#This Row],[Game Num]],[1]!tblSchedule[GameNum],0)),"")</f>
        <v>2</v>
      </c>
      <c r="F1741" s="6" t="str">
        <f>IFERROR(INDEX([1]!tblSchedule[DLC],MATCH(tblTeamSch[[#This Row],[Game Num]],[1]!tblSchedule[GameNum],0)),"")</f>
        <v>6B2AA</v>
      </c>
      <c r="G1741" s="7" t="str">
        <f>IFERROR(INDEX([1]!tblSchedule[Facility],MATCH(tblTeamSch[[#This Row],[Game Num]],[1]!tblSchedule[GameNum],0)),"")</f>
        <v>St Edward Gym</v>
      </c>
      <c r="H1741" s="8">
        <f>IFERROR(INDEX([1]!tblSchedule[Game Date],MATCH(tblTeamSch[[#This Row],[Game Num]],[1]!tblSchedule[GameNum],0)),"")</f>
        <v>46004</v>
      </c>
      <c r="I1741" s="9">
        <f>IFERROR(INDEX([1]!tblSchedule[Game Time],MATCH(tblTeamSch[[#This Row],[Game Num]],[1]!tblSchedule[GameNum],0)),"")</f>
        <v>0.375</v>
      </c>
      <c r="J1741" s="10" t="str">
        <f>IFERROR(INDEX([1]!tblTeams[Organization],MATCH(tblTeamSch[[#This Row],[Team]],[1]!tblTeams[Team],0)),"")</f>
        <v>St. Mary Academy</v>
      </c>
      <c r="K1741" s="10" t="str">
        <f>IFERROR(INDEX([1]!tblOrg[Abbr],MATCH(tblTeamSch[[#This Row],[Org]],[1]!tblOrg[Organization],0)),"")</f>
        <v>Mary</v>
      </c>
      <c r="L1741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1" s="10" t="str">
        <f>IFERROR(INDEX(IF(tblTeamSch[[#This Row],[1vs2]]=1,[1]!tblSchedule[Team 2 Name],[1]!tblSchedule[Team 1 Name]),MATCH(tblTeamSch[[#This Row],[Game Num]],[1]!tblSchedule[GameNum],0)),"")</f>
        <v>St. Raphael BB 6B #2</v>
      </c>
      <c r="N1741" s="6"/>
      <c r="O1741" s="6"/>
      <c r="P1741" s="6"/>
      <c r="Q1741" s="6">
        <f>INDEX([1]!tblSchedule[Home Game],MATCH(tblTeamSch[[#This Row],[Game Num]],[1]!tblSchedule[GameNum],0))</f>
        <v>0</v>
      </c>
      <c r="R1741" s="7" t="e">
        <f>IF(COUNTIFS(tblTeamSch[Team],tblTeamSch[[#This Row],[Team]],#REF!,1)&gt;1,"Y","")</f>
        <v>#REF!</v>
      </c>
      <c r="S1741" s="6">
        <f>INDEX([1]!tblLoc[Score],MATCH(INDEX([1]!tblOrg[Loc],MATCH(tblTeamSch[[#This Row],[Org]],[1]!tblOrg[Organization],0)),[1]!tblLoc[Loc],0))</f>
        <v>4</v>
      </c>
      <c r="T1741" s="6" t="e">
        <f>INDEX([1]!tblLoc[Score],MATCH(INDEX([1]!tblOrg[Loc],MATCH(#REF!,[1]!tblOrg[Abbr],0)),[1]!tblLoc[Loc],0))</f>
        <v>#REF!</v>
      </c>
      <c r="U1741" s="6">
        <f>IFERROR(INDEX([1]!tblLoc[Score],MATCH(INDEX([1]!tblOrg[Loc],MATCH(INDEX(FacList,MATCH(tblTeamSch[[#This Row],[Facility]],INDEX(FacList,,1),0),3),[1]!tblOrg[Org Num],0)),[1]!tblLoc[Loc],0)),"")</f>
        <v>7</v>
      </c>
      <c r="V1741" s="6">
        <f>IF(OR(tblTeamSch[[#This Row],[Court]]="",tblTeamSch[[#This Row],[Home]]&gt;0),0,IF(tblTeamSch[[#This Row],[Court]]&lt;10,0,IF(tblTeamSch[[#This Row],[Home Court]]=10,0,10)))</f>
        <v>0</v>
      </c>
      <c r="W1741" s="6" t="e">
        <f>COUNTIFS(tblTeamSch[Travel Score for Game],10,tblTeamSch[Home],0,#REF!,#REF!)</f>
        <v>#REF!</v>
      </c>
      <c r="X1741" s="6" t="str">
        <f>IFERROR(INDEX(tblTeamSch[Overall Travel Score],MATCH(tblTeamSch[[#This Row],[Opponent]],tblTeamSch[Team],0)),"")</f>
        <v/>
      </c>
      <c r="Y1741" s="6" cm="1">
        <f t="array" ref="Y1741">IF(Y1740="Num",1,IF(Y1740="","",IF(Y1740+1&gt;TotalNumRegGames*2,"",Y1740+1)))</f>
        <v>1740</v>
      </c>
    </row>
    <row r="1742" spans="1:25" ht="13.35" customHeight="1" x14ac:dyDescent="0.3">
      <c r="A1742" s="6" cm="1">
        <f t="array" ref="A17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313</v>
      </c>
      <c r="B1742" s="6" cm="1">
        <f t="array" ref="B17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2" s="6">
        <f>IFERROR(INDEX([1]!tblSchedule[Week Game Scheduled],MATCH(tblTeamSch[[#This Row],[Game Num]],[1]!tblSchedule[GameNum],0)),"")</f>
        <v>5</v>
      </c>
      <c r="D1742" s="6">
        <f>IFERROR(INDEX([1]!tblSchedule[Round],MATCH(tblTeamSch[[#This Row],[Game Num]],[1]!tblSchedule[GameNum],0)),"")</f>
        <v>3</v>
      </c>
      <c r="E1742" s="6">
        <f>IFERROR(INDEX([1]!tblSchedule[Rnd Sch],MATCH(tblTeamSch[[#This Row],[Game Num]],[1]!tblSchedule[GameNum],0)),"")</f>
        <v>3</v>
      </c>
      <c r="F1742" s="6" t="str">
        <f>IFERROR(INDEX([1]!tblSchedule[DLC],MATCH(tblTeamSch[[#This Row],[Game Num]],[1]!tblSchedule[GameNum],0)),"")</f>
        <v>6B2AA</v>
      </c>
      <c r="G1742" s="7" t="str">
        <f>IFERROR(INDEX([1]!tblSchedule[Facility],MATCH(tblTeamSch[[#This Row],[Game Num]],[1]!tblSchedule[GameNum],0)),"")</f>
        <v>St Mary Academy Gym</v>
      </c>
      <c r="H1742" s="8">
        <f>IFERROR(INDEX([1]!tblSchedule[Game Date],MATCH(tblTeamSch[[#This Row],[Game Num]],[1]!tblSchedule[GameNum],0)),"")</f>
        <v>46025</v>
      </c>
      <c r="I1742" s="9">
        <f>IFERROR(INDEX([1]!tblSchedule[Game Time],MATCH(tblTeamSch[[#This Row],[Game Num]],[1]!tblSchedule[GameNum],0)),"")</f>
        <v>0.45833333333333331</v>
      </c>
      <c r="J1742" s="10" t="str">
        <f>IFERROR(INDEX([1]!tblTeams[Organization],MATCH(tblTeamSch[[#This Row],[Team]],[1]!tblTeams[Team],0)),"")</f>
        <v>St. Mary Academy</v>
      </c>
      <c r="K1742" s="10" t="str">
        <f>IFERROR(INDEX([1]!tblOrg[Abbr],MATCH(tblTeamSch[[#This Row],[Org]],[1]!tblOrg[Organization],0)),"")</f>
        <v>Mary</v>
      </c>
      <c r="L1742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2" s="10" t="str">
        <f>IFERROR(INDEX(IF(tblTeamSch[[#This Row],[1vs2]]=1,[1]!tblSchedule[Team 2 Name],[1]!tblSchedule[Team 1 Name]),MATCH(tblTeamSch[[#This Row],[Game Num]],[1]!tblSchedule[GameNum],0)),"")</f>
        <v>Holy Spirit BBB 6#2</v>
      </c>
      <c r="N1742" s="6"/>
      <c r="O1742" s="6"/>
      <c r="P1742" s="6"/>
      <c r="Q1742" s="6">
        <f>INDEX([1]!tblSchedule[Home Game],MATCH(tblTeamSch[[#This Row],[Game Num]],[1]!tblSchedule[GameNum],0))</f>
        <v>1</v>
      </c>
      <c r="R1742" s="7" t="e">
        <f>IF(COUNTIFS(tblTeamSch[Team],tblTeamSch[[#This Row],[Team]],#REF!,1)&gt;1,"Y","")</f>
        <v>#REF!</v>
      </c>
      <c r="S1742" s="6">
        <f>INDEX([1]!tblLoc[Score],MATCH(INDEX([1]!tblOrg[Loc],MATCH(tblTeamSch[[#This Row],[Org]],[1]!tblOrg[Organization],0)),[1]!tblLoc[Loc],0))</f>
        <v>4</v>
      </c>
      <c r="T1742" s="6" t="e">
        <f>INDEX([1]!tblLoc[Score],MATCH(INDEX([1]!tblOrg[Loc],MATCH(#REF!,[1]!tblOrg[Abbr],0)),[1]!tblLoc[Loc],0))</f>
        <v>#REF!</v>
      </c>
      <c r="U1742" s="6">
        <f>IFERROR(INDEX([1]!tblLoc[Score],MATCH(INDEX([1]!tblOrg[Loc],MATCH(INDEX(FacList,MATCH(tblTeamSch[[#This Row],[Facility]],INDEX(FacList,,1),0),3),[1]!tblOrg[Org Num],0)),[1]!tblLoc[Loc],0)),"")</f>
        <v>4</v>
      </c>
      <c r="V1742" s="6">
        <f>IF(OR(tblTeamSch[[#This Row],[Court]]="",tblTeamSch[[#This Row],[Home]]&gt;0),0,IF(tblTeamSch[[#This Row],[Court]]&lt;10,0,IF(tblTeamSch[[#This Row],[Home Court]]=10,0,10)))</f>
        <v>0</v>
      </c>
      <c r="W1742" s="6" t="e">
        <f>COUNTIFS(tblTeamSch[Travel Score for Game],10,tblTeamSch[Home],0,#REF!,#REF!)</f>
        <v>#REF!</v>
      </c>
      <c r="X1742" s="6" t="str">
        <f>IFERROR(INDEX(tblTeamSch[Overall Travel Score],MATCH(tblTeamSch[[#This Row],[Opponent]],tblTeamSch[Team],0)),"")</f>
        <v/>
      </c>
      <c r="Y1742" s="6" cm="1">
        <f t="array" ref="Y1742">IF(Y1741="Num",1,IF(Y1741="","",IF(Y1741+1&gt;TotalNumRegGames*2,"",Y1741+1)))</f>
        <v>1741</v>
      </c>
    </row>
    <row r="1743" spans="1:25" ht="13.35" customHeight="1" x14ac:dyDescent="0.3">
      <c r="A1743" s="6" cm="1">
        <f t="array" ref="A17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318</v>
      </c>
      <c r="B1743" s="6" cm="1">
        <f t="array" ref="B17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3" s="6">
        <f>IFERROR(INDEX([1]!tblSchedule[Week Game Scheduled],MATCH(tblTeamSch[[#This Row],[Game Num]],[1]!tblSchedule[GameNum],0)),"")</f>
        <v>6</v>
      </c>
      <c r="D1743" s="6">
        <f>IFERROR(INDEX([1]!tblSchedule[Round],MATCH(tblTeamSch[[#This Row],[Game Num]],[1]!tblSchedule[GameNum],0)),"")</f>
        <v>4</v>
      </c>
      <c r="E1743" s="6">
        <f>IFERROR(INDEX([1]!tblSchedule[Rnd Sch],MATCH(tblTeamSch[[#This Row],[Game Num]],[1]!tblSchedule[GameNum],0)),"")</f>
        <v>4</v>
      </c>
      <c r="F1743" s="6" t="str">
        <f>IFERROR(INDEX([1]!tblSchedule[DLC],MATCH(tblTeamSch[[#This Row],[Game Num]],[1]!tblSchedule[GameNum],0)),"")</f>
        <v>6B2AA</v>
      </c>
      <c r="G1743" s="7" t="str">
        <f>IFERROR(INDEX([1]!tblSchedule[Facility],MATCH(tblTeamSch[[#This Row],[Game Num]],[1]!tblSchedule[GameNum],0)),"")</f>
        <v>St Mary Academy Gym</v>
      </c>
      <c r="H1743" s="8">
        <f>IFERROR(INDEX([1]!tblSchedule[Game Date],MATCH(tblTeamSch[[#This Row],[Game Num]],[1]!tblSchedule[GameNum],0)),"")</f>
        <v>46032</v>
      </c>
      <c r="I1743" s="9">
        <f>IFERROR(INDEX([1]!tblSchedule[Game Time],MATCH(tblTeamSch[[#This Row],[Game Num]],[1]!tblSchedule[GameNum],0)),"")</f>
        <v>0.41666666666666669</v>
      </c>
      <c r="J1743" s="10" t="str">
        <f>IFERROR(INDEX([1]!tblTeams[Organization],MATCH(tblTeamSch[[#This Row],[Team]],[1]!tblTeams[Team],0)),"")</f>
        <v>St. Mary Academy</v>
      </c>
      <c r="K1743" s="10" t="str">
        <f>IFERROR(INDEX([1]!tblOrg[Abbr],MATCH(tblTeamSch[[#This Row],[Org]],[1]!tblOrg[Organization],0)),"")</f>
        <v>Mary</v>
      </c>
      <c r="L1743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3" s="10" t="str">
        <f>IFERROR(INDEX(IF(tblTeamSch[[#This Row],[1vs2]]=1,[1]!tblSchedule[Team 2 Name],[1]!tblSchedule[Team 1 Name]),MATCH(tblTeamSch[[#This Row],[Game Num]],[1]!tblSchedule[GameNum],0)),"")</f>
        <v>St Agnes BB 6B#2</v>
      </c>
      <c r="N1743" s="6"/>
      <c r="O1743" s="6"/>
      <c r="P1743" s="6"/>
      <c r="Q1743" s="6">
        <f>INDEX([1]!tblSchedule[Home Game],MATCH(tblTeamSch[[#This Row],[Game Num]],[1]!tblSchedule[GameNum],0))</f>
        <v>1</v>
      </c>
      <c r="R1743" s="7" t="e">
        <f>IF(COUNTIFS(tblTeamSch[Team],tblTeamSch[[#This Row],[Team]],#REF!,1)&gt;1,"Y","")</f>
        <v>#REF!</v>
      </c>
      <c r="S1743" s="6">
        <f>INDEX([1]!tblLoc[Score],MATCH(INDEX([1]!tblOrg[Loc],MATCH(tblTeamSch[[#This Row],[Org]],[1]!tblOrg[Organization],0)),[1]!tblLoc[Loc],0))</f>
        <v>4</v>
      </c>
      <c r="T1743" s="6" t="e">
        <f>INDEX([1]!tblLoc[Score],MATCH(INDEX([1]!tblOrg[Loc],MATCH(#REF!,[1]!tblOrg[Abbr],0)),[1]!tblLoc[Loc],0))</f>
        <v>#REF!</v>
      </c>
      <c r="U1743" s="6">
        <f>IFERROR(INDEX([1]!tblLoc[Score],MATCH(INDEX([1]!tblOrg[Loc],MATCH(INDEX(FacList,MATCH(tblTeamSch[[#This Row],[Facility]],INDEX(FacList,,1),0),3),[1]!tblOrg[Org Num],0)),[1]!tblLoc[Loc],0)),"")</f>
        <v>4</v>
      </c>
      <c r="V1743" s="6">
        <f>IF(OR(tblTeamSch[[#This Row],[Court]]="",tblTeamSch[[#This Row],[Home]]&gt;0),0,IF(tblTeamSch[[#This Row],[Court]]&lt;10,0,IF(tblTeamSch[[#This Row],[Home Court]]=10,0,10)))</f>
        <v>0</v>
      </c>
      <c r="W1743" s="6" t="e">
        <f>COUNTIFS(tblTeamSch[Travel Score for Game],10,tblTeamSch[Home],0,#REF!,#REF!)</f>
        <v>#REF!</v>
      </c>
      <c r="X1743" s="6" t="str">
        <f>IFERROR(INDEX(tblTeamSch[Overall Travel Score],MATCH(tblTeamSch[[#This Row],[Opponent]],tblTeamSch[Team],0)),"")</f>
        <v/>
      </c>
      <c r="Y1743" s="6" cm="1">
        <f t="array" ref="Y1743">IF(Y1742="Num",1,IF(Y1742="","",IF(Y1742+1&gt;TotalNumRegGames*2,"",Y1742+1)))</f>
        <v>1742</v>
      </c>
    </row>
    <row r="1744" spans="1:25" ht="13.35" customHeight="1" x14ac:dyDescent="0.3">
      <c r="A1744" s="6" cm="1">
        <f t="array" ref="A17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339</v>
      </c>
      <c r="B1744" s="6" cm="1">
        <f t="array" ref="B17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44" s="6">
        <f>IFERROR(INDEX([1]!tblSchedule[Week Game Scheduled],MATCH(tblTeamSch[[#This Row],[Game Num]],[1]!tblSchedule[GameNum],0)),"")</f>
        <v>7</v>
      </c>
      <c r="D1744" s="6">
        <f>IFERROR(INDEX([1]!tblSchedule[Round],MATCH(tblTeamSch[[#This Row],[Game Num]],[1]!tblSchedule[GameNum],0)),"")</f>
        <v>8</v>
      </c>
      <c r="E1744" s="6">
        <f>IFERROR(INDEX([1]!tblSchedule[Rnd Sch],MATCH(tblTeamSch[[#This Row],[Game Num]],[1]!tblSchedule[GameNum],0)),"")</f>
        <v>4</v>
      </c>
      <c r="F1744" s="6" t="str">
        <f>IFERROR(INDEX([1]!tblSchedule[DLC],MATCH(tblTeamSch[[#This Row],[Game Num]],[1]!tblSchedule[GameNum],0)),"")</f>
        <v>6B2AA</v>
      </c>
      <c r="G1744" s="7" t="str">
        <f>IFERROR(INDEX([1]!tblSchedule[Facility],MATCH(tblTeamSch[[#This Row],[Game Num]],[1]!tblSchedule[GameNum],0)),"")</f>
        <v>St Mary Academy Gym</v>
      </c>
      <c r="H1744" s="8">
        <f>IFERROR(INDEX([1]!tblSchedule[Game Date],MATCH(tblTeamSch[[#This Row],[Game Num]],[1]!tblSchedule[GameNum],0)),"")</f>
        <v>46033</v>
      </c>
      <c r="I1744" s="9">
        <f>IFERROR(INDEX([1]!tblSchedule[Game Time],MATCH(tblTeamSch[[#This Row],[Game Num]],[1]!tblSchedule[GameNum],0)),"")</f>
        <v>0.66666666666666663</v>
      </c>
      <c r="J1744" s="10" t="str">
        <f>IFERROR(INDEX([1]!tblTeams[Organization],MATCH(tblTeamSch[[#This Row],[Team]],[1]!tblTeams[Team],0)),"")</f>
        <v>St. Mary Academy</v>
      </c>
      <c r="K1744" s="10" t="str">
        <f>IFERROR(INDEX([1]!tblOrg[Abbr],MATCH(tblTeamSch[[#This Row],[Org]],[1]!tblOrg[Organization],0)),"")</f>
        <v>Mary</v>
      </c>
      <c r="L1744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4" s="10" t="str">
        <f>IFERROR(INDEX(IF(tblTeamSch[[#This Row],[1vs2]]=1,[1]!tblSchedule[Team 2 Name],[1]!tblSchedule[Team 1 Name]),MATCH(tblTeamSch[[#This Row],[Game Num]],[1]!tblSchedule[GameNum],0)),"")</f>
        <v>St Albert BB 6B #2</v>
      </c>
      <c r="N1744" s="6"/>
      <c r="O1744" s="6"/>
      <c r="P1744" s="6"/>
      <c r="Q1744" s="6">
        <f>INDEX([1]!tblSchedule[Home Game],MATCH(tblTeamSch[[#This Row],[Game Num]],[1]!tblSchedule[GameNum],0))</f>
        <v>1</v>
      </c>
      <c r="R1744" s="7" t="e">
        <f>IF(COUNTIFS(tblTeamSch[Team],tblTeamSch[[#This Row],[Team]],#REF!,1)&gt;1,"Y","")</f>
        <v>#REF!</v>
      </c>
      <c r="S1744" s="6">
        <f>INDEX([1]!tblLoc[Score],MATCH(INDEX([1]!tblOrg[Loc],MATCH(tblTeamSch[[#This Row],[Org]],[1]!tblOrg[Organization],0)),[1]!tblLoc[Loc],0))</f>
        <v>4</v>
      </c>
      <c r="T1744" s="6" t="e">
        <f>INDEX([1]!tblLoc[Score],MATCH(INDEX([1]!tblOrg[Loc],MATCH(#REF!,[1]!tblOrg[Abbr],0)),[1]!tblLoc[Loc],0))</f>
        <v>#REF!</v>
      </c>
      <c r="U1744" s="6">
        <f>IFERROR(INDEX([1]!tblLoc[Score],MATCH(INDEX([1]!tblOrg[Loc],MATCH(INDEX(FacList,MATCH(tblTeamSch[[#This Row],[Facility]],INDEX(FacList,,1),0),3),[1]!tblOrg[Org Num],0)),[1]!tblLoc[Loc],0)),"")</f>
        <v>4</v>
      </c>
      <c r="V1744" s="6">
        <f>IF(OR(tblTeamSch[[#This Row],[Court]]="",tblTeamSch[[#This Row],[Home]]&gt;0),0,IF(tblTeamSch[[#This Row],[Court]]&lt;10,0,IF(tblTeamSch[[#This Row],[Home Court]]=10,0,10)))</f>
        <v>0</v>
      </c>
      <c r="W1744" s="6" t="e">
        <f>COUNTIFS(tblTeamSch[Travel Score for Game],10,tblTeamSch[Home],0,#REF!,#REF!)</f>
        <v>#REF!</v>
      </c>
      <c r="X1744" s="6" t="str">
        <f>IFERROR(INDEX(tblTeamSch[Overall Travel Score],MATCH(tblTeamSch[[#This Row],[Opponent]],tblTeamSch[Team],0)),"")</f>
        <v/>
      </c>
      <c r="Y1744" s="6" cm="1">
        <f t="array" ref="Y1744">IF(Y1743="Num",1,IF(Y1743="","",IF(Y1743+1&gt;TotalNumRegGames*2,"",Y1743+1)))</f>
        <v>1743</v>
      </c>
    </row>
    <row r="1745" spans="1:25" ht="13.35" customHeight="1" x14ac:dyDescent="0.3">
      <c r="A1745" s="6" cm="1">
        <f t="array" ref="A17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323</v>
      </c>
      <c r="B1745" s="6" cm="1">
        <f t="array" ref="B17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5" s="6">
        <f>IFERROR(INDEX([1]!tblSchedule[Week Game Scheduled],MATCH(tblTeamSch[[#This Row],[Game Num]],[1]!tblSchedule[GameNum],0)),"")</f>
        <v>7</v>
      </c>
      <c r="D1745" s="6">
        <f>IFERROR(INDEX([1]!tblSchedule[Round],MATCH(tblTeamSch[[#This Row],[Game Num]],[1]!tblSchedule[GameNum],0)),"")</f>
        <v>5</v>
      </c>
      <c r="E1745" s="6">
        <f>IFERROR(INDEX([1]!tblSchedule[Rnd Sch],MATCH(tblTeamSch[[#This Row],[Game Num]],[1]!tblSchedule[GameNum],0)),"")</f>
        <v>5</v>
      </c>
      <c r="F1745" s="6" t="str">
        <f>IFERROR(INDEX([1]!tblSchedule[DLC],MATCH(tblTeamSch[[#This Row],[Game Num]],[1]!tblSchedule[GameNum],0)),"")</f>
        <v>6B2AA</v>
      </c>
      <c r="G1745" s="7" t="str">
        <f>IFERROR(INDEX([1]!tblSchedule[Facility],MATCH(tblTeamSch[[#This Row],[Game Num]],[1]!tblSchedule[GameNum],0)),"")</f>
        <v>St. Patrick's Celtic Center</v>
      </c>
      <c r="H1745" s="8">
        <f>IFERROR(INDEX([1]!tblSchedule[Game Date],MATCH(tblTeamSch[[#This Row],[Game Num]],[1]!tblSchedule[GameNum],0)),"")</f>
        <v>46039</v>
      </c>
      <c r="I1745" s="9">
        <f>IFERROR(INDEX([1]!tblSchedule[Game Time],MATCH(tblTeamSch[[#This Row],[Game Num]],[1]!tblSchedule[GameNum],0)),"")</f>
        <v>0.41666666666666669</v>
      </c>
      <c r="J1745" s="10" t="str">
        <f>IFERROR(INDEX([1]!tblTeams[Organization],MATCH(tblTeamSch[[#This Row],[Team]],[1]!tblTeams[Team],0)),"")</f>
        <v>St. Mary Academy</v>
      </c>
      <c r="K1745" s="10" t="str">
        <f>IFERROR(INDEX([1]!tblOrg[Abbr],MATCH(tblTeamSch[[#This Row],[Org]],[1]!tblOrg[Organization],0)),"")</f>
        <v>Mary</v>
      </c>
      <c r="L1745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5" s="10" t="str">
        <f>IFERROR(INDEX(IF(tblTeamSch[[#This Row],[1vs2]]=1,[1]!tblSchedule[Team 2 Name],[1]!tblSchedule[Team 1 Name]),MATCH(tblTeamSch[[#This Row],[Game Num]],[1]!tblSchedule[GameNum],0)),"")</f>
        <v>St Patrick BB 6Boys #2</v>
      </c>
      <c r="N1745" s="6"/>
      <c r="O1745" s="6"/>
      <c r="P1745" s="6"/>
      <c r="Q1745" s="6">
        <f>INDEX([1]!tblSchedule[Home Game],MATCH(tblTeamSch[[#This Row],[Game Num]],[1]!tblSchedule[GameNum],0))</f>
        <v>1</v>
      </c>
      <c r="R1745" s="7" t="e">
        <f>IF(COUNTIFS(tblTeamSch[Team],tblTeamSch[[#This Row],[Team]],#REF!,1)&gt;1,"Y","")</f>
        <v>#REF!</v>
      </c>
      <c r="S1745" s="6">
        <f>INDEX([1]!tblLoc[Score],MATCH(INDEX([1]!tblOrg[Loc],MATCH(tblTeamSch[[#This Row],[Org]],[1]!tblOrg[Organization],0)),[1]!tblLoc[Loc],0))</f>
        <v>4</v>
      </c>
      <c r="T1745" s="6" t="e">
        <f>INDEX([1]!tblLoc[Score],MATCH(INDEX([1]!tblOrg[Loc],MATCH(#REF!,[1]!tblOrg[Abbr],0)),[1]!tblLoc[Loc],0))</f>
        <v>#REF!</v>
      </c>
      <c r="U1745" s="6">
        <f>IFERROR(INDEX([1]!tblLoc[Score],MATCH(INDEX([1]!tblOrg[Loc],MATCH(INDEX(FacList,MATCH(tblTeamSch[[#This Row],[Facility]],INDEX(FacList,,1),0),3),[1]!tblOrg[Org Num],0)),[1]!tblLoc[Loc],0)),"")</f>
        <v>4</v>
      </c>
      <c r="V1745" s="6">
        <f>IF(OR(tblTeamSch[[#This Row],[Court]]="",tblTeamSch[[#This Row],[Home]]&gt;0),0,IF(tblTeamSch[[#This Row],[Court]]&lt;10,0,IF(tblTeamSch[[#This Row],[Home Court]]=10,0,10)))</f>
        <v>0</v>
      </c>
      <c r="W1745" s="6" t="e">
        <f>COUNTIFS(tblTeamSch[Travel Score for Game],10,tblTeamSch[Home],0,#REF!,#REF!)</f>
        <v>#REF!</v>
      </c>
      <c r="X1745" s="6" t="str">
        <f>IFERROR(INDEX(tblTeamSch[Overall Travel Score],MATCH(tblTeamSch[[#This Row],[Opponent]],tblTeamSch[Team],0)),"")</f>
        <v/>
      </c>
      <c r="Y1745" s="6" cm="1">
        <f t="array" ref="Y1745">IF(Y1744="Num",1,IF(Y1744="","",IF(Y1744+1&gt;TotalNumRegGames*2,"",Y1744+1)))</f>
        <v>1744</v>
      </c>
    </row>
    <row r="1746" spans="1:25" ht="13.35" customHeight="1" x14ac:dyDescent="0.3">
      <c r="A1746" s="6" cm="1">
        <f t="array" ref="A17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328</v>
      </c>
      <c r="B1746" s="6" cm="1">
        <f t="array" ref="B17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6" s="6">
        <f>IFERROR(INDEX([1]!tblSchedule[Week Game Scheduled],MATCH(tblTeamSch[[#This Row],[Game Num]],[1]!tblSchedule[GameNum],0)),"")</f>
        <v>8</v>
      </c>
      <c r="D1746" s="6">
        <f>IFERROR(INDEX([1]!tblSchedule[Round],MATCH(tblTeamSch[[#This Row],[Game Num]],[1]!tblSchedule[GameNum],0)),"")</f>
        <v>6</v>
      </c>
      <c r="E1746" s="6">
        <f>IFERROR(INDEX([1]!tblSchedule[Rnd Sch],MATCH(tblTeamSch[[#This Row],[Game Num]],[1]!tblSchedule[GameNum],0)),"")</f>
        <v>6</v>
      </c>
      <c r="F1746" s="6" t="str">
        <f>IFERROR(INDEX([1]!tblSchedule[DLC],MATCH(tblTeamSch[[#This Row],[Game Num]],[1]!tblSchedule[GameNum],0)),"")</f>
        <v>6B2AA</v>
      </c>
      <c r="G1746" s="7" t="str">
        <f>IFERROR(INDEX([1]!tblSchedule[Facility],MATCH(tblTeamSch[[#This Row],[Game Num]],[1]!tblSchedule[GameNum],0)),"")</f>
        <v>St Lawrence</v>
      </c>
      <c r="H1746" s="8">
        <f>IFERROR(INDEX([1]!tblSchedule[Game Date],MATCH(tblTeamSch[[#This Row],[Game Num]],[1]!tblSchedule[GameNum],0)),"")</f>
        <v>46046</v>
      </c>
      <c r="I1746" s="9">
        <f>IFERROR(INDEX([1]!tblSchedule[Game Time],MATCH(tblTeamSch[[#This Row],[Game Num]],[1]!tblSchedule[GameNum],0)),"")</f>
        <v>0.41666666666666669</v>
      </c>
      <c r="J1746" s="10" t="str">
        <f>IFERROR(INDEX([1]!tblTeams[Organization],MATCH(tblTeamSch[[#This Row],[Team]],[1]!tblTeams[Team],0)),"")</f>
        <v>St. Mary Academy</v>
      </c>
      <c r="K1746" s="10" t="str">
        <f>IFERROR(INDEX([1]!tblOrg[Abbr],MATCH(tblTeamSch[[#This Row],[Org]],[1]!tblOrg[Organization],0)),"")</f>
        <v>Mary</v>
      </c>
      <c r="L1746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6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1746" s="6"/>
      <c r="O1746" s="6"/>
      <c r="P1746" s="6"/>
      <c r="Q1746" s="6">
        <f>INDEX([1]!tblSchedule[Home Game],MATCH(tblTeamSch[[#This Row],[Game Num]],[1]!tblSchedule[GameNum],0))</f>
        <v>1</v>
      </c>
      <c r="R1746" s="7" t="e">
        <f>IF(COUNTIFS(tblTeamSch[Team],tblTeamSch[[#This Row],[Team]],#REF!,1)&gt;1,"Y","")</f>
        <v>#REF!</v>
      </c>
      <c r="S1746" s="6">
        <f>INDEX([1]!tblLoc[Score],MATCH(INDEX([1]!tblOrg[Loc],MATCH(tblTeamSch[[#This Row],[Org]],[1]!tblOrg[Organization],0)),[1]!tblLoc[Loc],0))</f>
        <v>4</v>
      </c>
      <c r="T1746" s="6" t="e">
        <f>INDEX([1]!tblLoc[Score],MATCH(INDEX([1]!tblOrg[Loc],MATCH(#REF!,[1]!tblOrg[Abbr],0)),[1]!tblLoc[Loc],0))</f>
        <v>#REF!</v>
      </c>
      <c r="U1746" s="6">
        <f>IFERROR(INDEX([1]!tblLoc[Score],MATCH(INDEX([1]!tblOrg[Loc],MATCH(INDEX(FacList,MATCH(tblTeamSch[[#This Row],[Facility]],INDEX(FacList,,1),0),3),[1]!tblOrg[Org Num],0)),[1]!tblLoc[Loc],0)),"")</f>
        <v>10</v>
      </c>
      <c r="V1746" s="6">
        <f>IF(OR(tblTeamSch[[#This Row],[Court]]="",tblTeamSch[[#This Row],[Home]]&gt;0),0,IF(tblTeamSch[[#This Row],[Court]]&lt;10,0,IF(tblTeamSch[[#This Row],[Home Court]]=10,0,10)))</f>
        <v>0</v>
      </c>
      <c r="W1746" s="6" t="e">
        <f>COUNTIFS(tblTeamSch[Travel Score for Game],10,tblTeamSch[Home],0,#REF!,#REF!)</f>
        <v>#REF!</v>
      </c>
      <c r="X1746" s="6" t="str">
        <f>IFERROR(INDEX(tblTeamSch[Overall Travel Score],MATCH(tblTeamSch[[#This Row],[Opponent]],tblTeamSch[Team],0)),"")</f>
        <v/>
      </c>
      <c r="Y1746" s="6" cm="1">
        <f t="array" ref="Y1746">IF(Y1745="Num",1,IF(Y1745="","",IF(Y1745+1&gt;TotalNumRegGames*2,"",Y1745+1)))</f>
        <v>1745</v>
      </c>
    </row>
    <row r="1747" spans="1:25" ht="13.35" customHeight="1" x14ac:dyDescent="0.3">
      <c r="A1747" s="6" cm="1">
        <f t="array" ref="A17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333</v>
      </c>
      <c r="B1747" s="6" cm="1">
        <f t="array" ref="B17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7" s="6">
        <f>IFERROR(INDEX([1]!tblSchedule[Week Game Scheduled],MATCH(tblTeamSch[[#This Row],[Game Num]],[1]!tblSchedule[GameNum],0)),"")</f>
        <v>9</v>
      </c>
      <c r="D1747" s="6">
        <f>IFERROR(INDEX([1]!tblSchedule[Round],MATCH(tblTeamSch[[#This Row],[Game Num]],[1]!tblSchedule[GameNum],0)),"")</f>
        <v>7</v>
      </c>
      <c r="E1747" s="6">
        <f>IFERROR(INDEX([1]!tblSchedule[Rnd Sch],MATCH(tblTeamSch[[#This Row],[Game Num]],[1]!tblSchedule[GameNum],0)),"")</f>
        <v>7</v>
      </c>
      <c r="F1747" s="6" t="str">
        <f>IFERROR(INDEX([1]!tblSchedule[DLC],MATCH(tblTeamSch[[#This Row],[Game Num]],[1]!tblSchedule[GameNum],0)),"")</f>
        <v>6B2AA</v>
      </c>
      <c r="G1747" s="7" t="str">
        <f>IFERROR(INDEX([1]!tblSchedule[Facility],MATCH(tblTeamSch[[#This Row],[Game Num]],[1]!tblSchedule[GameNum],0)),"")</f>
        <v>Saint Andrew Academy Gym</v>
      </c>
      <c r="H1747" s="8">
        <f>IFERROR(INDEX([1]!tblSchedule[Game Date],MATCH(tblTeamSch[[#This Row],[Game Num]],[1]!tblSchedule[GameNum],0)),"")</f>
        <v>46053</v>
      </c>
      <c r="I1747" s="9">
        <f>IFERROR(INDEX([1]!tblSchedule[Game Time],MATCH(tblTeamSch[[#This Row],[Game Num]],[1]!tblSchedule[GameNum],0)),"")</f>
        <v>0.45833333333333331</v>
      </c>
      <c r="J1747" s="10" t="str">
        <f>IFERROR(INDEX([1]!tblTeams[Organization],MATCH(tblTeamSch[[#This Row],[Team]],[1]!tblTeams[Team],0)),"")</f>
        <v>St. Mary Academy</v>
      </c>
      <c r="K1747" s="10" t="str">
        <f>IFERROR(INDEX([1]!tblOrg[Abbr],MATCH(tblTeamSch[[#This Row],[Org]],[1]!tblOrg[Organization],0)),"")</f>
        <v>Mary</v>
      </c>
      <c r="L1747" s="10" t="str">
        <f>IFERROR(INDEX(IF(tblTeamSch[[#This Row],[1vs2]]=1,[1]!tblSchedule[Team 1 Name],[1]!tblSchedule[Team 2 Name]),MATCH(tblTeamSch[[#This Row],[Game Num]],[1]!tblSchedule[GameNum],0)),"")</f>
        <v>St. Mary BB 6B - Blue</v>
      </c>
      <c r="M1747" s="10" t="str">
        <f>IFERROR(INDEX(IF(tblTeamSch[[#This Row],[1vs2]]=1,[1]!tblSchedule[Team 2 Name],[1]!tblSchedule[Team 1 Name]),MATCH(tblTeamSch[[#This Row],[Game Num]],[1]!tblSchedule[GameNum],0)),"")</f>
        <v>St Michael BB 6B#2</v>
      </c>
      <c r="N1747" s="6"/>
      <c r="O1747" s="6"/>
      <c r="P1747" s="6"/>
      <c r="Q1747" s="6">
        <f>INDEX([1]!tblSchedule[Home Game],MATCH(tblTeamSch[[#This Row],[Game Num]],[1]!tblSchedule[GameNum],0))</f>
        <v>0</v>
      </c>
      <c r="R1747" s="7" t="e">
        <f>IF(COUNTIFS(tblTeamSch[Team],tblTeamSch[[#This Row],[Team]],#REF!,1)&gt;1,"Y","")</f>
        <v>#REF!</v>
      </c>
      <c r="S1747" s="6">
        <f>INDEX([1]!tblLoc[Score],MATCH(INDEX([1]!tblOrg[Loc],MATCH(tblTeamSch[[#This Row],[Org]],[1]!tblOrg[Organization],0)),[1]!tblLoc[Loc],0))</f>
        <v>4</v>
      </c>
      <c r="T1747" s="6" t="e">
        <f>INDEX([1]!tblLoc[Score],MATCH(INDEX([1]!tblOrg[Loc],MATCH(#REF!,[1]!tblOrg[Abbr],0)),[1]!tblLoc[Loc],0))</f>
        <v>#REF!</v>
      </c>
      <c r="U1747" s="6">
        <f>IFERROR(INDEX([1]!tblLoc[Score],MATCH(INDEX([1]!tblOrg[Loc],MATCH(INDEX(FacList,MATCH(tblTeamSch[[#This Row],[Facility]],INDEX(FacList,,1),0),3),[1]!tblOrg[Org Num],0)),[1]!tblLoc[Loc],0)),"")</f>
        <v>10</v>
      </c>
      <c r="V1747" s="6">
        <f>IF(OR(tblTeamSch[[#This Row],[Court]]="",tblTeamSch[[#This Row],[Home]]&gt;0),0,IF(tblTeamSch[[#This Row],[Court]]&lt;10,0,IF(tblTeamSch[[#This Row],[Home Court]]=10,0,10)))</f>
        <v>10</v>
      </c>
      <c r="W1747" s="6" t="e">
        <f>COUNTIFS(tblTeamSch[Travel Score for Game],10,tblTeamSch[Home],0,#REF!,#REF!)</f>
        <v>#REF!</v>
      </c>
      <c r="X1747" s="6" t="str">
        <f>IFERROR(INDEX(tblTeamSch[Overall Travel Score],MATCH(tblTeamSch[[#This Row],[Opponent]],tblTeamSch[Team],0)),"")</f>
        <v/>
      </c>
      <c r="Y1747" s="6" cm="1">
        <f t="array" ref="Y1747">IF(Y1746="Num",1,IF(Y1746="","",IF(Y1746+1&gt;TotalNumRegGames*2,"",Y1746+1)))</f>
        <v>1746</v>
      </c>
    </row>
    <row r="1748" spans="1:25" ht="13.35" customHeight="1" x14ac:dyDescent="0.3">
      <c r="A1748" s="6" cm="1">
        <f t="array" ref="A17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373</v>
      </c>
      <c r="B1748" s="6" cm="1">
        <f t="array" ref="B17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48" s="6">
        <f>IFERROR(INDEX([1]!tblSchedule[Week Game Scheduled],MATCH(tblTeamSch[[#This Row],[Game Num]],[1]!tblSchedule[GameNum],0)),"")</f>
        <v>50</v>
      </c>
      <c r="D1748" s="6">
        <f>IFERROR(INDEX([1]!tblSchedule[Round],MATCH(tblTeamSch[[#This Row],[Game Num]],[1]!tblSchedule[GameNum],0)),"")</f>
        <v>1</v>
      </c>
      <c r="E1748" s="6">
        <f>IFERROR(INDEX([1]!tblSchedule[Rnd Sch],MATCH(tblTeamSch[[#This Row],[Game Num]],[1]!tblSchedule[GameNum],0)),"")</f>
        <v>1</v>
      </c>
      <c r="F1748" s="6" t="str">
        <f>IFERROR(INDEX([1]!tblSchedule[DLC],MATCH(tblTeamSch[[#This Row],[Game Num]],[1]!tblSchedule[GameNum],0)),"")</f>
        <v>6B3</v>
      </c>
      <c r="G1748" s="7" t="str">
        <f>IFERROR(INDEX([1]!tblSchedule[Facility],MATCH(tblTeamSch[[#This Row],[Game Num]],[1]!tblSchedule[GameNum],0)),"")</f>
        <v>St. Albert the Great Gym</v>
      </c>
      <c r="H1748" s="8">
        <f>IFERROR(INDEX([1]!tblSchedule[Game Date],MATCH(tblTeamSch[[#This Row],[Game Num]],[1]!tblSchedule[GameNum],0)),"")</f>
        <v>45998</v>
      </c>
      <c r="I1748" s="9">
        <f>IFERROR(INDEX([1]!tblSchedule[Game Time],MATCH(tblTeamSch[[#This Row],[Game Num]],[1]!tblSchedule[GameNum],0)),"")</f>
        <v>0.58333333333333337</v>
      </c>
      <c r="J1748" s="10" t="str">
        <f>IFERROR(INDEX([1]!tblTeams[Organization],MATCH(tblTeamSch[[#This Row],[Team]],[1]!tblTeams[Team],0)),"")</f>
        <v>St. Mary Academy</v>
      </c>
      <c r="K1748" s="10" t="str">
        <f>IFERROR(INDEX([1]!tblOrg[Abbr],MATCH(tblTeamSch[[#This Row],[Org]],[1]!tblOrg[Organization],0)),"")</f>
        <v>Mary</v>
      </c>
      <c r="L1748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48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1748" s="6"/>
      <c r="O1748" s="6"/>
      <c r="P1748" s="6"/>
      <c r="Q1748" s="6">
        <f>INDEX([1]!tblSchedule[Home Game],MATCH(tblTeamSch[[#This Row],[Game Num]],[1]!tblSchedule[GameNum],0))</f>
        <v>1</v>
      </c>
      <c r="R1748" s="7" t="e">
        <f>IF(COUNTIFS(tblTeamSch[Team],tblTeamSch[[#This Row],[Team]],#REF!,1)&gt;1,"Y","")</f>
        <v>#REF!</v>
      </c>
      <c r="S1748" s="6">
        <f>INDEX([1]!tblLoc[Score],MATCH(INDEX([1]!tblOrg[Loc],MATCH(tblTeamSch[[#This Row],[Org]],[1]!tblOrg[Organization],0)),[1]!tblLoc[Loc],0))</f>
        <v>4</v>
      </c>
      <c r="T1748" s="6" t="e">
        <f>INDEX([1]!tblLoc[Score],MATCH(INDEX([1]!tblOrg[Loc],MATCH(#REF!,[1]!tblOrg[Abbr],0)),[1]!tblLoc[Loc],0))</f>
        <v>#REF!</v>
      </c>
      <c r="U1748" s="6">
        <f>IFERROR(INDEX([1]!tblLoc[Score],MATCH(INDEX([1]!tblOrg[Loc],MATCH(INDEX(FacList,MATCH(tblTeamSch[[#This Row],[Facility]],INDEX(FacList,,1),0),3),[1]!tblOrg[Org Num],0)),[1]!tblLoc[Loc],0)),"")</f>
        <v>0</v>
      </c>
      <c r="V1748" s="6">
        <f>IF(OR(tblTeamSch[[#This Row],[Court]]="",tblTeamSch[[#This Row],[Home]]&gt;0),0,IF(tblTeamSch[[#This Row],[Court]]&lt;10,0,IF(tblTeamSch[[#This Row],[Home Court]]=10,0,10)))</f>
        <v>0</v>
      </c>
      <c r="W1748" s="6" t="e">
        <f>COUNTIFS(tblTeamSch[Travel Score for Game],10,tblTeamSch[Home],0,#REF!,#REF!)</f>
        <v>#REF!</v>
      </c>
      <c r="X1748" s="6" t="str">
        <f>IFERROR(INDEX(tblTeamSch[Overall Travel Score],MATCH(tblTeamSch[[#This Row],[Opponent]],tblTeamSch[Team],0)),"")</f>
        <v/>
      </c>
      <c r="Y1748" s="6" cm="1">
        <f t="array" ref="Y1748">IF(Y1747="Num",1,IF(Y1747="","",IF(Y1747+1&gt;TotalNumRegGames*2,"",Y1747+1)))</f>
        <v>1747</v>
      </c>
    </row>
    <row r="1749" spans="1:25" ht="13.35" customHeight="1" x14ac:dyDescent="0.3">
      <c r="A1749" s="6" cm="1">
        <f t="array" ref="A17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385</v>
      </c>
      <c r="B1749" s="6" cm="1">
        <f t="array" ref="B17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49" s="6">
        <f>IFERROR(INDEX([1]!tblSchedule[Week Game Scheduled],MATCH(tblTeamSch[[#This Row],[Game Num]],[1]!tblSchedule[GameNum],0)),"")</f>
        <v>50</v>
      </c>
      <c r="D1749" s="6">
        <f>IFERROR(INDEX([1]!tblSchedule[Round],MATCH(tblTeamSch[[#This Row],[Game Num]],[1]!tblSchedule[GameNum],0)),"")</f>
        <v>2</v>
      </c>
      <c r="E1749" s="6">
        <f>IFERROR(INDEX([1]!tblSchedule[Rnd Sch],MATCH(tblTeamSch[[#This Row],[Game Num]],[1]!tblSchedule[GameNum],0)),"")</f>
        <v>2</v>
      </c>
      <c r="F1749" s="6" t="str">
        <f>IFERROR(INDEX([1]!tblSchedule[DLC],MATCH(tblTeamSch[[#This Row],[Game Num]],[1]!tblSchedule[GameNum],0)),"")</f>
        <v>6B3</v>
      </c>
      <c r="G1749" s="7" t="str">
        <f>IFERROR(INDEX([1]!tblSchedule[Facility],MATCH(tblTeamSch[[#This Row],[Game Num]],[1]!tblSchedule[GameNum],0)),"")</f>
        <v>St Mary Academy Gym</v>
      </c>
      <c r="H1749" s="8">
        <f>IFERROR(INDEX([1]!tblSchedule[Game Date],MATCH(tblTeamSch[[#This Row],[Game Num]],[1]!tblSchedule[GameNum],0)),"")</f>
        <v>46004</v>
      </c>
      <c r="I1749" s="9">
        <f>IFERROR(INDEX([1]!tblSchedule[Game Time],MATCH(tblTeamSch[[#This Row],[Game Num]],[1]!tblSchedule[GameNum],0)),"")</f>
        <v>0.41666666666666669</v>
      </c>
      <c r="J1749" s="10" t="str">
        <f>IFERROR(INDEX([1]!tblTeams[Organization],MATCH(tblTeamSch[[#This Row],[Team]],[1]!tblTeams[Team],0)),"")</f>
        <v>St. Mary Academy</v>
      </c>
      <c r="K1749" s="10" t="str">
        <f>IFERROR(INDEX([1]!tblOrg[Abbr],MATCH(tblTeamSch[[#This Row],[Org]],[1]!tblOrg[Organization],0)),"")</f>
        <v>Mary</v>
      </c>
      <c r="L1749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49" s="10" t="str">
        <f>IFERROR(INDEX(IF(tblTeamSch[[#This Row],[1vs2]]=1,[1]!tblSchedule[Team 2 Name],[1]!tblSchedule[Team 1 Name]),MATCH(tblTeamSch[[#This Row],[Game Num]],[1]!tblSchedule[GameNum],0)),"")</f>
        <v>St Bernard BB 6B#3</v>
      </c>
      <c r="N1749" s="6"/>
      <c r="O1749" s="6"/>
      <c r="P1749" s="6"/>
      <c r="Q1749" s="6">
        <f>INDEX([1]!tblSchedule[Home Game],MATCH(tblTeamSch[[#This Row],[Game Num]],[1]!tblSchedule[GameNum],0))</f>
        <v>1</v>
      </c>
      <c r="R1749" s="7" t="e">
        <f>IF(COUNTIFS(tblTeamSch[Team],tblTeamSch[[#This Row],[Team]],#REF!,1)&gt;1,"Y","")</f>
        <v>#REF!</v>
      </c>
      <c r="S1749" s="6">
        <f>INDEX([1]!tblLoc[Score],MATCH(INDEX([1]!tblOrg[Loc],MATCH(tblTeamSch[[#This Row],[Org]],[1]!tblOrg[Organization],0)),[1]!tblLoc[Loc],0))</f>
        <v>4</v>
      </c>
      <c r="T1749" s="6" t="e">
        <f>INDEX([1]!tblLoc[Score],MATCH(INDEX([1]!tblOrg[Loc],MATCH(#REF!,[1]!tblOrg[Abbr],0)),[1]!tblLoc[Loc],0))</f>
        <v>#REF!</v>
      </c>
      <c r="U1749" s="6">
        <f>IFERROR(INDEX([1]!tblLoc[Score],MATCH(INDEX([1]!tblOrg[Loc],MATCH(INDEX(FacList,MATCH(tblTeamSch[[#This Row],[Facility]],INDEX(FacList,,1),0),3),[1]!tblOrg[Org Num],0)),[1]!tblLoc[Loc],0)),"")</f>
        <v>4</v>
      </c>
      <c r="V1749" s="6">
        <f>IF(OR(tblTeamSch[[#This Row],[Court]]="",tblTeamSch[[#This Row],[Home]]&gt;0),0,IF(tblTeamSch[[#This Row],[Court]]&lt;10,0,IF(tblTeamSch[[#This Row],[Home Court]]=10,0,10)))</f>
        <v>0</v>
      </c>
      <c r="W1749" s="6" t="e">
        <f>COUNTIFS(tblTeamSch[Travel Score for Game],10,tblTeamSch[Home],0,#REF!,#REF!)</f>
        <v>#REF!</v>
      </c>
      <c r="X1749" s="6" t="str">
        <f>IFERROR(INDEX(tblTeamSch[Overall Travel Score],MATCH(tblTeamSch[[#This Row],[Opponent]],tblTeamSch[Team],0)),"")</f>
        <v/>
      </c>
      <c r="Y1749" s="6" cm="1">
        <f t="array" ref="Y1749">IF(Y1748="Num",1,IF(Y1748="","",IF(Y1748+1&gt;TotalNumRegGames*2,"",Y1748+1)))</f>
        <v>1748</v>
      </c>
    </row>
    <row r="1750" spans="1:25" ht="13.35" customHeight="1" x14ac:dyDescent="0.3">
      <c r="A1750" s="6" cm="1">
        <f t="array" ref="A17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396</v>
      </c>
      <c r="B1750" s="6" cm="1">
        <f t="array" ref="B17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0" s="6">
        <f>IFERROR(INDEX([1]!tblSchedule[Week Game Scheduled],MATCH(tblTeamSch[[#This Row],[Game Num]],[1]!tblSchedule[GameNum],0)),"")</f>
        <v>6</v>
      </c>
      <c r="D1750" s="6">
        <f>IFERROR(INDEX([1]!tblSchedule[Round],MATCH(tblTeamSch[[#This Row],[Game Num]],[1]!tblSchedule[GameNum],0)),"")</f>
        <v>3</v>
      </c>
      <c r="E1750" s="6">
        <f>IFERROR(INDEX([1]!tblSchedule[Rnd Sch],MATCH(tblTeamSch[[#This Row],[Game Num]],[1]!tblSchedule[GameNum],0)),"")</f>
        <v>3</v>
      </c>
      <c r="F1750" s="6" t="str">
        <f>IFERROR(INDEX([1]!tblSchedule[DLC],MATCH(tblTeamSch[[#This Row],[Game Num]],[1]!tblSchedule[GameNum],0)),"")</f>
        <v>6B3</v>
      </c>
      <c r="G1750" s="7" t="str">
        <f>IFERROR(INDEX([1]!tblSchedule[Facility],MATCH(tblTeamSch[[#This Row],[Game Num]],[1]!tblSchedule[GameNum],0)),"")</f>
        <v>St. Margaret Mary PAC (smaller gym)</v>
      </c>
      <c r="H1750" s="8">
        <f>IFERROR(INDEX([1]!tblSchedule[Game Date],MATCH(tblTeamSch[[#This Row],[Game Num]],[1]!tblSchedule[GameNum],0)),"")</f>
        <v>46026</v>
      </c>
      <c r="I1750" s="9">
        <f>IFERROR(INDEX([1]!tblSchedule[Game Time],MATCH(tblTeamSch[[#This Row],[Game Num]],[1]!tblSchedule[GameNum],0)),"")</f>
        <v>0.5625</v>
      </c>
      <c r="J1750" s="10" t="str">
        <f>IFERROR(INDEX([1]!tblTeams[Organization],MATCH(tblTeamSch[[#This Row],[Team]],[1]!tblTeams[Team],0)),"")</f>
        <v>St. Mary Academy</v>
      </c>
      <c r="K1750" s="10" t="str">
        <f>IFERROR(INDEX([1]!tblOrg[Abbr],MATCH(tblTeamSch[[#This Row],[Org]],[1]!tblOrg[Organization],0)),"")</f>
        <v>Mary</v>
      </c>
      <c r="L1750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50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1750" s="6"/>
      <c r="O1750" s="6"/>
      <c r="P1750" s="6"/>
      <c r="Q1750" s="6">
        <f>INDEX([1]!tblSchedule[Home Game],MATCH(tblTeamSch[[#This Row],[Game Num]],[1]!tblSchedule[GameNum],0))</f>
        <v>1</v>
      </c>
      <c r="R1750" s="7" t="e">
        <f>IF(COUNTIFS(tblTeamSch[Team],tblTeamSch[[#This Row],[Team]],#REF!,1)&gt;1,"Y","")</f>
        <v>#REF!</v>
      </c>
      <c r="S1750" s="6">
        <f>INDEX([1]!tblLoc[Score],MATCH(INDEX([1]!tblOrg[Loc],MATCH(tblTeamSch[[#This Row],[Org]],[1]!tblOrg[Organization],0)),[1]!tblLoc[Loc],0))</f>
        <v>4</v>
      </c>
      <c r="T1750" s="6" t="e">
        <f>INDEX([1]!tblLoc[Score],MATCH(INDEX([1]!tblOrg[Loc],MATCH(#REF!,[1]!tblOrg[Abbr],0)),[1]!tblLoc[Loc],0))</f>
        <v>#REF!</v>
      </c>
      <c r="U1750" s="6">
        <f>IFERROR(INDEX([1]!tblLoc[Score],MATCH(INDEX([1]!tblOrg[Loc],MATCH(INDEX(FacList,MATCH(tblTeamSch[[#This Row],[Facility]],INDEX(FacList,,1),0),3),[1]!tblOrg[Org Num],0)),[1]!tblLoc[Loc],0)),"")</f>
        <v>0</v>
      </c>
      <c r="V1750" s="6">
        <f>IF(OR(tblTeamSch[[#This Row],[Court]]="",tblTeamSch[[#This Row],[Home]]&gt;0),0,IF(tblTeamSch[[#This Row],[Court]]&lt;10,0,IF(tblTeamSch[[#This Row],[Home Court]]=10,0,10)))</f>
        <v>0</v>
      </c>
      <c r="W1750" s="6" t="e">
        <f>COUNTIFS(tblTeamSch[Travel Score for Game],10,tblTeamSch[Home],0,#REF!,#REF!)</f>
        <v>#REF!</v>
      </c>
      <c r="X1750" s="6" t="str">
        <f>IFERROR(INDEX(tblTeamSch[Overall Travel Score],MATCH(tblTeamSch[[#This Row],[Opponent]],tblTeamSch[Team],0)),"")</f>
        <v/>
      </c>
      <c r="Y1750" s="6" cm="1">
        <f t="array" ref="Y1750">IF(Y1749="Num",1,IF(Y1749="","",IF(Y1749+1&gt;TotalNumRegGames*2,"",Y1749+1)))</f>
        <v>1749</v>
      </c>
    </row>
    <row r="1751" spans="1:25" ht="13.35" customHeight="1" x14ac:dyDescent="0.3">
      <c r="A1751" s="6" cm="1">
        <f t="array" ref="A17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408</v>
      </c>
      <c r="B1751" s="6" cm="1">
        <f t="array" ref="B17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1" s="6">
        <f>IFERROR(INDEX([1]!tblSchedule[Week Game Scheduled],MATCH(tblTeamSch[[#This Row],[Game Num]],[1]!tblSchedule[GameNum],0)),"")</f>
        <v>7</v>
      </c>
      <c r="D1751" s="6">
        <f>IFERROR(INDEX([1]!tblSchedule[Round],MATCH(tblTeamSch[[#This Row],[Game Num]],[1]!tblSchedule[GameNum],0)),"")</f>
        <v>4</v>
      </c>
      <c r="E1751" s="6">
        <f>IFERROR(INDEX([1]!tblSchedule[Rnd Sch],MATCH(tblTeamSch[[#This Row],[Game Num]],[1]!tblSchedule[GameNum],0)),"")</f>
        <v>4</v>
      </c>
      <c r="F1751" s="6" t="str">
        <f>IFERROR(INDEX([1]!tblSchedule[DLC],MATCH(tblTeamSch[[#This Row],[Game Num]],[1]!tblSchedule[GameNum],0)),"")</f>
        <v>6B3</v>
      </c>
      <c r="G1751" s="7" t="str">
        <f>IFERROR(INDEX([1]!tblSchedule[Facility],MATCH(tblTeamSch[[#This Row],[Game Num]],[1]!tblSchedule[GameNum],0)),"")</f>
        <v>Mary Queen of Peace</v>
      </c>
      <c r="H1751" s="8">
        <f>IFERROR(INDEX([1]!tblSchedule[Game Date],MATCH(tblTeamSch[[#This Row],[Game Num]],[1]!tblSchedule[GameNum],0)),"")</f>
        <v>46033</v>
      </c>
      <c r="I1751" s="9">
        <f>IFERROR(INDEX([1]!tblSchedule[Game Time],MATCH(tblTeamSch[[#This Row],[Game Num]],[1]!tblSchedule[GameNum],0)),"")</f>
        <v>0.58333333333333337</v>
      </c>
      <c r="J1751" s="10" t="str">
        <f>IFERROR(INDEX([1]!tblTeams[Organization],MATCH(tblTeamSch[[#This Row],[Team]],[1]!tblTeams[Team],0)),"")</f>
        <v>St. Mary Academy</v>
      </c>
      <c r="K1751" s="10" t="str">
        <f>IFERROR(INDEX([1]!tblOrg[Abbr],MATCH(tblTeamSch[[#This Row],[Org]],[1]!tblOrg[Organization],0)),"")</f>
        <v>Mary</v>
      </c>
      <c r="L1751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51" s="10" t="str">
        <f>IFERROR(INDEX(IF(tblTeamSch[[#This Row],[1vs2]]=1,[1]!tblSchedule[Team 2 Name],[1]!tblSchedule[Team 1 Name]),MATCH(tblTeamSch[[#This Row],[Game Num]],[1]!tblSchedule[GameNum],0)),"")</f>
        <v>St Michael BB 6B#3 Maroon</v>
      </c>
      <c r="N1751" s="6"/>
      <c r="O1751" s="6"/>
      <c r="P1751" s="6"/>
      <c r="Q1751" s="6">
        <f>INDEX([1]!tblSchedule[Home Game],MATCH(tblTeamSch[[#This Row],[Game Num]],[1]!tblSchedule[GameNum],0))</f>
        <v>0</v>
      </c>
      <c r="R1751" s="7" t="e">
        <f>IF(COUNTIFS(tblTeamSch[Team],tblTeamSch[[#This Row],[Team]],#REF!,1)&gt;1,"Y","")</f>
        <v>#REF!</v>
      </c>
      <c r="S1751" s="6">
        <f>INDEX([1]!tblLoc[Score],MATCH(INDEX([1]!tblOrg[Loc],MATCH(tblTeamSch[[#This Row],[Org]],[1]!tblOrg[Organization],0)),[1]!tblLoc[Loc],0))</f>
        <v>4</v>
      </c>
      <c r="T1751" s="6" t="e">
        <f>INDEX([1]!tblLoc[Score],MATCH(INDEX([1]!tblOrg[Loc],MATCH(#REF!,[1]!tblOrg[Abbr],0)),[1]!tblLoc[Loc],0))</f>
        <v>#REF!</v>
      </c>
      <c r="U1751" s="6">
        <f>IFERROR(INDEX([1]!tblLoc[Score],MATCH(INDEX([1]!tblOrg[Loc],MATCH(INDEX(FacList,MATCH(tblTeamSch[[#This Row],[Facility]],INDEX(FacList,,1),0),3),[1]!tblOrg[Org Num],0)),[1]!tblLoc[Loc],0)),"")</f>
        <v>10</v>
      </c>
      <c r="V1751" s="6">
        <f>IF(OR(tblTeamSch[[#This Row],[Court]]="",tblTeamSch[[#This Row],[Home]]&gt;0),0,IF(tblTeamSch[[#This Row],[Court]]&lt;10,0,IF(tblTeamSch[[#This Row],[Home Court]]=10,0,10)))</f>
        <v>10</v>
      </c>
      <c r="W1751" s="6" t="e">
        <f>COUNTIFS(tblTeamSch[Travel Score for Game],10,tblTeamSch[Home],0,#REF!,#REF!)</f>
        <v>#REF!</v>
      </c>
      <c r="X1751" s="6" t="str">
        <f>IFERROR(INDEX(tblTeamSch[Overall Travel Score],MATCH(tblTeamSch[[#This Row],[Opponent]],tblTeamSch[Team],0)),"")</f>
        <v/>
      </c>
      <c r="Y1751" s="6" cm="1">
        <f t="array" ref="Y1751">IF(Y1750="Num",1,IF(Y1750="","",IF(Y1750+1&gt;TotalNumRegGames*2,"",Y1750+1)))</f>
        <v>1750</v>
      </c>
    </row>
    <row r="1752" spans="1:25" ht="13.35" customHeight="1" x14ac:dyDescent="0.3">
      <c r="A1752" s="6" cm="1">
        <f t="array" ref="A17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421</v>
      </c>
      <c r="B1752" s="6" cm="1">
        <f t="array" ref="B17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2" s="6">
        <f>IFERROR(INDEX([1]!tblSchedule[Week Game Scheduled],MATCH(tblTeamSch[[#This Row],[Game Num]],[1]!tblSchedule[GameNum],0)),"")</f>
        <v>8</v>
      </c>
      <c r="D1752" s="6">
        <f>IFERROR(INDEX([1]!tblSchedule[Round],MATCH(tblTeamSch[[#This Row],[Game Num]],[1]!tblSchedule[GameNum],0)),"")</f>
        <v>5</v>
      </c>
      <c r="E1752" s="6">
        <f>IFERROR(INDEX([1]!tblSchedule[Rnd Sch],MATCH(tblTeamSch[[#This Row],[Game Num]],[1]!tblSchedule[GameNum],0)),"")</f>
        <v>5</v>
      </c>
      <c r="F1752" s="6" t="str">
        <f>IFERROR(INDEX([1]!tblSchedule[DLC],MATCH(tblTeamSch[[#This Row],[Game Num]],[1]!tblSchedule[GameNum],0)),"")</f>
        <v>6B3</v>
      </c>
      <c r="G1752" s="7" t="str">
        <f>IFERROR(INDEX([1]!tblSchedule[Facility],MATCH(tblTeamSch[[#This Row],[Game Num]],[1]!tblSchedule[GameNum],0)),"")</f>
        <v>Mary Queen of Peace</v>
      </c>
      <c r="H1752" s="8">
        <f>IFERROR(INDEX([1]!tblSchedule[Game Date],MATCH(tblTeamSch[[#This Row],[Game Num]],[1]!tblSchedule[GameNum],0)),"")</f>
        <v>46040</v>
      </c>
      <c r="I1752" s="9">
        <f>IFERROR(INDEX([1]!tblSchedule[Game Time],MATCH(tblTeamSch[[#This Row],[Game Num]],[1]!tblSchedule[GameNum],0)),"")</f>
        <v>0.66666666666666663</v>
      </c>
      <c r="J1752" s="10" t="str">
        <f>IFERROR(INDEX([1]!tblTeams[Organization],MATCH(tblTeamSch[[#This Row],[Team]],[1]!tblTeams[Team],0)),"")</f>
        <v>St. Mary Academy</v>
      </c>
      <c r="K1752" s="10" t="str">
        <f>IFERROR(INDEX([1]!tblOrg[Abbr],MATCH(tblTeamSch[[#This Row],[Org]],[1]!tblOrg[Organization],0)),"")</f>
        <v>Mary</v>
      </c>
      <c r="L1752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52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1752" s="6"/>
      <c r="O1752" s="6"/>
      <c r="P1752" s="6"/>
      <c r="Q1752" s="6">
        <f>INDEX([1]!tblSchedule[Home Game],MATCH(tblTeamSch[[#This Row],[Game Num]],[1]!tblSchedule[GameNum],0))</f>
        <v>1</v>
      </c>
      <c r="R1752" s="7" t="e">
        <f>IF(COUNTIFS(tblTeamSch[Team],tblTeamSch[[#This Row],[Team]],#REF!,1)&gt;1,"Y","")</f>
        <v>#REF!</v>
      </c>
      <c r="S1752" s="6">
        <f>INDEX([1]!tblLoc[Score],MATCH(INDEX([1]!tblOrg[Loc],MATCH(tblTeamSch[[#This Row],[Org]],[1]!tblOrg[Organization],0)),[1]!tblLoc[Loc],0))</f>
        <v>4</v>
      </c>
      <c r="T1752" s="6" t="e">
        <f>INDEX([1]!tblLoc[Score],MATCH(INDEX([1]!tblOrg[Loc],MATCH(#REF!,[1]!tblOrg[Abbr],0)),[1]!tblLoc[Loc],0))</f>
        <v>#REF!</v>
      </c>
      <c r="U1752" s="6">
        <f>IFERROR(INDEX([1]!tblLoc[Score],MATCH(INDEX([1]!tblOrg[Loc],MATCH(INDEX(FacList,MATCH(tblTeamSch[[#This Row],[Facility]],INDEX(FacList,,1),0),3),[1]!tblOrg[Org Num],0)),[1]!tblLoc[Loc],0)),"")</f>
        <v>10</v>
      </c>
      <c r="V1752" s="6">
        <f>IF(OR(tblTeamSch[[#This Row],[Court]]="",tblTeamSch[[#This Row],[Home]]&gt;0),0,IF(tblTeamSch[[#This Row],[Court]]&lt;10,0,IF(tblTeamSch[[#This Row],[Home Court]]=10,0,10)))</f>
        <v>0</v>
      </c>
      <c r="W1752" s="6" t="e">
        <f>COUNTIFS(tblTeamSch[Travel Score for Game],10,tblTeamSch[Home],0,#REF!,#REF!)</f>
        <v>#REF!</v>
      </c>
      <c r="X1752" s="6" t="str">
        <f>IFERROR(INDEX(tblTeamSch[Overall Travel Score],MATCH(tblTeamSch[[#This Row],[Opponent]],tblTeamSch[Team],0)),"")</f>
        <v/>
      </c>
      <c r="Y1752" s="6" cm="1">
        <f t="array" ref="Y1752">IF(Y1751="Num",1,IF(Y1751="","",IF(Y1751+1&gt;TotalNumRegGames*2,"",Y1751+1)))</f>
        <v>1751</v>
      </c>
    </row>
    <row r="1753" spans="1:25" ht="13.35" customHeight="1" x14ac:dyDescent="0.3">
      <c r="A1753" s="6" cm="1">
        <f t="array" ref="A17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430</v>
      </c>
      <c r="B1753" s="6" cm="1">
        <f t="array" ref="B17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3" s="6">
        <f>IFERROR(INDEX([1]!tblSchedule[Week Game Scheduled],MATCH(tblTeamSch[[#This Row],[Game Num]],[1]!tblSchedule[GameNum],0)),"")</f>
        <v>9</v>
      </c>
      <c r="D1753" s="6">
        <f>IFERROR(INDEX([1]!tblSchedule[Round],MATCH(tblTeamSch[[#This Row],[Game Num]],[1]!tblSchedule[GameNum],0)),"")</f>
        <v>6</v>
      </c>
      <c r="E1753" s="6">
        <f>IFERROR(INDEX([1]!tblSchedule[Rnd Sch],MATCH(tblTeamSch[[#This Row],[Game Num]],[1]!tblSchedule[GameNum],0)),"")</f>
        <v>6</v>
      </c>
      <c r="F1753" s="6" t="str">
        <f>IFERROR(INDEX([1]!tblSchedule[DLC],MATCH(tblTeamSch[[#This Row],[Game Num]],[1]!tblSchedule[GameNum],0)),"")</f>
        <v>6B3</v>
      </c>
      <c r="G1753" s="7" t="str">
        <f>IFERROR(INDEX([1]!tblSchedule[Facility],MATCH(tblTeamSch[[#This Row],[Game Num]],[1]!tblSchedule[GameNum],0)),"")</f>
        <v>Ascension Gym</v>
      </c>
      <c r="H1753" s="8">
        <f>IFERROR(INDEX([1]!tblSchedule[Game Date],MATCH(tblTeamSch[[#This Row],[Game Num]],[1]!tblSchedule[GameNum],0)),"")</f>
        <v>46047</v>
      </c>
      <c r="I1753" s="9">
        <f>IFERROR(INDEX([1]!tblSchedule[Game Time],MATCH(tblTeamSch[[#This Row],[Game Num]],[1]!tblSchedule[GameNum],0)),"")</f>
        <v>0.58333333333333337</v>
      </c>
      <c r="J1753" s="10" t="str">
        <f>IFERROR(INDEX([1]!tblTeams[Organization],MATCH(tblTeamSch[[#This Row],[Team]],[1]!tblTeams[Team],0)),"")</f>
        <v>St. Mary Academy</v>
      </c>
      <c r="K1753" s="10" t="str">
        <f>IFERROR(INDEX([1]!tblOrg[Abbr],MATCH(tblTeamSch[[#This Row],[Org]],[1]!tblOrg[Organization],0)),"")</f>
        <v>Mary</v>
      </c>
      <c r="L1753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53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1753" s="6"/>
      <c r="O1753" s="6"/>
      <c r="P1753" s="6"/>
      <c r="Q1753" s="6">
        <f>INDEX([1]!tblSchedule[Home Game],MATCH(tblTeamSch[[#This Row],[Game Num]],[1]!tblSchedule[GameNum],0))</f>
        <v>0</v>
      </c>
      <c r="R1753" s="7" t="e">
        <f>IF(COUNTIFS(tblTeamSch[Team],tblTeamSch[[#This Row],[Team]],#REF!,1)&gt;1,"Y","")</f>
        <v>#REF!</v>
      </c>
      <c r="S1753" s="6">
        <f>INDEX([1]!tblLoc[Score],MATCH(INDEX([1]!tblOrg[Loc],MATCH(tblTeamSch[[#This Row],[Org]],[1]!tblOrg[Organization],0)),[1]!tblLoc[Loc],0))</f>
        <v>4</v>
      </c>
      <c r="T1753" s="6" t="e">
        <f>INDEX([1]!tblLoc[Score],MATCH(INDEX([1]!tblOrg[Loc],MATCH(#REF!,[1]!tblOrg[Abbr],0)),[1]!tblLoc[Loc],0))</f>
        <v>#REF!</v>
      </c>
      <c r="U1753" s="6">
        <f>IFERROR(INDEX([1]!tblLoc[Score],MATCH(INDEX([1]!tblOrg[Loc],MATCH(INDEX(FacList,MATCH(tblTeamSch[[#This Row],[Facility]],INDEX(FacList,,1),0),3),[1]!tblOrg[Org Num],0)),[1]!tblLoc[Loc],0)),"")</f>
        <v>0</v>
      </c>
      <c r="V1753" s="6">
        <f>IF(OR(tblTeamSch[[#This Row],[Court]]="",tblTeamSch[[#This Row],[Home]]&gt;0),0,IF(tblTeamSch[[#This Row],[Court]]&lt;10,0,IF(tblTeamSch[[#This Row],[Home Court]]=10,0,10)))</f>
        <v>0</v>
      </c>
      <c r="W1753" s="6" t="e">
        <f>COUNTIFS(tblTeamSch[Travel Score for Game],10,tblTeamSch[Home],0,#REF!,#REF!)</f>
        <v>#REF!</v>
      </c>
      <c r="X1753" s="6" t="str">
        <f>IFERROR(INDEX(tblTeamSch[Overall Travel Score],MATCH(tblTeamSch[[#This Row],[Opponent]],tblTeamSch[Team],0)),"")</f>
        <v/>
      </c>
      <c r="Y1753" s="6" cm="1">
        <f t="array" ref="Y1753">IF(Y1752="Num",1,IF(Y1752="","",IF(Y1752+1&gt;TotalNumRegGames*2,"",Y1752+1)))</f>
        <v>1752</v>
      </c>
    </row>
    <row r="1754" spans="1:25" ht="13.35" customHeight="1" x14ac:dyDescent="0.3">
      <c r="A1754" s="6" cm="1">
        <f t="array" ref="A17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443</v>
      </c>
      <c r="B1754" s="6" cm="1">
        <f t="array" ref="B17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4" s="6">
        <f>IFERROR(INDEX([1]!tblSchedule[Week Game Scheduled],MATCH(tblTeamSch[[#This Row],[Game Num]],[1]!tblSchedule[GameNum],0)),"")</f>
        <v>10</v>
      </c>
      <c r="D1754" s="6">
        <f>IFERROR(INDEX([1]!tblSchedule[Round],MATCH(tblTeamSch[[#This Row],[Game Num]],[1]!tblSchedule[GameNum],0)),"")</f>
        <v>7</v>
      </c>
      <c r="E1754" s="6">
        <f>IFERROR(INDEX([1]!tblSchedule[Rnd Sch],MATCH(tblTeamSch[[#This Row],[Game Num]],[1]!tblSchedule[GameNum],0)),"")</f>
        <v>7</v>
      </c>
      <c r="F1754" s="6" t="str">
        <f>IFERROR(INDEX([1]!tblSchedule[DLC],MATCH(tblTeamSch[[#This Row],[Game Num]],[1]!tblSchedule[GameNum],0)),"")</f>
        <v>6B3</v>
      </c>
      <c r="G1754" s="7" t="str">
        <f>IFERROR(INDEX([1]!tblSchedule[Facility],MATCH(tblTeamSch[[#This Row],[Game Num]],[1]!tblSchedule[GameNum],0)),"")</f>
        <v>St. Agnes Gym</v>
      </c>
      <c r="H1754" s="8">
        <f>IFERROR(INDEX([1]!tblSchedule[Game Date],MATCH(tblTeamSch[[#This Row],[Game Num]],[1]!tblSchedule[GameNum],0)),"")</f>
        <v>46054</v>
      </c>
      <c r="I1754" s="9">
        <f>IFERROR(INDEX([1]!tblSchedule[Game Time],MATCH(tblTeamSch[[#This Row],[Game Num]],[1]!tblSchedule[GameNum],0)),"")</f>
        <v>0.625</v>
      </c>
      <c r="J1754" s="10" t="str">
        <f>IFERROR(INDEX([1]!tblTeams[Organization],MATCH(tblTeamSch[[#This Row],[Team]],[1]!tblTeams[Team],0)),"")</f>
        <v>St. Mary Academy</v>
      </c>
      <c r="K1754" s="10" t="str">
        <f>IFERROR(INDEX([1]!tblOrg[Abbr],MATCH(tblTeamSch[[#This Row],[Org]],[1]!tblOrg[Organization],0)),"")</f>
        <v>Mary</v>
      </c>
      <c r="L1754" s="10" t="str">
        <f>IFERROR(INDEX(IF(tblTeamSch[[#This Row],[1vs2]]=1,[1]!tblSchedule[Team 1 Name],[1]!tblSchedule[Team 2 Name]),MATCH(tblTeamSch[[#This Row],[Game Num]],[1]!tblSchedule[GameNum],0)),"")</f>
        <v>St. Mary BB 6B - White</v>
      </c>
      <c r="M1754" s="10" t="str">
        <f>IFERROR(INDEX(IF(tblTeamSch[[#This Row],[1vs2]]=1,[1]!tblSchedule[Team 2 Name],[1]!tblSchedule[Team 1 Name]),MATCH(tblTeamSch[[#This Row],[Game Num]],[1]!tblSchedule[GameNum],0)),"")</f>
        <v>St Agnes BB 6B#3</v>
      </c>
      <c r="N1754" s="6"/>
      <c r="O1754" s="6"/>
      <c r="P1754" s="6"/>
      <c r="Q1754" s="6">
        <f>INDEX([1]!tblSchedule[Home Game],MATCH(tblTeamSch[[#This Row],[Game Num]],[1]!tblSchedule[GameNum],0))</f>
        <v>1</v>
      </c>
      <c r="R1754" s="7" t="e">
        <f>IF(COUNTIFS(tblTeamSch[Team],tblTeamSch[[#This Row],[Team]],#REF!,1)&gt;1,"Y","")</f>
        <v>#REF!</v>
      </c>
      <c r="S1754" s="6">
        <f>INDEX([1]!tblLoc[Score],MATCH(INDEX([1]!tblOrg[Loc],MATCH(tblTeamSch[[#This Row],[Org]],[1]!tblOrg[Organization],0)),[1]!tblLoc[Loc],0))</f>
        <v>4</v>
      </c>
      <c r="T1754" s="6" t="e">
        <f>INDEX([1]!tblLoc[Score],MATCH(INDEX([1]!tblOrg[Loc],MATCH(#REF!,[1]!tblOrg[Abbr],0)),[1]!tblLoc[Loc],0))</f>
        <v>#REF!</v>
      </c>
      <c r="U1754" s="6">
        <f>IFERROR(INDEX([1]!tblLoc[Score],MATCH(INDEX([1]!tblOrg[Loc],MATCH(INDEX(FacList,MATCH(tblTeamSch[[#This Row],[Facility]],INDEX(FacList,,1),0),3),[1]!tblOrg[Org Num],0)),[1]!tblLoc[Loc],0)),"")</f>
        <v>0</v>
      </c>
      <c r="V1754" s="6">
        <f>IF(OR(tblTeamSch[[#This Row],[Court]]="",tblTeamSch[[#This Row],[Home]]&gt;0),0,IF(tblTeamSch[[#This Row],[Court]]&lt;10,0,IF(tblTeamSch[[#This Row],[Home Court]]=10,0,10)))</f>
        <v>0</v>
      </c>
      <c r="W1754" s="6" t="e">
        <f>COUNTIFS(tblTeamSch[Travel Score for Game],10,tblTeamSch[Home],0,#REF!,#REF!)</f>
        <v>#REF!</v>
      </c>
      <c r="X1754" s="6" t="str">
        <f>IFERROR(INDEX(tblTeamSch[Overall Travel Score],MATCH(tblTeamSch[[#This Row],[Opponent]],tblTeamSch[Team],0)),"")</f>
        <v/>
      </c>
      <c r="Y1754" s="6" cm="1">
        <f t="array" ref="Y1754">IF(Y1753="Num",1,IF(Y1753="","",IF(Y1753+1&gt;TotalNumRegGames*2,"",Y1753+1)))</f>
        <v>1753</v>
      </c>
    </row>
    <row r="1755" spans="1:25" ht="13.35" customHeight="1" x14ac:dyDescent="0.3">
      <c r="A1755" s="6" cm="1">
        <f t="array" ref="A17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859</v>
      </c>
      <c r="B1755" s="6" cm="1">
        <f t="array" ref="B17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55" s="6">
        <f>IFERROR(INDEX([1]!tblSchedule[Week Game Scheduled],MATCH(tblTeamSch[[#This Row],[Game Num]],[1]!tblSchedule[GameNum],0)),"")</f>
        <v>49</v>
      </c>
      <c r="D1755" s="6">
        <f>IFERROR(INDEX([1]!tblSchedule[Round],MATCH(tblTeamSch[[#This Row],[Game Num]],[1]!tblSchedule[GameNum],0)),"")</f>
        <v>1</v>
      </c>
      <c r="E1755" s="6">
        <f>IFERROR(INDEX([1]!tblSchedule[Rnd Sch],MATCH(tblTeamSch[[#This Row],[Game Num]],[1]!tblSchedule[GameNum],0)),"")</f>
        <v>1</v>
      </c>
      <c r="F1755" s="6" t="str">
        <f>IFERROR(INDEX([1]!tblSchedule[DLC],MATCH(tblTeamSch[[#This Row],[Game Num]],[1]!tblSchedule[GameNum],0)),"")</f>
        <v>6G1AA</v>
      </c>
      <c r="G1755" s="7" t="str">
        <f>IFERROR(INDEX([1]!tblSchedule[Facility],MATCH(tblTeamSch[[#This Row],[Game Num]],[1]!tblSchedule[GameNum],0)),"")</f>
        <v>St. Gabriel Multi-Purpose Building</v>
      </c>
      <c r="H1755" s="8">
        <f>IFERROR(INDEX([1]!tblSchedule[Game Date],MATCH(tblTeamSch[[#This Row],[Game Num]],[1]!tblSchedule[GameNum],0)),"")</f>
        <v>45997</v>
      </c>
      <c r="I1755" s="9">
        <f>IFERROR(INDEX([1]!tblSchedule[Game Time],MATCH(tblTeamSch[[#This Row],[Game Num]],[1]!tblSchedule[GameNum],0)),"")</f>
        <v>0.45833333333333331</v>
      </c>
      <c r="J1755" s="10" t="str">
        <f>IFERROR(INDEX([1]!tblTeams[Organization],MATCH(tblTeamSch[[#This Row],[Team]],[1]!tblTeams[Team],0)),"")</f>
        <v>St. Mary Academy</v>
      </c>
      <c r="K1755" s="10" t="str">
        <f>IFERROR(INDEX([1]!tblOrg[Abbr],MATCH(tblTeamSch[[#This Row],[Org]],[1]!tblOrg[Organization],0)),"")</f>
        <v>Mary</v>
      </c>
      <c r="L1755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55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1755" s="6"/>
      <c r="O1755" s="6"/>
      <c r="P1755" s="6"/>
      <c r="Q1755" s="6">
        <f>INDEX([1]!tblSchedule[Home Game],MATCH(tblTeamSch[[#This Row],[Game Num]],[1]!tblSchedule[GameNum],0))</f>
        <v>1</v>
      </c>
      <c r="R1755" s="7" t="e">
        <f>IF(COUNTIFS(tblTeamSch[Team],tblTeamSch[[#This Row],[Team]],#REF!,1)&gt;1,"Y","")</f>
        <v>#REF!</v>
      </c>
      <c r="S1755" s="6">
        <f>INDEX([1]!tblLoc[Score],MATCH(INDEX([1]!tblOrg[Loc],MATCH(tblTeamSch[[#This Row],[Org]],[1]!tblOrg[Organization],0)),[1]!tblLoc[Loc],0))</f>
        <v>4</v>
      </c>
      <c r="T1755" s="6" t="e">
        <f>INDEX([1]!tblLoc[Score],MATCH(INDEX([1]!tblOrg[Loc],MATCH(#REF!,[1]!tblOrg[Abbr],0)),[1]!tblLoc[Loc],0))</f>
        <v>#REF!</v>
      </c>
      <c r="U1755" s="6">
        <f>IFERROR(INDEX([1]!tblLoc[Score],MATCH(INDEX([1]!tblOrg[Loc],MATCH(INDEX(FacList,MATCH(tblTeamSch[[#This Row],[Facility]],INDEX(FacList,,1),0),3),[1]!tblOrg[Org Num],0)),[1]!tblLoc[Loc],0)),"")</f>
        <v>7</v>
      </c>
      <c r="V1755" s="6">
        <f>IF(OR(tblTeamSch[[#This Row],[Court]]="",tblTeamSch[[#This Row],[Home]]&gt;0),0,IF(tblTeamSch[[#This Row],[Court]]&lt;10,0,IF(tblTeamSch[[#This Row],[Home Court]]=10,0,10)))</f>
        <v>0</v>
      </c>
      <c r="W1755" s="6" t="e">
        <f>COUNTIFS(tblTeamSch[Travel Score for Game],10,tblTeamSch[Home],0,#REF!,#REF!)</f>
        <v>#REF!</v>
      </c>
      <c r="X1755" s="6" t="str">
        <f>IFERROR(INDEX(tblTeamSch[Overall Travel Score],MATCH(tblTeamSch[[#This Row],[Opponent]],tblTeamSch[Team],0)),"")</f>
        <v/>
      </c>
      <c r="Y1755" s="6" cm="1">
        <f t="array" ref="Y1755">IF(Y1754="Num",1,IF(Y1754="","",IF(Y1754+1&gt;TotalNumRegGames*2,"",Y1754+1)))</f>
        <v>1754</v>
      </c>
    </row>
    <row r="1756" spans="1:25" ht="13.35" customHeight="1" x14ac:dyDescent="0.3">
      <c r="A1756" s="6" cm="1">
        <f t="array" ref="A17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865</v>
      </c>
      <c r="B1756" s="6" cm="1">
        <f t="array" ref="B17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6" s="6">
        <f>IFERROR(INDEX([1]!tblSchedule[Week Game Scheduled],MATCH(tblTeamSch[[#This Row],[Game Num]],[1]!tblSchedule[GameNum],0)),"")</f>
        <v>50</v>
      </c>
      <c r="D1756" s="6">
        <f>IFERROR(INDEX([1]!tblSchedule[Round],MATCH(tblTeamSch[[#This Row],[Game Num]],[1]!tblSchedule[GameNum],0)),"")</f>
        <v>2</v>
      </c>
      <c r="E1756" s="6">
        <f>IFERROR(INDEX([1]!tblSchedule[Rnd Sch],MATCH(tblTeamSch[[#This Row],[Game Num]],[1]!tblSchedule[GameNum],0)),"")</f>
        <v>2</v>
      </c>
      <c r="F1756" s="6" t="str">
        <f>IFERROR(INDEX([1]!tblSchedule[DLC],MATCH(tblTeamSch[[#This Row],[Game Num]],[1]!tblSchedule[GameNum],0)),"")</f>
        <v>6G1AA</v>
      </c>
      <c r="G1756" s="7" t="str">
        <f>IFERROR(INDEX([1]!tblSchedule[Facility],MATCH(tblTeamSch[[#This Row],[Game Num]],[1]!tblSchedule[GameNum],0)),"")</f>
        <v>Sacred Heart Model School Gym</v>
      </c>
      <c r="H1756" s="8">
        <f>IFERROR(INDEX([1]!tblSchedule[Game Date],MATCH(tblTeamSch[[#This Row],[Game Num]],[1]!tblSchedule[GameNum],0)),"")</f>
        <v>46004</v>
      </c>
      <c r="I1756" s="9">
        <f>IFERROR(INDEX([1]!tblSchedule[Game Time],MATCH(tblTeamSch[[#This Row],[Game Num]],[1]!tblSchedule[GameNum],0)),"")</f>
        <v>0.41666666666666669</v>
      </c>
      <c r="J1756" s="10" t="str">
        <f>IFERROR(INDEX([1]!tblTeams[Organization],MATCH(tblTeamSch[[#This Row],[Team]],[1]!tblTeams[Team],0)),"")</f>
        <v>St. Mary Academy</v>
      </c>
      <c r="K1756" s="10" t="str">
        <f>IFERROR(INDEX([1]!tblOrg[Abbr],MATCH(tblTeamSch[[#This Row],[Org]],[1]!tblOrg[Organization],0)),"")</f>
        <v>Mary</v>
      </c>
      <c r="L1756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56" s="10" t="str">
        <f>IFERROR(INDEX(IF(tblTeamSch[[#This Row],[1vs2]]=1,[1]!tblSchedule[Team 2 Name],[1]!tblSchedule[Team 1 Name]),MATCH(tblTeamSch[[#This Row],[Game Num]],[1]!tblSchedule[GameNum],0)),"")</f>
        <v>SHMS BB 6G#1</v>
      </c>
      <c r="N1756" s="6"/>
      <c r="O1756" s="6"/>
      <c r="P1756" s="6"/>
      <c r="Q1756" s="6">
        <f>INDEX([1]!tblSchedule[Home Game],MATCH(tblTeamSch[[#This Row],[Game Num]],[1]!tblSchedule[GameNum],0))</f>
        <v>1</v>
      </c>
      <c r="R1756" s="7" t="e">
        <f>IF(COUNTIFS(tblTeamSch[Team],tblTeamSch[[#This Row],[Team]],#REF!,1)&gt;1,"Y","")</f>
        <v>#REF!</v>
      </c>
      <c r="S1756" s="6">
        <f>INDEX([1]!tblLoc[Score],MATCH(INDEX([1]!tblOrg[Loc],MATCH(tblTeamSch[[#This Row],[Org]],[1]!tblOrg[Organization],0)),[1]!tblLoc[Loc],0))</f>
        <v>4</v>
      </c>
      <c r="T1756" s="6" t="e">
        <f>INDEX([1]!tblLoc[Score],MATCH(INDEX([1]!tblOrg[Loc],MATCH(#REF!,[1]!tblOrg[Abbr],0)),[1]!tblLoc[Loc],0))</f>
        <v>#REF!</v>
      </c>
      <c r="U1756" s="6">
        <f>IFERROR(INDEX([1]!tblLoc[Score],MATCH(INDEX([1]!tblOrg[Loc],MATCH(INDEX(FacList,MATCH(tblTeamSch[[#This Row],[Facility]],INDEX(FacList,,1),0),3),[1]!tblOrg[Org Num],0)),[1]!tblLoc[Loc],0)),"")</f>
        <v>0</v>
      </c>
      <c r="V1756" s="6">
        <f>IF(OR(tblTeamSch[[#This Row],[Court]]="",tblTeamSch[[#This Row],[Home]]&gt;0),0,IF(tblTeamSch[[#This Row],[Court]]&lt;10,0,IF(tblTeamSch[[#This Row],[Home Court]]=10,0,10)))</f>
        <v>0</v>
      </c>
      <c r="W1756" s="6" t="e">
        <f>COUNTIFS(tblTeamSch[Travel Score for Game],10,tblTeamSch[Home],0,#REF!,#REF!)</f>
        <v>#REF!</v>
      </c>
      <c r="X1756" s="6" t="str">
        <f>IFERROR(INDEX(tblTeamSch[Overall Travel Score],MATCH(tblTeamSch[[#This Row],[Opponent]],tblTeamSch[Team],0)),"")</f>
        <v/>
      </c>
      <c r="Y1756" s="6" cm="1">
        <f t="array" ref="Y1756">IF(Y1755="Num",1,IF(Y1755="","",IF(Y1755+1&gt;TotalNumRegGames*2,"",Y1755+1)))</f>
        <v>1755</v>
      </c>
    </row>
    <row r="1757" spans="1:25" ht="13.35" customHeight="1" x14ac:dyDescent="0.3">
      <c r="A1757" s="6" cm="1">
        <f t="array" ref="A17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870</v>
      </c>
      <c r="B1757" s="6" cm="1">
        <f t="array" ref="B17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57" s="6">
        <f>IFERROR(INDEX([1]!tblSchedule[Week Game Scheduled],MATCH(tblTeamSch[[#This Row],[Game Num]],[1]!tblSchedule[GameNum],0)),"")</f>
        <v>5</v>
      </c>
      <c r="D1757" s="6">
        <f>IFERROR(INDEX([1]!tblSchedule[Round],MATCH(tblTeamSch[[#This Row],[Game Num]],[1]!tblSchedule[GameNum],0)),"")</f>
        <v>3</v>
      </c>
      <c r="E1757" s="6">
        <f>IFERROR(INDEX([1]!tblSchedule[Rnd Sch],MATCH(tblTeamSch[[#This Row],[Game Num]],[1]!tblSchedule[GameNum],0)),"")</f>
        <v>3</v>
      </c>
      <c r="F1757" s="6" t="str">
        <f>IFERROR(INDEX([1]!tblSchedule[DLC],MATCH(tblTeamSch[[#This Row],[Game Num]],[1]!tblSchedule[GameNum],0)),"")</f>
        <v>6G1AA</v>
      </c>
      <c r="G1757" s="7" t="str">
        <f>IFERROR(INDEX([1]!tblSchedule[Facility],MATCH(tblTeamSch[[#This Row],[Game Num]],[1]!tblSchedule[GameNum],0)),"")</f>
        <v>Holy Spirit Gym</v>
      </c>
      <c r="H1757" s="8">
        <f>IFERROR(INDEX([1]!tblSchedule[Game Date],MATCH(tblTeamSch[[#This Row],[Game Num]],[1]!tblSchedule[GameNum],0)),"")</f>
        <v>46025</v>
      </c>
      <c r="I1757" s="9">
        <f>IFERROR(INDEX([1]!tblSchedule[Game Time],MATCH(tblTeamSch[[#This Row],[Game Num]],[1]!tblSchedule[GameNum],0)),"")</f>
        <v>0.41666666666666669</v>
      </c>
      <c r="J1757" s="10" t="str">
        <f>IFERROR(INDEX([1]!tblTeams[Organization],MATCH(tblTeamSch[[#This Row],[Team]],[1]!tblTeams[Team],0)),"")</f>
        <v>St. Mary Academy</v>
      </c>
      <c r="K1757" s="10" t="str">
        <f>IFERROR(INDEX([1]!tblOrg[Abbr],MATCH(tblTeamSch[[#This Row],[Org]],[1]!tblOrg[Organization],0)),"")</f>
        <v>Mary</v>
      </c>
      <c r="L1757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57" s="10" t="str">
        <f>IFERROR(INDEX(IF(tblTeamSch[[#This Row],[1vs2]]=1,[1]!tblSchedule[Team 2 Name],[1]!tblSchedule[Team 1 Name]),MATCH(tblTeamSch[[#This Row],[Game Num]],[1]!tblSchedule[GameNum],0)),"")</f>
        <v>Holy Spirit GBB 6#1</v>
      </c>
      <c r="N1757" s="6"/>
      <c r="O1757" s="6"/>
      <c r="P1757" s="6"/>
      <c r="Q1757" s="6">
        <f>INDEX([1]!tblSchedule[Home Game],MATCH(tblTeamSch[[#This Row],[Game Num]],[1]!tblSchedule[GameNum],0))</f>
        <v>1</v>
      </c>
      <c r="R1757" s="7" t="e">
        <f>IF(COUNTIFS(tblTeamSch[Team],tblTeamSch[[#This Row],[Team]],#REF!,1)&gt;1,"Y","")</f>
        <v>#REF!</v>
      </c>
      <c r="S1757" s="6">
        <f>INDEX([1]!tblLoc[Score],MATCH(INDEX([1]!tblOrg[Loc],MATCH(tblTeamSch[[#This Row],[Org]],[1]!tblOrg[Organization],0)),[1]!tblLoc[Loc],0))</f>
        <v>4</v>
      </c>
      <c r="T1757" s="6" t="e">
        <f>INDEX([1]!tblLoc[Score],MATCH(INDEX([1]!tblOrg[Loc],MATCH(#REF!,[1]!tblOrg[Abbr],0)),[1]!tblLoc[Loc],0))</f>
        <v>#REF!</v>
      </c>
      <c r="U1757" s="6">
        <f>IFERROR(INDEX([1]!tblLoc[Score],MATCH(INDEX([1]!tblOrg[Loc],MATCH(INDEX(FacList,MATCH(tblTeamSch[[#This Row],[Facility]],INDEX(FacList,,1),0),3),[1]!tblOrg[Org Num],0)),[1]!tblLoc[Loc],0)),"")</f>
        <v>0</v>
      </c>
      <c r="V1757" s="6">
        <f>IF(OR(tblTeamSch[[#This Row],[Court]]="",tblTeamSch[[#This Row],[Home]]&gt;0),0,IF(tblTeamSch[[#This Row],[Court]]&lt;10,0,IF(tblTeamSch[[#This Row],[Home Court]]=10,0,10)))</f>
        <v>0</v>
      </c>
      <c r="W1757" s="6" t="e">
        <f>COUNTIFS(tblTeamSch[Travel Score for Game],10,tblTeamSch[Home],0,#REF!,#REF!)</f>
        <v>#REF!</v>
      </c>
      <c r="X1757" s="6" t="str">
        <f>IFERROR(INDEX(tblTeamSch[Overall Travel Score],MATCH(tblTeamSch[[#This Row],[Opponent]],tblTeamSch[Team],0)),"")</f>
        <v/>
      </c>
      <c r="Y1757" s="6" cm="1">
        <f t="array" ref="Y1757">IF(Y1756="Num",1,IF(Y1756="","",IF(Y1756+1&gt;TotalNumRegGames*2,"",Y1756+1)))</f>
        <v>1756</v>
      </c>
    </row>
    <row r="1758" spans="1:25" ht="13.35" customHeight="1" x14ac:dyDescent="0.3">
      <c r="A1758" s="6" cm="1">
        <f t="array" ref="A17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878</v>
      </c>
      <c r="B1758" s="6" cm="1">
        <f t="array" ref="B17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58" s="6">
        <f>IFERROR(INDEX([1]!tblSchedule[Week Game Scheduled],MATCH(tblTeamSch[[#This Row],[Game Num]],[1]!tblSchedule[GameNum],0)),"")</f>
        <v>6</v>
      </c>
      <c r="D1758" s="6">
        <f>IFERROR(INDEX([1]!tblSchedule[Round],MATCH(tblTeamSch[[#This Row],[Game Num]],[1]!tblSchedule[GameNum],0)),"")</f>
        <v>4</v>
      </c>
      <c r="E1758" s="6">
        <f>IFERROR(INDEX([1]!tblSchedule[Rnd Sch],MATCH(tblTeamSch[[#This Row],[Game Num]],[1]!tblSchedule[GameNum],0)),"")</f>
        <v>4</v>
      </c>
      <c r="F1758" s="6" t="str">
        <f>IFERROR(INDEX([1]!tblSchedule[DLC],MATCH(tblTeamSch[[#This Row],[Game Num]],[1]!tblSchedule[GameNum],0)),"")</f>
        <v>6G1AA</v>
      </c>
      <c r="G1758" s="7" t="str">
        <f>IFERROR(INDEX([1]!tblSchedule[Facility],MATCH(tblTeamSch[[#This Row],[Game Num]],[1]!tblSchedule[GameNum],0)),"")</f>
        <v>St Mary Academy Gym</v>
      </c>
      <c r="H1758" s="8">
        <f>IFERROR(INDEX([1]!tblSchedule[Game Date],MATCH(tblTeamSch[[#This Row],[Game Num]],[1]!tblSchedule[GameNum],0)),"")</f>
        <v>46032</v>
      </c>
      <c r="I1758" s="9">
        <f>IFERROR(INDEX([1]!tblSchedule[Game Time],MATCH(tblTeamSch[[#This Row],[Game Num]],[1]!tblSchedule[GameNum],0)),"")</f>
        <v>0.45833333333333331</v>
      </c>
      <c r="J1758" s="10" t="str">
        <f>IFERROR(INDEX([1]!tblTeams[Organization],MATCH(tblTeamSch[[#This Row],[Team]],[1]!tblTeams[Team],0)),"")</f>
        <v>St. Mary Academy</v>
      </c>
      <c r="K1758" s="10" t="str">
        <f>IFERROR(INDEX([1]!tblOrg[Abbr],MATCH(tblTeamSch[[#This Row],[Org]],[1]!tblOrg[Organization],0)),"")</f>
        <v>Mary</v>
      </c>
      <c r="L1758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58" s="10" t="str">
        <f>IFERROR(INDEX(IF(tblTeamSch[[#This Row],[1vs2]]=1,[1]!tblSchedule[Team 2 Name],[1]!tblSchedule[Team 1 Name]),MATCH(tblTeamSch[[#This Row],[Game Num]],[1]!tblSchedule[GameNum],0)),"")</f>
        <v>St. Raphael BB 6G #1</v>
      </c>
      <c r="N1758" s="6"/>
      <c r="O1758" s="6"/>
      <c r="P1758" s="6"/>
      <c r="Q1758" s="6">
        <f>INDEX([1]!tblSchedule[Home Game],MATCH(tblTeamSch[[#This Row],[Game Num]],[1]!tblSchedule[GameNum],0))</f>
        <v>1</v>
      </c>
      <c r="R1758" s="7" t="e">
        <f>IF(COUNTIFS(tblTeamSch[Team],tblTeamSch[[#This Row],[Team]],#REF!,1)&gt;1,"Y","")</f>
        <v>#REF!</v>
      </c>
      <c r="S1758" s="6">
        <f>INDEX([1]!tblLoc[Score],MATCH(INDEX([1]!tblOrg[Loc],MATCH(tblTeamSch[[#This Row],[Org]],[1]!tblOrg[Organization],0)),[1]!tblLoc[Loc],0))</f>
        <v>4</v>
      </c>
      <c r="T1758" s="6" t="e">
        <f>INDEX([1]!tblLoc[Score],MATCH(INDEX([1]!tblOrg[Loc],MATCH(#REF!,[1]!tblOrg[Abbr],0)),[1]!tblLoc[Loc],0))</f>
        <v>#REF!</v>
      </c>
      <c r="U1758" s="6">
        <f>IFERROR(INDEX([1]!tblLoc[Score],MATCH(INDEX([1]!tblOrg[Loc],MATCH(INDEX(FacList,MATCH(tblTeamSch[[#This Row],[Facility]],INDEX(FacList,,1),0),3),[1]!tblOrg[Org Num],0)),[1]!tblLoc[Loc],0)),"")</f>
        <v>4</v>
      </c>
      <c r="V1758" s="6">
        <f>IF(OR(tblTeamSch[[#This Row],[Court]]="",tblTeamSch[[#This Row],[Home]]&gt;0),0,IF(tblTeamSch[[#This Row],[Court]]&lt;10,0,IF(tblTeamSch[[#This Row],[Home Court]]=10,0,10)))</f>
        <v>0</v>
      </c>
      <c r="W1758" s="6" t="e">
        <f>COUNTIFS(tblTeamSch[Travel Score for Game],10,tblTeamSch[Home],0,#REF!,#REF!)</f>
        <v>#REF!</v>
      </c>
      <c r="X1758" s="6" t="str">
        <f>IFERROR(INDEX(tblTeamSch[Overall Travel Score],MATCH(tblTeamSch[[#This Row],[Opponent]],tblTeamSch[Team],0)),"")</f>
        <v/>
      </c>
      <c r="Y1758" s="6" cm="1">
        <f t="array" ref="Y1758">IF(Y1757="Num",1,IF(Y1757="","",IF(Y1757+1&gt;TotalNumRegGames*2,"",Y1757+1)))</f>
        <v>1757</v>
      </c>
    </row>
    <row r="1759" spans="1:25" ht="13.35" customHeight="1" x14ac:dyDescent="0.3">
      <c r="A1759" s="6" cm="1">
        <f t="array" ref="A17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884</v>
      </c>
      <c r="B1759" s="6" cm="1">
        <f t="array" ref="B17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59" s="6">
        <f>IFERROR(INDEX([1]!tblSchedule[Week Game Scheduled],MATCH(tblTeamSch[[#This Row],[Game Num]],[1]!tblSchedule[GameNum],0)),"")</f>
        <v>7</v>
      </c>
      <c r="D1759" s="6">
        <f>IFERROR(INDEX([1]!tblSchedule[Round],MATCH(tblTeamSch[[#This Row],[Game Num]],[1]!tblSchedule[GameNum],0)),"")</f>
        <v>5</v>
      </c>
      <c r="E1759" s="6">
        <f>IFERROR(INDEX([1]!tblSchedule[Rnd Sch],MATCH(tblTeamSch[[#This Row],[Game Num]],[1]!tblSchedule[GameNum],0)),"")</f>
        <v>5</v>
      </c>
      <c r="F1759" s="6" t="str">
        <f>IFERROR(INDEX([1]!tblSchedule[DLC],MATCH(tblTeamSch[[#This Row],[Game Num]],[1]!tblSchedule[GameNum],0)),"")</f>
        <v>6G1AA</v>
      </c>
      <c r="G1759" s="7" t="str">
        <f>IFERROR(INDEX([1]!tblSchedule[Facility],MATCH(tblTeamSch[[#This Row],[Game Num]],[1]!tblSchedule[GameNum],0)),"")</f>
        <v>St. Michael Community Center</v>
      </c>
      <c r="H1759" s="8">
        <f>IFERROR(INDEX([1]!tblSchedule[Game Date],MATCH(tblTeamSch[[#This Row],[Game Num]],[1]!tblSchedule[GameNum],0)),"")</f>
        <v>46039</v>
      </c>
      <c r="I1759" s="9">
        <f>IFERROR(INDEX([1]!tblSchedule[Game Time],MATCH(tblTeamSch[[#This Row],[Game Num]],[1]!tblSchedule[GameNum],0)),"")</f>
        <v>0.41666666666666669</v>
      </c>
      <c r="J1759" s="10" t="str">
        <f>IFERROR(INDEX([1]!tblTeams[Organization],MATCH(tblTeamSch[[#This Row],[Team]],[1]!tblTeams[Team],0)),"")</f>
        <v>St. Mary Academy</v>
      </c>
      <c r="K1759" s="10" t="str">
        <f>IFERROR(INDEX([1]!tblOrg[Abbr],MATCH(tblTeamSch[[#This Row],[Org]],[1]!tblOrg[Organization],0)),"")</f>
        <v>Mary</v>
      </c>
      <c r="L1759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59" s="10" t="str">
        <f>IFERROR(INDEX(IF(tblTeamSch[[#This Row],[1vs2]]=1,[1]!tblSchedule[Team 2 Name],[1]!tblSchedule[Team 1 Name]),MATCH(tblTeamSch[[#This Row],[Game Num]],[1]!tblSchedule[GameNum],0)),"")</f>
        <v>St Michael BB 6G#1</v>
      </c>
      <c r="N1759" s="6"/>
      <c r="O1759" s="6"/>
      <c r="P1759" s="6"/>
      <c r="Q1759" s="6">
        <f>INDEX([1]!tblSchedule[Home Game],MATCH(tblTeamSch[[#This Row],[Game Num]],[1]!tblSchedule[GameNum],0))</f>
        <v>1</v>
      </c>
      <c r="R1759" s="7" t="e">
        <f>IF(COUNTIFS(tblTeamSch[Team],tblTeamSch[[#This Row],[Team]],#REF!,1)&gt;1,"Y","")</f>
        <v>#REF!</v>
      </c>
      <c r="S1759" s="6">
        <f>INDEX([1]!tblLoc[Score],MATCH(INDEX([1]!tblOrg[Loc],MATCH(tblTeamSch[[#This Row],[Org]],[1]!tblOrg[Organization],0)),[1]!tblLoc[Loc],0))</f>
        <v>4</v>
      </c>
      <c r="T1759" s="6" t="e">
        <f>INDEX([1]!tblLoc[Score],MATCH(INDEX([1]!tblOrg[Loc],MATCH(#REF!,[1]!tblOrg[Abbr],0)),[1]!tblLoc[Loc],0))</f>
        <v>#REF!</v>
      </c>
      <c r="U1759" s="6">
        <f>IFERROR(INDEX([1]!tblLoc[Score],MATCH(INDEX([1]!tblOrg[Loc],MATCH(INDEX(FacList,MATCH(tblTeamSch[[#This Row],[Facility]],INDEX(FacList,,1),0),3),[1]!tblOrg[Org Num],0)),[1]!tblLoc[Loc],0)),"")</f>
        <v>7</v>
      </c>
      <c r="V1759" s="6">
        <f>IF(OR(tblTeamSch[[#This Row],[Court]]="",tblTeamSch[[#This Row],[Home]]&gt;0),0,IF(tblTeamSch[[#This Row],[Court]]&lt;10,0,IF(tblTeamSch[[#This Row],[Home Court]]=10,0,10)))</f>
        <v>0</v>
      </c>
      <c r="W1759" s="6" t="e">
        <f>COUNTIFS(tblTeamSch[Travel Score for Game],10,tblTeamSch[Home],0,#REF!,#REF!)</f>
        <v>#REF!</v>
      </c>
      <c r="X1759" s="6" t="str">
        <f>IFERROR(INDEX(tblTeamSch[Overall Travel Score],MATCH(tblTeamSch[[#This Row],[Opponent]],tblTeamSch[Team],0)),"")</f>
        <v/>
      </c>
      <c r="Y1759" s="6" cm="1">
        <f t="array" ref="Y1759">IF(Y1758="Num",1,IF(Y1758="","",IF(Y1758+1&gt;TotalNumRegGames*2,"",Y1758+1)))</f>
        <v>1758</v>
      </c>
    </row>
    <row r="1760" spans="1:25" ht="13.35" customHeight="1" x14ac:dyDescent="0.3">
      <c r="A1760" s="6" cm="1">
        <f t="array" ref="A17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890</v>
      </c>
      <c r="B1760" s="6" cm="1">
        <f t="array" ref="B17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0" s="6">
        <f>IFERROR(INDEX([1]!tblSchedule[Week Game Scheduled],MATCH(tblTeamSch[[#This Row],[Game Num]],[1]!tblSchedule[GameNum],0)),"")</f>
        <v>8</v>
      </c>
      <c r="D1760" s="6">
        <f>IFERROR(INDEX([1]!tblSchedule[Round],MATCH(tblTeamSch[[#This Row],[Game Num]],[1]!tblSchedule[GameNum],0)),"")</f>
        <v>6</v>
      </c>
      <c r="E1760" s="6">
        <f>IFERROR(INDEX([1]!tblSchedule[Rnd Sch],MATCH(tblTeamSch[[#This Row],[Game Num]],[1]!tblSchedule[GameNum],0)),"")</f>
        <v>6</v>
      </c>
      <c r="F1760" s="6" t="str">
        <f>IFERROR(INDEX([1]!tblSchedule[DLC],MATCH(tblTeamSch[[#This Row],[Game Num]],[1]!tblSchedule[GameNum],0)),"")</f>
        <v>6G1AA</v>
      </c>
      <c r="G1760" s="7" t="str">
        <f>IFERROR(INDEX([1]!tblSchedule[Facility],MATCH(tblTeamSch[[#This Row],[Game Num]],[1]!tblSchedule[GameNum],0)),"")</f>
        <v>Saint Andrew Academy Gym</v>
      </c>
      <c r="H1760" s="8">
        <f>IFERROR(INDEX([1]!tblSchedule[Game Date],MATCH(tblTeamSch[[#This Row],[Game Num]],[1]!tblSchedule[GameNum],0)),"")</f>
        <v>46046</v>
      </c>
      <c r="I1760" s="9">
        <f>IFERROR(INDEX([1]!tblSchedule[Game Time],MATCH(tblTeamSch[[#This Row],[Game Num]],[1]!tblSchedule[GameNum],0)),"")</f>
        <v>0.5</v>
      </c>
      <c r="J1760" s="10" t="str">
        <f>IFERROR(INDEX([1]!tblTeams[Organization],MATCH(tblTeamSch[[#This Row],[Team]],[1]!tblTeams[Team],0)),"")</f>
        <v>St. Mary Academy</v>
      </c>
      <c r="K1760" s="10" t="str">
        <f>IFERROR(INDEX([1]!tblOrg[Abbr],MATCH(tblTeamSch[[#This Row],[Org]],[1]!tblOrg[Organization],0)),"")</f>
        <v>Mary</v>
      </c>
      <c r="L1760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60" s="10" t="str">
        <f>IFERROR(INDEX(IF(tblTeamSch[[#This Row],[1vs2]]=1,[1]!tblSchedule[Team 2 Name],[1]!tblSchedule[Team 1 Name]),MATCH(tblTeamSch[[#This Row],[Game Num]],[1]!tblSchedule[GameNum],0)),"")</f>
        <v>Holy Trinity BB 5/6G #1</v>
      </c>
      <c r="N1760" s="6"/>
      <c r="O1760" s="6"/>
      <c r="P1760" s="6"/>
      <c r="Q1760" s="6">
        <f>INDEX([1]!tblSchedule[Home Game],MATCH(tblTeamSch[[#This Row],[Game Num]],[1]!tblSchedule[GameNum],0))</f>
        <v>0</v>
      </c>
      <c r="R1760" s="7" t="e">
        <f>IF(COUNTIFS(tblTeamSch[Team],tblTeamSch[[#This Row],[Team]],#REF!,1)&gt;1,"Y","")</f>
        <v>#REF!</v>
      </c>
      <c r="S1760" s="6">
        <f>INDEX([1]!tblLoc[Score],MATCH(INDEX([1]!tblOrg[Loc],MATCH(tblTeamSch[[#This Row],[Org]],[1]!tblOrg[Organization],0)),[1]!tblLoc[Loc],0))</f>
        <v>4</v>
      </c>
      <c r="T1760" s="6" t="e">
        <f>INDEX([1]!tblLoc[Score],MATCH(INDEX([1]!tblOrg[Loc],MATCH(#REF!,[1]!tblOrg[Abbr],0)),[1]!tblLoc[Loc],0))</f>
        <v>#REF!</v>
      </c>
      <c r="U1760" s="6">
        <f>IFERROR(INDEX([1]!tblLoc[Score],MATCH(INDEX([1]!tblOrg[Loc],MATCH(INDEX(FacList,MATCH(tblTeamSch[[#This Row],[Facility]],INDEX(FacList,,1),0),3),[1]!tblOrg[Org Num],0)),[1]!tblLoc[Loc],0)),"")</f>
        <v>10</v>
      </c>
      <c r="V1760" s="6">
        <f>IF(OR(tblTeamSch[[#This Row],[Court]]="",tblTeamSch[[#This Row],[Home]]&gt;0),0,IF(tblTeamSch[[#This Row],[Court]]&lt;10,0,IF(tblTeamSch[[#This Row],[Home Court]]=10,0,10)))</f>
        <v>10</v>
      </c>
      <c r="W1760" s="6" t="e">
        <f>COUNTIFS(tblTeamSch[Travel Score for Game],10,tblTeamSch[Home],0,#REF!,#REF!)</f>
        <v>#REF!</v>
      </c>
      <c r="X1760" s="6" t="str">
        <f>IFERROR(INDEX(tblTeamSch[Overall Travel Score],MATCH(tblTeamSch[[#This Row],[Opponent]],tblTeamSch[Team],0)),"")</f>
        <v/>
      </c>
      <c r="Y1760" s="6" cm="1">
        <f t="array" ref="Y1760">IF(Y1759="Num",1,IF(Y1759="","",IF(Y1759+1&gt;TotalNumRegGames*2,"",Y1759+1)))</f>
        <v>1759</v>
      </c>
    </row>
    <row r="1761" spans="1:25" ht="13.35" customHeight="1" x14ac:dyDescent="0.3">
      <c r="A1761" s="6" cm="1">
        <f t="array" ref="A17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896</v>
      </c>
      <c r="B1761" s="6" cm="1">
        <f t="array" ref="B17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1" s="6">
        <f>IFERROR(INDEX([1]!tblSchedule[Week Game Scheduled],MATCH(tblTeamSch[[#This Row],[Game Num]],[1]!tblSchedule[GameNum],0)),"")</f>
        <v>9</v>
      </c>
      <c r="D1761" s="6">
        <f>IFERROR(INDEX([1]!tblSchedule[Round],MATCH(tblTeamSch[[#This Row],[Game Num]],[1]!tblSchedule[GameNum],0)),"")</f>
        <v>7</v>
      </c>
      <c r="E1761" s="6">
        <f>IFERROR(INDEX([1]!tblSchedule[Rnd Sch],MATCH(tblTeamSch[[#This Row],[Game Num]],[1]!tblSchedule[GameNum],0)),"")</f>
        <v>7</v>
      </c>
      <c r="F1761" s="6" t="str">
        <f>IFERROR(INDEX([1]!tblSchedule[DLC],MATCH(tblTeamSch[[#This Row],[Game Num]],[1]!tblSchedule[GameNum],0)),"")</f>
        <v>6G1AA</v>
      </c>
      <c r="G1761" s="7" t="str">
        <f>IFERROR(INDEX([1]!tblSchedule[Facility],MATCH(tblTeamSch[[#This Row],[Game Num]],[1]!tblSchedule[GameNum],0)),"")</f>
        <v>St. Albert the Great Gym</v>
      </c>
      <c r="H1761" s="8">
        <f>IFERROR(INDEX([1]!tblSchedule[Game Date],MATCH(tblTeamSch[[#This Row],[Game Num]],[1]!tblSchedule[GameNum],0)),"")</f>
        <v>46053</v>
      </c>
      <c r="I1761" s="9">
        <f>IFERROR(INDEX([1]!tblSchedule[Game Time],MATCH(tblTeamSch[[#This Row],[Game Num]],[1]!tblSchedule[GameNum],0)),"")</f>
        <v>0.5</v>
      </c>
      <c r="J1761" s="10" t="str">
        <f>IFERROR(INDEX([1]!tblTeams[Organization],MATCH(tblTeamSch[[#This Row],[Team]],[1]!tblTeams[Team],0)),"")</f>
        <v>St. Mary Academy</v>
      </c>
      <c r="K1761" s="10" t="str">
        <f>IFERROR(INDEX([1]!tblOrg[Abbr],MATCH(tblTeamSch[[#This Row],[Org]],[1]!tblOrg[Organization],0)),"")</f>
        <v>Mary</v>
      </c>
      <c r="L1761" s="10" t="str">
        <f>IFERROR(INDEX(IF(tblTeamSch[[#This Row],[1vs2]]=1,[1]!tblSchedule[Team 1 Name],[1]!tblSchedule[Team 2 Name]),MATCH(tblTeamSch[[#This Row],[Game Num]],[1]!tblSchedule[GameNum],0)),"")</f>
        <v>St. Mary BB 6G - Green</v>
      </c>
      <c r="M1761" s="10" t="str">
        <f>IFERROR(INDEX(IF(tblTeamSch[[#This Row],[1vs2]]=1,[1]!tblSchedule[Team 2 Name],[1]!tblSchedule[Team 1 Name]),MATCH(tblTeamSch[[#This Row],[Game Num]],[1]!tblSchedule[GameNum],0)),"")</f>
        <v>St. Albert BB 6G#1</v>
      </c>
      <c r="N1761" s="6"/>
      <c r="O1761" s="6"/>
      <c r="P1761" s="6"/>
      <c r="Q1761" s="6">
        <f>INDEX([1]!tblSchedule[Home Game],MATCH(tblTeamSch[[#This Row],[Game Num]],[1]!tblSchedule[GameNum],0))</f>
        <v>1</v>
      </c>
      <c r="R1761" s="7" t="e">
        <f>IF(COUNTIFS(tblTeamSch[Team],tblTeamSch[[#This Row],[Team]],#REF!,1)&gt;1,"Y","")</f>
        <v>#REF!</v>
      </c>
      <c r="S1761" s="6">
        <f>INDEX([1]!tblLoc[Score],MATCH(INDEX([1]!tblOrg[Loc],MATCH(tblTeamSch[[#This Row],[Org]],[1]!tblOrg[Organization],0)),[1]!tblLoc[Loc],0))</f>
        <v>4</v>
      </c>
      <c r="T1761" s="6" t="e">
        <f>INDEX([1]!tblLoc[Score],MATCH(INDEX([1]!tblOrg[Loc],MATCH(#REF!,[1]!tblOrg[Abbr],0)),[1]!tblLoc[Loc],0))</f>
        <v>#REF!</v>
      </c>
      <c r="U1761" s="6">
        <f>IFERROR(INDEX([1]!tblLoc[Score],MATCH(INDEX([1]!tblOrg[Loc],MATCH(INDEX(FacList,MATCH(tblTeamSch[[#This Row],[Facility]],INDEX(FacList,,1),0),3),[1]!tblOrg[Org Num],0)),[1]!tblLoc[Loc],0)),"")</f>
        <v>0</v>
      </c>
      <c r="V1761" s="6">
        <f>IF(OR(tblTeamSch[[#This Row],[Court]]="",tblTeamSch[[#This Row],[Home]]&gt;0),0,IF(tblTeamSch[[#This Row],[Court]]&lt;10,0,IF(tblTeamSch[[#This Row],[Home Court]]=10,0,10)))</f>
        <v>0</v>
      </c>
      <c r="W1761" s="6" t="e">
        <f>COUNTIFS(tblTeamSch[Travel Score for Game],10,tblTeamSch[Home],0,#REF!,#REF!)</f>
        <v>#REF!</v>
      </c>
      <c r="X1761" s="6" t="str">
        <f>IFERROR(INDEX(tblTeamSch[Overall Travel Score],MATCH(tblTeamSch[[#This Row],[Opponent]],tblTeamSch[Team],0)),"")</f>
        <v/>
      </c>
      <c r="Y1761" s="6" cm="1">
        <f t="array" ref="Y1761">IF(Y1760="Num",1,IF(Y1760="","",IF(Y1760+1&gt;TotalNumRegGames*2,"",Y1760+1)))</f>
        <v>1760</v>
      </c>
    </row>
    <row r="1762" spans="1:25" ht="13.35" customHeight="1" x14ac:dyDescent="0.3">
      <c r="A1762" s="6" cm="1">
        <f t="array" ref="A17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</v>
      </c>
      <c r="B1762" s="6" cm="1">
        <f t="array" ref="B17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62" s="6">
        <f>IFERROR(INDEX([1]!tblSchedule[Week Game Scheduled],MATCH(tblTeamSch[[#This Row],[Game Num]],[1]!tblSchedule[GameNum],0)),"")</f>
        <v>50</v>
      </c>
      <c r="D1762" s="6">
        <f>IFERROR(INDEX([1]!tblSchedule[Round],MATCH(tblTeamSch[[#This Row],[Game Num]],[1]!tblSchedule[GameNum],0)),"")</f>
        <v>1</v>
      </c>
      <c r="E1762" s="6">
        <f>IFERROR(INDEX([1]!tblSchedule[Rnd Sch],MATCH(tblTeamSch[[#This Row],[Game Num]],[1]!tblSchedule[GameNum],0)),"")</f>
        <v>1</v>
      </c>
      <c r="F1762" s="6" t="str">
        <f>IFERROR(INDEX([1]!tblSchedule[DLC],MATCH(tblTeamSch[[#This Row],[Game Num]],[1]!tblSchedule[GameNum],0)),"")</f>
        <v>8B1AA</v>
      </c>
      <c r="G1762" s="7" t="str">
        <f>IFERROR(INDEX([1]!tblSchedule[Facility],MATCH(tblTeamSch[[#This Row],[Game Num]],[1]!tblSchedule[GameNum],0)),"")</f>
        <v>Ascension Gym</v>
      </c>
      <c r="H1762" s="8">
        <f>IFERROR(INDEX([1]!tblSchedule[Game Date],MATCH(tblTeamSch[[#This Row],[Game Num]],[1]!tblSchedule[GameNum],0)),"")</f>
        <v>45998</v>
      </c>
      <c r="I1762" s="9">
        <f>IFERROR(INDEX([1]!tblSchedule[Game Time],MATCH(tblTeamSch[[#This Row],[Game Num]],[1]!tblSchedule[GameNum],0)),"")</f>
        <v>0.54166666666666663</v>
      </c>
      <c r="J1762" s="10" t="str">
        <f>IFERROR(INDEX([1]!tblTeams[Organization],MATCH(tblTeamSch[[#This Row],[Team]],[1]!tblTeams[Team],0)),"")</f>
        <v>St. Mary Academy</v>
      </c>
      <c r="K1762" s="10" t="str">
        <f>IFERROR(INDEX([1]!tblOrg[Abbr],MATCH(tblTeamSch[[#This Row],[Org]],[1]!tblOrg[Organization],0)),"")</f>
        <v>Mary</v>
      </c>
      <c r="L1762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2" s="10" t="str">
        <f>IFERROR(INDEX(IF(tblTeamSch[[#This Row],[1vs2]]=1,[1]!tblSchedule[Team 2 Name],[1]!tblSchedule[Team 1 Name]),MATCH(tblTeamSch[[#This Row],[Game Num]],[1]!tblSchedule[GameNum],0)),"")</f>
        <v>SHMS BB 8B#1</v>
      </c>
      <c r="N1762" s="6"/>
      <c r="O1762" s="6"/>
      <c r="P1762" s="6"/>
      <c r="Q1762" s="6">
        <f>INDEX([1]!tblSchedule[Home Game],MATCH(tblTeamSch[[#This Row],[Game Num]],[1]!tblSchedule[GameNum],0))</f>
        <v>0</v>
      </c>
      <c r="R1762" s="7" t="e">
        <f>IF(COUNTIFS(tblTeamSch[Team],tblTeamSch[[#This Row],[Team]],#REF!,1)&gt;1,"Y","")</f>
        <v>#REF!</v>
      </c>
      <c r="S1762" s="6">
        <f>INDEX([1]!tblLoc[Score],MATCH(INDEX([1]!tblOrg[Loc],MATCH(tblTeamSch[[#This Row],[Org]],[1]!tblOrg[Organization],0)),[1]!tblLoc[Loc],0))</f>
        <v>4</v>
      </c>
      <c r="T1762" s="6" t="e">
        <f>INDEX([1]!tblLoc[Score],MATCH(INDEX([1]!tblOrg[Loc],MATCH(#REF!,[1]!tblOrg[Abbr],0)),[1]!tblLoc[Loc],0))</f>
        <v>#REF!</v>
      </c>
      <c r="U1762" s="6">
        <f>IFERROR(INDEX([1]!tblLoc[Score],MATCH(INDEX([1]!tblOrg[Loc],MATCH(INDEX(FacList,MATCH(tblTeamSch[[#This Row],[Facility]],INDEX(FacList,,1),0),3),[1]!tblOrg[Org Num],0)),[1]!tblLoc[Loc],0)),"")</f>
        <v>0</v>
      </c>
      <c r="V1762" s="6">
        <f>IF(OR(tblTeamSch[[#This Row],[Court]]="",tblTeamSch[[#This Row],[Home]]&gt;0),0,IF(tblTeamSch[[#This Row],[Court]]&lt;10,0,IF(tblTeamSch[[#This Row],[Home Court]]=10,0,10)))</f>
        <v>0</v>
      </c>
      <c r="W1762" s="6" t="e">
        <f>COUNTIFS(tblTeamSch[Travel Score for Game],10,tblTeamSch[Home],0,#REF!,#REF!)</f>
        <v>#REF!</v>
      </c>
      <c r="X1762" s="6" t="str">
        <f>IFERROR(INDEX(tblTeamSch[Overall Travel Score],MATCH(tblTeamSch[[#This Row],[Opponent]],tblTeamSch[Team],0)),"")</f>
        <v/>
      </c>
      <c r="Y1762" s="6" cm="1">
        <f t="array" ref="Y1762">IF(Y1761="Num",1,IF(Y1761="","",IF(Y1761+1&gt;TotalNumRegGames*2,"",Y1761+1)))</f>
        <v>1761</v>
      </c>
    </row>
    <row r="1763" spans="1:25" ht="13.35" customHeight="1" x14ac:dyDescent="0.3">
      <c r="A1763" s="6" cm="1">
        <f t="array" ref="A17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</v>
      </c>
      <c r="B1763" s="6" cm="1">
        <f t="array" ref="B17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3" s="6">
        <f>IFERROR(INDEX([1]!tblSchedule[Week Game Scheduled],MATCH(tblTeamSch[[#This Row],[Game Num]],[1]!tblSchedule[GameNum],0)),"")</f>
        <v>51</v>
      </c>
      <c r="D1763" s="6">
        <f>IFERROR(INDEX([1]!tblSchedule[Round],MATCH(tblTeamSch[[#This Row],[Game Num]],[1]!tblSchedule[GameNum],0)),"")</f>
        <v>2</v>
      </c>
      <c r="E1763" s="6">
        <f>IFERROR(INDEX([1]!tblSchedule[Rnd Sch],MATCH(tblTeamSch[[#This Row],[Game Num]],[1]!tblSchedule[GameNum],0)),"")</f>
        <v>2</v>
      </c>
      <c r="F1763" s="6" t="str">
        <f>IFERROR(INDEX([1]!tblSchedule[DLC],MATCH(tblTeamSch[[#This Row],[Game Num]],[1]!tblSchedule[GameNum],0)),"")</f>
        <v>8B1AA</v>
      </c>
      <c r="G1763" s="7" t="str">
        <f>IFERROR(INDEX([1]!tblSchedule[Facility],MATCH(tblTeamSch[[#This Row],[Game Num]],[1]!tblSchedule[GameNum],0)),"")</f>
        <v>Trinity High School's Steinhauser Gym</v>
      </c>
      <c r="H1763" s="8">
        <f>IFERROR(INDEX([1]!tblSchedule[Game Date],MATCH(tblTeamSch[[#This Row],[Game Num]],[1]!tblSchedule[GameNum],0)),"")</f>
        <v>46005</v>
      </c>
      <c r="I1763" s="9">
        <f>IFERROR(INDEX([1]!tblSchedule[Game Time],MATCH(tblTeamSch[[#This Row],[Game Num]],[1]!tblSchedule[GameNum],0)),"")</f>
        <v>0.54166666666666663</v>
      </c>
      <c r="J1763" s="10" t="str">
        <f>IFERROR(INDEX([1]!tblTeams[Organization],MATCH(tblTeamSch[[#This Row],[Team]],[1]!tblTeams[Team],0)),"")</f>
        <v>St. Mary Academy</v>
      </c>
      <c r="K1763" s="10" t="str">
        <f>IFERROR(INDEX([1]!tblOrg[Abbr],MATCH(tblTeamSch[[#This Row],[Org]],[1]!tblOrg[Organization],0)),"")</f>
        <v>Mary</v>
      </c>
      <c r="L1763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3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1763" s="6"/>
      <c r="O1763" s="6"/>
      <c r="P1763" s="6"/>
      <c r="Q1763" s="6">
        <f>INDEX([1]!tblSchedule[Home Game],MATCH(tblTeamSch[[#This Row],[Game Num]],[1]!tblSchedule[GameNum],0))</f>
        <v>0</v>
      </c>
      <c r="R1763" s="7" t="e">
        <f>IF(COUNTIFS(tblTeamSch[Team],tblTeamSch[[#This Row],[Team]],#REF!,1)&gt;1,"Y","")</f>
        <v>#REF!</v>
      </c>
      <c r="S1763" s="6">
        <f>INDEX([1]!tblLoc[Score],MATCH(INDEX([1]!tblOrg[Loc],MATCH(tblTeamSch[[#This Row],[Org]],[1]!tblOrg[Organization],0)),[1]!tblLoc[Loc],0))</f>
        <v>4</v>
      </c>
      <c r="T1763" s="6" t="e">
        <f>INDEX([1]!tblLoc[Score],MATCH(INDEX([1]!tblOrg[Loc],MATCH(#REF!,[1]!tblOrg[Abbr],0)),[1]!tblLoc[Loc],0))</f>
        <v>#REF!</v>
      </c>
      <c r="U1763" s="6" t="str">
        <f>IFERROR(INDEX([1]!tblLoc[Score],MATCH(INDEX([1]!tblOrg[Loc],MATCH(INDEX(FacList,MATCH(tblTeamSch[[#This Row],[Facility]],INDEX(FacList,,1),0),3),[1]!tblOrg[Org Num],0)),[1]!tblLoc[Loc],0)),"")</f>
        <v/>
      </c>
      <c r="V1763" s="6">
        <f>IF(OR(tblTeamSch[[#This Row],[Court]]="",tblTeamSch[[#This Row],[Home]]&gt;0),0,IF(tblTeamSch[[#This Row],[Court]]&lt;10,0,IF(tblTeamSch[[#This Row],[Home Court]]=10,0,10)))</f>
        <v>0</v>
      </c>
      <c r="W1763" s="6" t="e">
        <f>COUNTIFS(tblTeamSch[Travel Score for Game],10,tblTeamSch[Home],0,#REF!,#REF!)</f>
        <v>#REF!</v>
      </c>
      <c r="X1763" s="6" t="str">
        <f>IFERROR(INDEX(tblTeamSch[Overall Travel Score],MATCH(tblTeamSch[[#This Row],[Opponent]],tblTeamSch[Team],0)),"")</f>
        <v/>
      </c>
      <c r="Y1763" s="6" cm="1">
        <f t="array" ref="Y1763">IF(Y1762="Num",1,IF(Y1762="","",IF(Y1762+1&gt;TotalNumRegGames*2,"",Y1762+1)))</f>
        <v>1762</v>
      </c>
    </row>
    <row r="1764" spans="1:25" ht="13.35" customHeight="1" x14ac:dyDescent="0.3">
      <c r="A1764" s="6" cm="1">
        <f t="array" ref="A17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</v>
      </c>
      <c r="B1764" s="6" cm="1">
        <f t="array" ref="B17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64" s="6">
        <f>IFERROR(INDEX([1]!tblSchedule[Week Game Scheduled],MATCH(tblTeamSch[[#This Row],[Game Num]],[1]!tblSchedule[GameNum],0)),"")</f>
        <v>6</v>
      </c>
      <c r="D1764" s="6">
        <f>IFERROR(INDEX([1]!tblSchedule[Round],MATCH(tblTeamSch[[#This Row],[Game Num]],[1]!tblSchedule[GameNum],0)),"")</f>
        <v>3</v>
      </c>
      <c r="E1764" s="6">
        <f>IFERROR(INDEX([1]!tblSchedule[Rnd Sch],MATCH(tblTeamSch[[#This Row],[Game Num]],[1]!tblSchedule[GameNum],0)),"")</f>
        <v>3</v>
      </c>
      <c r="F1764" s="6" t="str">
        <f>IFERROR(INDEX([1]!tblSchedule[DLC],MATCH(tblTeamSch[[#This Row],[Game Num]],[1]!tblSchedule[GameNum],0)),"")</f>
        <v>8B1AA</v>
      </c>
      <c r="G1764" s="7" t="str">
        <f>IFERROR(INDEX([1]!tblSchedule[Facility],MATCH(tblTeamSch[[#This Row],[Game Num]],[1]!tblSchedule[GameNum],0)),"")</f>
        <v>ST. RAPHAEL GYMNASIUM</v>
      </c>
      <c r="H1764" s="8">
        <f>IFERROR(INDEX([1]!tblSchedule[Game Date],MATCH(tblTeamSch[[#This Row],[Game Num]],[1]!tblSchedule[GameNum],0)),"")</f>
        <v>46026</v>
      </c>
      <c r="I1764" s="9">
        <f>IFERROR(INDEX([1]!tblSchedule[Game Time],MATCH(tblTeamSch[[#This Row],[Game Num]],[1]!tblSchedule[GameNum],0)),"")</f>
        <v>0.54166666666666663</v>
      </c>
      <c r="J1764" s="10" t="str">
        <f>IFERROR(INDEX([1]!tblTeams[Organization],MATCH(tblTeamSch[[#This Row],[Team]],[1]!tblTeams[Team],0)),"")</f>
        <v>St. Mary Academy</v>
      </c>
      <c r="K1764" s="10" t="str">
        <f>IFERROR(INDEX([1]!tblOrg[Abbr],MATCH(tblTeamSch[[#This Row],[Org]],[1]!tblOrg[Organization],0)),"")</f>
        <v>Mary</v>
      </c>
      <c r="L1764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4" s="10" t="str">
        <f>IFERROR(INDEX(IF(tblTeamSch[[#This Row],[1vs2]]=1,[1]!tblSchedule[Team 2 Name],[1]!tblSchedule[Team 1 Name]),MATCH(tblTeamSch[[#This Row],[Game Num]],[1]!tblSchedule[GameNum],0)),"")</f>
        <v>St. Raphael BB 8B #1</v>
      </c>
      <c r="N1764" s="6"/>
      <c r="O1764" s="6"/>
      <c r="P1764" s="6"/>
      <c r="Q1764" s="6">
        <f>INDEX([1]!tblSchedule[Home Game],MATCH(tblTeamSch[[#This Row],[Game Num]],[1]!tblSchedule[GameNum],0))</f>
        <v>1</v>
      </c>
      <c r="R1764" s="7" t="e">
        <f>IF(COUNTIFS(tblTeamSch[Team],tblTeamSch[[#This Row],[Team]],#REF!,1)&gt;1,"Y","")</f>
        <v>#REF!</v>
      </c>
      <c r="S1764" s="6">
        <f>INDEX([1]!tblLoc[Score],MATCH(INDEX([1]!tblOrg[Loc],MATCH(tblTeamSch[[#This Row],[Org]],[1]!tblOrg[Organization],0)),[1]!tblLoc[Loc],0))</f>
        <v>4</v>
      </c>
      <c r="T1764" s="6" t="e">
        <f>INDEX([1]!tblLoc[Score],MATCH(INDEX([1]!tblOrg[Loc],MATCH(#REF!,[1]!tblOrg[Abbr],0)),[1]!tblLoc[Loc],0))</f>
        <v>#REF!</v>
      </c>
      <c r="U1764" s="6">
        <f>IFERROR(INDEX([1]!tblLoc[Score],MATCH(INDEX([1]!tblOrg[Loc],MATCH(INDEX(FacList,MATCH(tblTeamSch[[#This Row],[Facility]],INDEX(FacList,,1),0),3),[1]!tblOrg[Org Num],0)),[1]!tblLoc[Loc],0)),"")</f>
        <v>0</v>
      </c>
      <c r="V1764" s="6">
        <f>IF(OR(tblTeamSch[[#This Row],[Court]]="",tblTeamSch[[#This Row],[Home]]&gt;0),0,IF(tblTeamSch[[#This Row],[Court]]&lt;10,0,IF(tblTeamSch[[#This Row],[Home Court]]=10,0,10)))</f>
        <v>0</v>
      </c>
      <c r="W1764" s="6" t="e">
        <f>COUNTIFS(tblTeamSch[Travel Score for Game],10,tblTeamSch[Home],0,#REF!,#REF!)</f>
        <v>#REF!</v>
      </c>
      <c r="X1764" s="6" t="str">
        <f>IFERROR(INDEX(tblTeamSch[Overall Travel Score],MATCH(tblTeamSch[[#This Row],[Opponent]],tblTeamSch[Team],0)),"")</f>
        <v/>
      </c>
      <c r="Y1764" s="6" cm="1">
        <f t="array" ref="Y1764">IF(Y1763="Num",1,IF(Y1763="","",IF(Y1763+1&gt;TotalNumRegGames*2,"",Y1763+1)))</f>
        <v>1763</v>
      </c>
    </row>
    <row r="1765" spans="1:25" ht="13.35" customHeight="1" x14ac:dyDescent="0.3">
      <c r="A1765" s="6" cm="1">
        <f t="array" ref="A17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</v>
      </c>
      <c r="B1765" s="6" cm="1">
        <f t="array" ref="B17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5" s="6">
        <f>IFERROR(INDEX([1]!tblSchedule[Week Game Scheduled],MATCH(tblTeamSch[[#This Row],[Game Num]],[1]!tblSchedule[GameNum],0)),"")</f>
        <v>7</v>
      </c>
      <c r="D1765" s="6">
        <f>IFERROR(INDEX([1]!tblSchedule[Round],MATCH(tblTeamSch[[#This Row],[Game Num]],[1]!tblSchedule[GameNum],0)),"")</f>
        <v>4</v>
      </c>
      <c r="E1765" s="6">
        <f>IFERROR(INDEX([1]!tblSchedule[Rnd Sch],MATCH(tblTeamSch[[#This Row],[Game Num]],[1]!tblSchedule[GameNum],0)),"")</f>
        <v>4</v>
      </c>
      <c r="F1765" s="6" t="str">
        <f>IFERROR(INDEX([1]!tblSchedule[DLC],MATCH(tblTeamSch[[#This Row],[Game Num]],[1]!tblSchedule[GameNum],0)),"")</f>
        <v>8B1AA</v>
      </c>
      <c r="G1765" s="7" t="str">
        <f>IFERROR(INDEX([1]!tblSchedule[Facility],MATCH(tblTeamSch[[#This Row],[Game Num]],[1]!tblSchedule[GameNum],0)),"")</f>
        <v>St Mary Academy Gym</v>
      </c>
      <c r="H1765" s="8">
        <f>IFERROR(INDEX([1]!tblSchedule[Game Date],MATCH(tblTeamSch[[#This Row],[Game Num]],[1]!tblSchedule[GameNum],0)),"")</f>
        <v>46033</v>
      </c>
      <c r="I1765" s="9">
        <f>IFERROR(INDEX([1]!tblSchedule[Game Time],MATCH(tblTeamSch[[#This Row],[Game Num]],[1]!tblSchedule[GameNum],0)),"")</f>
        <v>0.54166666666666663</v>
      </c>
      <c r="J1765" s="10" t="str">
        <f>IFERROR(INDEX([1]!tblTeams[Organization],MATCH(tblTeamSch[[#This Row],[Team]],[1]!tblTeams[Team],0)),"")</f>
        <v>St. Mary Academy</v>
      </c>
      <c r="K1765" s="10" t="str">
        <f>IFERROR(INDEX([1]!tblOrg[Abbr],MATCH(tblTeamSch[[#This Row],[Org]],[1]!tblOrg[Organization],0)),"")</f>
        <v>Mary</v>
      </c>
      <c r="L1765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5" s="10" t="str">
        <f>IFERROR(INDEX(IF(tblTeamSch[[#This Row],[1vs2]]=1,[1]!tblSchedule[Team 2 Name],[1]!tblSchedule[Team 1 Name]),MATCH(tblTeamSch[[#This Row],[Game Num]],[1]!tblSchedule[GameNum],0)),"")</f>
        <v>St Agnes BB 8B#1</v>
      </c>
      <c r="N1765" s="6"/>
      <c r="O1765" s="6"/>
      <c r="P1765" s="6"/>
      <c r="Q1765" s="6">
        <f>INDEX([1]!tblSchedule[Home Game],MATCH(tblTeamSch[[#This Row],[Game Num]],[1]!tblSchedule[GameNum],0))</f>
        <v>1</v>
      </c>
      <c r="R1765" s="7" t="e">
        <f>IF(COUNTIFS(tblTeamSch[Team],tblTeamSch[[#This Row],[Team]],#REF!,1)&gt;1,"Y","")</f>
        <v>#REF!</v>
      </c>
      <c r="S1765" s="6">
        <f>INDEX([1]!tblLoc[Score],MATCH(INDEX([1]!tblOrg[Loc],MATCH(tblTeamSch[[#This Row],[Org]],[1]!tblOrg[Organization],0)),[1]!tblLoc[Loc],0))</f>
        <v>4</v>
      </c>
      <c r="T1765" s="6" t="e">
        <f>INDEX([1]!tblLoc[Score],MATCH(INDEX([1]!tblOrg[Loc],MATCH(#REF!,[1]!tblOrg[Abbr],0)),[1]!tblLoc[Loc],0))</f>
        <v>#REF!</v>
      </c>
      <c r="U1765" s="6">
        <f>IFERROR(INDEX([1]!tblLoc[Score],MATCH(INDEX([1]!tblOrg[Loc],MATCH(INDEX(FacList,MATCH(tblTeamSch[[#This Row],[Facility]],INDEX(FacList,,1),0),3),[1]!tblOrg[Org Num],0)),[1]!tblLoc[Loc],0)),"")</f>
        <v>4</v>
      </c>
      <c r="V1765" s="6">
        <f>IF(OR(tblTeamSch[[#This Row],[Court]]="",tblTeamSch[[#This Row],[Home]]&gt;0),0,IF(tblTeamSch[[#This Row],[Court]]&lt;10,0,IF(tblTeamSch[[#This Row],[Home Court]]=10,0,10)))</f>
        <v>0</v>
      </c>
      <c r="W1765" s="6" t="e">
        <f>COUNTIFS(tblTeamSch[Travel Score for Game],10,tblTeamSch[Home],0,#REF!,#REF!)</f>
        <v>#REF!</v>
      </c>
      <c r="X1765" s="6" t="str">
        <f>IFERROR(INDEX(tblTeamSch[Overall Travel Score],MATCH(tblTeamSch[[#This Row],[Opponent]],tblTeamSch[Team],0)),"")</f>
        <v/>
      </c>
      <c r="Y1765" s="6" cm="1">
        <f t="array" ref="Y1765">IF(Y1764="Num",1,IF(Y1764="","",IF(Y1764+1&gt;TotalNumRegGames*2,"",Y1764+1)))</f>
        <v>1764</v>
      </c>
    </row>
    <row r="1766" spans="1:25" ht="13.35" customHeight="1" x14ac:dyDescent="0.3">
      <c r="A1766" s="6" cm="1">
        <f t="array" ref="A17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</v>
      </c>
      <c r="B1766" s="6" cm="1">
        <f t="array" ref="B17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6" s="6">
        <f>IFERROR(INDEX([1]!tblSchedule[Week Game Scheduled],MATCH(tblTeamSch[[#This Row],[Game Num]],[1]!tblSchedule[GameNum],0)),"")</f>
        <v>8</v>
      </c>
      <c r="D1766" s="6">
        <f>IFERROR(INDEX([1]!tblSchedule[Round],MATCH(tblTeamSch[[#This Row],[Game Num]],[1]!tblSchedule[GameNum],0)),"")</f>
        <v>5</v>
      </c>
      <c r="E1766" s="6">
        <f>IFERROR(INDEX([1]!tblSchedule[Rnd Sch],MATCH(tblTeamSch[[#This Row],[Game Num]],[1]!tblSchedule[GameNum],0)),"")</f>
        <v>5</v>
      </c>
      <c r="F1766" s="6" t="str">
        <f>IFERROR(INDEX([1]!tblSchedule[DLC],MATCH(tblTeamSch[[#This Row],[Game Num]],[1]!tblSchedule[GameNum],0)),"")</f>
        <v>8B1AA</v>
      </c>
      <c r="G1766" s="7" t="str">
        <f>IFERROR(INDEX([1]!tblSchedule[Facility],MATCH(tblTeamSch[[#This Row],[Game Num]],[1]!tblSchedule[GameNum],0)),"")</f>
        <v>St Lawrence</v>
      </c>
      <c r="H1766" s="8">
        <f>IFERROR(INDEX([1]!tblSchedule[Game Date],MATCH(tblTeamSch[[#This Row],[Game Num]],[1]!tblSchedule[GameNum],0)),"")</f>
        <v>46040</v>
      </c>
      <c r="I1766" s="9">
        <f>IFERROR(INDEX([1]!tblSchedule[Game Time],MATCH(tblTeamSch[[#This Row],[Game Num]],[1]!tblSchedule[GameNum],0)),"")</f>
        <v>0.54166666666666663</v>
      </c>
      <c r="J1766" s="10" t="str">
        <f>IFERROR(INDEX([1]!tblTeams[Organization],MATCH(tblTeamSch[[#This Row],[Team]],[1]!tblTeams[Team],0)),"")</f>
        <v>St. Mary Academy</v>
      </c>
      <c r="K1766" s="10" t="str">
        <f>IFERROR(INDEX([1]!tblOrg[Abbr],MATCH(tblTeamSch[[#This Row],[Org]],[1]!tblOrg[Organization],0)),"")</f>
        <v>Mary</v>
      </c>
      <c r="L1766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6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1766" s="6"/>
      <c r="O1766" s="6"/>
      <c r="P1766" s="6"/>
      <c r="Q1766" s="6">
        <f>INDEX([1]!tblSchedule[Home Game],MATCH(tblTeamSch[[#This Row],[Game Num]],[1]!tblSchedule[GameNum],0))</f>
        <v>1</v>
      </c>
      <c r="R1766" s="7" t="e">
        <f>IF(COUNTIFS(tblTeamSch[Team],tblTeamSch[[#This Row],[Team]],#REF!,1)&gt;1,"Y","")</f>
        <v>#REF!</v>
      </c>
      <c r="S1766" s="6">
        <f>INDEX([1]!tblLoc[Score],MATCH(INDEX([1]!tblOrg[Loc],MATCH(tblTeamSch[[#This Row],[Org]],[1]!tblOrg[Organization],0)),[1]!tblLoc[Loc],0))</f>
        <v>4</v>
      </c>
      <c r="T1766" s="6" t="e">
        <f>INDEX([1]!tblLoc[Score],MATCH(INDEX([1]!tblOrg[Loc],MATCH(#REF!,[1]!tblOrg[Abbr],0)),[1]!tblLoc[Loc],0))</f>
        <v>#REF!</v>
      </c>
      <c r="U1766" s="6">
        <f>IFERROR(INDEX([1]!tblLoc[Score],MATCH(INDEX([1]!tblOrg[Loc],MATCH(INDEX(FacList,MATCH(tblTeamSch[[#This Row],[Facility]],INDEX(FacList,,1),0),3),[1]!tblOrg[Org Num],0)),[1]!tblLoc[Loc],0)),"")</f>
        <v>10</v>
      </c>
      <c r="V1766" s="6">
        <f>IF(OR(tblTeamSch[[#This Row],[Court]]="",tblTeamSch[[#This Row],[Home]]&gt;0),0,IF(tblTeamSch[[#This Row],[Court]]&lt;10,0,IF(tblTeamSch[[#This Row],[Home Court]]=10,0,10)))</f>
        <v>0</v>
      </c>
      <c r="W1766" s="6" t="e">
        <f>COUNTIFS(tblTeamSch[Travel Score for Game],10,tblTeamSch[Home],0,#REF!,#REF!)</f>
        <v>#REF!</v>
      </c>
      <c r="X1766" s="6" t="str">
        <f>IFERROR(INDEX(tblTeamSch[Overall Travel Score],MATCH(tblTeamSch[[#This Row],[Opponent]],tblTeamSch[Team],0)),"")</f>
        <v/>
      </c>
      <c r="Y1766" s="6" cm="1">
        <f t="array" ref="Y1766">IF(Y1765="Num",1,IF(Y1765="","",IF(Y1765+1&gt;TotalNumRegGames*2,"",Y1765+1)))</f>
        <v>1765</v>
      </c>
    </row>
    <row r="1767" spans="1:25" ht="13.35" customHeight="1" x14ac:dyDescent="0.3">
      <c r="A1767" s="6" cm="1">
        <f t="array" ref="A17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</v>
      </c>
      <c r="B1767" s="6" cm="1">
        <f t="array" ref="B17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7" s="6">
        <f>IFERROR(INDEX([1]!tblSchedule[Week Game Scheduled],MATCH(tblTeamSch[[#This Row],[Game Num]],[1]!tblSchedule[GameNum],0)),"")</f>
        <v>9</v>
      </c>
      <c r="D1767" s="6">
        <f>IFERROR(INDEX([1]!tblSchedule[Round],MATCH(tblTeamSch[[#This Row],[Game Num]],[1]!tblSchedule[GameNum],0)),"")</f>
        <v>6</v>
      </c>
      <c r="E1767" s="6">
        <f>IFERROR(INDEX([1]!tblSchedule[Rnd Sch],MATCH(tblTeamSch[[#This Row],[Game Num]],[1]!tblSchedule[GameNum],0)),"")</f>
        <v>6</v>
      </c>
      <c r="F1767" s="6" t="str">
        <f>IFERROR(INDEX([1]!tblSchedule[DLC],MATCH(tblTeamSch[[#This Row],[Game Num]],[1]!tblSchedule[GameNum],0)),"")</f>
        <v>8B1AA</v>
      </c>
      <c r="G1767" s="7" t="str">
        <f>IFERROR(INDEX([1]!tblSchedule[Facility],MATCH(tblTeamSch[[#This Row],[Game Num]],[1]!tblSchedule[GameNum],0)),"")</f>
        <v>Trinity High School's Steinhauser Gym</v>
      </c>
      <c r="H1767" s="8">
        <f>IFERROR(INDEX([1]!tblSchedule[Game Date],MATCH(tblTeamSch[[#This Row],[Game Num]],[1]!tblSchedule[GameNum],0)),"")</f>
        <v>46047</v>
      </c>
      <c r="I1767" s="9">
        <f>IFERROR(INDEX([1]!tblSchedule[Game Time],MATCH(tblTeamSch[[#This Row],[Game Num]],[1]!tblSchedule[GameNum],0)),"")</f>
        <v>0.54166666666666663</v>
      </c>
      <c r="J1767" s="10" t="str">
        <f>IFERROR(INDEX([1]!tblTeams[Organization],MATCH(tblTeamSch[[#This Row],[Team]],[1]!tblTeams[Team],0)),"")</f>
        <v>St. Mary Academy</v>
      </c>
      <c r="K1767" s="10" t="str">
        <f>IFERROR(INDEX([1]!tblOrg[Abbr],MATCH(tblTeamSch[[#This Row],[Org]],[1]!tblOrg[Organization],0)),"")</f>
        <v>Mary</v>
      </c>
      <c r="L1767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7" s="10" t="str">
        <f>IFERROR(INDEX(IF(tblTeamSch[[#This Row],[1vs2]]=1,[1]!tblSchedule[Team 2 Name],[1]!tblSchedule[Team 1 Name]),MATCH(tblTeamSch[[#This Row],[Game Num]],[1]!tblSchedule[GameNum],0)),"")</f>
        <v>Holy Spirit BBB 8#1</v>
      </c>
      <c r="N1767" s="6"/>
      <c r="O1767" s="6"/>
      <c r="P1767" s="6"/>
      <c r="Q1767" s="6">
        <f>INDEX([1]!tblSchedule[Home Game],MATCH(tblTeamSch[[#This Row],[Game Num]],[1]!tblSchedule[GameNum],0))</f>
        <v>0</v>
      </c>
      <c r="R1767" s="7" t="e">
        <f>IF(COUNTIFS(tblTeamSch[Team],tblTeamSch[[#This Row],[Team]],#REF!,1)&gt;1,"Y","")</f>
        <v>#REF!</v>
      </c>
      <c r="S1767" s="6">
        <f>INDEX([1]!tblLoc[Score],MATCH(INDEX([1]!tblOrg[Loc],MATCH(tblTeamSch[[#This Row],[Org]],[1]!tblOrg[Organization],0)),[1]!tblLoc[Loc],0))</f>
        <v>4</v>
      </c>
      <c r="T1767" s="6" t="e">
        <f>INDEX([1]!tblLoc[Score],MATCH(INDEX([1]!tblOrg[Loc],MATCH(#REF!,[1]!tblOrg[Abbr],0)),[1]!tblLoc[Loc],0))</f>
        <v>#REF!</v>
      </c>
      <c r="U1767" s="6" t="str">
        <f>IFERROR(INDEX([1]!tblLoc[Score],MATCH(INDEX([1]!tblOrg[Loc],MATCH(INDEX(FacList,MATCH(tblTeamSch[[#This Row],[Facility]],INDEX(FacList,,1),0),3),[1]!tblOrg[Org Num],0)),[1]!tblLoc[Loc],0)),"")</f>
        <v/>
      </c>
      <c r="V1767" s="6">
        <f>IF(OR(tblTeamSch[[#This Row],[Court]]="",tblTeamSch[[#This Row],[Home]]&gt;0),0,IF(tblTeamSch[[#This Row],[Court]]&lt;10,0,IF(tblTeamSch[[#This Row],[Home Court]]=10,0,10)))</f>
        <v>0</v>
      </c>
      <c r="W1767" s="6" t="e">
        <f>COUNTIFS(tblTeamSch[Travel Score for Game],10,tblTeamSch[Home],0,#REF!,#REF!)</f>
        <v>#REF!</v>
      </c>
      <c r="X1767" s="6" t="str">
        <f>IFERROR(INDEX(tblTeamSch[Overall Travel Score],MATCH(tblTeamSch[[#This Row],[Opponent]],tblTeamSch[Team],0)),"")</f>
        <v/>
      </c>
      <c r="Y1767" s="6" cm="1">
        <f t="array" ref="Y1767">IF(Y1766="Num",1,IF(Y1766="","",IF(Y1766+1&gt;TotalNumRegGames*2,"",Y1766+1)))</f>
        <v>1766</v>
      </c>
    </row>
    <row r="1768" spans="1:25" ht="13.35" customHeight="1" x14ac:dyDescent="0.3">
      <c r="A1768" s="6" cm="1">
        <f t="array" ref="A17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</v>
      </c>
      <c r="B1768" s="6" cm="1">
        <f t="array" ref="B17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68" s="6">
        <f>IFERROR(INDEX([1]!tblSchedule[Week Game Scheduled],MATCH(tblTeamSch[[#This Row],[Game Num]],[1]!tblSchedule[GameNum],0)),"")</f>
        <v>10</v>
      </c>
      <c r="D1768" s="6">
        <f>IFERROR(INDEX([1]!tblSchedule[Round],MATCH(tblTeamSch[[#This Row],[Game Num]],[1]!tblSchedule[GameNum],0)),"")</f>
        <v>7</v>
      </c>
      <c r="E1768" s="6">
        <f>IFERROR(INDEX([1]!tblSchedule[Rnd Sch],MATCH(tblTeamSch[[#This Row],[Game Num]],[1]!tblSchedule[GameNum],0)),"")</f>
        <v>7</v>
      </c>
      <c r="F1768" s="6" t="str">
        <f>IFERROR(INDEX([1]!tblSchedule[DLC],MATCH(tblTeamSch[[#This Row],[Game Num]],[1]!tblSchedule[GameNum],0)),"")</f>
        <v>8B1AA</v>
      </c>
      <c r="G1768" s="7" t="str">
        <f>IFERROR(INDEX([1]!tblSchedule[Facility],MATCH(tblTeamSch[[#This Row],[Game Num]],[1]!tblSchedule[GameNum],0)),"")</f>
        <v>St. Stephen Martyr Gym</v>
      </c>
      <c r="H1768" s="8">
        <f>IFERROR(INDEX([1]!tblSchedule[Game Date],MATCH(tblTeamSch[[#This Row],[Game Num]],[1]!tblSchedule[GameNum],0)),"")</f>
        <v>46054</v>
      </c>
      <c r="I1768" s="9">
        <f>IFERROR(INDEX([1]!tblSchedule[Game Time],MATCH(tblTeamSch[[#This Row],[Game Num]],[1]!tblSchedule[GameNum],0)),"")</f>
        <v>0.54166666666666663</v>
      </c>
      <c r="J1768" s="10" t="str">
        <f>IFERROR(INDEX([1]!tblTeams[Organization],MATCH(tblTeamSch[[#This Row],[Team]],[1]!tblTeams[Team],0)),"")</f>
        <v>St. Mary Academy</v>
      </c>
      <c r="K1768" s="10" t="str">
        <f>IFERROR(INDEX([1]!tblOrg[Abbr],MATCH(tblTeamSch[[#This Row],[Org]],[1]!tblOrg[Organization],0)),"")</f>
        <v>Mary</v>
      </c>
      <c r="L1768" s="10" t="str">
        <f>IFERROR(INDEX(IF(tblTeamSch[[#This Row],[1vs2]]=1,[1]!tblSchedule[Team 1 Name],[1]!tblSchedule[Team 2 Name]),MATCH(tblTeamSch[[#This Row],[Game Num]],[1]!tblSchedule[GameNum],0)),"")</f>
        <v>St. Mary BB 8B - Green</v>
      </c>
      <c r="M1768" s="10" t="str">
        <f>IFERROR(INDEX(IF(tblTeamSch[[#This Row],[1vs2]]=1,[1]!tblSchedule[Team 2 Name],[1]!tblSchedule[Team 1 Name]),MATCH(tblTeamSch[[#This Row],[Game Num]],[1]!tblSchedule[GameNum],0)),"")</f>
        <v>St Michael BB 8B#1</v>
      </c>
      <c r="N1768" s="6"/>
      <c r="O1768" s="6"/>
      <c r="P1768" s="6"/>
      <c r="Q1768" s="6">
        <f>INDEX([1]!tblSchedule[Home Game],MATCH(tblTeamSch[[#This Row],[Game Num]],[1]!tblSchedule[GameNum],0))</f>
        <v>0</v>
      </c>
      <c r="R1768" s="7" t="e">
        <f>IF(COUNTIFS(tblTeamSch[Team],tblTeamSch[[#This Row],[Team]],#REF!,1)&gt;1,"Y","")</f>
        <v>#REF!</v>
      </c>
      <c r="S1768" s="6">
        <f>INDEX([1]!tblLoc[Score],MATCH(INDEX([1]!tblOrg[Loc],MATCH(tblTeamSch[[#This Row],[Org]],[1]!tblOrg[Organization],0)),[1]!tblLoc[Loc],0))</f>
        <v>4</v>
      </c>
      <c r="T1768" s="6" t="e">
        <f>INDEX([1]!tblLoc[Score],MATCH(INDEX([1]!tblOrg[Loc],MATCH(#REF!,[1]!tblOrg[Abbr],0)),[1]!tblLoc[Loc],0))</f>
        <v>#REF!</v>
      </c>
      <c r="U1768" s="6">
        <f>IFERROR(INDEX([1]!tblLoc[Score],MATCH(INDEX([1]!tblOrg[Loc],MATCH(INDEX(FacList,MATCH(tblTeamSch[[#This Row],[Facility]],INDEX(FacList,,1),0),3),[1]!tblOrg[Org Num],0)),[1]!tblLoc[Loc],0)),"")</f>
        <v>0</v>
      </c>
      <c r="V1768" s="6">
        <f>IF(OR(tblTeamSch[[#This Row],[Court]]="",tblTeamSch[[#This Row],[Home]]&gt;0),0,IF(tblTeamSch[[#This Row],[Court]]&lt;10,0,IF(tblTeamSch[[#This Row],[Home Court]]=10,0,10)))</f>
        <v>0</v>
      </c>
      <c r="W1768" s="6" t="e">
        <f>COUNTIFS(tblTeamSch[Travel Score for Game],10,tblTeamSch[Home],0,#REF!,#REF!)</f>
        <v>#REF!</v>
      </c>
      <c r="X1768" s="6" t="str">
        <f>IFERROR(INDEX(tblTeamSch[Overall Travel Score],MATCH(tblTeamSch[[#This Row],[Opponent]],tblTeamSch[Team],0)),"")</f>
        <v/>
      </c>
      <c r="Y1768" s="6" cm="1">
        <f t="array" ref="Y1768">IF(Y1767="Num",1,IF(Y1767="","",IF(Y1767+1&gt;TotalNumRegGames*2,"",Y1767+1)))</f>
        <v>1767</v>
      </c>
    </row>
    <row r="1769" spans="1:25" ht="13.35" customHeight="1" x14ac:dyDescent="0.3">
      <c r="A1769" s="6" cm="1">
        <f t="array" ref="A17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</v>
      </c>
      <c r="B1769" s="6" cm="1">
        <f t="array" ref="B17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69" s="6">
        <f>IFERROR(INDEX([1]!tblSchedule[Week Game Scheduled],MATCH(tblTeamSch[[#This Row],[Game Num]],[1]!tblSchedule[GameNum],0)),"")</f>
        <v>50</v>
      </c>
      <c r="D1769" s="6">
        <f>IFERROR(INDEX([1]!tblSchedule[Round],MATCH(tblTeamSch[[#This Row],[Game Num]],[1]!tblSchedule[GameNum],0)),"")</f>
        <v>1</v>
      </c>
      <c r="E1769" s="6">
        <f>IFERROR(INDEX([1]!tblSchedule[Rnd Sch],MATCH(tblTeamSch[[#This Row],[Game Num]],[1]!tblSchedule[GameNum],0)),"")</f>
        <v>1</v>
      </c>
      <c r="F1769" s="6" t="str">
        <f>IFERROR(INDEX([1]!tblSchedule[DLC],MATCH(tblTeamSch[[#This Row],[Game Num]],[1]!tblSchedule[GameNum],0)),"")</f>
        <v>8B2AA</v>
      </c>
      <c r="G1769" s="7" t="str">
        <f>IFERROR(INDEX([1]!tblSchedule[Facility],MATCH(tblTeamSch[[#This Row],[Game Num]],[1]!tblSchedule[GameNum],0)),"")</f>
        <v>Mary Queen of Peace</v>
      </c>
      <c r="H1769" s="8">
        <f>IFERROR(INDEX([1]!tblSchedule[Game Date],MATCH(tblTeamSch[[#This Row],[Game Num]],[1]!tblSchedule[GameNum],0)),"")</f>
        <v>45998</v>
      </c>
      <c r="I1769" s="9">
        <f>IFERROR(INDEX([1]!tblSchedule[Game Time],MATCH(tblTeamSch[[#This Row],[Game Num]],[1]!tblSchedule[GameNum],0)),"")</f>
        <v>0.54166666666666663</v>
      </c>
      <c r="J1769" s="10" t="str">
        <f>IFERROR(INDEX([1]!tblTeams[Organization],MATCH(tblTeamSch[[#This Row],[Team]],[1]!tblTeams[Team],0)),"")</f>
        <v>St. Mary Academy</v>
      </c>
      <c r="K1769" s="10" t="str">
        <f>IFERROR(INDEX([1]!tblOrg[Abbr],MATCH(tblTeamSch[[#This Row],[Org]],[1]!tblOrg[Organization],0)),"")</f>
        <v>Mary</v>
      </c>
      <c r="L1769" s="10" t="str">
        <f>IFERROR(INDEX(IF(tblTeamSch[[#This Row],[1vs2]]=1,[1]!tblSchedule[Team 1 Name],[1]!tblSchedule[Team 2 Name]),MATCH(tblTeamSch[[#This Row],[Game Num]],[1]!tblSchedule[GameNum],0)),"")</f>
        <v>St. Mary BB 8B - Blue</v>
      </c>
      <c r="M1769" s="10" t="str">
        <f>IFERROR(INDEX(IF(tblTeamSch[[#This Row],[1vs2]]=1,[1]!tblSchedule[Team 2 Name],[1]!tblSchedule[Team 1 Name]),MATCH(tblTeamSch[[#This Row],[Game Num]],[1]!tblSchedule[GameNum],0)),"")</f>
        <v>SHMS BB 8B#2</v>
      </c>
      <c r="N1769" s="6"/>
      <c r="O1769" s="6"/>
      <c r="P1769" s="6"/>
      <c r="Q1769" s="6">
        <f>INDEX([1]!tblSchedule[Home Game],MATCH(tblTeamSch[[#This Row],[Game Num]],[1]!tblSchedule[GameNum],0))</f>
        <v>0</v>
      </c>
      <c r="R1769" s="7" t="e">
        <f>IF(COUNTIFS(tblTeamSch[Team],tblTeamSch[[#This Row],[Team]],#REF!,1)&gt;1,"Y","")</f>
        <v>#REF!</v>
      </c>
      <c r="S1769" s="6">
        <f>INDEX([1]!tblLoc[Score],MATCH(INDEX([1]!tblOrg[Loc],MATCH(tblTeamSch[[#This Row],[Org]],[1]!tblOrg[Organization],0)),[1]!tblLoc[Loc],0))</f>
        <v>4</v>
      </c>
      <c r="T1769" s="6" t="e">
        <f>INDEX([1]!tblLoc[Score],MATCH(INDEX([1]!tblOrg[Loc],MATCH(#REF!,[1]!tblOrg[Abbr],0)),[1]!tblLoc[Loc],0))</f>
        <v>#REF!</v>
      </c>
      <c r="U1769" s="6">
        <f>IFERROR(INDEX([1]!tblLoc[Score],MATCH(INDEX([1]!tblOrg[Loc],MATCH(INDEX(FacList,MATCH(tblTeamSch[[#This Row],[Facility]],INDEX(FacList,,1),0),3),[1]!tblOrg[Org Num],0)),[1]!tblLoc[Loc],0)),"")</f>
        <v>10</v>
      </c>
      <c r="V1769" s="6">
        <f>IF(OR(tblTeamSch[[#This Row],[Court]]="",tblTeamSch[[#This Row],[Home]]&gt;0),0,IF(tblTeamSch[[#This Row],[Court]]&lt;10,0,IF(tblTeamSch[[#This Row],[Home Court]]=10,0,10)))</f>
        <v>10</v>
      </c>
      <c r="W1769" s="6" t="e">
        <f>COUNTIFS(tblTeamSch[Travel Score for Game],10,tblTeamSch[Home],0,#REF!,#REF!)</f>
        <v>#REF!</v>
      </c>
      <c r="X1769" s="6" t="str">
        <f>IFERROR(INDEX(tblTeamSch[Overall Travel Score],MATCH(tblTeamSch[[#This Row],[Opponent]],tblTeamSch[Team],0)),"")</f>
        <v/>
      </c>
      <c r="Y1769" s="6" cm="1">
        <f t="array" ref="Y1769">IF(Y1768="Num",1,IF(Y1768="","",IF(Y1768+1&gt;TotalNumRegGames*2,"",Y1768+1)))</f>
        <v>1768</v>
      </c>
    </row>
    <row r="1770" spans="1:25" ht="13.35" customHeight="1" x14ac:dyDescent="0.3">
      <c r="A1770" s="6" cm="1">
        <f t="array" ref="A17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</v>
      </c>
      <c r="B1770" s="6" cm="1">
        <f t="array" ref="B17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0" s="6">
        <f>IFERROR(INDEX([1]!tblSchedule[Week Game Scheduled],MATCH(tblTeamSch[[#This Row],[Game Num]],[1]!tblSchedule[GameNum],0)),"")</f>
        <v>51</v>
      </c>
      <c r="D1770" s="6">
        <f>IFERROR(INDEX([1]!tblSchedule[Round],MATCH(tblTeamSch[[#This Row],[Game Num]],[1]!tblSchedule[GameNum],0)),"")</f>
        <v>2</v>
      </c>
      <c r="E1770" s="6">
        <f>IFERROR(INDEX([1]!tblSchedule[Rnd Sch],MATCH(tblTeamSch[[#This Row],[Game Num]],[1]!tblSchedule[GameNum],0)),"")</f>
        <v>2</v>
      </c>
      <c r="F1770" s="6" t="str">
        <f>IFERROR(INDEX([1]!tblSchedule[DLC],MATCH(tblTeamSch[[#This Row],[Game Num]],[1]!tblSchedule[GameNum],0)),"")</f>
        <v>8B2AA</v>
      </c>
      <c r="G1770" s="7" t="str">
        <f>IFERROR(INDEX([1]!tblSchedule[Facility],MATCH(tblTeamSch[[#This Row],[Game Num]],[1]!tblSchedule[GameNum],0)),"")</f>
        <v>Saint Andrew Academy Gym</v>
      </c>
      <c r="H1770" s="8">
        <f>IFERROR(INDEX([1]!tblSchedule[Game Date],MATCH(tblTeamSch[[#This Row],[Game Num]],[1]!tblSchedule[GameNum],0)),"")</f>
        <v>46005</v>
      </c>
      <c r="I1770" s="9">
        <f>IFERROR(INDEX([1]!tblSchedule[Game Time],MATCH(tblTeamSch[[#This Row],[Game Num]],[1]!tblSchedule[GameNum],0)),"")</f>
        <v>0.54166666666666663</v>
      </c>
      <c r="J1770" s="10" t="str">
        <f>IFERROR(INDEX([1]!tblTeams[Organization],MATCH(tblTeamSch[[#This Row],[Team]],[1]!tblTeams[Team],0)),"")</f>
        <v>St. Mary Academy</v>
      </c>
      <c r="K1770" s="10" t="str">
        <f>IFERROR(INDEX([1]!tblOrg[Abbr],MATCH(tblTeamSch[[#This Row],[Org]],[1]!tblOrg[Organization],0)),"")</f>
        <v>Mary</v>
      </c>
      <c r="L1770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0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1770" s="6"/>
      <c r="O1770" s="6"/>
      <c r="P1770" s="6"/>
      <c r="Q1770" s="6">
        <f>INDEX([1]!tblSchedule[Home Game],MATCH(tblTeamSch[[#This Row],[Game Num]],[1]!tblSchedule[GameNum],0))</f>
        <v>0</v>
      </c>
      <c r="R1770" s="7" t="e">
        <f>IF(COUNTIFS(tblTeamSch[Team],tblTeamSch[[#This Row],[Team]],#REF!,1)&gt;1,"Y","")</f>
        <v>#REF!</v>
      </c>
      <c r="S1770" s="6">
        <f>INDEX([1]!tblLoc[Score],MATCH(INDEX([1]!tblOrg[Loc],MATCH(tblTeamSch[[#This Row],[Org]],[1]!tblOrg[Organization],0)),[1]!tblLoc[Loc],0))</f>
        <v>4</v>
      </c>
      <c r="T1770" s="6" t="e">
        <f>INDEX([1]!tblLoc[Score],MATCH(INDEX([1]!tblOrg[Loc],MATCH(#REF!,[1]!tblOrg[Abbr],0)),[1]!tblLoc[Loc],0))</f>
        <v>#REF!</v>
      </c>
      <c r="U1770" s="6">
        <f>IFERROR(INDEX([1]!tblLoc[Score],MATCH(INDEX([1]!tblOrg[Loc],MATCH(INDEX(FacList,MATCH(tblTeamSch[[#This Row],[Facility]],INDEX(FacList,,1),0),3),[1]!tblOrg[Org Num],0)),[1]!tblLoc[Loc],0)),"")</f>
        <v>10</v>
      </c>
      <c r="V1770" s="6">
        <f>IF(OR(tblTeamSch[[#This Row],[Court]]="",tblTeamSch[[#This Row],[Home]]&gt;0),0,IF(tblTeamSch[[#This Row],[Court]]&lt;10,0,IF(tblTeamSch[[#This Row],[Home Court]]=10,0,10)))</f>
        <v>10</v>
      </c>
      <c r="W1770" s="6" t="e">
        <f>COUNTIFS(tblTeamSch[Travel Score for Game],10,tblTeamSch[Home],0,#REF!,#REF!)</f>
        <v>#REF!</v>
      </c>
      <c r="X1770" s="6" t="str">
        <f>IFERROR(INDEX(tblTeamSch[Overall Travel Score],MATCH(tblTeamSch[[#This Row],[Opponent]],tblTeamSch[Team],0)),"")</f>
        <v/>
      </c>
      <c r="Y1770" s="6" cm="1">
        <f t="array" ref="Y1770">IF(Y1769="Num",1,IF(Y1769="","",IF(Y1769+1&gt;TotalNumRegGames*2,"",Y1769+1)))</f>
        <v>1769</v>
      </c>
    </row>
    <row r="1771" spans="1:25" ht="13.35" customHeight="1" x14ac:dyDescent="0.3">
      <c r="A1771" s="6" cm="1">
        <f t="array" ref="A17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</v>
      </c>
      <c r="B1771" s="6" cm="1">
        <f t="array" ref="B17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71" s="6">
        <f>IFERROR(INDEX([1]!tblSchedule[Week Game Scheduled],MATCH(tblTeamSch[[#This Row],[Game Num]],[1]!tblSchedule[GameNum],0)),"")</f>
        <v>6</v>
      </c>
      <c r="D1771" s="6">
        <f>IFERROR(INDEX([1]!tblSchedule[Round],MATCH(tblTeamSch[[#This Row],[Game Num]],[1]!tblSchedule[GameNum],0)),"")</f>
        <v>3</v>
      </c>
      <c r="E1771" s="6">
        <f>IFERROR(INDEX([1]!tblSchedule[Rnd Sch],MATCH(tblTeamSch[[#This Row],[Game Num]],[1]!tblSchedule[GameNum],0)),"")</f>
        <v>3</v>
      </c>
      <c r="F1771" s="6" t="str">
        <f>IFERROR(INDEX([1]!tblSchedule[DLC],MATCH(tblTeamSch[[#This Row],[Game Num]],[1]!tblSchedule[GameNum],0)),"")</f>
        <v>8B2AA</v>
      </c>
      <c r="G1771" s="7" t="str">
        <f>IFERROR(INDEX([1]!tblSchedule[Facility],MATCH(tblTeamSch[[#This Row],[Game Num]],[1]!tblSchedule[GameNum],0)),"")</f>
        <v>ST. RAPHAEL GYMNASIUM</v>
      </c>
      <c r="H1771" s="8">
        <f>IFERROR(INDEX([1]!tblSchedule[Game Date],MATCH(tblTeamSch[[#This Row],[Game Num]],[1]!tblSchedule[GameNum],0)),"")</f>
        <v>46026</v>
      </c>
      <c r="I1771" s="9">
        <f>IFERROR(INDEX([1]!tblSchedule[Game Time],MATCH(tblTeamSch[[#This Row],[Game Num]],[1]!tblSchedule[GameNum],0)),"")</f>
        <v>0.58333333333333337</v>
      </c>
      <c r="J1771" s="10" t="str">
        <f>IFERROR(INDEX([1]!tblTeams[Organization],MATCH(tblTeamSch[[#This Row],[Team]],[1]!tblTeams[Team],0)),"")</f>
        <v>St. Mary Academy</v>
      </c>
      <c r="K1771" s="10" t="str">
        <f>IFERROR(INDEX([1]!tblOrg[Abbr],MATCH(tblTeamSch[[#This Row],[Org]],[1]!tblOrg[Organization],0)),"")</f>
        <v>Mary</v>
      </c>
      <c r="L1771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1" s="10" t="str">
        <f>IFERROR(INDEX(IF(tblTeamSch[[#This Row],[1vs2]]=1,[1]!tblSchedule[Team 2 Name],[1]!tblSchedule[Team 1 Name]),MATCH(tblTeamSch[[#This Row],[Game Num]],[1]!tblSchedule[GameNum],0)),"")</f>
        <v>St. Raphael BB 8B #2</v>
      </c>
      <c r="N1771" s="6"/>
      <c r="O1771" s="6"/>
      <c r="P1771" s="6"/>
      <c r="Q1771" s="6">
        <f>INDEX([1]!tblSchedule[Home Game],MATCH(tblTeamSch[[#This Row],[Game Num]],[1]!tblSchedule[GameNum],0))</f>
        <v>1</v>
      </c>
      <c r="R1771" s="7" t="e">
        <f>IF(COUNTIFS(tblTeamSch[Team],tblTeamSch[[#This Row],[Team]],#REF!,1)&gt;1,"Y","")</f>
        <v>#REF!</v>
      </c>
      <c r="S1771" s="6">
        <f>INDEX([1]!tblLoc[Score],MATCH(INDEX([1]!tblOrg[Loc],MATCH(tblTeamSch[[#This Row],[Org]],[1]!tblOrg[Organization],0)),[1]!tblLoc[Loc],0))</f>
        <v>4</v>
      </c>
      <c r="T1771" s="6" t="e">
        <f>INDEX([1]!tblLoc[Score],MATCH(INDEX([1]!tblOrg[Loc],MATCH(#REF!,[1]!tblOrg[Abbr],0)),[1]!tblLoc[Loc],0))</f>
        <v>#REF!</v>
      </c>
      <c r="U1771" s="6">
        <f>IFERROR(INDEX([1]!tblLoc[Score],MATCH(INDEX([1]!tblOrg[Loc],MATCH(INDEX(FacList,MATCH(tblTeamSch[[#This Row],[Facility]],INDEX(FacList,,1),0),3),[1]!tblOrg[Org Num],0)),[1]!tblLoc[Loc],0)),"")</f>
        <v>0</v>
      </c>
      <c r="V1771" s="6">
        <f>IF(OR(tblTeamSch[[#This Row],[Court]]="",tblTeamSch[[#This Row],[Home]]&gt;0),0,IF(tblTeamSch[[#This Row],[Court]]&lt;10,0,IF(tblTeamSch[[#This Row],[Home Court]]=10,0,10)))</f>
        <v>0</v>
      </c>
      <c r="W1771" s="6" t="e">
        <f>COUNTIFS(tblTeamSch[Travel Score for Game],10,tblTeamSch[Home],0,#REF!,#REF!)</f>
        <v>#REF!</v>
      </c>
      <c r="X1771" s="6" t="str">
        <f>IFERROR(INDEX(tblTeamSch[Overall Travel Score],MATCH(tblTeamSch[[#This Row],[Opponent]],tblTeamSch[Team],0)),"")</f>
        <v/>
      </c>
      <c r="Y1771" s="6" cm="1">
        <f t="array" ref="Y1771">IF(Y1770="Num",1,IF(Y1770="","",IF(Y1770+1&gt;TotalNumRegGames*2,"",Y1770+1)))</f>
        <v>1770</v>
      </c>
    </row>
    <row r="1772" spans="1:25" ht="13.35" customHeight="1" x14ac:dyDescent="0.3">
      <c r="A1772" s="6" cm="1">
        <f t="array" ref="A17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</v>
      </c>
      <c r="B1772" s="6" cm="1">
        <f t="array" ref="B17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2" s="6">
        <f>IFERROR(INDEX([1]!tblSchedule[Week Game Scheduled],MATCH(tblTeamSch[[#This Row],[Game Num]],[1]!tblSchedule[GameNum],0)),"")</f>
        <v>7</v>
      </c>
      <c r="D1772" s="6">
        <f>IFERROR(INDEX([1]!tblSchedule[Round],MATCH(tblTeamSch[[#This Row],[Game Num]],[1]!tblSchedule[GameNum],0)),"")</f>
        <v>4</v>
      </c>
      <c r="E1772" s="6">
        <f>IFERROR(INDEX([1]!tblSchedule[Rnd Sch],MATCH(tblTeamSch[[#This Row],[Game Num]],[1]!tblSchedule[GameNum],0)),"")</f>
        <v>4</v>
      </c>
      <c r="F1772" s="6" t="str">
        <f>IFERROR(INDEX([1]!tblSchedule[DLC],MATCH(tblTeamSch[[#This Row],[Game Num]],[1]!tblSchedule[GameNum],0)),"")</f>
        <v>8B2AA</v>
      </c>
      <c r="G1772" s="7" t="str">
        <f>IFERROR(INDEX([1]!tblSchedule[Facility],MATCH(tblTeamSch[[#This Row],[Game Num]],[1]!tblSchedule[GameNum],0)),"")</f>
        <v>St Mary Academy Gym</v>
      </c>
      <c r="H1772" s="8">
        <f>IFERROR(INDEX([1]!tblSchedule[Game Date],MATCH(tblTeamSch[[#This Row],[Game Num]],[1]!tblSchedule[GameNum],0)),"")</f>
        <v>46033</v>
      </c>
      <c r="I1772" s="9">
        <f>IFERROR(INDEX([1]!tblSchedule[Game Time],MATCH(tblTeamSch[[#This Row],[Game Num]],[1]!tblSchedule[GameNum],0)),"")</f>
        <v>0.58333333333333337</v>
      </c>
      <c r="J1772" s="10" t="str">
        <f>IFERROR(INDEX([1]!tblTeams[Organization],MATCH(tblTeamSch[[#This Row],[Team]],[1]!tblTeams[Team],0)),"")</f>
        <v>St. Mary Academy</v>
      </c>
      <c r="K1772" s="10" t="str">
        <f>IFERROR(INDEX([1]!tblOrg[Abbr],MATCH(tblTeamSch[[#This Row],[Org]],[1]!tblOrg[Organization],0)),"")</f>
        <v>Mary</v>
      </c>
      <c r="L1772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2" s="10" t="str">
        <f>IFERROR(INDEX(IF(tblTeamSch[[#This Row],[1vs2]]=1,[1]!tblSchedule[Team 2 Name],[1]!tblSchedule[Team 1 Name]),MATCH(tblTeamSch[[#This Row],[Game Num]],[1]!tblSchedule[GameNum],0)),"")</f>
        <v>St Agnes BB 8B#2</v>
      </c>
      <c r="N1772" s="6"/>
      <c r="O1772" s="6"/>
      <c r="P1772" s="6"/>
      <c r="Q1772" s="6">
        <f>INDEX([1]!tblSchedule[Home Game],MATCH(tblTeamSch[[#This Row],[Game Num]],[1]!tblSchedule[GameNum],0))</f>
        <v>1</v>
      </c>
      <c r="R1772" s="7" t="e">
        <f>IF(COUNTIFS(tblTeamSch[Team],tblTeamSch[[#This Row],[Team]],#REF!,1)&gt;1,"Y","")</f>
        <v>#REF!</v>
      </c>
      <c r="S1772" s="6">
        <f>INDEX([1]!tblLoc[Score],MATCH(INDEX([1]!tblOrg[Loc],MATCH(tblTeamSch[[#This Row],[Org]],[1]!tblOrg[Organization],0)),[1]!tblLoc[Loc],0))</f>
        <v>4</v>
      </c>
      <c r="T1772" s="6" t="e">
        <f>INDEX([1]!tblLoc[Score],MATCH(INDEX([1]!tblOrg[Loc],MATCH(#REF!,[1]!tblOrg[Abbr],0)),[1]!tblLoc[Loc],0))</f>
        <v>#REF!</v>
      </c>
      <c r="U1772" s="6">
        <f>IFERROR(INDEX([1]!tblLoc[Score],MATCH(INDEX([1]!tblOrg[Loc],MATCH(INDEX(FacList,MATCH(tblTeamSch[[#This Row],[Facility]],INDEX(FacList,,1),0),3),[1]!tblOrg[Org Num],0)),[1]!tblLoc[Loc],0)),"")</f>
        <v>4</v>
      </c>
      <c r="V1772" s="6">
        <f>IF(OR(tblTeamSch[[#This Row],[Court]]="",tblTeamSch[[#This Row],[Home]]&gt;0),0,IF(tblTeamSch[[#This Row],[Court]]&lt;10,0,IF(tblTeamSch[[#This Row],[Home Court]]=10,0,10)))</f>
        <v>0</v>
      </c>
      <c r="W1772" s="6" t="e">
        <f>COUNTIFS(tblTeamSch[Travel Score for Game],10,tblTeamSch[Home],0,#REF!,#REF!)</f>
        <v>#REF!</v>
      </c>
      <c r="X1772" s="6" t="str">
        <f>IFERROR(INDEX(tblTeamSch[Overall Travel Score],MATCH(tblTeamSch[[#This Row],[Opponent]],tblTeamSch[Team],0)),"")</f>
        <v/>
      </c>
      <c r="Y1772" s="6" cm="1">
        <f t="array" ref="Y1772">IF(Y1771="Num",1,IF(Y1771="","",IF(Y1771+1&gt;TotalNumRegGames*2,"",Y1771+1)))</f>
        <v>1771</v>
      </c>
    </row>
    <row r="1773" spans="1:25" ht="13.35" customHeight="1" x14ac:dyDescent="0.3">
      <c r="A1773" s="6" cm="1">
        <f t="array" ref="A17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</v>
      </c>
      <c r="B1773" s="6" cm="1">
        <f t="array" ref="B17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3" s="6">
        <f>IFERROR(INDEX([1]!tblSchedule[Week Game Scheduled],MATCH(tblTeamSch[[#This Row],[Game Num]],[1]!tblSchedule[GameNum],0)),"")</f>
        <v>8</v>
      </c>
      <c r="D1773" s="6">
        <f>IFERROR(INDEX([1]!tblSchedule[Round],MATCH(tblTeamSch[[#This Row],[Game Num]],[1]!tblSchedule[GameNum],0)),"")</f>
        <v>5</v>
      </c>
      <c r="E1773" s="6">
        <f>IFERROR(INDEX([1]!tblSchedule[Rnd Sch],MATCH(tblTeamSch[[#This Row],[Game Num]],[1]!tblSchedule[GameNum],0)),"")</f>
        <v>5</v>
      </c>
      <c r="F1773" s="6" t="str">
        <f>IFERROR(INDEX([1]!tblSchedule[DLC],MATCH(tblTeamSch[[#This Row],[Game Num]],[1]!tblSchedule[GameNum],0)),"")</f>
        <v>8B2AA</v>
      </c>
      <c r="G1773" s="7" t="str">
        <f>IFERROR(INDEX([1]!tblSchedule[Facility],MATCH(tblTeamSch[[#This Row],[Game Num]],[1]!tblSchedule[GameNum],0)),"")</f>
        <v>St Lawrence</v>
      </c>
      <c r="H1773" s="8">
        <f>IFERROR(INDEX([1]!tblSchedule[Game Date],MATCH(tblTeamSch[[#This Row],[Game Num]],[1]!tblSchedule[GameNum],0)),"")</f>
        <v>46040</v>
      </c>
      <c r="I1773" s="9">
        <f>IFERROR(INDEX([1]!tblSchedule[Game Time],MATCH(tblTeamSch[[#This Row],[Game Num]],[1]!tblSchedule[GameNum],0)),"")</f>
        <v>0.58333333333333337</v>
      </c>
      <c r="J1773" s="10" t="str">
        <f>IFERROR(INDEX([1]!tblTeams[Organization],MATCH(tblTeamSch[[#This Row],[Team]],[1]!tblTeams[Team],0)),"")</f>
        <v>St. Mary Academy</v>
      </c>
      <c r="K1773" s="10" t="str">
        <f>IFERROR(INDEX([1]!tblOrg[Abbr],MATCH(tblTeamSch[[#This Row],[Org]],[1]!tblOrg[Organization],0)),"")</f>
        <v>Mary</v>
      </c>
      <c r="L1773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3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1773" s="6"/>
      <c r="O1773" s="6"/>
      <c r="P1773" s="6"/>
      <c r="Q1773" s="6">
        <f>INDEX([1]!tblSchedule[Home Game],MATCH(tblTeamSch[[#This Row],[Game Num]],[1]!tblSchedule[GameNum],0))</f>
        <v>1</v>
      </c>
      <c r="R1773" s="7" t="e">
        <f>IF(COUNTIFS(tblTeamSch[Team],tblTeamSch[[#This Row],[Team]],#REF!,1)&gt;1,"Y","")</f>
        <v>#REF!</v>
      </c>
      <c r="S1773" s="6">
        <f>INDEX([1]!tblLoc[Score],MATCH(INDEX([1]!tblOrg[Loc],MATCH(tblTeamSch[[#This Row],[Org]],[1]!tblOrg[Organization],0)),[1]!tblLoc[Loc],0))</f>
        <v>4</v>
      </c>
      <c r="T1773" s="6" t="e">
        <f>INDEX([1]!tblLoc[Score],MATCH(INDEX([1]!tblOrg[Loc],MATCH(#REF!,[1]!tblOrg[Abbr],0)),[1]!tblLoc[Loc],0))</f>
        <v>#REF!</v>
      </c>
      <c r="U1773" s="6">
        <f>IFERROR(INDEX([1]!tblLoc[Score],MATCH(INDEX([1]!tblOrg[Loc],MATCH(INDEX(FacList,MATCH(tblTeamSch[[#This Row],[Facility]],INDEX(FacList,,1),0),3),[1]!tblOrg[Org Num],0)),[1]!tblLoc[Loc],0)),"")</f>
        <v>10</v>
      </c>
      <c r="V1773" s="6">
        <f>IF(OR(tblTeamSch[[#This Row],[Court]]="",tblTeamSch[[#This Row],[Home]]&gt;0),0,IF(tblTeamSch[[#This Row],[Court]]&lt;10,0,IF(tblTeamSch[[#This Row],[Home Court]]=10,0,10)))</f>
        <v>0</v>
      </c>
      <c r="W1773" s="6" t="e">
        <f>COUNTIFS(tblTeamSch[Travel Score for Game],10,tblTeamSch[Home],0,#REF!,#REF!)</f>
        <v>#REF!</v>
      </c>
      <c r="X1773" s="6" t="str">
        <f>IFERROR(INDEX(tblTeamSch[Overall Travel Score],MATCH(tblTeamSch[[#This Row],[Opponent]],tblTeamSch[Team],0)),"")</f>
        <v/>
      </c>
      <c r="Y1773" s="6" cm="1">
        <f t="array" ref="Y1773">IF(Y1772="Num",1,IF(Y1772="","",IF(Y1772+1&gt;TotalNumRegGames*2,"",Y1772+1)))</f>
        <v>1772</v>
      </c>
    </row>
    <row r="1774" spans="1:25" ht="13.35" customHeight="1" x14ac:dyDescent="0.3">
      <c r="A1774" s="6" cm="1">
        <f t="array" ref="A17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</v>
      </c>
      <c r="B1774" s="6" cm="1">
        <f t="array" ref="B17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4" s="6">
        <f>IFERROR(INDEX([1]!tblSchedule[Week Game Scheduled],MATCH(tblTeamSch[[#This Row],[Game Num]],[1]!tblSchedule[GameNum],0)),"")</f>
        <v>9</v>
      </c>
      <c r="D1774" s="6">
        <f>IFERROR(INDEX([1]!tblSchedule[Round],MATCH(tblTeamSch[[#This Row],[Game Num]],[1]!tblSchedule[GameNum],0)),"")</f>
        <v>6</v>
      </c>
      <c r="E1774" s="6">
        <f>IFERROR(INDEX([1]!tblSchedule[Rnd Sch],MATCH(tblTeamSch[[#This Row],[Game Num]],[1]!tblSchedule[GameNum],0)),"")</f>
        <v>6</v>
      </c>
      <c r="F1774" s="6" t="str">
        <f>IFERROR(INDEX([1]!tblSchedule[DLC],MATCH(tblTeamSch[[#This Row],[Game Num]],[1]!tblSchedule[GameNum],0)),"")</f>
        <v>8B2AA</v>
      </c>
      <c r="G1774" s="7" t="str">
        <f>IFERROR(INDEX([1]!tblSchedule[Facility],MATCH(tblTeamSch[[#This Row],[Game Num]],[1]!tblSchedule[GameNum],0)),"")</f>
        <v>Holy Spirit Gym</v>
      </c>
      <c r="H1774" s="8">
        <f>IFERROR(INDEX([1]!tblSchedule[Game Date],MATCH(tblTeamSch[[#This Row],[Game Num]],[1]!tblSchedule[GameNum],0)),"")</f>
        <v>46047</v>
      </c>
      <c r="I1774" s="9">
        <f>IFERROR(INDEX([1]!tblSchedule[Game Time],MATCH(tblTeamSch[[#This Row],[Game Num]],[1]!tblSchedule[GameNum],0)),"")</f>
        <v>0.54166666666666663</v>
      </c>
      <c r="J1774" s="10" t="str">
        <f>IFERROR(INDEX([1]!tblTeams[Organization],MATCH(tblTeamSch[[#This Row],[Team]],[1]!tblTeams[Team],0)),"")</f>
        <v>St. Mary Academy</v>
      </c>
      <c r="K1774" s="10" t="str">
        <f>IFERROR(INDEX([1]!tblOrg[Abbr],MATCH(tblTeamSch[[#This Row],[Org]],[1]!tblOrg[Organization],0)),"")</f>
        <v>Mary</v>
      </c>
      <c r="L1774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4" s="10" t="str">
        <f>IFERROR(INDEX(IF(tblTeamSch[[#This Row],[1vs2]]=1,[1]!tblSchedule[Team 2 Name],[1]!tblSchedule[Team 1 Name]),MATCH(tblTeamSch[[#This Row],[Game Num]],[1]!tblSchedule[GameNum],0)),"")</f>
        <v>Holy Spirit BBB 8#2</v>
      </c>
      <c r="N1774" s="6"/>
      <c r="O1774" s="6"/>
      <c r="P1774" s="6"/>
      <c r="Q1774" s="6">
        <f>INDEX([1]!tblSchedule[Home Game],MATCH(tblTeamSch[[#This Row],[Game Num]],[1]!tblSchedule[GameNum],0))</f>
        <v>1</v>
      </c>
      <c r="R1774" s="7" t="e">
        <f>IF(COUNTIFS(tblTeamSch[Team],tblTeamSch[[#This Row],[Team]],#REF!,1)&gt;1,"Y","")</f>
        <v>#REF!</v>
      </c>
      <c r="S1774" s="6">
        <f>INDEX([1]!tblLoc[Score],MATCH(INDEX([1]!tblOrg[Loc],MATCH(tblTeamSch[[#This Row],[Org]],[1]!tblOrg[Organization],0)),[1]!tblLoc[Loc],0))</f>
        <v>4</v>
      </c>
      <c r="T1774" s="6" t="e">
        <f>INDEX([1]!tblLoc[Score],MATCH(INDEX([1]!tblOrg[Loc],MATCH(#REF!,[1]!tblOrg[Abbr],0)),[1]!tblLoc[Loc],0))</f>
        <v>#REF!</v>
      </c>
      <c r="U1774" s="6">
        <f>IFERROR(INDEX([1]!tblLoc[Score],MATCH(INDEX([1]!tblOrg[Loc],MATCH(INDEX(FacList,MATCH(tblTeamSch[[#This Row],[Facility]],INDEX(FacList,,1),0),3),[1]!tblOrg[Org Num],0)),[1]!tblLoc[Loc],0)),"")</f>
        <v>0</v>
      </c>
      <c r="V1774" s="6">
        <f>IF(OR(tblTeamSch[[#This Row],[Court]]="",tblTeamSch[[#This Row],[Home]]&gt;0),0,IF(tblTeamSch[[#This Row],[Court]]&lt;10,0,IF(tblTeamSch[[#This Row],[Home Court]]=10,0,10)))</f>
        <v>0</v>
      </c>
      <c r="W1774" s="6" t="e">
        <f>COUNTIFS(tblTeamSch[Travel Score for Game],10,tblTeamSch[Home],0,#REF!,#REF!)</f>
        <v>#REF!</v>
      </c>
      <c r="X1774" s="6" t="str">
        <f>IFERROR(INDEX(tblTeamSch[Overall Travel Score],MATCH(tblTeamSch[[#This Row],[Opponent]],tblTeamSch[Team],0)),"")</f>
        <v/>
      </c>
      <c r="Y1774" s="6" cm="1">
        <f t="array" ref="Y1774">IF(Y1773="Num",1,IF(Y1773="","",IF(Y1773+1&gt;TotalNumRegGames*2,"",Y1773+1)))</f>
        <v>1773</v>
      </c>
    </row>
    <row r="1775" spans="1:25" ht="13.35" customHeight="1" x14ac:dyDescent="0.3">
      <c r="A1775" s="6" cm="1">
        <f t="array" ref="A17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</v>
      </c>
      <c r="B1775" s="6" cm="1">
        <f t="array" ref="B17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5" s="6">
        <f>IFERROR(INDEX([1]!tblSchedule[Week Game Scheduled],MATCH(tblTeamSch[[#This Row],[Game Num]],[1]!tblSchedule[GameNum],0)),"")</f>
        <v>10</v>
      </c>
      <c r="D1775" s="6">
        <f>IFERROR(INDEX([1]!tblSchedule[Round],MATCH(tblTeamSch[[#This Row],[Game Num]],[1]!tblSchedule[GameNum],0)),"")</f>
        <v>7</v>
      </c>
      <c r="E1775" s="6">
        <f>IFERROR(INDEX([1]!tblSchedule[Rnd Sch],MATCH(tblTeamSch[[#This Row],[Game Num]],[1]!tblSchedule[GameNum],0)),"")</f>
        <v>7</v>
      </c>
      <c r="F1775" s="6" t="str">
        <f>IFERROR(INDEX([1]!tblSchedule[DLC],MATCH(tblTeamSch[[#This Row],[Game Num]],[1]!tblSchedule[GameNum],0)),"")</f>
        <v>8B2AA</v>
      </c>
      <c r="G1775" s="7" t="str">
        <f>IFERROR(INDEX([1]!tblSchedule[Facility],MATCH(tblTeamSch[[#This Row],[Game Num]],[1]!tblSchedule[GameNum],0)),"")</f>
        <v>Mary Queen of Peace</v>
      </c>
      <c r="H1775" s="8">
        <f>IFERROR(INDEX([1]!tblSchedule[Game Date],MATCH(tblTeamSch[[#This Row],[Game Num]],[1]!tblSchedule[GameNum],0)),"")</f>
        <v>46054</v>
      </c>
      <c r="I1775" s="9">
        <f>IFERROR(INDEX([1]!tblSchedule[Game Time],MATCH(tblTeamSch[[#This Row],[Game Num]],[1]!tblSchedule[GameNum],0)),"")</f>
        <v>0.54166666666666663</v>
      </c>
      <c r="J1775" s="10" t="str">
        <f>IFERROR(INDEX([1]!tblTeams[Organization],MATCH(tblTeamSch[[#This Row],[Team]],[1]!tblTeams[Team],0)),"")</f>
        <v>St. Mary Academy</v>
      </c>
      <c r="K1775" s="10" t="str">
        <f>IFERROR(INDEX([1]!tblOrg[Abbr],MATCH(tblTeamSch[[#This Row],[Org]],[1]!tblOrg[Organization],0)),"")</f>
        <v>Mary</v>
      </c>
      <c r="L1775" s="10" t="str">
        <f>IFERROR(INDEX(IF(tblTeamSch[[#This Row],[1vs2]]=1,[1]!tblSchedule[Team 1 Name],[1]!tblSchedule[Team 2 Name]),MATCH(tblTeamSch[[#This Row],[Game Num]],[1]!tblSchedule[GameNum],0)),"")</f>
        <v>St. Mary BB 8B - Blue</v>
      </c>
      <c r="M1775" s="10" t="str">
        <f>IFERROR(INDEX(IF(tblTeamSch[[#This Row],[1vs2]]=1,[1]!tblSchedule[Team 2 Name],[1]!tblSchedule[Team 1 Name]),MATCH(tblTeamSch[[#This Row],[Game Num]],[1]!tblSchedule[GameNum],0)),"")</f>
        <v>St Patrick BB 8Boys #2</v>
      </c>
      <c r="N1775" s="6"/>
      <c r="O1775" s="6"/>
      <c r="P1775" s="6"/>
      <c r="Q1775" s="6">
        <f>INDEX([1]!tblSchedule[Home Game],MATCH(tblTeamSch[[#This Row],[Game Num]],[1]!tblSchedule[GameNum],0))</f>
        <v>0</v>
      </c>
      <c r="R1775" s="7" t="e">
        <f>IF(COUNTIFS(tblTeamSch[Team],tblTeamSch[[#This Row],[Team]],#REF!,1)&gt;1,"Y","")</f>
        <v>#REF!</v>
      </c>
      <c r="S1775" s="6">
        <f>INDEX([1]!tblLoc[Score],MATCH(INDEX([1]!tblOrg[Loc],MATCH(tblTeamSch[[#This Row],[Org]],[1]!tblOrg[Organization],0)),[1]!tblLoc[Loc],0))</f>
        <v>4</v>
      </c>
      <c r="T1775" s="6" t="e">
        <f>INDEX([1]!tblLoc[Score],MATCH(INDEX([1]!tblOrg[Loc],MATCH(#REF!,[1]!tblOrg[Abbr],0)),[1]!tblLoc[Loc],0))</f>
        <v>#REF!</v>
      </c>
      <c r="U1775" s="6">
        <f>IFERROR(INDEX([1]!tblLoc[Score],MATCH(INDEX([1]!tblOrg[Loc],MATCH(INDEX(FacList,MATCH(tblTeamSch[[#This Row],[Facility]],INDEX(FacList,,1),0),3),[1]!tblOrg[Org Num],0)),[1]!tblLoc[Loc],0)),"")</f>
        <v>10</v>
      </c>
      <c r="V1775" s="6">
        <f>IF(OR(tblTeamSch[[#This Row],[Court]]="",tblTeamSch[[#This Row],[Home]]&gt;0),0,IF(tblTeamSch[[#This Row],[Court]]&lt;10,0,IF(tblTeamSch[[#This Row],[Home Court]]=10,0,10)))</f>
        <v>10</v>
      </c>
      <c r="W1775" s="6" t="e">
        <f>COUNTIFS(tblTeamSch[Travel Score for Game],10,tblTeamSch[Home],0,#REF!,#REF!)</f>
        <v>#REF!</v>
      </c>
      <c r="X1775" s="6" t="str">
        <f>IFERROR(INDEX(tblTeamSch[Overall Travel Score],MATCH(tblTeamSch[[#This Row],[Opponent]],tblTeamSch[Team],0)),"")</f>
        <v/>
      </c>
      <c r="Y1775" s="6" cm="1">
        <f t="array" ref="Y1775">IF(Y1774="Num",1,IF(Y1774="","",IF(Y1774+1&gt;TotalNumRegGames*2,"",Y1774+1)))</f>
        <v>1774</v>
      </c>
    </row>
    <row r="1776" spans="1:25" ht="13.35" customHeight="1" x14ac:dyDescent="0.3">
      <c r="A1776" s="6" cm="1">
        <f t="array" ref="A17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158</v>
      </c>
      <c r="B1776" s="6" cm="1">
        <f t="array" ref="B17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6" s="6">
        <f>IFERROR(INDEX([1]!tblSchedule[Week Game Scheduled],MATCH(tblTeamSch[[#This Row],[Game Num]],[1]!tblSchedule[GameNum],0)),"")</f>
        <v>50</v>
      </c>
      <c r="D1776" s="6">
        <f>IFERROR(INDEX([1]!tblSchedule[Round],MATCH(tblTeamSch[[#This Row],[Game Num]],[1]!tblSchedule[GameNum],0)),"")</f>
        <v>1</v>
      </c>
      <c r="E1776" s="6">
        <f>IFERROR(INDEX([1]!tblSchedule[Rnd Sch],MATCH(tblTeamSch[[#This Row],[Game Num]],[1]!tblSchedule[GameNum],0)),"")</f>
        <v>1</v>
      </c>
      <c r="F1776" s="6" t="str">
        <f>IFERROR(INDEX([1]!tblSchedule[DLC],MATCH(tblTeamSch[[#This Row],[Game Num]],[1]!tblSchedule[GameNum],0)),"")</f>
        <v>8B3</v>
      </c>
      <c r="G1776" s="7" t="str">
        <f>IFERROR(INDEX([1]!tblSchedule[Facility],MATCH(tblTeamSch[[#This Row],[Game Num]],[1]!tblSchedule[GameNum],0)),"")</f>
        <v>St Edward Gym</v>
      </c>
      <c r="H1776" s="8">
        <f>IFERROR(INDEX([1]!tblSchedule[Game Date],MATCH(tblTeamSch[[#This Row],[Game Num]],[1]!tblSchedule[GameNum],0)),"")</f>
        <v>45998</v>
      </c>
      <c r="I1776" s="9">
        <f>IFERROR(INDEX([1]!tblSchedule[Game Time],MATCH(tblTeamSch[[#This Row],[Game Num]],[1]!tblSchedule[GameNum],0)),"")</f>
        <v>0.54166666666666663</v>
      </c>
      <c r="J1776" s="10" t="str">
        <f>IFERROR(INDEX([1]!tblTeams[Organization],MATCH(tblTeamSch[[#This Row],[Team]],[1]!tblTeams[Team],0)),"")</f>
        <v>St. Mary Academy</v>
      </c>
      <c r="K1776" s="10" t="str">
        <f>IFERROR(INDEX([1]!tblOrg[Abbr],MATCH(tblTeamSch[[#This Row],[Org]],[1]!tblOrg[Organization],0)),"")</f>
        <v>Mary</v>
      </c>
      <c r="L1776" s="10" t="str">
        <f>IFERROR(INDEX(IF(tblTeamSch[[#This Row],[1vs2]]=1,[1]!tblSchedule[Team 1 Name],[1]!tblSchedule[Team 2 Name]),MATCH(tblTeamSch[[#This Row],[Game Num]],[1]!tblSchedule[GameNum],0)),"")</f>
        <v>St Mary BB 8B - White</v>
      </c>
      <c r="M1776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1776" s="6"/>
      <c r="O1776" s="6"/>
      <c r="P1776" s="6"/>
      <c r="Q1776" s="6">
        <f>INDEX([1]!tblSchedule[Home Game],MATCH(tblTeamSch[[#This Row],[Game Num]],[1]!tblSchedule[GameNum],0))</f>
        <v>0</v>
      </c>
      <c r="R1776" s="7" t="e">
        <f>IF(COUNTIFS(tblTeamSch[Team],tblTeamSch[[#This Row],[Team]],#REF!,1)&gt;1,"Y","")</f>
        <v>#REF!</v>
      </c>
      <c r="S1776" s="6">
        <f>INDEX([1]!tblLoc[Score],MATCH(INDEX([1]!tblOrg[Loc],MATCH(tblTeamSch[[#This Row],[Org]],[1]!tblOrg[Organization],0)),[1]!tblLoc[Loc],0))</f>
        <v>4</v>
      </c>
      <c r="T1776" s="6" t="e">
        <f>INDEX([1]!tblLoc[Score],MATCH(INDEX([1]!tblOrg[Loc],MATCH(#REF!,[1]!tblOrg[Abbr],0)),[1]!tblLoc[Loc],0))</f>
        <v>#REF!</v>
      </c>
      <c r="U1776" s="6">
        <f>IFERROR(INDEX([1]!tblLoc[Score],MATCH(INDEX([1]!tblOrg[Loc],MATCH(INDEX(FacList,MATCH(tblTeamSch[[#This Row],[Facility]],INDEX(FacList,,1),0),3),[1]!tblOrg[Org Num],0)),[1]!tblLoc[Loc],0)),"")</f>
        <v>7</v>
      </c>
      <c r="V1776" s="6">
        <f>IF(OR(tblTeamSch[[#This Row],[Court]]="",tblTeamSch[[#This Row],[Home]]&gt;0),0,IF(tblTeamSch[[#This Row],[Court]]&lt;10,0,IF(tblTeamSch[[#This Row],[Home Court]]=10,0,10)))</f>
        <v>0</v>
      </c>
      <c r="W1776" s="6" t="e">
        <f>COUNTIFS(tblTeamSch[Travel Score for Game],10,tblTeamSch[Home],0,#REF!,#REF!)</f>
        <v>#REF!</v>
      </c>
      <c r="X1776" s="6" t="str">
        <f>IFERROR(INDEX(tblTeamSch[Overall Travel Score],MATCH(tblTeamSch[[#This Row],[Opponent]],tblTeamSch[Team],0)),"")</f>
        <v/>
      </c>
      <c r="Y1776" s="6" cm="1">
        <f t="array" ref="Y1776">IF(Y1775="Num",1,IF(Y1775="","",IF(Y1775+1&gt;TotalNumRegGames*2,"",Y1775+1)))</f>
        <v>1775</v>
      </c>
    </row>
    <row r="1777" spans="1:25" ht="13.35" customHeight="1" x14ac:dyDescent="0.3">
      <c r="A1777" s="6" cm="1">
        <f t="array" ref="A17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167</v>
      </c>
      <c r="B1777" s="6" cm="1">
        <f t="array" ref="B17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7" s="6">
        <f>IFERROR(INDEX([1]!tblSchedule[Week Game Scheduled],MATCH(tblTeamSch[[#This Row],[Game Num]],[1]!tblSchedule[GameNum],0)),"")</f>
        <v>51</v>
      </c>
      <c r="D1777" s="6">
        <f>IFERROR(INDEX([1]!tblSchedule[Round],MATCH(tblTeamSch[[#This Row],[Game Num]],[1]!tblSchedule[GameNum],0)),"")</f>
        <v>2</v>
      </c>
      <c r="E1777" s="6">
        <f>IFERROR(INDEX([1]!tblSchedule[Rnd Sch],MATCH(tblTeamSch[[#This Row],[Game Num]],[1]!tblSchedule[GameNum],0)),"")</f>
        <v>2</v>
      </c>
      <c r="F1777" s="6" t="str">
        <f>IFERROR(INDEX([1]!tblSchedule[DLC],MATCH(tblTeamSch[[#This Row],[Game Num]],[1]!tblSchedule[GameNum],0)),"")</f>
        <v>8B3</v>
      </c>
      <c r="G1777" s="7" t="str">
        <f>IFERROR(INDEX([1]!tblSchedule[Facility],MATCH(tblTeamSch[[#This Row],[Game Num]],[1]!tblSchedule[GameNum],0)),"")</f>
        <v>Saint Andrew Academy Gym</v>
      </c>
      <c r="H1777" s="8">
        <f>IFERROR(INDEX([1]!tblSchedule[Game Date],MATCH(tblTeamSch[[#This Row],[Game Num]],[1]!tblSchedule[GameNum],0)),"")</f>
        <v>46005</v>
      </c>
      <c r="I1777" s="9">
        <f>IFERROR(INDEX([1]!tblSchedule[Game Time],MATCH(tblTeamSch[[#This Row],[Game Num]],[1]!tblSchedule[GameNum],0)),"")</f>
        <v>0.58333333333333337</v>
      </c>
      <c r="J1777" s="10" t="str">
        <f>IFERROR(INDEX([1]!tblTeams[Organization],MATCH(tblTeamSch[[#This Row],[Team]],[1]!tblTeams[Team],0)),"")</f>
        <v>St. Mary Academy</v>
      </c>
      <c r="K1777" s="10" t="str">
        <f>IFERROR(INDEX([1]!tblOrg[Abbr],MATCH(tblTeamSch[[#This Row],[Org]],[1]!tblOrg[Organization],0)),"")</f>
        <v>Mary</v>
      </c>
      <c r="L1777" s="10" t="str">
        <f>IFERROR(INDEX(IF(tblTeamSch[[#This Row],[1vs2]]=1,[1]!tblSchedule[Team 1 Name],[1]!tblSchedule[Team 2 Name]),MATCH(tblTeamSch[[#This Row],[Game Num]],[1]!tblSchedule[GameNum],0)),"")</f>
        <v>St Mary BB 8B - White</v>
      </c>
      <c r="M1777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1777" s="6"/>
      <c r="O1777" s="6"/>
      <c r="P1777" s="6"/>
      <c r="Q1777" s="6">
        <f>INDEX([1]!tblSchedule[Home Game],MATCH(tblTeamSch[[#This Row],[Game Num]],[1]!tblSchedule[GameNum],0))</f>
        <v>0</v>
      </c>
      <c r="R1777" s="7" t="e">
        <f>IF(COUNTIFS(tblTeamSch[Team],tblTeamSch[[#This Row],[Team]],#REF!,1)&gt;1,"Y","")</f>
        <v>#REF!</v>
      </c>
      <c r="S1777" s="6">
        <f>INDEX([1]!tblLoc[Score],MATCH(INDEX([1]!tblOrg[Loc],MATCH(tblTeamSch[[#This Row],[Org]],[1]!tblOrg[Organization],0)),[1]!tblLoc[Loc],0))</f>
        <v>4</v>
      </c>
      <c r="T1777" s="6" t="e">
        <f>INDEX([1]!tblLoc[Score],MATCH(INDEX([1]!tblOrg[Loc],MATCH(#REF!,[1]!tblOrg[Abbr],0)),[1]!tblLoc[Loc],0))</f>
        <v>#REF!</v>
      </c>
      <c r="U1777" s="6">
        <f>IFERROR(INDEX([1]!tblLoc[Score],MATCH(INDEX([1]!tblOrg[Loc],MATCH(INDEX(FacList,MATCH(tblTeamSch[[#This Row],[Facility]],INDEX(FacList,,1),0),3),[1]!tblOrg[Org Num],0)),[1]!tblLoc[Loc],0)),"")</f>
        <v>10</v>
      </c>
      <c r="V1777" s="6">
        <f>IF(OR(tblTeamSch[[#This Row],[Court]]="",tblTeamSch[[#This Row],[Home]]&gt;0),0,IF(tblTeamSch[[#This Row],[Court]]&lt;10,0,IF(tblTeamSch[[#This Row],[Home Court]]=10,0,10)))</f>
        <v>10</v>
      </c>
      <c r="W1777" s="6" t="e">
        <f>COUNTIFS(tblTeamSch[Travel Score for Game],10,tblTeamSch[Home],0,#REF!,#REF!)</f>
        <v>#REF!</v>
      </c>
      <c r="X1777" s="6" t="str">
        <f>IFERROR(INDEX(tblTeamSch[Overall Travel Score],MATCH(tblTeamSch[[#This Row],[Opponent]],tblTeamSch[Team],0)),"")</f>
        <v/>
      </c>
      <c r="Y1777" s="6" cm="1">
        <f t="array" ref="Y1777">IF(Y1776="Num",1,IF(Y1776="","",IF(Y1776+1&gt;TotalNumRegGames*2,"",Y1776+1)))</f>
        <v>1776</v>
      </c>
    </row>
    <row r="1778" spans="1:25" ht="13.35" customHeight="1" x14ac:dyDescent="0.3">
      <c r="A1778" s="6" cm="1">
        <f t="array" ref="A17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176</v>
      </c>
      <c r="B1778" s="6" cm="1">
        <f t="array" ref="B17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78" s="6">
        <f>IFERROR(INDEX([1]!tblSchedule[Week Game Scheduled],MATCH(tblTeamSch[[#This Row],[Game Num]],[1]!tblSchedule[GameNum],0)),"")</f>
        <v>6</v>
      </c>
      <c r="D1778" s="6">
        <f>IFERROR(INDEX([1]!tblSchedule[Round],MATCH(tblTeamSch[[#This Row],[Game Num]],[1]!tblSchedule[GameNum],0)),"")</f>
        <v>3</v>
      </c>
      <c r="E1778" s="6">
        <f>IFERROR(INDEX([1]!tblSchedule[Rnd Sch],MATCH(tblTeamSch[[#This Row],[Game Num]],[1]!tblSchedule[GameNum],0)),"")</f>
        <v>3</v>
      </c>
      <c r="F1778" s="6" t="str">
        <f>IFERROR(INDEX([1]!tblSchedule[DLC],MATCH(tblTeamSch[[#This Row],[Game Num]],[1]!tblSchedule[GameNum],0)),"")</f>
        <v>8B3</v>
      </c>
      <c r="G1778" s="7" t="str">
        <f>IFERROR(INDEX([1]!tblSchedule[Facility],MATCH(tblTeamSch[[#This Row],[Game Num]],[1]!tblSchedule[GameNum],0)),"")</f>
        <v>St. John Paul II Community Center (Gym)</v>
      </c>
      <c r="H1778" s="8">
        <f>IFERROR(INDEX([1]!tblSchedule[Game Date],MATCH(tblTeamSch[[#This Row],[Game Num]],[1]!tblSchedule[GameNum],0)),"")</f>
        <v>46026</v>
      </c>
      <c r="I1778" s="9">
        <f>IFERROR(INDEX([1]!tblSchedule[Game Time],MATCH(tblTeamSch[[#This Row],[Game Num]],[1]!tblSchedule[GameNum],0)),"")</f>
        <v>0.58333333333333337</v>
      </c>
      <c r="J1778" s="10" t="str">
        <f>IFERROR(INDEX([1]!tblTeams[Organization],MATCH(tblTeamSch[[#This Row],[Team]],[1]!tblTeams[Team],0)),"")</f>
        <v>St. Mary Academy</v>
      </c>
      <c r="K1778" s="10" t="str">
        <f>IFERROR(INDEX([1]!tblOrg[Abbr],MATCH(tblTeamSch[[#This Row],[Org]],[1]!tblOrg[Organization],0)),"")</f>
        <v>Mary</v>
      </c>
      <c r="L1778" s="10" t="str">
        <f>IFERROR(INDEX(IF(tblTeamSch[[#This Row],[1vs2]]=1,[1]!tblSchedule[Team 1 Name],[1]!tblSchedule[Team 2 Name]),MATCH(tblTeamSch[[#This Row],[Game Num]],[1]!tblSchedule[GameNum],0)),"")</f>
        <v>St Mary BB 8B - White</v>
      </c>
      <c r="M1778" s="10" t="str">
        <f>IFERROR(INDEX(IF(tblTeamSch[[#This Row],[1vs2]]=1,[1]!tblSchedule[Team 2 Name],[1]!tblSchedule[Team 1 Name]),MATCH(tblTeamSch[[#This Row],[Game Num]],[1]!tblSchedule[GameNum],0)),"")</f>
        <v>St. Raphael BB 8B #3</v>
      </c>
      <c r="N1778" s="6"/>
      <c r="O1778" s="6"/>
      <c r="P1778" s="6"/>
      <c r="Q1778" s="6">
        <f>INDEX([1]!tblSchedule[Home Game],MATCH(tblTeamSch[[#This Row],[Game Num]],[1]!tblSchedule[GameNum],0))</f>
        <v>0</v>
      </c>
      <c r="R1778" s="7" t="e">
        <f>IF(COUNTIFS(tblTeamSch[Team],tblTeamSch[[#This Row],[Team]],#REF!,1)&gt;1,"Y","")</f>
        <v>#REF!</v>
      </c>
      <c r="S1778" s="6">
        <f>INDEX([1]!tblLoc[Score],MATCH(INDEX([1]!tblOrg[Loc],MATCH(tblTeamSch[[#This Row],[Org]],[1]!tblOrg[Organization],0)),[1]!tblLoc[Loc],0))</f>
        <v>4</v>
      </c>
      <c r="T1778" s="6" t="e">
        <f>INDEX([1]!tblLoc[Score],MATCH(INDEX([1]!tblOrg[Loc],MATCH(#REF!,[1]!tblOrg[Abbr],0)),[1]!tblLoc[Loc],0))</f>
        <v>#REF!</v>
      </c>
      <c r="U1778" s="6">
        <f>IFERROR(INDEX([1]!tblLoc[Score],MATCH(INDEX([1]!tblOrg[Loc],MATCH(INDEX(FacList,MATCH(tblTeamSch[[#This Row],[Facility]],INDEX(FacList,,1),0),3),[1]!tblOrg[Org Num],0)),[1]!tblLoc[Loc],0)),"")</f>
        <v>0</v>
      </c>
      <c r="V1778" s="6">
        <f>IF(OR(tblTeamSch[[#This Row],[Court]]="",tblTeamSch[[#This Row],[Home]]&gt;0),0,IF(tblTeamSch[[#This Row],[Court]]&lt;10,0,IF(tblTeamSch[[#This Row],[Home Court]]=10,0,10)))</f>
        <v>0</v>
      </c>
      <c r="W1778" s="6" t="e">
        <f>COUNTIFS(tblTeamSch[Travel Score for Game],10,tblTeamSch[Home],0,#REF!,#REF!)</f>
        <v>#REF!</v>
      </c>
      <c r="X1778" s="6" t="str">
        <f>IFERROR(INDEX(tblTeamSch[Overall Travel Score],MATCH(tblTeamSch[[#This Row],[Opponent]],tblTeamSch[Team],0)),"")</f>
        <v/>
      </c>
      <c r="Y1778" s="6" cm="1">
        <f t="array" ref="Y1778">IF(Y1777="Num",1,IF(Y1777="","",IF(Y1777+1&gt;TotalNumRegGames*2,"",Y1777+1)))</f>
        <v>1777</v>
      </c>
    </row>
    <row r="1779" spans="1:25" ht="13.35" customHeight="1" x14ac:dyDescent="0.3">
      <c r="A1779" s="6" cm="1">
        <f t="array" ref="A17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183</v>
      </c>
      <c r="B1779" s="6" cm="1">
        <f t="array" ref="B17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79" s="6">
        <f>IFERROR(INDEX([1]!tblSchedule[Week Game Scheduled],MATCH(tblTeamSch[[#This Row],[Game Num]],[1]!tblSchedule[GameNum],0)),"")</f>
        <v>7</v>
      </c>
      <c r="D1779" s="6">
        <f>IFERROR(INDEX([1]!tblSchedule[Round],MATCH(tblTeamSch[[#This Row],[Game Num]],[1]!tblSchedule[GameNum],0)),"")</f>
        <v>4</v>
      </c>
      <c r="E1779" s="6">
        <f>IFERROR(INDEX([1]!tblSchedule[Rnd Sch],MATCH(tblTeamSch[[#This Row],[Game Num]],[1]!tblSchedule[GameNum],0)),"")</f>
        <v>4</v>
      </c>
      <c r="F1779" s="6" t="str">
        <f>IFERROR(INDEX([1]!tblSchedule[DLC],MATCH(tblTeamSch[[#This Row],[Game Num]],[1]!tblSchedule[GameNum],0)),"")</f>
        <v>8B3</v>
      </c>
      <c r="G1779" s="7" t="str">
        <f>IFERROR(INDEX([1]!tblSchedule[Facility],MATCH(tblTeamSch[[#This Row],[Game Num]],[1]!tblSchedule[GameNum],0)),"")</f>
        <v>St Mary Academy Gym</v>
      </c>
      <c r="H1779" s="8">
        <f>IFERROR(INDEX([1]!tblSchedule[Game Date],MATCH(tblTeamSch[[#This Row],[Game Num]],[1]!tblSchedule[GameNum],0)),"")</f>
        <v>46033</v>
      </c>
      <c r="I1779" s="9">
        <f>IFERROR(INDEX([1]!tblSchedule[Game Time],MATCH(tblTeamSch[[#This Row],[Game Num]],[1]!tblSchedule[GameNum],0)),"")</f>
        <v>0.625</v>
      </c>
      <c r="J1779" s="10" t="str">
        <f>IFERROR(INDEX([1]!tblTeams[Organization],MATCH(tblTeamSch[[#This Row],[Team]],[1]!tblTeams[Team],0)),"")</f>
        <v>St. Mary Academy</v>
      </c>
      <c r="K1779" s="10" t="str">
        <f>IFERROR(INDEX([1]!tblOrg[Abbr],MATCH(tblTeamSch[[#This Row],[Org]],[1]!tblOrg[Organization],0)),"")</f>
        <v>Mary</v>
      </c>
      <c r="L1779" s="10" t="str">
        <f>IFERROR(INDEX(IF(tblTeamSch[[#This Row],[1vs2]]=1,[1]!tblSchedule[Team 1 Name],[1]!tblSchedule[Team 2 Name]),MATCH(tblTeamSch[[#This Row],[Game Num]],[1]!tblSchedule[GameNum],0)),"")</f>
        <v>St Mary BB 8B - White</v>
      </c>
      <c r="M1779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1779" s="6"/>
      <c r="O1779" s="6"/>
      <c r="P1779" s="6"/>
      <c r="Q1779" s="6">
        <f>INDEX([1]!tblSchedule[Home Game],MATCH(tblTeamSch[[#This Row],[Game Num]],[1]!tblSchedule[GameNum],0))</f>
        <v>1</v>
      </c>
      <c r="R1779" s="7" t="e">
        <f>IF(COUNTIFS(tblTeamSch[Team],tblTeamSch[[#This Row],[Team]],#REF!,1)&gt;1,"Y","")</f>
        <v>#REF!</v>
      </c>
      <c r="S1779" s="6">
        <f>INDEX([1]!tblLoc[Score],MATCH(INDEX([1]!tblOrg[Loc],MATCH(tblTeamSch[[#This Row],[Org]],[1]!tblOrg[Organization],0)),[1]!tblLoc[Loc],0))</f>
        <v>4</v>
      </c>
      <c r="T1779" s="6" t="e">
        <f>INDEX([1]!tblLoc[Score],MATCH(INDEX([1]!tblOrg[Loc],MATCH(#REF!,[1]!tblOrg[Abbr],0)),[1]!tblLoc[Loc],0))</f>
        <v>#REF!</v>
      </c>
      <c r="U1779" s="6">
        <f>IFERROR(INDEX([1]!tblLoc[Score],MATCH(INDEX([1]!tblOrg[Loc],MATCH(INDEX(FacList,MATCH(tblTeamSch[[#This Row],[Facility]],INDEX(FacList,,1),0),3),[1]!tblOrg[Org Num],0)),[1]!tblLoc[Loc],0)),"")</f>
        <v>4</v>
      </c>
      <c r="V1779" s="6">
        <f>IF(OR(tblTeamSch[[#This Row],[Court]]="",tblTeamSch[[#This Row],[Home]]&gt;0),0,IF(tblTeamSch[[#This Row],[Court]]&lt;10,0,IF(tblTeamSch[[#This Row],[Home Court]]=10,0,10)))</f>
        <v>0</v>
      </c>
      <c r="W1779" s="6" t="e">
        <f>COUNTIFS(tblTeamSch[Travel Score for Game],10,tblTeamSch[Home],0,#REF!,#REF!)</f>
        <v>#REF!</v>
      </c>
      <c r="X1779" s="6" t="str">
        <f>IFERROR(INDEX(tblTeamSch[Overall Travel Score],MATCH(tblTeamSch[[#This Row],[Opponent]],tblTeamSch[Team],0)),"")</f>
        <v/>
      </c>
      <c r="Y1779" s="6" cm="1">
        <f t="array" ref="Y1779">IF(Y1778="Num",1,IF(Y1778="","",IF(Y1778+1&gt;TotalNumRegGames*2,"",Y1778+1)))</f>
        <v>1778</v>
      </c>
    </row>
    <row r="1780" spans="1:25" ht="13.35" customHeight="1" x14ac:dyDescent="0.3">
      <c r="A1780" s="6" cm="1">
        <f t="array" ref="A17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193</v>
      </c>
      <c r="B1780" s="6" cm="1">
        <f t="array" ref="B17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0" s="6">
        <f>IFERROR(INDEX([1]!tblSchedule[Week Game Scheduled],MATCH(tblTeamSch[[#This Row],[Game Num]],[1]!tblSchedule[GameNum],0)),"")</f>
        <v>8</v>
      </c>
      <c r="D1780" s="6">
        <f>IFERROR(INDEX([1]!tblSchedule[Round],MATCH(tblTeamSch[[#This Row],[Game Num]],[1]!tblSchedule[GameNum],0)),"")</f>
        <v>5</v>
      </c>
      <c r="E1780" s="6">
        <f>IFERROR(INDEX([1]!tblSchedule[Rnd Sch],MATCH(tblTeamSch[[#This Row],[Game Num]],[1]!tblSchedule[GameNum],0)),"")</f>
        <v>5</v>
      </c>
      <c r="F1780" s="6" t="str">
        <f>IFERROR(INDEX([1]!tblSchedule[DLC],MATCH(tblTeamSch[[#This Row],[Game Num]],[1]!tblSchedule[GameNum],0)),"")</f>
        <v>8B3</v>
      </c>
      <c r="G1780" s="7" t="str">
        <f>IFERROR(INDEX([1]!tblSchedule[Facility],MATCH(tblTeamSch[[#This Row],[Game Num]],[1]!tblSchedule[GameNum],0)),"")</f>
        <v>Saint Andrew Academy Gym</v>
      </c>
      <c r="H1780" s="8">
        <f>IFERROR(INDEX([1]!tblSchedule[Game Date],MATCH(tblTeamSch[[#This Row],[Game Num]],[1]!tblSchedule[GameNum],0)),"")</f>
        <v>46040</v>
      </c>
      <c r="I1780" s="9">
        <f>IFERROR(INDEX([1]!tblSchedule[Game Time],MATCH(tblTeamSch[[#This Row],[Game Num]],[1]!tblSchedule[GameNum],0)),"")</f>
        <v>0.66666666666666663</v>
      </c>
      <c r="J1780" s="10" t="str">
        <f>IFERROR(INDEX([1]!tblTeams[Organization],MATCH(tblTeamSch[[#This Row],[Team]],[1]!tblTeams[Team],0)),"")</f>
        <v>St. Mary Academy</v>
      </c>
      <c r="K1780" s="10" t="str">
        <f>IFERROR(INDEX([1]!tblOrg[Abbr],MATCH(tblTeamSch[[#This Row],[Org]],[1]!tblOrg[Organization],0)),"")</f>
        <v>Mary</v>
      </c>
      <c r="L1780" s="10" t="str">
        <f>IFERROR(INDEX(IF(tblTeamSch[[#This Row],[1vs2]]=1,[1]!tblSchedule[Team 1 Name],[1]!tblSchedule[Team 2 Name]),MATCH(tblTeamSch[[#This Row],[Game Num]],[1]!tblSchedule[GameNum],0)),"")</f>
        <v>St Mary BB 8B - White</v>
      </c>
      <c r="M1780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1780" s="6"/>
      <c r="O1780" s="6"/>
      <c r="P1780" s="6"/>
      <c r="Q1780" s="6">
        <f>INDEX([1]!tblSchedule[Home Game],MATCH(tblTeamSch[[#This Row],[Game Num]],[1]!tblSchedule[GameNum],0))</f>
        <v>0</v>
      </c>
      <c r="R1780" s="7" t="e">
        <f>IF(COUNTIFS(tblTeamSch[Team],tblTeamSch[[#This Row],[Team]],#REF!,1)&gt;1,"Y","")</f>
        <v>#REF!</v>
      </c>
      <c r="S1780" s="6">
        <f>INDEX([1]!tblLoc[Score],MATCH(INDEX([1]!tblOrg[Loc],MATCH(tblTeamSch[[#This Row],[Org]],[1]!tblOrg[Organization],0)),[1]!tblLoc[Loc],0))</f>
        <v>4</v>
      </c>
      <c r="T1780" s="6" t="e">
        <f>INDEX([1]!tblLoc[Score],MATCH(INDEX([1]!tblOrg[Loc],MATCH(#REF!,[1]!tblOrg[Abbr],0)),[1]!tblLoc[Loc],0))</f>
        <v>#REF!</v>
      </c>
      <c r="U1780" s="6">
        <f>IFERROR(INDEX([1]!tblLoc[Score],MATCH(INDEX([1]!tblOrg[Loc],MATCH(INDEX(FacList,MATCH(tblTeamSch[[#This Row],[Facility]],INDEX(FacList,,1),0),3),[1]!tblOrg[Org Num],0)),[1]!tblLoc[Loc],0)),"")</f>
        <v>10</v>
      </c>
      <c r="V1780" s="6">
        <f>IF(OR(tblTeamSch[[#This Row],[Court]]="",tblTeamSch[[#This Row],[Home]]&gt;0),0,IF(tblTeamSch[[#This Row],[Court]]&lt;10,0,IF(tblTeamSch[[#This Row],[Home Court]]=10,0,10)))</f>
        <v>10</v>
      </c>
      <c r="W1780" s="6" t="e">
        <f>COUNTIFS(tblTeamSch[Travel Score for Game],10,tblTeamSch[Home],0,#REF!,#REF!)</f>
        <v>#REF!</v>
      </c>
      <c r="X1780" s="6" t="str">
        <f>IFERROR(INDEX(tblTeamSch[Overall Travel Score],MATCH(tblTeamSch[[#This Row],[Opponent]],tblTeamSch[Team],0)),"")</f>
        <v/>
      </c>
      <c r="Y1780" s="6" cm="1">
        <f t="array" ref="Y1780">IF(Y1779="Num",1,IF(Y1779="","",IF(Y1779+1&gt;TotalNumRegGames*2,"",Y1779+1)))</f>
        <v>1779</v>
      </c>
    </row>
    <row r="1781" spans="1:25" ht="13.35" customHeight="1" x14ac:dyDescent="0.3">
      <c r="A1781" s="6" cm="1">
        <f t="array" ref="A17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203</v>
      </c>
      <c r="B1781" s="6" cm="1">
        <f t="array" ref="B17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1" s="6">
        <f>IFERROR(INDEX([1]!tblSchedule[Week Game Scheduled],MATCH(tblTeamSch[[#This Row],[Game Num]],[1]!tblSchedule[GameNum],0)),"")</f>
        <v>9</v>
      </c>
      <c r="D1781" s="6">
        <f>IFERROR(INDEX([1]!tblSchedule[Round],MATCH(tblTeamSch[[#This Row],[Game Num]],[1]!tblSchedule[GameNum],0)),"")</f>
        <v>6</v>
      </c>
      <c r="E1781" s="6">
        <f>IFERROR(INDEX([1]!tblSchedule[Rnd Sch],MATCH(tblTeamSch[[#This Row],[Game Num]],[1]!tblSchedule[GameNum],0)),"")</f>
        <v>6</v>
      </c>
      <c r="F1781" s="6" t="str">
        <f>IFERROR(INDEX([1]!tblSchedule[DLC],MATCH(tblTeamSch[[#This Row],[Game Num]],[1]!tblSchedule[GameNum],0)),"")</f>
        <v>8B3</v>
      </c>
      <c r="G1781" s="7" t="str">
        <f>IFERROR(INDEX([1]!tblSchedule[Facility],MATCH(tblTeamSch[[#This Row],[Game Num]],[1]!tblSchedule[GameNum],0)),"")</f>
        <v>Mary Queen of Peace</v>
      </c>
      <c r="H1781" s="8">
        <f>IFERROR(INDEX([1]!tblSchedule[Game Date],MATCH(tblTeamSch[[#This Row],[Game Num]],[1]!tblSchedule[GameNum],0)),"")</f>
        <v>46047</v>
      </c>
      <c r="I1781" s="9">
        <f>IFERROR(INDEX([1]!tblSchedule[Game Time],MATCH(tblTeamSch[[#This Row],[Game Num]],[1]!tblSchedule[GameNum],0)),"")</f>
        <v>0.58333333333333337</v>
      </c>
      <c r="J1781" s="10" t="str">
        <f>IFERROR(INDEX([1]!tblTeams[Organization],MATCH(tblTeamSch[[#This Row],[Team]],[1]!tblTeams[Team],0)),"")</f>
        <v>St. Mary Academy</v>
      </c>
      <c r="K1781" s="10" t="str">
        <f>IFERROR(INDEX([1]!tblOrg[Abbr],MATCH(tblTeamSch[[#This Row],[Org]],[1]!tblOrg[Organization],0)),"")</f>
        <v>Mary</v>
      </c>
      <c r="L1781" s="10" t="str">
        <f>IFERROR(INDEX(IF(tblTeamSch[[#This Row],[1vs2]]=1,[1]!tblSchedule[Team 1 Name],[1]!tblSchedule[Team 2 Name]),MATCH(tblTeamSch[[#This Row],[Game Num]],[1]!tblSchedule[GameNum],0)),"")</f>
        <v>St Mary BB 8B - White</v>
      </c>
      <c r="M1781" s="10" t="str">
        <f>IFERROR(INDEX(IF(tblTeamSch[[#This Row],[1vs2]]=1,[1]!tblSchedule[Team 2 Name],[1]!tblSchedule[Team 1 Name]),MATCH(tblTeamSch[[#This Row],[Game Num]],[1]!tblSchedule[GameNum],0)),"")</f>
        <v>St Michael BB 8B#3 Maroon</v>
      </c>
      <c r="N1781" s="6"/>
      <c r="O1781" s="6"/>
      <c r="P1781" s="6"/>
      <c r="Q1781" s="6">
        <f>INDEX([1]!tblSchedule[Home Game],MATCH(tblTeamSch[[#This Row],[Game Num]],[1]!tblSchedule[GameNum],0))</f>
        <v>0</v>
      </c>
      <c r="R1781" s="7" t="e">
        <f>IF(COUNTIFS(tblTeamSch[Team],tblTeamSch[[#This Row],[Team]],#REF!,1)&gt;1,"Y","")</f>
        <v>#REF!</v>
      </c>
      <c r="S1781" s="6">
        <f>INDEX([1]!tblLoc[Score],MATCH(INDEX([1]!tblOrg[Loc],MATCH(tblTeamSch[[#This Row],[Org]],[1]!tblOrg[Organization],0)),[1]!tblLoc[Loc],0))</f>
        <v>4</v>
      </c>
      <c r="T1781" s="6" t="e">
        <f>INDEX([1]!tblLoc[Score],MATCH(INDEX([1]!tblOrg[Loc],MATCH(#REF!,[1]!tblOrg[Abbr],0)),[1]!tblLoc[Loc],0))</f>
        <v>#REF!</v>
      </c>
      <c r="U1781" s="6">
        <f>IFERROR(INDEX([1]!tblLoc[Score],MATCH(INDEX([1]!tblOrg[Loc],MATCH(INDEX(FacList,MATCH(tblTeamSch[[#This Row],[Facility]],INDEX(FacList,,1),0),3),[1]!tblOrg[Org Num],0)),[1]!tblLoc[Loc],0)),"")</f>
        <v>10</v>
      </c>
      <c r="V1781" s="6">
        <f>IF(OR(tblTeamSch[[#This Row],[Court]]="",tblTeamSch[[#This Row],[Home]]&gt;0),0,IF(tblTeamSch[[#This Row],[Court]]&lt;10,0,IF(tblTeamSch[[#This Row],[Home Court]]=10,0,10)))</f>
        <v>10</v>
      </c>
      <c r="W1781" s="6" t="e">
        <f>COUNTIFS(tblTeamSch[Travel Score for Game],10,tblTeamSch[Home],0,#REF!,#REF!)</f>
        <v>#REF!</v>
      </c>
      <c r="X1781" s="6" t="str">
        <f>IFERROR(INDEX(tblTeamSch[Overall Travel Score],MATCH(tblTeamSch[[#This Row],[Opponent]],tblTeamSch[Team],0)),"")</f>
        <v/>
      </c>
      <c r="Y1781" s="6" cm="1">
        <f t="array" ref="Y1781">IF(Y1780="Num",1,IF(Y1780="","",IF(Y1780+1&gt;TotalNumRegGames*2,"",Y1780+1)))</f>
        <v>1780</v>
      </c>
    </row>
    <row r="1782" spans="1:25" ht="13.35" customHeight="1" x14ac:dyDescent="0.3">
      <c r="A1782" s="6" cm="1">
        <f t="array" ref="A17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213</v>
      </c>
      <c r="B1782" s="6" cm="1">
        <f t="array" ref="B17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2" s="6">
        <f>IFERROR(INDEX([1]!tblSchedule[Week Game Scheduled],MATCH(tblTeamSch[[#This Row],[Game Num]],[1]!tblSchedule[GameNum],0)),"")</f>
        <v>10</v>
      </c>
      <c r="D1782" s="6">
        <f>IFERROR(INDEX([1]!tblSchedule[Round],MATCH(tblTeamSch[[#This Row],[Game Num]],[1]!tblSchedule[GameNum],0)),"")</f>
        <v>7</v>
      </c>
      <c r="E1782" s="6">
        <f>IFERROR(INDEX([1]!tblSchedule[Rnd Sch],MATCH(tblTeamSch[[#This Row],[Game Num]],[1]!tblSchedule[GameNum],0)),"")</f>
        <v>7</v>
      </c>
      <c r="F1782" s="6" t="str">
        <f>IFERROR(INDEX([1]!tblSchedule[DLC],MATCH(tblTeamSch[[#This Row],[Game Num]],[1]!tblSchedule[GameNum],0)),"")</f>
        <v>8B3</v>
      </c>
      <c r="G1782" s="7" t="str">
        <f>IFERROR(INDEX([1]!tblSchedule[Facility],MATCH(tblTeamSch[[#This Row],[Game Num]],[1]!tblSchedule[GameNum],0)),"")</f>
        <v>St. Stephen Martyr Gym</v>
      </c>
      <c r="H1782" s="8">
        <f>IFERROR(INDEX([1]!tblSchedule[Game Date],MATCH(tblTeamSch[[#This Row],[Game Num]],[1]!tblSchedule[GameNum],0)),"")</f>
        <v>46054</v>
      </c>
      <c r="I1782" s="9">
        <f>IFERROR(INDEX([1]!tblSchedule[Game Time],MATCH(tblTeamSch[[#This Row],[Game Num]],[1]!tblSchedule[GameNum],0)),"")</f>
        <v>0.58333333333333337</v>
      </c>
      <c r="J1782" s="10" t="str">
        <f>IFERROR(INDEX([1]!tblTeams[Organization],MATCH(tblTeamSch[[#This Row],[Team]],[1]!tblTeams[Team],0)),"")</f>
        <v>St. Mary Academy</v>
      </c>
      <c r="K1782" s="10" t="str">
        <f>IFERROR(INDEX([1]!tblOrg[Abbr],MATCH(tblTeamSch[[#This Row],[Org]],[1]!tblOrg[Organization],0)),"")</f>
        <v>Mary</v>
      </c>
      <c r="L1782" s="10" t="str">
        <f>IFERROR(INDEX(IF(tblTeamSch[[#This Row],[1vs2]]=1,[1]!tblSchedule[Team 1 Name],[1]!tblSchedule[Team 2 Name]),MATCH(tblTeamSch[[#This Row],[Game Num]],[1]!tblSchedule[GameNum],0)),"")</f>
        <v>St Mary BB 8B - White</v>
      </c>
      <c r="M1782" s="10" t="str">
        <f>IFERROR(INDEX(IF(tblTeamSch[[#This Row],[1vs2]]=1,[1]!tblSchedule[Team 2 Name],[1]!tblSchedule[Team 1 Name]),MATCH(tblTeamSch[[#This Row],[Game Num]],[1]!tblSchedule[GameNum],0)),"")</f>
        <v>St. Albert BB 8B#3 Blue</v>
      </c>
      <c r="N1782" s="6"/>
      <c r="O1782" s="6"/>
      <c r="P1782" s="6"/>
      <c r="Q1782" s="6">
        <f>INDEX([1]!tblSchedule[Home Game],MATCH(tblTeamSch[[#This Row],[Game Num]],[1]!tblSchedule[GameNum],0))</f>
        <v>0</v>
      </c>
      <c r="R1782" s="7" t="e">
        <f>IF(COUNTIFS(tblTeamSch[Team],tblTeamSch[[#This Row],[Team]],#REF!,1)&gt;1,"Y","")</f>
        <v>#REF!</v>
      </c>
      <c r="S1782" s="6">
        <f>INDEX([1]!tblLoc[Score],MATCH(INDEX([1]!tblOrg[Loc],MATCH(tblTeamSch[[#This Row],[Org]],[1]!tblOrg[Organization],0)),[1]!tblLoc[Loc],0))</f>
        <v>4</v>
      </c>
      <c r="T1782" s="6" t="e">
        <f>INDEX([1]!tblLoc[Score],MATCH(INDEX([1]!tblOrg[Loc],MATCH(#REF!,[1]!tblOrg[Abbr],0)),[1]!tblLoc[Loc],0))</f>
        <v>#REF!</v>
      </c>
      <c r="U1782" s="6">
        <f>IFERROR(INDEX([1]!tblLoc[Score],MATCH(INDEX([1]!tblOrg[Loc],MATCH(INDEX(FacList,MATCH(tblTeamSch[[#This Row],[Facility]],INDEX(FacList,,1),0),3),[1]!tblOrg[Org Num],0)),[1]!tblLoc[Loc],0)),"")</f>
        <v>0</v>
      </c>
      <c r="V1782" s="6">
        <f>IF(OR(tblTeamSch[[#This Row],[Court]]="",tblTeamSch[[#This Row],[Home]]&gt;0),0,IF(tblTeamSch[[#This Row],[Court]]&lt;10,0,IF(tblTeamSch[[#This Row],[Home Court]]=10,0,10)))</f>
        <v>0</v>
      </c>
      <c r="W1782" s="6" t="e">
        <f>COUNTIFS(tblTeamSch[Travel Score for Game],10,tblTeamSch[Home],0,#REF!,#REF!)</f>
        <v>#REF!</v>
      </c>
      <c r="X1782" s="6" t="str">
        <f>IFERROR(INDEX(tblTeamSch[Overall Travel Score],MATCH(tblTeamSch[[#This Row],[Opponent]],tblTeamSch[Team],0)),"")</f>
        <v/>
      </c>
      <c r="Y1782" s="6" cm="1">
        <f t="array" ref="Y1782">IF(Y1781="Num",1,IF(Y1781="","",IF(Y1781+1&gt;TotalNumRegGames*2,"",Y1781+1)))</f>
        <v>1781</v>
      </c>
    </row>
    <row r="1783" spans="1:25" ht="13.35" customHeight="1" x14ac:dyDescent="0.3">
      <c r="A1783" s="6" cm="1">
        <f t="array" ref="A17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740</v>
      </c>
      <c r="B1783" s="6" cm="1">
        <f t="array" ref="B17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83" s="6">
        <f>IFERROR(INDEX([1]!tblSchedule[Week Game Scheduled],MATCH(tblTeamSch[[#This Row],[Game Num]],[1]!tblSchedule[GameNum],0)),"")</f>
        <v>49</v>
      </c>
      <c r="D1783" s="6">
        <f>IFERROR(INDEX([1]!tblSchedule[Round],MATCH(tblTeamSch[[#This Row],[Game Num]],[1]!tblSchedule[GameNum],0)),"")</f>
        <v>1</v>
      </c>
      <c r="E1783" s="6">
        <f>IFERROR(INDEX([1]!tblSchedule[Rnd Sch],MATCH(tblTeamSch[[#This Row],[Game Num]],[1]!tblSchedule[GameNum],0)),"")</f>
        <v>1</v>
      </c>
      <c r="F1783" s="6" t="str">
        <f>IFERROR(INDEX([1]!tblSchedule[DLC],MATCH(tblTeamSch[[#This Row],[Game Num]],[1]!tblSchedule[GameNum],0)),"")</f>
        <v>8G1AA</v>
      </c>
      <c r="G1783" s="7" t="str">
        <f>IFERROR(INDEX([1]!tblSchedule[Facility],MATCH(tblTeamSch[[#This Row],[Game Num]],[1]!tblSchedule[GameNum],0)),"")</f>
        <v>St. Gabriel Multi-Purpose Building</v>
      </c>
      <c r="H1783" s="8">
        <f>IFERROR(INDEX([1]!tblSchedule[Game Date],MATCH(tblTeamSch[[#This Row],[Game Num]],[1]!tblSchedule[GameNum],0)),"")</f>
        <v>45997</v>
      </c>
      <c r="I1783" s="9">
        <f>IFERROR(INDEX([1]!tblSchedule[Game Time],MATCH(tblTeamSch[[#This Row],[Game Num]],[1]!tblSchedule[GameNum],0)),"")</f>
        <v>0.41666666666666669</v>
      </c>
      <c r="J1783" s="10" t="str">
        <f>IFERROR(INDEX([1]!tblTeams[Organization],MATCH(tblTeamSch[[#This Row],[Team]],[1]!tblTeams[Team],0)),"")</f>
        <v>St. Mary Academy</v>
      </c>
      <c r="K1783" s="10" t="str">
        <f>IFERROR(INDEX([1]!tblOrg[Abbr],MATCH(tblTeamSch[[#This Row],[Org]],[1]!tblOrg[Organization],0)),"")</f>
        <v>Mary</v>
      </c>
      <c r="L1783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3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1783" s="6"/>
      <c r="O1783" s="6"/>
      <c r="P1783" s="6"/>
      <c r="Q1783" s="6">
        <f>INDEX([1]!tblSchedule[Home Game],MATCH(tblTeamSch[[#This Row],[Game Num]],[1]!tblSchedule[GameNum],0))</f>
        <v>1</v>
      </c>
      <c r="R1783" s="7" t="e">
        <f>IF(COUNTIFS(tblTeamSch[Team],tblTeamSch[[#This Row],[Team]],#REF!,1)&gt;1,"Y","")</f>
        <v>#REF!</v>
      </c>
      <c r="S1783" s="6">
        <f>INDEX([1]!tblLoc[Score],MATCH(INDEX([1]!tblOrg[Loc],MATCH(tblTeamSch[[#This Row],[Org]],[1]!tblOrg[Organization],0)),[1]!tblLoc[Loc],0))</f>
        <v>4</v>
      </c>
      <c r="T1783" s="6" t="e">
        <f>INDEX([1]!tblLoc[Score],MATCH(INDEX([1]!tblOrg[Loc],MATCH(#REF!,[1]!tblOrg[Abbr],0)),[1]!tblLoc[Loc],0))</f>
        <v>#REF!</v>
      </c>
      <c r="U1783" s="6">
        <f>IFERROR(INDEX([1]!tblLoc[Score],MATCH(INDEX([1]!tblOrg[Loc],MATCH(INDEX(FacList,MATCH(tblTeamSch[[#This Row],[Facility]],INDEX(FacList,,1),0),3),[1]!tblOrg[Org Num],0)),[1]!tblLoc[Loc],0)),"")</f>
        <v>7</v>
      </c>
      <c r="V1783" s="6">
        <f>IF(OR(tblTeamSch[[#This Row],[Court]]="",tblTeamSch[[#This Row],[Home]]&gt;0),0,IF(tblTeamSch[[#This Row],[Court]]&lt;10,0,IF(tblTeamSch[[#This Row],[Home Court]]=10,0,10)))</f>
        <v>0</v>
      </c>
      <c r="W1783" s="6" t="e">
        <f>COUNTIFS(tblTeamSch[Travel Score for Game],10,tblTeamSch[Home],0,#REF!,#REF!)</f>
        <v>#REF!</v>
      </c>
      <c r="X1783" s="6" t="str">
        <f>IFERROR(INDEX(tblTeamSch[Overall Travel Score],MATCH(tblTeamSch[[#This Row],[Opponent]],tblTeamSch[Team],0)),"")</f>
        <v/>
      </c>
      <c r="Y1783" s="6" cm="1">
        <f t="array" ref="Y1783">IF(Y1782="Num",1,IF(Y1782="","",IF(Y1782+1&gt;TotalNumRegGames*2,"",Y1782+1)))</f>
        <v>1782</v>
      </c>
    </row>
    <row r="1784" spans="1:25" ht="13.35" customHeight="1" x14ac:dyDescent="0.3">
      <c r="A1784" s="6" cm="1">
        <f t="array" ref="A17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746</v>
      </c>
      <c r="B1784" s="6" cm="1">
        <f t="array" ref="B17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4" s="6">
        <f>IFERROR(INDEX([1]!tblSchedule[Week Game Scheduled],MATCH(tblTeamSch[[#This Row],[Game Num]],[1]!tblSchedule[GameNum],0)),"")</f>
        <v>51</v>
      </c>
      <c r="D1784" s="6">
        <f>IFERROR(INDEX([1]!tblSchedule[Round],MATCH(tblTeamSch[[#This Row],[Game Num]],[1]!tblSchedule[GameNum],0)),"")</f>
        <v>2</v>
      </c>
      <c r="E1784" s="6">
        <f>IFERROR(INDEX([1]!tblSchedule[Rnd Sch],MATCH(tblTeamSch[[#This Row],[Game Num]],[1]!tblSchedule[GameNum],0)),"")</f>
        <v>2</v>
      </c>
      <c r="F1784" s="6" t="str">
        <f>IFERROR(INDEX([1]!tblSchedule[DLC],MATCH(tblTeamSch[[#This Row],[Game Num]],[1]!tblSchedule[GameNum],0)),"")</f>
        <v>8G1AA</v>
      </c>
      <c r="G1784" s="7" t="str">
        <f>IFERROR(INDEX([1]!tblSchedule[Facility],MATCH(tblTeamSch[[#This Row],[Game Num]],[1]!tblSchedule[GameNum],0)),"")</f>
        <v>St Edward Gym</v>
      </c>
      <c r="H1784" s="8">
        <f>IFERROR(INDEX([1]!tblSchedule[Game Date],MATCH(tblTeamSch[[#This Row],[Game Num]],[1]!tblSchedule[GameNum],0)),"")</f>
        <v>46005</v>
      </c>
      <c r="I1784" s="9">
        <f>IFERROR(INDEX([1]!tblSchedule[Game Time],MATCH(tblTeamSch[[#This Row],[Game Num]],[1]!tblSchedule[GameNum],0)),"")</f>
        <v>0.58333333333333337</v>
      </c>
      <c r="J1784" s="10" t="str">
        <f>IFERROR(INDEX([1]!tblTeams[Organization],MATCH(tblTeamSch[[#This Row],[Team]],[1]!tblTeams[Team],0)),"")</f>
        <v>St. Mary Academy</v>
      </c>
      <c r="K1784" s="10" t="str">
        <f>IFERROR(INDEX([1]!tblOrg[Abbr],MATCH(tblTeamSch[[#This Row],[Org]],[1]!tblOrg[Organization],0)),"")</f>
        <v>Mary</v>
      </c>
      <c r="L1784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4" s="10" t="str">
        <f>IFERROR(INDEX(IF(tblTeamSch[[#This Row],[1vs2]]=1,[1]!tblSchedule[Team 2 Name],[1]!tblSchedule[Team 1 Name]),MATCH(tblTeamSch[[#This Row],[Game Num]],[1]!tblSchedule[GameNum],0)),"")</f>
        <v>SHMS BB 8G#1</v>
      </c>
      <c r="N1784" s="6"/>
      <c r="O1784" s="6"/>
      <c r="P1784" s="6"/>
      <c r="Q1784" s="6">
        <f>INDEX([1]!tblSchedule[Home Game],MATCH(tblTeamSch[[#This Row],[Game Num]],[1]!tblSchedule[GameNum],0))</f>
        <v>0</v>
      </c>
      <c r="R1784" s="7" t="e">
        <f>IF(COUNTIFS(tblTeamSch[Team],tblTeamSch[[#This Row],[Team]],#REF!,1)&gt;1,"Y","")</f>
        <v>#REF!</v>
      </c>
      <c r="S1784" s="6">
        <f>INDEX([1]!tblLoc[Score],MATCH(INDEX([1]!tblOrg[Loc],MATCH(tblTeamSch[[#This Row],[Org]],[1]!tblOrg[Organization],0)),[1]!tblLoc[Loc],0))</f>
        <v>4</v>
      </c>
      <c r="T1784" s="6" t="e">
        <f>INDEX([1]!tblLoc[Score],MATCH(INDEX([1]!tblOrg[Loc],MATCH(#REF!,[1]!tblOrg[Abbr],0)),[1]!tblLoc[Loc],0))</f>
        <v>#REF!</v>
      </c>
      <c r="U1784" s="6">
        <f>IFERROR(INDEX([1]!tblLoc[Score],MATCH(INDEX([1]!tblOrg[Loc],MATCH(INDEX(FacList,MATCH(tblTeamSch[[#This Row],[Facility]],INDEX(FacList,,1),0),3),[1]!tblOrg[Org Num],0)),[1]!tblLoc[Loc],0)),"")</f>
        <v>7</v>
      </c>
      <c r="V1784" s="6">
        <f>IF(OR(tblTeamSch[[#This Row],[Court]]="",tblTeamSch[[#This Row],[Home]]&gt;0),0,IF(tblTeamSch[[#This Row],[Court]]&lt;10,0,IF(tblTeamSch[[#This Row],[Home Court]]=10,0,10)))</f>
        <v>0</v>
      </c>
      <c r="W1784" s="6" t="e">
        <f>COUNTIFS(tblTeamSch[Travel Score for Game],10,tblTeamSch[Home],0,#REF!,#REF!)</f>
        <v>#REF!</v>
      </c>
      <c r="X1784" s="6" t="str">
        <f>IFERROR(INDEX(tblTeamSch[Overall Travel Score],MATCH(tblTeamSch[[#This Row],[Opponent]],tblTeamSch[Team],0)),"")</f>
        <v/>
      </c>
      <c r="Y1784" s="6" cm="1">
        <f t="array" ref="Y1784">IF(Y1783="Num",1,IF(Y1783="","",IF(Y1783+1&gt;TotalNumRegGames*2,"",Y1783+1)))</f>
        <v>1783</v>
      </c>
    </row>
    <row r="1785" spans="1:25" ht="13.35" customHeight="1" x14ac:dyDescent="0.3">
      <c r="A1785" s="6" cm="1">
        <f t="array" ref="A17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751</v>
      </c>
      <c r="B1785" s="6" cm="1">
        <f t="array" ref="B17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85" s="6">
        <f>IFERROR(INDEX([1]!tblSchedule[Week Game Scheduled],MATCH(tblTeamSch[[#This Row],[Game Num]],[1]!tblSchedule[GameNum],0)),"")</f>
        <v>5</v>
      </c>
      <c r="D1785" s="6">
        <f>IFERROR(INDEX([1]!tblSchedule[Round],MATCH(tblTeamSch[[#This Row],[Game Num]],[1]!tblSchedule[GameNum],0)),"")</f>
        <v>3</v>
      </c>
      <c r="E1785" s="6">
        <f>IFERROR(INDEX([1]!tblSchedule[Rnd Sch],MATCH(tblTeamSch[[#This Row],[Game Num]],[1]!tblSchedule[GameNum],0)),"")</f>
        <v>3</v>
      </c>
      <c r="F1785" s="6" t="str">
        <f>IFERROR(INDEX([1]!tblSchedule[DLC],MATCH(tblTeamSch[[#This Row],[Game Num]],[1]!tblSchedule[GameNum],0)),"")</f>
        <v>8G1AA</v>
      </c>
      <c r="G1785" s="7" t="str">
        <f>IFERROR(INDEX([1]!tblSchedule[Facility],MATCH(tblTeamSch[[#This Row],[Game Num]],[1]!tblSchedule[GameNum],0)),"")</f>
        <v>Holy Spirit Gym</v>
      </c>
      <c r="H1785" s="8">
        <f>IFERROR(INDEX([1]!tblSchedule[Game Date],MATCH(tblTeamSch[[#This Row],[Game Num]],[1]!tblSchedule[GameNum],0)),"")</f>
        <v>46025</v>
      </c>
      <c r="I1785" s="9">
        <f>IFERROR(INDEX([1]!tblSchedule[Game Time],MATCH(tblTeamSch[[#This Row],[Game Num]],[1]!tblSchedule[GameNum],0)),"")</f>
        <v>0.375</v>
      </c>
      <c r="J1785" s="10" t="str">
        <f>IFERROR(INDEX([1]!tblTeams[Organization],MATCH(tblTeamSch[[#This Row],[Team]],[1]!tblTeams[Team],0)),"")</f>
        <v>St. Mary Academy</v>
      </c>
      <c r="K1785" s="10" t="str">
        <f>IFERROR(INDEX([1]!tblOrg[Abbr],MATCH(tblTeamSch[[#This Row],[Org]],[1]!tblOrg[Organization],0)),"")</f>
        <v>Mary</v>
      </c>
      <c r="L1785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5" s="10" t="str">
        <f>IFERROR(INDEX(IF(tblTeamSch[[#This Row],[1vs2]]=1,[1]!tblSchedule[Team 2 Name],[1]!tblSchedule[Team 1 Name]),MATCH(tblTeamSch[[#This Row],[Game Num]],[1]!tblSchedule[GameNum],0)),"")</f>
        <v>Holy Spirit GBB 8#1</v>
      </c>
      <c r="N1785" s="6"/>
      <c r="O1785" s="6"/>
      <c r="P1785" s="6"/>
      <c r="Q1785" s="6">
        <f>INDEX([1]!tblSchedule[Home Game],MATCH(tblTeamSch[[#This Row],[Game Num]],[1]!tblSchedule[GameNum],0))</f>
        <v>1</v>
      </c>
      <c r="R1785" s="7" t="e">
        <f>IF(COUNTIFS(tblTeamSch[Team],tblTeamSch[[#This Row],[Team]],#REF!,1)&gt;1,"Y","")</f>
        <v>#REF!</v>
      </c>
      <c r="S1785" s="6">
        <f>INDEX([1]!tblLoc[Score],MATCH(INDEX([1]!tblOrg[Loc],MATCH(tblTeamSch[[#This Row],[Org]],[1]!tblOrg[Organization],0)),[1]!tblLoc[Loc],0))</f>
        <v>4</v>
      </c>
      <c r="T1785" s="6" t="e">
        <f>INDEX([1]!tblLoc[Score],MATCH(INDEX([1]!tblOrg[Loc],MATCH(#REF!,[1]!tblOrg[Abbr],0)),[1]!tblLoc[Loc],0))</f>
        <v>#REF!</v>
      </c>
      <c r="U1785" s="6">
        <f>IFERROR(INDEX([1]!tblLoc[Score],MATCH(INDEX([1]!tblOrg[Loc],MATCH(INDEX(FacList,MATCH(tblTeamSch[[#This Row],[Facility]],INDEX(FacList,,1),0),3),[1]!tblOrg[Org Num],0)),[1]!tblLoc[Loc],0)),"")</f>
        <v>0</v>
      </c>
      <c r="V1785" s="6">
        <f>IF(OR(tblTeamSch[[#This Row],[Court]]="",tblTeamSch[[#This Row],[Home]]&gt;0),0,IF(tblTeamSch[[#This Row],[Court]]&lt;10,0,IF(tblTeamSch[[#This Row],[Home Court]]=10,0,10)))</f>
        <v>0</v>
      </c>
      <c r="W1785" s="6" t="e">
        <f>COUNTIFS(tblTeamSch[Travel Score for Game],10,tblTeamSch[Home],0,#REF!,#REF!)</f>
        <v>#REF!</v>
      </c>
      <c r="X1785" s="6" t="str">
        <f>IFERROR(INDEX(tblTeamSch[Overall Travel Score],MATCH(tblTeamSch[[#This Row],[Opponent]],tblTeamSch[Team],0)),"")</f>
        <v/>
      </c>
      <c r="Y1785" s="6" cm="1">
        <f t="array" ref="Y1785">IF(Y1784="Num",1,IF(Y1784="","",IF(Y1784+1&gt;TotalNumRegGames*2,"",Y1784+1)))</f>
        <v>1784</v>
      </c>
    </row>
    <row r="1786" spans="1:25" ht="13.35" customHeight="1" x14ac:dyDescent="0.3">
      <c r="A1786" s="6" cm="1">
        <f t="array" ref="A17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759</v>
      </c>
      <c r="B1786" s="6" cm="1">
        <f t="array" ref="B17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86" s="6">
        <f>IFERROR(INDEX([1]!tblSchedule[Week Game Scheduled],MATCH(tblTeamSch[[#This Row],[Game Num]],[1]!tblSchedule[GameNum],0)),"")</f>
        <v>6</v>
      </c>
      <c r="D1786" s="6">
        <f>IFERROR(INDEX([1]!tblSchedule[Round],MATCH(tblTeamSch[[#This Row],[Game Num]],[1]!tblSchedule[GameNum],0)),"")</f>
        <v>4</v>
      </c>
      <c r="E1786" s="6">
        <f>IFERROR(INDEX([1]!tblSchedule[Rnd Sch],MATCH(tblTeamSch[[#This Row],[Game Num]],[1]!tblSchedule[GameNum],0)),"")</f>
        <v>4</v>
      </c>
      <c r="F1786" s="6" t="str">
        <f>IFERROR(INDEX([1]!tblSchedule[DLC],MATCH(tblTeamSch[[#This Row],[Game Num]],[1]!tblSchedule[GameNum],0)),"")</f>
        <v>8G1AA</v>
      </c>
      <c r="G1786" s="7" t="str">
        <f>IFERROR(INDEX([1]!tblSchedule[Facility],MATCH(tblTeamSch[[#This Row],[Game Num]],[1]!tblSchedule[GameNum],0)),"")</f>
        <v>St Mary Academy Gym</v>
      </c>
      <c r="H1786" s="8">
        <f>IFERROR(INDEX([1]!tblSchedule[Game Date],MATCH(tblTeamSch[[#This Row],[Game Num]],[1]!tblSchedule[GameNum],0)),"")</f>
        <v>46032</v>
      </c>
      <c r="I1786" s="9">
        <f>IFERROR(INDEX([1]!tblSchedule[Game Time],MATCH(tblTeamSch[[#This Row],[Game Num]],[1]!tblSchedule[GameNum],0)),"")</f>
        <v>0.375</v>
      </c>
      <c r="J1786" s="10" t="str">
        <f>IFERROR(INDEX([1]!tblTeams[Organization],MATCH(tblTeamSch[[#This Row],[Team]],[1]!tblTeams[Team],0)),"")</f>
        <v>St. Mary Academy</v>
      </c>
      <c r="K1786" s="10" t="str">
        <f>IFERROR(INDEX([1]!tblOrg[Abbr],MATCH(tblTeamSch[[#This Row],[Org]],[1]!tblOrg[Organization],0)),"")</f>
        <v>Mary</v>
      </c>
      <c r="L1786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6" s="10" t="str">
        <f>IFERROR(INDEX(IF(tblTeamSch[[#This Row],[1vs2]]=1,[1]!tblSchedule[Team 2 Name],[1]!tblSchedule[Team 1 Name]),MATCH(tblTeamSch[[#This Row],[Game Num]],[1]!tblSchedule[GameNum],0)),"")</f>
        <v>St. Raphael BB 8G #1</v>
      </c>
      <c r="N1786" s="6"/>
      <c r="O1786" s="6"/>
      <c r="P1786" s="6"/>
      <c r="Q1786" s="6">
        <f>INDEX([1]!tblSchedule[Home Game],MATCH(tblTeamSch[[#This Row],[Game Num]],[1]!tblSchedule[GameNum],0))</f>
        <v>1</v>
      </c>
      <c r="R1786" s="7" t="e">
        <f>IF(COUNTIFS(tblTeamSch[Team],tblTeamSch[[#This Row],[Team]],#REF!,1)&gt;1,"Y","")</f>
        <v>#REF!</v>
      </c>
      <c r="S1786" s="6">
        <f>INDEX([1]!tblLoc[Score],MATCH(INDEX([1]!tblOrg[Loc],MATCH(tblTeamSch[[#This Row],[Org]],[1]!tblOrg[Organization],0)),[1]!tblLoc[Loc],0))</f>
        <v>4</v>
      </c>
      <c r="T1786" s="6" t="e">
        <f>INDEX([1]!tblLoc[Score],MATCH(INDEX([1]!tblOrg[Loc],MATCH(#REF!,[1]!tblOrg[Abbr],0)),[1]!tblLoc[Loc],0))</f>
        <v>#REF!</v>
      </c>
      <c r="U1786" s="6">
        <f>IFERROR(INDEX([1]!tblLoc[Score],MATCH(INDEX([1]!tblOrg[Loc],MATCH(INDEX(FacList,MATCH(tblTeamSch[[#This Row],[Facility]],INDEX(FacList,,1),0),3),[1]!tblOrg[Org Num],0)),[1]!tblLoc[Loc],0)),"")</f>
        <v>4</v>
      </c>
      <c r="V1786" s="6">
        <f>IF(OR(tblTeamSch[[#This Row],[Court]]="",tblTeamSch[[#This Row],[Home]]&gt;0),0,IF(tblTeamSch[[#This Row],[Court]]&lt;10,0,IF(tblTeamSch[[#This Row],[Home Court]]=10,0,10)))</f>
        <v>0</v>
      </c>
      <c r="W1786" s="6" t="e">
        <f>COUNTIFS(tblTeamSch[Travel Score for Game],10,tblTeamSch[Home],0,#REF!,#REF!)</f>
        <v>#REF!</v>
      </c>
      <c r="X1786" s="6" t="str">
        <f>IFERROR(INDEX(tblTeamSch[Overall Travel Score],MATCH(tblTeamSch[[#This Row],[Opponent]],tblTeamSch[Team],0)),"")</f>
        <v/>
      </c>
      <c r="Y1786" s="6" cm="1">
        <f t="array" ref="Y1786">IF(Y1785="Num",1,IF(Y1785="","",IF(Y1785+1&gt;TotalNumRegGames*2,"",Y1785+1)))</f>
        <v>1785</v>
      </c>
    </row>
    <row r="1787" spans="1:25" ht="13.35" customHeight="1" x14ac:dyDescent="0.3">
      <c r="A1787" s="6" cm="1">
        <f t="array" ref="A17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765</v>
      </c>
      <c r="B1787" s="6" cm="1">
        <f t="array" ref="B17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87" s="6">
        <f>IFERROR(INDEX([1]!tblSchedule[Week Game Scheduled],MATCH(tblTeamSch[[#This Row],[Game Num]],[1]!tblSchedule[GameNum],0)),"")</f>
        <v>7</v>
      </c>
      <c r="D1787" s="6">
        <f>IFERROR(INDEX([1]!tblSchedule[Round],MATCH(tblTeamSch[[#This Row],[Game Num]],[1]!tblSchedule[GameNum],0)),"")</f>
        <v>5</v>
      </c>
      <c r="E1787" s="6">
        <f>IFERROR(INDEX([1]!tblSchedule[Rnd Sch],MATCH(tblTeamSch[[#This Row],[Game Num]],[1]!tblSchedule[GameNum],0)),"")</f>
        <v>5</v>
      </c>
      <c r="F1787" s="6" t="str">
        <f>IFERROR(INDEX([1]!tblSchedule[DLC],MATCH(tblTeamSch[[#This Row],[Game Num]],[1]!tblSchedule[GameNum],0)),"")</f>
        <v>8G1AA</v>
      </c>
      <c r="G1787" s="7" t="str">
        <f>IFERROR(INDEX([1]!tblSchedule[Facility],MATCH(tblTeamSch[[#This Row],[Game Num]],[1]!tblSchedule[GameNum],0)),"")</f>
        <v>St. Michael Community Center</v>
      </c>
      <c r="H1787" s="8">
        <f>IFERROR(INDEX([1]!tblSchedule[Game Date],MATCH(tblTeamSch[[#This Row],[Game Num]],[1]!tblSchedule[GameNum],0)),"")</f>
        <v>46039</v>
      </c>
      <c r="I1787" s="9">
        <f>IFERROR(INDEX([1]!tblSchedule[Game Time],MATCH(tblTeamSch[[#This Row],[Game Num]],[1]!tblSchedule[GameNum],0)),"")</f>
        <v>0.375</v>
      </c>
      <c r="J1787" s="10" t="str">
        <f>IFERROR(INDEX([1]!tblTeams[Organization],MATCH(tblTeamSch[[#This Row],[Team]],[1]!tblTeams[Team],0)),"")</f>
        <v>St. Mary Academy</v>
      </c>
      <c r="K1787" s="10" t="str">
        <f>IFERROR(INDEX([1]!tblOrg[Abbr],MATCH(tblTeamSch[[#This Row],[Org]],[1]!tblOrg[Organization],0)),"")</f>
        <v>Mary</v>
      </c>
      <c r="L1787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7" s="10" t="str">
        <f>IFERROR(INDEX(IF(tblTeamSch[[#This Row],[1vs2]]=1,[1]!tblSchedule[Team 2 Name],[1]!tblSchedule[Team 1 Name]),MATCH(tblTeamSch[[#This Row],[Game Num]],[1]!tblSchedule[GameNum],0)),"")</f>
        <v>St Michael BB 8G#1</v>
      </c>
      <c r="N1787" s="6"/>
      <c r="O1787" s="6"/>
      <c r="P1787" s="6"/>
      <c r="Q1787" s="6">
        <f>INDEX([1]!tblSchedule[Home Game],MATCH(tblTeamSch[[#This Row],[Game Num]],[1]!tblSchedule[GameNum],0))</f>
        <v>1</v>
      </c>
      <c r="R1787" s="7" t="e">
        <f>IF(COUNTIFS(tblTeamSch[Team],tblTeamSch[[#This Row],[Team]],#REF!,1)&gt;1,"Y","")</f>
        <v>#REF!</v>
      </c>
      <c r="S1787" s="6">
        <f>INDEX([1]!tblLoc[Score],MATCH(INDEX([1]!tblOrg[Loc],MATCH(tblTeamSch[[#This Row],[Org]],[1]!tblOrg[Organization],0)),[1]!tblLoc[Loc],0))</f>
        <v>4</v>
      </c>
      <c r="T1787" s="6" t="e">
        <f>INDEX([1]!tblLoc[Score],MATCH(INDEX([1]!tblOrg[Loc],MATCH(#REF!,[1]!tblOrg[Abbr],0)),[1]!tblLoc[Loc],0))</f>
        <v>#REF!</v>
      </c>
      <c r="U1787" s="6">
        <f>IFERROR(INDEX([1]!tblLoc[Score],MATCH(INDEX([1]!tblOrg[Loc],MATCH(INDEX(FacList,MATCH(tblTeamSch[[#This Row],[Facility]],INDEX(FacList,,1),0),3),[1]!tblOrg[Org Num],0)),[1]!tblLoc[Loc],0)),"")</f>
        <v>7</v>
      </c>
      <c r="V1787" s="6">
        <f>IF(OR(tblTeamSch[[#This Row],[Court]]="",tblTeamSch[[#This Row],[Home]]&gt;0),0,IF(tblTeamSch[[#This Row],[Court]]&lt;10,0,IF(tblTeamSch[[#This Row],[Home Court]]=10,0,10)))</f>
        <v>0</v>
      </c>
      <c r="W1787" s="6" t="e">
        <f>COUNTIFS(tblTeamSch[Travel Score for Game],10,tblTeamSch[Home],0,#REF!,#REF!)</f>
        <v>#REF!</v>
      </c>
      <c r="X1787" s="6" t="str">
        <f>IFERROR(INDEX(tblTeamSch[Overall Travel Score],MATCH(tblTeamSch[[#This Row],[Opponent]],tblTeamSch[Team],0)),"")</f>
        <v/>
      </c>
      <c r="Y1787" s="6" cm="1">
        <f t="array" ref="Y1787">IF(Y1786="Num",1,IF(Y1786="","",IF(Y1786+1&gt;TotalNumRegGames*2,"",Y1786+1)))</f>
        <v>1786</v>
      </c>
    </row>
    <row r="1788" spans="1:25" ht="13.35" customHeight="1" x14ac:dyDescent="0.3">
      <c r="A1788" s="6" cm="1">
        <f t="array" ref="A17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771</v>
      </c>
      <c r="B1788" s="6" cm="1">
        <f t="array" ref="B17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88" s="6">
        <f>IFERROR(INDEX([1]!tblSchedule[Week Game Scheduled],MATCH(tblTeamSch[[#This Row],[Game Num]],[1]!tblSchedule[GameNum],0)),"")</f>
        <v>8</v>
      </c>
      <c r="D1788" s="6">
        <f>IFERROR(INDEX([1]!tblSchedule[Round],MATCH(tblTeamSch[[#This Row],[Game Num]],[1]!tblSchedule[GameNum],0)),"")</f>
        <v>6</v>
      </c>
      <c r="E1788" s="6">
        <f>IFERROR(INDEX([1]!tblSchedule[Rnd Sch],MATCH(tblTeamSch[[#This Row],[Game Num]],[1]!tblSchedule[GameNum],0)),"")</f>
        <v>6</v>
      </c>
      <c r="F1788" s="6" t="str">
        <f>IFERROR(INDEX([1]!tblSchedule[DLC],MATCH(tblTeamSch[[#This Row],[Game Num]],[1]!tblSchedule[GameNum],0)),"")</f>
        <v>8G1AA</v>
      </c>
      <c r="G1788" s="7" t="str">
        <f>IFERROR(INDEX([1]!tblSchedule[Facility],MATCH(tblTeamSch[[#This Row],[Game Num]],[1]!tblSchedule[GameNum],0)),"")</f>
        <v>St. Athanasius Hornets Nest (gym)</v>
      </c>
      <c r="H1788" s="8">
        <f>IFERROR(INDEX([1]!tblSchedule[Game Date],MATCH(tblTeamSch[[#This Row],[Game Num]],[1]!tblSchedule[GameNum],0)),"")</f>
        <v>46046</v>
      </c>
      <c r="I1788" s="9">
        <f>IFERROR(INDEX([1]!tblSchedule[Game Time],MATCH(tblTeamSch[[#This Row],[Game Num]],[1]!tblSchedule[GameNum],0)),"")</f>
        <v>0.375</v>
      </c>
      <c r="J1788" s="10" t="str">
        <f>IFERROR(INDEX([1]!tblTeams[Organization],MATCH(tblTeamSch[[#This Row],[Team]],[1]!tblTeams[Team],0)),"")</f>
        <v>St. Mary Academy</v>
      </c>
      <c r="K1788" s="10" t="str">
        <f>IFERROR(INDEX([1]!tblOrg[Abbr],MATCH(tblTeamSch[[#This Row],[Org]],[1]!tblOrg[Organization],0)),"")</f>
        <v>Mary</v>
      </c>
      <c r="L1788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8" s="10" t="str">
        <f>IFERROR(INDEX(IF(tblTeamSch[[#This Row],[1vs2]]=1,[1]!tblSchedule[Team 2 Name],[1]!tblSchedule[Team 1 Name]),MATCH(tblTeamSch[[#This Row],[Game Num]],[1]!tblSchedule[GameNum],0)),"")</f>
        <v>Holy Trinity BB 7/8G #1</v>
      </c>
      <c r="N1788" s="6"/>
      <c r="O1788" s="6"/>
      <c r="P1788" s="6"/>
      <c r="Q1788" s="6">
        <f>INDEX([1]!tblSchedule[Home Game],MATCH(tblTeamSch[[#This Row],[Game Num]],[1]!tblSchedule[GameNum],0))</f>
        <v>0</v>
      </c>
      <c r="R1788" s="7" t="e">
        <f>IF(COUNTIFS(tblTeamSch[Team],tblTeamSch[[#This Row],[Team]],#REF!,1)&gt;1,"Y","")</f>
        <v>#REF!</v>
      </c>
      <c r="S1788" s="6">
        <f>INDEX([1]!tblLoc[Score],MATCH(INDEX([1]!tblOrg[Loc],MATCH(tblTeamSch[[#This Row],[Org]],[1]!tblOrg[Organization],0)),[1]!tblLoc[Loc],0))</f>
        <v>4</v>
      </c>
      <c r="T1788" s="6" t="e">
        <f>INDEX([1]!tblLoc[Score],MATCH(INDEX([1]!tblOrg[Loc],MATCH(#REF!,[1]!tblOrg[Abbr],0)),[1]!tblLoc[Loc],0))</f>
        <v>#REF!</v>
      </c>
      <c r="U1788" s="6">
        <f>IFERROR(INDEX([1]!tblLoc[Score],MATCH(INDEX([1]!tblOrg[Loc],MATCH(INDEX(FacList,MATCH(tblTeamSch[[#This Row],[Facility]],INDEX(FacList,,1),0),3),[1]!tblOrg[Org Num],0)),[1]!tblLoc[Loc],0)),"")</f>
        <v>7</v>
      </c>
      <c r="V1788" s="6">
        <f>IF(OR(tblTeamSch[[#This Row],[Court]]="",tblTeamSch[[#This Row],[Home]]&gt;0),0,IF(tblTeamSch[[#This Row],[Court]]&lt;10,0,IF(tblTeamSch[[#This Row],[Home Court]]=10,0,10)))</f>
        <v>0</v>
      </c>
      <c r="W1788" s="6" t="e">
        <f>COUNTIFS(tblTeamSch[Travel Score for Game],10,tblTeamSch[Home],0,#REF!,#REF!)</f>
        <v>#REF!</v>
      </c>
      <c r="X1788" s="6" t="str">
        <f>IFERROR(INDEX(tblTeamSch[Overall Travel Score],MATCH(tblTeamSch[[#This Row],[Opponent]],tblTeamSch[Team],0)),"")</f>
        <v/>
      </c>
      <c r="Y1788" s="6" cm="1">
        <f t="array" ref="Y1788">IF(Y1787="Num",1,IF(Y1787="","",IF(Y1787+1&gt;TotalNumRegGames*2,"",Y1787+1)))</f>
        <v>1787</v>
      </c>
    </row>
    <row r="1789" spans="1:25" ht="13.35" customHeight="1" x14ac:dyDescent="0.3">
      <c r="A1789" s="6" cm="1">
        <f t="array" ref="A17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777</v>
      </c>
      <c r="B1789" s="6" cm="1">
        <f t="array" ref="B17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89" s="6">
        <f>IFERROR(INDEX([1]!tblSchedule[Week Game Scheduled],MATCH(tblTeamSch[[#This Row],[Game Num]],[1]!tblSchedule[GameNum],0)),"")</f>
        <v>9</v>
      </c>
      <c r="D1789" s="6">
        <f>IFERROR(INDEX([1]!tblSchedule[Round],MATCH(tblTeamSch[[#This Row],[Game Num]],[1]!tblSchedule[GameNum],0)),"")</f>
        <v>7</v>
      </c>
      <c r="E1789" s="6">
        <f>IFERROR(INDEX([1]!tblSchedule[Rnd Sch],MATCH(tblTeamSch[[#This Row],[Game Num]],[1]!tblSchedule[GameNum],0)),"")</f>
        <v>7</v>
      </c>
      <c r="F1789" s="6" t="str">
        <f>IFERROR(INDEX([1]!tblSchedule[DLC],MATCH(tblTeamSch[[#This Row],[Game Num]],[1]!tblSchedule[GameNum],0)),"")</f>
        <v>8G1AA</v>
      </c>
      <c r="G1789" s="7" t="str">
        <f>IFERROR(INDEX([1]!tblSchedule[Facility],MATCH(tblTeamSch[[#This Row],[Game Num]],[1]!tblSchedule[GameNum],0)),"")</f>
        <v>St. Albert the Great Gym</v>
      </c>
      <c r="H1789" s="8">
        <f>IFERROR(INDEX([1]!tblSchedule[Game Date],MATCH(tblTeamSch[[#This Row],[Game Num]],[1]!tblSchedule[GameNum],0)),"")</f>
        <v>46053</v>
      </c>
      <c r="I1789" s="9">
        <f>IFERROR(INDEX([1]!tblSchedule[Game Time],MATCH(tblTeamSch[[#This Row],[Game Num]],[1]!tblSchedule[GameNum],0)),"")</f>
        <v>0.41666666666666669</v>
      </c>
      <c r="J1789" s="10" t="str">
        <f>IFERROR(INDEX([1]!tblTeams[Organization],MATCH(tblTeamSch[[#This Row],[Team]],[1]!tblTeams[Team],0)),"")</f>
        <v>St. Mary Academy</v>
      </c>
      <c r="K1789" s="10" t="str">
        <f>IFERROR(INDEX([1]!tblOrg[Abbr],MATCH(tblTeamSch[[#This Row],[Org]],[1]!tblOrg[Organization],0)),"")</f>
        <v>Mary</v>
      </c>
      <c r="L1789" s="10" t="str">
        <f>IFERROR(INDEX(IF(tblTeamSch[[#This Row],[1vs2]]=1,[1]!tblSchedule[Team 1 Name],[1]!tblSchedule[Team 2 Name]),MATCH(tblTeamSch[[#This Row],[Game Num]],[1]!tblSchedule[GameNum],0)),"")</f>
        <v>St. Mary BB 8G - Green</v>
      </c>
      <c r="M1789" s="10" t="str">
        <f>IFERROR(INDEX(IF(tblTeamSch[[#This Row],[1vs2]]=1,[1]!tblSchedule[Team 2 Name],[1]!tblSchedule[Team 1 Name]),MATCH(tblTeamSch[[#This Row],[Game Num]],[1]!tblSchedule[GameNum],0)),"")</f>
        <v>St. Albert BB 8G#1</v>
      </c>
      <c r="N1789" s="6"/>
      <c r="O1789" s="6"/>
      <c r="P1789" s="6"/>
      <c r="Q1789" s="6">
        <f>INDEX([1]!tblSchedule[Home Game],MATCH(tblTeamSch[[#This Row],[Game Num]],[1]!tblSchedule[GameNum],0))</f>
        <v>1</v>
      </c>
      <c r="R1789" s="7" t="e">
        <f>IF(COUNTIFS(tblTeamSch[Team],tblTeamSch[[#This Row],[Team]],#REF!,1)&gt;1,"Y","")</f>
        <v>#REF!</v>
      </c>
      <c r="S1789" s="6">
        <f>INDEX([1]!tblLoc[Score],MATCH(INDEX([1]!tblOrg[Loc],MATCH(tblTeamSch[[#This Row],[Org]],[1]!tblOrg[Organization],0)),[1]!tblLoc[Loc],0))</f>
        <v>4</v>
      </c>
      <c r="T1789" s="6" t="e">
        <f>INDEX([1]!tblLoc[Score],MATCH(INDEX([1]!tblOrg[Loc],MATCH(#REF!,[1]!tblOrg[Abbr],0)),[1]!tblLoc[Loc],0))</f>
        <v>#REF!</v>
      </c>
      <c r="U1789" s="6">
        <f>IFERROR(INDEX([1]!tblLoc[Score],MATCH(INDEX([1]!tblOrg[Loc],MATCH(INDEX(FacList,MATCH(tblTeamSch[[#This Row],[Facility]],INDEX(FacList,,1),0),3),[1]!tblOrg[Org Num],0)),[1]!tblLoc[Loc],0)),"")</f>
        <v>0</v>
      </c>
      <c r="V1789" s="6">
        <f>IF(OR(tblTeamSch[[#This Row],[Court]]="",tblTeamSch[[#This Row],[Home]]&gt;0),0,IF(tblTeamSch[[#This Row],[Court]]&lt;10,0,IF(tblTeamSch[[#This Row],[Home Court]]=10,0,10)))</f>
        <v>0</v>
      </c>
      <c r="W1789" s="6" t="e">
        <f>COUNTIFS(tblTeamSch[Travel Score for Game],10,tblTeamSch[Home],0,#REF!,#REF!)</f>
        <v>#REF!</v>
      </c>
      <c r="X1789" s="6" t="str">
        <f>IFERROR(INDEX(tblTeamSch[Overall Travel Score],MATCH(tblTeamSch[[#This Row],[Opponent]],tblTeamSch[Team],0)),"")</f>
        <v/>
      </c>
      <c r="Y1789" s="6" cm="1">
        <f t="array" ref="Y1789">IF(Y1788="Num",1,IF(Y1788="","",IF(Y1788+1&gt;TotalNumRegGames*2,"",Y1788+1)))</f>
        <v>1788</v>
      </c>
    </row>
    <row r="1790" spans="1:25" ht="13.35" customHeight="1" x14ac:dyDescent="0.3">
      <c r="A1790" s="6" cm="1">
        <f t="array" ref="A17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458</v>
      </c>
      <c r="B1790" s="6" cm="1">
        <f t="array" ref="B17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0" s="6">
        <f>IFERROR(INDEX([1]!tblSchedule[Week Game Scheduled],MATCH(tblTeamSch[[#This Row],[Game Num]],[1]!tblSchedule[GameNum],0)),"")</f>
        <v>49</v>
      </c>
      <c r="D1790" s="6">
        <f>IFERROR(INDEX([1]!tblSchedule[Round],MATCH(tblTeamSch[[#This Row],[Game Num]],[1]!tblSchedule[GameNum],0)),"")</f>
        <v>1</v>
      </c>
      <c r="E1790" s="6">
        <f>IFERROR(INDEX([1]!tblSchedule[Rnd Sch],MATCH(tblTeamSch[[#This Row],[Game Num]],[1]!tblSchedule[GameNum],0)),"")</f>
        <v>1</v>
      </c>
      <c r="F1790" s="6" t="str">
        <f>IFERROR(INDEX([1]!tblSchedule[DLC],MATCH(tblTeamSch[[#This Row],[Game Num]],[1]!tblSchedule[GameNum],0)),"")</f>
        <v>4B1AA</v>
      </c>
      <c r="G1790" s="7" t="str">
        <f>IFERROR(INDEX([1]!tblSchedule[Facility],MATCH(tblTeamSch[[#This Row],[Game Num]],[1]!tblSchedule[GameNum],0)),"")</f>
        <v>St. Michael Community Center</v>
      </c>
      <c r="H1790" s="8">
        <f>IFERROR(INDEX([1]!tblSchedule[Game Date],MATCH(tblTeamSch[[#This Row],[Game Num]],[1]!tblSchedule[GameNum],0)),"")</f>
        <v>45997</v>
      </c>
      <c r="I1790" s="9">
        <f>IFERROR(INDEX([1]!tblSchedule[Game Time],MATCH(tblTeamSch[[#This Row],[Game Num]],[1]!tblSchedule[GameNum],0)),"")</f>
        <v>0.5</v>
      </c>
      <c r="J1790" s="10" t="str">
        <f>IFERROR(INDEX([1]!tblTeams[Organization],MATCH(tblTeamSch[[#This Row],[Team]],[1]!tblTeams[Team],0)),"")</f>
        <v>St. Michael</v>
      </c>
      <c r="K1790" s="10" t="str">
        <f>IFERROR(INDEX([1]!tblOrg[Abbr],MATCH(tblTeamSch[[#This Row],[Org]],[1]!tblOrg[Organization],0)),"")</f>
        <v>Mich</v>
      </c>
      <c r="L1790" s="10" t="str">
        <f>IFERROR(INDEX(IF(tblTeamSch[[#This Row],[1vs2]]=1,[1]!tblSchedule[Team 1 Name],[1]!tblSchedule[Team 2 Name]),MATCH(tblTeamSch[[#This Row],[Game Num]],[1]!tblSchedule[GameNum],0)),"")</f>
        <v>St Michael BB 4B#1</v>
      </c>
      <c r="M1790" s="10" t="str">
        <f>IFERROR(INDEX(IF(tblTeamSch[[#This Row],[1vs2]]=1,[1]!tblSchedule[Team 2 Name],[1]!tblSchedule[Team 1 Name]),MATCH(tblTeamSch[[#This Row],[Game Num]],[1]!tblSchedule[GameNum],0)),"")</f>
        <v>St. Albert BB 4B#1</v>
      </c>
      <c r="N1790" s="6" t="str" cm="1">
        <f t="array" ref="N17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0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790" s="6" t="str">
        <f>IFERROR(INDEX(#REF!,MATCH(tblTeamSch[[#This Row],[Team]],[1]!tblTeams[Team],0)),"")</f>
        <v/>
      </c>
      <c r="Q1790" s="6">
        <f>INDEX([1]!tblSchedule[Home Game],MATCH(tblTeamSch[[#This Row],[Game Num]],[1]!tblSchedule[GameNum],0))</f>
        <v>1</v>
      </c>
      <c r="R1790" s="7" t="e">
        <f>IF(COUNTIFS(tblTeamSch[Team],tblTeamSch[[#This Row],[Team]],#REF!,1)&gt;1,"Y","")</f>
        <v>#REF!</v>
      </c>
      <c r="S1790" s="6">
        <f>INDEX([1]!tblLoc[Score],MATCH(INDEX([1]!tblOrg[Loc],MATCH(tblTeamSch[[#This Row],[Org]],[1]!tblOrg[Organization],0)),[1]!tblLoc[Loc],0))</f>
        <v>7</v>
      </c>
      <c r="T1790" s="6" t="e">
        <f>INDEX([1]!tblLoc[Score],MATCH(INDEX([1]!tblOrg[Loc],MATCH(#REF!,[1]!tblOrg[Abbr],0)),[1]!tblLoc[Loc],0))</f>
        <v>#REF!</v>
      </c>
      <c r="U1790" s="6">
        <f>IFERROR(INDEX([1]!tblLoc[Score],MATCH(INDEX([1]!tblOrg[Loc],MATCH(INDEX(FacList,MATCH(tblTeamSch[[#This Row],[Facility]],INDEX(FacList,,1),0),3),[1]!tblOrg[Org Num],0)),[1]!tblLoc[Loc],0)),"")</f>
        <v>7</v>
      </c>
      <c r="V1790" s="6">
        <f>IF(OR(tblTeamSch[[#This Row],[Court]]="",tblTeamSch[[#This Row],[Home]]&gt;0),0,IF(tblTeamSch[[#This Row],[Court]]&lt;10,0,IF(tblTeamSch[[#This Row],[Home Court]]=10,0,10)))</f>
        <v>0</v>
      </c>
      <c r="W1790" s="6" t="e">
        <f>COUNTIFS(tblTeamSch[Travel Score for Game],10,tblTeamSch[Home],0,#REF!,#REF!)</f>
        <v>#REF!</v>
      </c>
      <c r="X1790" s="6" t="str">
        <f>IFERROR(INDEX(tblTeamSch[Overall Travel Score],MATCH(tblTeamSch[[#This Row],[Opponent]],tblTeamSch[Team],0)),"")</f>
        <v/>
      </c>
      <c r="Y1790" s="6" cm="1">
        <f t="array" ref="Y1790">IF(Y1789="Num",1,IF(Y1789="","",IF(Y1789+1&gt;TotalNumRegGames*2,"",Y1789+1)))</f>
        <v>1789</v>
      </c>
    </row>
    <row r="1791" spans="1:25" ht="13.35" customHeight="1" x14ac:dyDescent="0.3">
      <c r="A1791" s="6" cm="1">
        <f t="array" ref="A17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464</v>
      </c>
      <c r="B1791" s="6" cm="1">
        <f t="array" ref="B17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91" s="6">
        <f>IFERROR(INDEX([1]!tblSchedule[Week Game Scheduled],MATCH(tblTeamSch[[#This Row],[Game Num]],[1]!tblSchedule[GameNum],0)),"")</f>
        <v>50</v>
      </c>
      <c r="D1791" s="6">
        <f>IFERROR(INDEX([1]!tblSchedule[Round],MATCH(tblTeamSch[[#This Row],[Game Num]],[1]!tblSchedule[GameNum],0)),"")</f>
        <v>2</v>
      </c>
      <c r="E1791" s="6">
        <f>IFERROR(INDEX([1]!tblSchedule[Rnd Sch],MATCH(tblTeamSch[[#This Row],[Game Num]],[1]!tblSchedule[GameNum],0)),"")</f>
        <v>2</v>
      </c>
      <c r="F1791" s="6" t="str">
        <f>IFERROR(INDEX([1]!tblSchedule[DLC],MATCH(tblTeamSch[[#This Row],[Game Num]],[1]!tblSchedule[GameNum],0)),"")</f>
        <v>4B1AA</v>
      </c>
      <c r="G1791" s="7" t="str">
        <f>IFERROR(INDEX([1]!tblSchedule[Facility],MATCH(tblTeamSch[[#This Row],[Game Num]],[1]!tblSchedule[GameNum],0)),"")</f>
        <v>St. Michael Community Center</v>
      </c>
      <c r="H1791" s="8">
        <f>IFERROR(INDEX([1]!tblSchedule[Game Date],MATCH(tblTeamSch[[#This Row],[Game Num]],[1]!tblSchedule[GameNum],0)),"")</f>
        <v>46004</v>
      </c>
      <c r="I1791" s="9">
        <f>IFERROR(INDEX([1]!tblSchedule[Game Time],MATCH(tblTeamSch[[#This Row],[Game Num]],[1]!tblSchedule[GameNum],0)),"")</f>
        <v>0.45833333333333331</v>
      </c>
      <c r="J1791" s="10" t="str">
        <f>IFERROR(INDEX([1]!tblTeams[Organization],MATCH(tblTeamSch[[#This Row],[Team]],[1]!tblTeams[Team],0)),"")</f>
        <v>St. Michael</v>
      </c>
      <c r="K1791" s="10" t="str">
        <f>IFERROR(INDEX([1]!tblOrg[Abbr],MATCH(tblTeamSch[[#This Row],[Org]],[1]!tblOrg[Organization],0)),"")</f>
        <v>Mich</v>
      </c>
      <c r="L1791" s="10" t="str">
        <f>IFERROR(INDEX(IF(tblTeamSch[[#This Row],[1vs2]]=1,[1]!tblSchedule[Team 1 Name],[1]!tblSchedule[Team 2 Name]),MATCH(tblTeamSch[[#This Row],[Game Num]],[1]!tblSchedule[GameNum],0)),"")</f>
        <v>St Michael BB 4B#1</v>
      </c>
      <c r="M1791" s="10" t="str">
        <f>IFERROR(INDEX(IF(tblTeamSch[[#This Row],[1vs2]]=1,[1]!tblSchedule[Team 2 Name],[1]!tblSchedule[Team 1 Name]),MATCH(tblTeamSch[[#This Row],[Game Num]],[1]!tblSchedule[GameNum],0)),"")</f>
        <v>Notre Dame Academy BB 3/4 Boys #1</v>
      </c>
      <c r="N1791" s="6" t="str" cm="1">
        <f t="array" ref="N17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1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791" s="6" t="str">
        <f>IFERROR(INDEX(#REF!,MATCH(tblTeamSch[[#This Row],[Team]],[1]!tblTeams[Team],0)),"")</f>
        <v/>
      </c>
      <c r="Q1791" s="6">
        <f>INDEX([1]!tblSchedule[Home Game],MATCH(tblTeamSch[[#This Row],[Game Num]],[1]!tblSchedule[GameNum],0))</f>
        <v>1</v>
      </c>
      <c r="R1791" s="7" t="e">
        <f>IF(COUNTIFS(tblTeamSch[Team],tblTeamSch[[#This Row],[Team]],#REF!,1)&gt;1,"Y","")</f>
        <v>#REF!</v>
      </c>
      <c r="S1791" s="6">
        <f>INDEX([1]!tblLoc[Score],MATCH(INDEX([1]!tblOrg[Loc],MATCH(tblTeamSch[[#This Row],[Org]],[1]!tblOrg[Organization],0)),[1]!tblLoc[Loc],0))</f>
        <v>7</v>
      </c>
      <c r="T1791" s="6" t="e">
        <f>INDEX([1]!tblLoc[Score],MATCH(INDEX([1]!tblOrg[Loc],MATCH(#REF!,[1]!tblOrg[Abbr],0)),[1]!tblLoc[Loc],0))</f>
        <v>#REF!</v>
      </c>
      <c r="U1791" s="6">
        <f>IFERROR(INDEX([1]!tblLoc[Score],MATCH(INDEX([1]!tblOrg[Loc],MATCH(INDEX(FacList,MATCH(tblTeamSch[[#This Row],[Facility]],INDEX(FacList,,1),0),3),[1]!tblOrg[Org Num],0)),[1]!tblLoc[Loc],0)),"")</f>
        <v>7</v>
      </c>
      <c r="V1791" s="6">
        <f>IF(OR(tblTeamSch[[#This Row],[Court]]="",tblTeamSch[[#This Row],[Home]]&gt;0),0,IF(tblTeamSch[[#This Row],[Court]]&lt;10,0,IF(tblTeamSch[[#This Row],[Home Court]]=10,0,10)))</f>
        <v>0</v>
      </c>
      <c r="W1791" s="6" t="e">
        <f>COUNTIFS(tblTeamSch[Travel Score for Game],10,tblTeamSch[Home],0,#REF!,#REF!)</f>
        <v>#REF!</v>
      </c>
      <c r="X1791" s="6" t="str">
        <f>IFERROR(INDEX(tblTeamSch[Overall Travel Score],MATCH(tblTeamSch[[#This Row],[Opponent]],tblTeamSch[Team],0)),"")</f>
        <v/>
      </c>
      <c r="Y1791" s="6" cm="1">
        <f t="array" ref="Y1791">IF(Y1790="Num",1,IF(Y1790="","",IF(Y1790+1&gt;TotalNumRegGames*2,"",Y1790+1)))</f>
        <v>1790</v>
      </c>
    </row>
    <row r="1792" spans="1:25" ht="13.35" customHeight="1" x14ac:dyDescent="0.3">
      <c r="A1792" s="6" cm="1">
        <f t="array" ref="A17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469</v>
      </c>
      <c r="B1792" s="6" cm="1">
        <f t="array" ref="B17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92" s="6">
        <f>IFERROR(INDEX([1]!tblSchedule[Week Game Scheduled],MATCH(tblTeamSch[[#This Row],[Game Num]],[1]!tblSchedule[GameNum],0)),"")</f>
        <v>5</v>
      </c>
      <c r="D1792" s="6">
        <f>IFERROR(INDEX([1]!tblSchedule[Round],MATCH(tblTeamSch[[#This Row],[Game Num]],[1]!tblSchedule[GameNum],0)),"")</f>
        <v>3</v>
      </c>
      <c r="E1792" s="6">
        <f>IFERROR(INDEX([1]!tblSchedule[Rnd Sch],MATCH(tblTeamSch[[#This Row],[Game Num]],[1]!tblSchedule[GameNum],0)),"")</f>
        <v>3</v>
      </c>
      <c r="F1792" s="6" t="str">
        <f>IFERROR(INDEX([1]!tblSchedule[DLC],MATCH(tblTeamSch[[#This Row],[Game Num]],[1]!tblSchedule[GameNum],0)),"")</f>
        <v>4B1AA</v>
      </c>
      <c r="G1792" s="7" t="str">
        <f>IFERROR(INDEX([1]!tblSchedule[Facility],MATCH(tblTeamSch[[#This Row],[Game Num]],[1]!tblSchedule[GameNum],0)),"")</f>
        <v>St. Agnes Gym</v>
      </c>
      <c r="H1792" s="8">
        <f>IFERROR(INDEX([1]!tblSchedule[Game Date],MATCH(tblTeamSch[[#This Row],[Game Num]],[1]!tblSchedule[GameNum],0)),"")</f>
        <v>46025</v>
      </c>
      <c r="I1792" s="9">
        <f>IFERROR(INDEX([1]!tblSchedule[Game Time],MATCH(tblTeamSch[[#This Row],[Game Num]],[1]!tblSchedule[GameNum],0)),"")</f>
        <v>0.45833333333333331</v>
      </c>
      <c r="J1792" s="10" t="str">
        <f>IFERROR(INDEX([1]!tblTeams[Organization],MATCH(tblTeamSch[[#This Row],[Team]],[1]!tblTeams[Team],0)),"")</f>
        <v>St. Michael</v>
      </c>
      <c r="K1792" s="10" t="str">
        <f>IFERROR(INDEX([1]!tblOrg[Abbr],MATCH(tblTeamSch[[#This Row],[Org]],[1]!tblOrg[Organization],0)),"")</f>
        <v>Mich</v>
      </c>
      <c r="L1792" s="10" t="str">
        <f>IFERROR(INDEX(IF(tblTeamSch[[#This Row],[1vs2]]=1,[1]!tblSchedule[Team 1 Name],[1]!tblSchedule[Team 2 Name]),MATCH(tblTeamSch[[#This Row],[Game Num]],[1]!tblSchedule[GameNum],0)),"")</f>
        <v>St Michael BB 4B#1</v>
      </c>
      <c r="M1792" s="10" t="str">
        <f>IFERROR(INDEX(IF(tblTeamSch[[#This Row],[1vs2]]=1,[1]!tblSchedule[Team 2 Name],[1]!tblSchedule[Team 1 Name]),MATCH(tblTeamSch[[#This Row],[Game Num]],[1]!tblSchedule[GameNum],0)),"")</f>
        <v>St Agnes BB 4B#1</v>
      </c>
      <c r="N1792" s="6" t="str" cm="1">
        <f t="array" ref="N17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792" s="6" t="str">
        <f>IFERROR(INDEX(#REF!,MATCH(tblTeamSch[[#This Row],[Team]],[1]!tblTeams[Team],0)),"")</f>
        <v/>
      </c>
      <c r="Q1792" s="6">
        <f>INDEX([1]!tblSchedule[Home Game],MATCH(tblTeamSch[[#This Row],[Game Num]],[1]!tblSchedule[GameNum],0))</f>
        <v>1</v>
      </c>
      <c r="R1792" s="7" t="e">
        <f>IF(COUNTIFS(tblTeamSch[Team],tblTeamSch[[#This Row],[Team]],#REF!,1)&gt;1,"Y","")</f>
        <v>#REF!</v>
      </c>
      <c r="S1792" s="6">
        <f>INDEX([1]!tblLoc[Score],MATCH(INDEX([1]!tblOrg[Loc],MATCH(tblTeamSch[[#This Row],[Org]],[1]!tblOrg[Organization],0)),[1]!tblLoc[Loc],0))</f>
        <v>7</v>
      </c>
      <c r="T1792" s="6" t="e">
        <f>INDEX([1]!tblLoc[Score],MATCH(INDEX([1]!tblOrg[Loc],MATCH(#REF!,[1]!tblOrg[Abbr],0)),[1]!tblLoc[Loc],0))</f>
        <v>#REF!</v>
      </c>
      <c r="U1792" s="6">
        <f>IFERROR(INDEX([1]!tblLoc[Score],MATCH(INDEX([1]!tblOrg[Loc],MATCH(INDEX(FacList,MATCH(tblTeamSch[[#This Row],[Facility]],INDEX(FacList,,1),0),3),[1]!tblOrg[Org Num],0)),[1]!tblLoc[Loc],0)),"")</f>
        <v>0</v>
      </c>
      <c r="V1792" s="6">
        <f>IF(OR(tblTeamSch[[#This Row],[Court]]="",tblTeamSch[[#This Row],[Home]]&gt;0),0,IF(tblTeamSch[[#This Row],[Court]]&lt;10,0,IF(tblTeamSch[[#This Row],[Home Court]]=10,0,10)))</f>
        <v>0</v>
      </c>
      <c r="W1792" s="6" t="e">
        <f>COUNTIFS(tblTeamSch[Travel Score for Game],10,tblTeamSch[Home],0,#REF!,#REF!)</f>
        <v>#REF!</v>
      </c>
      <c r="X1792" s="6" t="str">
        <f>IFERROR(INDEX(tblTeamSch[Overall Travel Score],MATCH(tblTeamSch[[#This Row],[Opponent]],tblTeamSch[Team],0)),"")</f>
        <v/>
      </c>
      <c r="Y1792" s="6" cm="1">
        <f t="array" ref="Y1792">IF(Y1791="Num",1,IF(Y1791="","",IF(Y1791+1&gt;TotalNumRegGames*2,"",Y1791+1)))</f>
        <v>1791</v>
      </c>
    </row>
    <row r="1793" spans="1:25" ht="13.35" customHeight="1" x14ac:dyDescent="0.3">
      <c r="A1793" s="6" cm="1">
        <f t="array" ref="A17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477</v>
      </c>
      <c r="B1793" s="6" cm="1">
        <f t="array" ref="B17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3" s="6">
        <f>IFERROR(INDEX([1]!tblSchedule[Week Game Scheduled],MATCH(tblTeamSch[[#This Row],[Game Num]],[1]!tblSchedule[GameNum],0)),"")</f>
        <v>6</v>
      </c>
      <c r="D1793" s="6">
        <f>IFERROR(INDEX([1]!tblSchedule[Round],MATCH(tblTeamSch[[#This Row],[Game Num]],[1]!tblSchedule[GameNum],0)),"")</f>
        <v>4</v>
      </c>
      <c r="E1793" s="6">
        <f>IFERROR(INDEX([1]!tblSchedule[Rnd Sch],MATCH(tblTeamSch[[#This Row],[Game Num]],[1]!tblSchedule[GameNum],0)),"")</f>
        <v>4</v>
      </c>
      <c r="F1793" s="6" t="str">
        <f>IFERROR(INDEX([1]!tblSchedule[DLC],MATCH(tblTeamSch[[#This Row],[Game Num]],[1]!tblSchedule[GameNum],0)),"")</f>
        <v>4B1AA</v>
      </c>
      <c r="G1793" s="7" t="str">
        <f>IFERROR(INDEX([1]!tblSchedule[Facility],MATCH(tblTeamSch[[#This Row],[Game Num]],[1]!tblSchedule[GameNum],0)),"")</f>
        <v>St. Margaret Mary PAC (smaller gym)</v>
      </c>
      <c r="H1793" s="8">
        <f>IFERROR(INDEX([1]!tblSchedule[Game Date],MATCH(tblTeamSch[[#This Row],[Game Num]],[1]!tblSchedule[GameNum],0)),"")</f>
        <v>46032</v>
      </c>
      <c r="I1793" s="9">
        <f>IFERROR(INDEX([1]!tblSchedule[Game Time],MATCH(tblTeamSch[[#This Row],[Game Num]],[1]!tblSchedule[GameNum],0)),"")</f>
        <v>0.39583333333333331</v>
      </c>
      <c r="J1793" s="10" t="str">
        <f>IFERROR(INDEX([1]!tblTeams[Organization],MATCH(tblTeamSch[[#This Row],[Team]],[1]!tblTeams[Team],0)),"")</f>
        <v>St. Michael</v>
      </c>
      <c r="K1793" s="10" t="str">
        <f>IFERROR(INDEX([1]!tblOrg[Abbr],MATCH(tblTeamSch[[#This Row],[Org]],[1]!tblOrg[Organization],0)),"")</f>
        <v>Mich</v>
      </c>
      <c r="L1793" s="10" t="str">
        <f>IFERROR(INDEX(IF(tblTeamSch[[#This Row],[1vs2]]=1,[1]!tblSchedule[Team 1 Name],[1]!tblSchedule[Team 2 Name]),MATCH(tblTeamSch[[#This Row],[Game Num]],[1]!tblSchedule[GameNum],0)),"")</f>
        <v>St Michael BB 4B#1</v>
      </c>
      <c r="M1793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1793" s="6" t="str" cm="1">
        <f t="array" ref="N17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3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793" s="6" t="str">
        <f>IFERROR(INDEX(#REF!,MATCH(tblTeamSch[[#This Row],[Team]],[1]!tblTeams[Team],0)),"")</f>
        <v/>
      </c>
      <c r="Q1793" s="6">
        <f>INDEX([1]!tblSchedule[Home Game],MATCH(tblTeamSch[[#This Row],[Game Num]],[1]!tblSchedule[GameNum],0))</f>
        <v>1</v>
      </c>
      <c r="R1793" s="7" t="e">
        <f>IF(COUNTIFS(tblTeamSch[Team],tblTeamSch[[#This Row],[Team]],#REF!,1)&gt;1,"Y","")</f>
        <v>#REF!</v>
      </c>
      <c r="S1793" s="6">
        <f>INDEX([1]!tblLoc[Score],MATCH(INDEX([1]!tblOrg[Loc],MATCH(tblTeamSch[[#This Row],[Org]],[1]!tblOrg[Organization],0)),[1]!tblLoc[Loc],0))</f>
        <v>7</v>
      </c>
      <c r="T1793" s="6" t="e">
        <f>INDEX([1]!tblLoc[Score],MATCH(INDEX([1]!tblOrg[Loc],MATCH(#REF!,[1]!tblOrg[Abbr],0)),[1]!tblLoc[Loc],0))</f>
        <v>#REF!</v>
      </c>
      <c r="U1793" s="6">
        <f>IFERROR(INDEX([1]!tblLoc[Score],MATCH(INDEX([1]!tblOrg[Loc],MATCH(INDEX(FacList,MATCH(tblTeamSch[[#This Row],[Facility]],INDEX(FacList,,1),0),3),[1]!tblOrg[Org Num],0)),[1]!tblLoc[Loc],0)),"")</f>
        <v>0</v>
      </c>
      <c r="V1793" s="6">
        <f>IF(OR(tblTeamSch[[#This Row],[Court]]="",tblTeamSch[[#This Row],[Home]]&gt;0),0,IF(tblTeamSch[[#This Row],[Court]]&lt;10,0,IF(tblTeamSch[[#This Row],[Home Court]]=10,0,10)))</f>
        <v>0</v>
      </c>
      <c r="W1793" s="6" t="e">
        <f>COUNTIFS(tblTeamSch[Travel Score for Game],10,tblTeamSch[Home],0,#REF!,#REF!)</f>
        <v>#REF!</v>
      </c>
      <c r="X1793" s="6" t="str">
        <f>IFERROR(INDEX(tblTeamSch[Overall Travel Score],MATCH(tblTeamSch[[#This Row],[Opponent]],tblTeamSch[Team],0)),"")</f>
        <v/>
      </c>
      <c r="Y1793" s="6" cm="1">
        <f t="array" ref="Y1793">IF(Y1792="Num",1,IF(Y1792="","",IF(Y1792+1&gt;TotalNumRegGames*2,"",Y1792+1)))</f>
        <v>1792</v>
      </c>
    </row>
    <row r="1794" spans="1:25" ht="13.35" customHeight="1" x14ac:dyDescent="0.3">
      <c r="A1794" s="6" cm="1">
        <f t="array" ref="A17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480</v>
      </c>
      <c r="B1794" s="6" cm="1">
        <f t="array" ref="B17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94" s="6">
        <f>IFERROR(INDEX([1]!tblSchedule[Week Game Scheduled],MATCH(tblTeamSch[[#This Row],[Game Num]],[1]!tblSchedule[GameNum],0)),"")</f>
        <v>7</v>
      </c>
      <c r="D1794" s="6">
        <f>IFERROR(INDEX([1]!tblSchedule[Round],MATCH(tblTeamSch[[#This Row],[Game Num]],[1]!tblSchedule[GameNum],0)),"")</f>
        <v>5</v>
      </c>
      <c r="E1794" s="6">
        <f>IFERROR(INDEX([1]!tblSchedule[Rnd Sch],MATCH(tblTeamSch[[#This Row],[Game Num]],[1]!tblSchedule[GameNum],0)),"")</f>
        <v>5</v>
      </c>
      <c r="F1794" s="6" t="str">
        <f>IFERROR(INDEX([1]!tblSchedule[DLC],MATCH(tblTeamSch[[#This Row],[Game Num]],[1]!tblSchedule[GameNum],0)),"")</f>
        <v>4B1AA</v>
      </c>
      <c r="G1794" s="7" t="str">
        <f>IFERROR(INDEX([1]!tblSchedule[Facility],MATCH(tblTeamSch[[#This Row],[Game Num]],[1]!tblSchedule[GameNum],0)),"")</f>
        <v>St Mary Academy Gym</v>
      </c>
      <c r="H1794" s="8">
        <f>IFERROR(INDEX([1]!tblSchedule[Game Date],MATCH(tblTeamSch[[#This Row],[Game Num]],[1]!tblSchedule[GameNum],0)),"")</f>
        <v>46039</v>
      </c>
      <c r="I1794" s="9">
        <f>IFERROR(INDEX([1]!tblSchedule[Game Time],MATCH(tblTeamSch[[#This Row],[Game Num]],[1]!tblSchedule[GameNum],0)),"")</f>
        <v>0.41666666666666669</v>
      </c>
      <c r="J1794" s="10" t="str">
        <f>IFERROR(INDEX([1]!tblTeams[Organization],MATCH(tblTeamSch[[#This Row],[Team]],[1]!tblTeams[Team],0)),"")</f>
        <v>St. Michael</v>
      </c>
      <c r="K1794" s="10" t="str">
        <f>IFERROR(INDEX([1]!tblOrg[Abbr],MATCH(tblTeamSch[[#This Row],[Org]],[1]!tblOrg[Organization],0)),"")</f>
        <v>Mich</v>
      </c>
      <c r="L1794" s="10" t="str">
        <f>IFERROR(INDEX(IF(tblTeamSch[[#This Row],[1vs2]]=1,[1]!tblSchedule[Team 1 Name],[1]!tblSchedule[Team 2 Name]),MATCH(tblTeamSch[[#This Row],[Game Num]],[1]!tblSchedule[GameNum],0)),"")</f>
        <v>St Michael BB 4B#1</v>
      </c>
      <c r="M1794" s="10" t="str">
        <f>IFERROR(INDEX(IF(tblTeamSch[[#This Row],[1vs2]]=1,[1]!tblSchedule[Team 2 Name],[1]!tblSchedule[Team 1 Name]),MATCH(tblTeamSch[[#This Row],[Game Num]],[1]!tblSchedule[GameNum],0)),"")</f>
        <v>St. Mary BB 4B - Green</v>
      </c>
      <c r="N1794" s="6" t="str" cm="1">
        <f t="array" ref="N17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794" s="6" t="str">
        <f>IFERROR(INDEX(#REF!,MATCH(tblTeamSch[[#This Row],[Team]],[1]!tblTeams[Team],0)),"")</f>
        <v/>
      </c>
      <c r="Q1794" s="6">
        <f>INDEX([1]!tblSchedule[Home Game],MATCH(tblTeamSch[[#This Row],[Game Num]],[1]!tblSchedule[GameNum],0))</f>
        <v>1</v>
      </c>
      <c r="R1794" s="7" t="e">
        <f>IF(COUNTIFS(tblTeamSch[Team],tblTeamSch[[#This Row],[Team]],#REF!,1)&gt;1,"Y","")</f>
        <v>#REF!</v>
      </c>
      <c r="S1794" s="6">
        <f>INDEX([1]!tblLoc[Score],MATCH(INDEX([1]!tblOrg[Loc],MATCH(tblTeamSch[[#This Row],[Org]],[1]!tblOrg[Organization],0)),[1]!tblLoc[Loc],0))</f>
        <v>7</v>
      </c>
      <c r="T1794" s="6" t="e">
        <f>INDEX([1]!tblLoc[Score],MATCH(INDEX([1]!tblOrg[Loc],MATCH(#REF!,[1]!tblOrg[Abbr],0)),[1]!tblLoc[Loc],0))</f>
        <v>#REF!</v>
      </c>
      <c r="U1794" s="6">
        <f>IFERROR(INDEX([1]!tblLoc[Score],MATCH(INDEX([1]!tblOrg[Loc],MATCH(INDEX(FacList,MATCH(tblTeamSch[[#This Row],[Facility]],INDEX(FacList,,1),0),3),[1]!tblOrg[Org Num],0)),[1]!tblLoc[Loc],0)),"")</f>
        <v>4</v>
      </c>
      <c r="V1794" s="6">
        <f>IF(OR(tblTeamSch[[#This Row],[Court]]="",tblTeamSch[[#This Row],[Home]]&gt;0),0,IF(tblTeamSch[[#This Row],[Court]]&lt;10,0,IF(tblTeamSch[[#This Row],[Home Court]]=10,0,10)))</f>
        <v>0</v>
      </c>
      <c r="W1794" s="6" t="e">
        <f>COUNTIFS(tblTeamSch[Travel Score for Game],10,tblTeamSch[Home],0,#REF!,#REF!)</f>
        <v>#REF!</v>
      </c>
      <c r="X1794" s="6" t="str">
        <f>IFERROR(INDEX(tblTeamSch[Overall Travel Score],MATCH(tblTeamSch[[#This Row],[Opponent]],tblTeamSch[Team],0)),"")</f>
        <v/>
      </c>
      <c r="Y1794" s="6" cm="1">
        <f t="array" ref="Y1794">IF(Y1793="Num",1,IF(Y1793="","",IF(Y1793+1&gt;TotalNumRegGames*2,"",Y1793+1)))</f>
        <v>1793</v>
      </c>
    </row>
    <row r="1795" spans="1:25" ht="13.35" customHeight="1" x14ac:dyDescent="0.3">
      <c r="A1795" s="6" cm="1">
        <f t="array" ref="A17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489</v>
      </c>
      <c r="B1795" s="6" cm="1">
        <f t="array" ref="B17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5" s="6">
        <f>IFERROR(INDEX([1]!tblSchedule[Week Game Scheduled],MATCH(tblTeamSch[[#This Row],[Game Num]],[1]!tblSchedule[GameNum],0)),"")</f>
        <v>8</v>
      </c>
      <c r="D1795" s="6">
        <f>IFERROR(INDEX([1]!tblSchedule[Round],MATCH(tblTeamSch[[#This Row],[Game Num]],[1]!tblSchedule[GameNum],0)),"")</f>
        <v>6</v>
      </c>
      <c r="E1795" s="6">
        <f>IFERROR(INDEX([1]!tblSchedule[Rnd Sch],MATCH(tblTeamSch[[#This Row],[Game Num]],[1]!tblSchedule[GameNum],0)),"")</f>
        <v>6</v>
      </c>
      <c r="F1795" s="6" t="str">
        <f>IFERROR(INDEX([1]!tblSchedule[DLC],MATCH(tblTeamSch[[#This Row],[Game Num]],[1]!tblSchedule[GameNum],0)),"")</f>
        <v>4B1AA</v>
      </c>
      <c r="G1795" s="7" t="str">
        <f>IFERROR(INDEX([1]!tblSchedule[Facility],MATCH(tblTeamSch[[#This Row],[Game Num]],[1]!tblSchedule[GameNum],0)),"")</f>
        <v>Sacred Heart Model School Gym</v>
      </c>
      <c r="H1795" s="8">
        <f>IFERROR(INDEX([1]!tblSchedule[Game Date],MATCH(tblTeamSch[[#This Row],[Game Num]],[1]!tblSchedule[GameNum],0)),"")</f>
        <v>46046</v>
      </c>
      <c r="I1795" s="9">
        <f>IFERROR(INDEX([1]!tblSchedule[Game Time],MATCH(tblTeamSch[[#This Row],[Game Num]],[1]!tblSchedule[GameNum],0)),"")</f>
        <v>0.41666666666666669</v>
      </c>
      <c r="J1795" s="10" t="str">
        <f>IFERROR(INDEX([1]!tblTeams[Organization],MATCH(tblTeamSch[[#This Row],[Team]],[1]!tblTeams[Team],0)),"")</f>
        <v>St. Michael</v>
      </c>
      <c r="K1795" s="10" t="str">
        <f>IFERROR(INDEX([1]!tblOrg[Abbr],MATCH(tblTeamSch[[#This Row],[Org]],[1]!tblOrg[Organization],0)),"")</f>
        <v>Mich</v>
      </c>
      <c r="L1795" s="10" t="str">
        <f>IFERROR(INDEX(IF(tblTeamSch[[#This Row],[1vs2]]=1,[1]!tblSchedule[Team 1 Name],[1]!tblSchedule[Team 2 Name]),MATCH(tblTeamSch[[#This Row],[Game Num]],[1]!tblSchedule[GameNum],0)),"")</f>
        <v>St Michael BB 4B#1</v>
      </c>
      <c r="M1795" s="10" t="str">
        <f>IFERROR(INDEX(IF(tblTeamSch[[#This Row],[1vs2]]=1,[1]!tblSchedule[Team 2 Name],[1]!tblSchedule[Team 1 Name]),MATCH(tblTeamSch[[#This Row],[Game Num]],[1]!tblSchedule[GameNum],0)),"")</f>
        <v>St Patrick BB 4Boys #1</v>
      </c>
      <c r="N1795" s="6" t="str" cm="1">
        <f t="array" ref="N17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79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795" s="6" t="str">
        <f>IFERROR(INDEX(#REF!,MATCH(tblTeamSch[[#This Row],[Team]],[1]!tblTeams[Team],0)),"")</f>
        <v/>
      </c>
      <c r="Q1795" s="6">
        <f>INDEX([1]!tblSchedule[Home Game],MATCH(tblTeamSch[[#This Row],[Game Num]],[1]!tblSchedule[GameNum],0))</f>
        <v>0</v>
      </c>
      <c r="R1795" s="7" t="e">
        <f>IF(COUNTIFS(tblTeamSch[Team],tblTeamSch[[#This Row],[Team]],#REF!,1)&gt;1,"Y","")</f>
        <v>#REF!</v>
      </c>
      <c r="S1795" s="6">
        <f>INDEX([1]!tblLoc[Score],MATCH(INDEX([1]!tblOrg[Loc],MATCH(tblTeamSch[[#This Row],[Org]],[1]!tblOrg[Organization],0)),[1]!tblLoc[Loc],0))</f>
        <v>7</v>
      </c>
      <c r="T1795" s="6" t="e">
        <f>INDEX([1]!tblLoc[Score],MATCH(INDEX([1]!tblOrg[Loc],MATCH(#REF!,[1]!tblOrg[Abbr],0)),[1]!tblLoc[Loc],0))</f>
        <v>#REF!</v>
      </c>
      <c r="U1795" s="6">
        <f>IFERROR(INDEX([1]!tblLoc[Score],MATCH(INDEX([1]!tblOrg[Loc],MATCH(INDEX(FacList,MATCH(tblTeamSch[[#This Row],[Facility]],INDEX(FacList,,1),0),3),[1]!tblOrg[Org Num],0)),[1]!tblLoc[Loc],0)),"")</f>
        <v>0</v>
      </c>
      <c r="V1795" s="6">
        <f>IF(OR(tblTeamSch[[#This Row],[Court]]="",tblTeamSch[[#This Row],[Home]]&gt;0),0,IF(tblTeamSch[[#This Row],[Court]]&lt;10,0,IF(tblTeamSch[[#This Row],[Home Court]]=10,0,10)))</f>
        <v>0</v>
      </c>
      <c r="W1795" s="6" t="e">
        <f>COUNTIFS(tblTeamSch[Travel Score for Game],10,tblTeamSch[Home],0,#REF!,#REF!)</f>
        <v>#REF!</v>
      </c>
      <c r="X1795" s="6" t="str">
        <f>IFERROR(INDEX(tblTeamSch[Overall Travel Score],MATCH(tblTeamSch[[#This Row],[Opponent]],tblTeamSch[Team],0)),"")</f>
        <v/>
      </c>
      <c r="Y1795" s="6" cm="1">
        <f t="array" ref="Y1795">IF(Y1794="Num",1,IF(Y1794="","",IF(Y1794+1&gt;TotalNumRegGames*2,"",Y1794+1)))</f>
        <v>1794</v>
      </c>
    </row>
    <row r="1796" spans="1:25" ht="13.35" customHeight="1" x14ac:dyDescent="0.3">
      <c r="A1796" s="6" cm="1">
        <f t="array" ref="A17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493</v>
      </c>
      <c r="B1796" s="6" cm="1">
        <f t="array" ref="B17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96" s="6">
        <f>IFERROR(INDEX([1]!tblSchedule[Week Game Scheduled],MATCH(tblTeamSch[[#This Row],[Game Num]],[1]!tblSchedule[GameNum],0)),"")</f>
        <v>9</v>
      </c>
      <c r="D1796" s="6">
        <f>IFERROR(INDEX([1]!tblSchedule[Round],MATCH(tblTeamSch[[#This Row],[Game Num]],[1]!tblSchedule[GameNum],0)),"")</f>
        <v>7</v>
      </c>
      <c r="E1796" s="6">
        <f>IFERROR(INDEX([1]!tblSchedule[Rnd Sch],MATCH(tblTeamSch[[#This Row],[Game Num]],[1]!tblSchedule[GameNum],0)),"")</f>
        <v>7</v>
      </c>
      <c r="F1796" s="6" t="str">
        <f>IFERROR(INDEX([1]!tblSchedule[DLC],MATCH(tblTeamSch[[#This Row],[Game Num]],[1]!tblSchedule[GameNum],0)),"")</f>
        <v>4B1AA</v>
      </c>
      <c r="G1796" s="7" t="str">
        <f>IFERROR(INDEX([1]!tblSchedule[Facility],MATCH(tblTeamSch[[#This Row],[Game Num]],[1]!tblSchedule[GameNum],0)),"")</f>
        <v>St. Michael Community Center</v>
      </c>
      <c r="H1796" s="8">
        <f>IFERROR(INDEX([1]!tblSchedule[Game Date],MATCH(tblTeamSch[[#This Row],[Game Num]],[1]!tblSchedule[GameNum],0)),"")</f>
        <v>46053</v>
      </c>
      <c r="I1796" s="9">
        <f>IFERROR(INDEX([1]!tblSchedule[Game Time],MATCH(tblTeamSch[[#This Row],[Game Num]],[1]!tblSchedule[GameNum],0)),"")</f>
        <v>0.5</v>
      </c>
      <c r="J1796" s="10" t="str">
        <f>IFERROR(INDEX([1]!tblTeams[Organization],MATCH(tblTeamSch[[#This Row],[Team]],[1]!tblTeams[Team],0)),"")</f>
        <v>St. Michael</v>
      </c>
      <c r="K1796" s="10" t="str">
        <f>IFERROR(INDEX([1]!tblOrg[Abbr],MATCH(tblTeamSch[[#This Row],[Org]],[1]!tblOrg[Organization],0)),"")</f>
        <v>Mich</v>
      </c>
      <c r="L1796" s="10" t="str">
        <f>IFERROR(INDEX(IF(tblTeamSch[[#This Row],[1vs2]]=1,[1]!tblSchedule[Team 1 Name],[1]!tblSchedule[Team 2 Name]),MATCH(tblTeamSch[[#This Row],[Game Num]],[1]!tblSchedule[GameNum],0)),"")</f>
        <v>St Michael BB 4B#1</v>
      </c>
      <c r="M1796" s="10" t="str">
        <f>IFERROR(INDEX(IF(tblTeamSch[[#This Row],[1vs2]]=1,[1]!tblSchedule[Team 2 Name],[1]!tblSchedule[Team 1 Name]),MATCH(tblTeamSch[[#This Row],[Game Num]],[1]!tblSchedule[GameNum],0)),"")</f>
        <v>Holy Spirit BBB 4#1</v>
      </c>
      <c r="N1796" s="6" t="str" cm="1">
        <f t="array" ref="N17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6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796" s="6" t="str">
        <f>IFERROR(INDEX(#REF!,MATCH(tblTeamSch[[#This Row],[Team]],[1]!tblTeams[Team],0)),"")</f>
        <v/>
      </c>
      <c r="Q1796" s="6">
        <f>INDEX([1]!tblSchedule[Home Game],MATCH(tblTeamSch[[#This Row],[Game Num]],[1]!tblSchedule[GameNum],0))</f>
        <v>1</v>
      </c>
      <c r="R1796" s="7" t="e">
        <f>IF(COUNTIFS(tblTeamSch[Team],tblTeamSch[[#This Row],[Team]],#REF!,1)&gt;1,"Y","")</f>
        <v>#REF!</v>
      </c>
      <c r="S1796" s="6">
        <f>INDEX([1]!tblLoc[Score],MATCH(INDEX([1]!tblOrg[Loc],MATCH(tblTeamSch[[#This Row],[Org]],[1]!tblOrg[Organization],0)),[1]!tblLoc[Loc],0))</f>
        <v>7</v>
      </c>
      <c r="T1796" s="6" t="e">
        <f>INDEX([1]!tblLoc[Score],MATCH(INDEX([1]!tblOrg[Loc],MATCH(#REF!,[1]!tblOrg[Abbr],0)),[1]!tblLoc[Loc],0))</f>
        <v>#REF!</v>
      </c>
      <c r="U1796" s="6">
        <f>IFERROR(INDEX([1]!tblLoc[Score],MATCH(INDEX([1]!tblOrg[Loc],MATCH(INDEX(FacList,MATCH(tblTeamSch[[#This Row],[Facility]],INDEX(FacList,,1),0),3),[1]!tblOrg[Org Num],0)),[1]!tblLoc[Loc],0)),"")</f>
        <v>7</v>
      </c>
      <c r="V1796" s="6">
        <f>IF(OR(tblTeamSch[[#This Row],[Court]]="",tblTeamSch[[#This Row],[Home]]&gt;0),0,IF(tblTeamSch[[#This Row],[Court]]&lt;10,0,IF(tblTeamSch[[#This Row],[Home Court]]=10,0,10)))</f>
        <v>0</v>
      </c>
      <c r="W1796" s="6" t="e">
        <f>COUNTIFS(tblTeamSch[Travel Score for Game],10,tblTeamSch[Home],0,#REF!,#REF!)</f>
        <v>#REF!</v>
      </c>
      <c r="X1796" s="6" t="str">
        <f>IFERROR(INDEX(tblTeamSch[Overall Travel Score],MATCH(tblTeamSch[[#This Row],[Opponent]],tblTeamSch[Team],0)),"")</f>
        <v/>
      </c>
      <c r="Y1796" s="6" cm="1">
        <f t="array" ref="Y1796">IF(Y1795="Num",1,IF(Y1795="","",IF(Y1795+1&gt;TotalNumRegGames*2,"",Y1795+1)))</f>
        <v>1795</v>
      </c>
    </row>
    <row r="1797" spans="1:25" ht="13.35" customHeight="1" x14ac:dyDescent="0.3">
      <c r="A1797" s="6" cm="1">
        <f t="array" ref="A17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546</v>
      </c>
      <c r="B1797" s="6" cm="1">
        <f t="array" ref="B17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7" s="6">
        <f>IFERROR(INDEX([1]!tblSchedule[Week Game Scheduled],MATCH(tblTeamSch[[#This Row],[Game Num]],[1]!tblSchedule[GameNum],0)),"")</f>
        <v>49</v>
      </c>
      <c r="D1797" s="6">
        <f>IFERROR(INDEX([1]!tblSchedule[Round],MATCH(tblTeamSch[[#This Row],[Game Num]],[1]!tblSchedule[GameNum],0)),"")</f>
        <v>1</v>
      </c>
      <c r="E1797" s="6">
        <f>IFERROR(INDEX([1]!tblSchedule[Rnd Sch],MATCH(tblTeamSch[[#This Row],[Game Num]],[1]!tblSchedule[GameNum],0)),"")</f>
        <v>1</v>
      </c>
      <c r="F1797" s="6" t="str">
        <f>IFERROR(INDEX([1]!tblSchedule[DLC],MATCH(tblTeamSch[[#This Row],[Game Num]],[1]!tblSchedule[GameNum],0)),"")</f>
        <v>4B2AA</v>
      </c>
      <c r="G1797" s="7" t="str">
        <f>IFERROR(INDEX([1]!tblSchedule[Facility],MATCH(tblTeamSch[[#This Row],[Game Num]],[1]!tblSchedule[GameNum],0)),"")</f>
        <v>St. Stephen Martyr Gym</v>
      </c>
      <c r="H1797" s="8">
        <f>IFERROR(INDEX([1]!tblSchedule[Game Date],MATCH(tblTeamSch[[#This Row],[Game Num]],[1]!tblSchedule[GameNum],0)),"")</f>
        <v>45997</v>
      </c>
      <c r="I1797" s="9">
        <f>IFERROR(INDEX([1]!tblSchedule[Game Time],MATCH(tblTeamSch[[#This Row],[Game Num]],[1]!tblSchedule[GameNum],0)),"")</f>
        <v>0.5</v>
      </c>
      <c r="J1797" s="10" t="str">
        <f>IFERROR(INDEX([1]!tblTeams[Organization],MATCH(tblTeamSch[[#This Row],[Team]],[1]!tblTeams[Team],0)),"")</f>
        <v>St. Michael</v>
      </c>
      <c r="K1797" s="10" t="str">
        <f>IFERROR(INDEX([1]!tblOrg[Abbr],MATCH(tblTeamSch[[#This Row],[Org]],[1]!tblOrg[Organization],0)),"")</f>
        <v>Mich</v>
      </c>
      <c r="L1797" s="10" t="str">
        <f>IFERROR(INDEX(IF(tblTeamSch[[#This Row],[1vs2]]=1,[1]!tblSchedule[Team 1 Name],[1]!tblSchedule[Team 2 Name]),MATCH(tblTeamSch[[#This Row],[Game Num]],[1]!tblSchedule[GameNum],0)),"")</f>
        <v>St Michael BB 4B#2</v>
      </c>
      <c r="M1797" s="10" t="str">
        <f>IFERROR(INDEX(IF(tblTeamSch[[#This Row],[1vs2]]=1,[1]!tblSchedule[Team 2 Name],[1]!tblSchedule[Team 1 Name]),MATCH(tblTeamSch[[#This Row],[Game Num]],[1]!tblSchedule[GameNum],0)),"")</f>
        <v>St. Albert BB 4B#2</v>
      </c>
      <c r="N1797" s="6" t="str" cm="1">
        <f t="array" ref="N179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7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797" s="6" t="str">
        <f>IFERROR(INDEX(#REF!,MATCH(tblTeamSch[[#This Row],[Team]],[1]!tblTeams[Team],0)),"")</f>
        <v/>
      </c>
      <c r="Q1797" s="6">
        <f>INDEX([1]!tblSchedule[Home Game],MATCH(tblTeamSch[[#This Row],[Game Num]],[1]!tblSchedule[GameNum],0))</f>
        <v>0</v>
      </c>
      <c r="R1797" s="7" t="e">
        <f>IF(COUNTIFS(tblTeamSch[Team],tblTeamSch[[#This Row],[Team]],#REF!,1)&gt;1,"Y","")</f>
        <v>#REF!</v>
      </c>
      <c r="S1797" s="6">
        <f>INDEX([1]!tblLoc[Score],MATCH(INDEX([1]!tblOrg[Loc],MATCH(tblTeamSch[[#This Row],[Org]],[1]!tblOrg[Organization],0)),[1]!tblLoc[Loc],0))</f>
        <v>7</v>
      </c>
      <c r="T1797" s="6" t="e">
        <f>INDEX([1]!tblLoc[Score],MATCH(INDEX([1]!tblOrg[Loc],MATCH(#REF!,[1]!tblOrg[Abbr],0)),[1]!tblLoc[Loc],0))</f>
        <v>#REF!</v>
      </c>
      <c r="U1797" s="6">
        <f>IFERROR(INDEX([1]!tblLoc[Score],MATCH(INDEX([1]!tblOrg[Loc],MATCH(INDEX(FacList,MATCH(tblTeamSch[[#This Row],[Facility]],INDEX(FacList,,1),0),3),[1]!tblOrg[Org Num],0)),[1]!tblLoc[Loc],0)),"")</f>
        <v>0</v>
      </c>
      <c r="V1797" s="6">
        <f>IF(OR(tblTeamSch[[#This Row],[Court]]="",tblTeamSch[[#This Row],[Home]]&gt;0),0,IF(tblTeamSch[[#This Row],[Court]]&lt;10,0,IF(tblTeamSch[[#This Row],[Home Court]]=10,0,10)))</f>
        <v>0</v>
      </c>
      <c r="W1797" s="6" t="e">
        <f>COUNTIFS(tblTeamSch[Travel Score for Game],10,tblTeamSch[Home],0,#REF!,#REF!)</f>
        <v>#REF!</v>
      </c>
      <c r="X1797" s="6" t="str">
        <f>IFERROR(INDEX(tblTeamSch[Overall Travel Score],MATCH(tblTeamSch[[#This Row],[Opponent]],tblTeamSch[Team],0)),"")</f>
        <v/>
      </c>
      <c r="Y1797" s="6" cm="1">
        <f t="array" ref="Y1797">IF(Y1796="Num",1,IF(Y1796="","",IF(Y1796+1&gt;TotalNumRegGames*2,"",Y1796+1)))</f>
        <v>1796</v>
      </c>
    </row>
    <row r="1798" spans="1:25" ht="13.35" customHeight="1" x14ac:dyDescent="0.3">
      <c r="A1798" s="6" cm="1">
        <f t="array" ref="A17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552</v>
      </c>
      <c r="B1798" s="6" cm="1">
        <f t="array" ref="B17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798" s="6">
        <f>IFERROR(INDEX([1]!tblSchedule[Week Game Scheduled],MATCH(tblTeamSch[[#This Row],[Game Num]],[1]!tblSchedule[GameNum],0)),"")</f>
        <v>50</v>
      </c>
      <c r="D1798" s="6">
        <f>IFERROR(INDEX([1]!tblSchedule[Round],MATCH(tblTeamSch[[#This Row],[Game Num]],[1]!tblSchedule[GameNum],0)),"")</f>
        <v>2</v>
      </c>
      <c r="E1798" s="6">
        <f>IFERROR(INDEX([1]!tblSchedule[Rnd Sch],MATCH(tblTeamSch[[#This Row],[Game Num]],[1]!tblSchedule[GameNum],0)),"")</f>
        <v>2</v>
      </c>
      <c r="F1798" s="6" t="str">
        <f>IFERROR(INDEX([1]!tblSchedule[DLC],MATCH(tblTeamSch[[#This Row],[Game Num]],[1]!tblSchedule[GameNum],0)),"")</f>
        <v>4B2AA</v>
      </c>
      <c r="G1798" s="7" t="str">
        <f>IFERROR(INDEX([1]!tblSchedule[Facility],MATCH(tblTeamSch[[#This Row],[Game Num]],[1]!tblSchedule[GameNum],0)),"")</f>
        <v>St. Margaret Mary PAC (smaller gym)</v>
      </c>
      <c r="H1798" s="8">
        <f>IFERROR(INDEX([1]!tblSchedule[Game Date],MATCH(tblTeamSch[[#This Row],[Game Num]],[1]!tblSchedule[GameNum],0)),"")</f>
        <v>46004</v>
      </c>
      <c r="I1798" s="9">
        <f>IFERROR(INDEX([1]!tblSchedule[Game Time],MATCH(tblTeamSch[[#This Row],[Game Num]],[1]!tblSchedule[GameNum],0)),"")</f>
        <v>0.47916666666666669</v>
      </c>
      <c r="J1798" s="10" t="str">
        <f>IFERROR(INDEX([1]!tblTeams[Organization],MATCH(tblTeamSch[[#This Row],[Team]],[1]!tblTeams[Team],0)),"")</f>
        <v>St. Michael</v>
      </c>
      <c r="K1798" s="10" t="str">
        <f>IFERROR(INDEX([1]!tblOrg[Abbr],MATCH(tblTeamSch[[#This Row],[Org]],[1]!tblOrg[Organization],0)),"")</f>
        <v>Mich</v>
      </c>
      <c r="L1798" s="10" t="str">
        <f>IFERROR(INDEX(IF(tblTeamSch[[#This Row],[1vs2]]=1,[1]!tblSchedule[Team 1 Name],[1]!tblSchedule[Team 2 Name]),MATCH(tblTeamSch[[#This Row],[Game Num]],[1]!tblSchedule[GameNum],0)),"")</f>
        <v>St Michael BB 4B#2</v>
      </c>
      <c r="M1798" s="10" t="str">
        <f>IFERROR(INDEX(IF(tblTeamSch[[#This Row],[1vs2]]=1,[1]!tblSchedule[Team 2 Name],[1]!tblSchedule[Team 1 Name]),MATCH(tblTeamSch[[#This Row],[Game Num]],[1]!tblSchedule[GameNum],0)),"")</f>
        <v>Notre Dame Academy BB 3/4 Boys #2</v>
      </c>
      <c r="N1798" s="6" t="str" cm="1">
        <f t="array" ref="N179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8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798" s="6" t="str">
        <f>IFERROR(INDEX(#REF!,MATCH(tblTeamSch[[#This Row],[Team]],[1]!tblTeams[Team],0)),"")</f>
        <v/>
      </c>
      <c r="Q1798" s="6">
        <f>INDEX([1]!tblSchedule[Home Game],MATCH(tblTeamSch[[#This Row],[Game Num]],[1]!tblSchedule[GameNum],0))</f>
        <v>0</v>
      </c>
      <c r="R1798" s="7" t="e">
        <f>IF(COUNTIFS(tblTeamSch[Team],tblTeamSch[[#This Row],[Team]],#REF!,1)&gt;1,"Y","")</f>
        <v>#REF!</v>
      </c>
      <c r="S1798" s="6">
        <f>INDEX([1]!tblLoc[Score],MATCH(INDEX([1]!tblOrg[Loc],MATCH(tblTeamSch[[#This Row],[Org]],[1]!tblOrg[Organization],0)),[1]!tblLoc[Loc],0))</f>
        <v>7</v>
      </c>
      <c r="T1798" s="6" t="e">
        <f>INDEX([1]!tblLoc[Score],MATCH(INDEX([1]!tblOrg[Loc],MATCH(#REF!,[1]!tblOrg[Abbr],0)),[1]!tblLoc[Loc],0))</f>
        <v>#REF!</v>
      </c>
      <c r="U1798" s="6">
        <f>IFERROR(INDEX([1]!tblLoc[Score],MATCH(INDEX([1]!tblOrg[Loc],MATCH(INDEX(FacList,MATCH(tblTeamSch[[#This Row],[Facility]],INDEX(FacList,,1),0),3),[1]!tblOrg[Org Num],0)),[1]!tblLoc[Loc],0)),"")</f>
        <v>0</v>
      </c>
      <c r="V1798" s="6">
        <f>IF(OR(tblTeamSch[[#This Row],[Court]]="",tblTeamSch[[#This Row],[Home]]&gt;0),0,IF(tblTeamSch[[#This Row],[Court]]&lt;10,0,IF(tblTeamSch[[#This Row],[Home Court]]=10,0,10)))</f>
        <v>0</v>
      </c>
      <c r="W1798" s="6" t="e">
        <f>COUNTIFS(tblTeamSch[Travel Score for Game],10,tblTeamSch[Home],0,#REF!,#REF!)</f>
        <v>#REF!</v>
      </c>
      <c r="X1798" s="6" t="str">
        <f>IFERROR(INDEX(tblTeamSch[Overall Travel Score],MATCH(tblTeamSch[[#This Row],[Opponent]],tblTeamSch[Team],0)),"")</f>
        <v/>
      </c>
      <c r="Y1798" s="6" cm="1">
        <f t="array" ref="Y1798">IF(Y1797="Num",1,IF(Y1797="","",IF(Y1797+1&gt;TotalNumRegGames*2,"",Y1797+1)))</f>
        <v>1797</v>
      </c>
    </row>
    <row r="1799" spans="1:25" ht="13.35" customHeight="1" x14ac:dyDescent="0.3">
      <c r="A1799" s="6" cm="1">
        <f t="array" ref="A17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559</v>
      </c>
      <c r="B1799" s="6" cm="1">
        <f t="array" ref="B17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799" s="6">
        <f>IFERROR(INDEX([1]!tblSchedule[Week Game Scheduled],MATCH(tblTeamSch[[#This Row],[Game Num]],[1]!tblSchedule[GameNum],0)),"")</f>
        <v>5</v>
      </c>
      <c r="D1799" s="6">
        <f>IFERROR(INDEX([1]!tblSchedule[Round],MATCH(tblTeamSch[[#This Row],[Game Num]],[1]!tblSchedule[GameNum],0)),"")</f>
        <v>3</v>
      </c>
      <c r="E1799" s="6">
        <f>IFERROR(INDEX([1]!tblSchedule[Rnd Sch],MATCH(tblTeamSch[[#This Row],[Game Num]],[1]!tblSchedule[GameNum],0)),"")</f>
        <v>3</v>
      </c>
      <c r="F1799" s="6" t="str">
        <f>IFERROR(INDEX([1]!tblSchedule[DLC],MATCH(tblTeamSch[[#This Row],[Game Num]],[1]!tblSchedule[GameNum],0)),"")</f>
        <v>4B2AA</v>
      </c>
      <c r="G1799" s="7" t="str">
        <f>IFERROR(INDEX([1]!tblSchedule[Facility],MATCH(tblTeamSch[[#This Row],[Game Num]],[1]!tblSchedule[GameNum],0)),"")</f>
        <v>St. Michael Community Center</v>
      </c>
      <c r="H1799" s="8">
        <f>IFERROR(INDEX([1]!tblSchedule[Game Date],MATCH(tblTeamSch[[#This Row],[Game Num]],[1]!tblSchedule[GameNum],0)),"")</f>
        <v>46025</v>
      </c>
      <c r="I1799" s="9">
        <f>IFERROR(INDEX([1]!tblSchedule[Game Time],MATCH(tblTeamSch[[#This Row],[Game Num]],[1]!tblSchedule[GameNum],0)),"")</f>
        <v>0.54166666666666663</v>
      </c>
      <c r="J1799" s="10" t="str">
        <f>IFERROR(INDEX([1]!tblTeams[Organization],MATCH(tblTeamSch[[#This Row],[Team]],[1]!tblTeams[Team],0)),"")</f>
        <v>St. Michael</v>
      </c>
      <c r="K1799" s="10" t="str">
        <f>IFERROR(INDEX([1]!tblOrg[Abbr],MATCH(tblTeamSch[[#This Row],[Org]],[1]!tblOrg[Organization],0)),"")</f>
        <v>Mich</v>
      </c>
      <c r="L1799" s="10" t="str">
        <f>IFERROR(INDEX(IF(tblTeamSch[[#This Row],[1vs2]]=1,[1]!tblSchedule[Team 1 Name],[1]!tblSchedule[Team 2 Name]),MATCH(tblTeamSch[[#This Row],[Game Num]],[1]!tblSchedule[GameNum],0)),"")</f>
        <v>St Michael BB 4B#2</v>
      </c>
      <c r="M1799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1799" s="6" t="str" cm="1">
        <f t="array" ref="N179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79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799" s="6" t="str">
        <f>IFERROR(INDEX(#REF!,MATCH(tblTeamSch[[#This Row],[Team]],[1]!tblTeams[Team],0)),"")</f>
        <v/>
      </c>
      <c r="Q1799" s="6">
        <f>INDEX([1]!tblSchedule[Home Game],MATCH(tblTeamSch[[#This Row],[Game Num]],[1]!tblSchedule[GameNum],0))</f>
        <v>1</v>
      </c>
      <c r="R1799" s="7" t="e">
        <f>IF(COUNTIFS(tblTeamSch[Team],tblTeamSch[[#This Row],[Team]],#REF!,1)&gt;1,"Y","")</f>
        <v>#REF!</v>
      </c>
      <c r="S1799" s="6">
        <f>INDEX([1]!tblLoc[Score],MATCH(INDEX([1]!tblOrg[Loc],MATCH(tblTeamSch[[#This Row],[Org]],[1]!tblOrg[Organization],0)),[1]!tblLoc[Loc],0))</f>
        <v>7</v>
      </c>
      <c r="T1799" s="6" t="e">
        <f>INDEX([1]!tblLoc[Score],MATCH(INDEX([1]!tblOrg[Loc],MATCH(#REF!,[1]!tblOrg[Abbr],0)),[1]!tblLoc[Loc],0))</f>
        <v>#REF!</v>
      </c>
      <c r="U1799" s="6">
        <f>IFERROR(INDEX([1]!tblLoc[Score],MATCH(INDEX([1]!tblOrg[Loc],MATCH(INDEX(FacList,MATCH(tblTeamSch[[#This Row],[Facility]],INDEX(FacList,,1),0),3),[1]!tblOrg[Org Num],0)),[1]!tblLoc[Loc],0)),"")</f>
        <v>7</v>
      </c>
      <c r="V1799" s="6">
        <f>IF(OR(tblTeamSch[[#This Row],[Court]]="",tblTeamSch[[#This Row],[Home]]&gt;0),0,IF(tblTeamSch[[#This Row],[Court]]&lt;10,0,IF(tblTeamSch[[#This Row],[Home Court]]=10,0,10)))</f>
        <v>0</v>
      </c>
      <c r="W1799" s="6" t="e">
        <f>COUNTIFS(tblTeamSch[Travel Score for Game],10,tblTeamSch[Home],0,#REF!,#REF!)</f>
        <v>#REF!</v>
      </c>
      <c r="X1799" s="6" t="str">
        <f>IFERROR(INDEX(tblTeamSch[Overall Travel Score],MATCH(tblTeamSch[[#This Row],[Opponent]],tblTeamSch[Team],0)),"")</f>
        <v/>
      </c>
      <c r="Y1799" s="6" cm="1">
        <f t="array" ref="Y1799">IF(Y1798="Num",1,IF(Y1798="","",IF(Y1798+1&gt;TotalNumRegGames*2,"",Y1798+1)))</f>
        <v>1798</v>
      </c>
    </row>
    <row r="1800" spans="1:25" ht="13.35" customHeight="1" x14ac:dyDescent="0.3">
      <c r="A1800" s="6" cm="1">
        <f t="array" ref="A18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563</v>
      </c>
      <c r="B1800" s="6" cm="1">
        <f t="array" ref="B18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0" s="6">
        <f>IFERROR(INDEX([1]!tblSchedule[Week Game Scheduled],MATCH(tblTeamSch[[#This Row],[Game Num]],[1]!tblSchedule[GameNum],0)),"")</f>
        <v>6</v>
      </c>
      <c r="D1800" s="6">
        <f>IFERROR(INDEX([1]!tblSchedule[Round],MATCH(tblTeamSch[[#This Row],[Game Num]],[1]!tblSchedule[GameNum],0)),"")</f>
        <v>4</v>
      </c>
      <c r="E1800" s="6">
        <f>IFERROR(INDEX([1]!tblSchedule[Rnd Sch],MATCH(tblTeamSch[[#This Row],[Game Num]],[1]!tblSchedule[GameNum],0)),"")</f>
        <v>4</v>
      </c>
      <c r="F1800" s="6" t="str">
        <f>IFERROR(INDEX([1]!tblSchedule[DLC],MATCH(tblTeamSch[[#This Row],[Game Num]],[1]!tblSchedule[GameNum],0)),"")</f>
        <v>4B2AA</v>
      </c>
      <c r="G1800" s="7" t="str">
        <f>IFERROR(INDEX([1]!tblSchedule[Facility],MATCH(tblTeamSch[[#This Row],[Game Num]],[1]!tblSchedule[GameNum],0)),"")</f>
        <v>St. Agnes Gym</v>
      </c>
      <c r="H1800" s="8">
        <f>IFERROR(INDEX([1]!tblSchedule[Game Date],MATCH(tblTeamSch[[#This Row],[Game Num]],[1]!tblSchedule[GameNum],0)),"")</f>
        <v>46032</v>
      </c>
      <c r="I1800" s="9">
        <f>IFERROR(INDEX([1]!tblSchedule[Game Time],MATCH(tblTeamSch[[#This Row],[Game Num]],[1]!tblSchedule[GameNum],0)),"")</f>
        <v>0.5</v>
      </c>
      <c r="J1800" s="10" t="str">
        <f>IFERROR(INDEX([1]!tblTeams[Organization],MATCH(tblTeamSch[[#This Row],[Team]],[1]!tblTeams[Team],0)),"")</f>
        <v>St. Michael</v>
      </c>
      <c r="K1800" s="10" t="str">
        <f>IFERROR(INDEX([1]!tblOrg[Abbr],MATCH(tblTeamSch[[#This Row],[Org]],[1]!tblOrg[Organization],0)),"")</f>
        <v>Mich</v>
      </c>
      <c r="L1800" s="10" t="str">
        <f>IFERROR(INDEX(IF(tblTeamSch[[#This Row],[1vs2]]=1,[1]!tblSchedule[Team 1 Name],[1]!tblSchedule[Team 2 Name]),MATCH(tblTeamSch[[#This Row],[Game Num]],[1]!tblSchedule[GameNum],0)),"")</f>
        <v>St Michael BB 4B#2</v>
      </c>
      <c r="M1800" s="10" t="str">
        <f>IFERROR(INDEX(IF(tblTeamSch[[#This Row],[1vs2]]=1,[1]!tblSchedule[Team 2 Name],[1]!tblSchedule[Team 1 Name]),MATCH(tblTeamSch[[#This Row],[Game Num]],[1]!tblSchedule[GameNum],0)),"")</f>
        <v>St Agnes BB 4B#2</v>
      </c>
      <c r="N1800" s="6" t="str" cm="1">
        <f t="array" ref="N180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0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00" s="6" t="str">
        <f>IFERROR(INDEX(#REF!,MATCH(tblTeamSch[[#This Row],[Team]],[1]!tblTeams[Team],0)),"")</f>
        <v/>
      </c>
      <c r="Q1800" s="6">
        <f>INDEX([1]!tblSchedule[Home Game],MATCH(tblTeamSch[[#This Row],[Game Num]],[1]!tblSchedule[GameNum],0))</f>
        <v>1</v>
      </c>
      <c r="R1800" s="7" t="e">
        <f>IF(COUNTIFS(tblTeamSch[Team],tblTeamSch[[#This Row],[Team]],#REF!,1)&gt;1,"Y","")</f>
        <v>#REF!</v>
      </c>
      <c r="S1800" s="6">
        <f>INDEX([1]!tblLoc[Score],MATCH(INDEX([1]!tblOrg[Loc],MATCH(tblTeamSch[[#This Row],[Org]],[1]!tblOrg[Organization],0)),[1]!tblLoc[Loc],0))</f>
        <v>7</v>
      </c>
      <c r="T1800" s="6" t="e">
        <f>INDEX([1]!tblLoc[Score],MATCH(INDEX([1]!tblOrg[Loc],MATCH(#REF!,[1]!tblOrg[Abbr],0)),[1]!tblLoc[Loc],0))</f>
        <v>#REF!</v>
      </c>
      <c r="U1800" s="6">
        <f>IFERROR(INDEX([1]!tblLoc[Score],MATCH(INDEX([1]!tblOrg[Loc],MATCH(INDEX(FacList,MATCH(tblTeamSch[[#This Row],[Facility]],INDEX(FacList,,1),0),3),[1]!tblOrg[Org Num],0)),[1]!tblLoc[Loc],0)),"")</f>
        <v>0</v>
      </c>
      <c r="V1800" s="6">
        <f>IF(OR(tblTeamSch[[#This Row],[Court]]="",tblTeamSch[[#This Row],[Home]]&gt;0),0,IF(tblTeamSch[[#This Row],[Court]]&lt;10,0,IF(tblTeamSch[[#This Row],[Home Court]]=10,0,10)))</f>
        <v>0</v>
      </c>
      <c r="W1800" s="6" t="e">
        <f>COUNTIFS(tblTeamSch[Travel Score for Game],10,tblTeamSch[Home],0,#REF!,#REF!)</f>
        <v>#REF!</v>
      </c>
      <c r="X1800" s="6" t="str">
        <f>IFERROR(INDEX(tblTeamSch[Overall Travel Score],MATCH(tblTeamSch[[#This Row],[Opponent]],tblTeamSch[Team],0)),"")</f>
        <v/>
      </c>
      <c r="Y1800" s="6" cm="1">
        <f t="array" ref="Y1800">IF(Y1799="Num",1,IF(Y1799="","",IF(Y1799+1&gt;TotalNumRegGames*2,"",Y1799+1)))</f>
        <v>1799</v>
      </c>
    </row>
    <row r="1801" spans="1:25" ht="13.35" customHeight="1" x14ac:dyDescent="0.3">
      <c r="A1801" s="6" cm="1">
        <f t="array" ref="A18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569</v>
      </c>
      <c r="B1801" s="6" cm="1">
        <f t="array" ref="B18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1" s="6">
        <f>IFERROR(INDEX([1]!tblSchedule[Week Game Scheduled],MATCH(tblTeamSch[[#This Row],[Game Num]],[1]!tblSchedule[GameNum],0)),"")</f>
        <v>7</v>
      </c>
      <c r="D1801" s="6">
        <f>IFERROR(INDEX([1]!tblSchedule[Round],MATCH(tblTeamSch[[#This Row],[Game Num]],[1]!tblSchedule[GameNum],0)),"")</f>
        <v>5</v>
      </c>
      <c r="E1801" s="6">
        <f>IFERROR(INDEX([1]!tblSchedule[Rnd Sch],MATCH(tblTeamSch[[#This Row],[Game Num]],[1]!tblSchedule[GameNum],0)),"")</f>
        <v>5</v>
      </c>
      <c r="F1801" s="6" t="str">
        <f>IFERROR(INDEX([1]!tblSchedule[DLC],MATCH(tblTeamSch[[#This Row],[Game Num]],[1]!tblSchedule[GameNum],0)),"")</f>
        <v>4B2AA</v>
      </c>
      <c r="G1801" s="7" t="str">
        <f>IFERROR(INDEX([1]!tblSchedule[Facility],MATCH(tblTeamSch[[#This Row],[Game Num]],[1]!tblSchedule[GameNum],0)),"")</f>
        <v>Holy Spirit Gym</v>
      </c>
      <c r="H1801" s="8">
        <f>IFERROR(INDEX([1]!tblSchedule[Game Date],MATCH(tblTeamSch[[#This Row],[Game Num]],[1]!tblSchedule[GameNum],0)),"")</f>
        <v>46039</v>
      </c>
      <c r="I1801" s="9">
        <f>IFERROR(INDEX([1]!tblSchedule[Game Time],MATCH(tblTeamSch[[#This Row],[Game Num]],[1]!tblSchedule[GameNum],0)),"")</f>
        <v>0.54166666666666663</v>
      </c>
      <c r="J1801" s="10" t="str">
        <f>IFERROR(INDEX([1]!tblTeams[Organization],MATCH(tblTeamSch[[#This Row],[Team]],[1]!tblTeams[Team],0)),"")</f>
        <v>St. Michael</v>
      </c>
      <c r="K1801" s="10" t="str">
        <f>IFERROR(INDEX([1]!tblOrg[Abbr],MATCH(tblTeamSch[[#This Row],[Org]],[1]!tblOrg[Organization],0)),"")</f>
        <v>Mich</v>
      </c>
      <c r="L1801" s="10" t="str">
        <f>IFERROR(INDEX(IF(tblTeamSch[[#This Row],[1vs2]]=1,[1]!tblSchedule[Team 1 Name],[1]!tblSchedule[Team 2 Name]),MATCH(tblTeamSch[[#This Row],[Game Num]],[1]!tblSchedule[GameNum],0)),"")</f>
        <v>St Michael BB 4B#2</v>
      </c>
      <c r="M1801" s="10" t="str">
        <f>IFERROR(INDEX(IF(tblTeamSch[[#This Row],[1vs2]]=1,[1]!tblSchedule[Team 2 Name],[1]!tblSchedule[Team 1 Name]),MATCH(tblTeamSch[[#This Row],[Game Num]],[1]!tblSchedule[GameNum],0)),"")</f>
        <v>Holy Spirit BBB 4#2</v>
      </c>
      <c r="N1801" s="6" t="str" cm="1">
        <f t="array" ref="N180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0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801" s="6" t="str">
        <f>IFERROR(INDEX(#REF!,MATCH(tblTeamSch[[#This Row],[Team]],[1]!tblTeams[Team],0)),"")</f>
        <v/>
      </c>
      <c r="Q1801" s="6">
        <f>INDEX([1]!tblSchedule[Home Game],MATCH(tblTeamSch[[#This Row],[Game Num]],[1]!tblSchedule[GameNum],0))</f>
        <v>1</v>
      </c>
      <c r="R1801" s="7" t="e">
        <f>IF(COUNTIFS(tblTeamSch[Team],tblTeamSch[[#This Row],[Team]],#REF!,1)&gt;1,"Y","")</f>
        <v>#REF!</v>
      </c>
      <c r="S1801" s="6">
        <f>INDEX([1]!tblLoc[Score],MATCH(INDEX([1]!tblOrg[Loc],MATCH(tblTeamSch[[#This Row],[Org]],[1]!tblOrg[Organization],0)),[1]!tblLoc[Loc],0))</f>
        <v>7</v>
      </c>
      <c r="T1801" s="6" t="e">
        <f>INDEX([1]!tblLoc[Score],MATCH(INDEX([1]!tblOrg[Loc],MATCH(#REF!,[1]!tblOrg[Abbr],0)),[1]!tblLoc[Loc],0))</f>
        <v>#REF!</v>
      </c>
      <c r="U1801" s="6">
        <f>IFERROR(INDEX([1]!tblLoc[Score],MATCH(INDEX([1]!tblOrg[Loc],MATCH(INDEX(FacList,MATCH(tblTeamSch[[#This Row],[Facility]],INDEX(FacList,,1),0),3),[1]!tblOrg[Org Num],0)),[1]!tblLoc[Loc],0)),"")</f>
        <v>0</v>
      </c>
      <c r="V1801" s="6">
        <f>IF(OR(tblTeamSch[[#This Row],[Court]]="",tblTeamSch[[#This Row],[Home]]&gt;0),0,IF(tblTeamSch[[#This Row],[Court]]&lt;10,0,IF(tblTeamSch[[#This Row],[Home Court]]=10,0,10)))</f>
        <v>0</v>
      </c>
      <c r="W1801" s="6" t="e">
        <f>COUNTIFS(tblTeamSch[Travel Score for Game],10,tblTeamSch[Home],0,#REF!,#REF!)</f>
        <v>#REF!</v>
      </c>
      <c r="X1801" s="6" t="str">
        <f>IFERROR(INDEX(tblTeamSch[Overall Travel Score],MATCH(tblTeamSch[[#This Row],[Opponent]],tblTeamSch[Team],0)),"")</f>
        <v/>
      </c>
      <c r="Y1801" s="6" cm="1">
        <f t="array" ref="Y1801">IF(Y1800="Num",1,IF(Y1800="","",IF(Y1800+1&gt;TotalNumRegGames*2,"",Y1800+1)))</f>
        <v>1800</v>
      </c>
    </row>
    <row r="1802" spans="1:25" ht="13.35" customHeight="1" x14ac:dyDescent="0.3">
      <c r="A1802" s="6" cm="1">
        <f t="array" ref="A18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574</v>
      </c>
      <c r="B1802" s="6" cm="1">
        <f t="array" ref="B18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2" s="6">
        <f>IFERROR(INDEX([1]!tblSchedule[Week Game Scheduled],MATCH(tblTeamSch[[#This Row],[Game Num]],[1]!tblSchedule[GameNum],0)),"")</f>
        <v>8</v>
      </c>
      <c r="D1802" s="6">
        <f>IFERROR(INDEX([1]!tblSchedule[Round],MATCH(tblTeamSch[[#This Row],[Game Num]],[1]!tblSchedule[GameNum],0)),"")</f>
        <v>6</v>
      </c>
      <c r="E1802" s="6">
        <f>IFERROR(INDEX([1]!tblSchedule[Rnd Sch],MATCH(tblTeamSch[[#This Row],[Game Num]],[1]!tblSchedule[GameNum],0)),"")</f>
        <v>6</v>
      </c>
      <c r="F1802" s="6" t="str">
        <f>IFERROR(INDEX([1]!tblSchedule[DLC],MATCH(tblTeamSch[[#This Row],[Game Num]],[1]!tblSchedule[GameNum],0)),"")</f>
        <v>4B2AA</v>
      </c>
      <c r="G1802" s="7" t="str">
        <f>IFERROR(INDEX([1]!tblSchedule[Facility],MATCH(tblTeamSch[[#This Row],[Game Num]],[1]!tblSchedule[GameNum],0)),"")</f>
        <v>St. Athanasius Hornets Nest (gym)</v>
      </c>
      <c r="H1802" s="8">
        <f>IFERROR(INDEX([1]!tblSchedule[Game Date],MATCH(tblTeamSch[[#This Row],[Game Num]],[1]!tblSchedule[GameNum],0)),"")</f>
        <v>46046</v>
      </c>
      <c r="I1802" s="9">
        <f>IFERROR(INDEX([1]!tblSchedule[Game Time],MATCH(tblTeamSch[[#This Row],[Game Num]],[1]!tblSchedule[GameNum],0)),"")</f>
        <v>0.45833333333333331</v>
      </c>
      <c r="J1802" s="10" t="str">
        <f>IFERROR(INDEX([1]!tblTeams[Organization],MATCH(tblTeamSch[[#This Row],[Team]],[1]!tblTeams[Team],0)),"")</f>
        <v>St. Michael</v>
      </c>
      <c r="K1802" s="10" t="str">
        <f>IFERROR(INDEX([1]!tblOrg[Abbr],MATCH(tblTeamSch[[#This Row],[Org]],[1]!tblOrg[Organization],0)),"")</f>
        <v>Mich</v>
      </c>
      <c r="L1802" s="10" t="str">
        <f>IFERROR(INDEX(IF(tblTeamSch[[#This Row],[1vs2]]=1,[1]!tblSchedule[Team 1 Name],[1]!tblSchedule[Team 2 Name]),MATCH(tblTeamSch[[#This Row],[Game Num]],[1]!tblSchedule[GameNum],0)),"")</f>
        <v>St Michael BB 4B#2</v>
      </c>
      <c r="M1802" s="10" t="str">
        <f>IFERROR(INDEX(IF(tblTeamSch[[#This Row],[1vs2]]=1,[1]!tblSchedule[Team 2 Name],[1]!tblSchedule[Team 1 Name]),MATCH(tblTeamSch[[#This Row],[Game Num]],[1]!tblSchedule[GameNum],0)),"")</f>
        <v>St Gabriel Basketball 3/4 B Boys</v>
      </c>
      <c r="N1802" s="6" t="str" cm="1">
        <f t="array" ref="N180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80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802" s="6" t="str">
        <f>IFERROR(INDEX(#REF!,MATCH(tblTeamSch[[#This Row],[Team]],[1]!tblTeams[Team],0)),"")</f>
        <v/>
      </c>
      <c r="Q1802" s="6">
        <f>INDEX([1]!tblSchedule[Home Game],MATCH(tblTeamSch[[#This Row],[Game Num]],[1]!tblSchedule[GameNum],0))</f>
        <v>0</v>
      </c>
      <c r="R1802" s="7" t="e">
        <f>IF(COUNTIFS(tblTeamSch[Team],tblTeamSch[[#This Row],[Team]],#REF!,1)&gt;1,"Y","")</f>
        <v>#REF!</v>
      </c>
      <c r="S1802" s="6">
        <f>INDEX([1]!tblLoc[Score],MATCH(INDEX([1]!tblOrg[Loc],MATCH(tblTeamSch[[#This Row],[Org]],[1]!tblOrg[Organization],0)),[1]!tblLoc[Loc],0))</f>
        <v>7</v>
      </c>
      <c r="T1802" s="6" t="e">
        <f>INDEX([1]!tblLoc[Score],MATCH(INDEX([1]!tblOrg[Loc],MATCH(#REF!,[1]!tblOrg[Abbr],0)),[1]!tblLoc[Loc],0))</f>
        <v>#REF!</v>
      </c>
      <c r="U1802" s="6">
        <f>IFERROR(INDEX([1]!tblLoc[Score],MATCH(INDEX([1]!tblOrg[Loc],MATCH(INDEX(FacList,MATCH(tblTeamSch[[#This Row],[Facility]],INDEX(FacList,,1),0),3),[1]!tblOrg[Org Num],0)),[1]!tblLoc[Loc],0)),"")</f>
        <v>7</v>
      </c>
      <c r="V1802" s="6">
        <f>IF(OR(tblTeamSch[[#This Row],[Court]]="",tblTeamSch[[#This Row],[Home]]&gt;0),0,IF(tblTeamSch[[#This Row],[Court]]&lt;10,0,IF(tblTeamSch[[#This Row],[Home Court]]=10,0,10)))</f>
        <v>0</v>
      </c>
      <c r="W1802" s="6" t="e">
        <f>COUNTIFS(tblTeamSch[Travel Score for Game],10,tblTeamSch[Home],0,#REF!,#REF!)</f>
        <v>#REF!</v>
      </c>
      <c r="X1802" s="6" t="str">
        <f>IFERROR(INDEX(tblTeamSch[Overall Travel Score],MATCH(tblTeamSch[[#This Row],[Opponent]],tblTeamSch[Team],0)),"")</f>
        <v/>
      </c>
      <c r="Y1802" s="6" cm="1">
        <f t="array" ref="Y1802">IF(Y1801="Num",1,IF(Y1801="","",IF(Y1801+1&gt;TotalNumRegGames*2,"",Y1801+1)))</f>
        <v>1801</v>
      </c>
    </row>
    <row r="1803" spans="1:25" ht="13.35" customHeight="1" x14ac:dyDescent="0.3">
      <c r="A1803" s="6" cm="1">
        <f t="array" ref="A18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579</v>
      </c>
      <c r="B1803" s="6" cm="1">
        <f t="array" ref="B18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3" s="6">
        <f>IFERROR(INDEX([1]!tblSchedule[Week Game Scheduled],MATCH(tblTeamSch[[#This Row],[Game Num]],[1]!tblSchedule[GameNum],0)),"")</f>
        <v>9</v>
      </c>
      <c r="D1803" s="6">
        <f>IFERROR(INDEX([1]!tblSchedule[Round],MATCH(tblTeamSch[[#This Row],[Game Num]],[1]!tblSchedule[GameNum],0)),"")</f>
        <v>7</v>
      </c>
      <c r="E1803" s="6">
        <f>IFERROR(INDEX([1]!tblSchedule[Rnd Sch],MATCH(tblTeamSch[[#This Row],[Game Num]],[1]!tblSchedule[GameNum],0)),"")</f>
        <v>7</v>
      </c>
      <c r="F1803" s="6" t="str">
        <f>IFERROR(INDEX([1]!tblSchedule[DLC],MATCH(tblTeamSch[[#This Row],[Game Num]],[1]!tblSchedule[GameNum],0)),"")</f>
        <v>4B2AA</v>
      </c>
      <c r="G1803" s="7" t="str">
        <f>IFERROR(INDEX([1]!tblSchedule[Facility],MATCH(tblTeamSch[[#This Row],[Game Num]],[1]!tblSchedule[GameNum],0)),"")</f>
        <v>Saint Andrew Academy Gym</v>
      </c>
      <c r="H1803" s="8">
        <f>IFERROR(INDEX([1]!tblSchedule[Game Date],MATCH(tblTeamSch[[#This Row],[Game Num]],[1]!tblSchedule[GameNum],0)),"")</f>
        <v>46053</v>
      </c>
      <c r="I1803" s="9">
        <f>IFERROR(INDEX([1]!tblSchedule[Game Time],MATCH(tblTeamSch[[#This Row],[Game Num]],[1]!tblSchedule[GameNum],0)),"")</f>
        <v>0.54166666666666663</v>
      </c>
      <c r="J1803" s="10" t="str">
        <f>IFERROR(INDEX([1]!tblTeams[Organization],MATCH(tblTeamSch[[#This Row],[Team]],[1]!tblTeams[Team],0)),"")</f>
        <v>St. Michael</v>
      </c>
      <c r="K1803" s="10" t="str">
        <f>IFERROR(INDEX([1]!tblOrg[Abbr],MATCH(tblTeamSch[[#This Row],[Org]],[1]!tblOrg[Organization],0)),"")</f>
        <v>Mich</v>
      </c>
      <c r="L1803" s="10" t="str">
        <f>IFERROR(INDEX(IF(tblTeamSch[[#This Row],[1vs2]]=1,[1]!tblSchedule[Team 1 Name],[1]!tblSchedule[Team 2 Name]),MATCH(tblTeamSch[[#This Row],[Game Num]],[1]!tblSchedule[GameNum],0)),"")</f>
        <v>St Michael BB 4B#2</v>
      </c>
      <c r="M1803" s="10" t="str">
        <f>IFERROR(INDEX(IF(tblTeamSch[[#This Row],[1vs2]]=1,[1]!tblSchedule[Team 2 Name],[1]!tblSchedule[Team 1 Name]),MATCH(tblTeamSch[[#This Row],[Game Num]],[1]!tblSchedule[GameNum],0)),"")</f>
        <v>St. Mary BB 4B - Blue</v>
      </c>
      <c r="N1803" s="6" t="str" cm="1">
        <f t="array" ref="N180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80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803" s="6" t="str">
        <f>IFERROR(INDEX(#REF!,MATCH(tblTeamSch[[#This Row],[Team]],[1]!tblTeams[Team],0)),"")</f>
        <v/>
      </c>
      <c r="Q1803" s="6">
        <f>INDEX([1]!tblSchedule[Home Game],MATCH(tblTeamSch[[#This Row],[Game Num]],[1]!tblSchedule[GameNum],0))</f>
        <v>0</v>
      </c>
      <c r="R1803" s="7" t="e">
        <f>IF(COUNTIFS(tblTeamSch[Team],tblTeamSch[[#This Row],[Team]],#REF!,1)&gt;1,"Y","")</f>
        <v>#REF!</v>
      </c>
      <c r="S1803" s="6">
        <f>INDEX([1]!tblLoc[Score],MATCH(INDEX([1]!tblOrg[Loc],MATCH(tblTeamSch[[#This Row],[Org]],[1]!tblOrg[Organization],0)),[1]!tblLoc[Loc],0))</f>
        <v>7</v>
      </c>
      <c r="T1803" s="6" t="e">
        <f>INDEX([1]!tblLoc[Score],MATCH(INDEX([1]!tblOrg[Loc],MATCH(#REF!,[1]!tblOrg[Abbr],0)),[1]!tblLoc[Loc],0))</f>
        <v>#REF!</v>
      </c>
      <c r="U1803" s="6">
        <f>IFERROR(INDEX([1]!tblLoc[Score],MATCH(INDEX([1]!tblOrg[Loc],MATCH(INDEX(FacList,MATCH(tblTeamSch[[#This Row],[Facility]],INDEX(FacList,,1),0),3),[1]!tblOrg[Org Num],0)),[1]!tblLoc[Loc],0)),"")</f>
        <v>10</v>
      </c>
      <c r="V1803" s="6">
        <f>IF(OR(tblTeamSch[[#This Row],[Court]]="",tblTeamSch[[#This Row],[Home]]&gt;0),0,IF(tblTeamSch[[#This Row],[Court]]&lt;10,0,IF(tblTeamSch[[#This Row],[Home Court]]=10,0,10)))</f>
        <v>10</v>
      </c>
      <c r="W1803" s="6" t="e">
        <f>COUNTIFS(tblTeamSch[Travel Score for Game],10,tblTeamSch[Home],0,#REF!,#REF!)</f>
        <v>#REF!</v>
      </c>
      <c r="X1803" s="6" t="str">
        <f>IFERROR(INDEX(tblTeamSch[Overall Travel Score],MATCH(tblTeamSch[[#This Row],[Opponent]],tblTeamSch[Team],0)),"")</f>
        <v/>
      </c>
      <c r="Y1803" s="6" cm="1">
        <f t="array" ref="Y1803">IF(Y1802="Num",1,IF(Y1802="","",IF(Y1802+1&gt;TotalNumRegGames*2,"",Y1802+1)))</f>
        <v>1802</v>
      </c>
    </row>
    <row r="1804" spans="1:25" ht="13.35" customHeight="1" x14ac:dyDescent="0.3">
      <c r="A1804" s="6" cm="1">
        <f t="array" ref="A18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661</v>
      </c>
      <c r="B1804" s="6" cm="1">
        <f t="array" ref="B18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4" s="6">
        <f>IFERROR(INDEX([1]!tblSchedule[Week Game Scheduled],MATCH(tblTeamSch[[#This Row],[Game Num]],[1]!tblSchedule[GameNum],0)),"")</f>
        <v>50</v>
      </c>
      <c r="D1804" s="6">
        <f>IFERROR(INDEX([1]!tblSchedule[Round],MATCH(tblTeamSch[[#This Row],[Game Num]],[1]!tblSchedule[GameNum],0)),"")</f>
        <v>2</v>
      </c>
      <c r="E1804" s="6">
        <f>IFERROR(INDEX([1]!tblSchedule[Rnd Sch],MATCH(tblTeamSch[[#This Row],[Game Num]],[1]!tblSchedule[GameNum],0)),"")</f>
        <v>2</v>
      </c>
      <c r="F1804" s="6" t="str">
        <f>IFERROR(INDEX([1]!tblSchedule[DLC],MATCH(tblTeamSch[[#This Row],[Game Num]],[1]!tblSchedule[GameNum],0)),"")</f>
        <v>4B3</v>
      </c>
      <c r="G1804" s="7" t="str">
        <f>IFERROR(INDEX([1]!tblSchedule[Facility],MATCH(tblTeamSch[[#This Row],[Game Num]],[1]!tblSchedule[GameNum],0)),"")</f>
        <v>St. Michael Community Center</v>
      </c>
      <c r="H1804" s="8">
        <f>IFERROR(INDEX([1]!tblSchedule[Game Date],MATCH(tblTeamSch[[#This Row],[Game Num]],[1]!tblSchedule[GameNum],0)),"")</f>
        <v>46004</v>
      </c>
      <c r="I1804" s="9">
        <f>IFERROR(INDEX([1]!tblSchedule[Game Time],MATCH(tblTeamSch[[#This Row],[Game Num]],[1]!tblSchedule[GameNum],0)),"")</f>
        <v>0.58333333333333337</v>
      </c>
      <c r="J1804" s="10" t="str">
        <f>IFERROR(INDEX([1]!tblTeams[Organization],MATCH(tblTeamSch[[#This Row],[Team]],[1]!tblTeams[Team],0)),"")</f>
        <v>St. Michael</v>
      </c>
      <c r="K1804" s="10" t="str">
        <f>IFERROR(INDEX([1]!tblOrg[Abbr],MATCH(tblTeamSch[[#This Row],[Org]],[1]!tblOrg[Organization],0)),"")</f>
        <v>Mich</v>
      </c>
      <c r="L1804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4" s="10" t="str">
        <f>IFERROR(INDEX(IF(tblTeamSch[[#This Row],[1vs2]]=1,[1]!tblSchedule[Team 2 Name],[1]!tblSchedule[Team 1 Name]),MATCH(tblTeamSch[[#This Row],[Game Num]],[1]!tblSchedule[GameNum],0)),"")</f>
        <v>Holy Trinity BB 3/4B #3 Purple</v>
      </c>
      <c r="N1804" s="6"/>
      <c r="O1804" s="6"/>
      <c r="P1804" s="6"/>
      <c r="Q1804" s="6">
        <f>INDEX([1]!tblSchedule[Home Game],MATCH(tblTeamSch[[#This Row],[Game Num]],[1]!tblSchedule[GameNum],0))</f>
        <v>1</v>
      </c>
      <c r="R1804" s="7" t="e">
        <f>IF(COUNTIFS(tblTeamSch[Team],tblTeamSch[[#This Row],[Team]],#REF!,1)&gt;1,"Y","")</f>
        <v>#REF!</v>
      </c>
      <c r="S1804" s="6">
        <f>INDEX([1]!tblLoc[Score],MATCH(INDEX([1]!tblOrg[Loc],MATCH(tblTeamSch[[#This Row],[Org]],[1]!tblOrg[Organization],0)),[1]!tblLoc[Loc],0))</f>
        <v>7</v>
      </c>
      <c r="T1804" s="6" t="e">
        <f>INDEX([1]!tblLoc[Score],MATCH(INDEX([1]!tblOrg[Loc],MATCH(#REF!,[1]!tblOrg[Abbr],0)),[1]!tblLoc[Loc],0))</f>
        <v>#REF!</v>
      </c>
      <c r="U1804" s="6">
        <f>IFERROR(INDEX([1]!tblLoc[Score],MATCH(INDEX([1]!tblOrg[Loc],MATCH(INDEX(FacList,MATCH(tblTeamSch[[#This Row],[Facility]],INDEX(FacList,,1),0),3),[1]!tblOrg[Org Num],0)),[1]!tblLoc[Loc],0)),"")</f>
        <v>7</v>
      </c>
      <c r="V1804" s="6">
        <f>IF(OR(tblTeamSch[[#This Row],[Court]]="",tblTeamSch[[#This Row],[Home]]&gt;0),0,IF(tblTeamSch[[#This Row],[Court]]&lt;10,0,IF(tblTeamSch[[#This Row],[Home Court]]=10,0,10)))</f>
        <v>0</v>
      </c>
      <c r="W1804" s="6" t="e">
        <f>COUNTIFS(tblTeamSch[Travel Score for Game],10,tblTeamSch[Home],0,#REF!,#REF!)</f>
        <v>#REF!</v>
      </c>
      <c r="X1804" s="6" t="str">
        <f>IFERROR(INDEX(tblTeamSch[Overall Travel Score],MATCH(tblTeamSch[[#This Row],[Opponent]],tblTeamSch[Team],0)),"")</f>
        <v/>
      </c>
      <c r="Y1804" s="6" cm="1">
        <f t="array" ref="Y1804">IF(Y1803="Num",1,IF(Y1803="","",IF(Y1803+1&gt;TotalNumRegGames*2,"",Y1803+1)))</f>
        <v>1803</v>
      </c>
    </row>
    <row r="1805" spans="1:25" ht="13.35" customHeight="1" x14ac:dyDescent="0.3">
      <c r="A1805" s="6" cm="1">
        <f t="array" ref="A18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675</v>
      </c>
      <c r="B1805" s="6" cm="1">
        <f t="array" ref="B18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5" s="6">
        <f>IFERROR(INDEX([1]!tblSchedule[Week Game Scheduled],MATCH(tblTeamSch[[#This Row],[Game Num]],[1]!tblSchedule[GameNum],0)),"")</f>
        <v>5</v>
      </c>
      <c r="D1805" s="6">
        <f>IFERROR(INDEX([1]!tblSchedule[Round],MATCH(tblTeamSch[[#This Row],[Game Num]],[1]!tblSchedule[GameNum],0)),"")</f>
        <v>3</v>
      </c>
      <c r="E1805" s="6">
        <f>IFERROR(INDEX([1]!tblSchedule[Rnd Sch],MATCH(tblTeamSch[[#This Row],[Game Num]],[1]!tblSchedule[GameNum],0)),"")</f>
        <v>3</v>
      </c>
      <c r="F1805" s="6" t="str">
        <f>IFERROR(INDEX([1]!tblSchedule[DLC],MATCH(tblTeamSch[[#This Row],[Game Num]],[1]!tblSchedule[GameNum],0)),"")</f>
        <v>4B3</v>
      </c>
      <c r="G1805" s="7" t="str">
        <f>IFERROR(INDEX([1]!tblSchedule[Facility],MATCH(tblTeamSch[[#This Row],[Game Num]],[1]!tblSchedule[GameNum],0)),"")</f>
        <v>St. Gabriel Multi-Purpose Building</v>
      </c>
      <c r="H1805" s="8">
        <f>IFERROR(INDEX([1]!tblSchedule[Game Date],MATCH(tblTeamSch[[#This Row],[Game Num]],[1]!tblSchedule[GameNum],0)),"")</f>
        <v>46025</v>
      </c>
      <c r="I1805" s="9">
        <f>IFERROR(INDEX([1]!tblSchedule[Game Time],MATCH(tblTeamSch[[#This Row],[Game Num]],[1]!tblSchedule[GameNum],0)),"")</f>
        <v>0.45833333333333331</v>
      </c>
      <c r="J1805" s="10" t="str">
        <f>IFERROR(INDEX([1]!tblTeams[Organization],MATCH(tblTeamSch[[#This Row],[Team]],[1]!tblTeams[Team],0)),"")</f>
        <v>St. Michael</v>
      </c>
      <c r="K1805" s="10" t="str">
        <f>IFERROR(INDEX([1]!tblOrg[Abbr],MATCH(tblTeamSch[[#This Row],[Org]],[1]!tblOrg[Organization],0)),"")</f>
        <v>Mich</v>
      </c>
      <c r="L1805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5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1805" s="6"/>
      <c r="O1805" s="6"/>
      <c r="P1805" s="6"/>
      <c r="Q1805" s="6">
        <f>INDEX([1]!tblSchedule[Home Game],MATCH(tblTeamSch[[#This Row],[Game Num]],[1]!tblSchedule[GameNum],0))</f>
        <v>1</v>
      </c>
      <c r="R1805" s="7" t="e">
        <f>IF(COUNTIFS(tblTeamSch[Team],tblTeamSch[[#This Row],[Team]],#REF!,1)&gt;1,"Y","")</f>
        <v>#REF!</v>
      </c>
      <c r="S1805" s="6">
        <f>INDEX([1]!tblLoc[Score],MATCH(INDEX([1]!tblOrg[Loc],MATCH(tblTeamSch[[#This Row],[Org]],[1]!tblOrg[Organization],0)),[1]!tblLoc[Loc],0))</f>
        <v>7</v>
      </c>
      <c r="T1805" s="6" t="e">
        <f>INDEX([1]!tblLoc[Score],MATCH(INDEX([1]!tblOrg[Loc],MATCH(#REF!,[1]!tblOrg[Abbr],0)),[1]!tblLoc[Loc],0))</f>
        <v>#REF!</v>
      </c>
      <c r="U1805" s="6">
        <f>IFERROR(INDEX([1]!tblLoc[Score],MATCH(INDEX([1]!tblOrg[Loc],MATCH(INDEX(FacList,MATCH(tblTeamSch[[#This Row],[Facility]],INDEX(FacList,,1),0),3),[1]!tblOrg[Org Num],0)),[1]!tblLoc[Loc],0)),"")</f>
        <v>7</v>
      </c>
      <c r="V1805" s="6">
        <f>IF(OR(tblTeamSch[[#This Row],[Court]]="",tblTeamSch[[#This Row],[Home]]&gt;0),0,IF(tblTeamSch[[#This Row],[Court]]&lt;10,0,IF(tblTeamSch[[#This Row],[Home Court]]=10,0,10)))</f>
        <v>0</v>
      </c>
      <c r="W1805" s="6" t="e">
        <f>COUNTIFS(tblTeamSch[Travel Score for Game],10,tblTeamSch[Home],0,#REF!,#REF!)</f>
        <v>#REF!</v>
      </c>
      <c r="X1805" s="6" t="str">
        <f>IFERROR(INDEX(tblTeamSch[Overall Travel Score],MATCH(tblTeamSch[[#This Row],[Opponent]],tblTeamSch[Team],0)),"")</f>
        <v/>
      </c>
      <c r="Y1805" s="6" cm="1">
        <f t="array" ref="Y1805">IF(Y1804="Num",1,IF(Y1804="","",IF(Y1804+1&gt;TotalNumRegGames*2,"",Y1804+1)))</f>
        <v>1804</v>
      </c>
    </row>
    <row r="1806" spans="1:25" ht="13.35" customHeight="1" x14ac:dyDescent="0.3">
      <c r="A1806" s="6" cm="1">
        <f t="array" ref="A18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689</v>
      </c>
      <c r="B1806" s="6" cm="1">
        <f t="array" ref="B18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6" s="6">
        <f>IFERROR(INDEX([1]!tblSchedule[Week Game Scheduled],MATCH(tblTeamSch[[#This Row],[Game Num]],[1]!tblSchedule[GameNum],0)),"")</f>
        <v>6</v>
      </c>
      <c r="D1806" s="6">
        <f>IFERROR(INDEX([1]!tblSchedule[Round],MATCH(tblTeamSch[[#This Row],[Game Num]],[1]!tblSchedule[GameNum],0)),"")</f>
        <v>4</v>
      </c>
      <c r="E1806" s="6">
        <f>IFERROR(INDEX([1]!tblSchedule[Rnd Sch],MATCH(tblTeamSch[[#This Row],[Game Num]],[1]!tblSchedule[GameNum],0)),"")</f>
        <v>4</v>
      </c>
      <c r="F1806" s="6" t="str">
        <f>IFERROR(INDEX([1]!tblSchedule[DLC],MATCH(tblTeamSch[[#This Row],[Game Num]],[1]!tblSchedule[GameNum],0)),"")</f>
        <v>4B3</v>
      </c>
      <c r="G1806" s="7" t="str">
        <f>IFERROR(INDEX([1]!tblSchedule[Facility],MATCH(tblTeamSch[[#This Row],[Game Num]],[1]!tblSchedule[GameNum],0)),"")</f>
        <v>St. Michael Community Center</v>
      </c>
      <c r="H1806" s="8">
        <f>IFERROR(INDEX([1]!tblSchedule[Game Date],MATCH(tblTeamSch[[#This Row],[Game Num]],[1]!tblSchedule[GameNum],0)),"")</f>
        <v>46032</v>
      </c>
      <c r="I1806" s="9">
        <f>IFERROR(INDEX([1]!tblSchedule[Game Time],MATCH(tblTeamSch[[#This Row],[Game Num]],[1]!tblSchedule[GameNum],0)),"")</f>
        <v>0.5</v>
      </c>
      <c r="J1806" s="10" t="str">
        <f>IFERROR(INDEX([1]!tblTeams[Organization],MATCH(tblTeamSch[[#This Row],[Team]],[1]!tblTeams[Team],0)),"")</f>
        <v>St. Michael</v>
      </c>
      <c r="K1806" s="10" t="str">
        <f>IFERROR(INDEX([1]!tblOrg[Abbr],MATCH(tblTeamSch[[#This Row],[Org]],[1]!tblOrg[Organization],0)),"")</f>
        <v>Mich</v>
      </c>
      <c r="L1806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6" s="10" t="str">
        <f>IFERROR(INDEX(IF(tblTeamSch[[#This Row],[1vs2]]=1,[1]!tblSchedule[Team 2 Name],[1]!tblSchedule[Team 1 Name]),MATCH(tblTeamSch[[#This Row],[Game Num]],[1]!tblSchedule[GameNum],0)),"")</f>
        <v>St Agnes BB 4B#3</v>
      </c>
      <c r="N1806" s="6"/>
      <c r="O1806" s="6"/>
      <c r="P1806" s="6"/>
      <c r="Q1806" s="6">
        <f>INDEX([1]!tblSchedule[Home Game],MATCH(tblTeamSch[[#This Row],[Game Num]],[1]!tblSchedule[GameNum],0))</f>
        <v>1</v>
      </c>
      <c r="R1806" s="7" t="e">
        <f>IF(COUNTIFS(tblTeamSch[Team],tblTeamSch[[#This Row],[Team]],#REF!,1)&gt;1,"Y","")</f>
        <v>#REF!</v>
      </c>
      <c r="S1806" s="6">
        <f>INDEX([1]!tblLoc[Score],MATCH(INDEX([1]!tblOrg[Loc],MATCH(tblTeamSch[[#This Row],[Org]],[1]!tblOrg[Organization],0)),[1]!tblLoc[Loc],0))</f>
        <v>7</v>
      </c>
      <c r="T1806" s="6" t="e">
        <f>INDEX([1]!tblLoc[Score],MATCH(INDEX([1]!tblOrg[Loc],MATCH(#REF!,[1]!tblOrg[Abbr],0)),[1]!tblLoc[Loc],0))</f>
        <v>#REF!</v>
      </c>
      <c r="U1806" s="6">
        <f>IFERROR(INDEX([1]!tblLoc[Score],MATCH(INDEX([1]!tblOrg[Loc],MATCH(INDEX(FacList,MATCH(tblTeamSch[[#This Row],[Facility]],INDEX(FacList,,1),0),3),[1]!tblOrg[Org Num],0)),[1]!tblLoc[Loc],0)),"")</f>
        <v>7</v>
      </c>
      <c r="V1806" s="6">
        <f>IF(OR(tblTeamSch[[#This Row],[Court]]="",tblTeamSch[[#This Row],[Home]]&gt;0),0,IF(tblTeamSch[[#This Row],[Court]]&lt;10,0,IF(tblTeamSch[[#This Row],[Home Court]]=10,0,10)))</f>
        <v>0</v>
      </c>
      <c r="W1806" s="6" t="e">
        <f>COUNTIFS(tblTeamSch[Travel Score for Game],10,tblTeamSch[Home],0,#REF!,#REF!)</f>
        <v>#REF!</v>
      </c>
      <c r="X1806" s="6" t="str">
        <f>IFERROR(INDEX(tblTeamSch[Overall Travel Score],MATCH(tblTeamSch[[#This Row],[Opponent]],tblTeamSch[Team],0)),"")</f>
        <v/>
      </c>
      <c r="Y1806" s="6" cm="1">
        <f t="array" ref="Y1806">IF(Y1805="Num",1,IF(Y1805="","",IF(Y1805+1&gt;TotalNumRegGames*2,"",Y1805+1)))</f>
        <v>1805</v>
      </c>
    </row>
    <row r="1807" spans="1:25" ht="13.35" customHeight="1" x14ac:dyDescent="0.3">
      <c r="A1807" s="6" cm="1">
        <f t="array" ref="A18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735</v>
      </c>
      <c r="B1807" s="6" cm="1">
        <f t="array" ref="B18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07" s="6">
        <f>IFERROR(INDEX([1]!tblSchedule[Week Game Scheduled],MATCH(tblTeamSch[[#This Row],[Game Num]],[1]!tblSchedule[GameNum],0)),"")</f>
        <v>7</v>
      </c>
      <c r="D1807" s="6">
        <f>IFERROR(INDEX([1]!tblSchedule[Round],MATCH(tblTeamSch[[#This Row],[Game Num]],[1]!tblSchedule[GameNum],0)),"")</f>
        <v>8</v>
      </c>
      <c r="E1807" s="6">
        <f>IFERROR(INDEX([1]!tblSchedule[Rnd Sch],MATCH(tblTeamSch[[#This Row],[Game Num]],[1]!tblSchedule[GameNum],0)),"")</f>
        <v>4</v>
      </c>
      <c r="F1807" s="6" t="str">
        <f>IFERROR(INDEX([1]!tblSchedule[DLC],MATCH(tblTeamSch[[#This Row],[Game Num]],[1]!tblSchedule[GameNum],0)),"")</f>
        <v>4B3</v>
      </c>
      <c r="G1807" s="7" t="str">
        <f>IFERROR(INDEX([1]!tblSchedule[Facility],MATCH(tblTeamSch[[#This Row],[Game Num]],[1]!tblSchedule[GameNum],0)),"")</f>
        <v>St. John Paul II Community Center (Gym)</v>
      </c>
      <c r="H1807" s="8">
        <f>IFERROR(INDEX([1]!tblSchedule[Game Date],MATCH(tblTeamSch[[#This Row],[Game Num]],[1]!tblSchedule[GameNum],0)),"")</f>
        <v>46033</v>
      </c>
      <c r="I1807" s="9">
        <f>IFERROR(INDEX([1]!tblSchedule[Game Time],MATCH(tblTeamSch[[#This Row],[Game Num]],[1]!tblSchedule[GameNum],0)),"")</f>
        <v>0.66666666666666663</v>
      </c>
      <c r="J1807" s="10" t="str">
        <f>IFERROR(INDEX([1]!tblTeams[Organization],MATCH(tblTeamSch[[#This Row],[Team]],[1]!tblTeams[Team],0)),"")</f>
        <v>St. Michael</v>
      </c>
      <c r="K1807" s="10" t="str">
        <f>IFERROR(INDEX([1]!tblOrg[Abbr],MATCH(tblTeamSch[[#This Row],[Org]],[1]!tblOrg[Organization],0)),"")</f>
        <v>Mich</v>
      </c>
      <c r="L1807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7" s="10" t="str">
        <f>IFERROR(INDEX(IF(tblTeamSch[[#This Row],[1vs2]]=1,[1]!tblSchedule[Team 2 Name],[1]!tblSchedule[Team 1 Name]),MATCH(tblTeamSch[[#This Row],[Game Num]],[1]!tblSchedule[GameNum],0)),"")</f>
        <v>St. Raphael BB 4B#3 Green</v>
      </c>
      <c r="N1807" s="6"/>
      <c r="O1807" s="6"/>
      <c r="P1807" s="6"/>
      <c r="Q1807" s="6">
        <f>INDEX([1]!tblSchedule[Home Game],MATCH(tblTeamSch[[#This Row],[Game Num]],[1]!tblSchedule[GameNum],0))</f>
        <v>0</v>
      </c>
      <c r="R1807" s="7" t="e">
        <f>IF(COUNTIFS(tblTeamSch[Team],tblTeamSch[[#This Row],[Team]],#REF!,1)&gt;1,"Y","")</f>
        <v>#REF!</v>
      </c>
      <c r="S1807" s="6">
        <f>INDEX([1]!tblLoc[Score],MATCH(INDEX([1]!tblOrg[Loc],MATCH(tblTeamSch[[#This Row],[Org]],[1]!tblOrg[Organization],0)),[1]!tblLoc[Loc],0))</f>
        <v>7</v>
      </c>
      <c r="T1807" s="6" t="e">
        <f>INDEX([1]!tblLoc[Score],MATCH(INDEX([1]!tblOrg[Loc],MATCH(#REF!,[1]!tblOrg[Abbr],0)),[1]!tblLoc[Loc],0))</f>
        <v>#REF!</v>
      </c>
      <c r="U1807" s="6">
        <f>IFERROR(INDEX([1]!tblLoc[Score],MATCH(INDEX([1]!tblOrg[Loc],MATCH(INDEX(FacList,MATCH(tblTeamSch[[#This Row],[Facility]],INDEX(FacList,,1),0),3),[1]!tblOrg[Org Num],0)),[1]!tblLoc[Loc],0)),"")</f>
        <v>0</v>
      </c>
      <c r="V1807" s="6">
        <f>IF(OR(tblTeamSch[[#This Row],[Court]]="",tblTeamSch[[#This Row],[Home]]&gt;0),0,IF(tblTeamSch[[#This Row],[Court]]&lt;10,0,IF(tblTeamSch[[#This Row],[Home Court]]=10,0,10)))</f>
        <v>0</v>
      </c>
      <c r="W1807" s="6" t="e">
        <f>COUNTIFS(tblTeamSch[Travel Score for Game],10,tblTeamSch[Home],0,#REF!,#REF!)</f>
        <v>#REF!</v>
      </c>
      <c r="X1807" s="6" t="str">
        <f>IFERROR(INDEX(tblTeamSch[Overall Travel Score],MATCH(tblTeamSch[[#This Row],[Opponent]],tblTeamSch[Team],0)),"")</f>
        <v/>
      </c>
      <c r="Y1807" s="6" cm="1">
        <f t="array" ref="Y1807">IF(Y1806="Num",1,IF(Y1806="","",IF(Y1806+1&gt;TotalNumRegGames*2,"",Y1806+1)))</f>
        <v>1806</v>
      </c>
    </row>
    <row r="1808" spans="1:25" ht="13.35" customHeight="1" x14ac:dyDescent="0.3">
      <c r="A1808" s="6" cm="1">
        <f t="array" ref="A18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706</v>
      </c>
      <c r="B1808" s="6" cm="1">
        <f t="array" ref="B18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08" s="6">
        <f>IFERROR(INDEX([1]!tblSchedule[Week Game Scheduled],MATCH(tblTeamSch[[#This Row],[Game Num]],[1]!tblSchedule[GameNum],0)),"")</f>
        <v>7</v>
      </c>
      <c r="D1808" s="6">
        <f>IFERROR(INDEX([1]!tblSchedule[Round],MATCH(tblTeamSch[[#This Row],[Game Num]],[1]!tblSchedule[GameNum],0)),"")</f>
        <v>5</v>
      </c>
      <c r="E1808" s="6">
        <f>IFERROR(INDEX([1]!tblSchedule[Rnd Sch],MATCH(tblTeamSch[[#This Row],[Game Num]],[1]!tblSchedule[GameNum],0)),"")</f>
        <v>5</v>
      </c>
      <c r="F1808" s="6" t="str">
        <f>IFERROR(INDEX([1]!tblSchedule[DLC],MATCH(tblTeamSch[[#This Row],[Game Num]],[1]!tblSchedule[GameNum],0)),"")</f>
        <v>4B3</v>
      </c>
      <c r="G1808" s="7" t="str">
        <f>IFERROR(INDEX([1]!tblSchedule[Facility],MATCH(tblTeamSch[[#This Row],[Game Num]],[1]!tblSchedule[GameNum],0)),"")</f>
        <v>St. Michael Community Center</v>
      </c>
      <c r="H1808" s="8">
        <f>IFERROR(INDEX([1]!tblSchedule[Game Date],MATCH(tblTeamSch[[#This Row],[Game Num]],[1]!tblSchedule[GameNum],0)),"")</f>
        <v>46039</v>
      </c>
      <c r="I1808" s="9">
        <f>IFERROR(INDEX([1]!tblSchedule[Game Time],MATCH(tblTeamSch[[#This Row],[Game Num]],[1]!tblSchedule[GameNum],0)),"")</f>
        <v>0.54166666666666663</v>
      </c>
      <c r="J1808" s="10" t="str">
        <f>IFERROR(INDEX([1]!tblTeams[Organization],MATCH(tblTeamSch[[#This Row],[Team]],[1]!tblTeams[Team],0)),"")</f>
        <v>St. Michael</v>
      </c>
      <c r="K1808" s="10" t="str">
        <f>IFERROR(INDEX([1]!tblOrg[Abbr],MATCH(tblTeamSch[[#This Row],[Org]],[1]!tblOrg[Organization],0)),"")</f>
        <v>Mich</v>
      </c>
      <c r="L1808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8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1808" s="6"/>
      <c r="O1808" s="6"/>
      <c r="P1808" s="6"/>
      <c r="Q1808" s="6">
        <f>INDEX([1]!tblSchedule[Home Game],MATCH(tblTeamSch[[#This Row],[Game Num]],[1]!tblSchedule[GameNum],0))</f>
        <v>1</v>
      </c>
      <c r="R1808" s="7" t="e">
        <f>IF(COUNTIFS(tblTeamSch[Team],tblTeamSch[[#This Row],[Team]],#REF!,1)&gt;1,"Y","")</f>
        <v>#REF!</v>
      </c>
      <c r="S1808" s="6">
        <f>INDEX([1]!tblLoc[Score],MATCH(INDEX([1]!tblOrg[Loc],MATCH(tblTeamSch[[#This Row],[Org]],[1]!tblOrg[Organization],0)),[1]!tblLoc[Loc],0))</f>
        <v>7</v>
      </c>
      <c r="T1808" s="6" t="e">
        <f>INDEX([1]!tblLoc[Score],MATCH(INDEX([1]!tblOrg[Loc],MATCH(#REF!,[1]!tblOrg[Abbr],0)),[1]!tblLoc[Loc],0))</f>
        <v>#REF!</v>
      </c>
      <c r="U1808" s="6">
        <f>IFERROR(INDEX([1]!tblLoc[Score],MATCH(INDEX([1]!tblOrg[Loc],MATCH(INDEX(FacList,MATCH(tblTeamSch[[#This Row],[Facility]],INDEX(FacList,,1),0),3),[1]!tblOrg[Org Num],0)),[1]!tblLoc[Loc],0)),"")</f>
        <v>7</v>
      </c>
      <c r="V1808" s="6">
        <f>IF(OR(tblTeamSch[[#This Row],[Court]]="",tblTeamSch[[#This Row],[Home]]&gt;0),0,IF(tblTeamSch[[#This Row],[Court]]&lt;10,0,IF(tblTeamSch[[#This Row],[Home Court]]=10,0,10)))</f>
        <v>0</v>
      </c>
      <c r="W1808" s="6" t="e">
        <f>COUNTIFS(tblTeamSch[Travel Score for Game],10,tblTeamSch[Home],0,#REF!,#REF!)</f>
        <v>#REF!</v>
      </c>
      <c r="X1808" s="6" t="str">
        <f>IFERROR(INDEX(tblTeamSch[Overall Travel Score],MATCH(tblTeamSch[[#This Row],[Opponent]],tblTeamSch[Team],0)),"")</f>
        <v/>
      </c>
      <c r="Y1808" s="6" cm="1">
        <f t="array" ref="Y1808">IF(Y1807="Num",1,IF(Y1807="","",IF(Y1807+1&gt;TotalNumRegGames*2,"",Y1807+1)))</f>
        <v>1807</v>
      </c>
    </row>
    <row r="1809" spans="1:25" ht="13.35" customHeight="1" x14ac:dyDescent="0.3">
      <c r="A1809" s="6" cm="1">
        <f t="array" ref="A18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720</v>
      </c>
      <c r="B1809" s="6" cm="1">
        <f t="array" ref="B18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09" s="6">
        <f>IFERROR(INDEX([1]!tblSchedule[Week Game Scheduled],MATCH(tblTeamSch[[#This Row],[Game Num]],[1]!tblSchedule[GameNum],0)),"")</f>
        <v>8</v>
      </c>
      <c r="D1809" s="6">
        <f>IFERROR(INDEX([1]!tblSchedule[Round],MATCH(tblTeamSch[[#This Row],[Game Num]],[1]!tblSchedule[GameNum],0)),"")</f>
        <v>6</v>
      </c>
      <c r="E1809" s="6">
        <f>IFERROR(INDEX([1]!tblSchedule[Rnd Sch],MATCH(tblTeamSch[[#This Row],[Game Num]],[1]!tblSchedule[GameNum],0)),"")</f>
        <v>6</v>
      </c>
      <c r="F1809" s="6" t="str">
        <f>IFERROR(INDEX([1]!tblSchedule[DLC],MATCH(tblTeamSch[[#This Row],[Game Num]],[1]!tblSchedule[GameNum],0)),"")</f>
        <v>4B3</v>
      </c>
      <c r="G1809" s="7" t="str">
        <f>IFERROR(INDEX([1]!tblSchedule[Facility],MATCH(tblTeamSch[[#This Row],[Game Num]],[1]!tblSchedule[GameNum],0)),"")</f>
        <v>Holy Trinity Parish School</v>
      </c>
      <c r="H1809" s="8">
        <f>IFERROR(INDEX([1]!tblSchedule[Game Date],MATCH(tblTeamSch[[#This Row],[Game Num]],[1]!tblSchedule[GameNum],0)),"")</f>
        <v>46046</v>
      </c>
      <c r="I1809" s="9">
        <f>IFERROR(INDEX([1]!tblSchedule[Game Time],MATCH(tblTeamSch[[#This Row],[Game Num]],[1]!tblSchedule[GameNum],0)),"")</f>
        <v>0.45833333333333331</v>
      </c>
      <c r="J1809" s="10" t="str">
        <f>IFERROR(INDEX([1]!tblTeams[Organization],MATCH(tblTeamSch[[#This Row],[Team]],[1]!tblTeams[Team],0)),"")</f>
        <v>St. Michael</v>
      </c>
      <c r="K1809" s="10" t="str">
        <f>IFERROR(INDEX([1]!tblOrg[Abbr],MATCH(tblTeamSch[[#This Row],[Org]],[1]!tblOrg[Organization],0)),"")</f>
        <v>Mich</v>
      </c>
      <c r="L1809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09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1809" s="6"/>
      <c r="O1809" s="6"/>
      <c r="P1809" s="6"/>
      <c r="Q1809" s="6">
        <f>INDEX([1]!tblSchedule[Home Game],MATCH(tblTeamSch[[#This Row],[Game Num]],[1]!tblSchedule[GameNum],0))</f>
        <v>1</v>
      </c>
      <c r="R1809" s="7" t="e">
        <f>IF(COUNTIFS(tblTeamSch[Team],tblTeamSch[[#This Row],[Team]],#REF!,1)&gt;1,"Y","")</f>
        <v>#REF!</v>
      </c>
      <c r="S1809" s="6">
        <f>INDEX([1]!tblLoc[Score],MATCH(INDEX([1]!tblOrg[Loc],MATCH(tblTeamSch[[#This Row],[Org]],[1]!tblOrg[Organization],0)),[1]!tblLoc[Loc],0))</f>
        <v>7</v>
      </c>
      <c r="T1809" s="6" t="e">
        <f>INDEX([1]!tblLoc[Score],MATCH(INDEX([1]!tblOrg[Loc],MATCH(#REF!,[1]!tblOrg[Abbr],0)),[1]!tblLoc[Loc],0))</f>
        <v>#REF!</v>
      </c>
      <c r="U1809" s="6">
        <f>IFERROR(INDEX([1]!tblLoc[Score],MATCH(INDEX([1]!tblOrg[Loc],MATCH(INDEX(FacList,MATCH(tblTeamSch[[#This Row],[Facility]],INDEX(FacList,,1),0),3),[1]!tblOrg[Org Num],0)),[1]!tblLoc[Loc],0)),"")</f>
        <v>0</v>
      </c>
      <c r="V1809" s="6">
        <f>IF(OR(tblTeamSch[[#This Row],[Court]]="",tblTeamSch[[#This Row],[Home]]&gt;0),0,IF(tblTeamSch[[#This Row],[Court]]&lt;10,0,IF(tblTeamSch[[#This Row],[Home Court]]=10,0,10)))</f>
        <v>0</v>
      </c>
      <c r="W1809" s="6" t="e">
        <f>COUNTIFS(tblTeamSch[Travel Score for Game],10,tblTeamSch[Home],0,#REF!,#REF!)</f>
        <v>#REF!</v>
      </c>
      <c r="X1809" s="6" t="str">
        <f>IFERROR(INDEX(tblTeamSch[Overall Travel Score],MATCH(tblTeamSch[[#This Row],[Opponent]],tblTeamSch[Team],0)),"")</f>
        <v/>
      </c>
      <c r="Y1809" s="6" cm="1">
        <f t="array" ref="Y1809">IF(Y1808="Num",1,IF(Y1808="","",IF(Y1808+1&gt;TotalNumRegGames*2,"",Y1808+1)))</f>
        <v>1808</v>
      </c>
    </row>
    <row r="1810" spans="1:25" ht="13.35" customHeight="1" x14ac:dyDescent="0.3">
      <c r="A1810" s="6" cm="1">
        <f t="array" ref="A18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734</v>
      </c>
      <c r="B1810" s="6" cm="1">
        <f t="array" ref="B18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0" s="6">
        <f>IFERROR(INDEX([1]!tblSchedule[Week Game Scheduled],MATCH(tblTeamSch[[#This Row],[Game Num]],[1]!tblSchedule[GameNum],0)),"")</f>
        <v>9</v>
      </c>
      <c r="D1810" s="6">
        <f>IFERROR(INDEX([1]!tblSchedule[Round],MATCH(tblTeamSch[[#This Row],[Game Num]],[1]!tblSchedule[GameNum],0)),"")</f>
        <v>7</v>
      </c>
      <c r="E1810" s="6">
        <f>IFERROR(INDEX([1]!tblSchedule[Rnd Sch],MATCH(tblTeamSch[[#This Row],[Game Num]],[1]!tblSchedule[GameNum],0)),"")</f>
        <v>7</v>
      </c>
      <c r="F1810" s="6" t="str">
        <f>IFERROR(INDEX([1]!tblSchedule[DLC],MATCH(tblTeamSch[[#This Row],[Game Num]],[1]!tblSchedule[GameNum],0)),"")</f>
        <v>4B3</v>
      </c>
      <c r="G1810" s="7" t="str">
        <f>IFERROR(INDEX([1]!tblSchedule[Facility],MATCH(tblTeamSch[[#This Row],[Game Num]],[1]!tblSchedule[GameNum],0)),"")</f>
        <v>St. Michael Community Center</v>
      </c>
      <c r="H1810" s="8">
        <f>IFERROR(INDEX([1]!tblSchedule[Game Date],MATCH(tblTeamSch[[#This Row],[Game Num]],[1]!tblSchedule[GameNum],0)),"")</f>
        <v>46053</v>
      </c>
      <c r="I1810" s="9">
        <f>IFERROR(INDEX([1]!tblSchedule[Game Time],MATCH(tblTeamSch[[#This Row],[Game Num]],[1]!tblSchedule[GameNum],0)),"")</f>
        <v>0.58333333333333337</v>
      </c>
      <c r="J1810" s="10" t="str">
        <f>IFERROR(INDEX([1]!tblTeams[Organization],MATCH(tblTeamSch[[#This Row],[Team]],[1]!tblTeams[Team],0)),"")</f>
        <v>St. Michael</v>
      </c>
      <c r="K1810" s="10" t="str">
        <f>IFERROR(INDEX([1]!tblOrg[Abbr],MATCH(tblTeamSch[[#This Row],[Org]],[1]!tblOrg[Organization],0)),"")</f>
        <v>Mich</v>
      </c>
      <c r="L1810" s="10" t="str">
        <f>IFERROR(INDEX(IF(tblTeamSch[[#This Row],[1vs2]]=1,[1]!tblSchedule[Team 1 Name],[1]!tblSchedule[Team 2 Name]),MATCH(tblTeamSch[[#This Row],[Game Num]],[1]!tblSchedule[GameNum],0)),"")</f>
        <v>St Michael BB 4B#3 Black</v>
      </c>
      <c r="M1810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1810" s="6"/>
      <c r="O1810" s="6"/>
      <c r="P1810" s="6"/>
      <c r="Q1810" s="6">
        <f>INDEX([1]!tblSchedule[Home Game],MATCH(tblTeamSch[[#This Row],[Game Num]],[1]!tblSchedule[GameNum],0))</f>
        <v>1</v>
      </c>
      <c r="R1810" s="7" t="e">
        <f>IF(COUNTIFS(tblTeamSch[Team],tblTeamSch[[#This Row],[Team]],#REF!,1)&gt;1,"Y","")</f>
        <v>#REF!</v>
      </c>
      <c r="S1810" s="6">
        <f>INDEX([1]!tblLoc[Score],MATCH(INDEX([1]!tblOrg[Loc],MATCH(tblTeamSch[[#This Row],[Org]],[1]!tblOrg[Organization],0)),[1]!tblLoc[Loc],0))</f>
        <v>7</v>
      </c>
      <c r="T1810" s="6" t="e">
        <f>INDEX([1]!tblLoc[Score],MATCH(INDEX([1]!tblOrg[Loc],MATCH(#REF!,[1]!tblOrg[Abbr],0)),[1]!tblLoc[Loc],0))</f>
        <v>#REF!</v>
      </c>
      <c r="U1810" s="6">
        <f>IFERROR(INDEX([1]!tblLoc[Score],MATCH(INDEX([1]!tblOrg[Loc],MATCH(INDEX(FacList,MATCH(tblTeamSch[[#This Row],[Facility]],INDEX(FacList,,1),0),3),[1]!tblOrg[Org Num],0)),[1]!tblLoc[Loc],0)),"")</f>
        <v>7</v>
      </c>
      <c r="V1810" s="6">
        <f>IF(OR(tblTeamSch[[#This Row],[Court]]="",tblTeamSch[[#This Row],[Home]]&gt;0),0,IF(tblTeamSch[[#This Row],[Court]]&lt;10,0,IF(tblTeamSch[[#This Row],[Home Court]]=10,0,10)))</f>
        <v>0</v>
      </c>
      <c r="W1810" s="6" t="e">
        <f>COUNTIFS(tblTeamSch[Travel Score for Game],10,tblTeamSch[Home],0,#REF!,#REF!)</f>
        <v>#REF!</v>
      </c>
      <c r="X1810" s="6" t="str">
        <f>IFERROR(INDEX(tblTeamSch[Overall Travel Score],MATCH(tblTeamSch[[#This Row],[Opponent]],tblTeamSch[Team],0)),"")</f>
        <v/>
      </c>
      <c r="Y1810" s="6" cm="1">
        <f t="array" ref="Y1810">IF(Y1809="Num",1,IF(Y1809="","",IF(Y1809+1&gt;TotalNumRegGames*2,"",Y1809+1)))</f>
        <v>1809</v>
      </c>
    </row>
    <row r="1811" spans="1:25" ht="13.35" customHeight="1" x14ac:dyDescent="0.3">
      <c r="A1811" s="6" cm="1">
        <f t="array" ref="A18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638</v>
      </c>
      <c r="B1811" s="6" cm="1">
        <f t="array" ref="B18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1" s="6">
        <f>IFERROR(INDEX([1]!tblSchedule[Week Game Scheduled],MATCH(tblTeamSch[[#This Row],[Game Num]],[1]!tblSchedule[GameNum],0)),"")</f>
        <v>49</v>
      </c>
      <c r="D1811" s="6">
        <f>IFERROR(INDEX([1]!tblSchedule[Round],MATCH(tblTeamSch[[#This Row],[Game Num]],[1]!tblSchedule[GameNum],0)),"")</f>
        <v>1</v>
      </c>
      <c r="E1811" s="6">
        <f>IFERROR(INDEX([1]!tblSchedule[Rnd Sch],MATCH(tblTeamSch[[#This Row],[Game Num]],[1]!tblSchedule[GameNum],0)),"")</f>
        <v>1</v>
      </c>
      <c r="F1811" s="6" t="str">
        <f>IFERROR(INDEX([1]!tblSchedule[DLC],MATCH(tblTeamSch[[#This Row],[Game Num]],[1]!tblSchedule[GameNum],0)),"")</f>
        <v>4B3</v>
      </c>
      <c r="G1811" s="7" t="str">
        <f>IFERROR(INDEX([1]!tblSchedule[Facility],MATCH(tblTeamSch[[#This Row],[Game Num]],[1]!tblSchedule[GameNum],0)),"")</f>
        <v>St. Michael Community Center</v>
      </c>
      <c r="H1811" s="8">
        <f>IFERROR(INDEX([1]!tblSchedule[Game Date],MATCH(tblTeamSch[[#This Row],[Game Num]],[1]!tblSchedule[GameNum],0)),"")</f>
        <v>45997</v>
      </c>
      <c r="I1811" s="9">
        <f>IFERROR(INDEX([1]!tblSchedule[Game Time],MATCH(tblTeamSch[[#This Row],[Game Num]],[1]!tblSchedule[GameNum],0)),"")</f>
        <v>0.54166666666666663</v>
      </c>
      <c r="J1811" s="10" t="str">
        <f>IFERROR(INDEX([1]!tblTeams[Organization],MATCH(tblTeamSch[[#This Row],[Team]],[1]!tblTeams[Team],0)),"")</f>
        <v>St. Michael</v>
      </c>
      <c r="K1811" s="10" t="str">
        <f>IFERROR(INDEX([1]!tblOrg[Abbr],MATCH(tblTeamSch[[#This Row],[Org]],[1]!tblOrg[Organization],0)),"")</f>
        <v>Mich</v>
      </c>
      <c r="L1811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1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1811" s="6"/>
      <c r="O1811" s="6"/>
      <c r="P1811" s="6"/>
      <c r="Q1811" s="6">
        <f>INDEX([1]!tblSchedule[Home Game],MATCH(tblTeamSch[[#This Row],[Game Num]],[1]!tblSchedule[GameNum],0))</f>
        <v>1</v>
      </c>
      <c r="R1811" s="7" t="e">
        <f>IF(COUNTIFS(tblTeamSch[Team],tblTeamSch[[#This Row],[Team]],#REF!,1)&gt;1,"Y","")</f>
        <v>#REF!</v>
      </c>
      <c r="S1811" s="6">
        <f>INDEX([1]!tblLoc[Score],MATCH(INDEX([1]!tblOrg[Loc],MATCH(tblTeamSch[[#This Row],[Org]],[1]!tblOrg[Organization],0)),[1]!tblLoc[Loc],0))</f>
        <v>7</v>
      </c>
      <c r="T1811" s="6" t="e">
        <f>INDEX([1]!tblLoc[Score],MATCH(INDEX([1]!tblOrg[Loc],MATCH(#REF!,[1]!tblOrg[Abbr],0)),[1]!tblLoc[Loc],0))</f>
        <v>#REF!</v>
      </c>
      <c r="U1811" s="6">
        <f>IFERROR(INDEX([1]!tblLoc[Score],MATCH(INDEX([1]!tblOrg[Loc],MATCH(INDEX(FacList,MATCH(tblTeamSch[[#This Row],[Facility]],INDEX(FacList,,1),0),3),[1]!tblOrg[Org Num],0)),[1]!tblLoc[Loc],0)),"")</f>
        <v>7</v>
      </c>
      <c r="V1811" s="6">
        <f>IF(OR(tblTeamSch[[#This Row],[Court]]="",tblTeamSch[[#This Row],[Home]]&gt;0),0,IF(tblTeamSch[[#This Row],[Court]]&lt;10,0,IF(tblTeamSch[[#This Row],[Home Court]]=10,0,10)))</f>
        <v>0</v>
      </c>
      <c r="W1811" s="6" t="e">
        <f>COUNTIFS(tblTeamSch[Travel Score for Game],10,tblTeamSch[Home],0,#REF!,#REF!)</f>
        <v>#REF!</v>
      </c>
      <c r="X1811" s="6" t="str">
        <f>IFERROR(INDEX(tblTeamSch[Overall Travel Score],MATCH(tblTeamSch[[#This Row],[Opponent]],tblTeamSch[Team],0)),"")</f>
        <v/>
      </c>
      <c r="Y1811" s="6" cm="1">
        <f t="array" ref="Y1811">IF(Y1810="Num",1,IF(Y1810="","",IF(Y1810+1&gt;TotalNumRegGames*2,"",Y1810+1)))</f>
        <v>1810</v>
      </c>
    </row>
    <row r="1812" spans="1:25" ht="13.35" customHeight="1" x14ac:dyDescent="0.3">
      <c r="A1812" s="6" cm="1">
        <f t="array" ref="A18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652</v>
      </c>
      <c r="B1812" s="6" cm="1">
        <f t="array" ref="B18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12" s="6">
        <f>IFERROR(INDEX([1]!tblSchedule[Week Game Scheduled],MATCH(tblTeamSch[[#This Row],[Game Num]],[1]!tblSchedule[GameNum],0)),"")</f>
        <v>50</v>
      </c>
      <c r="D1812" s="6">
        <f>IFERROR(INDEX([1]!tblSchedule[Round],MATCH(tblTeamSch[[#This Row],[Game Num]],[1]!tblSchedule[GameNum],0)),"")</f>
        <v>2</v>
      </c>
      <c r="E1812" s="6">
        <f>IFERROR(INDEX([1]!tblSchedule[Rnd Sch],MATCH(tblTeamSch[[#This Row],[Game Num]],[1]!tblSchedule[GameNum],0)),"")</f>
        <v>2</v>
      </c>
      <c r="F1812" s="6" t="str">
        <f>IFERROR(INDEX([1]!tblSchedule[DLC],MATCH(tblTeamSch[[#This Row],[Game Num]],[1]!tblSchedule[GameNum],0)),"")</f>
        <v>4B3</v>
      </c>
      <c r="G1812" s="7" t="str">
        <f>IFERROR(INDEX([1]!tblSchedule[Facility],MATCH(tblTeamSch[[#This Row],[Game Num]],[1]!tblSchedule[GameNum],0)),"")</f>
        <v>St. Michael Community Center</v>
      </c>
      <c r="H1812" s="8">
        <f>IFERROR(INDEX([1]!tblSchedule[Game Date],MATCH(tblTeamSch[[#This Row],[Game Num]],[1]!tblSchedule[GameNum],0)),"")</f>
        <v>46004</v>
      </c>
      <c r="I1812" s="9">
        <f>IFERROR(INDEX([1]!tblSchedule[Game Time],MATCH(tblTeamSch[[#This Row],[Game Num]],[1]!tblSchedule[GameNum],0)),"")</f>
        <v>0.5</v>
      </c>
      <c r="J1812" s="10" t="str">
        <f>IFERROR(INDEX([1]!tblTeams[Organization],MATCH(tblTeamSch[[#This Row],[Team]],[1]!tblTeams[Team],0)),"")</f>
        <v>St. Michael</v>
      </c>
      <c r="K1812" s="10" t="str">
        <f>IFERROR(INDEX([1]!tblOrg[Abbr],MATCH(tblTeamSch[[#This Row],[Org]],[1]!tblOrg[Organization],0)),"")</f>
        <v>Mich</v>
      </c>
      <c r="L1812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2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1812" s="6"/>
      <c r="O1812" s="6"/>
      <c r="P1812" s="6"/>
      <c r="Q1812" s="6">
        <f>INDEX([1]!tblSchedule[Home Game],MATCH(tblTeamSch[[#This Row],[Game Num]],[1]!tblSchedule[GameNum],0))</f>
        <v>1</v>
      </c>
      <c r="R1812" s="7" t="e">
        <f>IF(COUNTIFS(tblTeamSch[Team],tblTeamSch[[#This Row],[Team]],#REF!,1)&gt;1,"Y","")</f>
        <v>#REF!</v>
      </c>
      <c r="S1812" s="6">
        <f>INDEX([1]!tblLoc[Score],MATCH(INDEX([1]!tblOrg[Loc],MATCH(tblTeamSch[[#This Row],[Org]],[1]!tblOrg[Organization],0)),[1]!tblLoc[Loc],0))</f>
        <v>7</v>
      </c>
      <c r="T1812" s="6" t="e">
        <f>INDEX([1]!tblLoc[Score],MATCH(INDEX([1]!tblOrg[Loc],MATCH(#REF!,[1]!tblOrg[Abbr],0)),[1]!tblLoc[Loc],0))</f>
        <v>#REF!</v>
      </c>
      <c r="U1812" s="6">
        <f>IFERROR(INDEX([1]!tblLoc[Score],MATCH(INDEX([1]!tblOrg[Loc],MATCH(INDEX(FacList,MATCH(tblTeamSch[[#This Row],[Facility]],INDEX(FacList,,1),0),3),[1]!tblOrg[Org Num],0)),[1]!tblLoc[Loc],0)),"")</f>
        <v>7</v>
      </c>
      <c r="V1812" s="6">
        <f>IF(OR(tblTeamSch[[#This Row],[Court]]="",tblTeamSch[[#This Row],[Home]]&gt;0),0,IF(tblTeamSch[[#This Row],[Court]]&lt;10,0,IF(tblTeamSch[[#This Row],[Home Court]]=10,0,10)))</f>
        <v>0</v>
      </c>
      <c r="W1812" s="6" t="e">
        <f>COUNTIFS(tblTeamSch[Travel Score for Game],10,tblTeamSch[Home],0,#REF!,#REF!)</f>
        <v>#REF!</v>
      </c>
      <c r="X1812" s="6" t="str">
        <f>IFERROR(INDEX(tblTeamSch[Overall Travel Score],MATCH(tblTeamSch[[#This Row],[Opponent]],tblTeamSch[Team],0)),"")</f>
        <v/>
      </c>
      <c r="Y1812" s="6" cm="1">
        <f t="array" ref="Y1812">IF(Y1811="Num",1,IF(Y1811="","",IF(Y1811+1&gt;TotalNumRegGames*2,"",Y1811+1)))</f>
        <v>1811</v>
      </c>
    </row>
    <row r="1813" spans="1:25" ht="13.35" customHeight="1" x14ac:dyDescent="0.3">
      <c r="A1813" s="6" cm="1">
        <f t="array" ref="A18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665</v>
      </c>
      <c r="B1813" s="6" cm="1">
        <f t="array" ref="B18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13" s="6">
        <f>IFERROR(INDEX([1]!tblSchedule[Week Game Scheduled],MATCH(tblTeamSch[[#This Row],[Game Num]],[1]!tblSchedule[GameNum],0)),"")</f>
        <v>5</v>
      </c>
      <c r="D1813" s="6">
        <f>IFERROR(INDEX([1]!tblSchedule[Round],MATCH(tblTeamSch[[#This Row],[Game Num]],[1]!tblSchedule[GameNum],0)),"")</f>
        <v>3</v>
      </c>
      <c r="E1813" s="6">
        <f>IFERROR(INDEX([1]!tblSchedule[Rnd Sch],MATCH(tblTeamSch[[#This Row],[Game Num]],[1]!tblSchedule[GameNum],0)),"")</f>
        <v>3</v>
      </c>
      <c r="F1813" s="6" t="str">
        <f>IFERROR(INDEX([1]!tblSchedule[DLC],MATCH(tblTeamSch[[#This Row],[Game Num]],[1]!tblSchedule[GameNum],0)),"")</f>
        <v>4B3</v>
      </c>
      <c r="G1813" s="7" t="str">
        <f>IFERROR(INDEX([1]!tblSchedule[Facility],MATCH(tblTeamSch[[#This Row],[Game Num]],[1]!tblSchedule[GameNum],0)),"")</f>
        <v>Holy Trinity Parish School</v>
      </c>
      <c r="H1813" s="8">
        <f>IFERROR(INDEX([1]!tblSchedule[Game Date],MATCH(tblTeamSch[[#This Row],[Game Num]],[1]!tblSchedule[GameNum],0)),"")</f>
        <v>46025</v>
      </c>
      <c r="I1813" s="9">
        <f>IFERROR(INDEX([1]!tblSchedule[Game Time],MATCH(tblTeamSch[[#This Row],[Game Num]],[1]!tblSchedule[GameNum],0)),"")</f>
        <v>0.5</v>
      </c>
      <c r="J1813" s="10" t="str">
        <f>IFERROR(INDEX([1]!tblTeams[Organization],MATCH(tblTeamSch[[#This Row],[Team]],[1]!tblTeams[Team],0)),"")</f>
        <v>St. Michael</v>
      </c>
      <c r="K1813" s="10" t="str">
        <f>IFERROR(INDEX([1]!tblOrg[Abbr],MATCH(tblTeamSch[[#This Row],[Org]],[1]!tblOrg[Organization],0)),"")</f>
        <v>Mich</v>
      </c>
      <c r="L1813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3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1813" s="6"/>
      <c r="O1813" s="6"/>
      <c r="P1813" s="6"/>
      <c r="Q1813" s="6">
        <f>INDEX([1]!tblSchedule[Home Game],MATCH(tblTeamSch[[#This Row],[Game Num]],[1]!tblSchedule[GameNum],0))</f>
        <v>1</v>
      </c>
      <c r="R1813" s="7" t="e">
        <f>IF(COUNTIFS(tblTeamSch[Team],tblTeamSch[[#This Row],[Team]],#REF!,1)&gt;1,"Y","")</f>
        <v>#REF!</v>
      </c>
      <c r="S1813" s="6">
        <f>INDEX([1]!tblLoc[Score],MATCH(INDEX([1]!tblOrg[Loc],MATCH(tblTeamSch[[#This Row],[Org]],[1]!tblOrg[Organization],0)),[1]!tblLoc[Loc],0))</f>
        <v>7</v>
      </c>
      <c r="T1813" s="6" t="e">
        <f>INDEX([1]!tblLoc[Score],MATCH(INDEX([1]!tblOrg[Loc],MATCH(#REF!,[1]!tblOrg[Abbr],0)),[1]!tblLoc[Loc],0))</f>
        <v>#REF!</v>
      </c>
      <c r="U1813" s="6">
        <f>IFERROR(INDEX([1]!tblLoc[Score],MATCH(INDEX([1]!tblOrg[Loc],MATCH(INDEX(FacList,MATCH(tblTeamSch[[#This Row],[Facility]],INDEX(FacList,,1),0),3),[1]!tblOrg[Org Num],0)),[1]!tblLoc[Loc],0)),"")</f>
        <v>0</v>
      </c>
      <c r="V1813" s="6">
        <f>IF(OR(tblTeamSch[[#This Row],[Court]]="",tblTeamSch[[#This Row],[Home]]&gt;0),0,IF(tblTeamSch[[#This Row],[Court]]&lt;10,0,IF(tblTeamSch[[#This Row],[Home Court]]=10,0,10)))</f>
        <v>0</v>
      </c>
      <c r="W1813" s="6" t="e">
        <f>COUNTIFS(tblTeamSch[Travel Score for Game],10,tblTeamSch[Home],0,#REF!,#REF!)</f>
        <v>#REF!</v>
      </c>
      <c r="X1813" s="6" t="str">
        <f>IFERROR(INDEX(tblTeamSch[Overall Travel Score],MATCH(tblTeamSch[[#This Row],[Opponent]],tblTeamSch[Team],0)),"")</f>
        <v/>
      </c>
      <c r="Y1813" s="6" cm="1">
        <f t="array" ref="Y1813">IF(Y1812="Num",1,IF(Y1812="","",IF(Y1812+1&gt;TotalNumRegGames*2,"",Y1812+1)))</f>
        <v>1812</v>
      </c>
    </row>
    <row r="1814" spans="1:25" ht="13.35" customHeight="1" x14ac:dyDescent="0.3">
      <c r="A1814" s="6" cm="1">
        <f t="array" ref="A18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681</v>
      </c>
      <c r="B1814" s="6" cm="1">
        <f t="array" ref="B18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4" s="6">
        <f>IFERROR(INDEX([1]!tblSchedule[Week Game Scheduled],MATCH(tblTeamSch[[#This Row],[Game Num]],[1]!tblSchedule[GameNum],0)),"")</f>
        <v>6</v>
      </c>
      <c r="D1814" s="6">
        <f>IFERROR(INDEX([1]!tblSchedule[Round],MATCH(tblTeamSch[[#This Row],[Game Num]],[1]!tblSchedule[GameNum],0)),"")</f>
        <v>4</v>
      </c>
      <c r="E1814" s="6">
        <f>IFERROR(INDEX([1]!tblSchedule[Rnd Sch],MATCH(tblTeamSch[[#This Row],[Game Num]],[1]!tblSchedule[GameNum],0)),"")</f>
        <v>4</v>
      </c>
      <c r="F1814" s="6" t="str">
        <f>IFERROR(INDEX([1]!tblSchedule[DLC],MATCH(tblTeamSch[[#This Row],[Game Num]],[1]!tblSchedule[GameNum],0)),"")</f>
        <v>4B3</v>
      </c>
      <c r="G1814" s="7" t="str">
        <f>IFERROR(INDEX([1]!tblSchedule[Facility],MATCH(tblTeamSch[[#This Row],[Game Num]],[1]!tblSchedule[GameNum],0)),"")</f>
        <v>St. Michael Community Center</v>
      </c>
      <c r="H1814" s="8">
        <f>IFERROR(INDEX([1]!tblSchedule[Game Date],MATCH(tblTeamSch[[#This Row],[Game Num]],[1]!tblSchedule[GameNum],0)),"")</f>
        <v>46032</v>
      </c>
      <c r="I1814" s="9">
        <f>IFERROR(INDEX([1]!tblSchedule[Game Time],MATCH(tblTeamSch[[#This Row],[Game Num]],[1]!tblSchedule[GameNum],0)),"")</f>
        <v>0.45833333333333331</v>
      </c>
      <c r="J1814" s="10" t="str">
        <f>IFERROR(INDEX([1]!tblTeams[Organization],MATCH(tblTeamSch[[#This Row],[Team]],[1]!tblTeams[Team],0)),"")</f>
        <v>St. Michael</v>
      </c>
      <c r="K1814" s="10" t="str">
        <f>IFERROR(INDEX([1]!tblOrg[Abbr],MATCH(tblTeamSch[[#This Row],[Org]],[1]!tblOrg[Organization],0)),"")</f>
        <v>Mich</v>
      </c>
      <c r="L1814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4" s="10" t="str">
        <f>IFERROR(INDEX(IF(tblTeamSch[[#This Row],[1vs2]]=1,[1]!tblSchedule[Team 2 Name],[1]!tblSchedule[Team 1 Name]),MATCH(tblTeamSch[[#This Row],[Game Num]],[1]!tblSchedule[GameNum],0)),"")</f>
        <v>Holy Spirit BBB 4#3 Red</v>
      </c>
      <c r="N1814" s="6"/>
      <c r="O1814" s="6"/>
      <c r="P1814" s="6"/>
      <c r="Q1814" s="6">
        <f>INDEX([1]!tblSchedule[Home Game],MATCH(tblTeamSch[[#This Row],[Game Num]],[1]!tblSchedule[GameNum],0))</f>
        <v>1</v>
      </c>
      <c r="R1814" s="7" t="e">
        <f>IF(COUNTIFS(tblTeamSch[Team],tblTeamSch[[#This Row],[Team]],#REF!,1)&gt;1,"Y","")</f>
        <v>#REF!</v>
      </c>
      <c r="S1814" s="6">
        <f>INDEX([1]!tblLoc[Score],MATCH(INDEX([1]!tblOrg[Loc],MATCH(tblTeamSch[[#This Row],[Org]],[1]!tblOrg[Organization],0)),[1]!tblLoc[Loc],0))</f>
        <v>7</v>
      </c>
      <c r="T1814" s="6" t="e">
        <f>INDEX([1]!tblLoc[Score],MATCH(INDEX([1]!tblOrg[Loc],MATCH(#REF!,[1]!tblOrg[Abbr],0)),[1]!tblLoc[Loc],0))</f>
        <v>#REF!</v>
      </c>
      <c r="U1814" s="6">
        <f>IFERROR(INDEX([1]!tblLoc[Score],MATCH(INDEX([1]!tblOrg[Loc],MATCH(INDEX(FacList,MATCH(tblTeamSch[[#This Row],[Facility]],INDEX(FacList,,1),0),3),[1]!tblOrg[Org Num],0)),[1]!tblLoc[Loc],0)),"")</f>
        <v>7</v>
      </c>
      <c r="V1814" s="6">
        <f>IF(OR(tblTeamSch[[#This Row],[Court]]="",tblTeamSch[[#This Row],[Home]]&gt;0),0,IF(tblTeamSch[[#This Row],[Court]]&lt;10,0,IF(tblTeamSch[[#This Row],[Home Court]]=10,0,10)))</f>
        <v>0</v>
      </c>
      <c r="W1814" s="6" t="e">
        <f>COUNTIFS(tblTeamSch[Travel Score for Game],10,tblTeamSch[Home],0,#REF!,#REF!)</f>
        <v>#REF!</v>
      </c>
      <c r="X1814" s="6" t="str">
        <f>IFERROR(INDEX(tblTeamSch[Overall Travel Score],MATCH(tblTeamSch[[#This Row],[Opponent]],tblTeamSch[Team],0)),"")</f>
        <v/>
      </c>
      <c r="Y1814" s="6" cm="1">
        <f t="array" ref="Y1814">IF(Y1813="Num",1,IF(Y1813="","",IF(Y1813+1&gt;TotalNumRegGames*2,"",Y1813+1)))</f>
        <v>1813</v>
      </c>
    </row>
    <row r="1815" spans="1:25" ht="13.35" customHeight="1" x14ac:dyDescent="0.3">
      <c r="A1815" s="6" cm="1">
        <f t="array" ref="A18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695</v>
      </c>
      <c r="B1815" s="6" cm="1">
        <f t="array" ref="B18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5" s="6">
        <f>IFERROR(INDEX([1]!tblSchedule[Week Game Scheduled],MATCH(tblTeamSch[[#This Row],[Game Num]],[1]!tblSchedule[GameNum],0)),"")</f>
        <v>7</v>
      </c>
      <c r="D1815" s="6">
        <f>IFERROR(INDEX([1]!tblSchedule[Round],MATCH(tblTeamSch[[#This Row],[Game Num]],[1]!tblSchedule[GameNum],0)),"")</f>
        <v>5</v>
      </c>
      <c r="E1815" s="6">
        <f>IFERROR(INDEX([1]!tblSchedule[Rnd Sch],MATCH(tblTeamSch[[#This Row],[Game Num]],[1]!tblSchedule[GameNum],0)),"")</f>
        <v>5</v>
      </c>
      <c r="F1815" s="6" t="str">
        <f>IFERROR(INDEX([1]!tblSchedule[DLC],MATCH(tblTeamSch[[#This Row],[Game Num]],[1]!tblSchedule[GameNum],0)),"")</f>
        <v>4B3</v>
      </c>
      <c r="G1815" s="7" t="str">
        <f>IFERROR(INDEX([1]!tblSchedule[Facility],MATCH(tblTeamSch[[#This Row],[Game Num]],[1]!tblSchedule[GameNum],0)),"")</f>
        <v>St. Michael Community Center</v>
      </c>
      <c r="H1815" s="8">
        <f>IFERROR(INDEX([1]!tblSchedule[Game Date],MATCH(tblTeamSch[[#This Row],[Game Num]],[1]!tblSchedule[GameNum],0)),"")</f>
        <v>46039</v>
      </c>
      <c r="I1815" s="9">
        <f>IFERROR(INDEX([1]!tblSchedule[Game Time],MATCH(tblTeamSch[[#This Row],[Game Num]],[1]!tblSchedule[GameNum],0)),"")</f>
        <v>0.45833333333333331</v>
      </c>
      <c r="J1815" s="10" t="str">
        <f>IFERROR(INDEX([1]!tblTeams[Organization],MATCH(tblTeamSch[[#This Row],[Team]],[1]!tblTeams[Team],0)),"")</f>
        <v>St. Michael</v>
      </c>
      <c r="K1815" s="10" t="str">
        <f>IFERROR(INDEX([1]!tblOrg[Abbr],MATCH(tblTeamSch[[#This Row],[Org]],[1]!tblOrg[Organization],0)),"")</f>
        <v>Mich</v>
      </c>
      <c r="L1815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5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1815" s="6"/>
      <c r="O1815" s="6"/>
      <c r="P1815" s="6"/>
      <c r="Q1815" s="6">
        <f>INDEX([1]!tblSchedule[Home Game],MATCH(tblTeamSch[[#This Row],[Game Num]],[1]!tblSchedule[GameNum],0))</f>
        <v>1</v>
      </c>
      <c r="R1815" s="7" t="e">
        <f>IF(COUNTIFS(tblTeamSch[Team],tblTeamSch[[#This Row],[Team]],#REF!,1)&gt;1,"Y","")</f>
        <v>#REF!</v>
      </c>
      <c r="S1815" s="6">
        <f>INDEX([1]!tblLoc[Score],MATCH(INDEX([1]!tblOrg[Loc],MATCH(tblTeamSch[[#This Row],[Org]],[1]!tblOrg[Organization],0)),[1]!tblLoc[Loc],0))</f>
        <v>7</v>
      </c>
      <c r="T1815" s="6" t="e">
        <f>INDEX([1]!tblLoc[Score],MATCH(INDEX([1]!tblOrg[Loc],MATCH(#REF!,[1]!tblOrg[Abbr],0)),[1]!tblLoc[Loc],0))</f>
        <v>#REF!</v>
      </c>
      <c r="U1815" s="6">
        <f>IFERROR(INDEX([1]!tblLoc[Score],MATCH(INDEX([1]!tblOrg[Loc],MATCH(INDEX(FacList,MATCH(tblTeamSch[[#This Row],[Facility]],INDEX(FacList,,1),0),3),[1]!tblOrg[Org Num],0)),[1]!tblLoc[Loc],0)),"")</f>
        <v>7</v>
      </c>
      <c r="V1815" s="6">
        <f>IF(OR(tblTeamSch[[#This Row],[Court]]="",tblTeamSch[[#This Row],[Home]]&gt;0),0,IF(tblTeamSch[[#This Row],[Court]]&lt;10,0,IF(tblTeamSch[[#This Row],[Home Court]]=10,0,10)))</f>
        <v>0</v>
      </c>
      <c r="W1815" s="6" t="e">
        <f>COUNTIFS(tblTeamSch[Travel Score for Game],10,tblTeamSch[Home],0,#REF!,#REF!)</f>
        <v>#REF!</v>
      </c>
      <c r="X1815" s="6" t="str">
        <f>IFERROR(INDEX(tblTeamSch[Overall Travel Score],MATCH(tblTeamSch[[#This Row],[Opponent]],tblTeamSch[Team],0)),"")</f>
        <v/>
      </c>
      <c r="Y1815" s="6" cm="1">
        <f t="array" ref="Y1815">IF(Y1814="Num",1,IF(Y1814="","",IF(Y1814+1&gt;TotalNumRegGames*2,"",Y1814+1)))</f>
        <v>1814</v>
      </c>
    </row>
    <row r="1816" spans="1:25" ht="13.35" customHeight="1" x14ac:dyDescent="0.3">
      <c r="A1816" s="6" cm="1">
        <f t="array" ref="A18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709</v>
      </c>
      <c r="B1816" s="6" cm="1">
        <f t="array" ref="B18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6" s="6">
        <f>IFERROR(INDEX([1]!tblSchedule[Week Game Scheduled],MATCH(tblTeamSch[[#This Row],[Game Num]],[1]!tblSchedule[GameNum],0)),"")</f>
        <v>8</v>
      </c>
      <c r="D1816" s="6">
        <f>IFERROR(INDEX([1]!tblSchedule[Round],MATCH(tblTeamSch[[#This Row],[Game Num]],[1]!tblSchedule[GameNum],0)),"")</f>
        <v>6</v>
      </c>
      <c r="E1816" s="6">
        <f>IFERROR(INDEX([1]!tblSchedule[Rnd Sch],MATCH(tblTeamSch[[#This Row],[Game Num]],[1]!tblSchedule[GameNum],0)),"")</f>
        <v>6</v>
      </c>
      <c r="F1816" s="6" t="str">
        <f>IFERROR(INDEX([1]!tblSchedule[DLC],MATCH(tblTeamSch[[#This Row],[Game Num]],[1]!tblSchedule[GameNum],0)),"")</f>
        <v>4B3</v>
      </c>
      <c r="G1816" s="7" t="str">
        <f>IFERROR(INDEX([1]!tblSchedule[Facility],MATCH(tblTeamSch[[#This Row],[Game Num]],[1]!tblSchedule[GameNum],0)),"")</f>
        <v>Mary Queen of Peace</v>
      </c>
      <c r="H1816" s="8">
        <f>IFERROR(INDEX([1]!tblSchedule[Game Date],MATCH(tblTeamSch[[#This Row],[Game Num]],[1]!tblSchedule[GameNum],0)),"")</f>
        <v>46046</v>
      </c>
      <c r="I1816" s="9">
        <f>IFERROR(INDEX([1]!tblSchedule[Game Time],MATCH(tblTeamSch[[#This Row],[Game Num]],[1]!tblSchedule[GameNum],0)),"")</f>
        <v>0.54166666666666663</v>
      </c>
      <c r="J1816" s="10" t="str">
        <f>IFERROR(INDEX([1]!tblTeams[Organization],MATCH(tblTeamSch[[#This Row],[Team]],[1]!tblTeams[Team],0)),"")</f>
        <v>St. Michael</v>
      </c>
      <c r="K1816" s="10" t="str">
        <f>IFERROR(INDEX([1]!tblOrg[Abbr],MATCH(tblTeamSch[[#This Row],[Org]],[1]!tblOrg[Organization],0)),"")</f>
        <v>Mich</v>
      </c>
      <c r="L1816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6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1816" s="6"/>
      <c r="O1816" s="6"/>
      <c r="P1816" s="6"/>
      <c r="Q1816" s="6">
        <f>INDEX([1]!tblSchedule[Home Game],MATCH(tblTeamSch[[#This Row],[Game Num]],[1]!tblSchedule[GameNum],0))</f>
        <v>1</v>
      </c>
      <c r="R1816" s="7" t="e">
        <f>IF(COUNTIFS(tblTeamSch[Team],tblTeamSch[[#This Row],[Team]],#REF!,1)&gt;1,"Y","")</f>
        <v>#REF!</v>
      </c>
      <c r="S1816" s="6">
        <f>INDEX([1]!tblLoc[Score],MATCH(INDEX([1]!tblOrg[Loc],MATCH(tblTeamSch[[#This Row],[Org]],[1]!tblOrg[Organization],0)),[1]!tblLoc[Loc],0))</f>
        <v>7</v>
      </c>
      <c r="T1816" s="6" t="e">
        <f>INDEX([1]!tblLoc[Score],MATCH(INDEX([1]!tblOrg[Loc],MATCH(#REF!,[1]!tblOrg[Abbr],0)),[1]!tblLoc[Loc],0))</f>
        <v>#REF!</v>
      </c>
      <c r="U1816" s="6">
        <f>IFERROR(INDEX([1]!tblLoc[Score],MATCH(INDEX([1]!tblOrg[Loc],MATCH(INDEX(FacList,MATCH(tblTeamSch[[#This Row],[Facility]],INDEX(FacList,,1),0),3),[1]!tblOrg[Org Num],0)),[1]!tblLoc[Loc],0)),"")</f>
        <v>10</v>
      </c>
      <c r="V1816" s="6">
        <f>IF(OR(tblTeamSch[[#This Row],[Court]]="",tblTeamSch[[#This Row],[Home]]&gt;0),0,IF(tblTeamSch[[#This Row],[Court]]&lt;10,0,IF(tblTeamSch[[#This Row],[Home Court]]=10,0,10)))</f>
        <v>0</v>
      </c>
      <c r="W1816" s="6" t="e">
        <f>COUNTIFS(tblTeamSch[Travel Score for Game],10,tblTeamSch[Home],0,#REF!,#REF!)</f>
        <v>#REF!</v>
      </c>
      <c r="X1816" s="6" t="str">
        <f>IFERROR(INDEX(tblTeamSch[Overall Travel Score],MATCH(tblTeamSch[[#This Row],[Opponent]],tblTeamSch[Team],0)),"")</f>
        <v/>
      </c>
      <c r="Y1816" s="6" cm="1">
        <f t="array" ref="Y1816">IF(Y1815="Num",1,IF(Y1815="","",IF(Y1815+1&gt;TotalNumRegGames*2,"",Y1815+1)))</f>
        <v>1815</v>
      </c>
    </row>
    <row r="1817" spans="1:25" ht="13.35" customHeight="1" x14ac:dyDescent="0.3">
      <c r="A1817" s="6" cm="1">
        <f t="array" ref="A18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723</v>
      </c>
      <c r="B1817" s="6" cm="1">
        <f t="array" ref="B18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7" s="6">
        <f>IFERROR(INDEX([1]!tblSchedule[Week Game Scheduled],MATCH(tblTeamSch[[#This Row],[Game Num]],[1]!tblSchedule[GameNum],0)),"")</f>
        <v>9</v>
      </c>
      <c r="D1817" s="6">
        <f>IFERROR(INDEX([1]!tblSchedule[Round],MATCH(tblTeamSch[[#This Row],[Game Num]],[1]!tblSchedule[GameNum],0)),"")</f>
        <v>7</v>
      </c>
      <c r="E1817" s="6">
        <f>IFERROR(INDEX([1]!tblSchedule[Rnd Sch],MATCH(tblTeamSch[[#This Row],[Game Num]],[1]!tblSchedule[GameNum],0)),"")</f>
        <v>7</v>
      </c>
      <c r="F1817" s="6" t="str">
        <f>IFERROR(INDEX([1]!tblSchedule[DLC],MATCH(tblTeamSch[[#This Row],[Game Num]],[1]!tblSchedule[GameNum],0)),"")</f>
        <v>4B3</v>
      </c>
      <c r="G1817" s="7" t="str">
        <f>IFERROR(INDEX([1]!tblSchedule[Facility],MATCH(tblTeamSch[[#This Row],[Game Num]],[1]!tblSchedule[GameNum],0)),"")</f>
        <v>St Francis of Assisi</v>
      </c>
      <c r="H1817" s="8">
        <f>IFERROR(INDEX([1]!tblSchedule[Game Date],MATCH(tblTeamSch[[#This Row],[Game Num]],[1]!tblSchedule[GameNum],0)),"")</f>
        <v>46053</v>
      </c>
      <c r="I1817" s="9">
        <f>IFERROR(INDEX([1]!tblSchedule[Game Time],MATCH(tblTeamSch[[#This Row],[Game Num]],[1]!tblSchedule[GameNum],0)),"")</f>
        <v>0.45833333333333331</v>
      </c>
      <c r="J1817" s="10" t="str">
        <f>IFERROR(INDEX([1]!tblTeams[Organization],MATCH(tblTeamSch[[#This Row],[Team]],[1]!tblTeams[Team],0)),"")</f>
        <v>St. Michael</v>
      </c>
      <c r="K1817" s="10" t="str">
        <f>IFERROR(INDEX([1]!tblOrg[Abbr],MATCH(tblTeamSch[[#This Row],[Org]],[1]!tblOrg[Organization],0)),"")</f>
        <v>Mich</v>
      </c>
      <c r="L1817" s="10" t="str">
        <f>IFERROR(INDEX(IF(tblTeamSch[[#This Row],[1vs2]]=1,[1]!tblSchedule[Team 1 Name],[1]!tblSchedule[Team 2 Name]),MATCH(tblTeamSch[[#This Row],[Game Num]],[1]!tblSchedule[GameNum],0)),"")</f>
        <v>St Michael BB 4B#3 Maroon</v>
      </c>
      <c r="M1817" s="10" t="str">
        <f>IFERROR(INDEX(IF(tblTeamSch[[#This Row],[1vs2]]=1,[1]!tblSchedule[Team 2 Name],[1]!tblSchedule[Team 1 Name]),MATCH(tblTeamSch[[#This Row],[Game Num]],[1]!tblSchedule[GameNum],0)),"")</f>
        <v>St. Albert BB 4B#3 Blue</v>
      </c>
      <c r="N1817" s="6"/>
      <c r="O1817" s="6"/>
      <c r="P1817" s="6"/>
      <c r="Q1817" s="6">
        <f>INDEX([1]!tblSchedule[Home Game],MATCH(tblTeamSch[[#This Row],[Game Num]],[1]!tblSchedule[GameNum],0))</f>
        <v>0</v>
      </c>
      <c r="R1817" s="7" t="e">
        <f>IF(COUNTIFS(tblTeamSch[Team],tblTeamSch[[#This Row],[Team]],#REF!,1)&gt;1,"Y","")</f>
        <v>#REF!</v>
      </c>
      <c r="S1817" s="6">
        <f>INDEX([1]!tblLoc[Score],MATCH(INDEX([1]!tblOrg[Loc],MATCH(tblTeamSch[[#This Row],[Org]],[1]!tblOrg[Organization],0)),[1]!tblLoc[Loc],0))</f>
        <v>7</v>
      </c>
      <c r="T1817" s="6" t="e">
        <f>INDEX([1]!tblLoc[Score],MATCH(INDEX([1]!tblOrg[Loc],MATCH(#REF!,[1]!tblOrg[Abbr],0)),[1]!tblLoc[Loc],0))</f>
        <v>#REF!</v>
      </c>
      <c r="U1817" s="6">
        <f>IFERROR(INDEX([1]!tblLoc[Score],MATCH(INDEX([1]!tblOrg[Loc],MATCH(INDEX(FacList,MATCH(tblTeamSch[[#This Row],[Facility]],INDEX(FacList,,1),0),3),[1]!tblOrg[Org Num],0)),[1]!tblLoc[Loc],0)),"")</f>
        <v>0</v>
      </c>
      <c r="V1817" s="6">
        <f>IF(OR(tblTeamSch[[#This Row],[Court]]="",tblTeamSch[[#This Row],[Home]]&gt;0),0,IF(tblTeamSch[[#This Row],[Court]]&lt;10,0,IF(tblTeamSch[[#This Row],[Home Court]]=10,0,10)))</f>
        <v>0</v>
      </c>
      <c r="W1817" s="6" t="e">
        <f>COUNTIFS(tblTeamSch[Travel Score for Game],10,tblTeamSch[Home],0,#REF!,#REF!)</f>
        <v>#REF!</v>
      </c>
      <c r="X1817" s="6" t="str">
        <f>IFERROR(INDEX(tblTeamSch[Overall Travel Score],MATCH(tblTeamSch[[#This Row],[Opponent]],tblTeamSch[Team],0)),"")</f>
        <v/>
      </c>
      <c r="Y1817" s="6" cm="1">
        <f t="array" ref="Y1817">IF(Y1816="Num",1,IF(Y1816="","",IF(Y1816+1&gt;TotalNumRegGames*2,"",Y1816+1)))</f>
        <v>1816</v>
      </c>
    </row>
    <row r="1818" spans="1:25" ht="13.35" customHeight="1" x14ac:dyDescent="0.3">
      <c r="A1818" s="6" cm="1">
        <f t="array" ref="A18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644</v>
      </c>
      <c r="B1818" s="6" cm="1">
        <f t="array" ref="B18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18" s="6">
        <f>IFERROR(INDEX([1]!tblSchedule[Week Game Scheduled],MATCH(tblTeamSch[[#This Row],[Game Num]],[1]!tblSchedule[GameNum],0)),"")</f>
        <v>49</v>
      </c>
      <c r="D1818" s="6">
        <f>IFERROR(INDEX([1]!tblSchedule[Round],MATCH(tblTeamSch[[#This Row],[Game Num]],[1]!tblSchedule[GameNum],0)),"")</f>
        <v>1</v>
      </c>
      <c r="E1818" s="6">
        <f>IFERROR(INDEX([1]!tblSchedule[Rnd Sch],MATCH(tblTeamSch[[#This Row],[Game Num]],[1]!tblSchedule[GameNum],0)),"")</f>
        <v>1</v>
      </c>
      <c r="F1818" s="6" t="str">
        <f>IFERROR(INDEX([1]!tblSchedule[DLC],MATCH(tblTeamSch[[#This Row],[Game Num]],[1]!tblSchedule[GameNum],0)),"")</f>
        <v>4B3</v>
      </c>
      <c r="G1818" s="7" t="str">
        <f>IFERROR(INDEX([1]!tblSchedule[Facility],MATCH(tblTeamSch[[#This Row],[Game Num]],[1]!tblSchedule[GameNum],0)),"")</f>
        <v>St. Michael Community Center</v>
      </c>
      <c r="H1818" s="8">
        <f>IFERROR(INDEX([1]!tblSchedule[Game Date],MATCH(tblTeamSch[[#This Row],[Game Num]],[1]!tblSchedule[GameNum],0)),"")</f>
        <v>45997</v>
      </c>
      <c r="I1818" s="9">
        <f>IFERROR(INDEX([1]!tblSchedule[Game Time],MATCH(tblTeamSch[[#This Row],[Game Num]],[1]!tblSchedule[GameNum],0)),"")</f>
        <v>0.58333333333333337</v>
      </c>
      <c r="J1818" s="10" t="str">
        <f>IFERROR(INDEX([1]!tblTeams[Organization],MATCH(tblTeamSch[[#This Row],[Team]],[1]!tblTeams[Team],0)),"")</f>
        <v>St. Michael</v>
      </c>
      <c r="K1818" s="10" t="str">
        <f>IFERROR(INDEX([1]!tblOrg[Abbr],MATCH(tblTeamSch[[#This Row],[Org]],[1]!tblOrg[Organization],0)),"")</f>
        <v>Mich</v>
      </c>
      <c r="L1818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18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1818" s="6"/>
      <c r="O1818" s="6"/>
      <c r="P1818" s="6"/>
      <c r="Q1818" s="6">
        <f>INDEX([1]!tblSchedule[Home Game],MATCH(tblTeamSch[[#This Row],[Game Num]],[1]!tblSchedule[GameNum],0))</f>
        <v>1</v>
      </c>
      <c r="R1818" s="7" t="e">
        <f>IF(COUNTIFS(tblTeamSch[Team],tblTeamSch[[#This Row],[Team]],#REF!,1)&gt;1,"Y","")</f>
        <v>#REF!</v>
      </c>
      <c r="S1818" s="6">
        <f>INDEX([1]!tblLoc[Score],MATCH(INDEX([1]!tblOrg[Loc],MATCH(tblTeamSch[[#This Row],[Org]],[1]!tblOrg[Organization],0)),[1]!tblLoc[Loc],0))</f>
        <v>7</v>
      </c>
      <c r="T1818" s="6" t="e">
        <f>INDEX([1]!tblLoc[Score],MATCH(INDEX([1]!tblOrg[Loc],MATCH(#REF!,[1]!tblOrg[Abbr],0)),[1]!tblLoc[Loc],0))</f>
        <v>#REF!</v>
      </c>
      <c r="U1818" s="6">
        <f>IFERROR(INDEX([1]!tblLoc[Score],MATCH(INDEX([1]!tblOrg[Loc],MATCH(INDEX(FacList,MATCH(tblTeamSch[[#This Row],[Facility]],INDEX(FacList,,1),0),3),[1]!tblOrg[Org Num],0)),[1]!tblLoc[Loc],0)),"")</f>
        <v>7</v>
      </c>
      <c r="V1818" s="6">
        <f>IF(OR(tblTeamSch[[#This Row],[Court]]="",tblTeamSch[[#This Row],[Home]]&gt;0),0,IF(tblTeamSch[[#This Row],[Court]]&lt;10,0,IF(tblTeamSch[[#This Row],[Home Court]]=10,0,10)))</f>
        <v>0</v>
      </c>
      <c r="W1818" s="6" t="e">
        <f>COUNTIFS(tblTeamSch[Travel Score for Game],10,tblTeamSch[Home],0,#REF!,#REF!)</f>
        <v>#REF!</v>
      </c>
      <c r="X1818" s="6" t="str">
        <f>IFERROR(INDEX(tblTeamSch[Overall Travel Score],MATCH(tblTeamSch[[#This Row],[Opponent]],tblTeamSch[Team],0)),"")</f>
        <v/>
      </c>
      <c r="Y1818" s="6" cm="1">
        <f t="array" ref="Y1818">IF(Y1817="Num",1,IF(Y1817="","",IF(Y1817+1&gt;TotalNumRegGames*2,"",Y1817+1)))</f>
        <v>1817</v>
      </c>
    </row>
    <row r="1819" spans="1:25" ht="13.35" customHeight="1" x14ac:dyDescent="0.3">
      <c r="A1819" s="6" cm="1">
        <f t="array" ref="A18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658</v>
      </c>
      <c r="B1819" s="6" cm="1">
        <f t="array" ref="B18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19" s="6">
        <f>IFERROR(INDEX([1]!tblSchedule[Week Game Scheduled],MATCH(tblTeamSch[[#This Row],[Game Num]],[1]!tblSchedule[GameNum],0)),"")</f>
        <v>50</v>
      </c>
      <c r="D1819" s="6">
        <f>IFERROR(INDEX([1]!tblSchedule[Round],MATCH(tblTeamSch[[#This Row],[Game Num]],[1]!tblSchedule[GameNum],0)),"")</f>
        <v>2</v>
      </c>
      <c r="E1819" s="6">
        <f>IFERROR(INDEX([1]!tblSchedule[Rnd Sch],MATCH(tblTeamSch[[#This Row],[Game Num]],[1]!tblSchedule[GameNum],0)),"")</f>
        <v>2</v>
      </c>
      <c r="F1819" s="6" t="str">
        <f>IFERROR(INDEX([1]!tblSchedule[DLC],MATCH(tblTeamSch[[#This Row],[Game Num]],[1]!tblSchedule[GameNum],0)),"")</f>
        <v>4B3</v>
      </c>
      <c r="G1819" s="7" t="str">
        <f>IFERROR(INDEX([1]!tblSchedule[Facility],MATCH(tblTeamSch[[#This Row],[Game Num]],[1]!tblSchedule[GameNum],0)),"")</f>
        <v>St. Michael Community Center</v>
      </c>
      <c r="H1819" s="8">
        <f>IFERROR(INDEX([1]!tblSchedule[Game Date],MATCH(tblTeamSch[[#This Row],[Game Num]],[1]!tblSchedule[GameNum],0)),"")</f>
        <v>46004</v>
      </c>
      <c r="I1819" s="9">
        <f>IFERROR(INDEX([1]!tblSchedule[Game Time],MATCH(tblTeamSch[[#This Row],[Game Num]],[1]!tblSchedule[GameNum],0)),"")</f>
        <v>0.54166666666666663</v>
      </c>
      <c r="J1819" s="10" t="str">
        <f>IFERROR(INDEX([1]!tblTeams[Organization],MATCH(tblTeamSch[[#This Row],[Team]],[1]!tblTeams[Team],0)),"")</f>
        <v>St. Michael</v>
      </c>
      <c r="K1819" s="10" t="str">
        <f>IFERROR(INDEX([1]!tblOrg[Abbr],MATCH(tblTeamSch[[#This Row],[Org]],[1]!tblOrg[Organization],0)),"")</f>
        <v>Mich</v>
      </c>
      <c r="L1819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19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1819" s="6"/>
      <c r="O1819" s="6"/>
      <c r="P1819" s="6"/>
      <c r="Q1819" s="6">
        <f>INDEX([1]!tblSchedule[Home Game],MATCH(tblTeamSch[[#This Row],[Game Num]],[1]!tblSchedule[GameNum],0))</f>
        <v>1</v>
      </c>
      <c r="R1819" s="7" t="e">
        <f>IF(COUNTIFS(tblTeamSch[Team],tblTeamSch[[#This Row],[Team]],#REF!,1)&gt;1,"Y","")</f>
        <v>#REF!</v>
      </c>
      <c r="S1819" s="6">
        <f>INDEX([1]!tblLoc[Score],MATCH(INDEX([1]!tblOrg[Loc],MATCH(tblTeamSch[[#This Row],[Org]],[1]!tblOrg[Organization],0)),[1]!tblLoc[Loc],0))</f>
        <v>7</v>
      </c>
      <c r="T1819" s="6" t="e">
        <f>INDEX([1]!tblLoc[Score],MATCH(INDEX([1]!tblOrg[Loc],MATCH(#REF!,[1]!tblOrg[Abbr],0)),[1]!tblLoc[Loc],0))</f>
        <v>#REF!</v>
      </c>
      <c r="U1819" s="6">
        <f>IFERROR(INDEX([1]!tblLoc[Score],MATCH(INDEX([1]!tblOrg[Loc],MATCH(INDEX(FacList,MATCH(tblTeamSch[[#This Row],[Facility]],INDEX(FacList,,1),0),3),[1]!tblOrg[Org Num],0)),[1]!tblLoc[Loc],0)),"")</f>
        <v>7</v>
      </c>
      <c r="V1819" s="6">
        <f>IF(OR(tblTeamSch[[#This Row],[Court]]="",tblTeamSch[[#This Row],[Home]]&gt;0),0,IF(tblTeamSch[[#This Row],[Court]]&lt;10,0,IF(tblTeamSch[[#This Row],[Home Court]]=10,0,10)))</f>
        <v>0</v>
      </c>
      <c r="W1819" s="6" t="e">
        <f>COUNTIFS(tblTeamSch[Travel Score for Game],10,tblTeamSch[Home],0,#REF!,#REF!)</f>
        <v>#REF!</v>
      </c>
      <c r="X1819" s="6" t="str">
        <f>IFERROR(INDEX(tblTeamSch[Overall Travel Score],MATCH(tblTeamSch[[#This Row],[Opponent]],tblTeamSch[Team],0)),"")</f>
        <v/>
      </c>
      <c r="Y1819" s="6" cm="1">
        <f t="array" ref="Y1819">IF(Y1818="Num",1,IF(Y1818="","",IF(Y1818+1&gt;TotalNumRegGames*2,"",Y1818+1)))</f>
        <v>1818</v>
      </c>
    </row>
    <row r="1820" spans="1:25" ht="13.35" customHeight="1" x14ac:dyDescent="0.3">
      <c r="A1820" s="6" cm="1">
        <f t="array" ref="A18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671</v>
      </c>
      <c r="B1820" s="6" cm="1">
        <f t="array" ref="B18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0" s="6">
        <f>IFERROR(INDEX([1]!tblSchedule[Week Game Scheduled],MATCH(tblTeamSch[[#This Row],[Game Num]],[1]!tblSchedule[GameNum],0)),"")</f>
        <v>5</v>
      </c>
      <c r="D1820" s="6">
        <f>IFERROR(INDEX([1]!tblSchedule[Round],MATCH(tblTeamSch[[#This Row],[Game Num]],[1]!tblSchedule[GameNum],0)),"")</f>
        <v>3</v>
      </c>
      <c r="E1820" s="6">
        <f>IFERROR(INDEX([1]!tblSchedule[Rnd Sch],MATCH(tblTeamSch[[#This Row],[Game Num]],[1]!tblSchedule[GameNum],0)),"")</f>
        <v>3</v>
      </c>
      <c r="F1820" s="6" t="str">
        <f>IFERROR(INDEX([1]!tblSchedule[DLC],MATCH(tblTeamSch[[#This Row],[Game Num]],[1]!tblSchedule[GameNum],0)),"")</f>
        <v>4B3</v>
      </c>
      <c r="G1820" s="7" t="str">
        <f>IFERROR(INDEX([1]!tblSchedule[Facility],MATCH(tblTeamSch[[#This Row],[Game Num]],[1]!tblSchedule[GameNum],0)),"")</f>
        <v>St. Albert the Great Gym</v>
      </c>
      <c r="H1820" s="8">
        <f>IFERROR(INDEX([1]!tblSchedule[Game Date],MATCH(tblTeamSch[[#This Row],[Game Num]],[1]!tblSchedule[GameNum],0)),"")</f>
        <v>46025</v>
      </c>
      <c r="I1820" s="9">
        <f>IFERROR(INDEX([1]!tblSchedule[Game Time],MATCH(tblTeamSch[[#This Row],[Game Num]],[1]!tblSchedule[GameNum],0)),"")</f>
        <v>0.45833333333333331</v>
      </c>
      <c r="J1820" s="10" t="str">
        <f>IFERROR(INDEX([1]!tblTeams[Organization],MATCH(tblTeamSch[[#This Row],[Team]],[1]!tblTeams[Team],0)),"")</f>
        <v>St. Michael</v>
      </c>
      <c r="K1820" s="10" t="str">
        <f>IFERROR(INDEX([1]!tblOrg[Abbr],MATCH(tblTeamSch[[#This Row],[Org]],[1]!tblOrg[Organization],0)),"")</f>
        <v>Mich</v>
      </c>
      <c r="L1820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20" s="10" t="str">
        <f>IFERROR(INDEX(IF(tblTeamSch[[#This Row],[1vs2]]=1,[1]!tblSchedule[Team 2 Name],[1]!tblSchedule[Team 1 Name]),MATCH(tblTeamSch[[#This Row],[Game Num]],[1]!tblSchedule[GameNum],0)),"")</f>
        <v>St. Albert BB 4B#3 Gold</v>
      </c>
      <c r="N1820" s="6"/>
      <c r="O1820" s="6"/>
      <c r="P1820" s="6"/>
      <c r="Q1820" s="6">
        <f>INDEX([1]!tblSchedule[Home Game],MATCH(tblTeamSch[[#This Row],[Game Num]],[1]!tblSchedule[GameNum],0))</f>
        <v>1</v>
      </c>
      <c r="R1820" s="7" t="e">
        <f>IF(COUNTIFS(tblTeamSch[Team],tblTeamSch[[#This Row],[Team]],#REF!,1)&gt;1,"Y","")</f>
        <v>#REF!</v>
      </c>
      <c r="S1820" s="6">
        <f>INDEX([1]!tblLoc[Score],MATCH(INDEX([1]!tblOrg[Loc],MATCH(tblTeamSch[[#This Row],[Org]],[1]!tblOrg[Organization],0)),[1]!tblLoc[Loc],0))</f>
        <v>7</v>
      </c>
      <c r="T1820" s="6" t="e">
        <f>INDEX([1]!tblLoc[Score],MATCH(INDEX([1]!tblOrg[Loc],MATCH(#REF!,[1]!tblOrg[Abbr],0)),[1]!tblLoc[Loc],0))</f>
        <v>#REF!</v>
      </c>
      <c r="U1820" s="6">
        <f>IFERROR(INDEX([1]!tblLoc[Score],MATCH(INDEX([1]!tblOrg[Loc],MATCH(INDEX(FacList,MATCH(tblTeamSch[[#This Row],[Facility]],INDEX(FacList,,1),0),3),[1]!tblOrg[Org Num],0)),[1]!tblLoc[Loc],0)),"")</f>
        <v>0</v>
      </c>
      <c r="V1820" s="6">
        <f>IF(OR(tblTeamSch[[#This Row],[Court]]="",tblTeamSch[[#This Row],[Home]]&gt;0),0,IF(tblTeamSch[[#This Row],[Court]]&lt;10,0,IF(tblTeamSch[[#This Row],[Home Court]]=10,0,10)))</f>
        <v>0</v>
      </c>
      <c r="W1820" s="6" t="e">
        <f>COUNTIFS(tblTeamSch[Travel Score for Game],10,tblTeamSch[Home],0,#REF!,#REF!)</f>
        <v>#REF!</v>
      </c>
      <c r="X1820" s="6" t="str">
        <f>IFERROR(INDEX(tblTeamSch[Overall Travel Score],MATCH(tblTeamSch[[#This Row],[Opponent]],tblTeamSch[Team],0)),"")</f>
        <v/>
      </c>
      <c r="Y1820" s="6" cm="1">
        <f t="array" ref="Y1820">IF(Y1819="Num",1,IF(Y1819="","",IF(Y1819+1&gt;TotalNumRegGames*2,"",Y1819+1)))</f>
        <v>1819</v>
      </c>
    </row>
    <row r="1821" spans="1:25" ht="13.35" customHeight="1" x14ac:dyDescent="0.3">
      <c r="A1821" s="6" cm="1">
        <f t="array" ref="A18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691</v>
      </c>
      <c r="B1821" s="6" cm="1">
        <f t="array" ref="B18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1" s="6">
        <f>IFERROR(INDEX([1]!tblSchedule[Week Game Scheduled],MATCH(tblTeamSch[[#This Row],[Game Num]],[1]!tblSchedule[GameNum],0)),"")</f>
        <v>6</v>
      </c>
      <c r="D1821" s="6">
        <f>IFERROR(INDEX([1]!tblSchedule[Round],MATCH(tblTeamSch[[#This Row],[Game Num]],[1]!tblSchedule[GameNum],0)),"")</f>
        <v>4</v>
      </c>
      <c r="E1821" s="6">
        <f>IFERROR(INDEX([1]!tblSchedule[Rnd Sch],MATCH(tblTeamSch[[#This Row],[Game Num]],[1]!tblSchedule[GameNum],0)),"")</f>
        <v>4</v>
      </c>
      <c r="F1821" s="6" t="str">
        <f>IFERROR(INDEX([1]!tblSchedule[DLC],MATCH(tblTeamSch[[#This Row],[Game Num]],[1]!tblSchedule[GameNum],0)),"")</f>
        <v>4B3</v>
      </c>
      <c r="G1821" s="7" t="str">
        <f>IFERROR(INDEX([1]!tblSchedule[Facility],MATCH(tblTeamSch[[#This Row],[Game Num]],[1]!tblSchedule[GameNum],0)),"")</f>
        <v>Holy Trinity Parish School</v>
      </c>
      <c r="H1821" s="8">
        <f>IFERROR(INDEX([1]!tblSchedule[Game Date],MATCH(tblTeamSch[[#This Row],[Game Num]],[1]!tblSchedule[GameNum],0)),"")</f>
        <v>46032</v>
      </c>
      <c r="I1821" s="9">
        <f>IFERROR(INDEX([1]!tblSchedule[Game Time],MATCH(tblTeamSch[[#This Row],[Game Num]],[1]!tblSchedule[GameNum],0)),"")</f>
        <v>0.54166666666666663</v>
      </c>
      <c r="J1821" s="10" t="str">
        <f>IFERROR(INDEX([1]!tblTeams[Organization],MATCH(tblTeamSch[[#This Row],[Team]],[1]!tblTeams[Team],0)),"")</f>
        <v>St. Michael</v>
      </c>
      <c r="K1821" s="10" t="str">
        <f>IFERROR(INDEX([1]!tblOrg[Abbr],MATCH(tblTeamSch[[#This Row],[Org]],[1]!tblOrg[Organization],0)),"")</f>
        <v>Mich</v>
      </c>
      <c r="L1821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21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1821" s="6"/>
      <c r="O1821" s="6"/>
      <c r="P1821" s="6"/>
      <c r="Q1821" s="6">
        <f>INDEX([1]!tblSchedule[Home Game],MATCH(tblTeamSch[[#This Row],[Game Num]],[1]!tblSchedule[GameNum],0))</f>
        <v>1</v>
      </c>
      <c r="R1821" s="7" t="e">
        <f>IF(COUNTIFS(tblTeamSch[Team],tblTeamSch[[#This Row],[Team]],#REF!,1)&gt;1,"Y","")</f>
        <v>#REF!</v>
      </c>
      <c r="S1821" s="6">
        <f>INDEX([1]!tblLoc[Score],MATCH(INDEX([1]!tblOrg[Loc],MATCH(tblTeamSch[[#This Row],[Org]],[1]!tblOrg[Organization],0)),[1]!tblLoc[Loc],0))</f>
        <v>7</v>
      </c>
      <c r="T1821" s="6" t="e">
        <f>INDEX([1]!tblLoc[Score],MATCH(INDEX([1]!tblOrg[Loc],MATCH(#REF!,[1]!tblOrg[Abbr],0)),[1]!tblLoc[Loc],0))</f>
        <v>#REF!</v>
      </c>
      <c r="U1821" s="6">
        <f>IFERROR(INDEX([1]!tblLoc[Score],MATCH(INDEX([1]!tblOrg[Loc],MATCH(INDEX(FacList,MATCH(tblTeamSch[[#This Row],[Facility]],INDEX(FacList,,1),0),3),[1]!tblOrg[Org Num],0)),[1]!tblLoc[Loc],0)),"")</f>
        <v>0</v>
      </c>
      <c r="V1821" s="6">
        <f>IF(OR(tblTeamSch[[#This Row],[Court]]="",tblTeamSch[[#This Row],[Home]]&gt;0),0,IF(tblTeamSch[[#This Row],[Court]]&lt;10,0,IF(tblTeamSch[[#This Row],[Home Court]]=10,0,10)))</f>
        <v>0</v>
      </c>
      <c r="W1821" s="6" t="e">
        <f>COUNTIFS(tblTeamSch[Travel Score for Game],10,tblTeamSch[Home],0,#REF!,#REF!)</f>
        <v>#REF!</v>
      </c>
      <c r="X1821" s="6" t="str">
        <f>IFERROR(INDEX(tblTeamSch[Overall Travel Score],MATCH(tblTeamSch[[#This Row],[Opponent]],tblTeamSch[Team],0)),"")</f>
        <v/>
      </c>
      <c r="Y1821" s="6" cm="1">
        <f t="array" ref="Y1821">IF(Y1820="Num",1,IF(Y1820="","",IF(Y1820+1&gt;TotalNumRegGames*2,"",Y1820+1)))</f>
        <v>1820</v>
      </c>
    </row>
    <row r="1822" spans="1:25" ht="13.35" customHeight="1" x14ac:dyDescent="0.3">
      <c r="A1822" s="6" cm="1">
        <f t="array" ref="A18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700</v>
      </c>
      <c r="B1822" s="6" cm="1">
        <f t="array" ref="B18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2" s="6">
        <f>IFERROR(INDEX([1]!tblSchedule[Week Game Scheduled],MATCH(tblTeamSch[[#This Row],[Game Num]],[1]!tblSchedule[GameNum],0)),"")</f>
        <v>7</v>
      </c>
      <c r="D1822" s="6">
        <f>IFERROR(INDEX([1]!tblSchedule[Round],MATCH(tblTeamSch[[#This Row],[Game Num]],[1]!tblSchedule[GameNum],0)),"")</f>
        <v>5</v>
      </c>
      <c r="E1822" s="6">
        <f>IFERROR(INDEX([1]!tblSchedule[Rnd Sch],MATCH(tblTeamSch[[#This Row],[Game Num]],[1]!tblSchedule[GameNum],0)),"")</f>
        <v>5</v>
      </c>
      <c r="F1822" s="6" t="str">
        <f>IFERROR(INDEX([1]!tblSchedule[DLC],MATCH(tblTeamSch[[#This Row],[Game Num]],[1]!tblSchedule[GameNum],0)),"")</f>
        <v>4B3</v>
      </c>
      <c r="G1822" s="7" t="str">
        <f>IFERROR(INDEX([1]!tblSchedule[Facility],MATCH(tblTeamSch[[#This Row],[Game Num]],[1]!tblSchedule[GameNum],0)),"")</f>
        <v>St. Michael Community Center</v>
      </c>
      <c r="H1822" s="8">
        <f>IFERROR(INDEX([1]!tblSchedule[Game Date],MATCH(tblTeamSch[[#This Row],[Game Num]],[1]!tblSchedule[GameNum],0)),"")</f>
        <v>46039</v>
      </c>
      <c r="I1822" s="9">
        <f>IFERROR(INDEX([1]!tblSchedule[Game Time],MATCH(tblTeamSch[[#This Row],[Game Num]],[1]!tblSchedule[GameNum],0)),"")</f>
        <v>0.5</v>
      </c>
      <c r="J1822" s="10" t="str">
        <f>IFERROR(INDEX([1]!tblTeams[Organization],MATCH(tblTeamSch[[#This Row],[Team]],[1]!tblTeams[Team],0)),"")</f>
        <v>St. Michael</v>
      </c>
      <c r="K1822" s="10" t="str">
        <f>IFERROR(INDEX([1]!tblOrg[Abbr],MATCH(tblTeamSch[[#This Row],[Org]],[1]!tblOrg[Organization],0)),"")</f>
        <v>Mich</v>
      </c>
      <c r="L1822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22" s="10" t="str">
        <f>IFERROR(INDEX(IF(tblTeamSch[[#This Row],[1vs2]]=1,[1]!tblSchedule[Team 2 Name],[1]!tblSchedule[Team 1 Name]),MATCH(tblTeamSch[[#This Row],[Game Num]],[1]!tblSchedule[GameNum],0)),"")</f>
        <v>St Patrick BB 4Boys #3-Gold</v>
      </c>
      <c r="N1822" s="6"/>
      <c r="O1822" s="6"/>
      <c r="P1822" s="6"/>
      <c r="Q1822" s="6">
        <f>INDEX([1]!tblSchedule[Home Game],MATCH(tblTeamSch[[#This Row],[Game Num]],[1]!tblSchedule[GameNum],0))</f>
        <v>1</v>
      </c>
      <c r="R1822" s="7" t="e">
        <f>IF(COUNTIFS(tblTeamSch[Team],tblTeamSch[[#This Row],[Team]],#REF!,1)&gt;1,"Y","")</f>
        <v>#REF!</v>
      </c>
      <c r="S1822" s="6">
        <f>INDEX([1]!tblLoc[Score],MATCH(INDEX([1]!tblOrg[Loc],MATCH(tblTeamSch[[#This Row],[Org]],[1]!tblOrg[Organization],0)),[1]!tblLoc[Loc],0))</f>
        <v>7</v>
      </c>
      <c r="T1822" s="6" t="e">
        <f>INDEX([1]!tblLoc[Score],MATCH(INDEX([1]!tblOrg[Loc],MATCH(#REF!,[1]!tblOrg[Abbr],0)),[1]!tblLoc[Loc],0))</f>
        <v>#REF!</v>
      </c>
      <c r="U1822" s="6">
        <f>IFERROR(INDEX([1]!tblLoc[Score],MATCH(INDEX([1]!tblOrg[Loc],MATCH(INDEX(FacList,MATCH(tblTeamSch[[#This Row],[Facility]],INDEX(FacList,,1),0),3),[1]!tblOrg[Org Num],0)),[1]!tblLoc[Loc],0)),"")</f>
        <v>7</v>
      </c>
      <c r="V1822" s="6">
        <f>IF(OR(tblTeamSch[[#This Row],[Court]]="",tblTeamSch[[#This Row],[Home]]&gt;0),0,IF(tblTeamSch[[#This Row],[Court]]&lt;10,0,IF(tblTeamSch[[#This Row],[Home Court]]=10,0,10)))</f>
        <v>0</v>
      </c>
      <c r="W1822" s="6" t="e">
        <f>COUNTIFS(tblTeamSch[Travel Score for Game],10,tblTeamSch[Home],0,#REF!,#REF!)</f>
        <v>#REF!</v>
      </c>
      <c r="X1822" s="6" t="str">
        <f>IFERROR(INDEX(tblTeamSch[Overall Travel Score],MATCH(tblTeamSch[[#This Row],[Opponent]],tblTeamSch[Team],0)),"")</f>
        <v/>
      </c>
      <c r="Y1822" s="6" cm="1">
        <f t="array" ref="Y1822">IF(Y1821="Num",1,IF(Y1821="","",IF(Y1821+1&gt;TotalNumRegGames*2,"",Y1821+1)))</f>
        <v>1821</v>
      </c>
    </row>
    <row r="1823" spans="1:25" ht="13.35" customHeight="1" x14ac:dyDescent="0.3">
      <c r="A1823" s="6" cm="1">
        <f t="array" ref="A18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711</v>
      </c>
      <c r="B1823" s="6" cm="1">
        <f t="array" ref="B18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3" s="6">
        <f>IFERROR(INDEX([1]!tblSchedule[Week Game Scheduled],MATCH(tblTeamSch[[#This Row],[Game Num]],[1]!tblSchedule[GameNum],0)),"")</f>
        <v>8</v>
      </c>
      <c r="D1823" s="6">
        <f>IFERROR(INDEX([1]!tblSchedule[Round],MATCH(tblTeamSch[[#This Row],[Game Num]],[1]!tblSchedule[GameNum],0)),"")</f>
        <v>6</v>
      </c>
      <c r="E1823" s="6">
        <f>IFERROR(INDEX([1]!tblSchedule[Rnd Sch],MATCH(tblTeamSch[[#This Row],[Game Num]],[1]!tblSchedule[GameNum],0)),"")</f>
        <v>6</v>
      </c>
      <c r="F1823" s="6" t="str">
        <f>IFERROR(INDEX([1]!tblSchedule[DLC],MATCH(tblTeamSch[[#This Row],[Game Num]],[1]!tblSchedule[GameNum],0)),"")</f>
        <v>4B3</v>
      </c>
      <c r="G1823" s="7" t="str">
        <f>IFERROR(INDEX([1]!tblSchedule[Facility],MATCH(tblTeamSch[[#This Row],[Game Num]],[1]!tblSchedule[GameNum],0)),"")</f>
        <v>St Edward Gym</v>
      </c>
      <c r="H1823" s="8">
        <f>IFERROR(INDEX([1]!tblSchedule[Game Date],MATCH(tblTeamSch[[#This Row],[Game Num]],[1]!tblSchedule[GameNum],0)),"")</f>
        <v>46046</v>
      </c>
      <c r="I1823" s="9">
        <f>IFERROR(INDEX([1]!tblSchedule[Game Time],MATCH(tblTeamSch[[#This Row],[Game Num]],[1]!tblSchedule[GameNum],0)),"")</f>
        <v>0.5</v>
      </c>
      <c r="J1823" s="10" t="str">
        <f>IFERROR(INDEX([1]!tblTeams[Organization],MATCH(tblTeamSch[[#This Row],[Team]],[1]!tblTeams[Team],0)),"")</f>
        <v>St. Michael</v>
      </c>
      <c r="K1823" s="10" t="str">
        <f>IFERROR(INDEX([1]!tblOrg[Abbr],MATCH(tblTeamSch[[#This Row],[Org]],[1]!tblOrg[Organization],0)),"")</f>
        <v>Mich</v>
      </c>
      <c r="L1823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23" s="10" t="str">
        <f>IFERROR(INDEX(IF(tblTeamSch[[#This Row],[1vs2]]=1,[1]!tblSchedule[Team 2 Name],[1]!tblSchedule[Team 1 Name]),MATCH(tblTeamSch[[#This Row],[Game Num]],[1]!tblSchedule[GameNum],0)),"")</f>
        <v>St Edward Bball 4B3</v>
      </c>
      <c r="N1823" s="6"/>
      <c r="O1823" s="6"/>
      <c r="P1823" s="6"/>
      <c r="Q1823" s="6">
        <f>INDEX([1]!tblSchedule[Home Game],MATCH(tblTeamSch[[#This Row],[Game Num]],[1]!tblSchedule[GameNum],0))</f>
        <v>1</v>
      </c>
      <c r="R1823" s="7" t="e">
        <f>IF(COUNTIFS(tblTeamSch[Team],tblTeamSch[[#This Row],[Team]],#REF!,1)&gt;1,"Y","")</f>
        <v>#REF!</v>
      </c>
      <c r="S1823" s="6">
        <f>INDEX([1]!tblLoc[Score],MATCH(INDEX([1]!tblOrg[Loc],MATCH(tblTeamSch[[#This Row],[Org]],[1]!tblOrg[Organization],0)),[1]!tblLoc[Loc],0))</f>
        <v>7</v>
      </c>
      <c r="T1823" s="6" t="e">
        <f>INDEX([1]!tblLoc[Score],MATCH(INDEX([1]!tblOrg[Loc],MATCH(#REF!,[1]!tblOrg[Abbr],0)),[1]!tblLoc[Loc],0))</f>
        <v>#REF!</v>
      </c>
      <c r="U1823" s="6">
        <f>IFERROR(INDEX([1]!tblLoc[Score],MATCH(INDEX([1]!tblOrg[Loc],MATCH(INDEX(FacList,MATCH(tblTeamSch[[#This Row],[Facility]],INDEX(FacList,,1),0),3),[1]!tblOrg[Org Num],0)),[1]!tblLoc[Loc],0)),"")</f>
        <v>7</v>
      </c>
      <c r="V1823" s="6">
        <f>IF(OR(tblTeamSch[[#This Row],[Court]]="",tblTeamSch[[#This Row],[Home]]&gt;0),0,IF(tblTeamSch[[#This Row],[Court]]&lt;10,0,IF(tblTeamSch[[#This Row],[Home Court]]=10,0,10)))</f>
        <v>0</v>
      </c>
      <c r="W1823" s="6" t="e">
        <f>COUNTIFS(tblTeamSch[Travel Score for Game],10,tblTeamSch[Home],0,#REF!,#REF!)</f>
        <v>#REF!</v>
      </c>
      <c r="X1823" s="6" t="str">
        <f>IFERROR(INDEX(tblTeamSch[Overall Travel Score],MATCH(tblTeamSch[[#This Row],[Opponent]],tblTeamSch[Team],0)),"")</f>
        <v/>
      </c>
      <c r="Y1823" s="6" cm="1">
        <f t="array" ref="Y1823">IF(Y1822="Num",1,IF(Y1822="","",IF(Y1822+1&gt;TotalNumRegGames*2,"",Y1822+1)))</f>
        <v>1822</v>
      </c>
    </row>
    <row r="1824" spans="1:25" ht="13.35" customHeight="1" x14ac:dyDescent="0.3">
      <c r="A1824" s="6" cm="1">
        <f t="array" ref="A18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726</v>
      </c>
      <c r="B1824" s="6" cm="1">
        <f t="array" ref="B18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4" s="6">
        <f>IFERROR(INDEX([1]!tblSchedule[Week Game Scheduled],MATCH(tblTeamSch[[#This Row],[Game Num]],[1]!tblSchedule[GameNum],0)),"")</f>
        <v>9</v>
      </c>
      <c r="D1824" s="6">
        <f>IFERROR(INDEX([1]!tblSchedule[Round],MATCH(tblTeamSch[[#This Row],[Game Num]],[1]!tblSchedule[GameNum],0)),"")</f>
        <v>7</v>
      </c>
      <c r="E1824" s="6">
        <f>IFERROR(INDEX([1]!tblSchedule[Rnd Sch],MATCH(tblTeamSch[[#This Row],[Game Num]],[1]!tblSchedule[GameNum],0)),"")</f>
        <v>7</v>
      </c>
      <c r="F1824" s="6" t="str">
        <f>IFERROR(INDEX([1]!tblSchedule[DLC],MATCH(tblTeamSch[[#This Row],[Game Num]],[1]!tblSchedule[GameNum],0)),"")</f>
        <v>4B3</v>
      </c>
      <c r="G1824" s="7" t="str">
        <f>IFERROR(INDEX([1]!tblSchedule[Facility],MATCH(tblTeamSch[[#This Row],[Game Num]],[1]!tblSchedule[GameNum],0)),"")</f>
        <v>St. Michael Community Center</v>
      </c>
      <c r="H1824" s="8">
        <f>IFERROR(INDEX([1]!tblSchedule[Game Date],MATCH(tblTeamSch[[#This Row],[Game Num]],[1]!tblSchedule[GameNum],0)),"")</f>
        <v>46053</v>
      </c>
      <c r="I1824" s="9">
        <f>IFERROR(INDEX([1]!tblSchedule[Game Time],MATCH(tblTeamSch[[#This Row],[Game Num]],[1]!tblSchedule[GameNum],0)),"")</f>
        <v>0.54166666666666663</v>
      </c>
      <c r="J1824" s="10" t="str">
        <f>IFERROR(INDEX([1]!tblTeams[Organization],MATCH(tblTeamSch[[#This Row],[Team]],[1]!tblTeams[Team],0)),"")</f>
        <v>St. Michael</v>
      </c>
      <c r="K1824" s="10" t="str">
        <f>IFERROR(INDEX([1]!tblOrg[Abbr],MATCH(tblTeamSch[[#This Row],[Org]],[1]!tblOrg[Organization],0)),"")</f>
        <v>Mich</v>
      </c>
      <c r="L1824" s="10" t="str">
        <f>IFERROR(INDEX(IF(tblTeamSch[[#This Row],[1vs2]]=1,[1]!tblSchedule[Team 1 Name],[1]!tblSchedule[Team 2 Name]),MATCH(tblTeamSch[[#This Row],[Game Num]],[1]!tblSchedule[GameNum],0)),"")</f>
        <v>St Michael BB 4B#3 White</v>
      </c>
      <c r="M1824" s="10" t="str">
        <f>IFERROR(INDEX(IF(tblTeamSch[[#This Row],[1vs2]]=1,[1]!tblSchedule[Team 2 Name],[1]!tblSchedule[Team 1 Name]),MATCH(tblTeamSch[[#This Row],[Game Num]],[1]!tblSchedule[GameNum],0)),"")</f>
        <v>SHMS BB 4B#3</v>
      </c>
      <c r="N1824" s="6"/>
      <c r="O1824" s="6"/>
      <c r="P1824" s="6"/>
      <c r="Q1824" s="6">
        <f>INDEX([1]!tblSchedule[Home Game],MATCH(tblTeamSch[[#This Row],[Game Num]],[1]!tblSchedule[GameNum],0))</f>
        <v>1</v>
      </c>
      <c r="R1824" s="7" t="e">
        <f>IF(COUNTIFS(tblTeamSch[Team],tblTeamSch[[#This Row],[Team]],#REF!,1)&gt;1,"Y","")</f>
        <v>#REF!</v>
      </c>
      <c r="S1824" s="6">
        <f>INDEX([1]!tblLoc[Score],MATCH(INDEX([1]!tblOrg[Loc],MATCH(tblTeamSch[[#This Row],[Org]],[1]!tblOrg[Organization],0)),[1]!tblLoc[Loc],0))</f>
        <v>7</v>
      </c>
      <c r="T1824" s="6" t="e">
        <f>INDEX([1]!tblLoc[Score],MATCH(INDEX([1]!tblOrg[Loc],MATCH(#REF!,[1]!tblOrg[Abbr],0)),[1]!tblLoc[Loc],0))</f>
        <v>#REF!</v>
      </c>
      <c r="U1824" s="6">
        <f>IFERROR(INDEX([1]!tblLoc[Score],MATCH(INDEX([1]!tblOrg[Loc],MATCH(INDEX(FacList,MATCH(tblTeamSch[[#This Row],[Facility]],INDEX(FacList,,1),0),3),[1]!tblOrg[Org Num],0)),[1]!tblLoc[Loc],0)),"")</f>
        <v>7</v>
      </c>
      <c r="V1824" s="6">
        <f>IF(OR(tblTeamSch[[#This Row],[Court]]="",tblTeamSch[[#This Row],[Home]]&gt;0),0,IF(tblTeamSch[[#This Row],[Court]]&lt;10,0,IF(tblTeamSch[[#This Row],[Home Court]]=10,0,10)))</f>
        <v>0</v>
      </c>
      <c r="W1824" s="6" t="e">
        <f>COUNTIFS(tblTeamSch[Travel Score for Game],10,tblTeamSch[Home],0,#REF!,#REF!)</f>
        <v>#REF!</v>
      </c>
      <c r="X1824" s="6" t="str">
        <f>IFERROR(INDEX(tblTeamSch[Overall Travel Score],MATCH(tblTeamSch[[#This Row],[Opponent]],tblTeamSch[Team],0)),"")</f>
        <v/>
      </c>
      <c r="Y1824" s="6" cm="1">
        <f t="array" ref="Y1824">IF(Y1823="Num",1,IF(Y1823="","",IF(Y1823+1&gt;TotalNumRegGames*2,"",Y1823+1)))</f>
        <v>1823</v>
      </c>
    </row>
    <row r="1825" spans="1:25" ht="13.35" customHeight="1" x14ac:dyDescent="0.3">
      <c r="A1825" s="6" cm="1">
        <f t="array" ref="A18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1007</v>
      </c>
      <c r="B1825" s="6" cm="1">
        <f t="array" ref="B18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25" s="6">
        <f>IFERROR(INDEX([1]!tblSchedule[Week Game Scheduled],MATCH(tblTeamSch[[#This Row],[Game Num]],[1]!tblSchedule[GameNum],0)),"")</f>
        <v>49</v>
      </c>
      <c r="D1825" s="6">
        <f>IFERROR(INDEX([1]!tblSchedule[Round],MATCH(tblTeamSch[[#This Row],[Game Num]],[1]!tblSchedule[GameNum],0)),"")</f>
        <v>1</v>
      </c>
      <c r="E1825" s="6">
        <f>IFERROR(INDEX([1]!tblSchedule[Rnd Sch],MATCH(tblTeamSch[[#This Row],[Game Num]],[1]!tblSchedule[GameNum],0)),"")</f>
        <v>1</v>
      </c>
      <c r="F1825" s="6" t="str">
        <f>IFERROR(INDEX([1]!tblSchedule[DLC],MATCH(tblTeamSch[[#This Row],[Game Num]],[1]!tblSchedule[GameNum],0)),"")</f>
        <v>4G1AA</v>
      </c>
      <c r="G1825" s="7" t="str">
        <f>IFERROR(INDEX([1]!tblSchedule[Facility],MATCH(tblTeamSch[[#This Row],[Game Num]],[1]!tblSchedule[GameNum],0)),"")</f>
        <v>St. Michael Community Center</v>
      </c>
      <c r="H1825" s="8">
        <f>IFERROR(INDEX([1]!tblSchedule[Game Date],MATCH(tblTeamSch[[#This Row],[Game Num]],[1]!tblSchedule[GameNum],0)),"")</f>
        <v>45997</v>
      </c>
      <c r="I1825" s="9">
        <f>IFERROR(INDEX([1]!tblSchedule[Game Time],MATCH(tblTeamSch[[#This Row],[Game Num]],[1]!tblSchedule[GameNum],0)),"")</f>
        <v>0.625</v>
      </c>
      <c r="J1825" s="10" t="str">
        <f>IFERROR(INDEX([1]!tblTeams[Organization],MATCH(tblTeamSch[[#This Row],[Team]],[1]!tblTeams[Team],0)),"")</f>
        <v>St. Michael</v>
      </c>
      <c r="K1825" s="10" t="str">
        <f>IFERROR(INDEX([1]!tblOrg[Abbr],MATCH(tblTeamSch[[#This Row],[Org]],[1]!tblOrg[Organization],0)),"")</f>
        <v>Mich</v>
      </c>
      <c r="L1825" s="10" t="str">
        <f>IFERROR(INDEX(IF(tblTeamSch[[#This Row],[1vs2]]=1,[1]!tblSchedule[Team 1 Name],[1]!tblSchedule[Team 2 Name]),MATCH(tblTeamSch[[#This Row],[Game Num]],[1]!tblSchedule[GameNum],0)),"")</f>
        <v>St Michael BB 4G#1</v>
      </c>
      <c r="M1825" s="10" t="str">
        <f>IFERROR(INDEX(IF(tblTeamSch[[#This Row],[1vs2]]=1,[1]!tblSchedule[Team 2 Name],[1]!tblSchedule[Team 1 Name]),MATCH(tblTeamSch[[#This Row],[Game Num]],[1]!tblSchedule[GameNum],0)),"")</f>
        <v>St. Albert GBB 3/4 #1</v>
      </c>
      <c r="N1825" s="6"/>
      <c r="O1825" s="6"/>
      <c r="P1825" s="6"/>
      <c r="Q1825" s="6">
        <f>INDEX([1]!tblSchedule[Home Game],MATCH(tblTeamSch[[#This Row],[Game Num]],[1]!tblSchedule[GameNum],0))</f>
        <v>1</v>
      </c>
      <c r="R1825" s="7" t="e">
        <f>IF(COUNTIFS(tblTeamSch[Team],tblTeamSch[[#This Row],[Team]],#REF!,1)&gt;1,"Y","")</f>
        <v>#REF!</v>
      </c>
      <c r="S1825" s="6">
        <f>INDEX([1]!tblLoc[Score],MATCH(INDEX([1]!tblOrg[Loc],MATCH(tblTeamSch[[#This Row],[Org]],[1]!tblOrg[Organization],0)),[1]!tblLoc[Loc],0))</f>
        <v>7</v>
      </c>
      <c r="T1825" s="6" t="e">
        <f>INDEX([1]!tblLoc[Score],MATCH(INDEX([1]!tblOrg[Loc],MATCH(#REF!,[1]!tblOrg[Abbr],0)),[1]!tblLoc[Loc],0))</f>
        <v>#REF!</v>
      </c>
      <c r="U1825" s="6">
        <f>IFERROR(INDEX([1]!tblLoc[Score],MATCH(INDEX([1]!tblOrg[Loc],MATCH(INDEX(FacList,MATCH(tblTeamSch[[#This Row],[Facility]],INDEX(FacList,,1),0),3),[1]!tblOrg[Org Num],0)),[1]!tblLoc[Loc],0)),"")</f>
        <v>7</v>
      </c>
      <c r="V1825" s="6">
        <f>IF(OR(tblTeamSch[[#This Row],[Court]]="",tblTeamSch[[#This Row],[Home]]&gt;0),0,IF(tblTeamSch[[#This Row],[Court]]&lt;10,0,IF(tblTeamSch[[#This Row],[Home Court]]=10,0,10)))</f>
        <v>0</v>
      </c>
      <c r="W1825" s="6" t="e">
        <f>COUNTIFS(tblTeamSch[Travel Score for Game],10,tblTeamSch[Home],0,#REF!,#REF!)</f>
        <v>#REF!</v>
      </c>
      <c r="X1825" s="6" t="str">
        <f>IFERROR(INDEX(tblTeamSch[Overall Travel Score],MATCH(tblTeamSch[[#This Row],[Opponent]],tblTeamSch[Team],0)),"")</f>
        <v/>
      </c>
      <c r="Y1825" s="6" cm="1">
        <f t="array" ref="Y1825">IF(Y1824="Num",1,IF(Y1824="","",IF(Y1824+1&gt;TotalNumRegGames*2,"",Y1824+1)))</f>
        <v>1824</v>
      </c>
    </row>
    <row r="1826" spans="1:25" ht="13.35" customHeight="1" x14ac:dyDescent="0.3">
      <c r="A1826" s="6" cm="1">
        <f t="array" ref="A18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1013</v>
      </c>
      <c r="B1826" s="6" cm="1">
        <f t="array" ref="B18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6" s="6">
        <f>IFERROR(INDEX([1]!tblSchedule[Week Game Scheduled],MATCH(tblTeamSch[[#This Row],[Game Num]],[1]!tblSchedule[GameNum],0)),"")</f>
        <v>50</v>
      </c>
      <c r="D1826" s="6">
        <f>IFERROR(INDEX([1]!tblSchedule[Round],MATCH(tblTeamSch[[#This Row],[Game Num]],[1]!tblSchedule[GameNum],0)),"")</f>
        <v>2</v>
      </c>
      <c r="E1826" s="6">
        <f>IFERROR(INDEX([1]!tblSchedule[Rnd Sch],MATCH(tblTeamSch[[#This Row],[Game Num]],[1]!tblSchedule[GameNum],0)),"")</f>
        <v>2</v>
      </c>
      <c r="F1826" s="6" t="str">
        <f>IFERROR(INDEX([1]!tblSchedule[DLC],MATCH(tblTeamSch[[#This Row],[Game Num]],[1]!tblSchedule[GameNum],0)),"")</f>
        <v>4G1AA</v>
      </c>
      <c r="G1826" s="7" t="str">
        <f>IFERROR(INDEX([1]!tblSchedule[Facility],MATCH(tblTeamSch[[#This Row],[Game Num]],[1]!tblSchedule[GameNum],0)),"")</f>
        <v>St. Michael Community Center</v>
      </c>
      <c r="H1826" s="8">
        <f>IFERROR(INDEX([1]!tblSchedule[Game Date],MATCH(tblTeamSch[[#This Row],[Game Num]],[1]!tblSchedule[GameNum],0)),"")</f>
        <v>46004</v>
      </c>
      <c r="I1826" s="9">
        <f>IFERROR(INDEX([1]!tblSchedule[Game Time],MATCH(tblTeamSch[[#This Row],[Game Num]],[1]!tblSchedule[GameNum],0)),"")</f>
        <v>0.625</v>
      </c>
      <c r="J1826" s="10" t="str">
        <f>IFERROR(INDEX([1]!tblTeams[Organization],MATCH(tblTeamSch[[#This Row],[Team]],[1]!tblTeams[Team],0)),"")</f>
        <v>St. Michael</v>
      </c>
      <c r="K1826" s="10" t="str">
        <f>IFERROR(INDEX([1]!tblOrg[Abbr],MATCH(tblTeamSch[[#This Row],[Org]],[1]!tblOrg[Organization],0)),"")</f>
        <v>Mich</v>
      </c>
      <c r="L1826" s="10" t="str">
        <f>IFERROR(INDEX(IF(tblTeamSch[[#This Row],[1vs2]]=1,[1]!tblSchedule[Team 1 Name],[1]!tblSchedule[Team 2 Name]),MATCH(tblTeamSch[[#This Row],[Game Num]],[1]!tblSchedule[GameNum],0)),"")</f>
        <v>St Michael BB 4G#1</v>
      </c>
      <c r="M1826" s="10" t="str">
        <f>IFERROR(INDEX(IF(tblTeamSch[[#This Row],[1vs2]]=1,[1]!tblSchedule[Team 2 Name],[1]!tblSchedule[Team 1 Name]),MATCH(tblTeamSch[[#This Row],[Game Num]],[1]!tblSchedule[GameNum],0)),"")</f>
        <v>Notre Dame Academy BB 3/4 Girls #1</v>
      </c>
      <c r="N1826" s="6"/>
      <c r="O1826" s="6"/>
      <c r="P1826" s="6"/>
      <c r="Q1826" s="6">
        <f>INDEX([1]!tblSchedule[Home Game],MATCH(tblTeamSch[[#This Row],[Game Num]],[1]!tblSchedule[GameNum],0))</f>
        <v>1</v>
      </c>
      <c r="R1826" s="7" t="e">
        <f>IF(COUNTIFS(tblTeamSch[Team],tblTeamSch[[#This Row],[Team]],#REF!,1)&gt;1,"Y","")</f>
        <v>#REF!</v>
      </c>
      <c r="S1826" s="6">
        <f>INDEX([1]!tblLoc[Score],MATCH(INDEX([1]!tblOrg[Loc],MATCH(tblTeamSch[[#This Row],[Org]],[1]!tblOrg[Organization],0)),[1]!tblLoc[Loc],0))</f>
        <v>7</v>
      </c>
      <c r="T1826" s="6" t="e">
        <f>INDEX([1]!tblLoc[Score],MATCH(INDEX([1]!tblOrg[Loc],MATCH(#REF!,[1]!tblOrg[Abbr],0)),[1]!tblLoc[Loc],0))</f>
        <v>#REF!</v>
      </c>
      <c r="U1826" s="6">
        <f>IFERROR(INDEX([1]!tblLoc[Score],MATCH(INDEX([1]!tblOrg[Loc],MATCH(INDEX(FacList,MATCH(tblTeamSch[[#This Row],[Facility]],INDEX(FacList,,1),0),3),[1]!tblOrg[Org Num],0)),[1]!tblLoc[Loc],0)),"")</f>
        <v>7</v>
      </c>
      <c r="V1826" s="6">
        <f>IF(OR(tblTeamSch[[#This Row],[Court]]="",tblTeamSch[[#This Row],[Home]]&gt;0),0,IF(tblTeamSch[[#This Row],[Court]]&lt;10,0,IF(tblTeamSch[[#This Row],[Home Court]]=10,0,10)))</f>
        <v>0</v>
      </c>
      <c r="W1826" s="6" t="e">
        <f>COUNTIFS(tblTeamSch[Travel Score for Game],10,tblTeamSch[Home],0,#REF!,#REF!)</f>
        <v>#REF!</v>
      </c>
      <c r="X1826" s="6" t="str">
        <f>IFERROR(INDEX(tblTeamSch[Overall Travel Score],MATCH(tblTeamSch[[#This Row],[Opponent]],tblTeamSch[Team],0)),"")</f>
        <v/>
      </c>
      <c r="Y1826" s="6" cm="1">
        <f t="array" ref="Y1826">IF(Y1825="Num",1,IF(Y1825="","",IF(Y1825+1&gt;TotalNumRegGames*2,"",Y1825+1)))</f>
        <v>1825</v>
      </c>
    </row>
    <row r="1827" spans="1:25" ht="13.35" customHeight="1" x14ac:dyDescent="0.3">
      <c r="A1827" s="6" cm="1">
        <f t="array" ref="A18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1018</v>
      </c>
      <c r="B1827" s="6" cm="1">
        <f t="array" ref="B18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7" s="6">
        <f>IFERROR(INDEX([1]!tblSchedule[Week Game Scheduled],MATCH(tblTeamSch[[#This Row],[Game Num]],[1]!tblSchedule[GameNum],0)),"")</f>
        <v>5</v>
      </c>
      <c r="D1827" s="6">
        <f>IFERROR(INDEX([1]!tblSchedule[Round],MATCH(tblTeamSch[[#This Row],[Game Num]],[1]!tblSchedule[GameNum],0)),"")</f>
        <v>3</v>
      </c>
      <c r="E1827" s="6">
        <f>IFERROR(INDEX([1]!tblSchedule[Rnd Sch],MATCH(tblTeamSch[[#This Row],[Game Num]],[1]!tblSchedule[GameNum],0)),"")</f>
        <v>3</v>
      </c>
      <c r="F1827" s="6" t="str">
        <f>IFERROR(INDEX([1]!tblSchedule[DLC],MATCH(tblTeamSch[[#This Row],[Game Num]],[1]!tblSchedule[GameNum],0)),"")</f>
        <v>4G1AA</v>
      </c>
      <c r="G1827" s="7" t="str">
        <f>IFERROR(INDEX([1]!tblSchedule[Facility],MATCH(tblTeamSch[[#This Row],[Game Num]],[1]!tblSchedule[GameNum],0)),"")</f>
        <v>St. Agnes Gym</v>
      </c>
      <c r="H1827" s="8">
        <f>IFERROR(INDEX([1]!tblSchedule[Game Date],MATCH(tblTeamSch[[#This Row],[Game Num]],[1]!tblSchedule[GameNum],0)),"")</f>
        <v>46025</v>
      </c>
      <c r="I1827" s="9">
        <f>IFERROR(INDEX([1]!tblSchedule[Game Time],MATCH(tblTeamSch[[#This Row],[Game Num]],[1]!tblSchedule[GameNum],0)),"")</f>
        <v>0.54166666666666663</v>
      </c>
      <c r="J1827" s="10" t="str">
        <f>IFERROR(INDEX([1]!tblTeams[Organization],MATCH(tblTeamSch[[#This Row],[Team]],[1]!tblTeams[Team],0)),"")</f>
        <v>St. Michael</v>
      </c>
      <c r="K1827" s="10" t="str">
        <f>IFERROR(INDEX([1]!tblOrg[Abbr],MATCH(tblTeamSch[[#This Row],[Org]],[1]!tblOrg[Organization],0)),"")</f>
        <v>Mich</v>
      </c>
      <c r="L1827" s="10" t="str">
        <f>IFERROR(INDEX(IF(tblTeamSch[[#This Row],[1vs2]]=1,[1]!tblSchedule[Team 1 Name],[1]!tblSchedule[Team 2 Name]),MATCH(tblTeamSch[[#This Row],[Game Num]],[1]!tblSchedule[GameNum],0)),"")</f>
        <v>St Michael BB 4G#1</v>
      </c>
      <c r="M1827" s="10" t="str">
        <f>IFERROR(INDEX(IF(tblTeamSch[[#This Row],[1vs2]]=1,[1]!tblSchedule[Team 2 Name],[1]!tblSchedule[Team 1 Name]),MATCH(tblTeamSch[[#This Row],[Game Num]],[1]!tblSchedule[GameNum],0)),"")</f>
        <v>St Agnes BB 4G#1</v>
      </c>
      <c r="N1827" s="6"/>
      <c r="O1827" s="6"/>
      <c r="P1827" s="6"/>
      <c r="Q1827" s="6">
        <f>INDEX([1]!tblSchedule[Home Game],MATCH(tblTeamSch[[#This Row],[Game Num]],[1]!tblSchedule[GameNum],0))</f>
        <v>1</v>
      </c>
      <c r="R1827" s="7" t="e">
        <f>IF(COUNTIFS(tblTeamSch[Team],tblTeamSch[[#This Row],[Team]],#REF!,1)&gt;1,"Y","")</f>
        <v>#REF!</v>
      </c>
      <c r="S1827" s="6">
        <f>INDEX([1]!tblLoc[Score],MATCH(INDEX([1]!tblOrg[Loc],MATCH(tblTeamSch[[#This Row],[Org]],[1]!tblOrg[Organization],0)),[1]!tblLoc[Loc],0))</f>
        <v>7</v>
      </c>
      <c r="T1827" s="6" t="e">
        <f>INDEX([1]!tblLoc[Score],MATCH(INDEX([1]!tblOrg[Loc],MATCH(#REF!,[1]!tblOrg[Abbr],0)),[1]!tblLoc[Loc],0))</f>
        <v>#REF!</v>
      </c>
      <c r="U1827" s="6">
        <f>IFERROR(INDEX([1]!tblLoc[Score],MATCH(INDEX([1]!tblOrg[Loc],MATCH(INDEX(FacList,MATCH(tblTeamSch[[#This Row],[Facility]],INDEX(FacList,,1),0),3),[1]!tblOrg[Org Num],0)),[1]!tblLoc[Loc],0)),"")</f>
        <v>0</v>
      </c>
      <c r="V1827" s="6">
        <f>IF(OR(tblTeamSch[[#This Row],[Court]]="",tblTeamSch[[#This Row],[Home]]&gt;0),0,IF(tblTeamSch[[#This Row],[Court]]&lt;10,0,IF(tblTeamSch[[#This Row],[Home Court]]=10,0,10)))</f>
        <v>0</v>
      </c>
      <c r="W1827" s="6" t="e">
        <f>COUNTIFS(tblTeamSch[Travel Score for Game],10,tblTeamSch[Home],0,#REF!,#REF!)</f>
        <v>#REF!</v>
      </c>
      <c r="X1827" s="6" t="str">
        <f>IFERROR(INDEX(tblTeamSch[Overall Travel Score],MATCH(tblTeamSch[[#This Row],[Opponent]],tblTeamSch[Team],0)),"")</f>
        <v/>
      </c>
      <c r="Y1827" s="6" cm="1">
        <f t="array" ref="Y1827">IF(Y1826="Num",1,IF(Y1826="","",IF(Y1826+1&gt;TotalNumRegGames*2,"",Y1826+1)))</f>
        <v>1826</v>
      </c>
    </row>
    <row r="1828" spans="1:25" ht="13.35" customHeight="1" x14ac:dyDescent="0.3">
      <c r="A1828" s="6" cm="1">
        <f t="array" ref="A18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1026</v>
      </c>
      <c r="B1828" s="6" cm="1">
        <f t="array" ref="B18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28" s="6">
        <f>IFERROR(INDEX([1]!tblSchedule[Week Game Scheduled],MATCH(tblTeamSch[[#This Row],[Game Num]],[1]!tblSchedule[GameNum],0)),"")</f>
        <v>6</v>
      </c>
      <c r="D1828" s="6">
        <f>IFERROR(INDEX([1]!tblSchedule[Round],MATCH(tblTeamSch[[#This Row],[Game Num]],[1]!tblSchedule[GameNum],0)),"")</f>
        <v>4</v>
      </c>
      <c r="E1828" s="6">
        <f>IFERROR(INDEX([1]!tblSchedule[Rnd Sch],MATCH(tblTeamSch[[#This Row],[Game Num]],[1]!tblSchedule[GameNum],0)),"")</f>
        <v>4</v>
      </c>
      <c r="F1828" s="6" t="str">
        <f>IFERROR(INDEX([1]!tblSchedule[DLC],MATCH(tblTeamSch[[#This Row],[Game Num]],[1]!tblSchedule[GameNum],0)),"")</f>
        <v>4G1AA</v>
      </c>
      <c r="G1828" s="7" t="str">
        <f>IFERROR(INDEX([1]!tblSchedule[Facility],MATCH(tblTeamSch[[#This Row],[Game Num]],[1]!tblSchedule[GameNum],0)),"")</f>
        <v>St. Michael Community Center</v>
      </c>
      <c r="H1828" s="8">
        <f>IFERROR(INDEX([1]!tblSchedule[Game Date],MATCH(tblTeamSch[[#This Row],[Game Num]],[1]!tblSchedule[GameNum],0)),"")</f>
        <v>46032</v>
      </c>
      <c r="I1828" s="9">
        <f>IFERROR(INDEX([1]!tblSchedule[Game Time],MATCH(tblTeamSch[[#This Row],[Game Num]],[1]!tblSchedule[GameNum],0)),"")</f>
        <v>0.54166666666666663</v>
      </c>
      <c r="J1828" s="10" t="str">
        <f>IFERROR(INDEX([1]!tblTeams[Organization],MATCH(tblTeamSch[[#This Row],[Team]],[1]!tblTeams[Team],0)),"")</f>
        <v>St. Michael</v>
      </c>
      <c r="K1828" s="10" t="str">
        <f>IFERROR(INDEX([1]!tblOrg[Abbr],MATCH(tblTeamSch[[#This Row],[Org]],[1]!tblOrg[Organization],0)),"")</f>
        <v>Mich</v>
      </c>
      <c r="L1828" s="10" t="str">
        <f>IFERROR(INDEX(IF(tblTeamSch[[#This Row],[1vs2]]=1,[1]!tblSchedule[Team 1 Name],[1]!tblSchedule[Team 2 Name]),MATCH(tblTeamSch[[#This Row],[Game Num]],[1]!tblSchedule[GameNum],0)),"")</f>
        <v>St Michael BB 4G#1</v>
      </c>
      <c r="M1828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1828" s="6"/>
      <c r="O1828" s="6"/>
      <c r="P1828" s="6"/>
      <c r="Q1828" s="6">
        <f>INDEX([1]!tblSchedule[Home Game],MATCH(tblTeamSch[[#This Row],[Game Num]],[1]!tblSchedule[GameNum],0))</f>
        <v>1</v>
      </c>
      <c r="R1828" s="7" t="e">
        <f>IF(COUNTIFS(tblTeamSch[Team],tblTeamSch[[#This Row],[Team]],#REF!,1)&gt;1,"Y","")</f>
        <v>#REF!</v>
      </c>
      <c r="S1828" s="6">
        <f>INDEX([1]!tblLoc[Score],MATCH(INDEX([1]!tblOrg[Loc],MATCH(tblTeamSch[[#This Row],[Org]],[1]!tblOrg[Organization],0)),[1]!tblLoc[Loc],0))</f>
        <v>7</v>
      </c>
      <c r="T1828" s="6" t="e">
        <f>INDEX([1]!tblLoc[Score],MATCH(INDEX([1]!tblOrg[Loc],MATCH(#REF!,[1]!tblOrg[Abbr],0)),[1]!tblLoc[Loc],0))</f>
        <v>#REF!</v>
      </c>
      <c r="U1828" s="6">
        <f>IFERROR(INDEX([1]!tblLoc[Score],MATCH(INDEX([1]!tblOrg[Loc],MATCH(INDEX(FacList,MATCH(tblTeamSch[[#This Row],[Facility]],INDEX(FacList,,1),0),3),[1]!tblOrg[Org Num],0)),[1]!tblLoc[Loc],0)),"")</f>
        <v>7</v>
      </c>
      <c r="V1828" s="6">
        <f>IF(OR(tblTeamSch[[#This Row],[Court]]="",tblTeamSch[[#This Row],[Home]]&gt;0),0,IF(tblTeamSch[[#This Row],[Court]]&lt;10,0,IF(tblTeamSch[[#This Row],[Home Court]]=10,0,10)))</f>
        <v>0</v>
      </c>
      <c r="W1828" s="6" t="e">
        <f>COUNTIFS(tblTeamSch[Travel Score for Game],10,tblTeamSch[Home],0,#REF!,#REF!)</f>
        <v>#REF!</v>
      </c>
      <c r="X1828" s="6" t="str">
        <f>IFERROR(INDEX(tblTeamSch[Overall Travel Score],MATCH(tblTeamSch[[#This Row],[Opponent]],tblTeamSch[Team],0)),"")</f>
        <v/>
      </c>
      <c r="Y1828" s="6" cm="1">
        <f t="array" ref="Y1828">IF(Y1827="Num",1,IF(Y1827="","",IF(Y1827+1&gt;TotalNumRegGames*2,"",Y1827+1)))</f>
        <v>1827</v>
      </c>
    </row>
    <row r="1829" spans="1:25" ht="13.35" customHeight="1" x14ac:dyDescent="0.3">
      <c r="A1829" s="6" cm="1">
        <f t="array" ref="A18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1029</v>
      </c>
      <c r="B1829" s="6" cm="1">
        <f t="array" ref="B18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29" s="6">
        <f>IFERROR(INDEX([1]!tblSchedule[Week Game Scheduled],MATCH(tblTeamSch[[#This Row],[Game Num]],[1]!tblSchedule[GameNum],0)),"")</f>
        <v>7</v>
      </c>
      <c r="D1829" s="6">
        <f>IFERROR(INDEX([1]!tblSchedule[Round],MATCH(tblTeamSch[[#This Row],[Game Num]],[1]!tblSchedule[GameNum],0)),"")</f>
        <v>5</v>
      </c>
      <c r="E1829" s="6">
        <f>IFERROR(INDEX([1]!tblSchedule[Rnd Sch],MATCH(tblTeamSch[[#This Row],[Game Num]],[1]!tblSchedule[GameNum],0)),"")</f>
        <v>5</v>
      </c>
      <c r="F1829" s="6" t="str">
        <f>IFERROR(INDEX([1]!tblSchedule[DLC],MATCH(tblTeamSch[[#This Row],[Game Num]],[1]!tblSchedule[GameNum],0)),"")</f>
        <v>4G1AA</v>
      </c>
      <c r="G1829" s="7" t="str">
        <f>IFERROR(INDEX([1]!tblSchedule[Facility],MATCH(tblTeamSch[[#This Row],[Game Num]],[1]!tblSchedule[GameNum],0)),"")</f>
        <v>St. Michael Community Center</v>
      </c>
      <c r="H1829" s="8">
        <f>IFERROR(INDEX([1]!tblSchedule[Game Date],MATCH(tblTeamSch[[#This Row],[Game Num]],[1]!tblSchedule[GameNum],0)),"")</f>
        <v>46039</v>
      </c>
      <c r="I1829" s="9">
        <f>IFERROR(INDEX([1]!tblSchedule[Game Time],MATCH(tblTeamSch[[#This Row],[Game Num]],[1]!tblSchedule[GameNum],0)),"")</f>
        <v>0.58333333333333337</v>
      </c>
      <c r="J1829" s="10" t="str">
        <f>IFERROR(INDEX([1]!tblTeams[Organization],MATCH(tblTeamSch[[#This Row],[Team]],[1]!tblTeams[Team],0)),"")</f>
        <v>St. Michael</v>
      </c>
      <c r="K1829" s="10" t="str">
        <f>IFERROR(INDEX([1]!tblOrg[Abbr],MATCH(tblTeamSch[[#This Row],[Org]],[1]!tblOrg[Organization],0)),"")</f>
        <v>Mich</v>
      </c>
      <c r="L1829" s="10" t="str">
        <f>IFERROR(INDEX(IF(tblTeamSch[[#This Row],[1vs2]]=1,[1]!tblSchedule[Team 1 Name],[1]!tblSchedule[Team 2 Name]),MATCH(tblTeamSch[[#This Row],[Game Num]],[1]!tblSchedule[GameNum],0)),"")</f>
        <v>St Michael BB 4G#1</v>
      </c>
      <c r="M1829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1829" s="6"/>
      <c r="O1829" s="6"/>
      <c r="P1829" s="6"/>
      <c r="Q1829" s="6">
        <f>INDEX([1]!tblSchedule[Home Game],MATCH(tblTeamSch[[#This Row],[Game Num]],[1]!tblSchedule[GameNum],0))</f>
        <v>1</v>
      </c>
      <c r="R1829" s="7" t="e">
        <f>IF(COUNTIFS(tblTeamSch[Team],tblTeamSch[[#This Row],[Team]],#REF!,1)&gt;1,"Y","")</f>
        <v>#REF!</v>
      </c>
      <c r="S1829" s="6">
        <f>INDEX([1]!tblLoc[Score],MATCH(INDEX([1]!tblOrg[Loc],MATCH(tblTeamSch[[#This Row],[Org]],[1]!tblOrg[Organization],0)),[1]!tblLoc[Loc],0))</f>
        <v>7</v>
      </c>
      <c r="T1829" s="6" t="e">
        <f>INDEX([1]!tblLoc[Score],MATCH(INDEX([1]!tblOrg[Loc],MATCH(#REF!,[1]!tblOrg[Abbr],0)),[1]!tblLoc[Loc],0))</f>
        <v>#REF!</v>
      </c>
      <c r="U1829" s="6">
        <f>IFERROR(INDEX([1]!tblLoc[Score],MATCH(INDEX([1]!tblOrg[Loc],MATCH(INDEX(FacList,MATCH(tblTeamSch[[#This Row],[Facility]],INDEX(FacList,,1),0),3),[1]!tblOrg[Org Num],0)),[1]!tblLoc[Loc],0)),"")</f>
        <v>7</v>
      </c>
      <c r="V1829" s="6">
        <f>IF(OR(tblTeamSch[[#This Row],[Court]]="",tblTeamSch[[#This Row],[Home]]&gt;0),0,IF(tblTeamSch[[#This Row],[Court]]&lt;10,0,IF(tblTeamSch[[#This Row],[Home Court]]=10,0,10)))</f>
        <v>0</v>
      </c>
      <c r="W1829" s="6" t="e">
        <f>COUNTIFS(tblTeamSch[Travel Score for Game],10,tblTeamSch[Home],0,#REF!,#REF!)</f>
        <v>#REF!</v>
      </c>
      <c r="X1829" s="6" t="str">
        <f>IFERROR(INDEX(tblTeamSch[Overall Travel Score],MATCH(tblTeamSch[[#This Row],[Opponent]],tblTeamSch[Team],0)),"")</f>
        <v/>
      </c>
      <c r="Y1829" s="6" cm="1">
        <f t="array" ref="Y1829">IF(Y1828="Num",1,IF(Y1828="","",IF(Y1828+1&gt;TotalNumRegGames*2,"",Y1828+1)))</f>
        <v>1828</v>
      </c>
    </row>
    <row r="1830" spans="1:25" ht="13.35" customHeight="1" x14ac:dyDescent="0.3">
      <c r="A1830" s="6" cm="1">
        <f t="array" ref="A18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1038</v>
      </c>
      <c r="B1830" s="6" cm="1">
        <f t="array" ref="B18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30" s="6">
        <f>IFERROR(INDEX([1]!tblSchedule[Week Game Scheduled],MATCH(tblTeamSch[[#This Row],[Game Num]],[1]!tblSchedule[GameNum],0)),"")</f>
        <v>8</v>
      </c>
      <c r="D1830" s="6">
        <f>IFERROR(INDEX([1]!tblSchedule[Round],MATCH(tblTeamSch[[#This Row],[Game Num]],[1]!tblSchedule[GameNum],0)),"")</f>
        <v>6</v>
      </c>
      <c r="E1830" s="6">
        <f>IFERROR(INDEX([1]!tblSchedule[Rnd Sch],MATCH(tblTeamSch[[#This Row],[Game Num]],[1]!tblSchedule[GameNum],0)),"")</f>
        <v>6</v>
      </c>
      <c r="F1830" s="6" t="str">
        <f>IFERROR(INDEX([1]!tblSchedule[DLC],MATCH(tblTeamSch[[#This Row],[Game Num]],[1]!tblSchedule[GameNum],0)),"")</f>
        <v>4G1AA</v>
      </c>
      <c r="G1830" s="7" t="str">
        <f>IFERROR(INDEX([1]!tblSchedule[Facility],MATCH(tblTeamSch[[#This Row],[Game Num]],[1]!tblSchedule[GameNum],0)),"")</f>
        <v>St. Patrick's Celtic Center</v>
      </c>
      <c r="H1830" s="8">
        <f>IFERROR(INDEX([1]!tblSchedule[Game Date],MATCH(tblTeamSch[[#This Row],[Game Num]],[1]!tblSchedule[GameNum],0)),"")</f>
        <v>46046</v>
      </c>
      <c r="I1830" s="9">
        <f>IFERROR(INDEX([1]!tblSchedule[Game Time],MATCH(tblTeamSch[[#This Row],[Game Num]],[1]!tblSchedule[GameNum],0)),"")</f>
        <v>0.54166666666666663</v>
      </c>
      <c r="J1830" s="10" t="str">
        <f>IFERROR(INDEX([1]!tblTeams[Organization],MATCH(tblTeamSch[[#This Row],[Team]],[1]!tblTeams[Team],0)),"")</f>
        <v>St. Michael</v>
      </c>
      <c r="K1830" s="10" t="str">
        <f>IFERROR(INDEX([1]!tblOrg[Abbr],MATCH(tblTeamSch[[#This Row],[Org]],[1]!tblOrg[Organization],0)),"")</f>
        <v>Mich</v>
      </c>
      <c r="L1830" s="10" t="str">
        <f>IFERROR(INDEX(IF(tblTeamSch[[#This Row],[1vs2]]=1,[1]!tblSchedule[Team 1 Name],[1]!tblSchedule[Team 2 Name]),MATCH(tblTeamSch[[#This Row],[Game Num]],[1]!tblSchedule[GameNum],0)),"")</f>
        <v>St Michael BB 4G#1</v>
      </c>
      <c r="M1830" s="10" t="str">
        <f>IFERROR(INDEX(IF(tblTeamSch[[#This Row],[1vs2]]=1,[1]!tblSchedule[Team 2 Name],[1]!tblSchedule[Team 1 Name]),MATCH(tblTeamSch[[#This Row],[Game Num]],[1]!tblSchedule[GameNum],0)),"")</f>
        <v>St Patrick BB 4G#1</v>
      </c>
      <c r="N1830" s="6"/>
      <c r="O1830" s="6"/>
      <c r="P1830" s="6"/>
      <c r="Q1830" s="6">
        <f>INDEX([1]!tblSchedule[Home Game],MATCH(tblTeamSch[[#This Row],[Game Num]],[1]!tblSchedule[GameNum],0))</f>
        <v>1</v>
      </c>
      <c r="R1830" s="7" t="e">
        <f>IF(COUNTIFS(tblTeamSch[Team],tblTeamSch[[#This Row],[Team]],#REF!,1)&gt;1,"Y","")</f>
        <v>#REF!</v>
      </c>
      <c r="S1830" s="6">
        <f>INDEX([1]!tblLoc[Score],MATCH(INDEX([1]!tblOrg[Loc],MATCH(tblTeamSch[[#This Row],[Org]],[1]!tblOrg[Organization],0)),[1]!tblLoc[Loc],0))</f>
        <v>7</v>
      </c>
      <c r="T1830" s="6" t="e">
        <f>INDEX([1]!tblLoc[Score],MATCH(INDEX([1]!tblOrg[Loc],MATCH(#REF!,[1]!tblOrg[Abbr],0)),[1]!tblLoc[Loc],0))</f>
        <v>#REF!</v>
      </c>
      <c r="U1830" s="6">
        <f>IFERROR(INDEX([1]!tblLoc[Score],MATCH(INDEX([1]!tblOrg[Loc],MATCH(INDEX(FacList,MATCH(tblTeamSch[[#This Row],[Facility]],INDEX(FacList,,1),0),3),[1]!tblOrg[Org Num],0)),[1]!tblLoc[Loc],0)),"")</f>
        <v>4</v>
      </c>
      <c r="V1830" s="6">
        <f>IF(OR(tblTeamSch[[#This Row],[Court]]="",tblTeamSch[[#This Row],[Home]]&gt;0),0,IF(tblTeamSch[[#This Row],[Court]]&lt;10,0,IF(tblTeamSch[[#This Row],[Home Court]]=10,0,10)))</f>
        <v>0</v>
      </c>
      <c r="W1830" s="6" t="e">
        <f>COUNTIFS(tblTeamSch[Travel Score for Game],10,tblTeamSch[Home],0,#REF!,#REF!)</f>
        <v>#REF!</v>
      </c>
      <c r="X1830" s="6" t="str">
        <f>IFERROR(INDEX(tblTeamSch[Overall Travel Score],MATCH(tblTeamSch[[#This Row],[Opponent]],tblTeamSch[Team],0)),"")</f>
        <v/>
      </c>
      <c r="Y1830" s="6" cm="1">
        <f t="array" ref="Y1830">IF(Y1829="Num",1,IF(Y1829="","",IF(Y1829+1&gt;TotalNumRegGames*2,"",Y1829+1)))</f>
        <v>1829</v>
      </c>
    </row>
    <row r="1831" spans="1:25" ht="13.35" customHeight="1" x14ac:dyDescent="0.3">
      <c r="A1831" s="6" cm="1">
        <f t="array" ref="A18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1042</v>
      </c>
      <c r="B1831" s="6" cm="1">
        <f t="array" ref="B18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1" s="6">
        <f>IFERROR(INDEX([1]!tblSchedule[Week Game Scheduled],MATCH(tblTeamSch[[#This Row],[Game Num]],[1]!tblSchedule[GameNum],0)),"")</f>
        <v>9</v>
      </c>
      <c r="D1831" s="6">
        <f>IFERROR(INDEX([1]!tblSchedule[Round],MATCH(tblTeamSch[[#This Row],[Game Num]],[1]!tblSchedule[GameNum],0)),"")</f>
        <v>7</v>
      </c>
      <c r="E1831" s="6">
        <f>IFERROR(INDEX([1]!tblSchedule[Rnd Sch],MATCH(tblTeamSch[[#This Row],[Game Num]],[1]!tblSchedule[GameNum],0)),"")</f>
        <v>7</v>
      </c>
      <c r="F1831" s="6" t="str">
        <f>IFERROR(INDEX([1]!tblSchedule[DLC],MATCH(tblTeamSch[[#This Row],[Game Num]],[1]!tblSchedule[GameNum],0)),"")</f>
        <v>4G1AA</v>
      </c>
      <c r="G1831" s="7" t="str">
        <f>IFERROR(INDEX([1]!tblSchedule[Facility],MATCH(tblTeamSch[[#This Row],[Game Num]],[1]!tblSchedule[GameNum],0)),"")</f>
        <v>St. Michael Community Center</v>
      </c>
      <c r="H1831" s="8">
        <f>IFERROR(INDEX([1]!tblSchedule[Game Date],MATCH(tblTeamSch[[#This Row],[Game Num]],[1]!tblSchedule[GameNum],0)),"")</f>
        <v>46053</v>
      </c>
      <c r="I1831" s="9">
        <f>IFERROR(INDEX([1]!tblSchedule[Game Time],MATCH(tblTeamSch[[#This Row],[Game Num]],[1]!tblSchedule[GameNum],0)),"")</f>
        <v>0.625</v>
      </c>
      <c r="J1831" s="10" t="str">
        <f>IFERROR(INDEX([1]!tblTeams[Organization],MATCH(tblTeamSch[[#This Row],[Team]],[1]!tblTeams[Team],0)),"")</f>
        <v>St. Michael</v>
      </c>
      <c r="K1831" s="10" t="str">
        <f>IFERROR(INDEX([1]!tblOrg[Abbr],MATCH(tblTeamSch[[#This Row],[Org]],[1]!tblOrg[Organization],0)),"")</f>
        <v>Mich</v>
      </c>
      <c r="L1831" s="10" t="str">
        <f>IFERROR(INDEX(IF(tblTeamSch[[#This Row],[1vs2]]=1,[1]!tblSchedule[Team 1 Name],[1]!tblSchedule[Team 2 Name]),MATCH(tblTeamSch[[#This Row],[Game Num]],[1]!tblSchedule[GameNum],0)),"")</f>
        <v>St Michael BB 4G#1</v>
      </c>
      <c r="M1831" s="10" t="str">
        <f>IFERROR(INDEX(IF(tblTeamSch[[#This Row],[1vs2]]=1,[1]!tblSchedule[Team 2 Name],[1]!tblSchedule[Team 1 Name]),MATCH(tblTeamSch[[#This Row],[Game Num]],[1]!tblSchedule[GameNum],0)),"")</f>
        <v>Holy Spirit GBB 4#1</v>
      </c>
      <c r="N1831" s="6"/>
      <c r="O1831" s="6"/>
      <c r="P1831" s="6"/>
      <c r="Q1831" s="6">
        <f>INDEX([1]!tblSchedule[Home Game],MATCH(tblTeamSch[[#This Row],[Game Num]],[1]!tblSchedule[GameNum],0))</f>
        <v>1</v>
      </c>
      <c r="R1831" s="7" t="e">
        <f>IF(COUNTIFS(tblTeamSch[Team],tblTeamSch[[#This Row],[Team]],#REF!,1)&gt;1,"Y","")</f>
        <v>#REF!</v>
      </c>
      <c r="S1831" s="6">
        <f>INDEX([1]!tblLoc[Score],MATCH(INDEX([1]!tblOrg[Loc],MATCH(tblTeamSch[[#This Row],[Org]],[1]!tblOrg[Organization],0)),[1]!tblLoc[Loc],0))</f>
        <v>7</v>
      </c>
      <c r="T1831" s="6" t="e">
        <f>INDEX([1]!tblLoc[Score],MATCH(INDEX([1]!tblOrg[Loc],MATCH(#REF!,[1]!tblOrg[Abbr],0)),[1]!tblLoc[Loc],0))</f>
        <v>#REF!</v>
      </c>
      <c r="U1831" s="6">
        <f>IFERROR(INDEX([1]!tblLoc[Score],MATCH(INDEX([1]!tblOrg[Loc],MATCH(INDEX(FacList,MATCH(tblTeamSch[[#This Row],[Facility]],INDEX(FacList,,1),0),3),[1]!tblOrg[Org Num],0)),[1]!tblLoc[Loc],0)),"")</f>
        <v>7</v>
      </c>
      <c r="V1831" s="6">
        <f>IF(OR(tblTeamSch[[#This Row],[Court]]="",tblTeamSch[[#This Row],[Home]]&gt;0),0,IF(tblTeamSch[[#This Row],[Court]]&lt;10,0,IF(tblTeamSch[[#This Row],[Home Court]]=10,0,10)))</f>
        <v>0</v>
      </c>
      <c r="W1831" s="6" t="e">
        <f>COUNTIFS(tblTeamSch[Travel Score for Game],10,tblTeamSch[Home],0,#REF!,#REF!)</f>
        <v>#REF!</v>
      </c>
      <c r="X1831" s="6" t="str">
        <f>IFERROR(INDEX(tblTeamSch[Overall Travel Score],MATCH(tblTeamSch[[#This Row],[Opponent]],tblTeamSch[Team],0)),"")</f>
        <v/>
      </c>
      <c r="Y1831" s="6" cm="1">
        <f t="array" ref="Y1831">IF(Y1830="Num",1,IF(Y1830="","",IF(Y1830+1&gt;TotalNumRegGames*2,"",Y1830+1)))</f>
        <v>1830</v>
      </c>
    </row>
    <row r="1832" spans="1:25" ht="13.35" customHeight="1" x14ac:dyDescent="0.3">
      <c r="A1832" s="6" cm="1">
        <f t="array" ref="A18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1084</v>
      </c>
      <c r="B1832" s="6" cm="1">
        <f t="array" ref="B18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32" s="6">
        <f>IFERROR(INDEX([1]!tblSchedule[Week Game Scheduled],MATCH(tblTeamSch[[#This Row],[Game Num]],[1]!tblSchedule[GameNum],0)),"")</f>
        <v>49</v>
      </c>
      <c r="D1832" s="6">
        <f>IFERROR(INDEX([1]!tblSchedule[Round],MATCH(tblTeamSch[[#This Row],[Game Num]],[1]!tblSchedule[GameNum],0)),"")</f>
        <v>1</v>
      </c>
      <c r="E1832" s="6">
        <f>IFERROR(INDEX([1]!tblSchedule[Rnd Sch],MATCH(tblTeamSch[[#This Row],[Game Num]],[1]!tblSchedule[GameNum],0)),"")</f>
        <v>1</v>
      </c>
      <c r="F1832" s="6" t="str">
        <f>IFERROR(INDEX([1]!tblSchedule[DLC],MATCH(tblTeamSch[[#This Row],[Game Num]],[1]!tblSchedule[GameNum],0)),"")</f>
        <v>4G2AA</v>
      </c>
      <c r="G1832" s="7" t="str">
        <f>IFERROR(INDEX([1]!tblSchedule[Facility],MATCH(tblTeamSch[[#This Row],[Game Num]],[1]!tblSchedule[GameNum],0)),"")</f>
        <v>Saint Andrew Academy Gym</v>
      </c>
      <c r="H1832" s="8">
        <f>IFERROR(INDEX([1]!tblSchedule[Game Date],MATCH(tblTeamSch[[#This Row],[Game Num]],[1]!tblSchedule[GameNum],0)),"")</f>
        <v>45997</v>
      </c>
      <c r="I1832" s="9">
        <f>IFERROR(INDEX([1]!tblSchedule[Game Time],MATCH(tblTeamSch[[#This Row],[Game Num]],[1]!tblSchedule[GameNum],0)),"")</f>
        <v>0.54166666666666663</v>
      </c>
      <c r="J1832" s="10" t="str">
        <f>IFERROR(INDEX([1]!tblTeams[Organization],MATCH(tblTeamSch[[#This Row],[Team]],[1]!tblTeams[Team],0)),"")</f>
        <v>St. Michael</v>
      </c>
      <c r="K1832" s="10" t="str">
        <f>IFERROR(INDEX([1]!tblOrg[Abbr],MATCH(tblTeamSch[[#This Row],[Org]],[1]!tblOrg[Organization],0)),"")</f>
        <v>Mich</v>
      </c>
      <c r="L1832" s="10" t="str">
        <f>IFERROR(INDEX(IF(tblTeamSch[[#This Row],[1vs2]]=1,[1]!tblSchedule[Team 1 Name],[1]!tblSchedule[Team 2 Name]),MATCH(tblTeamSch[[#This Row],[Game Num]],[1]!tblSchedule[GameNum],0)),"")</f>
        <v>St Michael BB 4G#2</v>
      </c>
      <c r="M1832" s="10" t="str">
        <f>IFERROR(INDEX(IF(tblTeamSch[[#This Row],[1vs2]]=1,[1]!tblSchedule[Team 2 Name],[1]!tblSchedule[Team 1 Name]),MATCH(tblTeamSch[[#This Row],[Game Num]],[1]!tblSchedule[GameNum],0)),"")</f>
        <v>St. Albert GBB 3/4 #2</v>
      </c>
      <c r="N1832" s="6"/>
      <c r="O1832" s="6"/>
      <c r="P1832" s="6"/>
      <c r="Q1832" s="6">
        <f>INDEX([1]!tblSchedule[Home Game],MATCH(tblTeamSch[[#This Row],[Game Num]],[1]!tblSchedule[GameNum],0))</f>
        <v>0</v>
      </c>
      <c r="R1832" s="7" t="e">
        <f>IF(COUNTIFS(tblTeamSch[Team],tblTeamSch[[#This Row],[Team]],#REF!,1)&gt;1,"Y","")</f>
        <v>#REF!</v>
      </c>
      <c r="S1832" s="6">
        <f>INDEX([1]!tblLoc[Score],MATCH(INDEX([1]!tblOrg[Loc],MATCH(tblTeamSch[[#This Row],[Org]],[1]!tblOrg[Organization],0)),[1]!tblLoc[Loc],0))</f>
        <v>7</v>
      </c>
      <c r="T1832" s="6" t="e">
        <f>INDEX([1]!tblLoc[Score],MATCH(INDEX([1]!tblOrg[Loc],MATCH(#REF!,[1]!tblOrg[Abbr],0)),[1]!tblLoc[Loc],0))</f>
        <v>#REF!</v>
      </c>
      <c r="U1832" s="6">
        <f>IFERROR(INDEX([1]!tblLoc[Score],MATCH(INDEX([1]!tblOrg[Loc],MATCH(INDEX(FacList,MATCH(tblTeamSch[[#This Row],[Facility]],INDEX(FacList,,1),0),3),[1]!tblOrg[Org Num],0)),[1]!tblLoc[Loc],0)),"")</f>
        <v>10</v>
      </c>
      <c r="V1832" s="6">
        <f>IF(OR(tblTeamSch[[#This Row],[Court]]="",tblTeamSch[[#This Row],[Home]]&gt;0),0,IF(tblTeamSch[[#This Row],[Court]]&lt;10,0,IF(tblTeamSch[[#This Row],[Home Court]]=10,0,10)))</f>
        <v>10</v>
      </c>
      <c r="W1832" s="6" t="e">
        <f>COUNTIFS(tblTeamSch[Travel Score for Game],10,tblTeamSch[Home],0,#REF!,#REF!)</f>
        <v>#REF!</v>
      </c>
      <c r="X1832" s="6" t="str">
        <f>IFERROR(INDEX(tblTeamSch[Overall Travel Score],MATCH(tblTeamSch[[#This Row],[Opponent]],tblTeamSch[Team],0)),"")</f>
        <v/>
      </c>
      <c r="Y1832" s="6" cm="1">
        <f t="array" ref="Y1832">IF(Y1831="Num",1,IF(Y1831="","",IF(Y1831+1&gt;TotalNumRegGames*2,"",Y1831+1)))</f>
        <v>1831</v>
      </c>
    </row>
    <row r="1833" spans="1:25" ht="13.35" customHeight="1" x14ac:dyDescent="0.3">
      <c r="A1833" s="6" cm="1">
        <f t="array" ref="A18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1090</v>
      </c>
      <c r="B1833" s="6" cm="1">
        <f t="array" ref="B18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3" s="6">
        <f>IFERROR(INDEX([1]!tblSchedule[Week Game Scheduled],MATCH(tblTeamSch[[#This Row],[Game Num]],[1]!tblSchedule[GameNum],0)),"")</f>
        <v>50</v>
      </c>
      <c r="D1833" s="6">
        <f>IFERROR(INDEX([1]!tblSchedule[Round],MATCH(tblTeamSch[[#This Row],[Game Num]],[1]!tblSchedule[GameNum],0)),"")</f>
        <v>2</v>
      </c>
      <c r="E1833" s="6">
        <f>IFERROR(INDEX([1]!tblSchedule[Rnd Sch],MATCH(tblTeamSch[[#This Row],[Game Num]],[1]!tblSchedule[GameNum],0)),"")</f>
        <v>2</v>
      </c>
      <c r="F1833" s="6" t="str">
        <f>IFERROR(INDEX([1]!tblSchedule[DLC],MATCH(tblTeamSch[[#This Row],[Game Num]],[1]!tblSchedule[GameNum],0)),"")</f>
        <v>4G2AA</v>
      </c>
      <c r="G1833" s="7" t="str">
        <f>IFERROR(INDEX([1]!tblSchedule[Facility],MATCH(tblTeamSch[[#This Row],[Game Num]],[1]!tblSchedule[GameNum],0)),"")</f>
        <v>Saint Andrew Academy Gym</v>
      </c>
      <c r="H1833" s="8">
        <f>IFERROR(INDEX([1]!tblSchedule[Game Date],MATCH(tblTeamSch[[#This Row],[Game Num]],[1]!tblSchedule[GameNum],0)),"")</f>
        <v>46004</v>
      </c>
      <c r="I1833" s="9">
        <f>IFERROR(INDEX([1]!tblSchedule[Game Time],MATCH(tblTeamSch[[#This Row],[Game Num]],[1]!tblSchedule[GameNum],0)),"")</f>
        <v>0.54166666666666663</v>
      </c>
      <c r="J1833" s="10" t="str">
        <f>IFERROR(INDEX([1]!tblTeams[Organization],MATCH(tblTeamSch[[#This Row],[Team]],[1]!tblTeams[Team],0)),"")</f>
        <v>St. Michael</v>
      </c>
      <c r="K1833" s="10" t="str">
        <f>IFERROR(INDEX([1]!tblOrg[Abbr],MATCH(tblTeamSch[[#This Row],[Org]],[1]!tblOrg[Organization],0)),"")</f>
        <v>Mich</v>
      </c>
      <c r="L1833" s="10" t="str">
        <f>IFERROR(INDEX(IF(tblTeamSch[[#This Row],[1vs2]]=1,[1]!tblSchedule[Team 1 Name],[1]!tblSchedule[Team 2 Name]),MATCH(tblTeamSch[[#This Row],[Game Num]],[1]!tblSchedule[GameNum],0)),"")</f>
        <v>St Michael BB 4G#2</v>
      </c>
      <c r="M1833" s="10" t="str">
        <f>IFERROR(INDEX(IF(tblTeamSch[[#This Row],[1vs2]]=1,[1]!tblSchedule[Team 2 Name],[1]!tblSchedule[Team 1 Name]),MATCH(tblTeamSch[[#This Row],[Game Num]],[1]!tblSchedule[GameNum],0)),"")</f>
        <v>Notre Dame Academy BB 3/4 Girls #2</v>
      </c>
      <c r="N1833" s="6"/>
      <c r="O1833" s="6"/>
      <c r="P1833" s="6"/>
      <c r="Q1833" s="6">
        <f>INDEX([1]!tblSchedule[Home Game],MATCH(tblTeamSch[[#This Row],[Game Num]],[1]!tblSchedule[GameNum],0))</f>
        <v>0</v>
      </c>
      <c r="R1833" s="7" t="e">
        <f>IF(COUNTIFS(tblTeamSch[Team],tblTeamSch[[#This Row],[Team]],#REF!,1)&gt;1,"Y","")</f>
        <v>#REF!</v>
      </c>
      <c r="S1833" s="6">
        <f>INDEX([1]!tblLoc[Score],MATCH(INDEX([1]!tblOrg[Loc],MATCH(tblTeamSch[[#This Row],[Org]],[1]!tblOrg[Organization],0)),[1]!tblLoc[Loc],0))</f>
        <v>7</v>
      </c>
      <c r="T1833" s="6" t="e">
        <f>INDEX([1]!tblLoc[Score],MATCH(INDEX([1]!tblOrg[Loc],MATCH(#REF!,[1]!tblOrg[Abbr],0)),[1]!tblLoc[Loc],0))</f>
        <v>#REF!</v>
      </c>
      <c r="U1833" s="6">
        <f>IFERROR(INDEX([1]!tblLoc[Score],MATCH(INDEX([1]!tblOrg[Loc],MATCH(INDEX(FacList,MATCH(tblTeamSch[[#This Row],[Facility]],INDEX(FacList,,1),0),3),[1]!tblOrg[Org Num],0)),[1]!tblLoc[Loc],0)),"")</f>
        <v>10</v>
      </c>
      <c r="V1833" s="6">
        <f>IF(OR(tblTeamSch[[#This Row],[Court]]="",tblTeamSch[[#This Row],[Home]]&gt;0),0,IF(tblTeamSch[[#This Row],[Court]]&lt;10,0,IF(tblTeamSch[[#This Row],[Home Court]]=10,0,10)))</f>
        <v>10</v>
      </c>
      <c r="W1833" s="6" t="e">
        <f>COUNTIFS(tblTeamSch[Travel Score for Game],10,tblTeamSch[Home],0,#REF!,#REF!)</f>
        <v>#REF!</v>
      </c>
      <c r="X1833" s="6" t="str">
        <f>IFERROR(INDEX(tblTeamSch[Overall Travel Score],MATCH(tblTeamSch[[#This Row],[Opponent]],tblTeamSch[Team],0)),"")</f>
        <v/>
      </c>
      <c r="Y1833" s="6" cm="1">
        <f t="array" ref="Y1833">IF(Y1832="Num",1,IF(Y1832="","",IF(Y1832+1&gt;TotalNumRegGames*2,"",Y1832+1)))</f>
        <v>1832</v>
      </c>
    </row>
    <row r="1834" spans="1:25" ht="13.35" customHeight="1" x14ac:dyDescent="0.3">
      <c r="A1834" s="6" cm="1">
        <f t="array" ref="A18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1095</v>
      </c>
      <c r="B1834" s="6" cm="1">
        <f t="array" ref="B18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4" s="6">
        <f>IFERROR(INDEX([1]!tblSchedule[Week Game Scheduled],MATCH(tblTeamSch[[#This Row],[Game Num]],[1]!tblSchedule[GameNum],0)),"")</f>
        <v>5</v>
      </c>
      <c r="D1834" s="6">
        <f>IFERROR(INDEX([1]!tblSchedule[Round],MATCH(tblTeamSch[[#This Row],[Game Num]],[1]!tblSchedule[GameNum],0)),"")</f>
        <v>3</v>
      </c>
      <c r="E1834" s="6">
        <f>IFERROR(INDEX([1]!tblSchedule[Rnd Sch],MATCH(tblTeamSch[[#This Row],[Game Num]],[1]!tblSchedule[GameNum],0)),"")</f>
        <v>3</v>
      </c>
      <c r="F1834" s="6" t="str">
        <f>IFERROR(INDEX([1]!tblSchedule[DLC],MATCH(tblTeamSch[[#This Row],[Game Num]],[1]!tblSchedule[GameNum],0)),"")</f>
        <v>4G2AA</v>
      </c>
      <c r="G1834" s="7" t="str">
        <f>IFERROR(INDEX([1]!tblSchedule[Facility],MATCH(tblTeamSch[[#This Row],[Game Num]],[1]!tblSchedule[GameNum],0)),"")</f>
        <v>St. Michael Community Center</v>
      </c>
      <c r="H1834" s="8">
        <f>IFERROR(INDEX([1]!tblSchedule[Game Date],MATCH(tblTeamSch[[#This Row],[Game Num]],[1]!tblSchedule[GameNum],0)),"")</f>
        <v>46025</v>
      </c>
      <c r="I1834" s="9">
        <f>IFERROR(INDEX([1]!tblSchedule[Game Time],MATCH(tblTeamSch[[#This Row],[Game Num]],[1]!tblSchedule[GameNum],0)),"")</f>
        <v>0.58333333333333337</v>
      </c>
      <c r="J1834" s="10" t="str">
        <f>IFERROR(INDEX([1]!tblTeams[Organization],MATCH(tblTeamSch[[#This Row],[Team]],[1]!tblTeams[Team],0)),"")</f>
        <v>St. Michael</v>
      </c>
      <c r="K1834" s="10" t="str">
        <f>IFERROR(INDEX([1]!tblOrg[Abbr],MATCH(tblTeamSch[[#This Row],[Org]],[1]!tblOrg[Organization],0)),"")</f>
        <v>Mich</v>
      </c>
      <c r="L1834" s="10" t="str">
        <f>IFERROR(INDEX(IF(tblTeamSch[[#This Row],[1vs2]]=1,[1]!tblSchedule[Team 1 Name],[1]!tblSchedule[Team 2 Name]),MATCH(tblTeamSch[[#This Row],[Game Num]],[1]!tblSchedule[GameNum],0)),"")</f>
        <v>St Michael BB 4G#2</v>
      </c>
      <c r="M1834" s="10" t="str">
        <f>IFERROR(INDEX(IF(tblTeamSch[[#This Row],[1vs2]]=1,[1]!tblSchedule[Team 2 Name],[1]!tblSchedule[Team 1 Name]),MATCH(tblTeamSch[[#This Row],[Game Num]],[1]!tblSchedule[GameNum],0)),"")</f>
        <v>St Agnes BB 4G#2</v>
      </c>
      <c r="N1834" s="6"/>
      <c r="O1834" s="6"/>
      <c r="P1834" s="6"/>
      <c r="Q1834" s="6">
        <f>INDEX([1]!tblSchedule[Home Game],MATCH(tblTeamSch[[#This Row],[Game Num]],[1]!tblSchedule[GameNum],0))</f>
        <v>1</v>
      </c>
      <c r="R1834" s="7" t="e">
        <f>IF(COUNTIFS(tblTeamSch[Team],tblTeamSch[[#This Row],[Team]],#REF!,1)&gt;1,"Y","")</f>
        <v>#REF!</v>
      </c>
      <c r="S1834" s="6">
        <f>INDEX([1]!tblLoc[Score],MATCH(INDEX([1]!tblOrg[Loc],MATCH(tblTeamSch[[#This Row],[Org]],[1]!tblOrg[Organization],0)),[1]!tblLoc[Loc],0))</f>
        <v>7</v>
      </c>
      <c r="T1834" s="6" t="e">
        <f>INDEX([1]!tblLoc[Score],MATCH(INDEX([1]!tblOrg[Loc],MATCH(#REF!,[1]!tblOrg[Abbr],0)),[1]!tblLoc[Loc],0))</f>
        <v>#REF!</v>
      </c>
      <c r="U1834" s="6">
        <f>IFERROR(INDEX([1]!tblLoc[Score],MATCH(INDEX([1]!tblOrg[Loc],MATCH(INDEX(FacList,MATCH(tblTeamSch[[#This Row],[Facility]],INDEX(FacList,,1),0),3),[1]!tblOrg[Org Num],0)),[1]!tblLoc[Loc],0)),"")</f>
        <v>7</v>
      </c>
      <c r="V1834" s="6">
        <f>IF(OR(tblTeamSch[[#This Row],[Court]]="",tblTeamSch[[#This Row],[Home]]&gt;0),0,IF(tblTeamSch[[#This Row],[Court]]&lt;10,0,IF(tblTeamSch[[#This Row],[Home Court]]=10,0,10)))</f>
        <v>0</v>
      </c>
      <c r="W1834" s="6" t="e">
        <f>COUNTIFS(tblTeamSch[Travel Score for Game],10,tblTeamSch[Home],0,#REF!,#REF!)</f>
        <v>#REF!</v>
      </c>
      <c r="X1834" s="6" t="str">
        <f>IFERROR(INDEX(tblTeamSch[Overall Travel Score],MATCH(tblTeamSch[[#This Row],[Opponent]],tblTeamSch[Team],0)),"")</f>
        <v/>
      </c>
      <c r="Y1834" s="6" cm="1">
        <f t="array" ref="Y1834">IF(Y1833="Num",1,IF(Y1833="","",IF(Y1833+1&gt;TotalNumRegGames*2,"",Y1833+1)))</f>
        <v>1833</v>
      </c>
    </row>
    <row r="1835" spans="1:25" ht="13.35" customHeight="1" x14ac:dyDescent="0.3">
      <c r="A1835" s="6" cm="1">
        <f t="array" ref="A18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1103</v>
      </c>
      <c r="B1835" s="6" cm="1">
        <f t="array" ref="B18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35" s="6">
        <f>IFERROR(INDEX([1]!tblSchedule[Week Game Scheduled],MATCH(tblTeamSch[[#This Row],[Game Num]],[1]!tblSchedule[GameNum],0)),"")</f>
        <v>6</v>
      </c>
      <c r="D1835" s="6">
        <f>IFERROR(INDEX([1]!tblSchedule[Round],MATCH(tblTeamSch[[#This Row],[Game Num]],[1]!tblSchedule[GameNum],0)),"")</f>
        <v>4</v>
      </c>
      <c r="E1835" s="6">
        <f>IFERROR(INDEX([1]!tblSchedule[Rnd Sch],MATCH(tblTeamSch[[#This Row],[Game Num]],[1]!tblSchedule[GameNum],0)),"")</f>
        <v>4</v>
      </c>
      <c r="F1835" s="6" t="str">
        <f>IFERROR(INDEX([1]!tblSchedule[DLC],MATCH(tblTeamSch[[#This Row],[Game Num]],[1]!tblSchedule[GameNum],0)),"")</f>
        <v>4G2AA</v>
      </c>
      <c r="G1835" s="7" t="str">
        <f>IFERROR(INDEX([1]!tblSchedule[Facility],MATCH(tblTeamSch[[#This Row],[Game Num]],[1]!tblSchedule[GameNum],0)),"")</f>
        <v>St. Michael Community Center</v>
      </c>
      <c r="H1835" s="8">
        <f>IFERROR(INDEX([1]!tblSchedule[Game Date],MATCH(tblTeamSch[[#This Row],[Game Num]],[1]!tblSchedule[GameNum],0)),"")</f>
        <v>46032</v>
      </c>
      <c r="I1835" s="9">
        <f>IFERROR(INDEX([1]!tblSchedule[Game Time],MATCH(tblTeamSch[[#This Row],[Game Num]],[1]!tblSchedule[GameNum],0)),"")</f>
        <v>0.58333333333333337</v>
      </c>
      <c r="J1835" s="10" t="str">
        <f>IFERROR(INDEX([1]!tblTeams[Organization],MATCH(tblTeamSch[[#This Row],[Team]],[1]!tblTeams[Team],0)),"")</f>
        <v>St. Michael</v>
      </c>
      <c r="K1835" s="10" t="str">
        <f>IFERROR(INDEX([1]!tblOrg[Abbr],MATCH(tblTeamSch[[#This Row],[Org]],[1]!tblOrg[Organization],0)),"")</f>
        <v>Mich</v>
      </c>
      <c r="L1835" s="10" t="str">
        <f>IFERROR(INDEX(IF(tblTeamSch[[#This Row],[1vs2]]=1,[1]!tblSchedule[Team 1 Name],[1]!tblSchedule[Team 2 Name]),MATCH(tblTeamSch[[#This Row],[Game Num]],[1]!tblSchedule[GameNum],0)),"")</f>
        <v>St Michael BB 4G#2</v>
      </c>
      <c r="M1835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1835" s="6"/>
      <c r="O1835" s="6"/>
      <c r="P1835" s="6"/>
      <c r="Q1835" s="6">
        <f>INDEX([1]!tblSchedule[Home Game],MATCH(tblTeamSch[[#This Row],[Game Num]],[1]!tblSchedule[GameNum],0))</f>
        <v>1</v>
      </c>
      <c r="R1835" s="7" t="e">
        <f>IF(COUNTIFS(tblTeamSch[Team],tblTeamSch[[#This Row],[Team]],#REF!,1)&gt;1,"Y","")</f>
        <v>#REF!</v>
      </c>
      <c r="S1835" s="6">
        <f>INDEX([1]!tblLoc[Score],MATCH(INDEX([1]!tblOrg[Loc],MATCH(tblTeamSch[[#This Row],[Org]],[1]!tblOrg[Organization],0)),[1]!tblLoc[Loc],0))</f>
        <v>7</v>
      </c>
      <c r="T1835" s="6" t="e">
        <f>INDEX([1]!tblLoc[Score],MATCH(INDEX([1]!tblOrg[Loc],MATCH(#REF!,[1]!tblOrg[Abbr],0)),[1]!tblLoc[Loc],0))</f>
        <v>#REF!</v>
      </c>
      <c r="U1835" s="6">
        <f>IFERROR(INDEX([1]!tblLoc[Score],MATCH(INDEX([1]!tblOrg[Loc],MATCH(INDEX(FacList,MATCH(tblTeamSch[[#This Row],[Facility]],INDEX(FacList,,1),0),3),[1]!tblOrg[Org Num],0)),[1]!tblLoc[Loc],0)),"")</f>
        <v>7</v>
      </c>
      <c r="V1835" s="6">
        <f>IF(OR(tblTeamSch[[#This Row],[Court]]="",tblTeamSch[[#This Row],[Home]]&gt;0),0,IF(tblTeamSch[[#This Row],[Court]]&lt;10,0,IF(tblTeamSch[[#This Row],[Home Court]]=10,0,10)))</f>
        <v>0</v>
      </c>
      <c r="W1835" s="6" t="e">
        <f>COUNTIFS(tblTeamSch[Travel Score for Game],10,tblTeamSch[Home],0,#REF!,#REF!)</f>
        <v>#REF!</v>
      </c>
      <c r="X1835" s="6" t="str">
        <f>IFERROR(INDEX(tblTeamSch[Overall Travel Score],MATCH(tblTeamSch[[#This Row],[Opponent]],tblTeamSch[Team],0)),"")</f>
        <v/>
      </c>
      <c r="Y1835" s="6" cm="1">
        <f t="array" ref="Y1835">IF(Y1834="Num",1,IF(Y1834="","",IF(Y1834+1&gt;TotalNumRegGames*2,"",Y1834+1)))</f>
        <v>1834</v>
      </c>
    </row>
    <row r="1836" spans="1:25" ht="13.35" customHeight="1" x14ac:dyDescent="0.3">
      <c r="A1836" s="6" cm="1">
        <f t="array" ref="A18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1106</v>
      </c>
      <c r="B1836" s="6" cm="1">
        <f t="array" ref="B18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6" s="6">
        <f>IFERROR(INDEX([1]!tblSchedule[Week Game Scheduled],MATCH(tblTeamSch[[#This Row],[Game Num]],[1]!tblSchedule[GameNum],0)),"")</f>
        <v>7</v>
      </c>
      <c r="D1836" s="6">
        <f>IFERROR(INDEX([1]!tblSchedule[Round],MATCH(tblTeamSch[[#This Row],[Game Num]],[1]!tblSchedule[GameNum],0)),"")</f>
        <v>5</v>
      </c>
      <c r="E1836" s="6">
        <f>IFERROR(INDEX([1]!tblSchedule[Rnd Sch],MATCH(tblTeamSch[[#This Row],[Game Num]],[1]!tblSchedule[GameNum],0)),"")</f>
        <v>5</v>
      </c>
      <c r="F1836" s="6" t="str">
        <f>IFERROR(INDEX([1]!tblSchedule[DLC],MATCH(tblTeamSch[[#This Row],[Game Num]],[1]!tblSchedule[GameNum],0)),"")</f>
        <v>4G2AA</v>
      </c>
      <c r="G1836" s="7" t="str">
        <f>IFERROR(INDEX([1]!tblSchedule[Facility],MATCH(tblTeamSch[[#This Row],[Game Num]],[1]!tblSchedule[GameNum],0)),"")</f>
        <v>Mary Queen of Peace</v>
      </c>
      <c r="H1836" s="8">
        <f>IFERROR(INDEX([1]!tblSchedule[Game Date],MATCH(tblTeamSch[[#This Row],[Game Num]],[1]!tblSchedule[GameNum],0)),"")</f>
        <v>46039</v>
      </c>
      <c r="I1836" s="9">
        <f>IFERROR(INDEX([1]!tblSchedule[Game Time],MATCH(tblTeamSch[[#This Row],[Game Num]],[1]!tblSchedule[GameNum],0)),"")</f>
        <v>0.45833333333333331</v>
      </c>
      <c r="J1836" s="10" t="str">
        <f>IFERROR(INDEX([1]!tblTeams[Organization],MATCH(tblTeamSch[[#This Row],[Team]],[1]!tblTeams[Team],0)),"")</f>
        <v>St. Michael</v>
      </c>
      <c r="K1836" s="10" t="str">
        <f>IFERROR(INDEX([1]!tblOrg[Abbr],MATCH(tblTeamSch[[#This Row],[Org]],[1]!tblOrg[Organization],0)),"")</f>
        <v>Mich</v>
      </c>
      <c r="L1836" s="10" t="str">
        <f>IFERROR(INDEX(IF(tblTeamSch[[#This Row],[1vs2]]=1,[1]!tblSchedule[Team 1 Name],[1]!tblSchedule[Team 2 Name]),MATCH(tblTeamSch[[#This Row],[Game Num]],[1]!tblSchedule[GameNum],0)),"")</f>
        <v>St Michael BB 4G#2</v>
      </c>
      <c r="M1836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1836" s="6"/>
      <c r="O1836" s="6"/>
      <c r="P1836" s="6"/>
      <c r="Q1836" s="6">
        <f>INDEX([1]!tblSchedule[Home Game],MATCH(tblTeamSch[[#This Row],[Game Num]],[1]!tblSchedule[GameNum],0))</f>
        <v>0</v>
      </c>
      <c r="R1836" s="7" t="e">
        <f>IF(COUNTIFS(tblTeamSch[Team],tblTeamSch[[#This Row],[Team]],#REF!,1)&gt;1,"Y","")</f>
        <v>#REF!</v>
      </c>
      <c r="S1836" s="6">
        <f>INDEX([1]!tblLoc[Score],MATCH(INDEX([1]!tblOrg[Loc],MATCH(tblTeamSch[[#This Row],[Org]],[1]!tblOrg[Organization],0)),[1]!tblLoc[Loc],0))</f>
        <v>7</v>
      </c>
      <c r="T1836" s="6" t="e">
        <f>INDEX([1]!tblLoc[Score],MATCH(INDEX([1]!tblOrg[Loc],MATCH(#REF!,[1]!tblOrg[Abbr],0)),[1]!tblLoc[Loc],0))</f>
        <v>#REF!</v>
      </c>
      <c r="U1836" s="6">
        <f>IFERROR(INDEX([1]!tblLoc[Score],MATCH(INDEX([1]!tblOrg[Loc],MATCH(INDEX(FacList,MATCH(tblTeamSch[[#This Row],[Facility]],INDEX(FacList,,1),0),3),[1]!tblOrg[Org Num],0)),[1]!tblLoc[Loc],0)),"")</f>
        <v>10</v>
      </c>
      <c r="V1836" s="6">
        <f>IF(OR(tblTeamSch[[#This Row],[Court]]="",tblTeamSch[[#This Row],[Home]]&gt;0),0,IF(tblTeamSch[[#This Row],[Court]]&lt;10,0,IF(tblTeamSch[[#This Row],[Home Court]]=10,0,10)))</f>
        <v>10</v>
      </c>
      <c r="W1836" s="6" t="e">
        <f>COUNTIFS(tblTeamSch[Travel Score for Game],10,tblTeamSch[Home],0,#REF!,#REF!)</f>
        <v>#REF!</v>
      </c>
      <c r="X1836" s="6" t="str">
        <f>IFERROR(INDEX(tblTeamSch[Overall Travel Score],MATCH(tblTeamSch[[#This Row],[Opponent]],tblTeamSch[Team],0)),"")</f>
        <v/>
      </c>
      <c r="Y1836" s="6" cm="1">
        <f t="array" ref="Y1836">IF(Y1835="Num",1,IF(Y1835="","",IF(Y1835+1&gt;TotalNumRegGames*2,"",Y1835+1)))</f>
        <v>1835</v>
      </c>
    </row>
    <row r="1837" spans="1:25" ht="13.35" customHeight="1" x14ac:dyDescent="0.3">
      <c r="A1837" s="6" cm="1">
        <f t="array" ref="A18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1115</v>
      </c>
      <c r="B1837" s="6" cm="1">
        <f t="array" ref="B18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37" s="6">
        <f>IFERROR(INDEX([1]!tblSchedule[Week Game Scheduled],MATCH(tblTeamSch[[#This Row],[Game Num]],[1]!tblSchedule[GameNum],0)),"")</f>
        <v>8</v>
      </c>
      <c r="D1837" s="6">
        <f>IFERROR(INDEX([1]!tblSchedule[Round],MATCH(tblTeamSch[[#This Row],[Game Num]],[1]!tblSchedule[GameNum],0)),"")</f>
        <v>6</v>
      </c>
      <c r="E1837" s="6">
        <f>IFERROR(INDEX([1]!tblSchedule[Rnd Sch],MATCH(tblTeamSch[[#This Row],[Game Num]],[1]!tblSchedule[GameNum],0)),"")</f>
        <v>6</v>
      </c>
      <c r="F1837" s="6" t="str">
        <f>IFERROR(INDEX([1]!tblSchedule[DLC],MATCH(tblTeamSch[[#This Row],[Game Num]],[1]!tblSchedule[GameNum],0)),"")</f>
        <v>4G2AA</v>
      </c>
      <c r="G1837" s="7" t="str">
        <f>IFERROR(INDEX([1]!tblSchedule[Facility],MATCH(tblTeamSch[[#This Row],[Game Num]],[1]!tblSchedule[GameNum],0)),"")</f>
        <v>St. Patrick's Celtic Center</v>
      </c>
      <c r="H1837" s="8">
        <f>IFERROR(INDEX([1]!tblSchedule[Game Date],MATCH(tblTeamSch[[#This Row],[Game Num]],[1]!tblSchedule[GameNum],0)),"")</f>
        <v>46046</v>
      </c>
      <c r="I1837" s="9">
        <f>IFERROR(INDEX([1]!tblSchedule[Game Time],MATCH(tblTeamSch[[#This Row],[Game Num]],[1]!tblSchedule[GameNum],0)),"")</f>
        <v>0.58333333333333337</v>
      </c>
      <c r="J1837" s="10" t="str">
        <f>IFERROR(INDEX([1]!tblTeams[Organization],MATCH(tblTeamSch[[#This Row],[Team]],[1]!tblTeams[Team],0)),"")</f>
        <v>St. Michael</v>
      </c>
      <c r="K1837" s="10" t="str">
        <f>IFERROR(INDEX([1]!tblOrg[Abbr],MATCH(tblTeamSch[[#This Row],[Org]],[1]!tblOrg[Organization],0)),"")</f>
        <v>Mich</v>
      </c>
      <c r="L1837" s="10" t="str">
        <f>IFERROR(INDEX(IF(tblTeamSch[[#This Row],[1vs2]]=1,[1]!tblSchedule[Team 1 Name],[1]!tblSchedule[Team 2 Name]),MATCH(tblTeamSch[[#This Row],[Game Num]],[1]!tblSchedule[GameNum],0)),"")</f>
        <v>St Michael BB 4G#2</v>
      </c>
      <c r="M1837" s="10" t="str">
        <f>IFERROR(INDEX(IF(tblTeamSch[[#This Row],[1vs2]]=1,[1]!tblSchedule[Team 2 Name],[1]!tblSchedule[Team 1 Name]),MATCH(tblTeamSch[[#This Row],[Game Num]],[1]!tblSchedule[GameNum],0)),"")</f>
        <v>St Patrick BB 4G#2</v>
      </c>
      <c r="N1837" s="6"/>
      <c r="O1837" s="6"/>
      <c r="P1837" s="6"/>
      <c r="Q1837" s="6">
        <f>INDEX([1]!tblSchedule[Home Game],MATCH(tblTeamSch[[#This Row],[Game Num]],[1]!tblSchedule[GameNum],0))</f>
        <v>1</v>
      </c>
      <c r="R1837" s="7" t="e">
        <f>IF(COUNTIFS(tblTeamSch[Team],tblTeamSch[[#This Row],[Team]],#REF!,1)&gt;1,"Y","")</f>
        <v>#REF!</v>
      </c>
      <c r="S1837" s="6">
        <f>INDEX([1]!tblLoc[Score],MATCH(INDEX([1]!tblOrg[Loc],MATCH(tblTeamSch[[#This Row],[Org]],[1]!tblOrg[Organization],0)),[1]!tblLoc[Loc],0))</f>
        <v>7</v>
      </c>
      <c r="T1837" s="6" t="e">
        <f>INDEX([1]!tblLoc[Score],MATCH(INDEX([1]!tblOrg[Loc],MATCH(#REF!,[1]!tblOrg[Abbr],0)),[1]!tblLoc[Loc],0))</f>
        <v>#REF!</v>
      </c>
      <c r="U1837" s="6">
        <f>IFERROR(INDEX([1]!tblLoc[Score],MATCH(INDEX([1]!tblOrg[Loc],MATCH(INDEX(FacList,MATCH(tblTeamSch[[#This Row],[Facility]],INDEX(FacList,,1),0),3),[1]!tblOrg[Org Num],0)),[1]!tblLoc[Loc],0)),"")</f>
        <v>4</v>
      </c>
      <c r="V1837" s="6">
        <f>IF(OR(tblTeamSch[[#This Row],[Court]]="",tblTeamSch[[#This Row],[Home]]&gt;0),0,IF(tblTeamSch[[#This Row],[Court]]&lt;10,0,IF(tblTeamSch[[#This Row],[Home Court]]=10,0,10)))</f>
        <v>0</v>
      </c>
      <c r="W1837" s="6" t="e">
        <f>COUNTIFS(tblTeamSch[Travel Score for Game],10,tblTeamSch[Home],0,#REF!,#REF!)</f>
        <v>#REF!</v>
      </c>
      <c r="X1837" s="6" t="str">
        <f>IFERROR(INDEX(tblTeamSch[Overall Travel Score],MATCH(tblTeamSch[[#This Row],[Opponent]],tblTeamSch[Team],0)),"")</f>
        <v/>
      </c>
      <c r="Y1837" s="6" cm="1">
        <f t="array" ref="Y1837">IF(Y1836="Num",1,IF(Y1836="","",IF(Y1836+1&gt;TotalNumRegGames*2,"",Y1836+1)))</f>
        <v>1836</v>
      </c>
    </row>
    <row r="1838" spans="1:25" ht="13.35" customHeight="1" x14ac:dyDescent="0.3">
      <c r="A1838" s="6" cm="1">
        <f t="array" ref="A18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1119</v>
      </c>
      <c r="B1838" s="6" cm="1">
        <f t="array" ref="B18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38" s="6">
        <f>IFERROR(INDEX([1]!tblSchedule[Week Game Scheduled],MATCH(tblTeamSch[[#This Row],[Game Num]],[1]!tblSchedule[GameNum],0)),"")</f>
        <v>9</v>
      </c>
      <c r="D1838" s="6">
        <f>IFERROR(INDEX([1]!tblSchedule[Round],MATCH(tblTeamSch[[#This Row],[Game Num]],[1]!tblSchedule[GameNum],0)),"")</f>
        <v>7</v>
      </c>
      <c r="E1838" s="6">
        <f>IFERROR(INDEX([1]!tblSchedule[Rnd Sch],MATCH(tblTeamSch[[#This Row],[Game Num]],[1]!tblSchedule[GameNum],0)),"")</f>
        <v>7</v>
      </c>
      <c r="F1838" s="6" t="str">
        <f>IFERROR(INDEX([1]!tblSchedule[DLC],MATCH(tblTeamSch[[#This Row],[Game Num]],[1]!tblSchedule[GameNum],0)),"")</f>
        <v>4G2AA</v>
      </c>
      <c r="G1838" s="7" t="str">
        <f>IFERROR(INDEX([1]!tblSchedule[Facility],MATCH(tblTeamSch[[#This Row],[Game Num]],[1]!tblSchedule[GameNum],0)),"")</f>
        <v>Holy Spirit Gym</v>
      </c>
      <c r="H1838" s="8">
        <f>IFERROR(INDEX([1]!tblSchedule[Game Date],MATCH(tblTeamSch[[#This Row],[Game Num]],[1]!tblSchedule[GameNum],0)),"")</f>
        <v>46053</v>
      </c>
      <c r="I1838" s="9">
        <f>IFERROR(INDEX([1]!tblSchedule[Game Time],MATCH(tblTeamSch[[#This Row],[Game Num]],[1]!tblSchedule[GameNum],0)),"")</f>
        <v>0.58333333333333337</v>
      </c>
      <c r="J1838" s="10" t="str">
        <f>IFERROR(INDEX([1]!tblTeams[Organization],MATCH(tblTeamSch[[#This Row],[Team]],[1]!tblTeams[Team],0)),"")</f>
        <v>St. Michael</v>
      </c>
      <c r="K1838" s="10" t="str">
        <f>IFERROR(INDEX([1]!tblOrg[Abbr],MATCH(tblTeamSch[[#This Row],[Org]],[1]!tblOrg[Organization],0)),"")</f>
        <v>Mich</v>
      </c>
      <c r="L1838" s="10" t="str">
        <f>IFERROR(INDEX(IF(tblTeamSch[[#This Row],[1vs2]]=1,[1]!tblSchedule[Team 1 Name],[1]!tblSchedule[Team 2 Name]),MATCH(tblTeamSch[[#This Row],[Game Num]],[1]!tblSchedule[GameNum],0)),"")</f>
        <v>St Michael BB 4G#2</v>
      </c>
      <c r="M1838" s="10" t="str">
        <f>IFERROR(INDEX(IF(tblTeamSch[[#This Row],[1vs2]]=1,[1]!tblSchedule[Team 2 Name],[1]!tblSchedule[Team 1 Name]),MATCH(tblTeamSch[[#This Row],[Game Num]],[1]!tblSchedule[GameNum],0)),"")</f>
        <v>Holy Spirit GBB 4#2</v>
      </c>
      <c r="N1838" s="6"/>
      <c r="O1838" s="6"/>
      <c r="P1838" s="6"/>
      <c r="Q1838" s="6">
        <f>INDEX([1]!tblSchedule[Home Game],MATCH(tblTeamSch[[#This Row],[Game Num]],[1]!tblSchedule[GameNum],0))</f>
        <v>1</v>
      </c>
      <c r="R1838" s="7" t="e">
        <f>IF(COUNTIFS(tblTeamSch[Team],tblTeamSch[[#This Row],[Team]],#REF!,1)&gt;1,"Y","")</f>
        <v>#REF!</v>
      </c>
      <c r="S1838" s="6">
        <f>INDEX([1]!tblLoc[Score],MATCH(INDEX([1]!tblOrg[Loc],MATCH(tblTeamSch[[#This Row],[Org]],[1]!tblOrg[Organization],0)),[1]!tblLoc[Loc],0))</f>
        <v>7</v>
      </c>
      <c r="T1838" s="6" t="e">
        <f>INDEX([1]!tblLoc[Score],MATCH(INDEX([1]!tblOrg[Loc],MATCH(#REF!,[1]!tblOrg[Abbr],0)),[1]!tblLoc[Loc],0))</f>
        <v>#REF!</v>
      </c>
      <c r="U1838" s="6">
        <f>IFERROR(INDEX([1]!tblLoc[Score],MATCH(INDEX([1]!tblOrg[Loc],MATCH(INDEX(FacList,MATCH(tblTeamSch[[#This Row],[Facility]],INDEX(FacList,,1),0),3),[1]!tblOrg[Org Num],0)),[1]!tblLoc[Loc],0)),"")</f>
        <v>0</v>
      </c>
      <c r="V1838" s="6">
        <f>IF(OR(tblTeamSch[[#This Row],[Court]]="",tblTeamSch[[#This Row],[Home]]&gt;0),0,IF(tblTeamSch[[#This Row],[Court]]&lt;10,0,IF(tblTeamSch[[#This Row],[Home Court]]=10,0,10)))</f>
        <v>0</v>
      </c>
      <c r="W1838" s="6" t="e">
        <f>COUNTIFS(tblTeamSch[Travel Score for Game],10,tblTeamSch[Home],0,#REF!,#REF!)</f>
        <v>#REF!</v>
      </c>
      <c r="X1838" s="6" t="str">
        <f>IFERROR(INDEX(tblTeamSch[Overall Travel Score],MATCH(tblTeamSch[[#This Row],[Opponent]],tblTeamSch[Team],0)),"")</f>
        <v/>
      </c>
      <c r="Y1838" s="6" cm="1">
        <f t="array" ref="Y1838">IF(Y1837="Num",1,IF(Y1837="","",IF(Y1837+1&gt;TotalNumRegGames*2,"",Y1837+1)))</f>
        <v>1837</v>
      </c>
    </row>
    <row r="1839" spans="1:25" ht="13.35" customHeight="1" x14ac:dyDescent="0.3">
      <c r="A1839" s="6" cm="1">
        <f t="array" ref="A18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223</v>
      </c>
      <c r="B1839" s="6" cm="1">
        <f t="array" ref="B18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39" s="6">
        <f>IFERROR(INDEX([1]!tblSchedule[Week Game Scheduled],MATCH(tblTeamSch[[#This Row],[Game Num]],[1]!tblSchedule[GameNum],0)),"")</f>
        <v>50</v>
      </c>
      <c r="D1839" s="6">
        <f>IFERROR(INDEX([1]!tblSchedule[Round],MATCH(tblTeamSch[[#This Row],[Game Num]],[1]!tblSchedule[GameNum],0)),"")</f>
        <v>1</v>
      </c>
      <c r="E1839" s="6">
        <f>IFERROR(INDEX([1]!tblSchedule[Rnd Sch],MATCH(tblTeamSch[[#This Row],[Game Num]],[1]!tblSchedule[GameNum],0)),"")</f>
        <v>1</v>
      </c>
      <c r="F1839" s="6" t="str">
        <f>IFERROR(INDEX([1]!tblSchedule[DLC],MATCH(tblTeamSch[[#This Row],[Game Num]],[1]!tblSchedule[GameNum],0)),"")</f>
        <v>6B1AA</v>
      </c>
      <c r="G1839" s="7" t="str">
        <f>IFERROR(INDEX([1]!tblSchedule[Facility],MATCH(tblTeamSch[[#This Row],[Game Num]],[1]!tblSchedule[GameNum],0)),"")</f>
        <v>St. Albert the Great Gym</v>
      </c>
      <c r="H1839" s="8">
        <f>IFERROR(INDEX([1]!tblSchedule[Game Date],MATCH(tblTeamSch[[#This Row],[Game Num]],[1]!tblSchedule[GameNum],0)),"")</f>
        <v>45998</v>
      </c>
      <c r="I1839" s="9">
        <f>IFERROR(INDEX([1]!tblSchedule[Game Time],MATCH(tblTeamSch[[#This Row],[Game Num]],[1]!tblSchedule[GameNum],0)),"")</f>
        <v>0.54166666666666663</v>
      </c>
      <c r="J1839" s="10" t="str">
        <f>IFERROR(INDEX([1]!tblTeams[Organization],MATCH(tblTeamSch[[#This Row],[Team]],[1]!tblTeams[Team],0)),"")</f>
        <v>St. Michael</v>
      </c>
      <c r="K1839" s="10" t="str">
        <f>IFERROR(INDEX([1]!tblOrg[Abbr],MATCH(tblTeamSch[[#This Row],[Org]],[1]!tblOrg[Organization],0)),"")</f>
        <v>Mich</v>
      </c>
      <c r="L1839" s="10" t="str">
        <f>IFERROR(INDEX(IF(tblTeamSch[[#This Row],[1vs2]]=1,[1]!tblSchedule[Team 1 Name],[1]!tblSchedule[Team 2 Name]),MATCH(tblTeamSch[[#This Row],[Game Num]],[1]!tblSchedule[GameNum],0)),"")</f>
        <v>St Michael BB 6B#1</v>
      </c>
      <c r="M1839" s="10" t="str">
        <f>IFERROR(INDEX(IF(tblTeamSch[[#This Row],[1vs2]]=1,[1]!tblSchedule[Team 2 Name],[1]!tblSchedule[Team 1 Name]),MATCH(tblTeamSch[[#This Row],[Game Num]],[1]!tblSchedule[GameNum],0)),"")</f>
        <v>St. Albert BB 6B #1</v>
      </c>
      <c r="N1839" s="6"/>
      <c r="O1839" s="6"/>
      <c r="P1839" s="6"/>
      <c r="Q1839" s="6">
        <f>INDEX([1]!tblSchedule[Home Game],MATCH(tblTeamSch[[#This Row],[Game Num]],[1]!tblSchedule[GameNum],0))</f>
        <v>1</v>
      </c>
      <c r="R1839" s="7" t="e">
        <f>IF(COUNTIFS(tblTeamSch[Team],tblTeamSch[[#This Row],[Team]],#REF!,1)&gt;1,"Y","")</f>
        <v>#REF!</v>
      </c>
      <c r="S1839" s="6">
        <f>INDEX([1]!tblLoc[Score],MATCH(INDEX([1]!tblOrg[Loc],MATCH(tblTeamSch[[#This Row],[Org]],[1]!tblOrg[Organization],0)),[1]!tblLoc[Loc],0))</f>
        <v>7</v>
      </c>
      <c r="T1839" s="6" t="e">
        <f>INDEX([1]!tblLoc[Score],MATCH(INDEX([1]!tblOrg[Loc],MATCH(#REF!,[1]!tblOrg[Abbr],0)),[1]!tblLoc[Loc],0))</f>
        <v>#REF!</v>
      </c>
      <c r="U1839" s="6">
        <f>IFERROR(INDEX([1]!tblLoc[Score],MATCH(INDEX([1]!tblOrg[Loc],MATCH(INDEX(FacList,MATCH(tblTeamSch[[#This Row],[Facility]],INDEX(FacList,,1),0),3),[1]!tblOrg[Org Num],0)),[1]!tblLoc[Loc],0)),"")</f>
        <v>0</v>
      </c>
      <c r="V1839" s="6">
        <f>IF(OR(tblTeamSch[[#This Row],[Court]]="",tblTeamSch[[#This Row],[Home]]&gt;0),0,IF(tblTeamSch[[#This Row],[Court]]&lt;10,0,IF(tblTeamSch[[#This Row],[Home Court]]=10,0,10)))</f>
        <v>0</v>
      </c>
      <c r="W1839" s="6" t="e">
        <f>COUNTIFS(tblTeamSch[Travel Score for Game],10,tblTeamSch[Home],0,#REF!,#REF!)</f>
        <v>#REF!</v>
      </c>
      <c r="X1839" s="6" t="str">
        <f>IFERROR(INDEX(tblTeamSch[Overall Travel Score],MATCH(tblTeamSch[[#This Row],[Opponent]],tblTeamSch[Team],0)),"")</f>
        <v/>
      </c>
      <c r="Y1839" s="6" cm="1">
        <f t="array" ref="Y1839">IF(Y1838="Num",1,IF(Y1838="","",IF(Y1838+1&gt;TotalNumRegGames*2,"",Y1838+1)))</f>
        <v>1838</v>
      </c>
    </row>
    <row r="1840" spans="1:25" ht="13.35" customHeight="1" x14ac:dyDescent="0.3">
      <c r="A1840" s="6" cm="1">
        <f t="array" ref="A18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229</v>
      </c>
      <c r="B1840" s="6" cm="1">
        <f t="array" ref="B18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0" s="6">
        <f>IFERROR(INDEX([1]!tblSchedule[Week Game Scheduled],MATCH(tblTeamSch[[#This Row],[Game Num]],[1]!tblSchedule[GameNum],0)),"")</f>
        <v>50</v>
      </c>
      <c r="D1840" s="6">
        <f>IFERROR(INDEX([1]!tblSchedule[Round],MATCH(tblTeamSch[[#This Row],[Game Num]],[1]!tblSchedule[GameNum],0)),"")</f>
        <v>2</v>
      </c>
      <c r="E1840" s="6">
        <f>IFERROR(INDEX([1]!tblSchedule[Rnd Sch],MATCH(tblTeamSch[[#This Row],[Game Num]],[1]!tblSchedule[GameNum],0)),"")</f>
        <v>2</v>
      </c>
      <c r="F1840" s="6" t="str">
        <f>IFERROR(INDEX([1]!tblSchedule[DLC],MATCH(tblTeamSch[[#This Row],[Game Num]],[1]!tblSchedule[GameNum],0)),"")</f>
        <v>6B1AA</v>
      </c>
      <c r="G1840" s="7" t="str">
        <f>IFERROR(INDEX([1]!tblSchedule[Facility],MATCH(tblTeamSch[[#This Row],[Game Num]],[1]!tblSchedule[GameNum],0)),"")</f>
        <v>St. Rita Gym</v>
      </c>
      <c r="H1840" s="8">
        <f>IFERROR(INDEX([1]!tblSchedule[Game Date],MATCH(tblTeamSch[[#This Row],[Game Num]],[1]!tblSchedule[GameNum],0)),"")</f>
        <v>46004</v>
      </c>
      <c r="I1840" s="9">
        <f>IFERROR(INDEX([1]!tblSchedule[Game Time],MATCH(tblTeamSch[[#This Row],[Game Num]],[1]!tblSchedule[GameNum],0)),"")</f>
        <v>0.41666666666666669</v>
      </c>
      <c r="J1840" s="10" t="str">
        <f>IFERROR(INDEX([1]!tblTeams[Organization],MATCH(tblTeamSch[[#This Row],[Team]],[1]!tblTeams[Team],0)),"")</f>
        <v>St. Michael</v>
      </c>
      <c r="K1840" s="10" t="str">
        <f>IFERROR(INDEX([1]!tblOrg[Abbr],MATCH(tblTeamSch[[#This Row],[Org]],[1]!tblOrg[Organization],0)),"")</f>
        <v>Mich</v>
      </c>
      <c r="L1840" s="10" t="str">
        <f>IFERROR(INDEX(IF(tblTeamSch[[#This Row],[1vs2]]=1,[1]!tblSchedule[Team 1 Name],[1]!tblSchedule[Team 2 Name]),MATCH(tblTeamSch[[#This Row],[Game Num]],[1]!tblSchedule[GameNum],0)),"")</f>
        <v>St Michael BB 6B#1</v>
      </c>
      <c r="M1840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1840" s="6"/>
      <c r="O1840" s="6"/>
      <c r="P1840" s="6"/>
      <c r="Q1840" s="6">
        <f>INDEX([1]!tblSchedule[Home Game],MATCH(tblTeamSch[[#This Row],[Game Num]],[1]!tblSchedule[GameNum],0))</f>
        <v>0</v>
      </c>
      <c r="R1840" s="7" t="e">
        <f>IF(COUNTIFS(tblTeamSch[Team],tblTeamSch[[#This Row],[Team]],#REF!,1)&gt;1,"Y","")</f>
        <v>#REF!</v>
      </c>
      <c r="S1840" s="6">
        <f>INDEX([1]!tblLoc[Score],MATCH(INDEX([1]!tblOrg[Loc],MATCH(tblTeamSch[[#This Row],[Org]],[1]!tblOrg[Organization],0)),[1]!tblLoc[Loc],0))</f>
        <v>7</v>
      </c>
      <c r="T1840" s="6" t="e">
        <f>INDEX([1]!tblLoc[Score],MATCH(INDEX([1]!tblOrg[Loc],MATCH(#REF!,[1]!tblOrg[Abbr],0)),[1]!tblLoc[Loc],0))</f>
        <v>#REF!</v>
      </c>
      <c r="U1840" s="6">
        <f>IFERROR(INDEX([1]!tblLoc[Score],MATCH(INDEX([1]!tblOrg[Loc],MATCH(INDEX(FacList,MATCH(tblTeamSch[[#This Row],[Facility]],INDEX(FacList,,1),0),3),[1]!tblOrg[Org Num],0)),[1]!tblLoc[Loc],0)),"")</f>
        <v>7</v>
      </c>
      <c r="V1840" s="6">
        <f>IF(OR(tblTeamSch[[#This Row],[Court]]="",tblTeamSch[[#This Row],[Home]]&gt;0),0,IF(tblTeamSch[[#This Row],[Court]]&lt;10,0,IF(tblTeamSch[[#This Row],[Home Court]]=10,0,10)))</f>
        <v>0</v>
      </c>
      <c r="W1840" s="6" t="e">
        <f>COUNTIFS(tblTeamSch[Travel Score for Game],10,tblTeamSch[Home],0,#REF!,#REF!)</f>
        <v>#REF!</v>
      </c>
      <c r="X1840" s="6" t="str">
        <f>IFERROR(INDEX(tblTeamSch[Overall Travel Score],MATCH(tblTeamSch[[#This Row],[Opponent]],tblTeamSch[Team],0)),"")</f>
        <v/>
      </c>
      <c r="Y1840" s="6" cm="1">
        <f t="array" ref="Y1840">IF(Y1839="Num",1,IF(Y1839="","",IF(Y1839+1&gt;TotalNumRegGames*2,"",Y1839+1)))</f>
        <v>1839</v>
      </c>
    </row>
    <row r="1841" spans="1:25" ht="13.35" customHeight="1" x14ac:dyDescent="0.3">
      <c r="A1841" s="6" cm="1">
        <f t="array" ref="A18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234</v>
      </c>
      <c r="B1841" s="6" cm="1">
        <f t="array" ref="B18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1" s="6">
        <f>IFERROR(INDEX([1]!tblSchedule[Week Game Scheduled],MATCH(tblTeamSch[[#This Row],[Game Num]],[1]!tblSchedule[GameNum],0)),"")</f>
        <v>6</v>
      </c>
      <c r="D1841" s="6">
        <f>IFERROR(INDEX([1]!tblSchedule[Round],MATCH(tblTeamSch[[#This Row],[Game Num]],[1]!tblSchedule[GameNum],0)),"")</f>
        <v>3</v>
      </c>
      <c r="E1841" s="6">
        <f>IFERROR(INDEX([1]!tblSchedule[Rnd Sch],MATCH(tblTeamSch[[#This Row],[Game Num]],[1]!tblSchedule[GameNum],0)),"")</f>
        <v>3</v>
      </c>
      <c r="F1841" s="6" t="str">
        <f>IFERROR(INDEX([1]!tblSchedule[DLC],MATCH(tblTeamSch[[#This Row],[Game Num]],[1]!tblSchedule[GameNum],0)),"")</f>
        <v>6B1AA</v>
      </c>
      <c r="G1841" s="7" t="str">
        <f>IFERROR(INDEX([1]!tblSchedule[Facility],MATCH(tblTeamSch[[#This Row],[Game Num]],[1]!tblSchedule[GameNum],0)),"")</f>
        <v>St. Michael Community Center</v>
      </c>
      <c r="H1841" s="8">
        <f>IFERROR(INDEX([1]!tblSchedule[Game Date],MATCH(tblTeamSch[[#This Row],[Game Num]],[1]!tblSchedule[GameNum],0)),"")</f>
        <v>46026</v>
      </c>
      <c r="I1841" s="9">
        <f>IFERROR(INDEX([1]!tblSchedule[Game Time],MATCH(tblTeamSch[[#This Row],[Game Num]],[1]!tblSchedule[GameNum],0)),"")</f>
        <v>0.58333333333333337</v>
      </c>
      <c r="J1841" s="10" t="str">
        <f>IFERROR(INDEX([1]!tblTeams[Organization],MATCH(tblTeamSch[[#This Row],[Team]],[1]!tblTeams[Team],0)),"")</f>
        <v>St. Michael</v>
      </c>
      <c r="K1841" s="10" t="str">
        <f>IFERROR(INDEX([1]!tblOrg[Abbr],MATCH(tblTeamSch[[#This Row],[Org]],[1]!tblOrg[Organization],0)),"")</f>
        <v>Mich</v>
      </c>
      <c r="L1841" s="10" t="str">
        <f>IFERROR(INDEX(IF(tblTeamSch[[#This Row],[1vs2]]=1,[1]!tblSchedule[Team 1 Name],[1]!tblSchedule[Team 2 Name]),MATCH(tblTeamSch[[#This Row],[Game Num]],[1]!tblSchedule[GameNum],0)),"")</f>
        <v>St Michael BB 6B#1</v>
      </c>
      <c r="M1841" s="10" t="str">
        <f>IFERROR(INDEX(IF(tblTeamSch[[#This Row],[1vs2]]=1,[1]!tblSchedule[Team 2 Name],[1]!tblSchedule[Team 1 Name]),MATCH(tblTeamSch[[#This Row],[Game Num]],[1]!tblSchedule[GameNum],0)),"")</f>
        <v>St Patrick BB 6Boys #1</v>
      </c>
      <c r="N1841" s="6"/>
      <c r="O1841" s="6"/>
      <c r="P1841" s="6"/>
      <c r="Q1841" s="6">
        <f>INDEX([1]!tblSchedule[Home Game],MATCH(tblTeamSch[[#This Row],[Game Num]],[1]!tblSchedule[GameNum],0))</f>
        <v>1</v>
      </c>
      <c r="R1841" s="7" t="e">
        <f>IF(COUNTIFS(tblTeamSch[Team],tblTeamSch[[#This Row],[Team]],#REF!,1)&gt;1,"Y","")</f>
        <v>#REF!</v>
      </c>
      <c r="S1841" s="6">
        <f>INDEX([1]!tblLoc[Score],MATCH(INDEX([1]!tblOrg[Loc],MATCH(tblTeamSch[[#This Row],[Org]],[1]!tblOrg[Organization],0)),[1]!tblLoc[Loc],0))</f>
        <v>7</v>
      </c>
      <c r="T1841" s="6" t="e">
        <f>INDEX([1]!tblLoc[Score],MATCH(INDEX([1]!tblOrg[Loc],MATCH(#REF!,[1]!tblOrg[Abbr],0)),[1]!tblLoc[Loc],0))</f>
        <v>#REF!</v>
      </c>
      <c r="U1841" s="6">
        <f>IFERROR(INDEX([1]!tblLoc[Score],MATCH(INDEX([1]!tblOrg[Loc],MATCH(INDEX(FacList,MATCH(tblTeamSch[[#This Row],[Facility]],INDEX(FacList,,1),0),3),[1]!tblOrg[Org Num],0)),[1]!tblLoc[Loc],0)),"")</f>
        <v>7</v>
      </c>
      <c r="V1841" s="6">
        <f>IF(OR(tblTeamSch[[#This Row],[Court]]="",tblTeamSch[[#This Row],[Home]]&gt;0),0,IF(tblTeamSch[[#This Row],[Court]]&lt;10,0,IF(tblTeamSch[[#This Row],[Home Court]]=10,0,10)))</f>
        <v>0</v>
      </c>
      <c r="W1841" s="6" t="e">
        <f>COUNTIFS(tblTeamSch[Travel Score for Game],10,tblTeamSch[Home],0,#REF!,#REF!)</f>
        <v>#REF!</v>
      </c>
      <c r="X1841" s="6" t="str">
        <f>IFERROR(INDEX(tblTeamSch[Overall Travel Score],MATCH(tblTeamSch[[#This Row],[Opponent]],tblTeamSch[Team],0)),"")</f>
        <v/>
      </c>
      <c r="Y1841" s="6" cm="1">
        <f t="array" ref="Y1841">IF(Y1840="Num",1,IF(Y1840="","",IF(Y1840+1&gt;TotalNumRegGames*2,"",Y1840+1)))</f>
        <v>1840</v>
      </c>
    </row>
    <row r="1842" spans="1:25" ht="13.35" customHeight="1" x14ac:dyDescent="0.3">
      <c r="A1842" s="6" cm="1">
        <f t="array" ref="A18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258</v>
      </c>
      <c r="B1842" s="6" cm="1">
        <f t="array" ref="B18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2" s="6">
        <f>IFERROR(INDEX([1]!tblSchedule[Week Game Scheduled],MATCH(tblTeamSch[[#This Row],[Game Num]],[1]!tblSchedule[GameNum],0)),"")</f>
        <v>6</v>
      </c>
      <c r="D1842" s="6">
        <f>IFERROR(INDEX([1]!tblSchedule[Round],MATCH(tblTeamSch[[#This Row],[Game Num]],[1]!tblSchedule[GameNum],0)),"")</f>
        <v>7</v>
      </c>
      <c r="E1842" s="6">
        <f>IFERROR(INDEX([1]!tblSchedule[Rnd Sch],MATCH(tblTeamSch[[#This Row],[Game Num]],[1]!tblSchedule[GameNum],0)),"")</f>
        <v>4</v>
      </c>
      <c r="F1842" s="6" t="str">
        <f>IFERROR(INDEX([1]!tblSchedule[DLC],MATCH(tblTeamSch[[#This Row],[Game Num]],[1]!tblSchedule[GameNum],0)),"")</f>
        <v>6B1AA</v>
      </c>
      <c r="G1842" s="7" t="str">
        <f>IFERROR(INDEX([1]!tblSchedule[Facility],MATCH(tblTeamSch[[#This Row],[Game Num]],[1]!tblSchedule[GameNum],0)),"")</f>
        <v>St. Athanasius Hornets Nest (gym)</v>
      </c>
      <c r="H1842" s="8">
        <f>IFERROR(INDEX([1]!tblSchedule[Game Date],MATCH(tblTeamSch[[#This Row],[Game Num]],[1]!tblSchedule[GameNum],0)),"")</f>
        <v>46032</v>
      </c>
      <c r="I1842" s="9">
        <f>IFERROR(INDEX([1]!tblSchedule[Game Time],MATCH(tblTeamSch[[#This Row],[Game Num]],[1]!tblSchedule[GameNum],0)),"")</f>
        <v>0.5</v>
      </c>
      <c r="J1842" s="10" t="str">
        <f>IFERROR(INDEX([1]!tblTeams[Organization],MATCH(tblTeamSch[[#This Row],[Team]],[1]!tblTeams[Team],0)),"")</f>
        <v>St. Michael</v>
      </c>
      <c r="K1842" s="10" t="str">
        <f>IFERROR(INDEX([1]!tblOrg[Abbr],MATCH(tblTeamSch[[#This Row],[Org]],[1]!tblOrg[Organization],0)),"")</f>
        <v>Mich</v>
      </c>
      <c r="L1842" s="10" t="str">
        <f>IFERROR(INDEX(IF(tblTeamSch[[#This Row],[1vs2]]=1,[1]!tblSchedule[Team 1 Name],[1]!tblSchedule[Team 2 Name]),MATCH(tblTeamSch[[#This Row],[Game Num]],[1]!tblSchedule[GameNum],0)),"")</f>
        <v>St Michael BB 6B#1</v>
      </c>
      <c r="M1842" s="10" t="str">
        <f>IFERROR(INDEX(IF(tblTeamSch[[#This Row],[1vs2]]=1,[1]!tblSchedule[Team 2 Name],[1]!tblSchedule[Team 1 Name]),MATCH(tblTeamSch[[#This Row],[Game Num]],[1]!tblSchedule[GameNum],0)),"")</f>
        <v>Holy Spirit BBB 6#1</v>
      </c>
      <c r="N1842" s="6"/>
      <c r="O1842" s="6"/>
      <c r="P1842" s="6"/>
      <c r="Q1842" s="6">
        <f>INDEX([1]!tblSchedule[Home Game],MATCH(tblTeamSch[[#This Row],[Game Num]],[1]!tblSchedule[GameNum],0))</f>
        <v>0</v>
      </c>
      <c r="R1842" s="7" t="e">
        <f>IF(COUNTIFS(tblTeamSch[Team],tblTeamSch[[#This Row],[Team]],#REF!,1)&gt;1,"Y","")</f>
        <v>#REF!</v>
      </c>
      <c r="S1842" s="6">
        <f>INDEX([1]!tblLoc[Score],MATCH(INDEX([1]!tblOrg[Loc],MATCH(tblTeamSch[[#This Row],[Org]],[1]!tblOrg[Organization],0)),[1]!tblLoc[Loc],0))</f>
        <v>7</v>
      </c>
      <c r="T1842" s="6" t="e">
        <f>INDEX([1]!tblLoc[Score],MATCH(INDEX([1]!tblOrg[Loc],MATCH(#REF!,[1]!tblOrg[Abbr],0)),[1]!tblLoc[Loc],0))</f>
        <v>#REF!</v>
      </c>
      <c r="U1842" s="6">
        <f>IFERROR(INDEX([1]!tblLoc[Score],MATCH(INDEX([1]!tblOrg[Loc],MATCH(INDEX(FacList,MATCH(tblTeamSch[[#This Row],[Facility]],INDEX(FacList,,1),0),3),[1]!tblOrg[Org Num],0)),[1]!tblLoc[Loc],0)),"")</f>
        <v>7</v>
      </c>
      <c r="V1842" s="6">
        <f>IF(OR(tblTeamSch[[#This Row],[Court]]="",tblTeamSch[[#This Row],[Home]]&gt;0),0,IF(tblTeamSch[[#This Row],[Court]]&lt;10,0,IF(tblTeamSch[[#This Row],[Home Court]]=10,0,10)))</f>
        <v>0</v>
      </c>
      <c r="W1842" s="6" t="e">
        <f>COUNTIFS(tblTeamSch[Travel Score for Game],10,tblTeamSch[Home],0,#REF!,#REF!)</f>
        <v>#REF!</v>
      </c>
      <c r="X1842" s="6" t="str">
        <f>IFERROR(INDEX(tblTeamSch[Overall Travel Score],MATCH(tblTeamSch[[#This Row],[Opponent]],tblTeamSch[Team],0)),"")</f>
        <v/>
      </c>
      <c r="Y1842" s="6" cm="1">
        <f t="array" ref="Y1842">IF(Y1841="Num",1,IF(Y1841="","",IF(Y1841+1&gt;TotalNumRegGames*2,"",Y1841+1)))</f>
        <v>1841</v>
      </c>
    </row>
    <row r="1843" spans="1:25" ht="13.35" customHeight="1" x14ac:dyDescent="0.3">
      <c r="A1843" s="6" cm="1">
        <f t="array" ref="A18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242</v>
      </c>
      <c r="B1843" s="6" cm="1">
        <f t="array" ref="B18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43" s="6">
        <f>IFERROR(INDEX([1]!tblSchedule[Week Game Scheduled],MATCH(tblTeamSch[[#This Row],[Game Num]],[1]!tblSchedule[GameNum],0)),"")</f>
        <v>7</v>
      </c>
      <c r="D1843" s="6">
        <f>IFERROR(INDEX([1]!tblSchedule[Round],MATCH(tblTeamSch[[#This Row],[Game Num]],[1]!tblSchedule[GameNum],0)),"")</f>
        <v>4</v>
      </c>
      <c r="E1843" s="6">
        <f>IFERROR(INDEX([1]!tblSchedule[Rnd Sch],MATCH(tblTeamSch[[#This Row],[Game Num]],[1]!tblSchedule[GameNum],0)),"")</f>
        <v>4</v>
      </c>
      <c r="F1843" s="6" t="str">
        <f>IFERROR(INDEX([1]!tblSchedule[DLC],MATCH(tblTeamSch[[#This Row],[Game Num]],[1]!tblSchedule[GameNum],0)),"")</f>
        <v>6B1AA</v>
      </c>
      <c r="G1843" s="7" t="str">
        <f>IFERROR(INDEX([1]!tblSchedule[Facility],MATCH(tblTeamSch[[#This Row],[Game Num]],[1]!tblSchedule[GameNum],0)),"")</f>
        <v>St. John Paul II Community Center (Gym)</v>
      </c>
      <c r="H1843" s="8">
        <f>IFERROR(INDEX([1]!tblSchedule[Game Date],MATCH(tblTeamSch[[#This Row],[Game Num]],[1]!tblSchedule[GameNum],0)),"")</f>
        <v>46033</v>
      </c>
      <c r="I1843" s="9">
        <f>IFERROR(INDEX([1]!tblSchedule[Game Time],MATCH(tblTeamSch[[#This Row],[Game Num]],[1]!tblSchedule[GameNum],0)),"")</f>
        <v>0.58333333333333337</v>
      </c>
      <c r="J1843" s="10" t="str">
        <f>IFERROR(INDEX([1]!tblTeams[Organization],MATCH(tblTeamSch[[#This Row],[Team]],[1]!tblTeams[Team],0)),"")</f>
        <v>St. Michael</v>
      </c>
      <c r="K1843" s="10" t="str">
        <f>IFERROR(INDEX([1]!tblOrg[Abbr],MATCH(tblTeamSch[[#This Row],[Org]],[1]!tblOrg[Organization],0)),"")</f>
        <v>Mich</v>
      </c>
      <c r="L1843" s="10" t="str">
        <f>IFERROR(INDEX(IF(tblTeamSch[[#This Row],[1vs2]]=1,[1]!tblSchedule[Team 1 Name],[1]!tblSchedule[Team 2 Name]),MATCH(tblTeamSch[[#This Row],[Game Num]],[1]!tblSchedule[GameNum],0)),"")</f>
        <v>St Michael BB 6B#1</v>
      </c>
      <c r="M1843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1843" s="6"/>
      <c r="O1843" s="6"/>
      <c r="P1843" s="6"/>
      <c r="Q1843" s="6">
        <f>INDEX([1]!tblSchedule[Home Game],MATCH(tblTeamSch[[#This Row],[Game Num]],[1]!tblSchedule[GameNum],0))</f>
        <v>0</v>
      </c>
      <c r="R1843" s="7" t="e">
        <f>IF(COUNTIFS(tblTeamSch[Team],tblTeamSch[[#This Row],[Team]],#REF!,1)&gt;1,"Y","")</f>
        <v>#REF!</v>
      </c>
      <c r="S1843" s="6">
        <f>INDEX([1]!tblLoc[Score],MATCH(INDEX([1]!tblOrg[Loc],MATCH(tblTeamSch[[#This Row],[Org]],[1]!tblOrg[Organization],0)),[1]!tblLoc[Loc],0))</f>
        <v>7</v>
      </c>
      <c r="T1843" s="6" t="e">
        <f>INDEX([1]!tblLoc[Score],MATCH(INDEX([1]!tblOrg[Loc],MATCH(#REF!,[1]!tblOrg[Abbr],0)),[1]!tblLoc[Loc],0))</f>
        <v>#REF!</v>
      </c>
      <c r="U1843" s="6">
        <f>IFERROR(INDEX([1]!tblLoc[Score],MATCH(INDEX([1]!tblOrg[Loc],MATCH(INDEX(FacList,MATCH(tblTeamSch[[#This Row],[Facility]],INDEX(FacList,,1),0),3),[1]!tblOrg[Org Num],0)),[1]!tblLoc[Loc],0)),"")</f>
        <v>0</v>
      </c>
      <c r="V1843" s="6">
        <f>IF(OR(tblTeamSch[[#This Row],[Court]]="",tblTeamSch[[#This Row],[Home]]&gt;0),0,IF(tblTeamSch[[#This Row],[Court]]&lt;10,0,IF(tblTeamSch[[#This Row],[Home Court]]=10,0,10)))</f>
        <v>0</v>
      </c>
      <c r="W1843" s="6" t="e">
        <f>COUNTIFS(tblTeamSch[Travel Score for Game],10,tblTeamSch[Home],0,#REF!,#REF!)</f>
        <v>#REF!</v>
      </c>
      <c r="X1843" s="6" t="str">
        <f>IFERROR(INDEX(tblTeamSch[Overall Travel Score],MATCH(tblTeamSch[[#This Row],[Opponent]],tblTeamSch[Team],0)),"")</f>
        <v/>
      </c>
      <c r="Y1843" s="6" cm="1">
        <f t="array" ref="Y1843">IF(Y1842="Num",1,IF(Y1842="","",IF(Y1842+1&gt;TotalNumRegGames*2,"",Y1842+1)))</f>
        <v>1842</v>
      </c>
    </row>
    <row r="1844" spans="1:25" ht="13.35" customHeight="1" x14ac:dyDescent="0.3">
      <c r="A1844" s="6" cm="1">
        <f t="array" ref="A18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245</v>
      </c>
      <c r="B1844" s="6" cm="1">
        <f t="array" ref="B18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4" s="6">
        <f>IFERROR(INDEX([1]!tblSchedule[Week Game Scheduled],MATCH(tblTeamSch[[#This Row],[Game Num]],[1]!tblSchedule[GameNum],0)),"")</f>
        <v>7</v>
      </c>
      <c r="D1844" s="6">
        <f>IFERROR(INDEX([1]!tblSchedule[Round],MATCH(tblTeamSch[[#This Row],[Game Num]],[1]!tblSchedule[GameNum],0)),"")</f>
        <v>5</v>
      </c>
      <c r="E1844" s="6">
        <f>IFERROR(INDEX([1]!tblSchedule[Rnd Sch],MATCH(tblTeamSch[[#This Row],[Game Num]],[1]!tblSchedule[GameNum],0)),"")</f>
        <v>5</v>
      </c>
      <c r="F1844" s="6" t="str">
        <f>IFERROR(INDEX([1]!tblSchedule[DLC],MATCH(tblTeamSch[[#This Row],[Game Num]],[1]!tblSchedule[GameNum],0)),"")</f>
        <v>6B1AA</v>
      </c>
      <c r="G1844" s="7" t="str">
        <f>IFERROR(INDEX([1]!tblSchedule[Facility],MATCH(tblTeamSch[[#This Row],[Game Num]],[1]!tblSchedule[GameNum],0)),"")</f>
        <v>St. Gabriel Multi-Purpose Building</v>
      </c>
      <c r="H1844" s="8">
        <f>IFERROR(INDEX([1]!tblSchedule[Game Date],MATCH(tblTeamSch[[#This Row],[Game Num]],[1]!tblSchedule[GameNum],0)),"")</f>
        <v>46039</v>
      </c>
      <c r="I1844" s="9">
        <f>IFERROR(INDEX([1]!tblSchedule[Game Time],MATCH(tblTeamSch[[#This Row],[Game Num]],[1]!tblSchedule[GameNum],0)),"")</f>
        <v>0.45833333333333331</v>
      </c>
      <c r="J1844" s="10" t="str">
        <f>IFERROR(INDEX([1]!tblTeams[Organization],MATCH(tblTeamSch[[#This Row],[Team]],[1]!tblTeams[Team],0)),"")</f>
        <v>St. Michael</v>
      </c>
      <c r="K1844" s="10" t="str">
        <f>IFERROR(INDEX([1]!tblOrg[Abbr],MATCH(tblTeamSch[[#This Row],[Org]],[1]!tblOrg[Organization],0)),"")</f>
        <v>Mich</v>
      </c>
      <c r="L1844" s="10" t="str">
        <f>IFERROR(INDEX(IF(tblTeamSch[[#This Row],[1vs2]]=1,[1]!tblSchedule[Team 1 Name],[1]!tblSchedule[Team 2 Name]),MATCH(tblTeamSch[[#This Row],[Game Num]],[1]!tblSchedule[GameNum],0)),"")</f>
        <v>St Michael BB 6B#1</v>
      </c>
      <c r="M1844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1844" s="6"/>
      <c r="O1844" s="6"/>
      <c r="P1844" s="6"/>
      <c r="Q1844" s="6">
        <f>INDEX([1]!tblSchedule[Home Game],MATCH(tblTeamSch[[#This Row],[Game Num]],[1]!tblSchedule[GameNum],0))</f>
        <v>1</v>
      </c>
      <c r="R1844" s="7" t="e">
        <f>IF(COUNTIFS(tblTeamSch[Team],tblTeamSch[[#This Row],[Team]],#REF!,1)&gt;1,"Y","")</f>
        <v>#REF!</v>
      </c>
      <c r="S1844" s="6">
        <f>INDEX([1]!tblLoc[Score],MATCH(INDEX([1]!tblOrg[Loc],MATCH(tblTeamSch[[#This Row],[Org]],[1]!tblOrg[Organization],0)),[1]!tblLoc[Loc],0))</f>
        <v>7</v>
      </c>
      <c r="T1844" s="6" t="e">
        <f>INDEX([1]!tblLoc[Score],MATCH(INDEX([1]!tblOrg[Loc],MATCH(#REF!,[1]!tblOrg[Abbr],0)),[1]!tblLoc[Loc],0))</f>
        <v>#REF!</v>
      </c>
      <c r="U1844" s="6">
        <f>IFERROR(INDEX([1]!tblLoc[Score],MATCH(INDEX([1]!tblOrg[Loc],MATCH(INDEX(FacList,MATCH(tblTeamSch[[#This Row],[Facility]],INDEX(FacList,,1),0),3),[1]!tblOrg[Org Num],0)),[1]!tblLoc[Loc],0)),"")</f>
        <v>7</v>
      </c>
      <c r="V1844" s="6">
        <f>IF(OR(tblTeamSch[[#This Row],[Court]]="",tblTeamSch[[#This Row],[Home]]&gt;0),0,IF(tblTeamSch[[#This Row],[Court]]&lt;10,0,IF(tblTeamSch[[#This Row],[Home Court]]=10,0,10)))</f>
        <v>0</v>
      </c>
      <c r="W1844" s="6" t="e">
        <f>COUNTIFS(tblTeamSch[Travel Score for Game],10,tblTeamSch[Home],0,#REF!,#REF!)</f>
        <v>#REF!</v>
      </c>
      <c r="X1844" s="6" t="str">
        <f>IFERROR(INDEX(tblTeamSch[Overall Travel Score],MATCH(tblTeamSch[[#This Row],[Opponent]],tblTeamSch[Team],0)),"")</f>
        <v/>
      </c>
      <c r="Y1844" s="6" cm="1">
        <f t="array" ref="Y1844">IF(Y1843="Num",1,IF(Y1843="","",IF(Y1843+1&gt;TotalNumRegGames*2,"",Y1843+1)))</f>
        <v>1843</v>
      </c>
    </row>
    <row r="1845" spans="1:25" ht="13.35" customHeight="1" x14ac:dyDescent="0.3">
      <c r="A1845" s="6" cm="1">
        <f t="array" ref="A18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254</v>
      </c>
      <c r="B1845" s="6" cm="1">
        <f t="array" ref="B18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45" s="6">
        <f>IFERROR(INDEX([1]!tblSchedule[Week Game Scheduled],MATCH(tblTeamSch[[#This Row],[Game Num]],[1]!tblSchedule[GameNum],0)),"")</f>
        <v>9</v>
      </c>
      <c r="D1845" s="6">
        <f>IFERROR(INDEX([1]!tblSchedule[Round],MATCH(tblTeamSch[[#This Row],[Game Num]],[1]!tblSchedule[GameNum],0)),"")</f>
        <v>6</v>
      </c>
      <c r="E1845" s="6">
        <f>IFERROR(INDEX([1]!tblSchedule[Rnd Sch],MATCH(tblTeamSch[[#This Row],[Game Num]],[1]!tblSchedule[GameNum],0)),"")</f>
        <v>6</v>
      </c>
      <c r="F1845" s="6" t="str">
        <f>IFERROR(INDEX([1]!tblSchedule[DLC],MATCH(tblTeamSch[[#This Row],[Game Num]],[1]!tblSchedule[GameNum],0)),"")</f>
        <v>6B1AA</v>
      </c>
      <c r="G1845" s="7" t="str">
        <f>IFERROR(INDEX([1]!tblSchedule[Facility],MATCH(tblTeamSch[[#This Row],[Game Num]],[1]!tblSchedule[GameNum],0)),"")</f>
        <v>Saint Andrew Academy Gym</v>
      </c>
      <c r="H1845" s="8">
        <f>IFERROR(INDEX([1]!tblSchedule[Game Date],MATCH(tblTeamSch[[#This Row],[Game Num]],[1]!tblSchedule[GameNum],0)),"")</f>
        <v>46047</v>
      </c>
      <c r="I1845" s="9">
        <f>IFERROR(INDEX([1]!tblSchedule[Game Time],MATCH(tblTeamSch[[#This Row],[Game Num]],[1]!tblSchedule[GameNum],0)),"")</f>
        <v>0.58333333333333337</v>
      </c>
      <c r="J1845" s="10" t="str">
        <f>IFERROR(INDEX([1]!tblTeams[Organization],MATCH(tblTeamSch[[#This Row],[Team]],[1]!tblTeams[Team],0)),"")</f>
        <v>St. Michael</v>
      </c>
      <c r="K1845" s="10" t="str">
        <f>IFERROR(INDEX([1]!tblOrg[Abbr],MATCH(tblTeamSch[[#This Row],[Org]],[1]!tblOrg[Organization],0)),"")</f>
        <v>Mich</v>
      </c>
      <c r="L1845" s="10" t="str">
        <f>IFERROR(INDEX(IF(tblTeamSch[[#This Row],[1vs2]]=1,[1]!tblSchedule[Team 1 Name],[1]!tblSchedule[Team 2 Name]),MATCH(tblTeamSch[[#This Row],[Game Num]],[1]!tblSchedule[GameNum],0)),"")</f>
        <v>St Michael BB 6B#1</v>
      </c>
      <c r="M1845" s="10" t="str">
        <f>IFERROR(INDEX(IF(tblTeamSch[[#This Row],[1vs2]]=1,[1]!tblSchedule[Team 2 Name],[1]!tblSchedule[Team 1 Name]),MATCH(tblTeamSch[[#This Row],[Game Num]],[1]!tblSchedule[GameNum],0)),"")</f>
        <v>St Agnes BB 6B#1</v>
      </c>
      <c r="N1845" s="6"/>
      <c r="O1845" s="6"/>
      <c r="P1845" s="6"/>
      <c r="Q1845" s="6">
        <f>INDEX([1]!tblSchedule[Home Game],MATCH(tblTeamSch[[#This Row],[Game Num]],[1]!tblSchedule[GameNum],0))</f>
        <v>0</v>
      </c>
      <c r="R1845" s="7" t="e">
        <f>IF(COUNTIFS(tblTeamSch[Team],tblTeamSch[[#This Row],[Team]],#REF!,1)&gt;1,"Y","")</f>
        <v>#REF!</v>
      </c>
      <c r="S1845" s="6">
        <f>INDEX([1]!tblLoc[Score],MATCH(INDEX([1]!tblOrg[Loc],MATCH(tblTeamSch[[#This Row],[Org]],[1]!tblOrg[Organization],0)),[1]!tblLoc[Loc],0))</f>
        <v>7</v>
      </c>
      <c r="T1845" s="6" t="e">
        <f>INDEX([1]!tblLoc[Score],MATCH(INDEX([1]!tblOrg[Loc],MATCH(#REF!,[1]!tblOrg[Abbr],0)),[1]!tblLoc[Loc],0))</f>
        <v>#REF!</v>
      </c>
      <c r="U1845" s="6">
        <f>IFERROR(INDEX([1]!tblLoc[Score],MATCH(INDEX([1]!tblOrg[Loc],MATCH(INDEX(FacList,MATCH(tblTeamSch[[#This Row],[Facility]],INDEX(FacList,,1),0),3),[1]!tblOrg[Org Num],0)),[1]!tblLoc[Loc],0)),"")</f>
        <v>10</v>
      </c>
      <c r="V1845" s="6">
        <f>IF(OR(tblTeamSch[[#This Row],[Court]]="",tblTeamSch[[#This Row],[Home]]&gt;0),0,IF(tblTeamSch[[#This Row],[Court]]&lt;10,0,IF(tblTeamSch[[#This Row],[Home Court]]=10,0,10)))</f>
        <v>10</v>
      </c>
      <c r="W1845" s="6" t="e">
        <f>COUNTIFS(tblTeamSch[Travel Score for Game],10,tblTeamSch[Home],0,#REF!,#REF!)</f>
        <v>#REF!</v>
      </c>
      <c r="X1845" s="6" t="str">
        <f>IFERROR(INDEX(tblTeamSch[Overall Travel Score],MATCH(tblTeamSch[[#This Row],[Opponent]],tblTeamSch[Team],0)),"")</f>
        <v/>
      </c>
      <c r="Y1845" s="6" cm="1">
        <f t="array" ref="Y1845">IF(Y1844="Num",1,IF(Y1844="","",IF(Y1844+1&gt;TotalNumRegGames*2,"",Y1844+1)))</f>
        <v>1844</v>
      </c>
    </row>
    <row r="1846" spans="1:25" ht="13.35" customHeight="1" x14ac:dyDescent="0.3">
      <c r="A1846" s="6" cm="1">
        <f t="array" ref="A18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306</v>
      </c>
      <c r="B1846" s="6" cm="1">
        <f t="array" ref="B18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6" s="6">
        <f>IFERROR(INDEX([1]!tblSchedule[Week Game Scheduled],MATCH(tblTeamSch[[#This Row],[Game Num]],[1]!tblSchedule[GameNum],0)),"")</f>
        <v>49</v>
      </c>
      <c r="D1846" s="6">
        <f>IFERROR(INDEX([1]!tblSchedule[Round],MATCH(tblTeamSch[[#This Row],[Game Num]],[1]!tblSchedule[GameNum],0)),"")</f>
        <v>1</v>
      </c>
      <c r="E1846" s="6">
        <f>IFERROR(INDEX([1]!tblSchedule[Rnd Sch],MATCH(tblTeamSch[[#This Row],[Game Num]],[1]!tblSchedule[GameNum],0)),"")</f>
        <v>1</v>
      </c>
      <c r="F1846" s="6" t="str">
        <f>IFERROR(INDEX([1]!tblSchedule[DLC],MATCH(tblTeamSch[[#This Row],[Game Num]],[1]!tblSchedule[GameNum],0)),"")</f>
        <v>6B2AA</v>
      </c>
      <c r="G1846" s="7" t="str">
        <f>IFERROR(INDEX([1]!tblSchedule[Facility],MATCH(tblTeamSch[[#This Row],[Game Num]],[1]!tblSchedule[GameNum],0)),"")</f>
        <v>St Lawrence</v>
      </c>
      <c r="H1846" s="8">
        <f>IFERROR(INDEX([1]!tblSchedule[Game Date],MATCH(tblTeamSch[[#This Row],[Game Num]],[1]!tblSchedule[GameNum],0)),"")</f>
        <v>45997</v>
      </c>
      <c r="I1846" s="9">
        <f>IFERROR(INDEX([1]!tblSchedule[Game Time],MATCH(tblTeamSch[[#This Row],[Game Num]],[1]!tblSchedule[GameNum],0)),"")</f>
        <v>0.375</v>
      </c>
      <c r="J1846" s="10" t="str">
        <f>IFERROR(INDEX([1]!tblTeams[Organization],MATCH(tblTeamSch[[#This Row],[Team]],[1]!tblTeams[Team],0)),"")</f>
        <v>St. Michael</v>
      </c>
      <c r="K1846" s="10" t="str">
        <f>IFERROR(INDEX([1]!tblOrg[Abbr],MATCH(tblTeamSch[[#This Row],[Org]],[1]!tblOrg[Organization],0)),"")</f>
        <v>Mich</v>
      </c>
      <c r="L1846" s="10" t="str">
        <f>IFERROR(INDEX(IF(tblTeamSch[[#This Row],[1vs2]]=1,[1]!tblSchedule[Team 1 Name],[1]!tblSchedule[Team 2 Name]),MATCH(tblTeamSch[[#This Row],[Game Num]],[1]!tblSchedule[GameNum],0)),"")</f>
        <v>St Michael BB 6B#2</v>
      </c>
      <c r="M1846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1846" s="6"/>
      <c r="O1846" s="6"/>
      <c r="P1846" s="6"/>
      <c r="Q1846" s="6">
        <f>INDEX([1]!tblSchedule[Home Game],MATCH(tblTeamSch[[#This Row],[Game Num]],[1]!tblSchedule[GameNum],0))</f>
        <v>1</v>
      </c>
      <c r="R1846" s="7" t="e">
        <f>IF(COUNTIFS(tblTeamSch[Team],tblTeamSch[[#This Row],[Team]],#REF!,1)&gt;1,"Y","")</f>
        <v>#REF!</v>
      </c>
      <c r="S1846" s="6">
        <f>INDEX([1]!tblLoc[Score],MATCH(INDEX([1]!tblOrg[Loc],MATCH(tblTeamSch[[#This Row],[Org]],[1]!tblOrg[Organization],0)),[1]!tblLoc[Loc],0))</f>
        <v>7</v>
      </c>
      <c r="T1846" s="6" t="e">
        <f>INDEX([1]!tblLoc[Score],MATCH(INDEX([1]!tblOrg[Loc],MATCH(#REF!,[1]!tblOrg[Abbr],0)),[1]!tblLoc[Loc],0))</f>
        <v>#REF!</v>
      </c>
      <c r="U1846" s="6">
        <f>IFERROR(INDEX([1]!tblLoc[Score],MATCH(INDEX([1]!tblOrg[Loc],MATCH(INDEX(FacList,MATCH(tblTeamSch[[#This Row],[Facility]],INDEX(FacList,,1),0),3),[1]!tblOrg[Org Num],0)),[1]!tblLoc[Loc],0)),"")</f>
        <v>10</v>
      </c>
      <c r="V1846" s="6">
        <f>IF(OR(tblTeamSch[[#This Row],[Court]]="",tblTeamSch[[#This Row],[Home]]&gt;0),0,IF(tblTeamSch[[#This Row],[Court]]&lt;10,0,IF(tblTeamSch[[#This Row],[Home Court]]=10,0,10)))</f>
        <v>0</v>
      </c>
      <c r="W1846" s="6" t="e">
        <f>COUNTIFS(tblTeamSch[Travel Score for Game],10,tblTeamSch[Home],0,#REF!,#REF!)</f>
        <v>#REF!</v>
      </c>
      <c r="X1846" s="6" t="str">
        <f>IFERROR(INDEX(tblTeamSch[Overall Travel Score],MATCH(tblTeamSch[[#This Row],[Opponent]],tblTeamSch[Team],0)),"")</f>
        <v/>
      </c>
      <c r="Y1846" s="6" cm="1">
        <f t="array" ref="Y1846">IF(Y1845="Num",1,IF(Y1845="","",IF(Y1845+1&gt;TotalNumRegGames*2,"",Y1845+1)))</f>
        <v>1845</v>
      </c>
    </row>
    <row r="1847" spans="1:25" ht="13.35" customHeight="1" x14ac:dyDescent="0.3">
      <c r="A1847" s="6" cm="1">
        <f t="array" ref="A18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311</v>
      </c>
      <c r="B1847" s="6" cm="1">
        <f t="array" ref="B18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47" s="6">
        <f>IFERROR(INDEX([1]!tblSchedule[Week Game Scheduled],MATCH(tblTeamSch[[#This Row],[Game Num]],[1]!tblSchedule[GameNum],0)),"")</f>
        <v>50</v>
      </c>
      <c r="D1847" s="6">
        <f>IFERROR(INDEX([1]!tblSchedule[Round],MATCH(tblTeamSch[[#This Row],[Game Num]],[1]!tblSchedule[GameNum],0)),"")</f>
        <v>2</v>
      </c>
      <c r="E1847" s="6">
        <f>IFERROR(INDEX([1]!tblSchedule[Rnd Sch],MATCH(tblTeamSch[[#This Row],[Game Num]],[1]!tblSchedule[GameNum],0)),"")</f>
        <v>2</v>
      </c>
      <c r="F1847" s="6" t="str">
        <f>IFERROR(INDEX([1]!tblSchedule[DLC],MATCH(tblTeamSch[[#This Row],[Game Num]],[1]!tblSchedule[GameNum],0)),"")</f>
        <v>6B2AA</v>
      </c>
      <c r="G1847" s="7" t="str">
        <f>IFERROR(INDEX([1]!tblSchedule[Facility],MATCH(tblTeamSch[[#This Row],[Game Num]],[1]!tblSchedule[GameNum],0)),"")</f>
        <v>St. Nicholas Academy Gym</v>
      </c>
      <c r="H1847" s="8">
        <f>IFERROR(INDEX([1]!tblSchedule[Game Date],MATCH(tblTeamSch[[#This Row],[Game Num]],[1]!tblSchedule[GameNum],0)),"")</f>
        <v>46004</v>
      </c>
      <c r="I1847" s="9">
        <f>IFERROR(INDEX([1]!tblSchedule[Game Time],MATCH(tblTeamSch[[#This Row],[Game Num]],[1]!tblSchedule[GameNum],0)),"")</f>
        <v>0.41666666666666669</v>
      </c>
      <c r="J1847" s="10" t="str">
        <f>IFERROR(INDEX([1]!tblTeams[Organization],MATCH(tblTeamSch[[#This Row],[Team]],[1]!tblTeams[Team],0)),"")</f>
        <v>St. Michael</v>
      </c>
      <c r="K1847" s="10" t="str">
        <f>IFERROR(INDEX([1]!tblOrg[Abbr],MATCH(tblTeamSch[[#This Row],[Org]],[1]!tblOrg[Organization],0)),"")</f>
        <v>Mich</v>
      </c>
      <c r="L1847" s="10" t="str">
        <f>IFERROR(INDEX(IF(tblTeamSch[[#This Row],[1vs2]]=1,[1]!tblSchedule[Team 1 Name],[1]!tblSchedule[Team 2 Name]),MATCH(tblTeamSch[[#This Row],[Game Num]],[1]!tblSchedule[GameNum],0)),"")</f>
        <v>St Michael BB 6B#2</v>
      </c>
      <c r="M1847" s="10" t="str">
        <f>IFERROR(INDEX(IF(tblTeamSch[[#This Row],[1vs2]]=1,[1]!tblSchedule[Team 2 Name],[1]!tblSchedule[Team 1 Name]),MATCH(tblTeamSch[[#This Row],[Game Num]],[1]!tblSchedule[GameNum],0)),"")</f>
        <v>St Albert BB 6B #2</v>
      </c>
      <c r="N1847" s="6"/>
      <c r="O1847" s="6"/>
      <c r="P1847" s="6"/>
      <c r="Q1847" s="6">
        <f>INDEX([1]!tblSchedule[Home Game],MATCH(tblTeamSch[[#This Row],[Game Num]],[1]!tblSchedule[GameNum],0))</f>
        <v>0</v>
      </c>
      <c r="R1847" s="7" t="e">
        <f>IF(COUNTIFS(tblTeamSch[Team],tblTeamSch[[#This Row],[Team]],#REF!,1)&gt;1,"Y","")</f>
        <v>#REF!</v>
      </c>
      <c r="S1847" s="6">
        <f>INDEX([1]!tblLoc[Score],MATCH(INDEX([1]!tblOrg[Loc],MATCH(tblTeamSch[[#This Row],[Org]],[1]!tblOrg[Organization],0)),[1]!tblLoc[Loc],0))</f>
        <v>7</v>
      </c>
      <c r="T1847" s="6" t="e">
        <f>INDEX([1]!tblLoc[Score],MATCH(INDEX([1]!tblOrg[Loc],MATCH(#REF!,[1]!tblOrg[Abbr],0)),[1]!tblLoc[Loc],0))</f>
        <v>#REF!</v>
      </c>
      <c r="U1847" s="6">
        <f>IFERROR(INDEX([1]!tblLoc[Score],MATCH(INDEX([1]!tblOrg[Loc],MATCH(INDEX(FacList,MATCH(tblTeamSch[[#This Row],[Facility]],INDEX(FacList,,1),0),3),[1]!tblOrg[Org Num],0)),[1]!tblLoc[Loc],0)),"")</f>
        <v>10</v>
      </c>
      <c r="V1847" s="6">
        <f>IF(OR(tblTeamSch[[#This Row],[Court]]="",tblTeamSch[[#This Row],[Home]]&gt;0),0,IF(tblTeamSch[[#This Row],[Court]]&lt;10,0,IF(tblTeamSch[[#This Row],[Home Court]]=10,0,10)))</f>
        <v>10</v>
      </c>
      <c r="W1847" s="6" t="e">
        <f>COUNTIFS(tblTeamSch[Travel Score for Game],10,tblTeamSch[Home],0,#REF!,#REF!)</f>
        <v>#REF!</v>
      </c>
      <c r="X1847" s="6" t="str">
        <f>IFERROR(INDEX(tblTeamSch[Overall Travel Score],MATCH(tblTeamSch[[#This Row],[Opponent]],tblTeamSch[Team],0)),"")</f>
        <v/>
      </c>
      <c r="Y1847" s="6" cm="1">
        <f t="array" ref="Y1847">IF(Y1846="Num",1,IF(Y1846="","",IF(Y1846+1&gt;TotalNumRegGames*2,"",Y1846+1)))</f>
        <v>1846</v>
      </c>
    </row>
    <row r="1848" spans="1:25" ht="13.35" customHeight="1" x14ac:dyDescent="0.3">
      <c r="A1848" s="6" cm="1">
        <f t="array" ref="A18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315</v>
      </c>
      <c r="B1848" s="6" cm="1">
        <f t="array" ref="B18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8" s="6">
        <f>IFERROR(INDEX([1]!tblSchedule[Week Game Scheduled],MATCH(tblTeamSch[[#This Row],[Game Num]],[1]!tblSchedule[GameNum],0)),"")</f>
        <v>5</v>
      </c>
      <c r="D1848" s="6">
        <f>IFERROR(INDEX([1]!tblSchedule[Round],MATCH(tblTeamSch[[#This Row],[Game Num]],[1]!tblSchedule[GameNum],0)),"")</f>
        <v>3</v>
      </c>
      <c r="E1848" s="6">
        <f>IFERROR(INDEX([1]!tblSchedule[Rnd Sch],MATCH(tblTeamSch[[#This Row],[Game Num]],[1]!tblSchedule[GameNum],0)),"")</f>
        <v>3</v>
      </c>
      <c r="F1848" s="6" t="str">
        <f>IFERROR(INDEX([1]!tblSchedule[DLC],MATCH(tblTeamSch[[#This Row],[Game Num]],[1]!tblSchedule[GameNum],0)),"")</f>
        <v>6B2AA</v>
      </c>
      <c r="G1848" s="7" t="str">
        <f>IFERROR(INDEX([1]!tblSchedule[Facility],MATCH(tblTeamSch[[#This Row],[Game Num]],[1]!tblSchedule[GameNum],0)),"")</f>
        <v>St. Michael Community Center</v>
      </c>
      <c r="H1848" s="8">
        <f>IFERROR(INDEX([1]!tblSchedule[Game Date],MATCH(tblTeamSch[[#This Row],[Game Num]],[1]!tblSchedule[GameNum],0)),"")</f>
        <v>46025</v>
      </c>
      <c r="I1848" s="9">
        <f>IFERROR(INDEX([1]!tblSchedule[Game Time],MATCH(tblTeamSch[[#This Row],[Game Num]],[1]!tblSchedule[GameNum],0)),"")</f>
        <v>0.375</v>
      </c>
      <c r="J1848" s="10" t="str">
        <f>IFERROR(INDEX([1]!tblTeams[Organization],MATCH(tblTeamSch[[#This Row],[Team]],[1]!tblTeams[Team],0)),"")</f>
        <v>St. Michael</v>
      </c>
      <c r="K1848" s="10" t="str">
        <f>IFERROR(INDEX([1]!tblOrg[Abbr],MATCH(tblTeamSch[[#This Row],[Org]],[1]!tblOrg[Organization],0)),"")</f>
        <v>Mich</v>
      </c>
      <c r="L1848" s="10" t="str">
        <f>IFERROR(INDEX(IF(tblTeamSch[[#This Row],[1vs2]]=1,[1]!tblSchedule[Team 1 Name],[1]!tblSchedule[Team 2 Name]),MATCH(tblTeamSch[[#This Row],[Game Num]],[1]!tblSchedule[GameNum],0)),"")</f>
        <v>St Michael BB 6B#2</v>
      </c>
      <c r="M1848" s="10" t="str">
        <f>IFERROR(INDEX(IF(tblTeamSch[[#This Row],[1vs2]]=1,[1]!tblSchedule[Team 2 Name],[1]!tblSchedule[Team 1 Name]),MATCH(tblTeamSch[[#This Row],[Game Num]],[1]!tblSchedule[GameNum],0)),"")</f>
        <v>St Agnes BB 6B#2</v>
      </c>
      <c r="N1848" s="6"/>
      <c r="O1848" s="6"/>
      <c r="P1848" s="6"/>
      <c r="Q1848" s="6">
        <f>INDEX([1]!tblSchedule[Home Game],MATCH(tblTeamSch[[#This Row],[Game Num]],[1]!tblSchedule[GameNum],0))</f>
        <v>1</v>
      </c>
      <c r="R1848" s="7" t="e">
        <f>IF(COUNTIFS(tblTeamSch[Team],tblTeamSch[[#This Row],[Team]],#REF!,1)&gt;1,"Y","")</f>
        <v>#REF!</v>
      </c>
      <c r="S1848" s="6">
        <f>INDEX([1]!tblLoc[Score],MATCH(INDEX([1]!tblOrg[Loc],MATCH(tblTeamSch[[#This Row],[Org]],[1]!tblOrg[Organization],0)),[1]!tblLoc[Loc],0))</f>
        <v>7</v>
      </c>
      <c r="T1848" s="6" t="e">
        <f>INDEX([1]!tblLoc[Score],MATCH(INDEX([1]!tblOrg[Loc],MATCH(#REF!,[1]!tblOrg[Abbr],0)),[1]!tblLoc[Loc],0))</f>
        <v>#REF!</v>
      </c>
      <c r="U1848" s="6">
        <f>IFERROR(INDEX([1]!tblLoc[Score],MATCH(INDEX([1]!tblOrg[Loc],MATCH(INDEX(FacList,MATCH(tblTeamSch[[#This Row],[Facility]],INDEX(FacList,,1),0),3),[1]!tblOrg[Org Num],0)),[1]!tblLoc[Loc],0)),"")</f>
        <v>7</v>
      </c>
      <c r="V1848" s="6">
        <f>IF(OR(tblTeamSch[[#This Row],[Court]]="",tblTeamSch[[#This Row],[Home]]&gt;0),0,IF(tblTeamSch[[#This Row],[Court]]&lt;10,0,IF(tblTeamSch[[#This Row],[Home Court]]=10,0,10)))</f>
        <v>0</v>
      </c>
      <c r="W1848" s="6" t="e">
        <f>COUNTIFS(tblTeamSch[Travel Score for Game],10,tblTeamSch[Home],0,#REF!,#REF!)</f>
        <v>#REF!</v>
      </c>
      <c r="X1848" s="6" t="str">
        <f>IFERROR(INDEX(tblTeamSch[Overall Travel Score],MATCH(tblTeamSch[[#This Row],[Opponent]],tblTeamSch[Team],0)),"")</f>
        <v/>
      </c>
      <c r="Y1848" s="6" cm="1">
        <f t="array" ref="Y1848">IF(Y1847="Num",1,IF(Y1847="","",IF(Y1847+1&gt;TotalNumRegGames*2,"",Y1847+1)))</f>
        <v>1847</v>
      </c>
    </row>
    <row r="1849" spans="1:25" ht="13.35" customHeight="1" x14ac:dyDescent="0.3">
      <c r="A1849" s="6" cm="1">
        <f t="array" ref="A18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322</v>
      </c>
      <c r="B1849" s="6" cm="1">
        <f t="array" ref="B18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49" s="6">
        <f>IFERROR(INDEX([1]!tblSchedule[Week Game Scheduled],MATCH(tblTeamSch[[#This Row],[Game Num]],[1]!tblSchedule[GameNum],0)),"")</f>
        <v>6</v>
      </c>
      <c r="D1849" s="6">
        <f>IFERROR(INDEX([1]!tblSchedule[Round],MATCH(tblTeamSch[[#This Row],[Game Num]],[1]!tblSchedule[GameNum],0)),"")</f>
        <v>4</v>
      </c>
      <c r="E1849" s="6">
        <f>IFERROR(INDEX([1]!tblSchedule[Rnd Sch],MATCH(tblTeamSch[[#This Row],[Game Num]],[1]!tblSchedule[GameNum],0)),"")</f>
        <v>4</v>
      </c>
      <c r="F1849" s="6" t="str">
        <f>IFERROR(INDEX([1]!tblSchedule[DLC],MATCH(tblTeamSch[[#This Row],[Game Num]],[1]!tblSchedule[GameNum],0)),"")</f>
        <v>6B2AA</v>
      </c>
      <c r="G1849" s="7" t="str">
        <f>IFERROR(INDEX([1]!tblSchedule[Facility],MATCH(tblTeamSch[[#This Row],[Game Num]],[1]!tblSchedule[GameNum],0)),"")</f>
        <v>St. Patrick's Celtic Center</v>
      </c>
      <c r="H1849" s="8">
        <f>IFERROR(INDEX([1]!tblSchedule[Game Date],MATCH(tblTeamSch[[#This Row],[Game Num]],[1]!tblSchedule[GameNum],0)),"")</f>
        <v>46032</v>
      </c>
      <c r="I1849" s="9">
        <f>IFERROR(INDEX([1]!tblSchedule[Game Time],MATCH(tblTeamSch[[#This Row],[Game Num]],[1]!tblSchedule[GameNum],0)),"")</f>
        <v>0.41666666666666669</v>
      </c>
      <c r="J1849" s="10" t="str">
        <f>IFERROR(INDEX([1]!tblTeams[Organization],MATCH(tblTeamSch[[#This Row],[Team]],[1]!tblTeams[Team],0)),"")</f>
        <v>St. Michael</v>
      </c>
      <c r="K1849" s="10" t="str">
        <f>IFERROR(INDEX([1]!tblOrg[Abbr],MATCH(tblTeamSch[[#This Row],[Org]],[1]!tblOrg[Organization],0)),"")</f>
        <v>Mich</v>
      </c>
      <c r="L1849" s="10" t="str">
        <f>IFERROR(INDEX(IF(tblTeamSch[[#This Row],[1vs2]]=1,[1]!tblSchedule[Team 1 Name],[1]!tblSchedule[Team 2 Name]),MATCH(tblTeamSch[[#This Row],[Game Num]],[1]!tblSchedule[GameNum],0)),"")</f>
        <v>St Michael BB 6B#2</v>
      </c>
      <c r="M1849" s="10" t="str">
        <f>IFERROR(INDEX(IF(tblTeamSch[[#This Row],[1vs2]]=1,[1]!tblSchedule[Team 2 Name],[1]!tblSchedule[Team 1 Name]),MATCH(tblTeamSch[[#This Row],[Game Num]],[1]!tblSchedule[GameNum],0)),"")</f>
        <v>St Patrick BB 6Boys #2</v>
      </c>
      <c r="N1849" s="6"/>
      <c r="O1849" s="6"/>
      <c r="P1849" s="6"/>
      <c r="Q1849" s="6">
        <f>INDEX([1]!tblSchedule[Home Game],MATCH(tblTeamSch[[#This Row],[Game Num]],[1]!tblSchedule[GameNum],0))</f>
        <v>1</v>
      </c>
      <c r="R1849" s="7" t="e">
        <f>IF(COUNTIFS(tblTeamSch[Team],tblTeamSch[[#This Row],[Team]],#REF!,1)&gt;1,"Y","")</f>
        <v>#REF!</v>
      </c>
      <c r="S1849" s="6">
        <f>INDEX([1]!tblLoc[Score],MATCH(INDEX([1]!tblOrg[Loc],MATCH(tblTeamSch[[#This Row],[Org]],[1]!tblOrg[Organization],0)),[1]!tblLoc[Loc],0))</f>
        <v>7</v>
      </c>
      <c r="T1849" s="6" t="e">
        <f>INDEX([1]!tblLoc[Score],MATCH(INDEX([1]!tblOrg[Loc],MATCH(#REF!,[1]!tblOrg[Abbr],0)),[1]!tblLoc[Loc],0))</f>
        <v>#REF!</v>
      </c>
      <c r="U1849" s="6">
        <f>IFERROR(INDEX([1]!tblLoc[Score],MATCH(INDEX([1]!tblOrg[Loc],MATCH(INDEX(FacList,MATCH(tblTeamSch[[#This Row],[Facility]],INDEX(FacList,,1),0),3),[1]!tblOrg[Org Num],0)),[1]!tblLoc[Loc],0)),"")</f>
        <v>4</v>
      </c>
      <c r="V1849" s="6">
        <f>IF(OR(tblTeamSch[[#This Row],[Court]]="",tblTeamSch[[#This Row],[Home]]&gt;0),0,IF(tblTeamSch[[#This Row],[Court]]&lt;10,0,IF(tblTeamSch[[#This Row],[Home Court]]=10,0,10)))</f>
        <v>0</v>
      </c>
      <c r="W1849" s="6" t="e">
        <f>COUNTIFS(tblTeamSch[Travel Score for Game],10,tblTeamSch[Home],0,#REF!,#REF!)</f>
        <v>#REF!</v>
      </c>
      <c r="X1849" s="6" t="str">
        <f>IFERROR(INDEX(tblTeamSch[Overall Travel Score],MATCH(tblTeamSch[[#This Row],[Opponent]],tblTeamSch[Team],0)),"")</f>
        <v/>
      </c>
      <c r="Y1849" s="6" cm="1">
        <f t="array" ref="Y1849">IF(Y1848="Num",1,IF(Y1848="","",IF(Y1848+1&gt;TotalNumRegGames*2,"",Y1848+1)))</f>
        <v>1848</v>
      </c>
    </row>
    <row r="1850" spans="1:25" ht="13.35" customHeight="1" x14ac:dyDescent="0.3">
      <c r="A1850" s="6" cm="1">
        <f t="array" ref="A18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324</v>
      </c>
      <c r="B1850" s="6" cm="1">
        <f t="array" ref="B18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0" s="6">
        <f>IFERROR(INDEX([1]!tblSchedule[Week Game Scheduled],MATCH(tblTeamSch[[#This Row],[Game Num]],[1]!tblSchedule[GameNum],0)),"")</f>
        <v>7</v>
      </c>
      <c r="D1850" s="6">
        <f>IFERROR(INDEX([1]!tblSchedule[Round],MATCH(tblTeamSch[[#This Row],[Game Num]],[1]!tblSchedule[GameNum],0)),"")</f>
        <v>5</v>
      </c>
      <c r="E1850" s="6">
        <f>IFERROR(INDEX([1]!tblSchedule[Rnd Sch],MATCH(tblTeamSch[[#This Row],[Game Num]],[1]!tblSchedule[GameNum],0)),"")</f>
        <v>5</v>
      </c>
      <c r="F1850" s="6" t="str">
        <f>IFERROR(INDEX([1]!tblSchedule[DLC],MATCH(tblTeamSch[[#This Row],[Game Num]],[1]!tblSchedule[GameNum],0)),"")</f>
        <v>6B2AA</v>
      </c>
      <c r="G1850" s="7" t="str">
        <f>IFERROR(INDEX([1]!tblSchedule[Facility],MATCH(tblTeamSch[[#This Row],[Game Num]],[1]!tblSchedule[GameNum],0)),"")</f>
        <v>St. Nicholas Academy Gym</v>
      </c>
      <c r="H1850" s="8">
        <f>IFERROR(INDEX([1]!tblSchedule[Game Date],MATCH(tblTeamSch[[#This Row],[Game Num]],[1]!tblSchedule[GameNum],0)),"")</f>
        <v>46039</v>
      </c>
      <c r="I1850" s="9">
        <f>IFERROR(INDEX([1]!tblSchedule[Game Time],MATCH(tblTeamSch[[#This Row],[Game Num]],[1]!tblSchedule[GameNum],0)),"")</f>
        <v>0.375</v>
      </c>
      <c r="J1850" s="10" t="str">
        <f>IFERROR(INDEX([1]!tblTeams[Organization],MATCH(tblTeamSch[[#This Row],[Team]],[1]!tblTeams[Team],0)),"")</f>
        <v>St. Michael</v>
      </c>
      <c r="K1850" s="10" t="str">
        <f>IFERROR(INDEX([1]!tblOrg[Abbr],MATCH(tblTeamSch[[#This Row],[Org]],[1]!tblOrg[Organization],0)),"")</f>
        <v>Mich</v>
      </c>
      <c r="L1850" s="10" t="str">
        <f>IFERROR(INDEX(IF(tblTeamSch[[#This Row],[1vs2]]=1,[1]!tblSchedule[Team 1 Name],[1]!tblSchedule[Team 2 Name]),MATCH(tblTeamSch[[#This Row],[Game Num]],[1]!tblSchedule[GameNum],0)),"")</f>
        <v>St Michael BB 6B#2</v>
      </c>
      <c r="M1850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1850" s="6"/>
      <c r="O1850" s="6"/>
      <c r="P1850" s="6"/>
      <c r="Q1850" s="6">
        <f>INDEX([1]!tblSchedule[Home Game],MATCH(tblTeamSch[[#This Row],[Game Num]],[1]!tblSchedule[GameNum],0))</f>
        <v>0</v>
      </c>
      <c r="R1850" s="7" t="e">
        <f>IF(COUNTIFS(tblTeamSch[Team],tblTeamSch[[#This Row],[Team]],#REF!,1)&gt;1,"Y","")</f>
        <v>#REF!</v>
      </c>
      <c r="S1850" s="6">
        <f>INDEX([1]!tblLoc[Score],MATCH(INDEX([1]!tblOrg[Loc],MATCH(tblTeamSch[[#This Row],[Org]],[1]!tblOrg[Organization],0)),[1]!tblLoc[Loc],0))</f>
        <v>7</v>
      </c>
      <c r="T1850" s="6" t="e">
        <f>INDEX([1]!tblLoc[Score],MATCH(INDEX([1]!tblOrg[Loc],MATCH(#REF!,[1]!tblOrg[Abbr],0)),[1]!tblLoc[Loc],0))</f>
        <v>#REF!</v>
      </c>
      <c r="U1850" s="6">
        <f>IFERROR(INDEX([1]!tblLoc[Score],MATCH(INDEX([1]!tblOrg[Loc],MATCH(INDEX(FacList,MATCH(tblTeamSch[[#This Row],[Facility]],INDEX(FacList,,1),0),3),[1]!tblOrg[Org Num],0)),[1]!tblLoc[Loc],0)),"")</f>
        <v>10</v>
      </c>
      <c r="V1850" s="6">
        <f>IF(OR(tblTeamSch[[#This Row],[Court]]="",tblTeamSch[[#This Row],[Home]]&gt;0),0,IF(tblTeamSch[[#This Row],[Court]]&lt;10,0,IF(tblTeamSch[[#This Row],[Home Court]]=10,0,10)))</f>
        <v>10</v>
      </c>
      <c r="W1850" s="6" t="e">
        <f>COUNTIFS(tblTeamSch[Travel Score for Game],10,tblTeamSch[Home],0,#REF!,#REF!)</f>
        <v>#REF!</v>
      </c>
      <c r="X1850" s="6" t="str">
        <f>IFERROR(INDEX(tblTeamSch[Overall Travel Score],MATCH(tblTeamSch[[#This Row],[Opponent]],tblTeamSch[Team],0)),"")</f>
        <v/>
      </c>
      <c r="Y1850" s="6" cm="1">
        <f t="array" ref="Y1850">IF(Y1849="Num",1,IF(Y1849="","",IF(Y1849+1&gt;TotalNumRegGames*2,"",Y1849+1)))</f>
        <v>1849</v>
      </c>
    </row>
    <row r="1851" spans="1:25" ht="13.35" customHeight="1" x14ac:dyDescent="0.3">
      <c r="A1851" s="6" cm="1">
        <f t="array" ref="A18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330</v>
      </c>
      <c r="B1851" s="6" cm="1">
        <f t="array" ref="B18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1" s="6">
        <f>IFERROR(INDEX([1]!tblSchedule[Week Game Scheduled],MATCH(tblTeamSch[[#This Row],[Game Num]],[1]!tblSchedule[GameNum],0)),"")</f>
        <v>8</v>
      </c>
      <c r="D1851" s="6">
        <f>IFERROR(INDEX([1]!tblSchedule[Round],MATCH(tblTeamSch[[#This Row],[Game Num]],[1]!tblSchedule[GameNum],0)),"")</f>
        <v>6</v>
      </c>
      <c r="E1851" s="6">
        <f>IFERROR(INDEX([1]!tblSchedule[Rnd Sch],MATCH(tblTeamSch[[#This Row],[Game Num]],[1]!tblSchedule[GameNum],0)),"")</f>
        <v>6</v>
      </c>
      <c r="F1851" s="6" t="str">
        <f>IFERROR(INDEX([1]!tblSchedule[DLC],MATCH(tblTeamSch[[#This Row],[Game Num]],[1]!tblSchedule[GameNum],0)),"")</f>
        <v>6B2AA</v>
      </c>
      <c r="G1851" s="7" t="str">
        <f>IFERROR(INDEX([1]!tblSchedule[Facility],MATCH(tblTeamSch[[#This Row],[Game Num]],[1]!tblSchedule[GameNum],0)),"")</f>
        <v>Saint Andrew Academy Gym</v>
      </c>
      <c r="H1851" s="8">
        <f>IFERROR(INDEX([1]!tblSchedule[Game Date],MATCH(tblTeamSch[[#This Row],[Game Num]],[1]!tblSchedule[GameNum],0)),"")</f>
        <v>46046</v>
      </c>
      <c r="I1851" s="9">
        <f>IFERROR(INDEX([1]!tblSchedule[Game Time],MATCH(tblTeamSch[[#This Row],[Game Num]],[1]!tblSchedule[GameNum],0)),"")</f>
        <v>0.45833333333333331</v>
      </c>
      <c r="J1851" s="10" t="str">
        <f>IFERROR(INDEX([1]!tblTeams[Organization],MATCH(tblTeamSch[[#This Row],[Team]],[1]!tblTeams[Team],0)),"")</f>
        <v>St. Michael</v>
      </c>
      <c r="K1851" s="10" t="str">
        <f>IFERROR(INDEX([1]!tblOrg[Abbr],MATCH(tblTeamSch[[#This Row],[Org]],[1]!tblOrg[Organization],0)),"")</f>
        <v>Mich</v>
      </c>
      <c r="L1851" s="10" t="str">
        <f>IFERROR(INDEX(IF(tblTeamSch[[#This Row],[1vs2]]=1,[1]!tblSchedule[Team 1 Name],[1]!tblSchedule[Team 2 Name]),MATCH(tblTeamSch[[#This Row],[Game Num]],[1]!tblSchedule[GameNum],0)),"")</f>
        <v>St Michael BB 6B#2</v>
      </c>
      <c r="M1851" s="10" t="str">
        <f>IFERROR(INDEX(IF(tblTeamSch[[#This Row],[1vs2]]=1,[1]!tblSchedule[Team 2 Name],[1]!tblSchedule[Team 1 Name]),MATCH(tblTeamSch[[#This Row],[Game Num]],[1]!tblSchedule[GameNum],0)),"")</f>
        <v>Holy Spirit BBB 6#2</v>
      </c>
      <c r="N1851" s="6"/>
      <c r="O1851" s="6"/>
      <c r="P1851" s="6"/>
      <c r="Q1851" s="6">
        <f>INDEX([1]!tblSchedule[Home Game],MATCH(tblTeamSch[[#This Row],[Game Num]],[1]!tblSchedule[GameNum],0))</f>
        <v>0</v>
      </c>
      <c r="R1851" s="7" t="e">
        <f>IF(COUNTIFS(tblTeamSch[Team],tblTeamSch[[#This Row],[Team]],#REF!,1)&gt;1,"Y","")</f>
        <v>#REF!</v>
      </c>
      <c r="S1851" s="6">
        <f>INDEX([1]!tblLoc[Score],MATCH(INDEX([1]!tblOrg[Loc],MATCH(tblTeamSch[[#This Row],[Org]],[1]!tblOrg[Organization],0)),[1]!tblLoc[Loc],0))</f>
        <v>7</v>
      </c>
      <c r="T1851" s="6" t="e">
        <f>INDEX([1]!tblLoc[Score],MATCH(INDEX([1]!tblOrg[Loc],MATCH(#REF!,[1]!tblOrg[Abbr],0)),[1]!tblLoc[Loc],0))</f>
        <v>#REF!</v>
      </c>
      <c r="U1851" s="6">
        <f>IFERROR(INDEX([1]!tblLoc[Score],MATCH(INDEX([1]!tblOrg[Loc],MATCH(INDEX(FacList,MATCH(tblTeamSch[[#This Row],[Facility]],INDEX(FacList,,1),0),3),[1]!tblOrg[Org Num],0)),[1]!tblLoc[Loc],0)),"")</f>
        <v>10</v>
      </c>
      <c r="V1851" s="6">
        <f>IF(OR(tblTeamSch[[#This Row],[Court]]="",tblTeamSch[[#This Row],[Home]]&gt;0),0,IF(tblTeamSch[[#This Row],[Court]]&lt;10,0,IF(tblTeamSch[[#This Row],[Home Court]]=10,0,10)))</f>
        <v>10</v>
      </c>
      <c r="W1851" s="6" t="e">
        <f>COUNTIFS(tblTeamSch[Travel Score for Game],10,tblTeamSch[Home],0,#REF!,#REF!)</f>
        <v>#REF!</v>
      </c>
      <c r="X1851" s="6" t="str">
        <f>IFERROR(INDEX(tblTeamSch[Overall Travel Score],MATCH(tblTeamSch[[#This Row],[Opponent]],tblTeamSch[Team],0)),"")</f>
        <v/>
      </c>
      <c r="Y1851" s="6" cm="1">
        <f t="array" ref="Y1851">IF(Y1850="Num",1,IF(Y1850="","",IF(Y1850+1&gt;TotalNumRegGames*2,"",Y1850+1)))</f>
        <v>1850</v>
      </c>
    </row>
    <row r="1852" spans="1:25" ht="13.35" customHeight="1" x14ac:dyDescent="0.3">
      <c r="A1852" s="6" cm="1">
        <f t="array" ref="A18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333</v>
      </c>
      <c r="B1852" s="6" cm="1">
        <f t="array" ref="B18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2" s="6">
        <f>IFERROR(INDEX([1]!tblSchedule[Week Game Scheduled],MATCH(tblTeamSch[[#This Row],[Game Num]],[1]!tblSchedule[GameNum],0)),"")</f>
        <v>9</v>
      </c>
      <c r="D1852" s="6">
        <f>IFERROR(INDEX([1]!tblSchedule[Round],MATCH(tblTeamSch[[#This Row],[Game Num]],[1]!tblSchedule[GameNum],0)),"")</f>
        <v>7</v>
      </c>
      <c r="E1852" s="6">
        <f>IFERROR(INDEX([1]!tblSchedule[Rnd Sch],MATCH(tblTeamSch[[#This Row],[Game Num]],[1]!tblSchedule[GameNum],0)),"")</f>
        <v>7</v>
      </c>
      <c r="F1852" s="6" t="str">
        <f>IFERROR(INDEX([1]!tblSchedule[DLC],MATCH(tblTeamSch[[#This Row],[Game Num]],[1]!tblSchedule[GameNum],0)),"")</f>
        <v>6B2AA</v>
      </c>
      <c r="G1852" s="7" t="str">
        <f>IFERROR(INDEX([1]!tblSchedule[Facility],MATCH(tblTeamSch[[#This Row],[Game Num]],[1]!tblSchedule[GameNum],0)),"")</f>
        <v>Saint Andrew Academy Gym</v>
      </c>
      <c r="H1852" s="8">
        <f>IFERROR(INDEX([1]!tblSchedule[Game Date],MATCH(tblTeamSch[[#This Row],[Game Num]],[1]!tblSchedule[GameNum],0)),"")</f>
        <v>46053</v>
      </c>
      <c r="I1852" s="9">
        <f>IFERROR(INDEX([1]!tblSchedule[Game Time],MATCH(tblTeamSch[[#This Row],[Game Num]],[1]!tblSchedule[GameNum],0)),"")</f>
        <v>0.45833333333333331</v>
      </c>
      <c r="J1852" s="10" t="str">
        <f>IFERROR(INDEX([1]!tblTeams[Organization],MATCH(tblTeamSch[[#This Row],[Team]],[1]!tblTeams[Team],0)),"")</f>
        <v>St. Michael</v>
      </c>
      <c r="K1852" s="10" t="str">
        <f>IFERROR(INDEX([1]!tblOrg[Abbr],MATCH(tblTeamSch[[#This Row],[Org]],[1]!tblOrg[Organization],0)),"")</f>
        <v>Mich</v>
      </c>
      <c r="L1852" s="10" t="str">
        <f>IFERROR(INDEX(IF(tblTeamSch[[#This Row],[1vs2]]=1,[1]!tblSchedule[Team 1 Name],[1]!tblSchedule[Team 2 Name]),MATCH(tblTeamSch[[#This Row],[Game Num]],[1]!tblSchedule[GameNum],0)),"")</f>
        <v>St Michael BB 6B#2</v>
      </c>
      <c r="M1852" s="10" t="str">
        <f>IFERROR(INDEX(IF(tblTeamSch[[#This Row],[1vs2]]=1,[1]!tblSchedule[Team 2 Name],[1]!tblSchedule[Team 1 Name]),MATCH(tblTeamSch[[#This Row],[Game Num]],[1]!tblSchedule[GameNum],0)),"")</f>
        <v>St. Mary BB 6B - Blue</v>
      </c>
      <c r="N1852" s="6"/>
      <c r="O1852" s="6"/>
      <c r="P1852" s="6"/>
      <c r="Q1852" s="6">
        <f>INDEX([1]!tblSchedule[Home Game],MATCH(tblTeamSch[[#This Row],[Game Num]],[1]!tblSchedule[GameNum],0))</f>
        <v>0</v>
      </c>
      <c r="R1852" s="7" t="e">
        <f>IF(COUNTIFS(tblTeamSch[Team],tblTeamSch[[#This Row],[Team]],#REF!,1)&gt;1,"Y","")</f>
        <v>#REF!</v>
      </c>
      <c r="S1852" s="6">
        <f>INDEX([1]!tblLoc[Score],MATCH(INDEX([1]!tblOrg[Loc],MATCH(tblTeamSch[[#This Row],[Org]],[1]!tblOrg[Organization],0)),[1]!tblLoc[Loc],0))</f>
        <v>7</v>
      </c>
      <c r="T1852" s="6" t="e">
        <f>INDEX([1]!tblLoc[Score],MATCH(INDEX([1]!tblOrg[Loc],MATCH(#REF!,[1]!tblOrg[Abbr],0)),[1]!tblLoc[Loc],0))</f>
        <v>#REF!</v>
      </c>
      <c r="U1852" s="6">
        <f>IFERROR(INDEX([1]!tblLoc[Score],MATCH(INDEX([1]!tblOrg[Loc],MATCH(INDEX(FacList,MATCH(tblTeamSch[[#This Row],[Facility]],INDEX(FacList,,1),0),3),[1]!tblOrg[Org Num],0)),[1]!tblLoc[Loc],0)),"")</f>
        <v>10</v>
      </c>
      <c r="V1852" s="6">
        <f>IF(OR(tblTeamSch[[#This Row],[Court]]="",tblTeamSch[[#This Row],[Home]]&gt;0),0,IF(tblTeamSch[[#This Row],[Court]]&lt;10,0,IF(tblTeamSch[[#This Row],[Home Court]]=10,0,10)))</f>
        <v>10</v>
      </c>
      <c r="W1852" s="6" t="e">
        <f>COUNTIFS(tblTeamSch[Travel Score for Game],10,tblTeamSch[Home],0,#REF!,#REF!)</f>
        <v>#REF!</v>
      </c>
      <c r="X1852" s="6" t="str">
        <f>IFERROR(INDEX(tblTeamSch[Overall Travel Score],MATCH(tblTeamSch[[#This Row],[Opponent]],tblTeamSch[Team],0)),"")</f>
        <v/>
      </c>
      <c r="Y1852" s="6" cm="1">
        <f t="array" ref="Y1852">IF(Y1851="Num",1,IF(Y1851="","",IF(Y1851+1&gt;TotalNumRegGames*2,"",Y1851+1)))</f>
        <v>1851</v>
      </c>
    </row>
    <row r="1853" spans="1:25" ht="13.35" customHeight="1" x14ac:dyDescent="0.3">
      <c r="A1853" s="6" cm="1">
        <f t="array" ref="A18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378</v>
      </c>
      <c r="B1853" s="6" cm="1">
        <f t="array" ref="B18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3" s="6">
        <f>IFERROR(INDEX([1]!tblSchedule[Week Game Scheduled],MATCH(tblTeamSch[[#This Row],[Game Num]],[1]!tblSchedule[GameNum],0)),"")</f>
        <v>50</v>
      </c>
      <c r="D1853" s="6">
        <f>IFERROR(INDEX([1]!tblSchedule[Round],MATCH(tblTeamSch[[#This Row],[Game Num]],[1]!tblSchedule[GameNum],0)),"")</f>
        <v>1</v>
      </c>
      <c r="E1853" s="6">
        <f>IFERROR(INDEX([1]!tblSchedule[Rnd Sch],MATCH(tblTeamSch[[#This Row],[Game Num]],[1]!tblSchedule[GameNum],0)),"")</f>
        <v>1</v>
      </c>
      <c r="F1853" s="6" t="str">
        <f>IFERROR(INDEX([1]!tblSchedule[DLC],MATCH(tblTeamSch[[#This Row],[Game Num]],[1]!tblSchedule[GameNum],0)),"")</f>
        <v>6B3</v>
      </c>
      <c r="G1853" s="7" t="str">
        <f>IFERROR(INDEX([1]!tblSchedule[Facility],MATCH(tblTeamSch[[#This Row],[Game Num]],[1]!tblSchedule[GameNum],0)),"")</f>
        <v>Saint Andrew Academy Gym</v>
      </c>
      <c r="H1853" s="8">
        <f>IFERROR(INDEX([1]!tblSchedule[Game Date],MATCH(tblTeamSch[[#This Row],[Game Num]],[1]!tblSchedule[GameNum],0)),"")</f>
        <v>45998</v>
      </c>
      <c r="I1853" s="9">
        <f>IFERROR(INDEX([1]!tblSchedule[Game Time],MATCH(tblTeamSch[[#This Row],[Game Num]],[1]!tblSchedule[GameNum],0)),"")</f>
        <v>0.625</v>
      </c>
      <c r="J1853" s="10" t="str">
        <f>IFERROR(INDEX([1]!tblTeams[Organization],MATCH(tblTeamSch[[#This Row],[Team]],[1]!tblTeams[Team],0)),"")</f>
        <v>St. Michael</v>
      </c>
      <c r="K1853" s="10" t="str">
        <f>IFERROR(INDEX([1]!tblOrg[Abbr],MATCH(tblTeamSch[[#This Row],[Org]],[1]!tblOrg[Organization],0)),"")</f>
        <v>Mich</v>
      </c>
      <c r="L1853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3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1853" s="6"/>
      <c r="O1853" s="6"/>
      <c r="P1853" s="6"/>
      <c r="Q1853" s="6">
        <f>INDEX([1]!tblSchedule[Home Game],MATCH(tblTeamSch[[#This Row],[Game Num]],[1]!tblSchedule[GameNum],0))</f>
        <v>0</v>
      </c>
      <c r="R1853" s="7" t="e">
        <f>IF(COUNTIFS(tblTeamSch[Team],tblTeamSch[[#This Row],[Team]],#REF!,1)&gt;1,"Y","")</f>
        <v>#REF!</v>
      </c>
      <c r="S1853" s="6">
        <f>INDEX([1]!tblLoc[Score],MATCH(INDEX([1]!tblOrg[Loc],MATCH(tblTeamSch[[#This Row],[Org]],[1]!tblOrg[Organization],0)),[1]!tblLoc[Loc],0))</f>
        <v>7</v>
      </c>
      <c r="T1853" s="6" t="e">
        <f>INDEX([1]!tblLoc[Score],MATCH(INDEX([1]!tblOrg[Loc],MATCH(#REF!,[1]!tblOrg[Abbr],0)),[1]!tblLoc[Loc],0))</f>
        <v>#REF!</v>
      </c>
      <c r="U1853" s="6">
        <f>IFERROR(INDEX([1]!tblLoc[Score],MATCH(INDEX([1]!tblOrg[Loc],MATCH(INDEX(FacList,MATCH(tblTeamSch[[#This Row],[Facility]],INDEX(FacList,,1),0),3),[1]!tblOrg[Org Num],0)),[1]!tblLoc[Loc],0)),"")</f>
        <v>10</v>
      </c>
      <c r="V1853" s="6">
        <f>IF(OR(tblTeamSch[[#This Row],[Court]]="",tblTeamSch[[#This Row],[Home]]&gt;0),0,IF(tblTeamSch[[#This Row],[Court]]&lt;10,0,IF(tblTeamSch[[#This Row],[Home Court]]=10,0,10)))</f>
        <v>10</v>
      </c>
      <c r="W1853" s="6" t="e">
        <f>COUNTIFS(tblTeamSch[Travel Score for Game],10,tblTeamSch[Home],0,#REF!,#REF!)</f>
        <v>#REF!</v>
      </c>
      <c r="X1853" s="6" t="str">
        <f>IFERROR(INDEX(tblTeamSch[Overall Travel Score],MATCH(tblTeamSch[[#This Row],[Opponent]],tblTeamSch[Team],0)),"")</f>
        <v/>
      </c>
      <c r="Y1853" s="6" cm="1">
        <f t="array" ref="Y1853">IF(Y1852="Num",1,IF(Y1852="","",IF(Y1852+1&gt;TotalNumRegGames*2,"",Y1852+1)))</f>
        <v>1852</v>
      </c>
    </row>
    <row r="1854" spans="1:25" ht="13.35" customHeight="1" x14ac:dyDescent="0.3">
      <c r="A1854" s="6" cm="1">
        <f t="array" ref="A18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391</v>
      </c>
      <c r="B1854" s="6" cm="1">
        <f t="array" ref="B18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4" s="6">
        <f>IFERROR(INDEX([1]!tblSchedule[Week Game Scheduled],MATCH(tblTeamSch[[#This Row],[Game Num]],[1]!tblSchedule[GameNum],0)),"")</f>
        <v>50</v>
      </c>
      <c r="D1854" s="6">
        <f>IFERROR(INDEX([1]!tblSchedule[Round],MATCH(tblTeamSch[[#This Row],[Game Num]],[1]!tblSchedule[GameNum],0)),"")</f>
        <v>2</v>
      </c>
      <c r="E1854" s="6">
        <f>IFERROR(INDEX([1]!tblSchedule[Rnd Sch],MATCH(tblTeamSch[[#This Row],[Game Num]],[1]!tblSchedule[GameNum],0)),"")</f>
        <v>2</v>
      </c>
      <c r="F1854" s="6" t="str">
        <f>IFERROR(INDEX([1]!tblSchedule[DLC],MATCH(tblTeamSch[[#This Row],[Game Num]],[1]!tblSchedule[GameNum],0)),"")</f>
        <v>6B3</v>
      </c>
      <c r="G1854" s="7" t="str">
        <f>IFERROR(INDEX([1]!tblSchedule[Facility],MATCH(tblTeamSch[[#This Row],[Game Num]],[1]!tblSchedule[GameNum],0)),"")</f>
        <v>St. Athanasius Hornets Nest (gym)</v>
      </c>
      <c r="H1854" s="8">
        <f>IFERROR(INDEX([1]!tblSchedule[Game Date],MATCH(tblTeamSch[[#This Row],[Game Num]],[1]!tblSchedule[GameNum],0)),"")</f>
        <v>46004</v>
      </c>
      <c r="I1854" s="9">
        <f>IFERROR(INDEX([1]!tblSchedule[Game Time],MATCH(tblTeamSch[[#This Row],[Game Num]],[1]!tblSchedule[GameNum],0)),"")</f>
        <v>0.5</v>
      </c>
      <c r="J1854" s="10" t="str">
        <f>IFERROR(INDEX([1]!tblTeams[Organization],MATCH(tblTeamSch[[#This Row],[Team]],[1]!tblTeams[Team],0)),"")</f>
        <v>St. Michael</v>
      </c>
      <c r="K1854" s="10" t="str">
        <f>IFERROR(INDEX([1]!tblOrg[Abbr],MATCH(tblTeamSch[[#This Row],[Org]],[1]!tblOrg[Organization],0)),"")</f>
        <v>Mich</v>
      </c>
      <c r="L1854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4" s="10" t="str">
        <f>IFERROR(INDEX(IF(tblTeamSch[[#This Row],[1vs2]]=1,[1]!tblSchedule[Team 2 Name],[1]!tblSchedule[Team 1 Name]),MATCH(tblTeamSch[[#This Row],[Game Num]],[1]!tblSchedule[GameNum],0)),"")</f>
        <v>Holy Trinity BB 5/6B #3 Blue</v>
      </c>
      <c r="N1854" s="6"/>
      <c r="O1854" s="6"/>
      <c r="P1854" s="6"/>
      <c r="Q1854" s="6">
        <f>INDEX([1]!tblSchedule[Home Game],MATCH(tblTeamSch[[#This Row],[Game Num]],[1]!tblSchedule[GameNum],0))</f>
        <v>0</v>
      </c>
      <c r="R1854" s="7" t="e">
        <f>IF(COUNTIFS(tblTeamSch[Team],tblTeamSch[[#This Row],[Team]],#REF!,1)&gt;1,"Y","")</f>
        <v>#REF!</v>
      </c>
      <c r="S1854" s="6">
        <f>INDEX([1]!tblLoc[Score],MATCH(INDEX([1]!tblOrg[Loc],MATCH(tblTeamSch[[#This Row],[Org]],[1]!tblOrg[Organization],0)),[1]!tblLoc[Loc],0))</f>
        <v>7</v>
      </c>
      <c r="T1854" s="6" t="e">
        <f>INDEX([1]!tblLoc[Score],MATCH(INDEX([1]!tblOrg[Loc],MATCH(#REF!,[1]!tblOrg[Abbr],0)),[1]!tblLoc[Loc],0))</f>
        <v>#REF!</v>
      </c>
      <c r="U1854" s="6">
        <f>IFERROR(INDEX([1]!tblLoc[Score],MATCH(INDEX([1]!tblOrg[Loc],MATCH(INDEX(FacList,MATCH(tblTeamSch[[#This Row],[Facility]],INDEX(FacList,,1),0),3),[1]!tblOrg[Org Num],0)),[1]!tblLoc[Loc],0)),"")</f>
        <v>7</v>
      </c>
      <c r="V1854" s="6">
        <f>IF(OR(tblTeamSch[[#This Row],[Court]]="",tblTeamSch[[#This Row],[Home]]&gt;0),0,IF(tblTeamSch[[#This Row],[Court]]&lt;10,0,IF(tblTeamSch[[#This Row],[Home Court]]=10,0,10)))</f>
        <v>0</v>
      </c>
      <c r="W1854" s="6" t="e">
        <f>COUNTIFS(tblTeamSch[Travel Score for Game],10,tblTeamSch[Home],0,#REF!,#REF!)</f>
        <v>#REF!</v>
      </c>
      <c r="X1854" s="6" t="str">
        <f>IFERROR(INDEX(tblTeamSch[Overall Travel Score],MATCH(tblTeamSch[[#This Row],[Opponent]],tblTeamSch[Team],0)),"")</f>
        <v/>
      </c>
      <c r="Y1854" s="6" cm="1">
        <f t="array" ref="Y1854">IF(Y1853="Num",1,IF(Y1853="","",IF(Y1853+1&gt;TotalNumRegGames*2,"",Y1853+1)))</f>
        <v>1853</v>
      </c>
    </row>
    <row r="1855" spans="1:25" ht="13.35" customHeight="1" x14ac:dyDescent="0.3">
      <c r="A1855" s="6" cm="1">
        <f t="array" ref="A18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403</v>
      </c>
      <c r="B1855" s="6" cm="1">
        <f t="array" ref="B18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55" s="6">
        <f>IFERROR(INDEX([1]!tblSchedule[Week Game Scheduled],MATCH(tblTeamSch[[#This Row],[Game Num]],[1]!tblSchedule[GameNum],0)),"")</f>
        <v>6</v>
      </c>
      <c r="D1855" s="6">
        <f>IFERROR(INDEX([1]!tblSchedule[Round],MATCH(tblTeamSch[[#This Row],[Game Num]],[1]!tblSchedule[GameNum],0)),"")</f>
        <v>3</v>
      </c>
      <c r="E1855" s="6">
        <f>IFERROR(INDEX([1]!tblSchedule[Rnd Sch],MATCH(tblTeamSch[[#This Row],[Game Num]],[1]!tblSchedule[GameNum],0)),"")</f>
        <v>3</v>
      </c>
      <c r="F1855" s="6" t="str">
        <f>IFERROR(INDEX([1]!tblSchedule[DLC],MATCH(tblTeamSch[[#This Row],[Game Num]],[1]!tblSchedule[GameNum],0)),"")</f>
        <v>6B3</v>
      </c>
      <c r="G1855" s="7" t="str">
        <f>IFERROR(INDEX([1]!tblSchedule[Facility],MATCH(tblTeamSch[[#This Row],[Game Num]],[1]!tblSchedule[GameNum],0)),"")</f>
        <v>St. Michael Community Center</v>
      </c>
      <c r="H1855" s="8">
        <f>IFERROR(INDEX([1]!tblSchedule[Game Date],MATCH(tblTeamSch[[#This Row],[Game Num]],[1]!tblSchedule[GameNum],0)),"")</f>
        <v>46026</v>
      </c>
      <c r="I1855" s="9">
        <f>IFERROR(INDEX([1]!tblSchedule[Game Time],MATCH(tblTeamSch[[#This Row],[Game Num]],[1]!tblSchedule[GameNum],0)),"")</f>
        <v>0.625</v>
      </c>
      <c r="J1855" s="10" t="str">
        <f>IFERROR(INDEX([1]!tblTeams[Organization],MATCH(tblTeamSch[[#This Row],[Team]],[1]!tblTeams[Team],0)),"")</f>
        <v>St. Michael</v>
      </c>
      <c r="K1855" s="10" t="str">
        <f>IFERROR(INDEX([1]!tblOrg[Abbr],MATCH(tblTeamSch[[#This Row],[Org]],[1]!tblOrg[Organization],0)),"")</f>
        <v>Mich</v>
      </c>
      <c r="L1855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5" s="10" t="str">
        <f>IFERROR(INDEX(IF(tblTeamSch[[#This Row],[1vs2]]=1,[1]!tblSchedule[Team 2 Name],[1]!tblSchedule[Team 1 Name]),MATCH(tblTeamSch[[#This Row],[Game Num]],[1]!tblSchedule[GameNum],0)),"")</f>
        <v>Holy Spirit BBB 6#3</v>
      </c>
      <c r="N1855" s="6"/>
      <c r="O1855" s="6"/>
      <c r="P1855" s="6"/>
      <c r="Q1855" s="6">
        <f>INDEX([1]!tblSchedule[Home Game],MATCH(tblTeamSch[[#This Row],[Game Num]],[1]!tblSchedule[GameNum],0))</f>
        <v>1</v>
      </c>
      <c r="R1855" s="7" t="e">
        <f>IF(COUNTIFS(tblTeamSch[Team],tblTeamSch[[#This Row],[Team]],#REF!,1)&gt;1,"Y","")</f>
        <v>#REF!</v>
      </c>
      <c r="S1855" s="6">
        <f>INDEX([1]!tblLoc[Score],MATCH(INDEX([1]!tblOrg[Loc],MATCH(tblTeamSch[[#This Row],[Org]],[1]!tblOrg[Organization],0)),[1]!tblLoc[Loc],0))</f>
        <v>7</v>
      </c>
      <c r="T1855" s="6" t="e">
        <f>INDEX([1]!tblLoc[Score],MATCH(INDEX([1]!tblOrg[Loc],MATCH(#REF!,[1]!tblOrg[Abbr],0)),[1]!tblLoc[Loc],0))</f>
        <v>#REF!</v>
      </c>
      <c r="U1855" s="6">
        <f>IFERROR(INDEX([1]!tblLoc[Score],MATCH(INDEX([1]!tblOrg[Loc],MATCH(INDEX(FacList,MATCH(tblTeamSch[[#This Row],[Facility]],INDEX(FacList,,1),0),3),[1]!tblOrg[Org Num],0)),[1]!tblLoc[Loc],0)),"")</f>
        <v>7</v>
      </c>
      <c r="V1855" s="6">
        <f>IF(OR(tblTeamSch[[#This Row],[Court]]="",tblTeamSch[[#This Row],[Home]]&gt;0),0,IF(tblTeamSch[[#This Row],[Court]]&lt;10,0,IF(tblTeamSch[[#This Row],[Home Court]]=10,0,10)))</f>
        <v>0</v>
      </c>
      <c r="W1855" s="6" t="e">
        <f>COUNTIFS(tblTeamSch[Travel Score for Game],10,tblTeamSch[Home],0,#REF!,#REF!)</f>
        <v>#REF!</v>
      </c>
      <c r="X1855" s="6" t="str">
        <f>IFERROR(INDEX(tblTeamSch[Overall Travel Score],MATCH(tblTeamSch[[#This Row],[Opponent]],tblTeamSch[Team],0)),"")</f>
        <v/>
      </c>
      <c r="Y1855" s="6" cm="1">
        <f t="array" ref="Y1855">IF(Y1854="Num",1,IF(Y1854="","",IF(Y1854+1&gt;TotalNumRegGames*2,"",Y1854+1)))</f>
        <v>1854</v>
      </c>
    </row>
    <row r="1856" spans="1:25" ht="13.35" customHeight="1" x14ac:dyDescent="0.3">
      <c r="A1856" s="6" cm="1">
        <f t="array" ref="A18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417</v>
      </c>
      <c r="B1856" s="6" cm="1">
        <f t="array" ref="B18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56" s="6">
        <f>IFERROR(INDEX([1]!tblSchedule[Week Game Scheduled],MATCH(tblTeamSch[[#This Row],[Game Num]],[1]!tblSchedule[GameNum],0)),"")</f>
        <v>7</v>
      </c>
      <c r="D1856" s="6">
        <f>IFERROR(INDEX([1]!tblSchedule[Round],MATCH(tblTeamSch[[#This Row],[Game Num]],[1]!tblSchedule[GameNum],0)),"")</f>
        <v>4</v>
      </c>
      <c r="E1856" s="6">
        <f>IFERROR(INDEX([1]!tblSchedule[Rnd Sch],MATCH(tblTeamSch[[#This Row],[Game Num]],[1]!tblSchedule[GameNum],0)),"")</f>
        <v>4</v>
      </c>
      <c r="F1856" s="6" t="str">
        <f>IFERROR(INDEX([1]!tblSchedule[DLC],MATCH(tblTeamSch[[#This Row],[Game Num]],[1]!tblSchedule[GameNum],0)),"")</f>
        <v>6B3</v>
      </c>
      <c r="G1856" s="7" t="str">
        <f>IFERROR(INDEX([1]!tblSchedule[Facility],MATCH(tblTeamSch[[#This Row],[Game Num]],[1]!tblSchedule[GameNum],0)),"")</f>
        <v>Mary Queen of Peace</v>
      </c>
      <c r="H1856" s="8">
        <f>IFERROR(INDEX([1]!tblSchedule[Game Date],MATCH(tblTeamSch[[#This Row],[Game Num]],[1]!tblSchedule[GameNum],0)),"")</f>
        <v>46033</v>
      </c>
      <c r="I1856" s="9">
        <f>IFERROR(INDEX([1]!tblSchedule[Game Time],MATCH(tblTeamSch[[#This Row],[Game Num]],[1]!tblSchedule[GameNum],0)),"")</f>
        <v>0.66666666666666663</v>
      </c>
      <c r="J1856" s="10" t="str">
        <f>IFERROR(INDEX([1]!tblTeams[Organization],MATCH(tblTeamSch[[#This Row],[Team]],[1]!tblTeams[Team],0)),"")</f>
        <v>St. Michael</v>
      </c>
      <c r="K1856" s="10" t="str">
        <f>IFERROR(INDEX([1]!tblOrg[Abbr],MATCH(tblTeamSch[[#This Row],[Org]],[1]!tblOrg[Organization],0)),"")</f>
        <v>Mich</v>
      </c>
      <c r="L1856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6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1856" s="6"/>
      <c r="O1856" s="6"/>
      <c r="P1856" s="6"/>
      <c r="Q1856" s="6">
        <f>INDEX([1]!tblSchedule[Home Game],MATCH(tblTeamSch[[#This Row],[Game Num]],[1]!tblSchedule[GameNum],0))</f>
        <v>0</v>
      </c>
      <c r="R1856" s="7" t="e">
        <f>IF(COUNTIFS(tblTeamSch[Team],tblTeamSch[[#This Row],[Team]],#REF!,1)&gt;1,"Y","")</f>
        <v>#REF!</v>
      </c>
      <c r="S1856" s="6">
        <f>INDEX([1]!tblLoc[Score],MATCH(INDEX([1]!tblOrg[Loc],MATCH(tblTeamSch[[#This Row],[Org]],[1]!tblOrg[Organization],0)),[1]!tblLoc[Loc],0))</f>
        <v>7</v>
      </c>
      <c r="T1856" s="6" t="e">
        <f>INDEX([1]!tblLoc[Score],MATCH(INDEX([1]!tblOrg[Loc],MATCH(#REF!,[1]!tblOrg[Abbr],0)),[1]!tblLoc[Loc],0))</f>
        <v>#REF!</v>
      </c>
      <c r="U1856" s="6">
        <f>IFERROR(INDEX([1]!tblLoc[Score],MATCH(INDEX([1]!tblOrg[Loc],MATCH(INDEX(FacList,MATCH(tblTeamSch[[#This Row],[Facility]],INDEX(FacList,,1),0),3),[1]!tblOrg[Org Num],0)),[1]!tblLoc[Loc],0)),"")</f>
        <v>10</v>
      </c>
      <c r="V1856" s="6">
        <f>IF(OR(tblTeamSch[[#This Row],[Court]]="",tblTeamSch[[#This Row],[Home]]&gt;0),0,IF(tblTeamSch[[#This Row],[Court]]&lt;10,0,IF(tblTeamSch[[#This Row],[Home Court]]=10,0,10)))</f>
        <v>10</v>
      </c>
      <c r="W1856" s="6" t="e">
        <f>COUNTIFS(tblTeamSch[Travel Score for Game],10,tblTeamSch[Home],0,#REF!,#REF!)</f>
        <v>#REF!</v>
      </c>
      <c r="X1856" s="6" t="str">
        <f>IFERROR(INDEX(tblTeamSch[Overall Travel Score],MATCH(tblTeamSch[[#This Row],[Opponent]],tblTeamSch[Team],0)),"")</f>
        <v/>
      </c>
      <c r="Y1856" s="6" cm="1">
        <f t="array" ref="Y1856">IF(Y1855="Num",1,IF(Y1855="","",IF(Y1855+1&gt;TotalNumRegGames*2,"",Y1855+1)))</f>
        <v>1855</v>
      </c>
    </row>
    <row r="1857" spans="1:25" ht="13.35" customHeight="1" x14ac:dyDescent="0.3">
      <c r="A1857" s="6" cm="1">
        <f t="array" ref="A18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429</v>
      </c>
      <c r="B1857" s="6" cm="1">
        <f t="array" ref="B18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57" s="6">
        <f>IFERROR(INDEX([1]!tblSchedule[Week Game Scheduled],MATCH(tblTeamSch[[#This Row],[Game Num]],[1]!tblSchedule[GameNum],0)),"")</f>
        <v>8</v>
      </c>
      <c r="D1857" s="6">
        <f>IFERROR(INDEX([1]!tblSchedule[Round],MATCH(tblTeamSch[[#This Row],[Game Num]],[1]!tblSchedule[GameNum],0)),"")</f>
        <v>5</v>
      </c>
      <c r="E1857" s="6">
        <f>IFERROR(INDEX([1]!tblSchedule[Rnd Sch],MATCH(tblTeamSch[[#This Row],[Game Num]],[1]!tblSchedule[GameNum],0)),"")</f>
        <v>5</v>
      </c>
      <c r="F1857" s="6" t="str">
        <f>IFERROR(INDEX([1]!tblSchedule[DLC],MATCH(tblTeamSch[[#This Row],[Game Num]],[1]!tblSchedule[GameNum],0)),"")</f>
        <v>6B3</v>
      </c>
      <c r="G1857" s="7" t="str">
        <f>IFERROR(INDEX([1]!tblSchedule[Facility],MATCH(tblTeamSch[[#This Row],[Game Num]],[1]!tblSchedule[GameNum],0)),"")</f>
        <v>Holy Trinity Parish School</v>
      </c>
      <c r="H1857" s="8">
        <f>IFERROR(INDEX([1]!tblSchedule[Game Date],MATCH(tblTeamSch[[#This Row],[Game Num]],[1]!tblSchedule[GameNum],0)),"")</f>
        <v>46040</v>
      </c>
      <c r="I1857" s="9">
        <f>IFERROR(INDEX([1]!tblSchedule[Game Time],MATCH(tblTeamSch[[#This Row],[Game Num]],[1]!tblSchedule[GameNum],0)),"")</f>
        <v>0.66666666666666663</v>
      </c>
      <c r="J1857" s="10" t="str">
        <f>IFERROR(INDEX([1]!tblTeams[Organization],MATCH(tblTeamSch[[#This Row],[Team]],[1]!tblTeams[Team],0)),"")</f>
        <v>St. Michael</v>
      </c>
      <c r="K1857" s="10" t="str">
        <f>IFERROR(INDEX([1]!tblOrg[Abbr],MATCH(tblTeamSch[[#This Row],[Org]],[1]!tblOrg[Organization],0)),"")</f>
        <v>Mich</v>
      </c>
      <c r="L1857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7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1857" s="6"/>
      <c r="O1857" s="6"/>
      <c r="P1857" s="6"/>
      <c r="Q1857" s="6">
        <f>INDEX([1]!tblSchedule[Home Game],MATCH(tblTeamSch[[#This Row],[Game Num]],[1]!tblSchedule[GameNum],0))</f>
        <v>1</v>
      </c>
      <c r="R1857" s="7" t="e">
        <f>IF(COUNTIFS(tblTeamSch[Team],tblTeamSch[[#This Row],[Team]],#REF!,1)&gt;1,"Y","")</f>
        <v>#REF!</v>
      </c>
      <c r="S1857" s="6">
        <f>INDEX([1]!tblLoc[Score],MATCH(INDEX([1]!tblOrg[Loc],MATCH(tblTeamSch[[#This Row],[Org]],[1]!tblOrg[Organization],0)),[1]!tblLoc[Loc],0))</f>
        <v>7</v>
      </c>
      <c r="T1857" s="6" t="e">
        <f>INDEX([1]!tblLoc[Score],MATCH(INDEX([1]!tblOrg[Loc],MATCH(#REF!,[1]!tblOrg[Abbr],0)),[1]!tblLoc[Loc],0))</f>
        <v>#REF!</v>
      </c>
      <c r="U1857" s="6">
        <f>IFERROR(INDEX([1]!tblLoc[Score],MATCH(INDEX([1]!tblOrg[Loc],MATCH(INDEX(FacList,MATCH(tblTeamSch[[#This Row],[Facility]],INDEX(FacList,,1),0),3),[1]!tblOrg[Org Num],0)),[1]!tblLoc[Loc],0)),"")</f>
        <v>0</v>
      </c>
      <c r="V1857" s="6">
        <f>IF(OR(tblTeamSch[[#This Row],[Court]]="",tblTeamSch[[#This Row],[Home]]&gt;0),0,IF(tblTeamSch[[#This Row],[Court]]&lt;10,0,IF(tblTeamSch[[#This Row],[Home Court]]=10,0,10)))</f>
        <v>0</v>
      </c>
      <c r="W1857" s="6" t="e">
        <f>COUNTIFS(tblTeamSch[Travel Score for Game],10,tblTeamSch[Home],0,#REF!,#REF!)</f>
        <v>#REF!</v>
      </c>
      <c r="X1857" s="6" t="str">
        <f>IFERROR(INDEX(tblTeamSch[Overall Travel Score],MATCH(tblTeamSch[[#This Row],[Opponent]],tblTeamSch[Team],0)),"")</f>
        <v/>
      </c>
      <c r="Y1857" s="6" cm="1">
        <f t="array" ref="Y1857">IF(Y1856="Num",1,IF(Y1856="","",IF(Y1856+1&gt;TotalNumRegGames*2,"",Y1856+1)))</f>
        <v>1856</v>
      </c>
    </row>
    <row r="1858" spans="1:25" ht="13.35" customHeight="1" x14ac:dyDescent="0.3">
      <c r="A1858" s="6" cm="1">
        <f t="array" ref="A18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441</v>
      </c>
      <c r="B1858" s="6" cm="1">
        <f t="array" ref="B18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58" s="6">
        <f>IFERROR(INDEX([1]!tblSchedule[Week Game Scheduled],MATCH(tblTeamSch[[#This Row],[Game Num]],[1]!tblSchedule[GameNum],0)),"")</f>
        <v>9</v>
      </c>
      <c r="D1858" s="6">
        <f>IFERROR(INDEX([1]!tblSchedule[Round],MATCH(tblTeamSch[[#This Row],[Game Num]],[1]!tblSchedule[GameNum],0)),"")</f>
        <v>6</v>
      </c>
      <c r="E1858" s="6">
        <f>IFERROR(INDEX([1]!tblSchedule[Rnd Sch],MATCH(tblTeamSch[[#This Row],[Game Num]],[1]!tblSchedule[GameNum],0)),"")</f>
        <v>6</v>
      </c>
      <c r="F1858" s="6" t="str">
        <f>IFERROR(INDEX([1]!tblSchedule[DLC],MATCH(tblTeamSch[[#This Row],[Game Num]],[1]!tblSchedule[GameNum],0)),"")</f>
        <v>6B3</v>
      </c>
      <c r="G1858" s="7" t="str">
        <f>IFERROR(INDEX([1]!tblSchedule[Facility],MATCH(tblTeamSch[[#This Row],[Game Num]],[1]!tblSchedule[GameNum],0)),"")</f>
        <v>St. Nicholas Academy Gym</v>
      </c>
      <c r="H1858" s="8">
        <f>IFERROR(INDEX([1]!tblSchedule[Game Date],MATCH(tblTeamSch[[#This Row],[Game Num]],[1]!tblSchedule[GameNum],0)),"")</f>
        <v>46047</v>
      </c>
      <c r="I1858" s="9">
        <f>IFERROR(INDEX([1]!tblSchedule[Game Time],MATCH(tblTeamSch[[#This Row],[Game Num]],[1]!tblSchedule[GameNum],0)),"")</f>
        <v>0.66666666666666663</v>
      </c>
      <c r="J1858" s="10" t="str">
        <f>IFERROR(INDEX([1]!tblTeams[Organization],MATCH(tblTeamSch[[#This Row],[Team]],[1]!tblTeams[Team],0)),"")</f>
        <v>St. Michael</v>
      </c>
      <c r="K1858" s="10" t="str">
        <f>IFERROR(INDEX([1]!tblOrg[Abbr],MATCH(tblTeamSch[[#This Row],[Org]],[1]!tblOrg[Organization],0)),"")</f>
        <v>Mich</v>
      </c>
      <c r="L1858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8" s="10" t="str">
        <f>IFERROR(INDEX(IF(tblTeamSch[[#This Row],[1vs2]]=1,[1]!tblSchedule[Team 2 Name],[1]!tblSchedule[Team 1 Name]),MATCH(tblTeamSch[[#This Row],[Game Num]],[1]!tblSchedule[GameNum],0)),"")</f>
        <v>St. Albert BB 6B #3 White</v>
      </c>
      <c r="N1858" s="6"/>
      <c r="O1858" s="6"/>
      <c r="P1858" s="6"/>
      <c r="Q1858" s="6">
        <f>INDEX([1]!tblSchedule[Home Game],MATCH(tblTeamSch[[#This Row],[Game Num]],[1]!tblSchedule[GameNum],0))</f>
        <v>0</v>
      </c>
      <c r="R1858" s="7" t="e">
        <f>IF(COUNTIFS(tblTeamSch[Team],tblTeamSch[[#This Row],[Team]],#REF!,1)&gt;1,"Y","")</f>
        <v>#REF!</v>
      </c>
      <c r="S1858" s="6">
        <f>INDEX([1]!tblLoc[Score],MATCH(INDEX([1]!tblOrg[Loc],MATCH(tblTeamSch[[#This Row],[Org]],[1]!tblOrg[Organization],0)),[1]!tblLoc[Loc],0))</f>
        <v>7</v>
      </c>
      <c r="T1858" s="6" t="e">
        <f>INDEX([1]!tblLoc[Score],MATCH(INDEX([1]!tblOrg[Loc],MATCH(#REF!,[1]!tblOrg[Abbr],0)),[1]!tblLoc[Loc],0))</f>
        <v>#REF!</v>
      </c>
      <c r="U1858" s="6">
        <f>IFERROR(INDEX([1]!tblLoc[Score],MATCH(INDEX([1]!tblOrg[Loc],MATCH(INDEX(FacList,MATCH(tblTeamSch[[#This Row],[Facility]],INDEX(FacList,,1),0),3),[1]!tblOrg[Org Num],0)),[1]!tblLoc[Loc],0)),"")</f>
        <v>10</v>
      </c>
      <c r="V1858" s="6">
        <f>IF(OR(tblTeamSch[[#This Row],[Court]]="",tblTeamSch[[#This Row],[Home]]&gt;0),0,IF(tblTeamSch[[#This Row],[Court]]&lt;10,0,IF(tblTeamSch[[#This Row],[Home Court]]=10,0,10)))</f>
        <v>10</v>
      </c>
      <c r="W1858" s="6" t="e">
        <f>COUNTIFS(tblTeamSch[Travel Score for Game],10,tblTeamSch[Home],0,#REF!,#REF!)</f>
        <v>#REF!</v>
      </c>
      <c r="X1858" s="6" t="str">
        <f>IFERROR(INDEX(tblTeamSch[Overall Travel Score],MATCH(tblTeamSch[[#This Row],[Opponent]],tblTeamSch[Team],0)),"")</f>
        <v/>
      </c>
      <c r="Y1858" s="6" cm="1">
        <f t="array" ref="Y1858">IF(Y1857="Num",1,IF(Y1857="","",IF(Y1857+1&gt;TotalNumRegGames*2,"",Y1857+1)))</f>
        <v>1857</v>
      </c>
    </row>
    <row r="1859" spans="1:25" ht="13.35" customHeight="1" x14ac:dyDescent="0.3">
      <c r="A1859" s="6" cm="1">
        <f t="array" ref="A18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453</v>
      </c>
      <c r="B1859" s="6" cm="1">
        <f t="array" ref="B18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59" s="6">
        <f>IFERROR(INDEX([1]!tblSchedule[Week Game Scheduled],MATCH(tblTeamSch[[#This Row],[Game Num]],[1]!tblSchedule[GameNum],0)),"")</f>
        <v>10</v>
      </c>
      <c r="D1859" s="6">
        <f>IFERROR(INDEX([1]!tblSchedule[Round],MATCH(tblTeamSch[[#This Row],[Game Num]],[1]!tblSchedule[GameNum],0)),"")</f>
        <v>7</v>
      </c>
      <c r="E1859" s="6">
        <f>IFERROR(INDEX([1]!tblSchedule[Rnd Sch],MATCH(tblTeamSch[[#This Row],[Game Num]],[1]!tblSchedule[GameNum],0)),"")</f>
        <v>7</v>
      </c>
      <c r="F1859" s="6" t="str">
        <f>IFERROR(INDEX([1]!tblSchedule[DLC],MATCH(tblTeamSch[[#This Row],[Game Num]],[1]!tblSchedule[GameNum],0)),"")</f>
        <v>6B3</v>
      </c>
      <c r="G1859" s="7" t="str">
        <f>IFERROR(INDEX([1]!tblSchedule[Facility],MATCH(tblTeamSch[[#This Row],[Game Num]],[1]!tblSchedule[GameNum],0)),"")</f>
        <v>St. Margaret Mary PAC (smaller gym)</v>
      </c>
      <c r="H1859" s="8">
        <f>IFERROR(INDEX([1]!tblSchedule[Game Date],MATCH(tblTeamSch[[#This Row],[Game Num]],[1]!tblSchedule[GameNum],0)),"")</f>
        <v>46054</v>
      </c>
      <c r="I1859" s="9">
        <f>IFERROR(INDEX([1]!tblSchedule[Game Time],MATCH(tblTeamSch[[#This Row],[Game Num]],[1]!tblSchedule[GameNum],0)),"")</f>
        <v>0.64583333333333337</v>
      </c>
      <c r="J1859" s="10" t="str">
        <f>IFERROR(INDEX([1]!tblTeams[Organization],MATCH(tblTeamSch[[#This Row],[Team]],[1]!tblTeams[Team],0)),"")</f>
        <v>St. Michael</v>
      </c>
      <c r="K1859" s="10" t="str">
        <f>IFERROR(INDEX([1]!tblOrg[Abbr],MATCH(tblTeamSch[[#This Row],[Org]],[1]!tblOrg[Organization],0)),"")</f>
        <v>Mich</v>
      </c>
      <c r="L1859" s="10" t="str">
        <f>IFERROR(INDEX(IF(tblTeamSch[[#This Row],[1vs2]]=1,[1]!tblSchedule[Team 1 Name],[1]!tblSchedule[Team 2 Name]),MATCH(tblTeamSch[[#This Row],[Game Num]],[1]!tblSchedule[GameNum],0)),"")</f>
        <v>St Michael BB 6B#3 Black</v>
      </c>
      <c r="M1859" s="10" t="str">
        <f>IFERROR(INDEX(IF(tblTeamSch[[#This Row],[1vs2]]=1,[1]!tblSchedule[Team 2 Name],[1]!tblSchedule[Team 1 Name]),MATCH(tblTeamSch[[#This Row],[Game Num]],[1]!tblSchedule[GameNum],0)),"")</f>
        <v>St. Margaret Mary BB 6B#3 White</v>
      </c>
      <c r="N1859" s="6"/>
      <c r="O1859" s="6"/>
      <c r="P1859" s="6"/>
      <c r="Q1859" s="6">
        <f>INDEX([1]!tblSchedule[Home Game],MATCH(tblTeamSch[[#This Row],[Game Num]],[1]!tblSchedule[GameNum],0))</f>
        <v>1</v>
      </c>
      <c r="R1859" s="7" t="e">
        <f>IF(COUNTIFS(tblTeamSch[Team],tblTeamSch[[#This Row],[Team]],#REF!,1)&gt;1,"Y","")</f>
        <v>#REF!</v>
      </c>
      <c r="S1859" s="6">
        <f>INDEX([1]!tblLoc[Score],MATCH(INDEX([1]!tblOrg[Loc],MATCH(tblTeamSch[[#This Row],[Org]],[1]!tblOrg[Organization],0)),[1]!tblLoc[Loc],0))</f>
        <v>7</v>
      </c>
      <c r="T1859" s="6" t="e">
        <f>INDEX([1]!tblLoc[Score],MATCH(INDEX([1]!tblOrg[Loc],MATCH(#REF!,[1]!tblOrg[Abbr],0)),[1]!tblLoc[Loc],0))</f>
        <v>#REF!</v>
      </c>
      <c r="U1859" s="6">
        <f>IFERROR(INDEX([1]!tblLoc[Score],MATCH(INDEX([1]!tblOrg[Loc],MATCH(INDEX(FacList,MATCH(tblTeamSch[[#This Row],[Facility]],INDEX(FacList,,1),0),3),[1]!tblOrg[Org Num],0)),[1]!tblLoc[Loc],0)),"")</f>
        <v>0</v>
      </c>
      <c r="V1859" s="6">
        <f>IF(OR(tblTeamSch[[#This Row],[Court]]="",tblTeamSch[[#This Row],[Home]]&gt;0),0,IF(tblTeamSch[[#This Row],[Court]]&lt;10,0,IF(tblTeamSch[[#This Row],[Home Court]]=10,0,10)))</f>
        <v>0</v>
      </c>
      <c r="W1859" s="6" t="e">
        <f>COUNTIFS(tblTeamSch[Travel Score for Game],10,tblTeamSch[Home],0,#REF!,#REF!)</f>
        <v>#REF!</v>
      </c>
      <c r="X1859" s="6" t="str">
        <f>IFERROR(INDEX(tblTeamSch[Overall Travel Score],MATCH(tblTeamSch[[#This Row],[Opponent]],tblTeamSch[Team],0)),"")</f>
        <v/>
      </c>
      <c r="Y1859" s="6" cm="1">
        <f t="array" ref="Y1859">IF(Y1858="Num",1,IF(Y1858="","",IF(Y1858+1&gt;TotalNumRegGames*2,"",Y1858+1)))</f>
        <v>1858</v>
      </c>
    </row>
    <row r="1860" spans="1:25" ht="13.35" customHeight="1" x14ac:dyDescent="0.3">
      <c r="A1860" s="6" cm="1">
        <f t="array" ref="A18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371</v>
      </c>
      <c r="B1860" s="6" cm="1">
        <f t="array" ref="B18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60" s="6">
        <f>IFERROR(INDEX([1]!tblSchedule[Week Game Scheduled],MATCH(tblTeamSch[[#This Row],[Game Num]],[1]!tblSchedule[GameNum],0)),"")</f>
        <v>50</v>
      </c>
      <c r="D1860" s="6">
        <f>IFERROR(INDEX([1]!tblSchedule[Round],MATCH(tblTeamSch[[#This Row],[Game Num]],[1]!tblSchedule[GameNum],0)),"")</f>
        <v>1</v>
      </c>
      <c r="E1860" s="6">
        <f>IFERROR(INDEX([1]!tblSchedule[Rnd Sch],MATCH(tblTeamSch[[#This Row],[Game Num]],[1]!tblSchedule[GameNum],0)),"")</f>
        <v>1</v>
      </c>
      <c r="F1860" s="6" t="str">
        <f>IFERROR(INDEX([1]!tblSchedule[DLC],MATCH(tblTeamSch[[#This Row],[Game Num]],[1]!tblSchedule[GameNum],0)),"")</f>
        <v>6B3</v>
      </c>
      <c r="G1860" s="7" t="str">
        <f>IFERROR(INDEX([1]!tblSchedule[Facility],MATCH(tblTeamSch[[#This Row],[Game Num]],[1]!tblSchedule[GameNum],0)),"")</f>
        <v>St. Agnes Gym</v>
      </c>
      <c r="H1860" s="8">
        <f>IFERROR(INDEX([1]!tblSchedule[Game Date],MATCH(tblTeamSch[[#This Row],[Game Num]],[1]!tblSchedule[GameNum],0)),"")</f>
        <v>45998</v>
      </c>
      <c r="I1860" s="9">
        <f>IFERROR(INDEX([1]!tblSchedule[Game Time],MATCH(tblTeamSch[[#This Row],[Game Num]],[1]!tblSchedule[GameNum],0)),"")</f>
        <v>0.625</v>
      </c>
      <c r="J1860" s="10" t="str">
        <f>IFERROR(INDEX([1]!tblTeams[Organization],MATCH(tblTeamSch[[#This Row],[Team]],[1]!tblTeams[Team],0)),"")</f>
        <v>St. Michael</v>
      </c>
      <c r="K1860" s="10" t="str">
        <f>IFERROR(INDEX([1]!tblOrg[Abbr],MATCH(tblTeamSch[[#This Row],[Org]],[1]!tblOrg[Organization],0)),"")</f>
        <v>Mich</v>
      </c>
      <c r="L1860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0" s="10" t="str">
        <f>IFERROR(INDEX(IF(tblTeamSch[[#This Row],[1vs2]]=1,[1]!tblSchedule[Team 2 Name],[1]!tblSchedule[Team 1 Name]),MATCH(tblTeamSch[[#This Row],[Game Num]],[1]!tblSchedule[GameNum],0)),"")</f>
        <v>St Agnes BB 6B#3</v>
      </c>
      <c r="N1860" s="6"/>
      <c r="O1860" s="6"/>
      <c r="P1860" s="6"/>
      <c r="Q1860" s="6">
        <f>INDEX([1]!tblSchedule[Home Game],MATCH(tblTeamSch[[#This Row],[Game Num]],[1]!tblSchedule[GameNum],0))</f>
        <v>1</v>
      </c>
      <c r="R1860" s="7" t="e">
        <f>IF(COUNTIFS(tblTeamSch[Team],tblTeamSch[[#This Row],[Team]],#REF!,1)&gt;1,"Y","")</f>
        <v>#REF!</v>
      </c>
      <c r="S1860" s="6">
        <f>INDEX([1]!tblLoc[Score],MATCH(INDEX([1]!tblOrg[Loc],MATCH(tblTeamSch[[#This Row],[Org]],[1]!tblOrg[Organization],0)),[1]!tblLoc[Loc],0))</f>
        <v>7</v>
      </c>
      <c r="T1860" s="6" t="e">
        <f>INDEX([1]!tblLoc[Score],MATCH(INDEX([1]!tblOrg[Loc],MATCH(#REF!,[1]!tblOrg[Abbr],0)),[1]!tblLoc[Loc],0))</f>
        <v>#REF!</v>
      </c>
      <c r="U1860" s="6">
        <f>IFERROR(INDEX([1]!tblLoc[Score],MATCH(INDEX([1]!tblOrg[Loc],MATCH(INDEX(FacList,MATCH(tblTeamSch[[#This Row],[Facility]],INDEX(FacList,,1),0),3),[1]!tblOrg[Org Num],0)),[1]!tblLoc[Loc],0)),"")</f>
        <v>0</v>
      </c>
      <c r="V1860" s="6">
        <f>IF(OR(tblTeamSch[[#This Row],[Court]]="",tblTeamSch[[#This Row],[Home]]&gt;0),0,IF(tblTeamSch[[#This Row],[Court]]&lt;10,0,IF(tblTeamSch[[#This Row],[Home Court]]=10,0,10)))</f>
        <v>0</v>
      </c>
      <c r="W1860" s="6" t="e">
        <f>COUNTIFS(tblTeamSch[Travel Score for Game],10,tblTeamSch[Home],0,#REF!,#REF!)</f>
        <v>#REF!</v>
      </c>
      <c r="X1860" s="6" t="str">
        <f>IFERROR(INDEX(tblTeamSch[Overall Travel Score],MATCH(tblTeamSch[[#This Row],[Opponent]],tblTeamSch[Team],0)),"")</f>
        <v/>
      </c>
      <c r="Y1860" s="6" cm="1">
        <f t="array" ref="Y1860">IF(Y1859="Num",1,IF(Y1859="","",IF(Y1859+1&gt;TotalNumRegGames*2,"",Y1859+1)))</f>
        <v>1859</v>
      </c>
    </row>
    <row r="1861" spans="1:25" ht="13.35" customHeight="1" x14ac:dyDescent="0.3">
      <c r="A1861" s="6" cm="1">
        <f t="array" ref="A18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383</v>
      </c>
      <c r="B1861" s="6" cm="1">
        <f t="array" ref="B18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1" s="6">
        <f>IFERROR(INDEX([1]!tblSchedule[Week Game Scheduled],MATCH(tblTeamSch[[#This Row],[Game Num]],[1]!tblSchedule[GameNum],0)),"")</f>
        <v>50</v>
      </c>
      <c r="D1861" s="6">
        <f>IFERROR(INDEX([1]!tblSchedule[Round],MATCH(tblTeamSch[[#This Row],[Game Num]],[1]!tblSchedule[GameNum],0)),"")</f>
        <v>2</v>
      </c>
      <c r="E1861" s="6">
        <f>IFERROR(INDEX([1]!tblSchedule[Rnd Sch],MATCH(tblTeamSch[[#This Row],[Game Num]],[1]!tblSchedule[GameNum],0)),"")</f>
        <v>2</v>
      </c>
      <c r="F1861" s="6" t="str">
        <f>IFERROR(INDEX([1]!tblSchedule[DLC],MATCH(tblTeamSch[[#This Row],[Game Num]],[1]!tblSchedule[GameNum],0)),"")</f>
        <v>6B3</v>
      </c>
      <c r="G1861" s="7" t="str">
        <f>IFERROR(INDEX([1]!tblSchedule[Facility],MATCH(tblTeamSch[[#This Row],[Game Num]],[1]!tblSchedule[GameNum],0)),"")</f>
        <v>St. Michael Community Center</v>
      </c>
      <c r="H1861" s="8">
        <f>IFERROR(INDEX([1]!tblSchedule[Game Date],MATCH(tblTeamSch[[#This Row],[Game Num]],[1]!tblSchedule[GameNum],0)),"")</f>
        <v>46004</v>
      </c>
      <c r="I1861" s="9">
        <f>IFERROR(INDEX([1]!tblSchedule[Game Time],MATCH(tblTeamSch[[#This Row],[Game Num]],[1]!tblSchedule[GameNum],0)),"")</f>
        <v>0.375</v>
      </c>
      <c r="J1861" s="10" t="str">
        <f>IFERROR(INDEX([1]!tblTeams[Organization],MATCH(tblTeamSch[[#This Row],[Team]],[1]!tblTeams[Team],0)),"")</f>
        <v>St. Michael</v>
      </c>
      <c r="K1861" s="10" t="str">
        <f>IFERROR(INDEX([1]!tblOrg[Abbr],MATCH(tblTeamSch[[#This Row],[Org]],[1]!tblOrg[Organization],0)),"")</f>
        <v>Mich</v>
      </c>
      <c r="L1861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1" s="10" t="str">
        <f>IFERROR(INDEX(IF(tblTeamSch[[#This Row],[1vs2]]=1,[1]!tblSchedule[Team 2 Name],[1]!tblSchedule[Team 1 Name]),MATCH(tblTeamSch[[#This Row],[Game Num]],[1]!tblSchedule[GameNum],0)),"")</f>
        <v>Notre Dame Academy BB 5/6 Boys #3 Blue</v>
      </c>
      <c r="N1861" s="6"/>
      <c r="O1861" s="6"/>
      <c r="P1861" s="6"/>
      <c r="Q1861" s="6">
        <f>INDEX([1]!tblSchedule[Home Game],MATCH(tblTeamSch[[#This Row],[Game Num]],[1]!tblSchedule[GameNum],0))</f>
        <v>1</v>
      </c>
      <c r="R1861" s="7" t="e">
        <f>IF(COUNTIFS(tblTeamSch[Team],tblTeamSch[[#This Row],[Team]],#REF!,1)&gt;1,"Y","")</f>
        <v>#REF!</v>
      </c>
      <c r="S1861" s="6">
        <f>INDEX([1]!tblLoc[Score],MATCH(INDEX([1]!tblOrg[Loc],MATCH(tblTeamSch[[#This Row],[Org]],[1]!tblOrg[Organization],0)),[1]!tblLoc[Loc],0))</f>
        <v>7</v>
      </c>
      <c r="T1861" s="6" t="e">
        <f>INDEX([1]!tblLoc[Score],MATCH(INDEX([1]!tblOrg[Loc],MATCH(#REF!,[1]!tblOrg[Abbr],0)),[1]!tblLoc[Loc],0))</f>
        <v>#REF!</v>
      </c>
      <c r="U1861" s="6">
        <f>IFERROR(INDEX([1]!tblLoc[Score],MATCH(INDEX([1]!tblOrg[Loc],MATCH(INDEX(FacList,MATCH(tblTeamSch[[#This Row],[Facility]],INDEX(FacList,,1),0),3),[1]!tblOrg[Org Num],0)),[1]!tblLoc[Loc],0)),"")</f>
        <v>7</v>
      </c>
      <c r="V1861" s="6">
        <f>IF(OR(tblTeamSch[[#This Row],[Court]]="",tblTeamSch[[#This Row],[Home]]&gt;0),0,IF(tblTeamSch[[#This Row],[Court]]&lt;10,0,IF(tblTeamSch[[#This Row],[Home Court]]=10,0,10)))</f>
        <v>0</v>
      </c>
      <c r="W1861" s="6" t="e">
        <f>COUNTIFS(tblTeamSch[Travel Score for Game],10,tblTeamSch[Home],0,#REF!,#REF!)</f>
        <v>#REF!</v>
      </c>
      <c r="X1861" s="6" t="str">
        <f>IFERROR(INDEX(tblTeamSch[Overall Travel Score],MATCH(tblTeamSch[[#This Row],[Opponent]],tblTeamSch[Team],0)),"")</f>
        <v/>
      </c>
      <c r="Y1861" s="6" cm="1">
        <f t="array" ref="Y1861">IF(Y1860="Num",1,IF(Y1860="","",IF(Y1860+1&gt;TotalNumRegGames*2,"",Y1860+1)))</f>
        <v>1860</v>
      </c>
    </row>
    <row r="1862" spans="1:25" ht="13.35" customHeight="1" x14ac:dyDescent="0.3">
      <c r="A1862" s="6" cm="1">
        <f t="array" ref="A18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394</v>
      </c>
      <c r="B1862" s="6" cm="1">
        <f t="array" ref="B18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62" s="6">
        <f>IFERROR(INDEX([1]!tblSchedule[Week Game Scheduled],MATCH(tblTeamSch[[#This Row],[Game Num]],[1]!tblSchedule[GameNum],0)),"")</f>
        <v>6</v>
      </c>
      <c r="D1862" s="6">
        <f>IFERROR(INDEX([1]!tblSchedule[Round],MATCH(tblTeamSch[[#This Row],[Game Num]],[1]!tblSchedule[GameNum],0)),"")</f>
        <v>3</v>
      </c>
      <c r="E1862" s="6">
        <f>IFERROR(INDEX([1]!tblSchedule[Rnd Sch],MATCH(tblTeamSch[[#This Row],[Game Num]],[1]!tblSchedule[GameNum],0)),"")</f>
        <v>3</v>
      </c>
      <c r="F1862" s="6" t="str">
        <f>IFERROR(INDEX([1]!tblSchedule[DLC],MATCH(tblTeamSch[[#This Row],[Game Num]],[1]!tblSchedule[GameNum],0)),"")</f>
        <v>6B3</v>
      </c>
      <c r="G1862" s="7" t="str">
        <f>IFERROR(INDEX([1]!tblSchedule[Facility],MATCH(tblTeamSch[[#This Row],[Game Num]],[1]!tblSchedule[GameNum],0)),"")</f>
        <v>Holy Trinity Parish School</v>
      </c>
      <c r="H1862" s="8">
        <f>IFERROR(INDEX([1]!tblSchedule[Game Date],MATCH(tblTeamSch[[#This Row],[Game Num]],[1]!tblSchedule[GameNum],0)),"")</f>
        <v>46026</v>
      </c>
      <c r="I1862" s="9">
        <f>IFERROR(INDEX([1]!tblSchedule[Game Time],MATCH(tblTeamSch[[#This Row],[Game Num]],[1]!tblSchedule[GameNum],0)),"")</f>
        <v>0.625</v>
      </c>
      <c r="J1862" s="10" t="str">
        <f>IFERROR(INDEX([1]!tblTeams[Organization],MATCH(tblTeamSch[[#This Row],[Team]],[1]!tblTeams[Team],0)),"")</f>
        <v>St. Michael</v>
      </c>
      <c r="K1862" s="10" t="str">
        <f>IFERROR(INDEX([1]!tblOrg[Abbr],MATCH(tblTeamSch[[#This Row],[Org]],[1]!tblOrg[Organization],0)),"")</f>
        <v>Mich</v>
      </c>
      <c r="L1862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2" s="10" t="str">
        <f>IFERROR(INDEX(IF(tblTeamSch[[#This Row],[1vs2]]=1,[1]!tblSchedule[Team 2 Name],[1]!tblSchedule[Team 1 Name]),MATCH(tblTeamSch[[#This Row],[Game Num]],[1]!tblSchedule[GameNum],0)),"")</f>
        <v>Holy Trinity BB 5/6B #3 Green</v>
      </c>
      <c r="N1862" s="6"/>
      <c r="O1862" s="6"/>
      <c r="P1862" s="6"/>
      <c r="Q1862" s="6">
        <f>INDEX([1]!tblSchedule[Home Game],MATCH(tblTeamSch[[#This Row],[Game Num]],[1]!tblSchedule[GameNum],0))</f>
        <v>1</v>
      </c>
      <c r="R1862" s="7" t="e">
        <f>IF(COUNTIFS(tblTeamSch[Team],tblTeamSch[[#This Row],[Team]],#REF!,1)&gt;1,"Y","")</f>
        <v>#REF!</v>
      </c>
      <c r="S1862" s="6">
        <f>INDEX([1]!tblLoc[Score],MATCH(INDEX([1]!tblOrg[Loc],MATCH(tblTeamSch[[#This Row],[Org]],[1]!tblOrg[Organization],0)),[1]!tblLoc[Loc],0))</f>
        <v>7</v>
      </c>
      <c r="T1862" s="6" t="e">
        <f>INDEX([1]!tblLoc[Score],MATCH(INDEX([1]!tblOrg[Loc],MATCH(#REF!,[1]!tblOrg[Abbr],0)),[1]!tblLoc[Loc],0))</f>
        <v>#REF!</v>
      </c>
      <c r="U1862" s="6">
        <f>IFERROR(INDEX([1]!tblLoc[Score],MATCH(INDEX([1]!tblOrg[Loc],MATCH(INDEX(FacList,MATCH(tblTeamSch[[#This Row],[Facility]],INDEX(FacList,,1),0),3),[1]!tblOrg[Org Num],0)),[1]!tblLoc[Loc],0)),"")</f>
        <v>0</v>
      </c>
      <c r="V1862" s="6">
        <f>IF(OR(tblTeamSch[[#This Row],[Court]]="",tblTeamSch[[#This Row],[Home]]&gt;0),0,IF(tblTeamSch[[#This Row],[Court]]&lt;10,0,IF(tblTeamSch[[#This Row],[Home Court]]=10,0,10)))</f>
        <v>0</v>
      </c>
      <c r="W1862" s="6" t="e">
        <f>COUNTIFS(tblTeamSch[Travel Score for Game],10,tblTeamSch[Home],0,#REF!,#REF!)</f>
        <v>#REF!</v>
      </c>
      <c r="X1862" s="6" t="str">
        <f>IFERROR(INDEX(tblTeamSch[Overall Travel Score],MATCH(tblTeamSch[[#This Row],[Opponent]],tblTeamSch[Team],0)),"")</f>
        <v/>
      </c>
      <c r="Y1862" s="6" cm="1">
        <f t="array" ref="Y1862">IF(Y1861="Num",1,IF(Y1861="","",IF(Y1861+1&gt;TotalNumRegGames*2,"",Y1861+1)))</f>
        <v>1861</v>
      </c>
    </row>
    <row r="1863" spans="1:25" ht="13.35" customHeight="1" x14ac:dyDescent="0.3">
      <c r="A1863" s="6" cm="1">
        <f t="array" ref="A18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408</v>
      </c>
      <c r="B1863" s="6" cm="1">
        <f t="array" ref="B18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3" s="6">
        <f>IFERROR(INDEX([1]!tblSchedule[Week Game Scheduled],MATCH(tblTeamSch[[#This Row],[Game Num]],[1]!tblSchedule[GameNum],0)),"")</f>
        <v>7</v>
      </c>
      <c r="D1863" s="6">
        <f>IFERROR(INDEX([1]!tblSchedule[Round],MATCH(tblTeamSch[[#This Row],[Game Num]],[1]!tblSchedule[GameNum],0)),"")</f>
        <v>4</v>
      </c>
      <c r="E1863" s="6">
        <f>IFERROR(INDEX([1]!tblSchedule[Rnd Sch],MATCH(tblTeamSch[[#This Row],[Game Num]],[1]!tblSchedule[GameNum],0)),"")</f>
        <v>4</v>
      </c>
      <c r="F1863" s="6" t="str">
        <f>IFERROR(INDEX([1]!tblSchedule[DLC],MATCH(tblTeamSch[[#This Row],[Game Num]],[1]!tblSchedule[GameNum],0)),"")</f>
        <v>6B3</v>
      </c>
      <c r="G1863" s="7" t="str">
        <f>IFERROR(INDEX([1]!tblSchedule[Facility],MATCH(tblTeamSch[[#This Row],[Game Num]],[1]!tblSchedule[GameNum],0)),"")</f>
        <v>Mary Queen of Peace</v>
      </c>
      <c r="H1863" s="8">
        <f>IFERROR(INDEX([1]!tblSchedule[Game Date],MATCH(tblTeamSch[[#This Row],[Game Num]],[1]!tblSchedule[GameNum],0)),"")</f>
        <v>46033</v>
      </c>
      <c r="I1863" s="9">
        <f>IFERROR(INDEX([1]!tblSchedule[Game Time],MATCH(tblTeamSch[[#This Row],[Game Num]],[1]!tblSchedule[GameNum],0)),"")</f>
        <v>0.58333333333333337</v>
      </c>
      <c r="J1863" s="10" t="str">
        <f>IFERROR(INDEX([1]!tblTeams[Organization],MATCH(tblTeamSch[[#This Row],[Team]],[1]!tblTeams[Team],0)),"")</f>
        <v>St. Michael</v>
      </c>
      <c r="K1863" s="10" t="str">
        <f>IFERROR(INDEX([1]!tblOrg[Abbr],MATCH(tblTeamSch[[#This Row],[Org]],[1]!tblOrg[Organization],0)),"")</f>
        <v>Mich</v>
      </c>
      <c r="L1863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3" s="10" t="str">
        <f>IFERROR(INDEX(IF(tblTeamSch[[#This Row],[1vs2]]=1,[1]!tblSchedule[Team 2 Name],[1]!tblSchedule[Team 1 Name]),MATCH(tblTeamSch[[#This Row],[Game Num]],[1]!tblSchedule[GameNum],0)),"")</f>
        <v>St. Mary BB 6B - White</v>
      </c>
      <c r="N1863" s="6"/>
      <c r="O1863" s="6"/>
      <c r="P1863" s="6"/>
      <c r="Q1863" s="6">
        <f>INDEX([1]!tblSchedule[Home Game],MATCH(tblTeamSch[[#This Row],[Game Num]],[1]!tblSchedule[GameNum],0))</f>
        <v>0</v>
      </c>
      <c r="R1863" s="7" t="e">
        <f>IF(COUNTIFS(tblTeamSch[Team],tblTeamSch[[#This Row],[Team]],#REF!,1)&gt;1,"Y","")</f>
        <v>#REF!</v>
      </c>
      <c r="S1863" s="6">
        <f>INDEX([1]!tblLoc[Score],MATCH(INDEX([1]!tblOrg[Loc],MATCH(tblTeamSch[[#This Row],[Org]],[1]!tblOrg[Organization],0)),[1]!tblLoc[Loc],0))</f>
        <v>7</v>
      </c>
      <c r="T1863" s="6" t="e">
        <f>INDEX([1]!tblLoc[Score],MATCH(INDEX([1]!tblOrg[Loc],MATCH(#REF!,[1]!tblOrg[Abbr],0)),[1]!tblLoc[Loc],0))</f>
        <v>#REF!</v>
      </c>
      <c r="U1863" s="6">
        <f>IFERROR(INDEX([1]!tblLoc[Score],MATCH(INDEX([1]!tblOrg[Loc],MATCH(INDEX(FacList,MATCH(tblTeamSch[[#This Row],[Facility]],INDEX(FacList,,1),0),3),[1]!tblOrg[Org Num],0)),[1]!tblLoc[Loc],0)),"")</f>
        <v>10</v>
      </c>
      <c r="V1863" s="6">
        <f>IF(OR(tblTeamSch[[#This Row],[Court]]="",tblTeamSch[[#This Row],[Home]]&gt;0),0,IF(tblTeamSch[[#This Row],[Court]]&lt;10,0,IF(tblTeamSch[[#This Row],[Home Court]]=10,0,10)))</f>
        <v>10</v>
      </c>
      <c r="W1863" s="6" t="e">
        <f>COUNTIFS(tblTeamSch[Travel Score for Game],10,tblTeamSch[Home],0,#REF!,#REF!)</f>
        <v>#REF!</v>
      </c>
      <c r="X1863" s="6" t="str">
        <f>IFERROR(INDEX(tblTeamSch[Overall Travel Score],MATCH(tblTeamSch[[#This Row],[Opponent]],tblTeamSch[Team],0)),"")</f>
        <v/>
      </c>
      <c r="Y1863" s="6" cm="1">
        <f t="array" ref="Y1863">IF(Y1862="Num",1,IF(Y1862="","",IF(Y1862+1&gt;TotalNumRegGames*2,"",Y1862+1)))</f>
        <v>1862</v>
      </c>
    </row>
    <row r="1864" spans="1:25" ht="13.35" customHeight="1" x14ac:dyDescent="0.3">
      <c r="A1864" s="6" cm="1">
        <f t="array" ref="A18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420</v>
      </c>
      <c r="B1864" s="6" cm="1">
        <f t="array" ref="B18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4" s="6">
        <f>IFERROR(INDEX([1]!tblSchedule[Week Game Scheduled],MATCH(tblTeamSch[[#This Row],[Game Num]],[1]!tblSchedule[GameNum],0)),"")</f>
        <v>8</v>
      </c>
      <c r="D1864" s="6">
        <f>IFERROR(INDEX([1]!tblSchedule[Round],MATCH(tblTeamSch[[#This Row],[Game Num]],[1]!tblSchedule[GameNum],0)),"")</f>
        <v>5</v>
      </c>
      <c r="E1864" s="6">
        <f>IFERROR(INDEX([1]!tblSchedule[Rnd Sch],MATCH(tblTeamSch[[#This Row],[Game Num]],[1]!tblSchedule[GameNum],0)),"")</f>
        <v>5</v>
      </c>
      <c r="F1864" s="6" t="str">
        <f>IFERROR(INDEX([1]!tblSchedule[DLC],MATCH(tblTeamSch[[#This Row],[Game Num]],[1]!tblSchedule[GameNum],0)),"")</f>
        <v>6B3</v>
      </c>
      <c r="G1864" s="7" t="str">
        <f>IFERROR(INDEX([1]!tblSchedule[Facility],MATCH(tblTeamSch[[#This Row],[Game Num]],[1]!tblSchedule[GameNum],0)),"")</f>
        <v>Saint Bernard Parish Hall</v>
      </c>
      <c r="H1864" s="8">
        <f>IFERROR(INDEX([1]!tblSchedule[Game Date],MATCH(tblTeamSch[[#This Row],[Game Num]],[1]!tblSchedule[GameNum],0)),"")</f>
        <v>46040</v>
      </c>
      <c r="I1864" s="9">
        <f>IFERROR(INDEX([1]!tblSchedule[Game Time],MATCH(tblTeamSch[[#This Row],[Game Num]],[1]!tblSchedule[GameNum],0)),"")</f>
        <v>0.58333333333333337</v>
      </c>
      <c r="J1864" s="10" t="str">
        <f>IFERROR(INDEX([1]!tblTeams[Organization],MATCH(tblTeamSch[[#This Row],[Team]],[1]!tblTeams[Team],0)),"")</f>
        <v>St. Michael</v>
      </c>
      <c r="K1864" s="10" t="str">
        <f>IFERROR(INDEX([1]!tblOrg[Abbr],MATCH(tblTeamSch[[#This Row],[Org]],[1]!tblOrg[Organization],0)),"")</f>
        <v>Mich</v>
      </c>
      <c r="L1864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4" s="10" t="str">
        <f>IFERROR(INDEX(IF(tblTeamSch[[#This Row],[1vs2]]=1,[1]!tblSchedule[Team 2 Name],[1]!tblSchedule[Team 1 Name]),MATCH(tblTeamSch[[#This Row],[Game Num]],[1]!tblSchedule[GameNum],0)),"")</f>
        <v>St Bernard BB 6B#3</v>
      </c>
      <c r="N1864" s="6"/>
      <c r="O1864" s="6"/>
      <c r="P1864" s="6"/>
      <c r="Q1864" s="6">
        <f>INDEX([1]!tblSchedule[Home Game],MATCH(tblTeamSch[[#This Row],[Game Num]],[1]!tblSchedule[GameNum],0))</f>
        <v>1</v>
      </c>
      <c r="R1864" s="7" t="e">
        <f>IF(COUNTIFS(tblTeamSch[Team],tblTeamSch[[#This Row],[Team]],#REF!,1)&gt;1,"Y","")</f>
        <v>#REF!</v>
      </c>
      <c r="S1864" s="6">
        <f>INDEX([1]!tblLoc[Score],MATCH(INDEX([1]!tblOrg[Loc],MATCH(tblTeamSch[[#This Row],[Org]],[1]!tblOrg[Organization],0)),[1]!tblLoc[Loc],0))</f>
        <v>7</v>
      </c>
      <c r="T1864" s="6" t="e">
        <f>INDEX([1]!tblLoc[Score],MATCH(INDEX([1]!tblOrg[Loc],MATCH(#REF!,[1]!tblOrg[Abbr],0)),[1]!tblLoc[Loc],0))</f>
        <v>#REF!</v>
      </c>
      <c r="U1864" s="6">
        <f>IFERROR(INDEX([1]!tblLoc[Score],MATCH(INDEX([1]!tblOrg[Loc],MATCH(INDEX(FacList,MATCH(tblTeamSch[[#This Row],[Facility]],INDEX(FacList,,1),0),3),[1]!tblOrg[Org Num],0)),[1]!tblLoc[Loc],0)),"")</f>
        <v>7</v>
      </c>
      <c r="V1864" s="6">
        <f>IF(OR(tblTeamSch[[#This Row],[Court]]="",tblTeamSch[[#This Row],[Home]]&gt;0),0,IF(tblTeamSch[[#This Row],[Court]]&lt;10,0,IF(tblTeamSch[[#This Row],[Home Court]]=10,0,10)))</f>
        <v>0</v>
      </c>
      <c r="W1864" s="6" t="e">
        <f>COUNTIFS(tblTeamSch[Travel Score for Game],10,tblTeamSch[Home],0,#REF!,#REF!)</f>
        <v>#REF!</v>
      </c>
      <c r="X1864" s="6" t="str">
        <f>IFERROR(INDEX(tblTeamSch[Overall Travel Score],MATCH(tblTeamSch[[#This Row],[Opponent]],tblTeamSch[Team],0)),"")</f>
        <v/>
      </c>
      <c r="Y1864" s="6" cm="1">
        <f t="array" ref="Y1864">IF(Y1863="Num",1,IF(Y1863="","",IF(Y1863+1&gt;TotalNumRegGames*2,"",Y1863+1)))</f>
        <v>1863</v>
      </c>
    </row>
    <row r="1865" spans="1:25" ht="13.35" customHeight="1" x14ac:dyDescent="0.3">
      <c r="A1865" s="6" cm="1">
        <f t="array" ref="A18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432</v>
      </c>
      <c r="B1865" s="6" cm="1">
        <f t="array" ref="B18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5" s="6">
        <f>IFERROR(INDEX([1]!tblSchedule[Week Game Scheduled],MATCH(tblTeamSch[[#This Row],[Game Num]],[1]!tblSchedule[GameNum],0)),"")</f>
        <v>9</v>
      </c>
      <c r="D1865" s="6">
        <f>IFERROR(INDEX([1]!tblSchedule[Round],MATCH(tblTeamSch[[#This Row],[Game Num]],[1]!tblSchedule[GameNum],0)),"")</f>
        <v>6</v>
      </c>
      <c r="E1865" s="6">
        <f>IFERROR(INDEX([1]!tblSchedule[Rnd Sch],MATCH(tblTeamSch[[#This Row],[Game Num]],[1]!tblSchedule[GameNum],0)),"")</f>
        <v>6</v>
      </c>
      <c r="F1865" s="6" t="str">
        <f>IFERROR(INDEX([1]!tblSchedule[DLC],MATCH(tblTeamSch[[#This Row],[Game Num]],[1]!tblSchedule[GameNum],0)),"")</f>
        <v>6B3</v>
      </c>
      <c r="G1865" s="7" t="str">
        <f>IFERROR(INDEX([1]!tblSchedule[Facility],MATCH(tblTeamSch[[#This Row],[Game Num]],[1]!tblSchedule[GameNum],0)),"")</f>
        <v>St. Margaret Mary PAC (smaller gym)</v>
      </c>
      <c r="H1865" s="8">
        <f>IFERROR(INDEX([1]!tblSchedule[Game Date],MATCH(tblTeamSch[[#This Row],[Game Num]],[1]!tblSchedule[GameNum],0)),"")</f>
        <v>46047</v>
      </c>
      <c r="I1865" s="9">
        <f>IFERROR(INDEX([1]!tblSchedule[Game Time],MATCH(tblTeamSch[[#This Row],[Game Num]],[1]!tblSchedule[GameNum],0)),"")</f>
        <v>0.5625</v>
      </c>
      <c r="J1865" s="10" t="str">
        <f>IFERROR(INDEX([1]!tblTeams[Organization],MATCH(tblTeamSch[[#This Row],[Team]],[1]!tblTeams[Team],0)),"")</f>
        <v>St. Michael</v>
      </c>
      <c r="K1865" s="10" t="str">
        <f>IFERROR(INDEX([1]!tblOrg[Abbr],MATCH(tblTeamSch[[#This Row],[Org]],[1]!tblOrg[Organization],0)),"")</f>
        <v>Mich</v>
      </c>
      <c r="L1865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5" s="10" t="str">
        <f>IFERROR(INDEX(IF(tblTeamSch[[#This Row],[1vs2]]=1,[1]!tblSchedule[Team 2 Name],[1]!tblSchedule[Team 1 Name]),MATCH(tblTeamSch[[#This Row],[Game Num]],[1]!tblSchedule[GameNum],0)),"")</f>
        <v>St. Margaret Mary BB 6B#3 Red</v>
      </c>
      <c r="N1865" s="6"/>
      <c r="O1865" s="6"/>
      <c r="P1865" s="6"/>
      <c r="Q1865" s="6">
        <f>INDEX([1]!tblSchedule[Home Game],MATCH(tblTeamSch[[#This Row],[Game Num]],[1]!tblSchedule[GameNum],0))</f>
        <v>1</v>
      </c>
      <c r="R1865" s="7" t="e">
        <f>IF(COUNTIFS(tblTeamSch[Team],tblTeamSch[[#This Row],[Team]],#REF!,1)&gt;1,"Y","")</f>
        <v>#REF!</v>
      </c>
      <c r="S1865" s="6">
        <f>INDEX([1]!tblLoc[Score],MATCH(INDEX([1]!tblOrg[Loc],MATCH(tblTeamSch[[#This Row],[Org]],[1]!tblOrg[Organization],0)),[1]!tblLoc[Loc],0))</f>
        <v>7</v>
      </c>
      <c r="T1865" s="6" t="e">
        <f>INDEX([1]!tblLoc[Score],MATCH(INDEX([1]!tblOrg[Loc],MATCH(#REF!,[1]!tblOrg[Abbr],0)),[1]!tblLoc[Loc],0))</f>
        <v>#REF!</v>
      </c>
      <c r="U1865" s="6">
        <f>IFERROR(INDEX([1]!tblLoc[Score],MATCH(INDEX([1]!tblOrg[Loc],MATCH(INDEX(FacList,MATCH(tblTeamSch[[#This Row],[Facility]],INDEX(FacList,,1),0),3),[1]!tblOrg[Org Num],0)),[1]!tblLoc[Loc],0)),"")</f>
        <v>0</v>
      </c>
      <c r="V1865" s="6">
        <f>IF(OR(tblTeamSch[[#This Row],[Court]]="",tblTeamSch[[#This Row],[Home]]&gt;0),0,IF(tblTeamSch[[#This Row],[Court]]&lt;10,0,IF(tblTeamSch[[#This Row],[Home Court]]=10,0,10)))</f>
        <v>0</v>
      </c>
      <c r="W1865" s="6" t="e">
        <f>COUNTIFS(tblTeamSch[Travel Score for Game],10,tblTeamSch[Home],0,#REF!,#REF!)</f>
        <v>#REF!</v>
      </c>
      <c r="X1865" s="6" t="str">
        <f>IFERROR(INDEX(tblTeamSch[Overall Travel Score],MATCH(tblTeamSch[[#This Row],[Opponent]],tblTeamSch[Team],0)),"")</f>
        <v/>
      </c>
      <c r="Y1865" s="6" cm="1">
        <f t="array" ref="Y1865">IF(Y1864="Num",1,IF(Y1864="","",IF(Y1864+1&gt;TotalNumRegGames*2,"",Y1864+1)))</f>
        <v>1864</v>
      </c>
    </row>
    <row r="1866" spans="1:25" ht="13.35" customHeight="1" x14ac:dyDescent="0.3">
      <c r="A1866" s="6" cm="1">
        <f t="array" ref="A18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444</v>
      </c>
      <c r="B1866" s="6" cm="1">
        <f t="array" ref="B18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6" s="6">
        <f>IFERROR(INDEX([1]!tblSchedule[Week Game Scheduled],MATCH(tblTeamSch[[#This Row],[Game Num]],[1]!tblSchedule[GameNum],0)),"")</f>
        <v>10</v>
      </c>
      <c r="D1866" s="6">
        <f>IFERROR(INDEX([1]!tblSchedule[Round],MATCH(tblTeamSch[[#This Row],[Game Num]],[1]!tblSchedule[GameNum],0)),"")</f>
        <v>7</v>
      </c>
      <c r="E1866" s="6">
        <f>IFERROR(INDEX([1]!tblSchedule[Rnd Sch],MATCH(tblTeamSch[[#This Row],[Game Num]],[1]!tblSchedule[GameNum],0)),"")</f>
        <v>7</v>
      </c>
      <c r="F1866" s="6" t="str">
        <f>IFERROR(INDEX([1]!tblSchedule[DLC],MATCH(tblTeamSch[[#This Row],[Game Num]],[1]!tblSchedule[GameNum],0)),"")</f>
        <v>6B3</v>
      </c>
      <c r="G1866" s="7" t="str">
        <f>IFERROR(INDEX([1]!tblSchedule[Facility],MATCH(tblTeamSch[[#This Row],[Game Num]],[1]!tblSchedule[GameNum],0)),"")</f>
        <v>Saint Andrew Academy Gym</v>
      </c>
      <c r="H1866" s="8">
        <f>IFERROR(INDEX([1]!tblSchedule[Game Date],MATCH(tblTeamSch[[#This Row],[Game Num]],[1]!tblSchedule[GameNum],0)),"")</f>
        <v>46054</v>
      </c>
      <c r="I1866" s="9">
        <f>IFERROR(INDEX([1]!tblSchedule[Game Time],MATCH(tblTeamSch[[#This Row],[Game Num]],[1]!tblSchedule[GameNum],0)),"")</f>
        <v>0.58333333333333337</v>
      </c>
      <c r="J1866" s="10" t="str">
        <f>IFERROR(INDEX([1]!tblTeams[Organization],MATCH(tblTeamSch[[#This Row],[Team]],[1]!tblTeams[Team],0)),"")</f>
        <v>St. Michael</v>
      </c>
      <c r="K1866" s="10" t="str">
        <f>IFERROR(INDEX([1]!tblOrg[Abbr],MATCH(tblTeamSch[[#This Row],[Org]],[1]!tblOrg[Organization],0)),"")</f>
        <v>Mich</v>
      </c>
      <c r="L1866" s="10" t="str">
        <f>IFERROR(INDEX(IF(tblTeamSch[[#This Row],[1vs2]]=1,[1]!tblSchedule[Team 1 Name],[1]!tblSchedule[Team 2 Name]),MATCH(tblTeamSch[[#This Row],[Game Num]],[1]!tblSchedule[GameNum],0)),"")</f>
        <v>St Michael BB 6B#3 Maroon</v>
      </c>
      <c r="M1866" s="10" t="str">
        <f>IFERROR(INDEX(IF(tblTeamSch[[#This Row],[1vs2]]=1,[1]!tblSchedule[Team 2 Name],[1]!tblSchedule[Team 1 Name]),MATCH(tblTeamSch[[#This Row],[Game Num]],[1]!tblSchedule[GameNum],0)),"")</f>
        <v>St. Albert BB 6B #3 Blue</v>
      </c>
      <c r="N1866" s="6"/>
      <c r="O1866" s="6"/>
      <c r="P1866" s="6"/>
      <c r="Q1866" s="6">
        <f>INDEX([1]!tblSchedule[Home Game],MATCH(tblTeamSch[[#This Row],[Game Num]],[1]!tblSchedule[GameNum],0))</f>
        <v>0</v>
      </c>
      <c r="R1866" s="7" t="e">
        <f>IF(COUNTIFS(tblTeamSch[Team],tblTeamSch[[#This Row],[Team]],#REF!,1)&gt;1,"Y","")</f>
        <v>#REF!</v>
      </c>
      <c r="S1866" s="6">
        <f>INDEX([1]!tblLoc[Score],MATCH(INDEX([1]!tblOrg[Loc],MATCH(tblTeamSch[[#This Row],[Org]],[1]!tblOrg[Organization],0)),[1]!tblLoc[Loc],0))</f>
        <v>7</v>
      </c>
      <c r="T1866" s="6" t="e">
        <f>INDEX([1]!tblLoc[Score],MATCH(INDEX([1]!tblOrg[Loc],MATCH(#REF!,[1]!tblOrg[Abbr],0)),[1]!tblLoc[Loc],0))</f>
        <v>#REF!</v>
      </c>
      <c r="U1866" s="6">
        <f>IFERROR(INDEX([1]!tblLoc[Score],MATCH(INDEX([1]!tblOrg[Loc],MATCH(INDEX(FacList,MATCH(tblTeamSch[[#This Row],[Facility]],INDEX(FacList,,1),0),3),[1]!tblOrg[Org Num],0)),[1]!tblLoc[Loc],0)),"")</f>
        <v>10</v>
      </c>
      <c r="V1866" s="6">
        <f>IF(OR(tblTeamSch[[#This Row],[Court]]="",tblTeamSch[[#This Row],[Home]]&gt;0),0,IF(tblTeamSch[[#This Row],[Court]]&lt;10,0,IF(tblTeamSch[[#This Row],[Home Court]]=10,0,10)))</f>
        <v>10</v>
      </c>
      <c r="W1866" s="6" t="e">
        <f>COUNTIFS(tblTeamSch[Travel Score for Game],10,tblTeamSch[Home],0,#REF!,#REF!)</f>
        <v>#REF!</v>
      </c>
      <c r="X1866" s="6" t="str">
        <f>IFERROR(INDEX(tblTeamSch[Overall Travel Score],MATCH(tblTeamSch[[#This Row],[Opponent]],tblTeamSch[Team],0)),"")</f>
        <v/>
      </c>
      <c r="Y1866" s="6" cm="1">
        <f t="array" ref="Y1866">IF(Y1865="Num",1,IF(Y1865="","",IF(Y1865+1&gt;TotalNumRegGames*2,"",Y1865+1)))</f>
        <v>1865</v>
      </c>
    </row>
    <row r="1867" spans="1:25" ht="13.35" customHeight="1" x14ac:dyDescent="0.3">
      <c r="A1867" s="6" cm="1">
        <f t="array" ref="A18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377</v>
      </c>
      <c r="B1867" s="6" cm="1">
        <f t="array" ref="B18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67" s="6">
        <f>IFERROR(INDEX([1]!tblSchedule[Week Game Scheduled],MATCH(tblTeamSch[[#This Row],[Game Num]],[1]!tblSchedule[GameNum],0)),"")</f>
        <v>50</v>
      </c>
      <c r="D1867" s="6">
        <f>IFERROR(INDEX([1]!tblSchedule[Round],MATCH(tblTeamSch[[#This Row],[Game Num]],[1]!tblSchedule[GameNum],0)),"")</f>
        <v>1</v>
      </c>
      <c r="E1867" s="6">
        <f>IFERROR(INDEX([1]!tblSchedule[Rnd Sch],MATCH(tblTeamSch[[#This Row],[Game Num]],[1]!tblSchedule[GameNum],0)),"")</f>
        <v>1</v>
      </c>
      <c r="F1867" s="6" t="str">
        <f>IFERROR(INDEX([1]!tblSchedule[DLC],MATCH(tblTeamSch[[#This Row],[Game Num]],[1]!tblSchedule[GameNum],0)),"")</f>
        <v>6B3</v>
      </c>
      <c r="G1867" s="7" t="str">
        <f>IFERROR(INDEX([1]!tblSchedule[Facility],MATCH(tblTeamSch[[#This Row],[Game Num]],[1]!tblSchedule[GameNum],0)),"")</f>
        <v>St. Michael Community Center</v>
      </c>
      <c r="H1867" s="8">
        <f>IFERROR(INDEX([1]!tblSchedule[Game Date],MATCH(tblTeamSch[[#This Row],[Game Num]],[1]!tblSchedule[GameNum],0)),"")</f>
        <v>45998</v>
      </c>
      <c r="I1867" s="9">
        <f>IFERROR(INDEX([1]!tblSchedule[Game Time],MATCH(tblTeamSch[[#This Row],[Game Num]],[1]!tblSchedule[GameNum],0)),"")</f>
        <v>0.625</v>
      </c>
      <c r="J1867" s="10" t="str">
        <f>IFERROR(INDEX([1]!tblTeams[Organization],MATCH(tblTeamSch[[#This Row],[Team]],[1]!tblTeams[Team],0)),"")</f>
        <v>St. Michael</v>
      </c>
      <c r="K1867" s="10" t="str">
        <f>IFERROR(INDEX([1]!tblOrg[Abbr],MATCH(tblTeamSch[[#This Row],[Org]],[1]!tblOrg[Organization],0)),"")</f>
        <v>Mich</v>
      </c>
      <c r="L1867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67" s="10" t="str">
        <f>IFERROR(INDEX(IF(tblTeamSch[[#This Row],[1vs2]]=1,[1]!tblSchedule[Team 2 Name],[1]!tblSchedule[Team 1 Name]),MATCH(tblTeamSch[[#This Row],[Game Num]],[1]!tblSchedule[GameNum],0)),"")</f>
        <v>St Agnes BB 6B#4</v>
      </c>
      <c r="N1867" s="6"/>
      <c r="O1867" s="6"/>
      <c r="P1867" s="6"/>
      <c r="Q1867" s="6">
        <f>INDEX([1]!tblSchedule[Home Game],MATCH(tblTeamSch[[#This Row],[Game Num]],[1]!tblSchedule[GameNum],0))</f>
        <v>1</v>
      </c>
      <c r="R1867" s="7" t="e">
        <f>IF(COUNTIFS(tblTeamSch[Team],tblTeamSch[[#This Row],[Team]],#REF!,1)&gt;1,"Y","")</f>
        <v>#REF!</v>
      </c>
      <c r="S1867" s="6">
        <f>INDEX([1]!tblLoc[Score],MATCH(INDEX([1]!tblOrg[Loc],MATCH(tblTeamSch[[#This Row],[Org]],[1]!tblOrg[Organization],0)),[1]!tblLoc[Loc],0))</f>
        <v>7</v>
      </c>
      <c r="T1867" s="6" t="e">
        <f>INDEX([1]!tblLoc[Score],MATCH(INDEX([1]!tblOrg[Loc],MATCH(#REF!,[1]!tblOrg[Abbr],0)),[1]!tblLoc[Loc],0))</f>
        <v>#REF!</v>
      </c>
      <c r="U1867" s="6">
        <f>IFERROR(INDEX([1]!tblLoc[Score],MATCH(INDEX([1]!tblOrg[Loc],MATCH(INDEX(FacList,MATCH(tblTeamSch[[#This Row],[Facility]],INDEX(FacList,,1),0),3),[1]!tblOrg[Org Num],0)),[1]!tblLoc[Loc],0)),"")</f>
        <v>7</v>
      </c>
      <c r="V1867" s="6">
        <f>IF(OR(tblTeamSch[[#This Row],[Court]]="",tblTeamSch[[#This Row],[Home]]&gt;0),0,IF(tblTeamSch[[#This Row],[Court]]&lt;10,0,IF(tblTeamSch[[#This Row],[Home Court]]=10,0,10)))</f>
        <v>0</v>
      </c>
      <c r="W1867" s="6" t="e">
        <f>COUNTIFS(tblTeamSch[Travel Score for Game],10,tblTeamSch[Home],0,#REF!,#REF!)</f>
        <v>#REF!</v>
      </c>
      <c r="X1867" s="6" t="str">
        <f>IFERROR(INDEX(tblTeamSch[Overall Travel Score],MATCH(tblTeamSch[[#This Row],[Opponent]],tblTeamSch[Team],0)),"")</f>
        <v/>
      </c>
      <c r="Y1867" s="6" cm="1">
        <f t="array" ref="Y1867">IF(Y1866="Num",1,IF(Y1866="","",IF(Y1866+1&gt;TotalNumRegGames*2,"",Y1866+1)))</f>
        <v>1866</v>
      </c>
    </row>
    <row r="1868" spans="1:25" ht="13.35" customHeight="1" x14ac:dyDescent="0.3">
      <c r="A1868" s="6" cm="1">
        <f t="array" ref="A18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389</v>
      </c>
      <c r="B1868" s="6" cm="1">
        <f t="array" ref="B18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68" s="6">
        <f>IFERROR(INDEX([1]!tblSchedule[Week Game Scheduled],MATCH(tblTeamSch[[#This Row],[Game Num]],[1]!tblSchedule[GameNum],0)),"")</f>
        <v>50</v>
      </c>
      <c r="D1868" s="6">
        <f>IFERROR(INDEX([1]!tblSchedule[Round],MATCH(tblTeamSch[[#This Row],[Game Num]],[1]!tblSchedule[GameNum],0)),"")</f>
        <v>2</v>
      </c>
      <c r="E1868" s="6">
        <f>IFERROR(INDEX([1]!tblSchedule[Rnd Sch],MATCH(tblTeamSch[[#This Row],[Game Num]],[1]!tblSchedule[GameNum],0)),"")</f>
        <v>2</v>
      </c>
      <c r="F1868" s="6" t="str">
        <f>IFERROR(INDEX([1]!tblSchedule[DLC],MATCH(tblTeamSch[[#This Row],[Game Num]],[1]!tblSchedule[GameNum],0)),"")</f>
        <v>6B3</v>
      </c>
      <c r="G1868" s="7" t="str">
        <f>IFERROR(INDEX([1]!tblSchedule[Facility],MATCH(tblTeamSch[[#This Row],[Game Num]],[1]!tblSchedule[GameNum],0)),"")</f>
        <v>St. Gabriel Multi-Purpose Building</v>
      </c>
      <c r="H1868" s="8">
        <f>IFERROR(INDEX([1]!tblSchedule[Game Date],MATCH(tblTeamSch[[#This Row],[Game Num]],[1]!tblSchedule[GameNum],0)),"")</f>
        <v>46004</v>
      </c>
      <c r="I1868" s="9">
        <f>IFERROR(INDEX([1]!tblSchedule[Game Time],MATCH(tblTeamSch[[#This Row],[Game Num]],[1]!tblSchedule[GameNum],0)),"")</f>
        <v>0.41666666666666669</v>
      </c>
      <c r="J1868" s="10" t="str">
        <f>IFERROR(INDEX([1]!tblTeams[Organization],MATCH(tblTeamSch[[#This Row],[Team]],[1]!tblTeams[Team],0)),"")</f>
        <v>St. Michael</v>
      </c>
      <c r="K1868" s="10" t="str">
        <f>IFERROR(INDEX([1]!tblOrg[Abbr],MATCH(tblTeamSch[[#This Row],[Org]],[1]!tblOrg[Organization],0)),"")</f>
        <v>Mich</v>
      </c>
      <c r="L1868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68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1868" s="6"/>
      <c r="O1868" s="6"/>
      <c r="P1868" s="6"/>
      <c r="Q1868" s="6">
        <f>INDEX([1]!tblSchedule[Home Game],MATCH(tblTeamSch[[#This Row],[Game Num]],[1]!tblSchedule[GameNum],0))</f>
        <v>0</v>
      </c>
      <c r="R1868" s="7" t="e">
        <f>IF(COUNTIFS(tblTeamSch[Team],tblTeamSch[[#This Row],[Team]],#REF!,1)&gt;1,"Y","")</f>
        <v>#REF!</v>
      </c>
      <c r="S1868" s="6">
        <f>INDEX([1]!tblLoc[Score],MATCH(INDEX([1]!tblOrg[Loc],MATCH(tblTeamSch[[#This Row],[Org]],[1]!tblOrg[Organization],0)),[1]!tblLoc[Loc],0))</f>
        <v>7</v>
      </c>
      <c r="T1868" s="6" t="e">
        <f>INDEX([1]!tblLoc[Score],MATCH(INDEX([1]!tblOrg[Loc],MATCH(#REF!,[1]!tblOrg[Abbr],0)),[1]!tblLoc[Loc],0))</f>
        <v>#REF!</v>
      </c>
      <c r="U1868" s="6">
        <f>IFERROR(INDEX([1]!tblLoc[Score],MATCH(INDEX([1]!tblOrg[Loc],MATCH(INDEX(FacList,MATCH(tblTeamSch[[#This Row],[Facility]],INDEX(FacList,,1),0),3),[1]!tblOrg[Org Num],0)),[1]!tblLoc[Loc],0)),"")</f>
        <v>7</v>
      </c>
      <c r="V1868" s="6">
        <f>IF(OR(tblTeamSch[[#This Row],[Court]]="",tblTeamSch[[#This Row],[Home]]&gt;0),0,IF(tblTeamSch[[#This Row],[Court]]&lt;10,0,IF(tblTeamSch[[#This Row],[Home Court]]=10,0,10)))</f>
        <v>0</v>
      </c>
      <c r="W1868" s="6" t="e">
        <f>COUNTIFS(tblTeamSch[Travel Score for Game],10,tblTeamSch[Home],0,#REF!,#REF!)</f>
        <v>#REF!</v>
      </c>
      <c r="X1868" s="6" t="str">
        <f>IFERROR(INDEX(tblTeamSch[Overall Travel Score],MATCH(tblTeamSch[[#This Row],[Opponent]],tblTeamSch[Team],0)),"")</f>
        <v/>
      </c>
      <c r="Y1868" s="6" cm="1">
        <f t="array" ref="Y1868">IF(Y1867="Num",1,IF(Y1867="","",IF(Y1867+1&gt;TotalNumRegGames*2,"",Y1867+1)))</f>
        <v>1867</v>
      </c>
    </row>
    <row r="1869" spans="1:25" ht="13.35" customHeight="1" x14ac:dyDescent="0.3">
      <c r="A1869" s="6" cm="1">
        <f t="array" ref="A18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400</v>
      </c>
      <c r="B1869" s="6" cm="1">
        <f t="array" ref="B18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69" s="6">
        <f>IFERROR(INDEX([1]!tblSchedule[Week Game Scheduled],MATCH(tblTeamSch[[#This Row],[Game Num]],[1]!tblSchedule[GameNum],0)),"")</f>
        <v>6</v>
      </c>
      <c r="D1869" s="6">
        <f>IFERROR(INDEX([1]!tblSchedule[Round],MATCH(tblTeamSch[[#This Row],[Game Num]],[1]!tblSchedule[GameNum],0)),"")</f>
        <v>3</v>
      </c>
      <c r="E1869" s="6">
        <f>IFERROR(INDEX([1]!tblSchedule[Rnd Sch],MATCH(tblTeamSch[[#This Row],[Game Num]],[1]!tblSchedule[GameNum],0)),"")</f>
        <v>3</v>
      </c>
      <c r="F1869" s="6" t="str">
        <f>IFERROR(INDEX([1]!tblSchedule[DLC],MATCH(tblTeamSch[[#This Row],[Game Num]],[1]!tblSchedule[GameNum],0)),"")</f>
        <v>6B3</v>
      </c>
      <c r="G1869" s="7" t="str">
        <f>IFERROR(INDEX([1]!tblSchedule[Facility],MATCH(tblTeamSch[[#This Row],[Game Num]],[1]!tblSchedule[GameNum],0)),"")</f>
        <v>St Lawrence</v>
      </c>
      <c r="H1869" s="8">
        <f>IFERROR(INDEX([1]!tblSchedule[Game Date],MATCH(tblTeamSch[[#This Row],[Game Num]],[1]!tblSchedule[GameNum],0)),"")</f>
        <v>46026</v>
      </c>
      <c r="I1869" s="9">
        <f>IFERROR(INDEX([1]!tblSchedule[Game Time],MATCH(tblTeamSch[[#This Row],[Game Num]],[1]!tblSchedule[GameNum],0)),"")</f>
        <v>0.66666666666666663</v>
      </c>
      <c r="J1869" s="10" t="str">
        <f>IFERROR(INDEX([1]!tblTeams[Organization],MATCH(tblTeamSch[[#This Row],[Team]],[1]!tblTeams[Team],0)),"")</f>
        <v>St. Michael</v>
      </c>
      <c r="K1869" s="10" t="str">
        <f>IFERROR(INDEX([1]!tblOrg[Abbr],MATCH(tblTeamSch[[#This Row],[Org]],[1]!tblOrg[Organization],0)),"")</f>
        <v>Mich</v>
      </c>
      <c r="L1869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69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1869" s="6"/>
      <c r="O1869" s="6"/>
      <c r="P1869" s="6"/>
      <c r="Q1869" s="6">
        <f>INDEX([1]!tblSchedule[Home Game],MATCH(tblTeamSch[[#This Row],[Game Num]],[1]!tblSchedule[GameNum],0))</f>
        <v>0</v>
      </c>
      <c r="R1869" s="7" t="e">
        <f>IF(COUNTIFS(tblTeamSch[Team],tblTeamSch[[#This Row],[Team]],#REF!,1)&gt;1,"Y","")</f>
        <v>#REF!</v>
      </c>
      <c r="S1869" s="6">
        <f>INDEX([1]!tblLoc[Score],MATCH(INDEX([1]!tblOrg[Loc],MATCH(tblTeamSch[[#This Row],[Org]],[1]!tblOrg[Organization],0)),[1]!tblLoc[Loc],0))</f>
        <v>7</v>
      </c>
      <c r="T1869" s="6" t="e">
        <f>INDEX([1]!tblLoc[Score],MATCH(INDEX([1]!tblOrg[Loc],MATCH(#REF!,[1]!tblOrg[Abbr],0)),[1]!tblLoc[Loc],0))</f>
        <v>#REF!</v>
      </c>
      <c r="U1869" s="6">
        <f>IFERROR(INDEX([1]!tblLoc[Score],MATCH(INDEX([1]!tblOrg[Loc],MATCH(INDEX(FacList,MATCH(tblTeamSch[[#This Row],[Facility]],INDEX(FacList,,1),0),3),[1]!tblOrg[Org Num],0)),[1]!tblLoc[Loc],0)),"")</f>
        <v>10</v>
      </c>
      <c r="V1869" s="6">
        <f>IF(OR(tblTeamSch[[#This Row],[Court]]="",tblTeamSch[[#This Row],[Home]]&gt;0),0,IF(tblTeamSch[[#This Row],[Court]]&lt;10,0,IF(tblTeamSch[[#This Row],[Home Court]]=10,0,10)))</f>
        <v>10</v>
      </c>
      <c r="W1869" s="6" t="e">
        <f>COUNTIFS(tblTeamSch[Travel Score for Game],10,tblTeamSch[Home],0,#REF!,#REF!)</f>
        <v>#REF!</v>
      </c>
      <c r="X1869" s="6" t="str">
        <f>IFERROR(INDEX(tblTeamSch[Overall Travel Score],MATCH(tblTeamSch[[#This Row],[Opponent]],tblTeamSch[Team],0)),"")</f>
        <v/>
      </c>
      <c r="Y1869" s="6" cm="1">
        <f t="array" ref="Y1869">IF(Y1868="Num",1,IF(Y1868="","",IF(Y1868+1&gt;TotalNumRegGames*2,"",Y1868+1)))</f>
        <v>1868</v>
      </c>
    </row>
    <row r="1870" spans="1:25" ht="13.35" customHeight="1" x14ac:dyDescent="0.3">
      <c r="A1870" s="6" cm="1">
        <f t="array" ref="A18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450</v>
      </c>
      <c r="B1870" s="6" cm="1">
        <f t="array" ref="B18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0" s="6">
        <f>IFERROR(INDEX([1]!tblSchedule[Week Game Scheduled],MATCH(tblTeamSch[[#This Row],[Game Num]],[1]!tblSchedule[GameNum],0)),"")</f>
        <v>6</v>
      </c>
      <c r="D1870" s="6">
        <f>IFERROR(INDEX([1]!tblSchedule[Round],MATCH(tblTeamSch[[#This Row],[Game Num]],[1]!tblSchedule[GameNum],0)),"")</f>
        <v>7</v>
      </c>
      <c r="E1870" s="6">
        <f>IFERROR(INDEX([1]!tblSchedule[Rnd Sch],MATCH(tblTeamSch[[#This Row],[Game Num]],[1]!tblSchedule[GameNum],0)),"")</f>
        <v>4</v>
      </c>
      <c r="F1870" s="6" t="str">
        <f>IFERROR(INDEX([1]!tblSchedule[DLC],MATCH(tblTeamSch[[#This Row],[Game Num]],[1]!tblSchedule[GameNum],0)),"")</f>
        <v>6B3</v>
      </c>
      <c r="G1870" s="7" t="str">
        <f>IFERROR(INDEX([1]!tblSchedule[Facility],MATCH(tblTeamSch[[#This Row],[Game Num]],[1]!tblSchedule[GameNum],0)),"")</f>
        <v>St. Athanasius Hornets Nest (gym)</v>
      </c>
      <c r="H1870" s="8">
        <f>IFERROR(INDEX([1]!tblSchedule[Game Date],MATCH(tblTeamSch[[#This Row],[Game Num]],[1]!tblSchedule[GameNum],0)),"")</f>
        <v>46032</v>
      </c>
      <c r="I1870" s="9">
        <f>IFERROR(INDEX([1]!tblSchedule[Game Time],MATCH(tblTeamSch[[#This Row],[Game Num]],[1]!tblSchedule[GameNum],0)),"")</f>
        <v>0.45833333333333331</v>
      </c>
      <c r="J1870" s="10" t="str">
        <f>IFERROR(INDEX([1]!tblTeams[Organization],MATCH(tblTeamSch[[#This Row],[Team]],[1]!tblTeams[Team],0)),"")</f>
        <v>St. Michael</v>
      </c>
      <c r="K1870" s="10" t="str">
        <f>IFERROR(INDEX([1]!tblOrg[Abbr],MATCH(tblTeamSch[[#This Row],[Org]],[1]!tblOrg[Organization],0)),"")</f>
        <v>Mich</v>
      </c>
      <c r="L1870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70" s="10" t="str">
        <f>IFERROR(INDEX(IF(tblTeamSch[[#This Row],[1vs2]]=1,[1]!tblSchedule[Team 2 Name],[1]!tblSchedule[Team 1 Name]),MATCH(tblTeamSch[[#This Row],[Game Num]],[1]!tblSchedule[GameNum],0)),"")</f>
        <v>St Gabriel Basketball 5/6 C Boys</v>
      </c>
      <c r="N1870" s="6"/>
      <c r="O1870" s="6"/>
      <c r="P1870" s="6"/>
      <c r="Q1870" s="6">
        <f>INDEX([1]!tblSchedule[Home Game],MATCH(tblTeamSch[[#This Row],[Game Num]],[1]!tblSchedule[GameNum],0))</f>
        <v>0</v>
      </c>
      <c r="R1870" s="7" t="e">
        <f>IF(COUNTIFS(tblTeamSch[Team],tblTeamSch[[#This Row],[Team]],#REF!,1)&gt;1,"Y","")</f>
        <v>#REF!</v>
      </c>
      <c r="S1870" s="6">
        <f>INDEX([1]!tblLoc[Score],MATCH(INDEX([1]!tblOrg[Loc],MATCH(tblTeamSch[[#This Row],[Org]],[1]!tblOrg[Organization],0)),[1]!tblLoc[Loc],0))</f>
        <v>7</v>
      </c>
      <c r="T1870" s="6" t="e">
        <f>INDEX([1]!tblLoc[Score],MATCH(INDEX([1]!tblOrg[Loc],MATCH(#REF!,[1]!tblOrg[Abbr],0)),[1]!tblLoc[Loc],0))</f>
        <v>#REF!</v>
      </c>
      <c r="U1870" s="6">
        <f>IFERROR(INDEX([1]!tblLoc[Score],MATCH(INDEX([1]!tblOrg[Loc],MATCH(INDEX(FacList,MATCH(tblTeamSch[[#This Row],[Facility]],INDEX(FacList,,1),0),3),[1]!tblOrg[Org Num],0)),[1]!tblLoc[Loc],0)),"")</f>
        <v>7</v>
      </c>
      <c r="V1870" s="6">
        <f>IF(OR(tblTeamSch[[#This Row],[Court]]="",tblTeamSch[[#This Row],[Home]]&gt;0),0,IF(tblTeamSch[[#This Row],[Court]]&lt;10,0,IF(tblTeamSch[[#This Row],[Home Court]]=10,0,10)))</f>
        <v>0</v>
      </c>
      <c r="W1870" s="6" t="e">
        <f>COUNTIFS(tblTeamSch[Travel Score for Game],10,tblTeamSch[Home],0,#REF!,#REF!)</f>
        <v>#REF!</v>
      </c>
      <c r="X1870" s="6" t="str">
        <f>IFERROR(INDEX(tblTeamSch[Overall Travel Score],MATCH(tblTeamSch[[#This Row],[Opponent]],tblTeamSch[Team],0)),"")</f>
        <v/>
      </c>
      <c r="Y1870" s="6" cm="1">
        <f t="array" ref="Y1870">IF(Y1869="Num",1,IF(Y1869="","",IF(Y1869+1&gt;TotalNumRegGames*2,"",Y1869+1)))</f>
        <v>1869</v>
      </c>
    </row>
    <row r="1871" spans="1:25" ht="13.35" customHeight="1" x14ac:dyDescent="0.3">
      <c r="A1871" s="6" cm="1">
        <f t="array" ref="A18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412</v>
      </c>
      <c r="B1871" s="6" cm="1">
        <f t="array" ref="B18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1" s="6">
        <f>IFERROR(INDEX([1]!tblSchedule[Week Game Scheduled],MATCH(tblTeamSch[[#This Row],[Game Num]],[1]!tblSchedule[GameNum],0)),"")</f>
        <v>7</v>
      </c>
      <c r="D1871" s="6">
        <f>IFERROR(INDEX([1]!tblSchedule[Round],MATCH(tblTeamSch[[#This Row],[Game Num]],[1]!tblSchedule[GameNum],0)),"")</f>
        <v>4</v>
      </c>
      <c r="E1871" s="6">
        <f>IFERROR(INDEX([1]!tblSchedule[Rnd Sch],MATCH(tblTeamSch[[#This Row],[Game Num]],[1]!tblSchedule[GameNum],0)),"")</f>
        <v>4</v>
      </c>
      <c r="F1871" s="6" t="str">
        <f>IFERROR(INDEX([1]!tblSchedule[DLC],MATCH(tblTeamSch[[#This Row],[Game Num]],[1]!tblSchedule[GameNum],0)),"")</f>
        <v>6B3</v>
      </c>
      <c r="G1871" s="7" t="str">
        <f>IFERROR(INDEX([1]!tblSchedule[Facility],MATCH(tblTeamSch[[#This Row],[Game Num]],[1]!tblSchedule[GameNum],0)),"")</f>
        <v>St. John Paul II Community Center (Gym)</v>
      </c>
      <c r="H1871" s="8">
        <f>IFERROR(INDEX([1]!tblSchedule[Game Date],MATCH(tblTeamSch[[#This Row],[Game Num]],[1]!tblSchedule[GameNum],0)),"")</f>
        <v>46033</v>
      </c>
      <c r="I1871" s="9">
        <f>IFERROR(INDEX([1]!tblSchedule[Game Time],MATCH(tblTeamSch[[#This Row],[Game Num]],[1]!tblSchedule[GameNum],0)),"")</f>
        <v>0.625</v>
      </c>
      <c r="J1871" s="10" t="str">
        <f>IFERROR(INDEX([1]!tblTeams[Organization],MATCH(tblTeamSch[[#This Row],[Team]],[1]!tblTeams[Team],0)),"")</f>
        <v>St. Michael</v>
      </c>
      <c r="K1871" s="10" t="str">
        <f>IFERROR(INDEX([1]!tblOrg[Abbr],MATCH(tblTeamSch[[#This Row],[Org]],[1]!tblOrg[Organization],0)),"")</f>
        <v>Mich</v>
      </c>
      <c r="L1871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71" s="10" t="str">
        <f>IFERROR(INDEX(IF(tblTeamSch[[#This Row],[1vs2]]=1,[1]!tblSchedule[Team 2 Name],[1]!tblSchedule[Team 1 Name]),MATCH(tblTeamSch[[#This Row],[Game Num]],[1]!tblSchedule[GameNum],0)),"")</f>
        <v>St. Raphael BB 6B #3</v>
      </c>
      <c r="N1871" s="6"/>
      <c r="O1871" s="6"/>
      <c r="P1871" s="6"/>
      <c r="Q1871" s="6">
        <f>INDEX([1]!tblSchedule[Home Game],MATCH(tblTeamSch[[#This Row],[Game Num]],[1]!tblSchedule[GameNum],0))</f>
        <v>0</v>
      </c>
      <c r="R1871" s="7" t="e">
        <f>IF(COUNTIFS(tblTeamSch[Team],tblTeamSch[[#This Row],[Team]],#REF!,1)&gt;1,"Y","")</f>
        <v>#REF!</v>
      </c>
      <c r="S1871" s="6">
        <f>INDEX([1]!tblLoc[Score],MATCH(INDEX([1]!tblOrg[Loc],MATCH(tblTeamSch[[#This Row],[Org]],[1]!tblOrg[Organization],0)),[1]!tblLoc[Loc],0))</f>
        <v>7</v>
      </c>
      <c r="T1871" s="6" t="e">
        <f>INDEX([1]!tblLoc[Score],MATCH(INDEX([1]!tblOrg[Loc],MATCH(#REF!,[1]!tblOrg[Abbr],0)),[1]!tblLoc[Loc],0))</f>
        <v>#REF!</v>
      </c>
      <c r="U1871" s="6">
        <f>IFERROR(INDEX([1]!tblLoc[Score],MATCH(INDEX([1]!tblOrg[Loc],MATCH(INDEX(FacList,MATCH(tblTeamSch[[#This Row],[Facility]],INDEX(FacList,,1),0),3),[1]!tblOrg[Org Num],0)),[1]!tblLoc[Loc],0)),"")</f>
        <v>0</v>
      </c>
      <c r="V1871" s="6">
        <f>IF(OR(tblTeamSch[[#This Row],[Court]]="",tblTeamSch[[#This Row],[Home]]&gt;0),0,IF(tblTeamSch[[#This Row],[Court]]&lt;10,0,IF(tblTeamSch[[#This Row],[Home Court]]=10,0,10)))</f>
        <v>0</v>
      </c>
      <c r="W1871" s="6" t="e">
        <f>COUNTIFS(tblTeamSch[Travel Score for Game],10,tblTeamSch[Home],0,#REF!,#REF!)</f>
        <v>#REF!</v>
      </c>
      <c r="X1871" s="6" t="str">
        <f>IFERROR(INDEX(tblTeamSch[Overall Travel Score],MATCH(tblTeamSch[[#This Row],[Opponent]],tblTeamSch[Team],0)),"")</f>
        <v/>
      </c>
      <c r="Y1871" s="6" cm="1">
        <f t="array" ref="Y1871">IF(Y1870="Num",1,IF(Y1870="","",IF(Y1870+1&gt;TotalNumRegGames*2,"",Y1870+1)))</f>
        <v>1870</v>
      </c>
    </row>
    <row r="1872" spans="1:25" ht="13.35" customHeight="1" x14ac:dyDescent="0.3">
      <c r="A1872" s="6" cm="1">
        <f t="array" ref="A18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425</v>
      </c>
      <c r="B1872" s="6" cm="1">
        <f t="array" ref="B18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2" s="6">
        <f>IFERROR(INDEX([1]!tblSchedule[Week Game Scheduled],MATCH(tblTeamSch[[#This Row],[Game Num]],[1]!tblSchedule[GameNum],0)),"")</f>
        <v>8</v>
      </c>
      <c r="D1872" s="6">
        <f>IFERROR(INDEX([1]!tblSchedule[Round],MATCH(tblTeamSch[[#This Row],[Game Num]],[1]!tblSchedule[GameNum],0)),"")</f>
        <v>5</v>
      </c>
      <c r="E1872" s="6">
        <f>IFERROR(INDEX([1]!tblSchedule[Rnd Sch],MATCH(tblTeamSch[[#This Row],[Game Num]],[1]!tblSchedule[GameNum],0)),"")</f>
        <v>5</v>
      </c>
      <c r="F1872" s="6" t="str">
        <f>IFERROR(INDEX([1]!tblSchedule[DLC],MATCH(tblTeamSch[[#This Row],[Game Num]],[1]!tblSchedule[GameNum],0)),"")</f>
        <v>6B3</v>
      </c>
      <c r="G1872" s="7" t="str">
        <f>IFERROR(INDEX([1]!tblSchedule[Facility],MATCH(tblTeamSch[[#This Row],[Game Num]],[1]!tblSchedule[GameNum],0)),"")</f>
        <v>Saint Andrew Academy Gym</v>
      </c>
      <c r="H1872" s="8">
        <f>IFERROR(INDEX([1]!tblSchedule[Game Date],MATCH(tblTeamSch[[#This Row],[Game Num]],[1]!tblSchedule[GameNum],0)),"")</f>
        <v>46040</v>
      </c>
      <c r="I1872" s="9">
        <f>IFERROR(INDEX([1]!tblSchedule[Game Time],MATCH(tblTeamSch[[#This Row],[Game Num]],[1]!tblSchedule[GameNum],0)),"")</f>
        <v>0.58333333333333337</v>
      </c>
      <c r="J1872" s="10" t="str">
        <f>IFERROR(INDEX([1]!tblTeams[Organization],MATCH(tblTeamSch[[#This Row],[Team]],[1]!tblTeams[Team],0)),"")</f>
        <v>St. Michael</v>
      </c>
      <c r="K1872" s="10" t="str">
        <f>IFERROR(INDEX([1]!tblOrg[Abbr],MATCH(tblTeamSch[[#This Row],[Org]],[1]!tblOrg[Organization],0)),"")</f>
        <v>Mich</v>
      </c>
      <c r="L1872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72" s="10" t="str">
        <f>IFERROR(INDEX(IF(tblTeamSch[[#This Row],[1vs2]]=1,[1]!tblSchedule[Team 2 Name],[1]!tblSchedule[Team 1 Name]),MATCH(tblTeamSch[[#This Row],[Game Num]],[1]!tblSchedule[GameNum],0)),"")</f>
        <v>St Patrick BB 6Boys #3</v>
      </c>
      <c r="N1872" s="6"/>
      <c r="O1872" s="6"/>
      <c r="P1872" s="6"/>
      <c r="Q1872" s="6">
        <f>INDEX([1]!tblSchedule[Home Game],MATCH(tblTeamSch[[#This Row],[Game Num]],[1]!tblSchedule[GameNum],0))</f>
        <v>0</v>
      </c>
      <c r="R1872" s="7" t="e">
        <f>IF(COUNTIFS(tblTeamSch[Team],tblTeamSch[[#This Row],[Team]],#REF!,1)&gt;1,"Y","")</f>
        <v>#REF!</v>
      </c>
      <c r="S1872" s="6">
        <f>INDEX([1]!tblLoc[Score],MATCH(INDEX([1]!tblOrg[Loc],MATCH(tblTeamSch[[#This Row],[Org]],[1]!tblOrg[Organization],0)),[1]!tblLoc[Loc],0))</f>
        <v>7</v>
      </c>
      <c r="T1872" s="6" t="e">
        <f>INDEX([1]!tblLoc[Score],MATCH(INDEX([1]!tblOrg[Loc],MATCH(#REF!,[1]!tblOrg[Abbr],0)),[1]!tblLoc[Loc],0))</f>
        <v>#REF!</v>
      </c>
      <c r="U1872" s="6">
        <f>IFERROR(INDEX([1]!tblLoc[Score],MATCH(INDEX([1]!tblOrg[Loc],MATCH(INDEX(FacList,MATCH(tblTeamSch[[#This Row],[Facility]],INDEX(FacList,,1),0),3),[1]!tblOrg[Org Num],0)),[1]!tblLoc[Loc],0)),"")</f>
        <v>10</v>
      </c>
      <c r="V1872" s="6">
        <f>IF(OR(tblTeamSch[[#This Row],[Court]]="",tblTeamSch[[#This Row],[Home]]&gt;0),0,IF(tblTeamSch[[#This Row],[Court]]&lt;10,0,IF(tblTeamSch[[#This Row],[Home Court]]=10,0,10)))</f>
        <v>10</v>
      </c>
      <c r="W1872" s="6" t="e">
        <f>COUNTIFS(tblTeamSch[Travel Score for Game],10,tblTeamSch[Home],0,#REF!,#REF!)</f>
        <v>#REF!</v>
      </c>
      <c r="X1872" s="6" t="str">
        <f>IFERROR(INDEX(tblTeamSch[Overall Travel Score],MATCH(tblTeamSch[[#This Row],[Opponent]],tblTeamSch[Team],0)),"")</f>
        <v/>
      </c>
      <c r="Y1872" s="6" cm="1">
        <f t="array" ref="Y1872">IF(Y1871="Num",1,IF(Y1871="","",IF(Y1871+1&gt;TotalNumRegGames*2,"",Y1871+1)))</f>
        <v>1871</v>
      </c>
    </row>
    <row r="1873" spans="1:25" ht="13.35" customHeight="1" x14ac:dyDescent="0.3">
      <c r="A1873" s="6" cm="1">
        <f t="array" ref="A18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434</v>
      </c>
      <c r="B1873" s="6" cm="1">
        <f t="array" ref="B18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3" s="6">
        <f>IFERROR(INDEX([1]!tblSchedule[Week Game Scheduled],MATCH(tblTeamSch[[#This Row],[Game Num]],[1]!tblSchedule[GameNum],0)),"")</f>
        <v>9</v>
      </c>
      <c r="D1873" s="6">
        <f>IFERROR(INDEX([1]!tblSchedule[Round],MATCH(tblTeamSch[[#This Row],[Game Num]],[1]!tblSchedule[GameNum],0)),"")</f>
        <v>6</v>
      </c>
      <c r="E1873" s="6">
        <f>IFERROR(INDEX([1]!tblSchedule[Rnd Sch],MATCH(tblTeamSch[[#This Row],[Game Num]],[1]!tblSchedule[GameNum],0)),"")</f>
        <v>6</v>
      </c>
      <c r="F1873" s="6" t="str">
        <f>IFERROR(INDEX([1]!tblSchedule[DLC],MATCH(tblTeamSch[[#This Row],[Game Num]],[1]!tblSchedule[GameNum],0)),"")</f>
        <v>6B3</v>
      </c>
      <c r="G1873" s="7" t="str">
        <f>IFERROR(INDEX([1]!tblSchedule[Facility],MATCH(tblTeamSch[[#This Row],[Game Num]],[1]!tblSchedule[GameNum],0)),"")</f>
        <v>St. Margaret Mary PAC (smaller gym)</v>
      </c>
      <c r="H1873" s="8">
        <f>IFERROR(INDEX([1]!tblSchedule[Game Date],MATCH(tblTeamSch[[#This Row],[Game Num]],[1]!tblSchedule[GameNum],0)),"")</f>
        <v>46047</v>
      </c>
      <c r="I1873" s="9">
        <f>IFERROR(INDEX([1]!tblSchedule[Game Time],MATCH(tblTeamSch[[#This Row],[Game Num]],[1]!tblSchedule[GameNum],0)),"")</f>
        <v>0.60416666666666663</v>
      </c>
      <c r="J1873" s="10" t="str">
        <f>IFERROR(INDEX([1]!tblTeams[Organization],MATCH(tblTeamSch[[#This Row],[Team]],[1]!tblTeams[Team],0)),"")</f>
        <v>St. Michael</v>
      </c>
      <c r="K1873" s="10" t="str">
        <f>IFERROR(INDEX([1]!tblOrg[Abbr],MATCH(tblTeamSch[[#This Row],[Org]],[1]!tblOrg[Organization],0)),"")</f>
        <v>Mich</v>
      </c>
      <c r="L1873" s="10" t="str">
        <f>IFERROR(INDEX(IF(tblTeamSch[[#This Row],[1vs2]]=1,[1]!tblSchedule[Team 1 Name],[1]!tblSchedule[Team 2 Name]),MATCH(tblTeamSch[[#This Row],[Game Num]],[1]!tblSchedule[GameNum],0)),"")</f>
        <v>St Michael BB 6B#3 White</v>
      </c>
      <c r="M1873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1873" s="6"/>
      <c r="O1873" s="6"/>
      <c r="P1873" s="6"/>
      <c r="Q1873" s="6">
        <f>INDEX([1]!tblSchedule[Home Game],MATCH(tblTeamSch[[#This Row],[Game Num]],[1]!tblSchedule[GameNum],0))</f>
        <v>1</v>
      </c>
      <c r="R1873" s="7" t="e">
        <f>IF(COUNTIFS(tblTeamSch[Team],tblTeamSch[[#This Row],[Team]],#REF!,1)&gt;1,"Y","")</f>
        <v>#REF!</v>
      </c>
      <c r="S1873" s="6">
        <f>INDEX([1]!tblLoc[Score],MATCH(INDEX([1]!tblOrg[Loc],MATCH(tblTeamSch[[#This Row],[Org]],[1]!tblOrg[Organization],0)),[1]!tblLoc[Loc],0))</f>
        <v>7</v>
      </c>
      <c r="T1873" s="6" t="e">
        <f>INDEX([1]!tblLoc[Score],MATCH(INDEX([1]!tblOrg[Loc],MATCH(#REF!,[1]!tblOrg[Abbr],0)),[1]!tblLoc[Loc],0))</f>
        <v>#REF!</v>
      </c>
      <c r="U1873" s="6">
        <f>IFERROR(INDEX([1]!tblLoc[Score],MATCH(INDEX([1]!tblOrg[Loc],MATCH(INDEX(FacList,MATCH(tblTeamSch[[#This Row],[Facility]],INDEX(FacList,,1),0),3),[1]!tblOrg[Org Num],0)),[1]!tblLoc[Loc],0)),"")</f>
        <v>0</v>
      </c>
      <c r="V1873" s="6">
        <f>IF(OR(tblTeamSch[[#This Row],[Court]]="",tblTeamSch[[#This Row],[Home]]&gt;0),0,IF(tblTeamSch[[#This Row],[Court]]&lt;10,0,IF(tblTeamSch[[#This Row],[Home Court]]=10,0,10)))</f>
        <v>0</v>
      </c>
      <c r="W1873" s="6" t="e">
        <f>COUNTIFS(tblTeamSch[Travel Score for Game],10,tblTeamSch[Home],0,#REF!,#REF!)</f>
        <v>#REF!</v>
      </c>
      <c r="X1873" s="6" t="str">
        <f>IFERROR(INDEX(tblTeamSch[Overall Travel Score],MATCH(tblTeamSch[[#This Row],[Opponent]],tblTeamSch[Team],0)),"")</f>
        <v/>
      </c>
      <c r="Y1873" s="6" cm="1">
        <f t="array" ref="Y1873">IF(Y1872="Num",1,IF(Y1872="","",IF(Y1872+1&gt;TotalNumRegGames*2,"",Y1872+1)))</f>
        <v>1872</v>
      </c>
    </row>
    <row r="1874" spans="1:25" ht="13.35" customHeight="1" x14ac:dyDescent="0.3">
      <c r="A1874" s="6" cm="1">
        <f t="array" ref="A18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862</v>
      </c>
      <c r="B1874" s="6" cm="1">
        <f t="array" ref="B18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74" s="6">
        <f>IFERROR(INDEX([1]!tblSchedule[Week Game Scheduled],MATCH(tblTeamSch[[#This Row],[Game Num]],[1]!tblSchedule[GameNum],0)),"")</f>
        <v>49</v>
      </c>
      <c r="D1874" s="6">
        <f>IFERROR(INDEX([1]!tblSchedule[Round],MATCH(tblTeamSch[[#This Row],[Game Num]],[1]!tblSchedule[GameNum],0)),"")</f>
        <v>1</v>
      </c>
      <c r="E1874" s="6">
        <f>IFERROR(INDEX([1]!tblSchedule[Rnd Sch],MATCH(tblTeamSch[[#This Row],[Game Num]],[1]!tblSchedule[GameNum],0)),"")</f>
        <v>1</v>
      </c>
      <c r="F1874" s="6" t="str">
        <f>IFERROR(INDEX([1]!tblSchedule[DLC],MATCH(tblTeamSch[[#This Row],[Game Num]],[1]!tblSchedule[GameNum],0)),"")</f>
        <v>6G1AA</v>
      </c>
      <c r="G1874" s="7" t="str">
        <f>IFERROR(INDEX([1]!tblSchedule[Facility],MATCH(tblTeamSch[[#This Row],[Game Num]],[1]!tblSchedule[GameNum],0)),"")</f>
        <v>St. Michael Community Center</v>
      </c>
      <c r="H1874" s="8">
        <f>IFERROR(INDEX([1]!tblSchedule[Game Date],MATCH(tblTeamSch[[#This Row],[Game Num]],[1]!tblSchedule[GameNum],0)),"")</f>
        <v>45997</v>
      </c>
      <c r="I1874" s="9">
        <f>IFERROR(INDEX([1]!tblSchedule[Game Time],MATCH(tblTeamSch[[#This Row],[Game Num]],[1]!tblSchedule[GameNum],0)),"")</f>
        <v>0.41666666666666669</v>
      </c>
      <c r="J1874" s="10" t="str">
        <f>IFERROR(INDEX([1]!tblTeams[Organization],MATCH(tblTeamSch[[#This Row],[Team]],[1]!tblTeams[Team],0)),"")</f>
        <v>St. Michael</v>
      </c>
      <c r="K1874" s="10" t="str">
        <f>IFERROR(INDEX([1]!tblOrg[Abbr],MATCH(tblTeamSch[[#This Row],[Org]],[1]!tblOrg[Organization],0)),"")</f>
        <v>Mich</v>
      </c>
      <c r="L1874" s="10" t="str">
        <f>IFERROR(INDEX(IF(tblTeamSch[[#This Row],[1vs2]]=1,[1]!tblSchedule[Team 1 Name],[1]!tblSchedule[Team 2 Name]),MATCH(tblTeamSch[[#This Row],[Game Num]],[1]!tblSchedule[GameNum],0)),"")</f>
        <v>St Michael BB 6G#1</v>
      </c>
      <c r="M1874" s="10" t="str">
        <f>IFERROR(INDEX(IF(tblTeamSch[[#This Row],[1vs2]]=1,[1]!tblSchedule[Team 2 Name],[1]!tblSchedule[Team 1 Name]),MATCH(tblTeamSch[[#This Row],[Game Num]],[1]!tblSchedule[GameNum],0)),"")</f>
        <v>St. Albert BB 6G#1</v>
      </c>
      <c r="N1874" s="6"/>
      <c r="O1874" s="6"/>
      <c r="P1874" s="6"/>
      <c r="Q1874" s="6">
        <f>INDEX([1]!tblSchedule[Home Game],MATCH(tblTeamSch[[#This Row],[Game Num]],[1]!tblSchedule[GameNum],0))</f>
        <v>1</v>
      </c>
      <c r="R1874" s="7" t="e">
        <f>IF(COUNTIFS(tblTeamSch[Team],tblTeamSch[[#This Row],[Team]],#REF!,1)&gt;1,"Y","")</f>
        <v>#REF!</v>
      </c>
      <c r="S1874" s="6">
        <f>INDEX([1]!tblLoc[Score],MATCH(INDEX([1]!tblOrg[Loc],MATCH(tblTeamSch[[#This Row],[Org]],[1]!tblOrg[Organization],0)),[1]!tblLoc[Loc],0))</f>
        <v>7</v>
      </c>
      <c r="T1874" s="6" t="e">
        <f>INDEX([1]!tblLoc[Score],MATCH(INDEX([1]!tblOrg[Loc],MATCH(#REF!,[1]!tblOrg[Abbr],0)),[1]!tblLoc[Loc],0))</f>
        <v>#REF!</v>
      </c>
      <c r="U1874" s="6">
        <f>IFERROR(INDEX([1]!tblLoc[Score],MATCH(INDEX([1]!tblOrg[Loc],MATCH(INDEX(FacList,MATCH(tblTeamSch[[#This Row],[Facility]],INDEX(FacList,,1),0),3),[1]!tblOrg[Org Num],0)),[1]!tblLoc[Loc],0)),"")</f>
        <v>7</v>
      </c>
      <c r="V1874" s="6">
        <f>IF(OR(tblTeamSch[[#This Row],[Court]]="",tblTeamSch[[#This Row],[Home]]&gt;0),0,IF(tblTeamSch[[#This Row],[Court]]&lt;10,0,IF(tblTeamSch[[#This Row],[Home Court]]=10,0,10)))</f>
        <v>0</v>
      </c>
      <c r="W1874" s="6" t="e">
        <f>COUNTIFS(tblTeamSch[Travel Score for Game],10,tblTeamSch[Home],0,#REF!,#REF!)</f>
        <v>#REF!</v>
      </c>
      <c r="X1874" s="6" t="str">
        <f>IFERROR(INDEX(tblTeamSch[Overall Travel Score],MATCH(tblTeamSch[[#This Row],[Opponent]],tblTeamSch[Team],0)),"")</f>
        <v/>
      </c>
      <c r="Y1874" s="6" cm="1">
        <f t="array" ref="Y1874">IF(Y1873="Num",1,IF(Y1873="","",IF(Y1873+1&gt;TotalNumRegGames*2,"",Y1873+1)))</f>
        <v>1873</v>
      </c>
    </row>
    <row r="1875" spans="1:25" ht="13.35" customHeight="1" x14ac:dyDescent="0.3">
      <c r="A1875" s="6" cm="1">
        <f t="array" ref="A18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868</v>
      </c>
      <c r="B1875" s="6" cm="1">
        <f t="array" ref="B18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5" s="6">
        <f>IFERROR(INDEX([1]!tblSchedule[Week Game Scheduled],MATCH(tblTeamSch[[#This Row],[Game Num]],[1]!tblSchedule[GameNum],0)),"")</f>
        <v>50</v>
      </c>
      <c r="D1875" s="6">
        <f>IFERROR(INDEX([1]!tblSchedule[Round],MATCH(tblTeamSch[[#This Row],[Game Num]],[1]!tblSchedule[GameNum],0)),"")</f>
        <v>2</v>
      </c>
      <c r="E1875" s="6">
        <f>IFERROR(INDEX([1]!tblSchedule[Rnd Sch],MATCH(tblTeamSch[[#This Row],[Game Num]],[1]!tblSchedule[GameNum],0)),"")</f>
        <v>2</v>
      </c>
      <c r="F1875" s="6" t="str">
        <f>IFERROR(INDEX([1]!tblSchedule[DLC],MATCH(tblTeamSch[[#This Row],[Game Num]],[1]!tblSchedule[GameNum],0)),"")</f>
        <v>6G1AA</v>
      </c>
      <c r="G1875" s="7" t="str">
        <f>IFERROR(INDEX([1]!tblSchedule[Facility],MATCH(tblTeamSch[[#This Row],[Game Num]],[1]!tblSchedule[GameNum],0)),"")</f>
        <v>St. Rita Gym</v>
      </c>
      <c r="H1875" s="8">
        <f>IFERROR(INDEX([1]!tblSchedule[Game Date],MATCH(tblTeamSch[[#This Row],[Game Num]],[1]!tblSchedule[GameNum],0)),"")</f>
        <v>46004</v>
      </c>
      <c r="I1875" s="9">
        <f>IFERROR(INDEX([1]!tblSchedule[Game Time],MATCH(tblTeamSch[[#This Row],[Game Num]],[1]!tblSchedule[GameNum],0)),"")</f>
        <v>0.5</v>
      </c>
      <c r="J1875" s="10" t="str">
        <f>IFERROR(INDEX([1]!tblTeams[Organization],MATCH(tblTeamSch[[#This Row],[Team]],[1]!tblTeams[Team],0)),"")</f>
        <v>St. Michael</v>
      </c>
      <c r="K1875" s="10" t="str">
        <f>IFERROR(INDEX([1]!tblOrg[Abbr],MATCH(tblTeamSch[[#This Row],[Org]],[1]!tblOrg[Organization],0)),"")</f>
        <v>Mich</v>
      </c>
      <c r="L1875" s="10" t="str">
        <f>IFERROR(INDEX(IF(tblTeamSch[[#This Row],[1vs2]]=1,[1]!tblSchedule[Team 1 Name],[1]!tblSchedule[Team 2 Name]),MATCH(tblTeamSch[[#This Row],[Game Num]],[1]!tblSchedule[GameNum],0)),"")</f>
        <v>St Michael BB 6G#1</v>
      </c>
      <c r="M1875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1875" s="6"/>
      <c r="O1875" s="6"/>
      <c r="P1875" s="6"/>
      <c r="Q1875" s="6">
        <f>INDEX([1]!tblSchedule[Home Game],MATCH(tblTeamSch[[#This Row],[Game Num]],[1]!tblSchedule[GameNum],0))</f>
        <v>0</v>
      </c>
      <c r="R1875" s="7" t="e">
        <f>IF(COUNTIFS(tblTeamSch[Team],tblTeamSch[[#This Row],[Team]],#REF!,1)&gt;1,"Y","")</f>
        <v>#REF!</v>
      </c>
      <c r="S1875" s="6">
        <f>INDEX([1]!tblLoc[Score],MATCH(INDEX([1]!tblOrg[Loc],MATCH(tblTeamSch[[#This Row],[Org]],[1]!tblOrg[Organization],0)),[1]!tblLoc[Loc],0))</f>
        <v>7</v>
      </c>
      <c r="T1875" s="6" t="e">
        <f>INDEX([1]!tblLoc[Score],MATCH(INDEX([1]!tblOrg[Loc],MATCH(#REF!,[1]!tblOrg[Abbr],0)),[1]!tblLoc[Loc],0))</f>
        <v>#REF!</v>
      </c>
      <c r="U1875" s="6">
        <f>IFERROR(INDEX([1]!tblLoc[Score],MATCH(INDEX([1]!tblOrg[Loc],MATCH(INDEX(FacList,MATCH(tblTeamSch[[#This Row],[Facility]],INDEX(FacList,,1),0),3),[1]!tblOrg[Org Num],0)),[1]!tblLoc[Loc],0)),"")</f>
        <v>7</v>
      </c>
      <c r="V1875" s="6">
        <f>IF(OR(tblTeamSch[[#This Row],[Court]]="",tblTeamSch[[#This Row],[Home]]&gt;0),0,IF(tblTeamSch[[#This Row],[Court]]&lt;10,0,IF(tblTeamSch[[#This Row],[Home Court]]=10,0,10)))</f>
        <v>0</v>
      </c>
      <c r="W1875" s="6" t="e">
        <f>COUNTIFS(tblTeamSch[Travel Score for Game],10,tblTeamSch[Home],0,#REF!,#REF!)</f>
        <v>#REF!</v>
      </c>
      <c r="X1875" s="6" t="str">
        <f>IFERROR(INDEX(tblTeamSch[Overall Travel Score],MATCH(tblTeamSch[[#This Row],[Opponent]],tblTeamSch[Team],0)),"")</f>
        <v/>
      </c>
      <c r="Y1875" s="6" cm="1">
        <f t="array" ref="Y1875">IF(Y1874="Num",1,IF(Y1874="","",IF(Y1874+1&gt;TotalNumRegGames*2,"",Y1874+1)))</f>
        <v>1874</v>
      </c>
    </row>
    <row r="1876" spans="1:25" ht="13.35" customHeight="1" x14ac:dyDescent="0.3">
      <c r="A1876" s="6" cm="1">
        <f t="array" ref="A18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873</v>
      </c>
      <c r="B1876" s="6" cm="1">
        <f t="array" ref="B18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6" s="6">
        <f>IFERROR(INDEX([1]!tblSchedule[Week Game Scheduled],MATCH(tblTeamSch[[#This Row],[Game Num]],[1]!tblSchedule[GameNum],0)),"")</f>
        <v>5</v>
      </c>
      <c r="D1876" s="6">
        <f>IFERROR(INDEX([1]!tblSchedule[Round],MATCH(tblTeamSch[[#This Row],[Game Num]],[1]!tblSchedule[GameNum],0)),"")</f>
        <v>3</v>
      </c>
      <c r="E1876" s="6">
        <f>IFERROR(INDEX([1]!tblSchedule[Rnd Sch],MATCH(tblTeamSch[[#This Row],[Game Num]],[1]!tblSchedule[GameNum],0)),"")</f>
        <v>3</v>
      </c>
      <c r="F1876" s="6" t="str">
        <f>IFERROR(INDEX([1]!tblSchedule[DLC],MATCH(tblTeamSch[[#This Row],[Game Num]],[1]!tblSchedule[GameNum],0)),"")</f>
        <v>6G1AA</v>
      </c>
      <c r="G1876" s="7" t="str">
        <f>IFERROR(INDEX([1]!tblSchedule[Facility],MATCH(tblTeamSch[[#This Row],[Game Num]],[1]!tblSchedule[GameNum],0)),"")</f>
        <v>St. Michael Community Center</v>
      </c>
      <c r="H1876" s="8">
        <f>IFERROR(INDEX([1]!tblSchedule[Game Date],MATCH(tblTeamSch[[#This Row],[Game Num]],[1]!tblSchedule[GameNum],0)),"")</f>
        <v>46025</v>
      </c>
      <c r="I1876" s="9">
        <f>IFERROR(INDEX([1]!tblSchedule[Game Time],MATCH(tblTeamSch[[#This Row],[Game Num]],[1]!tblSchedule[GameNum],0)),"")</f>
        <v>0.41666666666666669</v>
      </c>
      <c r="J1876" s="10" t="str">
        <f>IFERROR(INDEX([1]!tblTeams[Organization],MATCH(tblTeamSch[[#This Row],[Team]],[1]!tblTeams[Team],0)),"")</f>
        <v>St. Michael</v>
      </c>
      <c r="K1876" s="10" t="str">
        <f>IFERROR(INDEX([1]!tblOrg[Abbr],MATCH(tblTeamSch[[#This Row],[Org]],[1]!tblOrg[Organization],0)),"")</f>
        <v>Mich</v>
      </c>
      <c r="L1876" s="10" t="str">
        <f>IFERROR(INDEX(IF(tblTeamSch[[#This Row],[1vs2]]=1,[1]!tblSchedule[Team 1 Name],[1]!tblSchedule[Team 2 Name]),MATCH(tblTeamSch[[#This Row],[Game Num]],[1]!tblSchedule[GameNum],0)),"")</f>
        <v>St Michael BB 6G#1</v>
      </c>
      <c r="M1876" s="10" t="str">
        <f>IFERROR(INDEX(IF(tblTeamSch[[#This Row],[1vs2]]=1,[1]!tblSchedule[Team 2 Name],[1]!tblSchedule[Team 1 Name]),MATCH(tblTeamSch[[#This Row],[Game Num]],[1]!tblSchedule[GameNum],0)),"")</f>
        <v>St Patrick BB 6G#1</v>
      </c>
      <c r="N1876" s="6"/>
      <c r="O1876" s="6"/>
      <c r="P1876" s="6"/>
      <c r="Q1876" s="6">
        <f>INDEX([1]!tblSchedule[Home Game],MATCH(tblTeamSch[[#This Row],[Game Num]],[1]!tblSchedule[GameNum],0))</f>
        <v>1</v>
      </c>
      <c r="R1876" s="7" t="e">
        <f>IF(COUNTIFS(tblTeamSch[Team],tblTeamSch[[#This Row],[Team]],#REF!,1)&gt;1,"Y","")</f>
        <v>#REF!</v>
      </c>
      <c r="S1876" s="6">
        <f>INDEX([1]!tblLoc[Score],MATCH(INDEX([1]!tblOrg[Loc],MATCH(tblTeamSch[[#This Row],[Org]],[1]!tblOrg[Organization],0)),[1]!tblLoc[Loc],0))</f>
        <v>7</v>
      </c>
      <c r="T1876" s="6" t="e">
        <f>INDEX([1]!tblLoc[Score],MATCH(INDEX([1]!tblOrg[Loc],MATCH(#REF!,[1]!tblOrg[Abbr],0)),[1]!tblLoc[Loc],0))</f>
        <v>#REF!</v>
      </c>
      <c r="U1876" s="6">
        <f>IFERROR(INDEX([1]!tblLoc[Score],MATCH(INDEX([1]!tblOrg[Loc],MATCH(INDEX(FacList,MATCH(tblTeamSch[[#This Row],[Facility]],INDEX(FacList,,1),0),3),[1]!tblOrg[Org Num],0)),[1]!tblLoc[Loc],0)),"")</f>
        <v>7</v>
      </c>
      <c r="V1876" s="6">
        <f>IF(OR(tblTeamSch[[#This Row],[Court]]="",tblTeamSch[[#This Row],[Home]]&gt;0),0,IF(tblTeamSch[[#This Row],[Court]]&lt;10,0,IF(tblTeamSch[[#This Row],[Home Court]]=10,0,10)))</f>
        <v>0</v>
      </c>
      <c r="W1876" s="6" t="e">
        <f>COUNTIFS(tblTeamSch[Travel Score for Game],10,tblTeamSch[Home],0,#REF!,#REF!)</f>
        <v>#REF!</v>
      </c>
      <c r="X1876" s="6" t="str">
        <f>IFERROR(INDEX(tblTeamSch[Overall Travel Score],MATCH(tblTeamSch[[#This Row],[Opponent]],tblTeamSch[Team],0)),"")</f>
        <v/>
      </c>
      <c r="Y1876" s="6" cm="1">
        <f t="array" ref="Y1876">IF(Y1875="Num",1,IF(Y1875="","",IF(Y1875+1&gt;TotalNumRegGames*2,"",Y1875+1)))</f>
        <v>1875</v>
      </c>
    </row>
    <row r="1877" spans="1:25" ht="13.35" customHeight="1" x14ac:dyDescent="0.3">
      <c r="A1877" s="6" cm="1">
        <f t="array" ref="A18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881</v>
      </c>
      <c r="B1877" s="6" cm="1">
        <f t="array" ref="B18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77" s="6">
        <f>IFERROR(INDEX([1]!tblSchedule[Week Game Scheduled],MATCH(tblTeamSch[[#This Row],[Game Num]],[1]!tblSchedule[GameNum],0)),"")</f>
        <v>6</v>
      </c>
      <c r="D1877" s="6">
        <f>IFERROR(INDEX([1]!tblSchedule[Round],MATCH(tblTeamSch[[#This Row],[Game Num]],[1]!tblSchedule[GameNum],0)),"")</f>
        <v>4</v>
      </c>
      <c r="E1877" s="6">
        <f>IFERROR(INDEX([1]!tblSchedule[Rnd Sch],MATCH(tblTeamSch[[#This Row],[Game Num]],[1]!tblSchedule[GameNum],0)),"")</f>
        <v>4</v>
      </c>
      <c r="F1877" s="6" t="str">
        <f>IFERROR(INDEX([1]!tblSchedule[DLC],MATCH(tblTeamSch[[#This Row],[Game Num]],[1]!tblSchedule[GameNum],0)),"")</f>
        <v>6G1AA</v>
      </c>
      <c r="G1877" s="7" t="str">
        <f>IFERROR(INDEX([1]!tblSchedule[Facility],MATCH(tblTeamSch[[#This Row],[Game Num]],[1]!tblSchedule[GameNum],0)),"")</f>
        <v>St. Margaret Mary Gym</v>
      </c>
      <c r="H1877" s="8">
        <f>IFERROR(INDEX([1]!tblSchedule[Game Date],MATCH(tblTeamSch[[#This Row],[Game Num]],[1]!tblSchedule[GameNum],0)),"")</f>
        <v>46032</v>
      </c>
      <c r="I1877" s="9">
        <f>IFERROR(INDEX([1]!tblSchedule[Game Time],MATCH(tblTeamSch[[#This Row],[Game Num]],[1]!tblSchedule[GameNum],0)),"")</f>
        <v>0.45833333333333331</v>
      </c>
      <c r="J1877" s="10" t="str">
        <f>IFERROR(INDEX([1]!tblTeams[Organization],MATCH(tblTeamSch[[#This Row],[Team]],[1]!tblTeams[Team],0)),"")</f>
        <v>St. Michael</v>
      </c>
      <c r="K1877" s="10" t="str">
        <f>IFERROR(INDEX([1]!tblOrg[Abbr],MATCH(tblTeamSch[[#This Row],[Org]],[1]!tblOrg[Organization],0)),"")</f>
        <v>Mich</v>
      </c>
      <c r="L1877" s="10" t="str">
        <f>IFERROR(INDEX(IF(tblTeamSch[[#This Row],[1vs2]]=1,[1]!tblSchedule[Team 1 Name],[1]!tblSchedule[Team 2 Name]),MATCH(tblTeamSch[[#This Row],[Game Num]],[1]!tblSchedule[GameNum],0)),"")</f>
        <v>St Michael BB 6G#1</v>
      </c>
      <c r="M1877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1877" s="6"/>
      <c r="O1877" s="6"/>
      <c r="P1877" s="6"/>
      <c r="Q1877" s="6">
        <f>INDEX([1]!tblSchedule[Home Game],MATCH(tblTeamSch[[#This Row],[Game Num]],[1]!tblSchedule[GameNum],0))</f>
        <v>1</v>
      </c>
      <c r="R1877" s="7" t="e">
        <f>IF(COUNTIFS(tblTeamSch[Team],tblTeamSch[[#This Row],[Team]],#REF!,1)&gt;1,"Y","")</f>
        <v>#REF!</v>
      </c>
      <c r="S1877" s="6">
        <f>INDEX([1]!tblLoc[Score],MATCH(INDEX([1]!tblOrg[Loc],MATCH(tblTeamSch[[#This Row],[Org]],[1]!tblOrg[Organization],0)),[1]!tblLoc[Loc],0))</f>
        <v>7</v>
      </c>
      <c r="T1877" s="6" t="e">
        <f>INDEX([1]!tblLoc[Score],MATCH(INDEX([1]!tblOrg[Loc],MATCH(#REF!,[1]!tblOrg[Abbr],0)),[1]!tblLoc[Loc],0))</f>
        <v>#REF!</v>
      </c>
      <c r="U1877" s="6">
        <f>IFERROR(INDEX([1]!tblLoc[Score],MATCH(INDEX([1]!tblOrg[Loc],MATCH(INDEX(FacList,MATCH(tblTeamSch[[#This Row],[Facility]],INDEX(FacList,,1),0),3),[1]!tblOrg[Org Num],0)),[1]!tblLoc[Loc],0)),"")</f>
        <v>0</v>
      </c>
      <c r="V1877" s="6">
        <f>IF(OR(tblTeamSch[[#This Row],[Court]]="",tblTeamSch[[#This Row],[Home]]&gt;0),0,IF(tblTeamSch[[#This Row],[Court]]&lt;10,0,IF(tblTeamSch[[#This Row],[Home Court]]=10,0,10)))</f>
        <v>0</v>
      </c>
      <c r="W1877" s="6" t="e">
        <f>COUNTIFS(tblTeamSch[Travel Score for Game],10,tblTeamSch[Home],0,#REF!,#REF!)</f>
        <v>#REF!</v>
      </c>
      <c r="X1877" s="6" t="str">
        <f>IFERROR(INDEX(tblTeamSch[Overall Travel Score],MATCH(tblTeamSch[[#This Row],[Opponent]],tblTeamSch[Team],0)),"")</f>
        <v/>
      </c>
      <c r="Y1877" s="6" cm="1">
        <f t="array" ref="Y1877">IF(Y1876="Num",1,IF(Y1876="","",IF(Y1876+1&gt;TotalNumRegGames*2,"",Y1876+1)))</f>
        <v>1876</v>
      </c>
    </row>
    <row r="1878" spans="1:25" ht="13.35" customHeight="1" x14ac:dyDescent="0.3">
      <c r="A1878" s="6" cm="1">
        <f t="array" ref="A18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884</v>
      </c>
      <c r="B1878" s="6" cm="1">
        <f t="array" ref="B18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78" s="6">
        <f>IFERROR(INDEX([1]!tblSchedule[Week Game Scheduled],MATCH(tblTeamSch[[#This Row],[Game Num]],[1]!tblSchedule[GameNum],0)),"")</f>
        <v>7</v>
      </c>
      <c r="D1878" s="6">
        <f>IFERROR(INDEX([1]!tblSchedule[Round],MATCH(tblTeamSch[[#This Row],[Game Num]],[1]!tblSchedule[GameNum],0)),"")</f>
        <v>5</v>
      </c>
      <c r="E1878" s="6">
        <f>IFERROR(INDEX([1]!tblSchedule[Rnd Sch],MATCH(tblTeamSch[[#This Row],[Game Num]],[1]!tblSchedule[GameNum],0)),"")</f>
        <v>5</v>
      </c>
      <c r="F1878" s="6" t="str">
        <f>IFERROR(INDEX([1]!tblSchedule[DLC],MATCH(tblTeamSch[[#This Row],[Game Num]],[1]!tblSchedule[GameNum],0)),"")</f>
        <v>6G1AA</v>
      </c>
      <c r="G1878" s="7" t="str">
        <f>IFERROR(INDEX([1]!tblSchedule[Facility],MATCH(tblTeamSch[[#This Row],[Game Num]],[1]!tblSchedule[GameNum],0)),"")</f>
        <v>St. Michael Community Center</v>
      </c>
      <c r="H1878" s="8">
        <f>IFERROR(INDEX([1]!tblSchedule[Game Date],MATCH(tblTeamSch[[#This Row],[Game Num]],[1]!tblSchedule[GameNum],0)),"")</f>
        <v>46039</v>
      </c>
      <c r="I1878" s="9">
        <f>IFERROR(INDEX([1]!tblSchedule[Game Time],MATCH(tblTeamSch[[#This Row],[Game Num]],[1]!tblSchedule[GameNum],0)),"")</f>
        <v>0.41666666666666669</v>
      </c>
      <c r="J1878" s="10" t="str">
        <f>IFERROR(INDEX([1]!tblTeams[Organization],MATCH(tblTeamSch[[#This Row],[Team]],[1]!tblTeams[Team],0)),"")</f>
        <v>St. Michael</v>
      </c>
      <c r="K1878" s="10" t="str">
        <f>IFERROR(INDEX([1]!tblOrg[Abbr],MATCH(tblTeamSch[[#This Row],[Org]],[1]!tblOrg[Organization],0)),"")</f>
        <v>Mich</v>
      </c>
      <c r="L1878" s="10" t="str">
        <f>IFERROR(INDEX(IF(tblTeamSch[[#This Row],[1vs2]]=1,[1]!tblSchedule[Team 1 Name],[1]!tblSchedule[Team 2 Name]),MATCH(tblTeamSch[[#This Row],[Game Num]],[1]!tblSchedule[GameNum],0)),"")</f>
        <v>St Michael BB 6G#1</v>
      </c>
      <c r="M1878" s="10" t="str">
        <f>IFERROR(INDEX(IF(tblTeamSch[[#This Row],[1vs2]]=1,[1]!tblSchedule[Team 2 Name],[1]!tblSchedule[Team 1 Name]),MATCH(tblTeamSch[[#This Row],[Game Num]],[1]!tblSchedule[GameNum],0)),"")</f>
        <v>St. Mary BB 6G - Green</v>
      </c>
      <c r="N1878" s="6"/>
      <c r="O1878" s="6"/>
      <c r="P1878" s="6"/>
      <c r="Q1878" s="6">
        <f>INDEX([1]!tblSchedule[Home Game],MATCH(tblTeamSch[[#This Row],[Game Num]],[1]!tblSchedule[GameNum],0))</f>
        <v>1</v>
      </c>
      <c r="R1878" s="7" t="e">
        <f>IF(COUNTIFS(tblTeamSch[Team],tblTeamSch[[#This Row],[Team]],#REF!,1)&gt;1,"Y","")</f>
        <v>#REF!</v>
      </c>
      <c r="S1878" s="6">
        <f>INDEX([1]!tblLoc[Score],MATCH(INDEX([1]!tblOrg[Loc],MATCH(tblTeamSch[[#This Row],[Org]],[1]!tblOrg[Organization],0)),[1]!tblLoc[Loc],0))</f>
        <v>7</v>
      </c>
      <c r="T1878" s="6" t="e">
        <f>INDEX([1]!tblLoc[Score],MATCH(INDEX([1]!tblOrg[Loc],MATCH(#REF!,[1]!tblOrg[Abbr],0)),[1]!tblLoc[Loc],0))</f>
        <v>#REF!</v>
      </c>
      <c r="U1878" s="6">
        <f>IFERROR(INDEX([1]!tblLoc[Score],MATCH(INDEX([1]!tblOrg[Loc],MATCH(INDEX(FacList,MATCH(tblTeamSch[[#This Row],[Facility]],INDEX(FacList,,1),0),3),[1]!tblOrg[Org Num],0)),[1]!tblLoc[Loc],0)),"")</f>
        <v>7</v>
      </c>
      <c r="V1878" s="6">
        <f>IF(OR(tblTeamSch[[#This Row],[Court]]="",tblTeamSch[[#This Row],[Home]]&gt;0),0,IF(tblTeamSch[[#This Row],[Court]]&lt;10,0,IF(tblTeamSch[[#This Row],[Home Court]]=10,0,10)))</f>
        <v>0</v>
      </c>
      <c r="W1878" s="6" t="e">
        <f>COUNTIFS(tblTeamSch[Travel Score for Game],10,tblTeamSch[Home],0,#REF!,#REF!)</f>
        <v>#REF!</v>
      </c>
      <c r="X1878" s="6" t="str">
        <f>IFERROR(INDEX(tblTeamSch[Overall Travel Score],MATCH(tblTeamSch[[#This Row],[Opponent]],tblTeamSch[Team],0)),"")</f>
        <v/>
      </c>
      <c r="Y1878" s="6" cm="1">
        <f t="array" ref="Y1878">IF(Y1877="Num",1,IF(Y1877="","",IF(Y1877+1&gt;TotalNumRegGames*2,"",Y1877+1)))</f>
        <v>1877</v>
      </c>
    </row>
    <row r="1879" spans="1:25" ht="13.35" customHeight="1" x14ac:dyDescent="0.3">
      <c r="A1879" s="6" cm="1">
        <f t="array" ref="A18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893</v>
      </c>
      <c r="B1879" s="6" cm="1">
        <f t="array" ref="B18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79" s="6">
        <f>IFERROR(INDEX([1]!tblSchedule[Week Game Scheduled],MATCH(tblTeamSch[[#This Row],[Game Num]],[1]!tblSchedule[GameNum],0)),"")</f>
        <v>8</v>
      </c>
      <c r="D1879" s="6">
        <f>IFERROR(INDEX([1]!tblSchedule[Round],MATCH(tblTeamSch[[#This Row],[Game Num]],[1]!tblSchedule[GameNum],0)),"")</f>
        <v>6</v>
      </c>
      <c r="E1879" s="6">
        <f>IFERROR(INDEX([1]!tblSchedule[Rnd Sch],MATCH(tblTeamSch[[#This Row],[Game Num]],[1]!tblSchedule[GameNum],0)),"")</f>
        <v>6</v>
      </c>
      <c r="F1879" s="6" t="str">
        <f>IFERROR(INDEX([1]!tblSchedule[DLC],MATCH(tblTeamSch[[#This Row],[Game Num]],[1]!tblSchedule[GameNum],0)),"")</f>
        <v>6G1AA</v>
      </c>
      <c r="G1879" s="7" t="str">
        <f>IFERROR(INDEX([1]!tblSchedule[Facility],MATCH(tblTeamSch[[#This Row],[Game Num]],[1]!tblSchedule[GameNum],0)),"")</f>
        <v>Saint Andrew Academy Gym</v>
      </c>
      <c r="H1879" s="8">
        <f>IFERROR(INDEX([1]!tblSchedule[Game Date],MATCH(tblTeamSch[[#This Row],[Game Num]],[1]!tblSchedule[GameNum],0)),"")</f>
        <v>46046</v>
      </c>
      <c r="I1879" s="9">
        <f>IFERROR(INDEX([1]!tblSchedule[Game Time],MATCH(tblTeamSch[[#This Row],[Game Num]],[1]!tblSchedule[GameNum],0)),"")</f>
        <v>0.54166666666666663</v>
      </c>
      <c r="J1879" s="10" t="str">
        <f>IFERROR(INDEX([1]!tblTeams[Organization],MATCH(tblTeamSch[[#This Row],[Team]],[1]!tblTeams[Team],0)),"")</f>
        <v>St. Michael</v>
      </c>
      <c r="K1879" s="10" t="str">
        <f>IFERROR(INDEX([1]!tblOrg[Abbr],MATCH(tblTeamSch[[#This Row],[Org]],[1]!tblOrg[Organization],0)),"")</f>
        <v>Mich</v>
      </c>
      <c r="L1879" s="10" t="str">
        <f>IFERROR(INDEX(IF(tblTeamSch[[#This Row],[1vs2]]=1,[1]!tblSchedule[Team 1 Name],[1]!tblSchedule[Team 2 Name]),MATCH(tblTeamSch[[#This Row],[Game Num]],[1]!tblSchedule[GameNum],0)),"")</f>
        <v>St Michael BB 6G#1</v>
      </c>
      <c r="M1879" s="10" t="str">
        <f>IFERROR(INDEX(IF(tblTeamSch[[#This Row],[1vs2]]=1,[1]!tblSchedule[Team 2 Name],[1]!tblSchedule[Team 1 Name]),MATCH(tblTeamSch[[#This Row],[Game Num]],[1]!tblSchedule[GameNum],0)),"")</f>
        <v>St Agnes BB 6G#1</v>
      </c>
      <c r="N1879" s="6"/>
      <c r="O1879" s="6"/>
      <c r="P1879" s="6"/>
      <c r="Q1879" s="6">
        <f>INDEX([1]!tblSchedule[Home Game],MATCH(tblTeamSch[[#This Row],[Game Num]],[1]!tblSchedule[GameNum],0))</f>
        <v>0</v>
      </c>
      <c r="R1879" s="7" t="e">
        <f>IF(COUNTIFS(tblTeamSch[Team],tblTeamSch[[#This Row],[Team]],#REF!,1)&gt;1,"Y","")</f>
        <v>#REF!</v>
      </c>
      <c r="S1879" s="6">
        <f>INDEX([1]!tblLoc[Score],MATCH(INDEX([1]!tblOrg[Loc],MATCH(tblTeamSch[[#This Row],[Org]],[1]!tblOrg[Organization],0)),[1]!tblLoc[Loc],0))</f>
        <v>7</v>
      </c>
      <c r="T1879" s="6" t="e">
        <f>INDEX([1]!tblLoc[Score],MATCH(INDEX([1]!tblOrg[Loc],MATCH(#REF!,[1]!tblOrg[Abbr],0)),[1]!tblLoc[Loc],0))</f>
        <v>#REF!</v>
      </c>
      <c r="U1879" s="6">
        <f>IFERROR(INDEX([1]!tblLoc[Score],MATCH(INDEX([1]!tblOrg[Loc],MATCH(INDEX(FacList,MATCH(tblTeamSch[[#This Row],[Facility]],INDEX(FacList,,1),0),3),[1]!tblOrg[Org Num],0)),[1]!tblLoc[Loc],0)),"")</f>
        <v>10</v>
      </c>
      <c r="V1879" s="6">
        <f>IF(OR(tblTeamSch[[#This Row],[Court]]="",tblTeamSch[[#This Row],[Home]]&gt;0),0,IF(tblTeamSch[[#This Row],[Court]]&lt;10,0,IF(tblTeamSch[[#This Row],[Home Court]]=10,0,10)))</f>
        <v>10</v>
      </c>
      <c r="W1879" s="6" t="e">
        <f>COUNTIFS(tblTeamSch[Travel Score for Game],10,tblTeamSch[Home],0,#REF!,#REF!)</f>
        <v>#REF!</v>
      </c>
      <c r="X1879" s="6" t="str">
        <f>IFERROR(INDEX(tblTeamSch[Overall Travel Score],MATCH(tblTeamSch[[#This Row],[Opponent]],tblTeamSch[Team],0)),"")</f>
        <v/>
      </c>
      <c r="Y1879" s="6" cm="1">
        <f t="array" ref="Y1879">IF(Y1878="Num",1,IF(Y1878="","",IF(Y1878+1&gt;TotalNumRegGames*2,"",Y1878+1)))</f>
        <v>1878</v>
      </c>
    </row>
    <row r="1880" spans="1:25" ht="13.35" customHeight="1" x14ac:dyDescent="0.3">
      <c r="A1880" s="6" cm="1">
        <f t="array" ref="A18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897</v>
      </c>
      <c r="B1880" s="6" cm="1">
        <f t="array" ref="B18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0" s="6">
        <f>IFERROR(INDEX([1]!tblSchedule[Week Game Scheduled],MATCH(tblTeamSch[[#This Row],[Game Num]],[1]!tblSchedule[GameNum],0)),"")</f>
        <v>9</v>
      </c>
      <c r="D1880" s="6">
        <f>IFERROR(INDEX([1]!tblSchedule[Round],MATCH(tblTeamSch[[#This Row],[Game Num]],[1]!tblSchedule[GameNum],0)),"")</f>
        <v>7</v>
      </c>
      <c r="E1880" s="6">
        <f>IFERROR(INDEX([1]!tblSchedule[Rnd Sch],MATCH(tblTeamSch[[#This Row],[Game Num]],[1]!tblSchedule[GameNum],0)),"")</f>
        <v>7</v>
      </c>
      <c r="F1880" s="6" t="str">
        <f>IFERROR(INDEX([1]!tblSchedule[DLC],MATCH(tblTeamSch[[#This Row],[Game Num]],[1]!tblSchedule[GameNum],0)),"")</f>
        <v>6G1AA</v>
      </c>
      <c r="G1880" s="7" t="str">
        <f>IFERROR(INDEX([1]!tblSchedule[Facility],MATCH(tblTeamSch[[#This Row],[Game Num]],[1]!tblSchedule[GameNum],0)),"")</f>
        <v>St. Gabriel Multi-Purpose Building</v>
      </c>
      <c r="H1880" s="8">
        <f>IFERROR(INDEX([1]!tblSchedule[Game Date],MATCH(tblTeamSch[[#This Row],[Game Num]],[1]!tblSchedule[GameNum],0)),"")</f>
        <v>46053</v>
      </c>
      <c r="I1880" s="9">
        <f>IFERROR(INDEX([1]!tblSchedule[Game Time],MATCH(tblTeamSch[[#This Row],[Game Num]],[1]!tblSchedule[GameNum],0)),"")</f>
        <v>0.45833333333333331</v>
      </c>
      <c r="J1880" s="10" t="str">
        <f>IFERROR(INDEX([1]!tblTeams[Organization],MATCH(tblTeamSch[[#This Row],[Team]],[1]!tblTeams[Team],0)),"")</f>
        <v>St. Michael</v>
      </c>
      <c r="K1880" s="10" t="str">
        <f>IFERROR(INDEX([1]!tblOrg[Abbr],MATCH(tblTeamSch[[#This Row],[Org]],[1]!tblOrg[Organization],0)),"")</f>
        <v>Mich</v>
      </c>
      <c r="L1880" s="10" t="str">
        <f>IFERROR(INDEX(IF(tblTeamSch[[#This Row],[1vs2]]=1,[1]!tblSchedule[Team 1 Name],[1]!tblSchedule[Team 2 Name]),MATCH(tblTeamSch[[#This Row],[Game Num]],[1]!tblSchedule[GameNum],0)),"")</f>
        <v>St Michael BB 6G#1</v>
      </c>
      <c r="M1880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1880" s="6"/>
      <c r="O1880" s="6"/>
      <c r="P1880" s="6"/>
      <c r="Q1880" s="6">
        <f>INDEX([1]!tblSchedule[Home Game],MATCH(tblTeamSch[[#This Row],[Game Num]],[1]!tblSchedule[GameNum],0))</f>
        <v>1</v>
      </c>
      <c r="R1880" s="7" t="e">
        <f>IF(COUNTIFS(tblTeamSch[Team],tblTeamSch[[#This Row],[Team]],#REF!,1)&gt;1,"Y","")</f>
        <v>#REF!</v>
      </c>
      <c r="S1880" s="6">
        <f>INDEX([1]!tblLoc[Score],MATCH(INDEX([1]!tblOrg[Loc],MATCH(tblTeamSch[[#This Row],[Org]],[1]!tblOrg[Organization],0)),[1]!tblLoc[Loc],0))</f>
        <v>7</v>
      </c>
      <c r="T1880" s="6" t="e">
        <f>INDEX([1]!tblLoc[Score],MATCH(INDEX([1]!tblOrg[Loc],MATCH(#REF!,[1]!tblOrg[Abbr],0)),[1]!tblLoc[Loc],0))</f>
        <v>#REF!</v>
      </c>
      <c r="U1880" s="6">
        <f>IFERROR(INDEX([1]!tblLoc[Score],MATCH(INDEX([1]!tblOrg[Loc],MATCH(INDEX(FacList,MATCH(tblTeamSch[[#This Row],[Facility]],INDEX(FacList,,1),0),3),[1]!tblOrg[Org Num],0)),[1]!tblLoc[Loc],0)),"")</f>
        <v>7</v>
      </c>
      <c r="V1880" s="6">
        <f>IF(OR(tblTeamSch[[#This Row],[Court]]="",tblTeamSch[[#This Row],[Home]]&gt;0),0,IF(tblTeamSch[[#This Row],[Court]]&lt;10,0,IF(tblTeamSch[[#This Row],[Home Court]]=10,0,10)))</f>
        <v>0</v>
      </c>
      <c r="W1880" s="6" t="e">
        <f>COUNTIFS(tblTeamSch[Travel Score for Game],10,tblTeamSch[Home],0,#REF!,#REF!)</f>
        <v>#REF!</v>
      </c>
      <c r="X1880" s="6" t="str">
        <f>IFERROR(INDEX(tblTeamSch[Overall Travel Score],MATCH(tblTeamSch[[#This Row],[Opponent]],tblTeamSch[Team],0)),"")</f>
        <v/>
      </c>
      <c r="Y1880" s="6" cm="1">
        <f t="array" ref="Y1880">IF(Y1879="Num",1,IF(Y1879="","",IF(Y1879+1&gt;TotalNumRegGames*2,"",Y1879+1)))</f>
        <v>1879</v>
      </c>
    </row>
    <row r="1881" spans="1:25" ht="13.35" customHeight="1" x14ac:dyDescent="0.3">
      <c r="A1881" s="6" cm="1">
        <f t="array" ref="A18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934</v>
      </c>
      <c r="B1881" s="6" cm="1">
        <f t="array" ref="B18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1" s="6">
        <f>IFERROR(INDEX([1]!tblSchedule[Week Game Scheduled],MATCH(tblTeamSch[[#This Row],[Game Num]],[1]!tblSchedule[GameNum],0)),"")</f>
        <v>49</v>
      </c>
      <c r="D1881" s="6">
        <f>IFERROR(INDEX([1]!tblSchedule[Round],MATCH(tblTeamSch[[#This Row],[Game Num]],[1]!tblSchedule[GameNum],0)),"")</f>
        <v>1</v>
      </c>
      <c r="E1881" s="6">
        <f>IFERROR(INDEX([1]!tblSchedule[Rnd Sch],MATCH(tblTeamSch[[#This Row],[Game Num]],[1]!tblSchedule[GameNum],0)),"")</f>
        <v>1</v>
      </c>
      <c r="F1881" s="6" t="str">
        <f>IFERROR(INDEX([1]!tblSchedule[DLC],MATCH(tblTeamSch[[#This Row],[Game Num]],[1]!tblSchedule[GameNum],0)),"")</f>
        <v>6G2</v>
      </c>
      <c r="G1881" s="7" t="str">
        <f>IFERROR(INDEX([1]!tblSchedule[Facility],MATCH(tblTeamSch[[#This Row],[Game Num]],[1]!tblSchedule[GameNum],0)),"")</f>
        <v>St Lawrence</v>
      </c>
      <c r="H1881" s="8">
        <f>IFERROR(INDEX([1]!tblSchedule[Game Date],MATCH(tblTeamSch[[#This Row],[Game Num]],[1]!tblSchedule[GameNum],0)),"")</f>
        <v>45997</v>
      </c>
      <c r="I1881" s="9">
        <f>IFERROR(INDEX([1]!tblSchedule[Game Time],MATCH(tblTeamSch[[#This Row],[Game Num]],[1]!tblSchedule[GameNum],0)),"")</f>
        <v>0.45833333333333331</v>
      </c>
      <c r="J1881" s="10" t="str">
        <f>IFERROR(INDEX([1]!tblTeams[Organization],MATCH(tblTeamSch[[#This Row],[Team]],[1]!tblTeams[Team],0)),"")</f>
        <v>St. Michael</v>
      </c>
      <c r="K1881" s="10" t="str">
        <f>IFERROR(INDEX([1]!tblOrg[Abbr],MATCH(tblTeamSch[[#This Row],[Org]],[1]!tblOrg[Organization],0)),"")</f>
        <v>Mich</v>
      </c>
      <c r="L1881" s="10" t="str">
        <f>IFERROR(INDEX(IF(tblTeamSch[[#This Row],[1vs2]]=1,[1]!tblSchedule[Team 1 Name],[1]!tblSchedule[Team 2 Name]),MATCH(tblTeamSch[[#This Row],[Game Num]],[1]!tblSchedule[GameNum],0)),"")</f>
        <v>St Michael BB 6G#2</v>
      </c>
      <c r="M1881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1881" s="6"/>
      <c r="O1881" s="6"/>
      <c r="P1881" s="6"/>
      <c r="Q1881" s="6">
        <f>INDEX([1]!tblSchedule[Home Game],MATCH(tblTeamSch[[#This Row],[Game Num]],[1]!tblSchedule[GameNum],0))</f>
        <v>1</v>
      </c>
      <c r="R1881" s="7" t="e">
        <f>IF(COUNTIFS(tblTeamSch[Team],tblTeamSch[[#This Row],[Team]],#REF!,1)&gt;1,"Y","")</f>
        <v>#REF!</v>
      </c>
      <c r="S1881" s="6">
        <f>INDEX([1]!tblLoc[Score],MATCH(INDEX([1]!tblOrg[Loc],MATCH(tblTeamSch[[#This Row],[Org]],[1]!tblOrg[Organization],0)),[1]!tblLoc[Loc],0))</f>
        <v>7</v>
      </c>
      <c r="T1881" s="6" t="e">
        <f>INDEX([1]!tblLoc[Score],MATCH(INDEX([1]!tblOrg[Loc],MATCH(#REF!,[1]!tblOrg[Abbr],0)),[1]!tblLoc[Loc],0))</f>
        <v>#REF!</v>
      </c>
      <c r="U1881" s="6">
        <f>IFERROR(INDEX([1]!tblLoc[Score],MATCH(INDEX([1]!tblOrg[Loc],MATCH(INDEX(FacList,MATCH(tblTeamSch[[#This Row],[Facility]],INDEX(FacList,,1),0),3),[1]!tblOrg[Org Num],0)),[1]!tblLoc[Loc],0)),"")</f>
        <v>10</v>
      </c>
      <c r="V1881" s="6">
        <f>IF(OR(tblTeamSch[[#This Row],[Court]]="",tblTeamSch[[#This Row],[Home]]&gt;0),0,IF(tblTeamSch[[#This Row],[Court]]&lt;10,0,IF(tblTeamSch[[#This Row],[Home Court]]=10,0,10)))</f>
        <v>0</v>
      </c>
      <c r="W1881" s="6" t="e">
        <f>COUNTIFS(tblTeamSch[Travel Score for Game],10,tblTeamSch[Home],0,#REF!,#REF!)</f>
        <v>#REF!</v>
      </c>
      <c r="X1881" s="6" t="str">
        <f>IFERROR(INDEX(tblTeamSch[Overall Travel Score],MATCH(tblTeamSch[[#This Row],[Opponent]],tblTeamSch[Team],0)),"")</f>
        <v/>
      </c>
      <c r="Y1881" s="6" cm="1">
        <f t="array" ref="Y1881">IF(Y1880="Num",1,IF(Y1880="","",IF(Y1880+1&gt;TotalNumRegGames*2,"",Y1880+1)))</f>
        <v>1880</v>
      </c>
    </row>
    <row r="1882" spans="1:25" ht="13.35" customHeight="1" x14ac:dyDescent="0.3">
      <c r="A1882" s="6" cm="1">
        <f t="array" ref="A18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938</v>
      </c>
      <c r="B1882" s="6" cm="1">
        <f t="array" ref="B18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2" s="6">
        <f>IFERROR(INDEX([1]!tblSchedule[Week Game Scheduled],MATCH(tblTeamSch[[#This Row],[Game Num]],[1]!tblSchedule[GameNum],0)),"")</f>
        <v>50</v>
      </c>
      <c r="D1882" s="6">
        <f>IFERROR(INDEX([1]!tblSchedule[Round],MATCH(tblTeamSch[[#This Row],[Game Num]],[1]!tblSchedule[GameNum],0)),"")</f>
        <v>2</v>
      </c>
      <c r="E1882" s="6">
        <f>IFERROR(INDEX([1]!tblSchedule[Rnd Sch],MATCH(tblTeamSch[[#This Row],[Game Num]],[1]!tblSchedule[GameNum],0)),"")</f>
        <v>2</v>
      </c>
      <c r="F1882" s="6" t="str">
        <f>IFERROR(INDEX([1]!tblSchedule[DLC],MATCH(tblTeamSch[[#This Row],[Game Num]],[1]!tblSchedule[GameNum],0)),"")</f>
        <v>6G2</v>
      </c>
      <c r="G1882" s="7" t="str">
        <f>IFERROR(INDEX([1]!tblSchedule[Facility],MATCH(tblTeamSch[[#This Row],[Game Num]],[1]!tblSchedule[GameNum],0)),"")</f>
        <v>St. Gabriel Multi-Purpose Building</v>
      </c>
      <c r="H1882" s="8">
        <f>IFERROR(INDEX([1]!tblSchedule[Game Date],MATCH(tblTeamSch[[#This Row],[Game Num]],[1]!tblSchedule[GameNum],0)),"")</f>
        <v>46004</v>
      </c>
      <c r="I1882" s="9">
        <f>IFERROR(INDEX([1]!tblSchedule[Game Time],MATCH(tblTeamSch[[#This Row],[Game Num]],[1]!tblSchedule[GameNum],0)),"")</f>
        <v>0.45833333333333331</v>
      </c>
      <c r="J1882" s="10" t="str">
        <f>IFERROR(INDEX([1]!tblTeams[Organization],MATCH(tblTeamSch[[#This Row],[Team]],[1]!tblTeams[Team],0)),"")</f>
        <v>St. Michael</v>
      </c>
      <c r="K1882" s="10" t="str">
        <f>IFERROR(INDEX([1]!tblOrg[Abbr],MATCH(tblTeamSch[[#This Row],[Org]],[1]!tblOrg[Organization],0)),"")</f>
        <v>Mich</v>
      </c>
      <c r="L1882" s="10" t="str">
        <f>IFERROR(INDEX(IF(tblTeamSch[[#This Row],[1vs2]]=1,[1]!tblSchedule[Team 1 Name],[1]!tblSchedule[Team 2 Name]),MATCH(tblTeamSch[[#This Row],[Game Num]],[1]!tblSchedule[GameNum],0)),"")</f>
        <v>St Michael BB 6G#2</v>
      </c>
      <c r="M1882" s="10" t="str">
        <f>IFERROR(INDEX(IF(tblTeamSch[[#This Row],[1vs2]]=1,[1]!tblSchedule[Team 2 Name],[1]!tblSchedule[Team 1 Name]),MATCH(tblTeamSch[[#This Row],[Game Num]],[1]!tblSchedule[GameNum],0)),"")</f>
        <v>St Patrick BB 6G#2</v>
      </c>
      <c r="N1882" s="6"/>
      <c r="O1882" s="6"/>
      <c r="P1882" s="6"/>
      <c r="Q1882" s="6">
        <f>INDEX([1]!tblSchedule[Home Game],MATCH(tblTeamSch[[#This Row],[Game Num]],[1]!tblSchedule[GameNum],0))</f>
        <v>0</v>
      </c>
      <c r="R1882" s="7" t="e">
        <f>IF(COUNTIFS(tblTeamSch[Team],tblTeamSch[[#This Row],[Team]],#REF!,1)&gt;1,"Y","")</f>
        <v>#REF!</v>
      </c>
      <c r="S1882" s="6">
        <f>INDEX([1]!tblLoc[Score],MATCH(INDEX([1]!tblOrg[Loc],MATCH(tblTeamSch[[#This Row],[Org]],[1]!tblOrg[Organization],0)),[1]!tblLoc[Loc],0))</f>
        <v>7</v>
      </c>
      <c r="T1882" s="6" t="e">
        <f>INDEX([1]!tblLoc[Score],MATCH(INDEX([1]!tblOrg[Loc],MATCH(#REF!,[1]!tblOrg[Abbr],0)),[1]!tblLoc[Loc],0))</f>
        <v>#REF!</v>
      </c>
      <c r="U1882" s="6">
        <f>IFERROR(INDEX([1]!tblLoc[Score],MATCH(INDEX([1]!tblOrg[Loc],MATCH(INDEX(FacList,MATCH(tblTeamSch[[#This Row],[Facility]],INDEX(FacList,,1),0),3),[1]!tblOrg[Org Num],0)),[1]!tblLoc[Loc],0)),"")</f>
        <v>7</v>
      </c>
      <c r="V1882" s="6">
        <f>IF(OR(tblTeamSch[[#This Row],[Court]]="",tblTeamSch[[#This Row],[Home]]&gt;0),0,IF(tblTeamSch[[#This Row],[Court]]&lt;10,0,IF(tblTeamSch[[#This Row],[Home Court]]=10,0,10)))</f>
        <v>0</v>
      </c>
      <c r="W1882" s="6" t="e">
        <f>COUNTIFS(tblTeamSch[Travel Score for Game],10,tblTeamSch[Home],0,#REF!,#REF!)</f>
        <v>#REF!</v>
      </c>
      <c r="X1882" s="6" t="str">
        <f>IFERROR(INDEX(tblTeamSch[Overall Travel Score],MATCH(tblTeamSch[[#This Row],[Opponent]],tblTeamSch[Team],0)),"")</f>
        <v/>
      </c>
      <c r="Y1882" s="6" cm="1">
        <f t="array" ref="Y1882">IF(Y1881="Num",1,IF(Y1881="","",IF(Y1881+1&gt;TotalNumRegGames*2,"",Y1881+1)))</f>
        <v>1881</v>
      </c>
    </row>
    <row r="1883" spans="1:25" ht="13.35" customHeight="1" x14ac:dyDescent="0.3">
      <c r="A1883" s="6" cm="1">
        <f t="array" ref="A18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940</v>
      </c>
      <c r="B1883" s="6" cm="1">
        <f t="array" ref="B18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3" s="6">
        <f>IFERROR(INDEX([1]!tblSchedule[Week Game Scheduled],MATCH(tblTeamSch[[#This Row],[Game Num]],[1]!tblSchedule[GameNum],0)),"")</f>
        <v>5</v>
      </c>
      <c r="D1883" s="6">
        <f>IFERROR(INDEX([1]!tblSchedule[Round],MATCH(tblTeamSch[[#This Row],[Game Num]],[1]!tblSchedule[GameNum],0)),"")</f>
        <v>3</v>
      </c>
      <c r="E1883" s="6">
        <f>IFERROR(INDEX([1]!tblSchedule[Rnd Sch],MATCH(tblTeamSch[[#This Row],[Game Num]],[1]!tblSchedule[GameNum],0)),"")</f>
        <v>3</v>
      </c>
      <c r="F1883" s="6" t="str">
        <f>IFERROR(INDEX([1]!tblSchedule[DLC],MATCH(tblTeamSch[[#This Row],[Game Num]],[1]!tblSchedule[GameNum],0)),"")</f>
        <v>6G2</v>
      </c>
      <c r="G1883" s="7" t="str">
        <f>IFERROR(INDEX([1]!tblSchedule[Facility],MATCH(tblTeamSch[[#This Row],[Game Num]],[1]!tblSchedule[GameNum],0)),"")</f>
        <v>St. Michael Community Center</v>
      </c>
      <c r="H1883" s="8">
        <f>IFERROR(INDEX([1]!tblSchedule[Game Date],MATCH(tblTeamSch[[#This Row],[Game Num]],[1]!tblSchedule[GameNum],0)),"")</f>
        <v>46025</v>
      </c>
      <c r="I1883" s="9">
        <f>IFERROR(INDEX([1]!tblSchedule[Game Time],MATCH(tblTeamSch[[#This Row],[Game Num]],[1]!tblSchedule[GameNum],0)),"")</f>
        <v>0.45833333333333331</v>
      </c>
      <c r="J1883" s="10" t="str">
        <f>IFERROR(INDEX([1]!tblTeams[Organization],MATCH(tblTeamSch[[#This Row],[Team]],[1]!tblTeams[Team],0)),"")</f>
        <v>St. Michael</v>
      </c>
      <c r="K1883" s="10" t="str">
        <f>IFERROR(INDEX([1]!tblOrg[Abbr],MATCH(tblTeamSch[[#This Row],[Org]],[1]!tblOrg[Organization],0)),"")</f>
        <v>Mich</v>
      </c>
      <c r="L1883" s="10" t="str">
        <f>IFERROR(INDEX(IF(tblTeamSch[[#This Row],[1vs2]]=1,[1]!tblSchedule[Team 1 Name],[1]!tblSchedule[Team 2 Name]),MATCH(tblTeamSch[[#This Row],[Game Num]],[1]!tblSchedule[GameNum],0)),"")</f>
        <v>St Michael BB 6G#2</v>
      </c>
      <c r="M1883" s="10" t="str">
        <f>IFERROR(INDEX(IF(tblTeamSch[[#This Row],[1vs2]]=1,[1]!tblSchedule[Team 2 Name],[1]!tblSchedule[Team 1 Name]),MATCH(tblTeamSch[[#This Row],[Game Num]],[1]!tblSchedule[GameNum],0)),"")</f>
        <v>Holy Spirit GBB 6#2</v>
      </c>
      <c r="N1883" s="6"/>
      <c r="O1883" s="6"/>
      <c r="P1883" s="6"/>
      <c r="Q1883" s="6">
        <f>INDEX([1]!tblSchedule[Home Game],MATCH(tblTeamSch[[#This Row],[Game Num]],[1]!tblSchedule[GameNum],0))</f>
        <v>1</v>
      </c>
      <c r="R1883" s="7" t="e">
        <f>IF(COUNTIFS(tblTeamSch[Team],tblTeamSch[[#This Row],[Team]],#REF!,1)&gt;1,"Y","")</f>
        <v>#REF!</v>
      </c>
      <c r="S1883" s="6">
        <f>INDEX([1]!tblLoc[Score],MATCH(INDEX([1]!tblOrg[Loc],MATCH(tblTeamSch[[#This Row],[Org]],[1]!tblOrg[Organization],0)),[1]!tblLoc[Loc],0))</f>
        <v>7</v>
      </c>
      <c r="T1883" s="6" t="e">
        <f>INDEX([1]!tblLoc[Score],MATCH(INDEX([1]!tblOrg[Loc],MATCH(#REF!,[1]!tblOrg[Abbr],0)),[1]!tblLoc[Loc],0))</f>
        <v>#REF!</v>
      </c>
      <c r="U1883" s="6">
        <f>IFERROR(INDEX([1]!tblLoc[Score],MATCH(INDEX([1]!tblOrg[Loc],MATCH(INDEX(FacList,MATCH(tblTeamSch[[#This Row],[Facility]],INDEX(FacList,,1),0),3),[1]!tblOrg[Org Num],0)),[1]!tblLoc[Loc],0)),"")</f>
        <v>7</v>
      </c>
      <c r="V1883" s="6">
        <f>IF(OR(tblTeamSch[[#This Row],[Court]]="",tblTeamSch[[#This Row],[Home]]&gt;0),0,IF(tblTeamSch[[#This Row],[Court]]&lt;10,0,IF(tblTeamSch[[#This Row],[Home Court]]=10,0,10)))</f>
        <v>0</v>
      </c>
      <c r="W1883" s="6" t="e">
        <f>COUNTIFS(tblTeamSch[Travel Score for Game],10,tblTeamSch[Home],0,#REF!,#REF!)</f>
        <v>#REF!</v>
      </c>
      <c r="X1883" s="6" t="str">
        <f>IFERROR(INDEX(tblTeamSch[Overall Travel Score],MATCH(tblTeamSch[[#This Row],[Opponent]],tblTeamSch[Team],0)),"")</f>
        <v/>
      </c>
      <c r="Y1883" s="6" cm="1">
        <f t="array" ref="Y1883">IF(Y1882="Num",1,IF(Y1882="","",IF(Y1882+1&gt;TotalNumRegGames*2,"",Y1882+1)))</f>
        <v>1882</v>
      </c>
    </row>
    <row r="1884" spans="1:25" ht="13.35" customHeight="1" x14ac:dyDescent="0.3">
      <c r="A1884" s="6" cm="1">
        <f t="array" ref="A18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963</v>
      </c>
      <c r="B1884" s="6" cm="1">
        <f t="array" ref="B18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84" s="6">
        <f>IFERROR(INDEX([1]!tblSchedule[Week Game Scheduled],MATCH(tblTeamSch[[#This Row],[Game Num]],[1]!tblSchedule[GameNum],0)),"")</f>
        <v>7</v>
      </c>
      <c r="D1884" s="6">
        <f>IFERROR(INDEX([1]!tblSchedule[Round],MATCH(tblTeamSch[[#This Row],[Game Num]],[1]!tblSchedule[GameNum],0)),"")</f>
        <v>8</v>
      </c>
      <c r="E1884" s="6">
        <f>IFERROR(INDEX([1]!tblSchedule[Rnd Sch],MATCH(tblTeamSch[[#This Row],[Game Num]],[1]!tblSchedule[GameNum],0)),"")</f>
        <v>4</v>
      </c>
      <c r="F1884" s="6" t="str">
        <f>IFERROR(INDEX([1]!tblSchedule[DLC],MATCH(tblTeamSch[[#This Row],[Game Num]],[1]!tblSchedule[GameNum],0)),"")</f>
        <v>6G2</v>
      </c>
      <c r="G1884" s="7" t="str">
        <f>IFERROR(INDEX([1]!tblSchedule[Facility],MATCH(tblTeamSch[[#This Row],[Game Num]],[1]!tblSchedule[GameNum],0)),"")</f>
        <v>St. Rita Gym</v>
      </c>
      <c r="H1884" s="8">
        <f>IFERROR(INDEX([1]!tblSchedule[Game Date],MATCH(tblTeamSch[[#This Row],[Game Num]],[1]!tblSchedule[GameNum],0)),"")</f>
        <v>46033</v>
      </c>
      <c r="I1884" s="9">
        <f>IFERROR(INDEX([1]!tblSchedule[Game Time],MATCH(tblTeamSch[[#This Row],[Game Num]],[1]!tblSchedule[GameNum],0)),"")</f>
        <v>0.5625</v>
      </c>
      <c r="J1884" s="10" t="str">
        <f>IFERROR(INDEX([1]!tblTeams[Organization],MATCH(tblTeamSch[[#This Row],[Team]],[1]!tblTeams[Team],0)),"")</f>
        <v>St. Michael</v>
      </c>
      <c r="K1884" s="10" t="str">
        <f>IFERROR(INDEX([1]!tblOrg[Abbr],MATCH(tblTeamSch[[#This Row],[Org]],[1]!tblOrg[Organization],0)),"")</f>
        <v>Mich</v>
      </c>
      <c r="L1884" s="10" t="str">
        <f>IFERROR(INDEX(IF(tblTeamSch[[#This Row],[1vs2]]=1,[1]!tblSchedule[Team 1 Name],[1]!tblSchedule[Team 2 Name]),MATCH(tblTeamSch[[#This Row],[Game Num]],[1]!tblSchedule[GameNum],0)),"")</f>
        <v>St Michael BB 6G#2</v>
      </c>
      <c r="M1884" s="10" t="str">
        <f>IFERROR(INDEX(IF(tblTeamSch[[#This Row],[1vs2]]=1,[1]!tblSchedule[Team 2 Name],[1]!tblSchedule[Team 1 Name]),MATCH(tblTeamSch[[#This Row],[Game Num]],[1]!tblSchedule[GameNum],0)),"")</f>
        <v>St. Albert BB 6G#2</v>
      </c>
      <c r="N1884" s="6"/>
      <c r="O1884" s="6"/>
      <c r="P1884" s="6"/>
      <c r="Q1884" s="6">
        <f>INDEX([1]!tblSchedule[Home Game],MATCH(tblTeamSch[[#This Row],[Game Num]],[1]!tblSchedule[GameNum],0))</f>
        <v>0</v>
      </c>
      <c r="R1884" s="7" t="e">
        <f>IF(COUNTIFS(tblTeamSch[Team],tblTeamSch[[#This Row],[Team]],#REF!,1)&gt;1,"Y","")</f>
        <v>#REF!</v>
      </c>
      <c r="S1884" s="6">
        <f>INDEX([1]!tblLoc[Score],MATCH(INDEX([1]!tblOrg[Loc],MATCH(tblTeamSch[[#This Row],[Org]],[1]!tblOrg[Organization],0)),[1]!tblLoc[Loc],0))</f>
        <v>7</v>
      </c>
      <c r="T1884" s="6" t="e">
        <f>INDEX([1]!tblLoc[Score],MATCH(INDEX([1]!tblOrg[Loc],MATCH(#REF!,[1]!tblOrg[Abbr],0)),[1]!tblLoc[Loc],0))</f>
        <v>#REF!</v>
      </c>
      <c r="U1884" s="6">
        <f>IFERROR(INDEX([1]!tblLoc[Score],MATCH(INDEX([1]!tblOrg[Loc],MATCH(INDEX(FacList,MATCH(tblTeamSch[[#This Row],[Facility]],INDEX(FacList,,1),0),3),[1]!tblOrg[Org Num],0)),[1]!tblLoc[Loc],0)),"")</f>
        <v>7</v>
      </c>
      <c r="V1884" s="6">
        <f>IF(OR(tblTeamSch[[#This Row],[Court]]="",tblTeamSch[[#This Row],[Home]]&gt;0),0,IF(tblTeamSch[[#This Row],[Court]]&lt;10,0,IF(tblTeamSch[[#This Row],[Home Court]]=10,0,10)))</f>
        <v>0</v>
      </c>
      <c r="W1884" s="6" t="e">
        <f>COUNTIFS(tblTeamSch[Travel Score for Game],10,tblTeamSch[Home],0,#REF!,#REF!)</f>
        <v>#REF!</v>
      </c>
      <c r="X1884" s="6" t="str">
        <f>IFERROR(INDEX(tblTeamSch[Overall Travel Score],MATCH(tblTeamSch[[#This Row],[Opponent]],tblTeamSch[Team],0)),"")</f>
        <v/>
      </c>
      <c r="Y1884" s="6" cm="1">
        <f t="array" ref="Y1884">IF(Y1883="Num",1,IF(Y1883="","",IF(Y1883+1&gt;TotalNumRegGames*2,"",Y1883+1)))</f>
        <v>1883</v>
      </c>
    </row>
    <row r="1885" spans="1:25" ht="13.35" customHeight="1" x14ac:dyDescent="0.3">
      <c r="A1885" s="6" cm="1">
        <f t="array" ref="A18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950</v>
      </c>
      <c r="B1885" s="6" cm="1">
        <f t="array" ref="B18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5" s="6">
        <f>IFERROR(INDEX([1]!tblSchedule[Week Game Scheduled],MATCH(tblTeamSch[[#This Row],[Game Num]],[1]!tblSchedule[GameNum],0)),"")</f>
        <v>7</v>
      </c>
      <c r="D1885" s="6">
        <f>IFERROR(INDEX([1]!tblSchedule[Round],MATCH(tblTeamSch[[#This Row],[Game Num]],[1]!tblSchedule[GameNum],0)),"")</f>
        <v>5</v>
      </c>
      <c r="E1885" s="6">
        <f>IFERROR(INDEX([1]!tblSchedule[Rnd Sch],MATCH(tblTeamSch[[#This Row],[Game Num]],[1]!tblSchedule[GameNum],0)),"")</f>
        <v>5</v>
      </c>
      <c r="F1885" s="6" t="str">
        <f>IFERROR(INDEX([1]!tblSchedule[DLC],MATCH(tblTeamSch[[#This Row],[Game Num]],[1]!tblSchedule[GameNum],0)),"")</f>
        <v>6G2</v>
      </c>
      <c r="G1885" s="7" t="str">
        <f>IFERROR(INDEX([1]!tblSchedule[Facility],MATCH(tblTeamSch[[#This Row],[Game Num]],[1]!tblSchedule[GameNum],0)),"")</f>
        <v>St. Agnes Gym</v>
      </c>
      <c r="H1885" s="8">
        <f>IFERROR(INDEX([1]!tblSchedule[Game Date],MATCH(tblTeamSch[[#This Row],[Game Num]],[1]!tblSchedule[GameNum],0)),"")</f>
        <v>46039</v>
      </c>
      <c r="I1885" s="9">
        <f>IFERROR(INDEX([1]!tblSchedule[Game Time],MATCH(tblTeamSch[[#This Row],[Game Num]],[1]!tblSchedule[GameNum],0)),"")</f>
        <v>0.5</v>
      </c>
      <c r="J1885" s="10" t="str">
        <f>IFERROR(INDEX([1]!tblTeams[Organization],MATCH(tblTeamSch[[#This Row],[Team]],[1]!tblTeams[Team],0)),"")</f>
        <v>St. Michael</v>
      </c>
      <c r="K1885" s="10" t="str">
        <f>IFERROR(INDEX([1]!tblOrg[Abbr],MATCH(tblTeamSch[[#This Row],[Org]],[1]!tblOrg[Organization],0)),"")</f>
        <v>Mich</v>
      </c>
      <c r="L1885" s="10" t="str">
        <f>IFERROR(INDEX(IF(tblTeamSch[[#This Row],[1vs2]]=1,[1]!tblSchedule[Team 1 Name],[1]!tblSchedule[Team 2 Name]),MATCH(tblTeamSch[[#This Row],[Game Num]],[1]!tblSchedule[GameNum],0)),"")</f>
        <v>St Michael BB 6G#2</v>
      </c>
      <c r="M1885" s="10" t="str">
        <f>IFERROR(INDEX(IF(tblTeamSch[[#This Row],[1vs2]]=1,[1]!tblSchedule[Team 2 Name],[1]!tblSchedule[Team 1 Name]),MATCH(tblTeamSch[[#This Row],[Game Num]],[1]!tblSchedule[GameNum],0)),"")</f>
        <v>St Agnes BB 6G#2</v>
      </c>
      <c r="N1885" s="6"/>
      <c r="O1885" s="6"/>
      <c r="P1885" s="6"/>
      <c r="Q1885" s="6">
        <f>INDEX([1]!tblSchedule[Home Game],MATCH(tblTeamSch[[#This Row],[Game Num]],[1]!tblSchedule[GameNum],0))</f>
        <v>1</v>
      </c>
      <c r="R1885" s="7" t="e">
        <f>IF(COUNTIFS(tblTeamSch[Team],tblTeamSch[[#This Row],[Team]],#REF!,1)&gt;1,"Y","")</f>
        <v>#REF!</v>
      </c>
      <c r="S1885" s="6">
        <f>INDEX([1]!tblLoc[Score],MATCH(INDEX([1]!tblOrg[Loc],MATCH(tblTeamSch[[#This Row],[Org]],[1]!tblOrg[Organization],0)),[1]!tblLoc[Loc],0))</f>
        <v>7</v>
      </c>
      <c r="T1885" s="6" t="e">
        <f>INDEX([1]!tblLoc[Score],MATCH(INDEX([1]!tblOrg[Loc],MATCH(#REF!,[1]!tblOrg[Abbr],0)),[1]!tblLoc[Loc],0))</f>
        <v>#REF!</v>
      </c>
      <c r="U1885" s="6">
        <f>IFERROR(INDEX([1]!tblLoc[Score],MATCH(INDEX([1]!tblOrg[Loc],MATCH(INDEX(FacList,MATCH(tblTeamSch[[#This Row],[Facility]],INDEX(FacList,,1),0),3),[1]!tblOrg[Org Num],0)),[1]!tblLoc[Loc],0)),"")</f>
        <v>0</v>
      </c>
      <c r="V1885" s="6">
        <f>IF(OR(tblTeamSch[[#This Row],[Court]]="",tblTeamSch[[#This Row],[Home]]&gt;0),0,IF(tblTeamSch[[#This Row],[Court]]&lt;10,0,IF(tblTeamSch[[#This Row],[Home Court]]=10,0,10)))</f>
        <v>0</v>
      </c>
      <c r="W1885" s="6" t="e">
        <f>COUNTIFS(tblTeamSch[Travel Score for Game],10,tblTeamSch[Home],0,#REF!,#REF!)</f>
        <v>#REF!</v>
      </c>
      <c r="X1885" s="6" t="str">
        <f>IFERROR(INDEX(tblTeamSch[Overall Travel Score],MATCH(tblTeamSch[[#This Row],[Opponent]],tblTeamSch[Team],0)),"")</f>
        <v/>
      </c>
      <c r="Y1885" s="6" cm="1">
        <f t="array" ref="Y1885">IF(Y1884="Num",1,IF(Y1884="","",IF(Y1884+1&gt;TotalNumRegGames*2,"",Y1884+1)))</f>
        <v>1884</v>
      </c>
    </row>
    <row r="1886" spans="1:25" ht="13.35" customHeight="1" x14ac:dyDescent="0.3">
      <c r="A1886" s="6" cm="1">
        <f t="array" ref="A18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955</v>
      </c>
      <c r="B1886" s="6" cm="1">
        <f t="array" ref="B18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86" s="6">
        <f>IFERROR(INDEX([1]!tblSchedule[Week Game Scheduled],MATCH(tblTeamSch[[#This Row],[Game Num]],[1]!tblSchedule[GameNum],0)),"")</f>
        <v>8</v>
      </c>
      <c r="D1886" s="6">
        <f>IFERROR(INDEX([1]!tblSchedule[Round],MATCH(tblTeamSch[[#This Row],[Game Num]],[1]!tblSchedule[GameNum],0)),"")</f>
        <v>6</v>
      </c>
      <c r="E1886" s="6">
        <f>IFERROR(INDEX([1]!tblSchedule[Rnd Sch],MATCH(tblTeamSch[[#This Row],[Game Num]],[1]!tblSchedule[GameNum],0)),"")</f>
        <v>6</v>
      </c>
      <c r="F1886" s="6" t="str">
        <f>IFERROR(INDEX([1]!tblSchedule[DLC],MATCH(tblTeamSch[[#This Row],[Game Num]],[1]!tblSchedule[GameNum],0)),"")</f>
        <v>6G2</v>
      </c>
      <c r="G1886" s="7" t="str">
        <f>IFERROR(INDEX([1]!tblSchedule[Facility],MATCH(tblTeamSch[[#This Row],[Game Num]],[1]!tblSchedule[GameNum],0)),"")</f>
        <v>St. Margaret Mary Gym</v>
      </c>
      <c r="H1886" s="8">
        <f>IFERROR(INDEX([1]!tblSchedule[Game Date],MATCH(tblTeamSch[[#This Row],[Game Num]],[1]!tblSchedule[GameNum],0)),"")</f>
        <v>46046</v>
      </c>
      <c r="I1886" s="9">
        <f>IFERROR(INDEX([1]!tblSchedule[Game Time],MATCH(tblTeamSch[[#This Row],[Game Num]],[1]!tblSchedule[GameNum],0)),"")</f>
        <v>0.45833333333333331</v>
      </c>
      <c r="J1886" s="10" t="str">
        <f>IFERROR(INDEX([1]!tblTeams[Organization],MATCH(tblTeamSch[[#This Row],[Team]],[1]!tblTeams[Team],0)),"")</f>
        <v>St. Michael</v>
      </c>
      <c r="K1886" s="10" t="str">
        <f>IFERROR(INDEX([1]!tblOrg[Abbr],MATCH(tblTeamSch[[#This Row],[Org]],[1]!tblOrg[Organization],0)),"")</f>
        <v>Mich</v>
      </c>
      <c r="L1886" s="10" t="str">
        <f>IFERROR(INDEX(IF(tblTeamSch[[#This Row],[1vs2]]=1,[1]!tblSchedule[Team 1 Name],[1]!tblSchedule[Team 2 Name]),MATCH(tblTeamSch[[#This Row],[Game Num]],[1]!tblSchedule[GameNum],0)),"")</f>
        <v>St Michael BB 6G#2</v>
      </c>
      <c r="M1886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1886" s="6"/>
      <c r="O1886" s="6"/>
      <c r="P1886" s="6"/>
      <c r="Q1886" s="6">
        <f>INDEX([1]!tblSchedule[Home Game],MATCH(tblTeamSch[[#This Row],[Game Num]],[1]!tblSchedule[GameNum],0))</f>
        <v>1</v>
      </c>
      <c r="R1886" s="7" t="e">
        <f>IF(COUNTIFS(tblTeamSch[Team],tblTeamSch[[#This Row],[Team]],#REF!,1)&gt;1,"Y","")</f>
        <v>#REF!</v>
      </c>
      <c r="S1886" s="6">
        <f>INDEX([1]!tblLoc[Score],MATCH(INDEX([1]!tblOrg[Loc],MATCH(tblTeamSch[[#This Row],[Org]],[1]!tblOrg[Organization],0)),[1]!tblLoc[Loc],0))</f>
        <v>7</v>
      </c>
      <c r="T1886" s="6" t="e">
        <f>INDEX([1]!tblLoc[Score],MATCH(INDEX([1]!tblOrg[Loc],MATCH(#REF!,[1]!tblOrg[Abbr],0)),[1]!tblLoc[Loc],0))</f>
        <v>#REF!</v>
      </c>
      <c r="U1886" s="6">
        <f>IFERROR(INDEX([1]!tblLoc[Score],MATCH(INDEX([1]!tblOrg[Loc],MATCH(INDEX(FacList,MATCH(tblTeamSch[[#This Row],[Facility]],INDEX(FacList,,1),0),3),[1]!tblOrg[Org Num],0)),[1]!tblLoc[Loc],0)),"")</f>
        <v>0</v>
      </c>
      <c r="V1886" s="6">
        <f>IF(OR(tblTeamSch[[#This Row],[Court]]="",tblTeamSch[[#This Row],[Home]]&gt;0),0,IF(tblTeamSch[[#This Row],[Court]]&lt;10,0,IF(tblTeamSch[[#This Row],[Home Court]]=10,0,10)))</f>
        <v>0</v>
      </c>
      <c r="W1886" s="6" t="e">
        <f>COUNTIFS(tblTeamSch[Travel Score for Game],10,tblTeamSch[Home],0,#REF!,#REF!)</f>
        <v>#REF!</v>
      </c>
      <c r="X1886" s="6" t="str">
        <f>IFERROR(INDEX(tblTeamSch[Overall Travel Score],MATCH(tblTeamSch[[#This Row],[Opponent]],tblTeamSch[Team],0)),"")</f>
        <v/>
      </c>
      <c r="Y1886" s="6" cm="1">
        <f t="array" ref="Y1886">IF(Y1885="Num",1,IF(Y1885="","",IF(Y1885+1&gt;TotalNumRegGames*2,"",Y1885+1)))</f>
        <v>1885</v>
      </c>
    </row>
    <row r="1887" spans="1:25" ht="13.35" customHeight="1" x14ac:dyDescent="0.3">
      <c r="A1887" s="6" cm="1">
        <f t="array" ref="A18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959</v>
      </c>
      <c r="B1887" s="6" cm="1">
        <f t="array" ref="B18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87" s="6">
        <f>IFERROR(INDEX([1]!tblSchedule[Week Game Scheduled],MATCH(tblTeamSch[[#This Row],[Game Num]],[1]!tblSchedule[GameNum],0)),"")</f>
        <v>9</v>
      </c>
      <c r="D1887" s="6">
        <f>IFERROR(INDEX([1]!tblSchedule[Round],MATCH(tblTeamSch[[#This Row],[Game Num]],[1]!tblSchedule[GameNum],0)),"")</f>
        <v>7</v>
      </c>
      <c r="E1887" s="6">
        <f>IFERROR(INDEX([1]!tblSchedule[Rnd Sch],MATCH(tblTeamSch[[#This Row],[Game Num]],[1]!tblSchedule[GameNum],0)),"")</f>
        <v>7</v>
      </c>
      <c r="F1887" s="6" t="str">
        <f>IFERROR(INDEX([1]!tblSchedule[DLC],MATCH(tblTeamSch[[#This Row],[Game Num]],[1]!tblSchedule[GameNum],0)),"")</f>
        <v>6G2</v>
      </c>
      <c r="G1887" s="7" t="str">
        <f>IFERROR(INDEX([1]!tblSchedule[Facility],MATCH(tblTeamSch[[#This Row],[Game Num]],[1]!tblSchedule[GameNum],0)),"")</f>
        <v>St. Michael Community Center</v>
      </c>
      <c r="H1887" s="8">
        <f>IFERROR(INDEX([1]!tblSchedule[Game Date],MATCH(tblTeamSch[[#This Row],[Game Num]],[1]!tblSchedule[GameNum],0)),"")</f>
        <v>46053</v>
      </c>
      <c r="I1887" s="9">
        <f>IFERROR(INDEX([1]!tblSchedule[Game Time],MATCH(tblTeamSch[[#This Row],[Game Num]],[1]!tblSchedule[GameNum],0)),"")</f>
        <v>0.41666666666666669</v>
      </c>
      <c r="J1887" s="10" t="str">
        <f>IFERROR(INDEX([1]!tblTeams[Organization],MATCH(tblTeamSch[[#This Row],[Team]],[1]!tblTeams[Team],0)),"")</f>
        <v>St. Michael</v>
      </c>
      <c r="K1887" s="10" t="str">
        <f>IFERROR(INDEX([1]!tblOrg[Abbr],MATCH(tblTeamSch[[#This Row],[Org]],[1]!tblOrg[Organization],0)),"")</f>
        <v>Mich</v>
      </c>
      <c r="L1887" s="10" t="str">
        <f>IFERROR(INDEX(IF(tblTeamSch[[#This Row],[1vs2]]=1,[1]!tblSchedule[Team 1 Name],[1]!tblSchedule[Team 2 Name]),MATCH(tblTeamSch[[#This Row],[Game Num]],[1]!tblSchedule[GameNum],0)),"")</f>
        <v>St Michael BB 6G#2</v>
      </c>
      <c r="M1887" s="10" t="str">
        <f>IFERROR(INDEX(IF(tblTeamSch[[#This Row],[1vs2]]=1,[1]!tblSchedule[Team 2 Name],[1]!tblSchedule[Team 1 Name]),MATCH(tblTeamSch[[#This Row],[Game Num]],[1]!tblSchedule[GameNum],0)),"")</f>
        <v>Holy Trinity BB 5/6G #2</v>
      </c>
      <c r="N1887" s="6"/>
      <c r="O1887" s="6"/>
      <c r="P1887" s="6"/>
      <c r="Q1887" s="6">
        <f>INDEX([1]!tblSchedule[Home Game],MATCH(tblTeamSch[[#This Row],[Game Num]],[1]!tblSchedule[GameNum],0))</f>
        <v>1</v>
      </c>
      <c r="R1887" s="7" t="e">
        <f>IF(COUNTIFS(tblTeamSch[Team],tblTeamSch[[#This Row],[Team]],#REF!,1)&gt;1,"Y","")</f>
        <v>#REF!</v>
      </c>
      <c r="S1887" s="6">
        <f>INDEX([1]!tblLoc[Score],MATCH(INDEX([1]!tblOrg[Loc],MATCH(tblTeamSch[[#This Row],[Org]],[1]!tblOrg[Organization],0)),[1]!tblLoc[Loc],0))</f>
        <v>7</v>
      </c>
      <c r="T1887" s="6" t="e">
        <f>INDEX([1]!tblLoc[Score],MATCH(INDEX([1]!tblOrg[Loc],MATCH(#REF!,[1]!tblOrg[Abbr],0)),[1]!tblLoc[Loc],0))</f>
        <v>#REF!</v>
      </c>
      <c r="U1887" s="6">
        <f>IFERROR(INDEX([1]!tblLoc[Score],MATCH(INDEX([1]!tblOrg[Loc],MATCH(INDEX(FacList,MATCH(tblTeamSch[[#This Row],[Facility]],INDEX(FacList,,1),0),3),[1]!tblOrg[Org Num],0)),[1]!tblLoc[Loc],0)),"")</f>
        <v>7</v>
      </c>
      <c r="V1887" s="6">
        <f>IF(OR(tblTeamSch[[#This Row],[Court]]="",tblTeamSch[[#This Row],[Home]]&gt;0),0,IF(tblTeamSch[[#This Row],[Court]]&lt;10,0,IF(tblTeamSch[[#This Row],[Home Court]]=10,0,10)))</f>
        <v>0</v>
      </c>
      <c r="W1887" s="6" t="e">
        <f>COUNTIFS(tblTeamSch[Travel Score for Game],10,tblTeamSch[Home],0,#REF!,#REF!)</f>
        <v>#REF!</v>
      </c>
      <c r="X1887" s="6" t="str">
        <f>IFERROR(INDEX(tblTeamSch[Overall Travel Score],MATCH(tblTeamSch[[#This Row],[Opponent]],tblTeamSch[Team],0)),"")</f>
        <v/>
      </c>
      <c r="Y1887" s="6" cm="1">
        <f t="array" ref="Y1887">IF(Y1886="Num",1,IF(Y1886="","",IF(Y1886+1&gt;TotalNumRegGames*2,"",Y1886+1)))</f>
        <v>1886</v>
      </c>
    </row>
    <row r="1888" spans="1:25" ht="13.35" customHeight="1" x14ac:dyDescent="0.3">
      <c r="A1888" s="6" cm="1">
        <f t="array" ref="A18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967</v>
      </c>
      <c r="B1888" s="6" cm="1">
        <f t="array" ref="B18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88" s="6">
        <f>IFERROR(INDEX([1]!tblSchedule[Week Game Scheduled],MATCH(tblTeamSch[[#This Row],[Game Num]],[1]!tblSchedule[GameNum],0)),"")</f>
        <v>49</v>
      </c>
      <c r="D1888" s="6">
        <f>IFERROR(INDEX([1]!tblSchedule[Round],MATCH(tblTeamSch[[#This Row],[Game Num]],[1]!tblSchedule[GameNum],0)),"")</f>
        <v>1</v>
      </c>
      <c r="E1888" s="6">
        <f>IFERROR(INDEX([1]!tblSchedule[Rnd Sch],MATCH(tblTeamSch[[#This Row],[Game Num]],[1]!tblSchedule[GameNum],0)),"")</f>
        <v>1</v>
      </c>
      <c r="F1888" s="6" t="str">
        <f>IFERROR(INDEX([1]!tblSchedule[DLC],MATCH(tblTeamSch[[#This Row],[Game Num]],[1]!tblSchedule[GameNum],0)),"")</f>
        <v>6G3</v>
      </c>
      <c r="G1888" s="7" t="str">
        <f>IFERROR(INDEX([1]!tblSchedule[Facility],MATCH(tblTeamSch[[#This Row],[Game Num]],[1]!tblSchedule[GameNum],0)),"")</f>
        <v>St. Michael Community Center</v>
      </c>
      <c r="H1888" s="8">
        <f>IFERROR(INDEX([1]!tblSchedule[Game Date],MATCH(tblTeamSch[[#This Row],[Game Num]],[1]!tblSchedule[GameNum],0)),"")</f>
        <v>45997</v>
      </c>
      <c r="I1888" s="9">
        <f>IFERROR(INDEX([1]!tblSchedule[Game Time],MATCH(tblTeamSch[[#This Row],[Game Num]],[1]!tblSchedule[GameNum],0)),"")</f>
        <v>0.45833333333333331</v>
      </c>
      <c r="J1888" s="10" t="str">
        <f>IFERROR(INDEX([1]!tblTeams[Organization],MATCH(tblTeamSch[[#This Row],[Team]],[1]!tblTeams[Team],0)),"")</f>
        <v>St. Michael</v>
      </c>
      <c r="K1888" s="10" t="str">
        <f>IFERROR(INDEX([1]!tblOrg[Abbr],MATCH(tblTeamSch[[#This Row],[Org]],[1]!tblOrg[Organization],0)),"")</f>
        <v>Mich</v>
      </c>
      <c r="L1888" s="10" t="str">
        <f>IFERROR(INDEX(IF(tblTeamSch[[#This Row],[1vs2]]=1,[1]!tblSchedule[Team 1 Name],[1]!tblSchedule[Team 2 Name]),MATCH(tblTeamSch[[#This Row],[Game Num]],[1]!tblSchedule[GameNum],0)),"")</f>
        <v>St Michael BB 6G#3</v>
      </c>
      <c r="M1888" s="10" t="str">
        <f>IFERROR(INDEX(IF(tblTeamSch[[#This Row],[1vs2]]=1,[1]!tblSchedule[Team 2 Name],[1]!tblSchedule[Team 1 Name]),MATCH(tblTeamSch[[#This Row],[Game Num]],[1]!tblSchedule[GameNum],0)),"")</f>
        <v>St. Albert BB 6G#3</v>
      </c>
      <c r="N1888" s="6"/>
      <c r="O1888" s="6"/>
      <c r="P1888" s="6"/>
      <c r="Q1888" s="6">
        <f>INDEX([1]!tblSchedule[Home Game],MATCH(tblTeamSch[[#This Row],[Game Num]],[1]!tblSchedule[GameNum],0))</f>
        <v>1</v>
      </c>
      <c r="R1888" s="7" t="e">
        <f>IF(COUNTIFS(tblTeamSch[Team],tblTeamSch[[#This Row],[Team]],#REF!,1)&gt;1,"Y","")</f>
        <v>#REF!</v>
      </c>
      <c r="S1888" s="6">
        <f>INDEX([1]!tblLoc[Score],MATCH(INDEX([1]!tblOrg[Loc],MATCH(tblTeamSch[[#This Row],[Org]],[1]!tblOrg[Organization],0)),[1]!tblLoc[Loc],0))</f>
        <v>7</v>
      </c>
      <c r="T1888" s="6" t="e">
        <f>INDEX([1]!tblLoc[Score],MATCH(INDEX([1]!tblOrg[Loc],MATCH(#REF!,[1]!tblOrg[Abbr],0)),[1]!tblLoc[Loc],0))</f>
        <v>#REF!</v>
      </c>
      <c r="U1888" s="6">
        <f>IFERROR(INDEX([1]!tblLoc[Score],MATCH(INDEX([1]!tblOrg[Loc],MATCH(INDEX(FacList,MATCH(tblTeamSch[[#This Row],[Facility]],INDEX(FacList,,1),0),3),[1]!tblOrg[Org Num],0)),[1]!tblLoc[Loc],0)),"")</f>
        <v>7</v>
      </c>
      <c r="V1888" s="6">
        <f>IF(OR(tblTeamSch[[#This Row],[Court]]="",tblTeamSch[[#This Row],[Home]]&gt;0),0,IF(tblTeamSch[[#This Row],[Court]]&lt;10,0,IF(tblTeamSch[[#This Row],[Home Court]]=10,0,10)))</f>
        <v>0</v>
      </c>
      <c r="W1888" s="6" t="e">
        <f>COUNTIFS(tblTeamSch[Travel Score for Game],10,tblTeamSch[Home],0,#REF!,#REF!)</f>
        <v>#REF!</v>
      </c>
      <c r="X1888" s="6" t="str">
        <f>IFERROR(INDEX(tblTeamSch[Overall Travel Score],MATCH(tblTeamSch[[#This Row],[Opponent]],tblTeamSch[Team],0)),"")</f>
        <v/>
      </c>
      <c r="Y1888" s="6" cm="1">
        <f t="array" ref="Y1888">IF(Y1887="Num",1,IF(Y1887="","",IF(Y1887+1&gt;TotalNumRegGames*2,"",Y1887+1)))</f>
        <v>1887</v>
      </c>
    </row>
    <row r="1889" spans="1:25" ht="13.35" customHeight="1" x14ac:dyDescent="0.3">
      <c r="A1889" s="6" cm="1">
        <f t="array" ref="A18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971</v>
      </c>
      <c r="B1889" s="6" cm="1">
        <f t="array" ref="B18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89" s="6">
        <f>IFERROR(INDEX([1]!tblSchedule[Week Game Scheduled],MATCH(tblTeamSch[[#This Row],[Game Num]],[1]!tblSchedule[GameNum],0)),"")</f>
        <v>50</v>
      </c>
      <c r="D1889" s="6">
        <f>IFERROR(INDEX([1]!tblSchedule[Round],MATCH(tblTeamSch[[#This Row],[Game Num]],[1]!tblSchedule[GameNum],0)),"")</f>
        <v>2</v>
      </c>
      <c r="E1889" s="6">
        <f>IFERROR(INDEX([1]!tblSchedule[Rnd Sch],MATCH(tblTeamSch[[#This Row],[Game Num]],[1]!tblSchedule[GameNum],0)),"")</f>
        <v>2</v>
      </c>
      <c r="F1889" s="6" t="str">
        <f>IFERROR(INDEX([1]!tblSchedule[DLC],MATCH(tblTeamSch[[#This Row],[Game Num]],[1]!tblSchedule[GameNum],0)),"")</f>
        <v>6G3</v>
      </c>
      <c r="G1889" s="7" t="str">
        <f>IFERROR(INDEX([1]!tblSchedule[Facility],MATCH(tblTeamSch[[#This Row],[Game Num]],[1]!tblSchedule[GameNum],0)),"")</f>
        <v>St. Michael Community Center</v>
      </c>
      <c r="H1889" s="8">
        <f>IFERROR(INDEX([1]!tblSchedule[Game Date],MATCH(tblTeamSch[[#This Row],[Game Num]],[1]!tblSchedule[GameNum],0)),"")</f>
        <v>46004</v>
      </c>
      <c r="I1889" s="9">
        <f>IFERROR(INDEX([1]!tblSchedule[Game Time],MATCH(tblTeamSch[[#This Row],[Game Num]],[1]!tblSchedule[GameNum],0)),"")</f>
        <v>0.41666666666666669</v>
      </c>
      <c r="J1889" s="10" t="str">
        <f>IFERROR(INDEX([1]!tblTeams[Organization],MATCH(tblTeamSch[[#This Row],[Team]],[1]!tblTeams[Team],0)),"")</f>
        <v>St. Michael</v>
      </c>
      <c r="K1889" s="10" t="str">
        <f>IFERROR(INDEX([1]!tblOrg[Abbr],MATCH(tblTeamSch[[#This Row],[Org]],[1]!tblOrg[Organization],0)),"")</f>
        <v>Mich</v>
      </c>
      <c r="L1889" s="10" t="str">
        <f>IFERROR(INDEX(IF(tblTeamSch[[#This Row],[1vs2]]=1,[1]!tblSchedule[Team 1 Name],[1]!tblSchedule[Team 2 Name]),MATCH(tblTeamSch[[#This Row],[Game Num]],[1]!tblSchedule[GameNum],0)),"")</f>
        <v>St Michael BB 6G#3</v>
      </c>
      <c r="M1889" s="10" t="str">
        <f>IFERROR(INDEX(IF(tblTeamSch[[#This Row],[1vs2]]=1,[1]!tblSchedule[Team 2 Name],[1]!tblSchedule[Team 1 Name]),MATCH(tblTeamSch[[#This Row],[Game Num]],[1]!tblSchedule[GameNum],0)),"")</f>
        <v>St Bernard BB 6G#2</v>
      </c>
      <c r="N1889" s="6"/>
      <c r="O1889" s="6"/>
      <c r="P1889" s="6"/>
      <c r="Q1889" s="6">
        <f>INDEX([1]!tblSchedule[Home Game],MATCH(tblTeamSch[[#This Row],[Game Num]],[1]!tblSchedule[GameNum],0))</f>
        <v>1</v>
      </c>
      <c r="R1889" s="7" t="e">
        <f>IF(COUNTIFS(tblTeamSch[Team],tblTeamSch[[#This Row],[Team]],#REF!,1)&gt;1,"Y","")</f>
        <v>#REF!</v>
      </c>
      <c r="S1889" s="6">
        <f>INDEX([1]!tblLoc[Score],MATCH(INDEX([1]!tblOrg[Loc],MATCH(tblTeamSch[[#This Row],[Org]],[1]!tblOrg[Organization],0)),[1]!tblLoc[Loc],0))</f>
        <v>7</v>
      </c>
      <c r="T1889" s="6" t="e">
        <f>INDEX([1]!tblLoc[Score],MATCH(INDEX([1]!tblOrg[Loc],MATCH(#REF!,[1]!tblOrg[Abbr],0)),[1]!tblLoc[Loc],0))</f>
        <v>#REF!</v>
      </c>
      <c r="U1889" s="6">
        <f>IFERROR(INDEX([1]!tblLoc[Score],MATCH(INDEX([1]!tblOrg[Loc],MATCH(INDEX(FacList,MATCH(tblTeamSch[[#This Row],[Facility]],INDEX(FacList,,1),0),3),[1]!tblOrg[Org Num],0)),[1]!tblLoc[Loc],0)),"")</f>
        <v>7</v>
      </c>
      <c r="V1889" s="6">
        <f>IF(OR(tblTeamSch[[#This Row],[Court]]="",tblTeamSch[[#This Row],[Home]]&gt;0),0,IF(tblTeamSch[[#This Row],[Court]]&lt;10,0,IF(tblTeamSch[[#This Row],[Home Court]]=10,0,10)))</f>
        <v>0</v>
      </c>
      <c r="W1889" s="6" t="e">
        <f>COUNTIFS(tblTeamSch[Travel Score for Game],10,tblTeamSch[Home],0,#REF!,#REF!)</f>
        <v>#REF!</v>
      </c>
      <c r="X1889" s="6" t="str">
        <f>IFERROR(INDEX(tblTeamSch[Overall Travel Score],MATCH(tblTeamSch[[#This Row],[Opponent]],tblTeamSch[Team],0)),"")</f>
        <v/>
      </c>
      <c r="Y1889" s="6" cm="1">
        <f t="array" ref="Y1889">IF(Y1888="Num",1,IF(Y1888="","",IF(Y1888+1&gt;TotalNumRegGames*2,"",Y1888+1)))</f>
        <v>1888</v>
      </c>
    </row>
    <row r="1890" spans="1:25" ht="13.35" customHeight="1" x14ac:dyDescent="0.3">
      <c r="A1890" s="6" cm="1">
        <f t="array" ref="A18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977</v>
      </c>
      <c r="B1890" s="6" cm="1">
        <f t="array" ref="B18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0" s="6">
        <f>IFERROR(INDEX([1]!tblSchedule[Week Game Scheduled],MATCH(tblTeamSch[[#This Row],[Game Num]],[1]!tblSchedule[GameNum],0)),"")</f>
        <v>5</v>
      </c>
      <c r="D1890" s="6">
        <f>IFERROR(INDEX([1]!tblSchedule[Round],MATCH(tblTeamSch[[#This Row],[Game Num]],[1]!tblSchedule[GameNum],0)),"")</f>
        <v>3</v>
      </c>
      <c r="E1890" s="6">
        <f>IFERROR(INDEX([1]!tblSchedule[Rnd Sch],MATCH(tblTeamSch[[#This Row],[Game Num]],[1]!tblSchedule[GameNum],0)),"")</f>
        <v>3</v>
      </c>
      <c r="F1890" s="6" t="str">
        <f>IFERROR(INDEX([1]!tblSchedule[DLC],MATCH(tblTeamSch[[#This Row],[Game Num]],[1]!tblSchedule[GameNum],0)),"")</f>
        <v>6G3</v>
      </c>
      <c r="G1890" s="7" t="str">
        <f>IFERROR(INDEX([1]!tblSchedule[Facility],MATCH(tblTeamSch[[#This Row],[Game Num]],[1]!tblSchedule[GameNum],0)),"")</f>
        <v>St. Michael Community Center</v>
      </c>
      <c r="H1890" s="8">
        <f>IFERROR(INDEX([1]!tblSchedule[Game Date],MATCH(tblTeamSch[[#This Row],[Game Num]],[1]!tblSchedule[GameNum],0)),"")</f>
        <v>46025</v>
      </c>
      <c r="I1890" s="9">
        <f>IFERROR(INDEX([1]!tblSchedule[Game Time],MATCH(tblTeamSch[[#This Row],[Game Num]],[1]!tblSchedule[GameNum],0)),"")</f>
        <v>0.5</v>
      </c>
      <c r="J1890" s="10" t="str">
        <f>IFERROR(INDEX([1]!tblTeams[Organization],MATCH(tblTeamSch[[#This Row],[Team]],[1]!tblTeams[Team],0)),"")</f>
        <v>St. Michael</v>
      </c>
      <c r="K1890" s="10" t="str">
        <f>IFERROR(INDEX([1]!tblOrg[Abbr],MATCH(tblTeamSch[[#This Row],[Org]],[1]!tblOrg[Organization],0)),"")</f>
        <v>Mich</v>
      </c>
      <c r="L1890" s="10" t="str">
        <f>IFERROR(INDEX(IF(tblTeamSch[[#This Row],[1vs2]]=1,[1]!tblSchedule[Team 1 Name],[1]!tblSchedule[Team 2 Name]),MATCH(tblTeamSch[[#This Row],[Game Num]],[1]!tblSchedule[GameNum],0)),"")</f>
        <v>St Michael BB 6G#3</v>
      </c>
      <c r="M1890" s="10" t="str">
        <f>IFERROR(INDEX(IF(tblTeamSch[[#This Row],[1vs2]]=1,[1]!tblSchedule[Team 2 Name],[1]!tblSchedule[Team 1 Name]),MATCH(tblTeamSch[[#This Row],[Game Num]],[1]!tblSchedule[GameNum],0)),"")</f>
        <v>OLOL 5/6 GB #2</v>
      </c>
      <c r="N1890" s="6"/>
      <c r="O1890" s="6"/>
      <c r="P1890" s="6"/>
      <c r="Q1890" s="6">
        <f>INDEX([1]!tblSchedule[Home Game],MATCH(tblTeamSch[[#This Row],[Game Num]],[1]!tblSchedule[GameNum],0))</f>
        <v>1</v>
      </c>
      <c r="R1890" s="7" t="e">
        <f>IF(COUNTIFS(tblTeamSch[Team],tblTeamSch[[#This Row],[Team]],#REF!,1)&gt;1,"Y","")</f>
        <v>#REF!</v>
      </c>
      <c r="S1890" s="6">
        <f>INDEX([1]!tblLoc[Score],MATCH(INDEX([1]!tblOrg[Loc],MATCH(tblTeamSch[[#This Row],[Org]],[1]!tblOrg[Organization],0)),[1]!tblLoc[Loc],0))</f>
        <v>7</v>
      </c>
      <c r="T1890" s="6" t="e">
        <f>INDEX([1]!tblLoc[Score],MATCH(INDEX([1]!tblOrg[Loc],MATCH(#REF!,[1]!tblOrg[Abbr],0)),[1]!tblLoc[Loc],0))</f>
        <v>#REF!</v>
      </c>
      <c r="U1890" s="6">
        <f>IFERROR(INDEX([1]!tblLoc[Score],MATCH(INDEX([1]!tblOrg[Loc],MATCH(INDEX(FacList,MATCH(tblTeamSch[[#This Row],[Facility]],INDEX(FacList,,1),0),3),[1]!tblOrg[Org Num],0)),[1]!tblLoc[Loc],0)),"")</f>
        <v>7</v>
      </c>
      <c r="V1890" s="6">
        <f>IF(OR(tblTeamSch[[#This Row],[Court]]="",tblTeamSch[[#This Row],[Home]]&gt;0),0,IF(tblTeamSch[[#This Row],[Court]]&lt;10,0,IF(tblTeamSch[[#This Row],[Home Court]]=10,0,10)))</f>
        <v>0</v>
      </c>
      <c r="W1890" s="6" t="e">
        <f>COUNTIFS(tblTeamSch[Travel Score for Game],10,tblTeamSch[Home],0,#REF!,#REF!)</f>
        <v>#REF!</v>
      </c>
      <c r="X1890" s="6" t="str">
        <f>IFERROR(INDEX(tblTeamSch[Overall Travel Score],MATCH(tblTeamSch[[#This Row],[Opponent]],tblTeamSch[Team],0)),"")</f>
        <v/>
      </c>
      <c r="Y1890" s="6" cm="1">
        <f t="array" ref="Y1890">IF(Y1889="Num",1,IF(Y1889="","",IF(Y1889+1&gt;TotalNumRegGames*2,"",Y1889+1)))</f>
        <v>1889</v>
      </c>
    </row>
    <row r="1891" spans="1:25" ht="13.35" customHeight="1" x14ac:dyDescent="0.3">
      <c r="A1891" s="6" cm="1">
        <f t="array" ref="A18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980</v>
      </c>
      <c r="B1891" s="6" cm="1">
        <f t="array" ref="B18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1" s="6">
        <f>IFERROR(INDEX([1]!tblSchedule[Week Game Scheduled],MATCH(tblTeamSch[[#This Row],[Game Num]],[1]!tblSchedule[GameNum],0)),"")</f>
        <v>6</v>
      </c>
      <c r="D1891" s="6">
        <f>IFERROR(INDEX([1]!tblSchedule[Round],MATCH(tblTeamSch[[#This Row],[Game Num]],[1]!tblSchedule[GameNum],0)),"")</f>
        <v>4</v>
      </c>
      <c r="E1891" s="6">
        <f>IFERROR(INDEX([1]!tblSchedule[Rnd Sch],MATCH(tblTeamSch[[#This Row],[Game Num]],[1]!tblSchedule[GameNum],0)),"")</f>
        <v>4</v>
      </c>
      <c r="F1891" s="6" t="str">
        <f>IFERROR(INDEX([1]!tblSchedule[DLC],MATCH(tblTeamSch[[#This Row],[Game Num]],[1]!tblSchedule[GameNum],0)),"")</f>
        <v>6G3</v>
      </c>
      <c r="G1891" s="7" t="str">
        <f>IFERROR(INDEX([1]!tblSchedule[Facility],MATCH(tblTeamSch[[#This Row],[Game Num]],[1]!tblSchedule[GameNum],0)),"")</f>
        <v>Ascension Gym</v>
      </c>
      <c r="H1891" s="8">
        <f>IFERROR(INDEX([1]!tblSchedule[Game Date],MATCH(tblTeamSch[[#This Row],[Game Num]],[1]!tblSchedule[GameNum],0)),"")</f>
        <v>46032</v>
      </c>
      <c r="I1891" s="9">
        <f>IFERROR(INDEX([1]!tblSchedule[Game Time],MATCH(tblTeamSch[[#This Row],[Game Num]],[1]!tblSchedule[GameNum],0)),"")</f>
        <v>0.5</v>
      </c>
      <c r="J1891" s="10" t="str">
        <f>IFERROR(INDEX([1]!tblTeams[Organization],MATCH(tblTeamSch[[#This Row],[Team]],[1]!tblTeams[Team],0)),"")</f>
        <v>St. Michael</v>
      </c>
      <c r="K1891" s="10" t="str">
        <f>IFERROR(INDEX([1]!tblOrg[Abbr],MATCH(tblTeamSch[[#This Row],[Org]],[1]!tblOrg[Organization],0)),"")</f>
        <v>Mich</v>
      </c>
      <c r="L1891" s="10" t="str">
        <f>IFERROR(INDEX(IF(tblTeamSch[[#This Row],[1vs2]]=1,[1]!tblSchedule[Team 1 Name],[1]!tblSchedule[Team 2 Name]),MATCH(tblTeamSch[[#This Row],[Game Num]],[1]!tblSchedule[GameNum],0)),"")</f>
        <v>St Michael BB 6G#3</v>
      </c>
      <c r="M1891" s="10" t="str">
        <f>IFERROR(INDEX(IF(tblTeamSch[[#This Row],[1vs2]]=1,[1]!tblSchedule[Team 2 Name],[1]!tblSchedule[Team 1 Name]),MATCH(tblTeamSch[[#This Row],[Game Num]],[1]!tblSchedule[GameNum],0)),"")</f>
        <v>Ascension BB 6G#2</v>
      </c>
      <c r="N1891" s="6"/>
      <c r="O1891" s="6"/>
      <c r="P1891" s="6"/>
      <c r="Q1891" s="6">
        <f>INDEX([1]!tblSchedule[Home Game],MATCH(tblTeamSch[[#This Row],[Game Num]],[1]!tblSchedule[GameNum],0))</f>
        <v>1</v>
      </c>
      <c r="R1891" s="7" t="e">
        <f>IF(COUNTIFS(tblTeamSch[Team],tblTeamSch[[#This Row],[Team]],#REF!,1)&gt;1,"Y","")</f>
        <v>#REF!</v>
      </c>
      <c r="S1891" s="6">
        <f>INDEX([1]!tblLoc[Score],MATCH(INDEX([1]!tblOrg[Loc],MATCH(tblTeamSch[[#This Row],[Org]],[1]!tblOrg[Organization],0)),[1]!tblLoc[Loc],0))</f>
        <v>7</v>
      </c>
      <c r="T1891" s="6" t="e">
        <f>INDEX([1]!tblLoc[Score],MATCH(INDEX([1]!tblOrg[Loc],MATCH(#REF!,[1]!tblOrg[Abbr],0)),[1]!tblLoc[Loc],0))</f>
        <v>#REF!</v>
      </c>
      <c r="U1891" s="6">
        <f>IFERROR(INDEX([1]!tblLoc[Score],MATCH(INDEX([1]!tblOrg[Loc],MATCH(INDEX(FacList,MATCH(tblTeamSch[[#This Row],[Facility]],INDEX(FacList,,1),0),3),[1]!tblOrg[Org Num],0)),[1]!tblLoc[Loc],0)),"")</f>
        <v>0</v>
      </c>
      <c r="V1891" s="6">
        <f>IF(OR(tblTeamSch[[#This Row],[Court]]="",tblTeamSch[[#This Row],[Home]]&gt;0),0,IF(tblTeamSch[[#This Row],[Court]]&lt;10,0,IF(tblTeamSch[[#This Row],[Home Court]]=10,0,10)))</f>
        <v>0</v>
      </c>
      <c r="W1891" s="6" t="e">
        <f>COUNTIFS(tblTeamSch[Travel Score for Game],10,tblTeamSch[Home],0,#REF!,#REF!)</f>
        <v>#REF!</v>
      </c>
      <c r="X1891" s="6" t="str">
        <f>IFERROR(INDEX(tblTeamSch[Overall Travel Score],MATCH(tblTeamSch[[#This Row],[Opponent]],tblTeamSch[Team],0)),"")</f>
        <v/>
      </c>
      <c r="Y1891" s="6" cm="1">
        <f t="array" ref="Y1891">IF(Y1890="Num",1,IF(Y1890="","",IF(Y1890+1&gt;TotalNumRegGames*2,"",Y1890+1)))</f>
        <v>1890</v>
      </c>
    </row>
    <row r="1892" spans="1:25" ht="13.35" customHeight="1" x14ac:dyDescent="0.3">
      <c r="A1892" s="6" cm="1">
        <f t="array" ref="A18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1001</v>
      </c>
      <c r="B1892" s="6" cm="1">
        <f t="array" ref="B18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2" s="6">
        <f>IFERROR(INDEX([1]!tblSchedule[Week Game Scheduled],MATCH(tblTeamSch[[#This Row],[Game Num]],[1]!tblSchedule[GameNum],0)),"")</f>
        <v>7</v>
      </c>
      <c r="D1892" s="6">
        <f>IFERROR(INDEX([1]!tblSchedule[Round],MATCH(tblTeamSch[[#This Row],[Game Num]],[1]!tblSchedule[GameNum],0)),"")</f>
        <v>8</v>
      </c>
      <c r="E1892" s="6">
        <f>IFERROR(INDEX([1]!tblSchedule[Rnd Sch],MATCH(tblTeamSch[[#This Row],[Game Num]],[1]!tblSchedule[GameNum],0)),"")</f>
        <v>4</v>
      </c>
      <c r="F1892" s="6" t="str">
        <f>IFERROR(INDEX([1]!tblSchedule[DLC],MATCH(tblTeamSch[[#This Row],[Game Num]],[1]!tblSchedule[GameNum],0)),"")</f>
        <v>6G3</v>
      </c>
      <c r="G1892" s="7" t="str">
        <f>IFERROR(INDEX([1]!tblSchedule[Facility],MATCH(tblTeamSch[[#This Row],[Game Num]],[1]!tblSchedule[GameNum],0)),"")</f>
        <v>St. Athanasius Hornets Nest (gym)</v>
      </c>
      <c r="H1892" s="8">
        <f>IFERROR(INDEX([1]!tblSchedule[Game Date],MATCH(tblTeamSch[[#This Row],[Game Num]],[1]!tblSchedule[GameNum],0)),"")</f>
        <v>46033</v>
      </c>
      <c r="I1892" s="9">
        <f>IFERROR(INDEX([1]!tblSchedule[Game Time],MATCH(tblTeamSch[[#This Row],[Game Num]],[1]!tblSchedule[GameNum],0)),"")</f>
        <v>0.66666666666666663</v>
      </c>
      <c r="J1892" s="10" t="str">
        <f>IFERROR(INDEX([1]!tblTeams[Organization],MATCH(tblTeamSch[[#This Row],[Team]],[1]!tblTeams[Team],0)),"")</f>
        <v>St. Michael</v>
      </c>
      <c r="K1892" s="10" t="str">
        <f>IFERROR(INDEX([1]!tblOrg[Abbr],MATCH(tblTeamSch[[#This Row],[Org]],[1]!tblOrg[Organization],0)),"")</f>
        <v>Mich</v>
      </c>
      <c r="L1892" s="10" t="str">
        <f>IFERROR(INDEX(IF(tblTeamSch[[#This Row],[1vs2]]=1,[1]!tblSchedule[Team 1 Name],[1]!tblSchedule[Team 2 Name]),MATCH(tblTeamSch[[#This Row],[Game Num]],[1]!tblSchedule[GameNum],0)),"")</f>
        <v>St Michael BB 6G#3</v>
      </c>
      <c r="M1892" s="10" t="str">
        <f>IFERROR(INDEX(IF(tblTeamSch[[#This Row],[1vs2]]=1,[1]!tblSchedule[Team 2 Name],[1]!tblSchedule[Team 1 Name]),MATCH(tblTeamSch[[#This Row],[Game Num]],[1]!tblSchedule[GameNum],0)),"")</f>
        <v>Holy Trinity BB 5/6G White</v>
      </c>
      <c r="N1892" s="6"/>
      <c r="O1892" s="6"/>
      <c r="P1892" s="6"/>
      <c r="Q1892" s="6">
        <f>INDEX([1]!tblSchedule[Home Game],MATCH(tblTeamSch[[#This Row],[Game Num]],[1]!tblSchedule[GameNum],0))</f>
        <v>0</v>
      </c>
      <c r="R1892" s="7" t="e">
        <f>IF(COUNTIFS(tblTeamSch[Team],tblTeamSch[[#This Row],[Team]],#REF!,1)&gt;1,"Y","")</f>
        <v>#REF!</v>
      </c>
      <c r="S1892" s="6">
        <f>INDEX([1]!tblLoc[Score],MATCH(INDEX([1]!tblOrg[Loc],MATCH(tblTeamSch[[#This Row],[Org]],[1]!tblOrg[Organization],0)),[1]!tblLoc[Loc],0))</f>
        <v>7</v>
      </c>
      <c r="T1892" s="6" t="e">
        <f>INDEX([1]!tblLoc[Score],MATCH(INDEX([1]!tblOrg[Loc],MATCH(#REF!,[1]!tblOrg[Abbr],0)),[1]!tblLoc[Loc],0))</f>
        <v>#REF!</v>
      </c>
      <c r="U1892" s="6">
        <f>IFERROR(INDEX([1]!tblLoc[Score],MATCH(INDEX([1]!tblOrg[Loc],MATCH(INDEX(FacList,MATCH(tblTeamSch[[#This Row],[Facility]],INDEX(FacList,,1),0),3),[1]!tblOrg[Org Num],0)),[1]!tblLoc[Loc],0)),"")</f>
        <v>7</v>
      </c>
      <c r="V1892" s="6">
        <f>IF(OR(tblTeamSch[[#This Row],[Court]]="",tblTeamSch[[#This Row],[Home]]&gt;0),0,IF(tblTeamSch[[#This Row],[Court]]&lt;10,0,IF(tblTeamSch[[#This Row],[Home Court]]=10,0,10)))</f>
        <v>0</v>
      </c>
      <c r="W1892" s="6" t="e">
        <f>COUNTIFS(tblTeamSch[Travel Score for Game],10,tblTeamSch[Home],0,#REF!,#REF!)</f>
        <v>#REF!</v>
      </c>
      <c r="X1892" s="6" t="str">
        <f>IFERROR(INDEX(tblTeamSch[Overall Travel Score],MATCH(tblTeamSch[[#This Row],[Opponent]],tblTeamSch[Team],0)),"")</f>
        <v/>
      </c>
      <c r="Y1892" s="6" cm="1">
        <f t="array" ref="Y1892">IF(Y1891="Num",1,IF(Y1891="","",IF(Y1891+1&gt;TotalNumRegGames*2,"",Y1891+1)))</f>
        <v>1891</v>
      </c>
    </row>
    <row r="1893" spans="1:25" ht="13.35" customHeight="1" x14ac:dyDescent="0.3">
      <c r="A1893" s="6" cm="1">
        <f t="array" ref="A18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989</v>
      </c>
      <c r="B1893" s="6" cm="1">
        <f t="array" ref="B18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3" s="6">
        <f>IFERROR(INDEX([1]!tblSchedule[Week Game Scheduled],MATCH(tblTeamSch[[#This Row],[Game Num]],[1]!tblSchedule[GameNum],0)),"")</f>
        <v>8</v>
      </c>
      <c r="D1893" s="6">
        <f>IFERROR(INDEX([1]!tblSchedule[Round],MATCH(tblTeamSch[[#This Row],[Game Num]],[1]!tblSchedule[GameNum],0)),"")</f>
        <v>6</v>
      </c>
      <c r="E1893" s="6">
        <f>IFERROR(INDEX([1]!tblSchedule[Rnd Sch],MATCH(tblTeamSch[[#This Row],[Game Num]],[1]!tblSchedule[GameNum],0)),"")</f>
        <v>6</v>
      </c>
      <c r="F1893" s="6" t="str">
        <f>IFERROR(INDEX([1]!tblSchedule[DLC],MATCH(tblTeamSch[[#This Row],[Game Num]],[1]!tblSchedule[GameNum],0)),"")</f>
        <v>6G3</v>
      </c>
      <c r="G1893" s="7" t="str">
        <f>IFERROR(INDEX([1]!tblSchedule[Facility],MATCH(tblTeamSch[[#This Row],[Game Num]],[1]!tblSchedule[GameNum],0)),"")</f>
        <v>St. Rita Gym</v>
      </c>
      <c r="H1893" s="8">
        <f>IFERROR(INDEX([1]!tblSchedule[Game Date],MATCH(tblTeamSch[[#This Row],[Game Num]],[1]!tblSchedule[GameNum],0)),"")</f>
        <v>46046</v>
      </c>
      <c r="I1893" s="9">
        <f>IFERROR(INDEX([1]!tblSchedule[Game Time],MATCH(tblTeamSch[[#This Row],[Game Num]],[1]!tblSchedule[GameNum],0)),"")</f>
        <v>0.41666666666666669</v>
      </c>
      <c r="J1893" s="10" t="str">
        <f>IFERROR(INDEX([1]!tblTeams[Organization],MATCH(tblTeamSch[[#This Row],[Team]],[1]!tblTeams[Team],0)),"")</f>
        <v>St. Michael</v>
      </c>
      <c r="K1893" s="10" t="str">
        <f>IFERROR(INDEX([1]!tblOrg[Abbr],MATCH(tblTeamSch[[#This Row],[Org]],[1]!tblOrg[Organization],0)),"")</f>
        <v>Mich</v>
      </c>
      <c r="L1893" s="10" t="str">
        <f>IFERROR(INDEX(IF(tblTeamSch[[#This Row],[1vs2]]=1,[1]!tblSchedule[Team 1 Name],[1]!tblSchedule[Team 2 Name]),MATCH(tblTeamSch[[#This Row],[Game Num]],[1]!tblSchedule[GameNum],0)),"")</f>
        <v>St Michael BB 6G#3</v>
      </c>
      <c r="M1893" s="10" t="str">
        <f>IFERROR(INDEX(IF(tblTeamSch[[#This Row],[1vs2]]=1,[1]!tblSchedule[Team 2 Name],[1]!tblSchedule[Team 1 Name]),MATCH(tblTeamSch[[#This Row],[Game Num]],[1]!tblSchedule[GameNum],0)),"")</f>
        <v>Holy Trinity BB 5/6G Green</v>
      </c>
      <c r="N1893" s="6"/>
      <c r="O1893" s="6"/>
      <c r="P1893" s="6"/>
      <c r="Q1893" s="6">
        <f>INDEX([1]!tblSchedule[Home Game],MATCH(tblTeamSch[[#This Row],[Game Num]],[1]!tblSchedule[GameNum],0))</f>
        <v>0</v>
      </c>
      <c r="R1893" s="7" t="e">
        <f>IF(COUNTIFS(tblTeamSch[Team],tblTeamSch[[#This Row],[Team]],#REF!,1)&gt;1,"Y","")</f>
        <v>#REF!</v>
      </c>
      <c r="S1893" s="6">
        <f>INDEX([1]!tblLoc[Score],MATCH(INDEX([1]!tblOrg[Loc],MATCH(tblTeamSch[[#This Row],[Org]],[1]!tblOrg[Organization],0)),[1]!tblLoc[Loc],0))</f>
        <v>7</v>
      </c>
      <c r="T1893" s="6" t="e">
        <f>INDEX([1]!tblLoc[Score],MATCH(INDEX([1]!tblOrg[Loc],MATCH(#REF!,[1]!tblOrg[Abbr],0)),[1]!tblLoc[Loc],0))</f>
        <v>#REF!</v>
      </c>
      <c r="U1893" s="6">
        <f>IFERROR(INDEX([1]!tblLoc[Score],MATCH(INDEX([1]!tblOrg[Loc],MATCH(INDEX(FacList,MATCH(tblTeamSch[[#This Row],[Facility]],INDEX(FacList,,1),0),3),[1]!tblOrg[Org Num],0)),[1]!tblLoc[Loc],0)),"")</f>
        <v>7</v>
      </c>
      <c r="V1893" s="6">
        <f>IF(OR(tblTeamSch[[#This Row],[Court]]="",tblTeamSch[[#This Row],[Home]]&gt;0),0,IF(tblTeamSch[[#This Row],[Court]]&lt;10,0,IF(tblTeamSch[[#This Row],[Home Court]]=10,0,10)))</f>
        <v>0</v>
      </c>
      <c r="W1893" s="6" t="e">
        <f>COUNTIFS(tblTeamSch[Travel Score for Game],10,tblTeamSch[Home],0,#REF!,#REF!)</f>
        <v>#REF!</v>
      </c>
      <c r="X1893" s="6" t="str">
        <f>IFERROR(INDEX(tblTeamSch[Overall Travel Score],MATCH(tblTeamSch[[#This Row],[Opponent]],tblTeamSch[Team],0)),"")</f>
        <v/>
      </c>
      <c r="Y1893" s="6" cm="1">
        <f t="array" ref="Y1893">IF(Y1892="Num",1,IF(Y1892="","",IF(Y1892+1&gt;TotalNumRegGames*2,"",Y1892+1)))</f>
        <v>1892</v>
      </c>
    </row>
    <row r="1894" spans="1:25" ht="13.35" customHeight="1" x14ac:dyDescent="0.3">
      <c r="A1894" s="6" cm="1">
        <f t="array" ref="A18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996</v>
      </c>
      <c r="B1894" s="6" cm="1">
        <f t="array" ref="B18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4" s="6">
        <f>IFERROR(INDEX([1]!tblSchedule[Week Game Scheduled],MATCH(tblTeamSch[[#This Row],[Game Num]],[1]!tblSchedule[GameNum],0)),"")</f>
        <v>9</v>
      </c>
      <c r="D1894" s="6">
        <f>IFERROR(INDEX([1]!tblSchedule[Round],MATCH(tblTeamSch[[#This Row],[Game Num]],[1]!tblSchedule[GameNum],0)),"")</f>
        <v>7</v>
      </c>
      <c r="E1894" s="6">
        <f>IFERROR(INDEX([1]!tblSchedule[Rnd Sch],MATCH(tblTeamSch[[#This Row],[Game Num]],[1]!tblSchedule[GameNum],0)),"")</f>
        <v>7</v>
      </c>
      <c r="F1894" s="6" t="str">
        <f>IFERROR(INDEX([1]!tblSchedule[DLC],MATCH(tblTeamSch[[#This Row],[Game Num]],[1]!tblSchedule[GameNum],0)),"")</f>
        <v>6G3</v>
      </c>
      <c r="G1894" s="7" t="str">
        <f>IFERROR(INDEX([1]!tblSchedule[Facility],MATCH(tblTeamSch[[#This Row],[Game Num]],[1]!tblSchedule[GameNum],0)),"")</f>
        <v>St. Michael Community Center</v>
      </c>
      <c r="H1894" s="8">
        <f>IFERROR(INDEX([1]!tblSchedule[Game Date],MATCH(tblTeamSch[[#This Row],[Game Num]],[1]!tblSchedule[GameNum],0)),"")</f>
        <v>46053</v>
      </c>
      <c r="I1894" s="9">
        <f>IFERROR(INDEX([1]!tblSchedule[Game Time],MATCH(tblTeamSch[[#This Row],[Game Num]],[1]!tblSchedule[GameNum],0)),"")</f>
        <v>0.45833333333333331</v>
      </c>
      <c r="J1894" s="10" t="str">
        <f>IFERROR(INDEX([1]!tblTeams[Organization],MATCH(tblTeamSch[[#This Row],[Team]],[1]!tblTeams[Team],0)),"")</f>
        <v>St. Michael</v>
      </c>
      <c r="K1894" s="10" t="str">
        <f>IFERROR(INDEX([1]!tblOrg[Abbr],MATCH(tblTeamSch[[#This Row],[Org]],[1]!tblOrg[Organization],0)),"")</f>
        <v>Mich</v>
      </c>
      <c r="L1894" s="10" t="str">
        <f>IFERROR(INDEX(IF(tblTeamSch[[#This Row],[1vs2]]=1,[1]!tblSchedule[Team 1 Name],[1]!tblSchedule[Team 2 Name]),MATCH(tblTeamSch[[#This Row],[Game Num]],[1]!tblSchedule[GameNum],0)),"")</f>
        <v>St Michael BB 6G#3</v>
      </c>
      <c r="M1894" s="10" t="str">
        <f>IFERROR(INDEX(IF(tblTeamSch[[#This Row],[1vs2]]=1,[1]!tblSchedule[Team 2 Name],[1]!tblSchedule[Team 1 Name]),MATCH(tblTeamSch[[#This Row],[Game Num]],[1]!tblSchedule[GameNum],0)),"")</f>
        <v>St Martha Basketball 6G#2</v>
      </c>
      <c r="N1894" s="6"/>
      <c r="O1894" s="6"/>
      <c r="P1894" s="6"/>
      <c r="Q1894" s="6">
        <f>INDEX([1]!tblSchedule[Home Game],MATCH(tblTeamSch[[#This Row],[Game Num]],[1]!tblSchedule[GameNum],0))</f>
        <v>1</v>
      </c>
      <c r="R1894" s="7" t="e">
        <f>IF(COUNTIFS(tblTeamSch[Team],tblTeamSch[[#This Row],[Team]],#REF!,1)&gt;1,"Y","")</f>
        <v>#REF!</v>
      </c>
      <c r="S1894" s="6">
        <f>INDEX([1]!tblLoc[Score],MATCH(INDEX([1]!tblOrg[Loc],MATCH(tblTeamSch[[#This Row],[Org]],[1]!tblOrg[Organization],0)),[1]!tblLoc[Loc],0))</f>
        <v>7</v>
      </c>
      <c r="T1894" s="6" t="e">
        <f>INDEX([1]!tblLoc[Score],MATCH(INDEX([1]!tblOrg[Loc],MATCH(#REF!,[1]!tblOrg[Abbr],0)),[1]!tblLoc[Loc],0))</f>
        <v>#REF!</v>
      </c>
      <c r="U1894" s="6">
        <f>IFERROR(INDEX([1]!tblLoc[Score],MATCH(INDEX([1]!tblOrg[Loc],MATCH(INDEX(FacList,MATCH(tblTeamSch[[#This Row],[Facility]],INDEX(FacList,,1),0),3),[1]!tblOrg[Org Num],0)),[1]!tblLoc[Loc],0)),"")</f>
        <v>7</v>
      </c>
      <c r="V1894" s="6">
        <f>IF(OR(tblTeamSch[[#This Row],[Court]]="",tblTeamSch[[#This Row],[Home]]&gt;0),0,IF(tblTeamSch[[#This Row],[Court]]&lt;10,0,IF(tblTeamSch[[#This Row],[Home Court]]=10,0,10)))</f>
        <v>0</v>
      </c>
      <c r="W1894" s="6" t="e">
        <f>COUNTIFS(tblTeamSch[Travel Score for Game],10,tblTeamSch[Home],0,#REF!,#REF!)</f>
        <v>#REF!</v>
      </c>
      <c r="X1894" s="6" t="str">
        <f>IFERROR(INDEX(tblTeamSch[Overall Travel Score],MATCH(tblTeamSch[[#This Row],[Opponent]],tblTeamSch[Team],0)),"")</f>
        <v/>
      </c>
      <c r="Y1894" s="6" cm="1">
        <f t="array" ref="Y1894">IF(Y1893="Num",1,IF(Y1893="","",IF(Y1893+1&gt;TotalNumRegGames*2,"",Y1893+1)))</f>
        <v>1893</v>
      </c>
    </row>
    <row r="1895" spans="1:25" ht="13.35" customHeight="1" x14ac:dyDescent="0.3">
      <c r="A1895" s="6" cm="1">
        <f t="array" ref="A18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</v>
      </c>
      <c r="B1895" s="6" cm="1">
        <f t="array" ref="B18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95" s="6">
        <f>IFERROR(INDEX([1]!tblSchedule[Week Game Scheduled],MATCH(tblTeamSch[[#This Row],[Game Num]],[1]!tblSchedule[GameNum],0)),"")</f>
        <v>50</v>
      </c>
      <c r="D1895" s="6">
        <f>IFERROR(INDEX([1]!tblSchedule[Round],MATCH(tblTeamSch[[#This Row],[Game Num]],[1]!tblSchedule[GameNum],0)),"")</f>
        <v>1</v>
      </c>
      <c r="E1895" s="6">
        <f>IFERROR(INDEX([1]!tblSchedule[Rnd Sch],MATCH(tblTeamSch[[#This Row],[Game Num]],[1]!tblSchedule[GameNum],0)),"")</f>
        <v>1</v>
      </c>
      <c r="F1895" s="6" t="str">
        <f>IFERROR(INDEX([1]!tblSchedule[DLC],MATCH(tblTeamSch[[#This Row],[Game Num]],[1]!tblSchedule[GameNum],0)),"")</f>
        <v>8B1AA</v>
      </c>
      <c r="G1895" s="7" t="str">
        <f>IFERROR(INDEX([1]!tblSchedule[Facility],MATCH(tblTeamSch[[#This Row],[Game Num]],[1]!tblSchedule[GameNum],0)),"")</f>
        <v>St Lawrence</v>
      </c>
      <c r="H1895" s="8">
        <f>IFERROR(INDEX([1]!tblSchedule[Game Date],MATCH(tblTeamSch[[#This Row],[Game Num]],[1]!tblSchedule[GameNum],0)),"")</f>
        <v>45998</v>
      </c>
      <c r="I1895" s="9">
        <f>IFERROR(INDEX([1]!tblSchedule[Game Time],MATCH(tblTeamSch[[#This Row],[Game Num]],[1]!tblSchedule[GameNum],0)),"")</f>
        <v>0.54166666666666663</v>
      </c>
      <c r="J1895" s="10" t="str">
        <f>IFERROR(INDEX([1]!tblTeams[Organization],MATCH(tblTeamSch[[#This Row],[Team]],[1]!tblTeams[Team],0)),"")</f>
        <v>St. Michael</v>
      </c>
      <c r="K1895" s="10" t="str">
        <f>IFERROR(INDEX([1]!tblOrg[Abbr],MATCH(tblTeamSch[[#This Row],[Org]],[1]!tblOrg[Organization],0)),"")</f>
        <v>Mich</v>
      </c>
      <c r="L1895" s="10" t="str">
        <f>IFERROR(INDEX(IF(tblTeamSch[[#This Row],[1vs2]]=1,[1]!tblSchedule[Team 1 Name],[1]!tblSchedule[Team 2 Name]),MATCH(tblTeamSch[[#This Row],[Game Num]],[1]!tblSchedule[GameNum],0)),"")</f>
        <v>St Michael BB 8B#1</v>
      </c>
      <c r="M1895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1895" s="6"/>
      <c r="O1895" s="6"/>
      <c r="P1895" s="6"/>
      <c r="Q1895" s="6">
        <f>INDEX([1]!tblSchedule[Home Game],MATCH(tblTeamSch[[#This Row],[Game Num]],[1]!tblSchedule[GameNum],0))</f>
        <v>1</v>
      </c>
      <c r="R1895" s="7" t="e">
        <f>IF(COUNTIFS(tblTeamSch[Team],tblTeamSch[[#This Row],[Team]],#REF!,1)&gt;1,"Y","")</f>
        <v>#REF!</v>
      </c>
      <c r="S1895" s="6">
        <f>INDEX([1]!tblLoc[Score],MATCH(INDEX([1]!tblOrg[Loc],MATCH(tblTeamSch[[#This Row],[Org]],[1]!tblOrg[Organization],0)),[1]!tblLoc[Loc],0))</f>
        <v>7</v>
      </c>
      <c r="T1895" s="6" t="e">
        <f>INDEX([1]!tblLoc[Score],MATCH(INDEX([1]!tblOrg[Loc],MATCH(#REF!,[1]!tblOrg[Abbr],0)),[1]!tblLoc[Loc],0))</f>
        <v>#REF!</v>
      </c>
      <c r="U1895" s="6">
        <f>IFERROR(INDEX([1]!tblLoc[Score],MATCH(INDEX([1]!tblOrg[Loc],MATCH(INDEX(FacList,MATCH(tblTeamSch[[#This Row],[Facility]],INDEX(FacList,,1),0),3),[1]!tblOrg[Org Num],0)),[1]!tblLoc[Loc],0)),"")</f>
        <v>10</v>
      </c>
      <c r="V1895" s="6">
        <f>IF(OR(tblTeamSch[[#This Row],[Court]]="",tblTeamSch[[#This Row],[Home]]&gt;0),0,IF(tblTeamSch[[#This Row],[Court]]&lt;10,0,IF(tblTeamSch[[#This Row],[Home Court]]=10,0,10)))</f>
        <v>0</v>
      </c>
      <c r="W1895" s="6" t="e">
        <f>COUNTIFS(tblTeamSch[Travel Score for Game],10,tblTeamSch[Home],0,#REF!,#REF!)</f>
        <v>#REF!</v>
      </c>
      <c r="X1895" s="6" t="str">
        <f>IFERROR(INDEX(tblTeamSch[Overall Travel Score],MATCH(tblTeamSch[[#This Row],[Opponent]],tblTeamSch[Team],0)),"")</f>
        <v/>
      </c>
      <c r="Y1895" s="6" cm="1">
        <f t="array" ref="Y1895">IF(Y1894="Num",1,IF(Y1894="","",IF(Y1894+1&gt;TotalNumRegGames*2,"",Y1894+1)))</f>
        <v>1894</v>
      </c>
    </row>
    <row r="1896" spans="1:25" ht="13.35" customHeight="1" x14ac:dyDescent="0.3">
      <c r="A1896" s="6" cm="1">
        <f t="array" ref="A18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</v>
      </c>
      <c r="B1896" s="6" cm="1">
        <f t="array" ref="B18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96" s="6">
        <f>IFERROR(INDEX([1]!tblSchedule[Week Game Scheduled],MATCH(tblTeamSch[[#This Row],[Game Num]],[1]!tblSchedule[GameNum],0)),"")</f>
        <v>51</v>
      </c>
      <c r="D1896" s="6">
        <f>IFERROR(INDEX([1]!tblSchedule[Round],MATCH(tblTeamSch[[#This Row],[Game Num]],[1]!tblSchedule[GameNum],0)),"")</f>
        <v>2</v>
      </c>
      <c r="E1896" s="6">
        <f>IFERROR(INDEX([1]!tblSchedule[Rnd Sch],MATCH(tblTeamSch[[#This Row],[Game Num]],[1]!tblSchedule[GameNum],0)),"")</f>
        <v>2</v>
      </c>
      <c r="F1896" s="6" t="str">
        <f>IFERROR(INDEX([1]!tblSchedule[DLC],MATCH(tblTeamSch[[#This Row],[Game Num]],[1]!tblSchedule[GameNum],0)),"")</f>
        <v>8B1AA</v>
      </c>
      <c r="G1896" s="7" t="str">
        <f>IFERROR(INDEX([1]!tblSchedule[Facility],MATCH(tblTeamSch[[#This Row],[Game Num]],[1]!tblSchedule[GameNum],0)),"")</f>
        <v>St. Michael Community Center</v>
      </c>
      <c r="H1896" s="8">
        <f>IFERROR(INDEX([1]!tblSchedule[Game Date],MATCH(tblTeamSch[[#This Row],[Game Num]],[1]!tblSchedule[GameNum],0)),"")</f>
        <v>46005</v>
      </c>
      <c r="I1896" s="9">
        <f>IFERROR(INDEX([1]!tblSchedule[Game Time],MATCH(tblTeamSch[[#This Row],[Game Num]],[1]!tblSchedule[GameNum],0)),"")</f>
        <v>0.54166666666666663</v>
      </c>
      <c r="J1896" s="10" t="str">
        <f>IFERROR(INDEX([1]!tblTeams[Organization],MATCH(tblTeamSch[[#This Row],[Team]],[1]!tblTeams[Team],0)),"")</f>
        <v>St. Michael</v>
      </c>
      <c r="K1896" s="10" t="str">
        <f>IFERROR(INDEX([1]!tblOrg[Abbr],MATCH(tblTeamSch[[#This Row],[Org]],[1]!tblOrg[Organization],0)),"")</f>
        <v>Mich</v>
      </c>
      <c r="L1896" s="10" t="str">
        <f>IFERROR(INDEX(IF(tblTeamSch[[#This Row],[1vs2]]=1,[1]!tblSchedule[Team 1 Name],[1]!tblSchedule[Team 2 Name]),MATCH(tblTeamSch[[#This Row],[Game Num]],[1]!tblSchedule[GameNum],0)),"")</f>
        <v>St Michael BB 8B#1</v>
      </c>
      <c r="M1896" s="10" t="str">
        <f>IFERROR(INDEX(IF(tblTeamSch[[#This Row],[1vs2]]=1,[1]!tblSchedule[Team 2 Name],[1]!tblSchedule[Team 1 Name]),MATCH(tblTeamSch[[#This Row],[Game Num]],[1]!tblSchedule[GameNum],0)),"")</f>
        <v>Holy Trinity BB 7/8B #1</v>
      </c>
      <c r="N1896" s="6"/>
      <c r="O1896" s="6"/>
      <c r="P1896" s="6"/>
      <c r="Q1896" s="6">
        <f>INDEX([1]!tblSchedule[Home Game],MATCH(tblTeamSch[[#This Row],[Game Num]],[1]!tblSchedule[GameNum],0))</f>
        <v>1</v>
      </c>
      <c r="R1896" s="7" t="e">
        <f>IF(COUNTIFS(tblTeamSch[Team],tblTeamSch[[#This Row],[Team]],#REF!,1)&gt;1,"Y","")</f>
        <v>#REF!</v>
      </c>
      <c r="S1896" s="6">
        <f>INDEX([1]!tblLoc[Score],MATCH(INDEX([1]!tblOrg[Loc],MATCH(tblTeamSch[[#This Row],[Org]],[1]!tblOrg[Organization],0)),[1]!tblLoc[Loc],0))</f>
        <v>7</v>
      </c>
      <c r="T1896" s="6" t="e">
        <f>INDEX([1]!tblLoc[Score],MATCH(INDEX([1]!tblOrg[Loc],MATCH(#REF!,[1]!tblOrg[Abbr],0)),[1]!tblLoc[Loc],0))</f>
        <v>#REF!</v>
      </c>
      <c r="U1896" s="6">
        <f>IFERROR(INDEX([1]!tblLoc[Score],MATCH(INDEX([1]!tblOrg[Loc],MATCH(INDEX(FacList,MATCH(tblTeamSch[[#This Row],[Facility]],INDEX(FacList,,1),0),3),[1]!tblOrg[Org Num],0)),[1]!tblLoc[Loc],0)),"")</f>
        <v>7</v>
      </c>
      <c r="V1896" s="6">
        <f>IF(OR(tblTeamSch[[#This Row],[Court]]="",tblTeamSch[[#This Row],[Home]]&gt;0),0,IF(tblTeamSch[[#This Row],[Court]]&lt;10,0,IF(tblTeamSch[[#This Row],[Home Court]]=10,0,10)))</f>
        <v>0</v>
      </c>
      <c r="W1896" s="6" t="e">
        <f>COUNTIFS(tblTeamSch[Travel Score for Game],10,tblTeamSch[Home],0,#REF!,#REF!)</f>
        <v>#REF!</v>
      </c>
      <c r="X1896" s="6" t="str">
        <f>IFERROR(INDEX(tblTeamSch[Overall Travel Score],MATCH(tblTeamSch[[#This Row],[Opponent]],tblTeamSch[Team],0)),"")</f>
        <v/>
      </c>
      <c r="Y1896" s="6" cm="1">
        <f t="array" ref="Y1896">IF(Y1895="Num",1,IF(Y1895="","",IF(Y1895+1&gt;TotalNumRegGames*2,"",Y1895+1)))</f>
        <v>1895</v>
      </c>
    </row>
    <row r="1897" spans="1:25" ht="13.35" customHeight="1" x14ac:dyDescent="0.3">
      <c r="A1897" s="6" cm="1">
        <f t="array" ref="A18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</v>
      </c>
      <c r="B1897" s="6" cm="1">
        <f t="array" ref="B18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97" s="6">
        <f>IFERROR(INDEX([1]!tblSchedule[Week Game Scheduled],MATCH(tblTeamSch[[#This Row],[Game Num]],[1]!tblSchedule[GameNum],0)),"")</f>
        <v>6</v>
      </c>
      <c r="D1897" s="6">
        <f>IFERROR(INDEX([1]!tblSchedule[Round],MATCH(tblTeamSch[[#This Row],[Game Num]],[1]!tblSchedule[GameNum],0)),"")</f>
        <v>3</v>
      </c>
      <c r="E1897" s="6">
        <f>IFERROR(INDEX([1]!tblSchedule[Rnd Sch],MATCH(tblTeamSch[[#This Row],[Game Num]],[1]!tblSchedule[GameNum],0)),"")</f>
        <v>3</v>
      </c>
      <c r="F1897" s="6" t="str">
        <f>IFERROR(INDEX([1]!tblSchedule[DLC],MATCH(tblTeamSch[[#This Row],[Game Num]],[1]!tblSchedule[GameNum],0)),"")</f>
        <v>8B1AA</v>
      </c>
      <c r="G1897" s="7" t="str">
        <f>IFERROR(INDEX([1]!tblSchedule[Facility],MATCH(tblTeamSch[[#This Row],[Game Num]],[1]!tblSchedule[GameNum],0)),"")</f>
        <v>Holy Spirit Gym</v>
      </c>
      <c r="H1897" s="8">
        <f>IFERROR(INDEX([1]!tblSchedule[Game Date],MATCH(tblTeamSch[[#This Row],[Game Num]],[1]!tblSchedule[GameNum],0)),"")</f>
        <v>46026</v>
      </c>
      <c r="I1897" s="9">
        <f>IFERROR(INDEX([1]!tblSchedule[Game Time],MATCH(tblTeamSch[[#This Row],[Game Num]],[1]!tblSchedule[GameNum],0)),"")</f>
        <v>0.54166666666666663</v>
      </c>
      <c r="J1897" s="10" t="str">
        <f>IFERROR(INDEX([1]!tblTeams[Organization],MATCH(tblTeamSch[[#This Row],[Team]],[1]!tblTeams[Team],0)),"")</f>
        <v>St. Michael</v>
      </c>
      <c r="K1897" s="10" t="str">
        <f>IFERROR(INDEX([1]!tblOrg[Abbr],MATCH(tblTeamSch[[#This Row],[Org]],[1]!tblOrg[Organization],0)),"")</f>
        <v>Mich</v>
      </c>
      <c r="L1897" s="10" t="str">
        <f>IFERROR(INDEX(IF(tblTeamSch[[#This Row],[1vs2]]=1,[1]!tblSchedule[Team 1 Name],[1]!tblSchedule[Team 2 Name]),MATCH(tblTeamSch[[#This Row],[Game Num]],[1]!tblSchedule[GameNum],0)),"")</f>
        <v>St Michael BB 8B#1</v>
      </c>
      <c r="M1897" s="10" t="str">
        <f>IFERROR(INDEX(IF(tblTeamSch[[#This Row],[1vs2]]=1,[1]!tblSchedule[Team 2 Name],[1]!tblSchedule[Team 1 Name]),MATCH(tblTeamSch[[#This Row],[Game Num]],[1]!tblSchedule[GameNum],0)),"")</f>
        <v>St Patrick BB 8Boys #1</v>
      </c>
      <c r="N1897" s="6"/>
      <c r="O1897" s="6"/>
      <c r="P1897" s="6"/>
      <c r="Q1897" s="6">
        <f>INDEX([1]!tblSchedule[Home Game],MATCH(tblTeamSch[[#This Row],[Game Num]],[1]!tblSchedule[GameNum],0))</f>
        <v>0</v>
      </c>
      <c r="R1897" s="7" t="e">
        <f>IF(COUNTIFS(tblTeamSch[Team],tblTeamSch[[#This Row],[Team]],#REF!,1)&gt;1,"Y","")</f>
        <v>#REF!</v>
      </c>
      <c r="S1897" s="6">
        <f>INDEX([1]!tblLoc[Score],MATCH(INDEX([1]!tblOrg[Loc],MATCH(tblTeamSch[[#This Row],[Org]],[1]!tblOrg[Organization],0)),[1]!tblLoc[Loc],0))</f>
        <v>7</v>
      </c>
      <c r="T1897" s="6" t="e">
        <f>INDEX([1]!tblLoc[Score],MATCH(INDEX([1]!tblOrg[Loc],MATCH(#REF!,[1]!tblOrg[Abbr],0)),[1]!tblLoc[Loc],0))</f>
        <v>#REF!</v>
      </c>
      <c r="U1897" s="6">
        <f>IFERROR(INDEX([1]!tblLoc[Score],MATCH(INDEX([1]!tblOrg[Loc],MATCH(INDEX(FacList,MATCH(tblTeamSch[[#This Row],[Facility]],INDEX(FacList,,1),0),3),[1]!tblOrg[Org Num],0)),[1]!tblLoc[Loc],0)),"")</f>
        <v>0</v>
      </c>
      <c r="V1897" s="6">
        <f>IF(OR(tblTeamSch[[#This Row],[Court]]="",tblTeamSch[[#This Row],[Home]]&gt;0),0,IF(tblTeamSch[[#This Row],[Court]]&lt;10,0,IF(tblTeamSch[[#This Row],[Home Court]]=10,0,10)))</f>
        <v>0</v>
      </c>
      <c r="W1897" s="6" t="e">
        <f>COUNTIFS(tblTeamSch[Travel Score for Game],10,tblTeamSch[Home],0,#REF!,#REF!)</f>
        <v>#REF!</v>
      </c>
      <c r="X1897" s="6" t="str">
        <f>IFERROR(INDEX(tblTeamSch[Overall Travel Score],MATCH(tblTeamSch[[#This Row],[Opponent]],tblTeamSch[Team],0)),"")</f>
        <v/>
      </c>
      <c r="Y1897" s="6" cm="1">
        <f t="array" ref="Y1897">IF(Y1896="Num",1,IF(Y1896="","",IF(Y1896+1&gt;TotalNumRegGames*2,"",Y1896+1)))</f>
        <v>1896</v>
      </c>
    </row>
    <row r="1898" spans="1:25" ht="13.35" customHeight="1" x14ac:dyDescent="0.3">
      <c r="A1898" s="6" cm="1">
        <f t="array" ref="A18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</v>
      </c>
      <c r="B1898" s="6" cm="1">
        <f t="array" ref="B18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898" s="6">
        <f>IFERROR(INDEX([1]!tblSchedule[Week Game Scheduled],MATCH(tblTeamSch[[#This Row],[Game Num]],[1]!tblSchedule[GameNum],0)),"")</f>
        <v>7</v>
      </c>
      <c r="D1898" s="6">
        <f>IFERROR(INDEX([1]!tblSchedule[Round],MATCH(tblTeamSch[[#This Row],[Game Num]],[1]!tblSchedule[GameNum],0)),"")</f>
        <v>4</v>
      </c>
      <c r="E1898" s="6">
        <f>IFERROR(INDEX([1]!tblSchedule[Rnd Sch],MATCH(tblTeamSch[[#This Row],[Game Num]],[1]!tblSchedule[GameNum],0)),"")</f>
        <v>4</v>
      </c>
      <c r="F1898" s="6" t="str">
        <f>IFERROR(INDEX([1]!tblSchedule[DLC],MATCH(tblTeamSch[[#This Row],[Game Num]],[1]!tblSchedule[GameNum],0)),"")</f>
        <v>8B1AA</v>
      </c>
      <c r="G1898" s="7" t="str">
        <f>IFERROR(INDEX([1]!tblSchedule[Facility],MATCH(tblTeamSch[[#This Row],[Game Num]],[1]!tblSchedule[GameNum],0)),"")</f>
        <v>Trinity High School's Steinhauser Gym</v>
      </c>
      <c r="H1898" s="8">
        <f>IFERROR(INDEX([1]!tblSchedule[Game Date],MATCH(tblTeamSch[[#This Row],[Game Num]],[1]!tblSchedule[GameNum],0)),"")</f>
        <v>46033</v>
      </c>
      <c r="I1898" s="9">
        <f>IFERROR(INDEX([1]!tblSchedule[Game Time],MATCH(tblTeamSch[[#This Row],[Game Num]],[1]!tblSchedule[GameNum],0)),"")</f>
        <v>0.54166666666666663</v>
      </c>
      <c r="J1898" s="10" t="str">
        <f>IFERROR(INDEX([1]!tblTeams[Organization],MATCH(tblTeamSch[[#This Row],[Team]],[1]!tblTeams[Team],0)),"")</f>
        <v>St. Michael</v>
      </c>
      <c r="K1898" s="10" t="str">
        <f>IFERROR(INDEX([1]!tblOrg[Abbr],MATCH(tblTeamSch[[#This Row],[Org]],[1]!tblOrg[Organization],0)),"")</f>
        <v>Mich</v>
      </c>
      <c r="L1898" s="10" t="str">
        <f>IFERROR(INDEX(IF(tblTeamSch[[#This Row],[1vs2]]=1,[1]!tblSchedule[Team 1 Name],[1]!tblSchedule[Team 2 Name]),MATCH(tblTeamSch[[#This Row],[Game Num]],[1]!tblSchedule[GameNum],0)),"")</f>
        <v>St Michael BB 8B#1</v>
      </c>
      <c r="M1898" s="10" t="str">
        <f>IFERROR(INDEX(IF(tblTeamSch[[#This Row],[1vs2]]=1,[1]!tblSchedule[Team 2 Name],[1]!tblSchedule[Team 1 Name]),MATCH(tblTeamSch[[#This Row],[Game Num]],[1]!tblSchedule[GameNum],0)),"")</f>
        <v>St. Albert BB 8B#1</v>
      </c>
      <c r="N1898" s="6"/>
      <c r="O1898" s="6"/>
      <c r="P1898" s="6"/>
      <c r="Q1898" s="6">
        <f>INDEX([1]!tblSchedule[Home Game],MATCH(tblTeamSch[[#This Row],[Game Num]],[1]!tblSchedule[GameNum],0))</f>
        <v>0</v>
      </c>
      <c r="R1898" s="7" t="e">
        <f>IF(COUNTIFS(tblTeamSch[Team],tblTeamSch[[#This Row],[Team]],#REF!,1)&gt;1,"Y","")</f>
        <v>#REF!</v>
      </c>
      <c r="S1898" s="6">
        <f>INDEX([1]!tblLoc[Score],MATCH(INDEX([1]!tblOrg[Loc],MATCH(tblTeamSch[[#This Row],[Org]],[1]!tblOrg[Organization],0)),[1]!tblLoc[Loc],0))</f>
        <v>7</v>
      </c>
      <c r="T1898" s="6" t="e">
        <f>INDEX([1]!tblLoc[Score],MATCH(INDEX([1]!tblOrg[Loc],MATCH(#REF!,[1]!tblOrg[Abbr],0)),[1]!tblLoc[Loc],0))</f>
        <v>#REF!</v>
      </c>
      <c r="U1898" s="6" t="str">
        <f>IFERROR(INDEX([1]!tblLoc[Score],MATCH(INDEX([1]!tblOrg[Loc],MATCH(INDEX(FacList,MATCH(tblTeamSch[[#This Row],[Facility]],INDEX(FacList,,1),0),3),[1]!tblOrg[Org Num],0)),[1]!tblLoc[Loc],0)),"")</f>
        <v/>
      </c>
      <c r="V1898" s="6">
        <f>IF(OR(tblTeamSch[[#This Row],[Court]]="",tblTeamSch[[#This Row],[Home]]&gt;0),0,IF(tblTeamSch[[#This Row],[Court]]&lt;10,0,IF(tblTeamSch[[#This Row],[Home Court]]=10,0,10)))</f>
        <v>0</v>
      </c>
      <c r="W1898" s="6" t="e">
        <f>COUNTIFS(tblTeamSch[Travel Score for Game],10,tblTeamSch[Home],0,#REF!,#REF!)</f>
        <v>#REF!</v>
      </c>
      <c r="X1898" s="6" t="str">
        <f>IFERROR(INDEX(tblTeamSch[Overall Travel Score],MATCH(tblTeamSch[[#This Row],[Opponent]],tblTeamSch[Team],0)),"")</f>
        <v/>
      </c>
      <c r="Y1898" s="6" cm="1">
        <f t="array" ref="Y1898">IF(Y1897="Num",1,IF(Y1897="","",IF(Y1897+1&gt;TotalNumRegGames*2,"",Y1897+1)))</f>
        <v>1897</v>
      </c>
    </row>
    <row r="1899" spans="1:25" ht="13.35" customHeight="1" x14ac:dyDescent="0.3">
      <c r="A1899" s="6" cm="1">
        <f t="array" ref="A18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</v>
      </c>
      <c r="B1899" s="6" cm="1">
        <f t="array" ref="B18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899" s="6">
        <f>IFERROR(INDEX([1]!tblSchedule[Week Game Scheduled],MATCH(tblTeamSch[[#This Row],[Game Num]],[1]!tblSchedule[GameNum],0)),"")</f>
        <v>8</v>
      </c>
      <c r="D1899" s="6">
        <f>IFERROR(INDEX([1]!tblSchedule[Round],MATCH(tblTeamSch[[#This Row],[Game Num]],[1]!tblSchedule[GameNum],0)),"")</f>
        <v>5</v>
      </c>
      <c r="E1899" s="6">
        <f>IFERROR(INDEX([1]!tblSchedule[Rnd Sch],MATCH(tblTeamSch[[#This Row],[Game Num]],[1]!tblSchedule[GameNum],0)),"")</f>
        <v>5</v>
      </c>
      <c r="F1899" s="6" t="str">
        <f>IFERROR(INDEX([1]!tblSchedule[DLC],MATCH(tblTeamSch[[#This Row],[Game Num]],[1]!tblSchedule[GameNum],0)),"")</f>
        <v>8B1AA</v>
      </c>
      <c r="G1899" s="7" t="str">
        <f>IFERROR(INDEX([1]!tblSchedule[Facility],MATCH(tblTeamSch[[#This Row],[Game Num]],[1]!tblSchedule[GameNum],0)),"")</f>
        <v>Trinity High School's Steinhauser Gym</v>
      </c>
      <c r="H1899" s="8">
        <f>IFERROR(INDEX([1]!tblSchedule[Game Date],MATCH(tblTeamSch[[#This Row],[Game Num]],[1]!tblSchedule[GameNum],0)),"")</f>
        <v>46040</v>
      </c>
      <c r="I1899" s="9">
        <f>IFERROR(INDEX([1]!tblSchedule[Game Time],MATCH(tblTeamSch[[#This Row],[Game Num]],[1]!tblSchedule[GameNum],0)),"")</f>
        <v>0.54166666666666663</v>
      </c>
      <c r="J1899" s="10" t="str">
        <f>IFERROR(INDEX([1]!tblTeams[Organization],MATCH(tblTeamSch[[#This Row],[Team]],[1]!tblTeams[Team],0)),"")</f>
        <v>St. Michael</v>
      </c>
      <c r="K1899" s="10" t="str">
        <f>IFERROR(INDEX([1]!tblOrg[Abbr],MATCH(tblTeamSch[[#This Row],[Org]],[1]!tblOrg[Organization],0)),"")</f>
        <v>Mich</v>
      </c>
      <c r="L1899" s="10" t="str">
        <f>IFERROR(INDEX(IF(tblTeamSch[[#This Row],[1vs2]]=1,[1]!tblSchedule[Team 1 Name],[1]!tblSchedule[Team 2 Name]),MATCH(tblTeamSch[[#This Row],[Game Num]],[1]!tblSchedule[GameNum],0)),"")</f>
        <v>St Michael BB 8B#1</v>
      </c>
      <c r="M1899" s="10" t="str">
        <f>IFERROR(INDEX(IF(tblTeamSch[[#This Row],[1vs2]]=1,[1]!tblSchedule[Team 2 Name],[1]!tblSchedule[Team 1 Name]),MATCH(tblTeamSch[[#This Row],[Game Num]],[1]!tblSchedule[GameNum],0)),"")</f>
        <v>SHMS BB 8B#1</v>
      </c>
      <c r="N1899" s="6"/>
      <c r="O1899" s="6"/>
      <c r="P1899" s="6"/>
      <c r="Q1899" s="6">
        <f>INDEX([1]!tblSchedule[Home Game],MATCH(tblTeamSch[[#This Row],[Game Num]],[1]!tblSchedule[GameNum],0))</f>
        <v>0</v>
      </c>
      <c r="R1899" s="7" t="e">
        <f>IF(COUNTIFS(tblTeamSch[Team],tblTeamSch[[#This Row],[Team]],#REF!,1)&gt;1,"Y","")</f>
        <v>#REF!</v>
      </c>
      <c r="S1899" s="6">
        <f>INDEX([1]!tblLoc[Score],MATCH(INDEX([1]!tblOrg[Loc],MATCH(tblTeamSch[[#This Row],[Org]],[1]!tblOrg[Organization],0)),[1]!tblLoc[Loc],0))</f>
        <v>7</v>
      </c>
      <c r="T1899" s="6" t="e">
        <f>INDEX([1]!tblLoc[Score],MATCH(INDEX([1]!tblOrg[Loc],MATCH(#REF!,[1]!tblOrg[Abbr],0)),[1]!tblLoc[Loc],0))</f>
        <v>#REF!</v>
      </c>
      <c r="U1899" s="6" t="str">
        <f>IFERROR(INDEX([1]!tblLoc[Score],MATCH(INDEX([1]!tblOrg[Loc],MATCH(INDEX(FacList,MATCH(tblTeamSch[[#This Row],[Facility]],INDEX(FacList,,1),0),3),[1]!tblOrg[Org Num],0)),[1]!tblLoc[Loc],0)),"")</f>
        <v/>
      </c>
      <c r="V1899" s="6">
        <f>IF(OR(tblTeamSch[[#This Row],[Court]]="",tblTeamSch[[#This Row],[Home]]&gt;0),0,IF(tblTeamSch[[#This Row],[Court]]&lt;10,0,IF(tblTeamSch[[#This Row],[Home Court]]=10,0,10)))</f>
        <v>0</v>
      </c>
      <c r="W1899" s="6" t="e">
        <f>COUNTIFS(tblTeamSch[Travel Score for Game],10,tblTeamSch[Home],0,#REF!,#REF!)</f>
        <v>#REF!</v>
      </c>
      <c r="X1899" s="6" t="str">
        <f>IFERROR(INDEX(tblTeamSch[Overall Travel Score],MATCH(tblTeamSch[[#This Row],[Opponent]],tblTeamSch[Team],0)),"")</f>
        <v/>
      </c>
      <c r="Y1899" s="6" cm="1">
        <f t="array" ref="Y1899">IF(Y1898="Num",1,IF(Y1898="","",IF(Y1898+1&gt;TotalNumRegGames*2,"",Y1898+1)))</f>
        <v>1898</v>
      </c>
    </row>
    <row r="1900" spans="1:25" ht="13.35" customHeight="1" x14ac:dyDescent="0.3">
      <c r="A1900" s="6" cm="1">
        <f t="array" ref="A19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</v>
      </c>
      <c r="B1900" s="6" cm="1">
        <f t="array" ref="B19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00" s="6">
        <f>IFERROR(INDEX([1]!tblSchedule[Week Game Scheduled],MATCH(tblTeamSch[[#This Row],[Game Num]],[1]!tblSchedule[GameNum],0)),"")</f>
        <v>9</v>
      </c>
      <c r="D1900" s="6">
        <f>IFERROR(INDEX([1]!tblSchedule[Round],MATCH(tblTeamSch[[#This Row],[Game Num]],[1]!tblSchedule[GameNum],0)),"")</f>
        <v>6</v>
      </c>
      <c r="E1900" s="6">
        <f>IFERROR(INDEX([1]!tblSchedule[Rnd Sch],MATCH(tblTeamSch[[#This Row],[Game Num]],[1]!tblSchedule[GameNum],0)),"")</f>
        <v>6</v>
      </c>
      <c r="F1900" s="6" t="str">
        <f>IFERROR(INDEX([1]!tblSchedule[DLC],MATCH(tblTeamSch[[#This Row],[Game Num]],[1]!tblSchedule[GameNum],0)),"")</f>
        <v>8B1AA</v>
      </c>
      <c r="G1900" s="7" t="str">
        <f>IFERROR(INDEX([1]!tblSchedule[Facility],MATCH(tblTeamSch[[#This Row],[Game Num]],[1]!tblSchedule[GameNum],0)),"")</f>
        <v>St. Margaret Mary Gym</v>
      </c>
      <c r="H1900" s="8">
        <f>IFERROR(INDEX([1]!tblSchedule[Game Date],MATCH(tblTeamSch[[#This Row],[Game Num]],[1]!tblSchedule[GameNum],0)),"")</f>
        <v>46047</v>
      </c>
      <c r="I1900" s="9">
        <f>IFERROR(INDEX([1]!tblSchedule[Game Time],MATCH(tblTeamSch[[#This Row],[Game Num]],[1]!tblSchedule[GameNum],0)),"")</f>
        <v>0.5625</v>
      </c>
      <c r="J1900" s="10" t="str">
        <f>IFERROR(INDEX([1]!tblTeams[Organization],MATCH(tblTeamSch[[#This Row],[Team]],[1]!tblTeams[Team],0)),"")</f>
        <v>St. Michael</v>
      </c>
      <c r="K1900" s="10" t="str">
        <f>IFERROR(INDEX([1]!tblOrg[Abbr],MATCH(tblTeamSch[[#This Row],[Org]],[1]!tblOrg[Organization],0)),"")</f>
        <v>Mich</v>
      </c>
      <c r="L1900" s="10" t="str">
        <f>IFERROR(INDEX(IF(tblTeamSch[[#This Row],[1vs2]]=1,[1]!tblSchedule[Team 1 Name],[1]!tblSchedule[Team 2 Name]),MATCH(tblTeamSch[[#This Row],[Game Num]],[1]!tblSchedule[GameNum],0)),"")</f>
        <v>St Michael BB 8B#1</v>
      </c>
      <c r="M1900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1900" s="6"/>
      <c r="O1900" s="6"/>
      <c r="P1900" s="6"/>
      <c r="Q1900" s="6">
        <f>INDEX([1]!tblSchedule[Home Game],MATCH(tblTeamSch[[#This Row],[Game Num]],[1]!tblSchedule[GameNum],0))</f>
        <v>1</v>
      </c>
      <c r="R1900" s="7" t="e">
        <f>IF(COUNTIFS(tblTeamSch[Team],tblTeamSch[[#This Row],[Team]],#REF!,1)&gt;1,"Y","")</f>
        <v>#REF!</v>
      </c>
      <c r="S1900" s="6">
        <f>INDEX([1]!tblLoc[Score],MATCH(INDEX([1]!tblOrg[Loc],MATCH(tblTeamSch[[#This Row],[Org]],[1]!tblOrg[Organization],0)),[1]!tblLoc[Loc],0))</f>
        <v>7</v>
      </c>
      <c r="T1900" s="6" t="e">
        <f>INDEX([1]!tblLoc[Score],MATCH(INDEX([1]!tblOrg[Loc],MATCH(#REF!,[1]!tblOrg[Abbr],0)),[1]!tblLoc[Loc],0))</f>
        <v>#REF!</v>
      </c>
      <c r="U1900" s="6">
        <f>IFERROR(INDEX([1]!tblLoc[Score],MATCH(INDEX([1]!tblOrg[Loc],MATCH(INDEX(FacList,MATCH(tblTeamSch[[#This Row],[Facility]],INDEX(FacList,,1),0),3),[1]!tblOrg[Org Num],0)),[1]!tblLoc[Loc],0)),"")</f>
        <v>0</v>
      </c>
      <c r="V1900" s="6">
        <f>IF(OR(tblTeamSch[[#This Row],[Court]]="",tblTeamSch[[#This Row],[Home]]&gt;0),0,IF(tblTeamSch[[#This Row],[Court]]&lt;10,0,IF(tblTeamSch[[#This Row],[Home Court]]=10,0,10)))</f>
        <v>0</v>
      </c>
      <c r="W1900" s="6" t="e">
        <f>COUNTIFS(tblTeamSch[Travel Score for Game],10,tblTeamSch[Home],0,#REF!,#REF!)</f>
        <v>#REF!</v>
      </c>
      <c r="X1900" s="6" t="str">
        <f>IFERROR(INDEX(tblTeamSch[Overall Travel Score],MATCH(tblTeamSch[[#This Row],[Opponent]],tblTeamSch[Team],0)),"")</f>
        <v/>
      </c>
      <c r="Y1900" s="6" cm="1">
        <f t="array" ref="Y1900">IF(Y1899="Num",1,IF(Y1899="","",IF(Y1899+1&gt;TotalNumRegGames*2,"",Y1899+1)))</f>
        <v>1899</v>
      </c>
    </row>
    <row r="1901" spans="1:25" ht="13.35" customHeight="1" x14ac:dyDescent="0.3">
      <c r="A1901" s="6" cm="1">
        <f t="array" ref="A19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</v>
      </c>
      <c r="B1901" s="6" cm="1">
        <f t="array" ref="B19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1" s="6">
        <f>IFERROR(INDEX([1]!tblSchedule[Week Game Scheduled],MATCH(tblTeamSch[[#This Row],[Game Num]],[1]!tblSchedule[GameNum],0)),"")</f>
        <v>10</v>
      </c>
      <c r="D1901" s="6">
        <f>IFERROR(INDEX([1]!tblSchedule[Round],MATCH(tblTeamSch[[#This Row],[Game Num]],[1]!tblSchedule[GameNum],0)),"")</f>
        <v>7</v>
      </c>
      <c r="E1901" s="6">
        <f>IFERROR(INDEX([1]!tblSchedule[Rnd Sch],MATCH(tblTeamSch[[#This Row],[Game Num]],[1]!tblSchedule[GameNum],0)),"")</f>
        <v>7</v>
      </c>
      <c r="F1901" s="6" t="str">
        <f>IFERROR(INDEX([1]!tblSchedule[DLC],MATCH(tblTeamSch[[#This Row],[Game Num]],[1]!tblSchedule[GameNum],0)),"")</f>
        <v>8B1AA</v>
      </c>
      <c r="G1901" s="7" t="str">
        <f>IFERROR(INDEX([1]!tblSchedule[Facility],MATCH(tblTeamSch[[#This Row],[Game Num]],[1]!tblSchedule[GameNum],0)),"")</f>
        <v>St. Stephen Martyr Gym</v>
      </c>
      <c r="H1901" s="8">
        <f>IFERROR(INDEX([1]!tblSchedule[Game Date],MATCH(tblTeamSch[[#This Row],[Game Num]],[1]!tblSchedule[GameNum],0)),"")</f>
        <v>46054</v>
      </c>
      <c r="I1901" s="9">
        <f>IFERROR(INDEX([1]!tblSchedule[Game Time],MATCH(tblTeamSch[[#This Row],[Game Num]],[1]!tblSchedule[GameNum],0)),"")</f>
        <v>0.54166666666666663</v>
      </c>
      <c r="J1901" s="10" t="str">
        <f>IFERROR(INDEX([1]!tblTeams[Organization],MATCH(tblTeamSch[[#This Row],[Team]],[1]!tblTeams[Team],0)),"")</f>
        <v>St. Michael</v>
      </c>
      <c r="K1901" s="10" t="str">
        <f>IFERROR(INDEX([1]!tblOrg[Abbr],MATCH(tblTeamSch[[#This Row],[Org]],[1]!tblOrg[Organization],0)),"")</f>
        <v>Mich</v>
      </c>
      <c r="L1901" s="10" t="str">
        <f>IFERROR(INDEX(IF(tblTeamSch[[#This Row],[1vs2]]=1,[1]!tblSchedule[Team 1 Name],[1]!tblSchedule[Team 2 Name]),MATCH(tblTeamSch[[#This Row],[Game Num]],[1]!tblSchedule[GameNum],0)),"")</f>
        <v>St Michael BB 8B#1</v>
      </c>
      <c r="M1901" s="10" t="str">
        <f>IFERROR(INDEX(IF(tblTeamSch[[#This Row],[1vs2]]=1,[1]!tblSchedule[Team 2 Name],[1]!tblSchedule[Team 1 Name]),MATCH(tblTeamSch[[#This Row],[Game Num]],[1]!tblSchedule[GameNum],0)),"")</f>
        <v>St. Mary BB 8B - Green</v>
      </c>
      <c r="N1901" s="6"/>
      <c r="O1901" s="6"/>
      <c r="P1901" s="6"/>
      <c r="Q1901" s="6">
        <f>INDEX([1]!tblSchedule[Home Game],MATCH(tblTeamSch[[#This Row],[Game Num]],[1]!tblSchedule[GameNum],0))</f>
        <v>0</v>
      </c>
      <c r="R1901" s="7" t="e">
        <f>IF(COUNTIFS(tblTeamSch[Team],tblTeamSch[[#This Row],[Team]],#REF!,1)&gt;1,"Y","")</f>
        <v>#REF!</v>
      </c>
      <c r="S1901" s="6">
        <f>INDEX([1]!tblLoc[Score],MATCH(INDEX([1]!tblOrg[Loc],MATCH(tblTeamSch[[#This Row],[Org]],[1]!tblOrg[Organization],0)),[1]!tblLoc[Loc],0))</f>
        <v>7</v>
      </c>
      <c r="T1901" s="6" t="e">
        <f>INDEX([1]!tblLoc[Score],MATCH(INDEX([1]!tblOrg[Loc],MATCH(#REF!,[1]!tblOrg[Abbr],0)),[1]!tblLoc[Loc],0))</f>
        <v>#REF!</v>
      </c>
      <c r="U1901" s="6">
        <f>IFERROR(INDEX([1]!tblLoc[Score],MATCH(INDEX([1]!tblOrg[Loc],MATCH(INDEX(FacList,MATCH(tblTeamSch[[#This Row],[Facility]],INDEX(FacList,,1),0),3),[1]!tblOrg[Org Num],0)),[1]!tblLoc[Loc],0)),"")</f>
        <v>0</v>
      </c>
      <c r="V1901" s="6">
        <f>IF(OR(tblTeamSch[[#This Row],[Court]]="",tblTeamSch[[#This Row],[Home]]&gt;0),0,IF(tblTeamSch[[#This Row],[Court]]&lt;10,0,IF(tblTeamSch[[#This Row],[Home Court]]=10,0,10)))</f>
        <v>0</v>
      </c>
      <c r="W1901" s="6" t="e">
        <f>COUNTIFS(tblTeamSch[Travel Score for Game],10,tblTeamSch[Home],0,#REF!,#REF!)</f>
        <v>#REF!</v>
      </c>
      <c r="X1901" s="6" t="str">
        <f>IFERROR(INDEX(tblTeamSch[Overall Travel Score],MATCH(tblTeamSch[[#This Row],[Opponent]],tblTeamSch[Team],0)),"")</f>
        <v/>
      </c>
      <c r="Y1901" s="6" cm="1">
        <f t="array" ref="Y1901">IF(Y1900="Num",1,IF(Y1900="","",IF(Y1900+1&gt;TotalNumRegGames*2,"",Y1900+1)))</f>
        <v>1900</v>
      </c>
    </row>
    <row r="1902" spans="1:25" ht="13.35" customHeight="1" x14ac:dyDescent="0.3">
      <c r="A1902" s="6" cm="1">
        <f t="array" ref="A19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</v>
      </c>
      <c r="B1902" s="6" cm="1">
        <f t="array" ref="B19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02" s="6">
        <f>IFERROR(INDEX([1]!tblSchedule[Week Game Scheduled],MATCH(tblTeamSch[[#This Row],[Game Num]],[1]!tblSchedule[GameNum],0)),"")</f>
        <v>50</v>
      </c>
      <c r="D1902" s="6">
        <f>IFERROR(INDEX([1]!tblSchedule[Round],MATCH(tblTeamSch[[#This Row],[Game Num]],[1]!tblSchedule[GameNum],0)),"")</f>
        <v>1</v>
      </c>
      <c r="E1902" s="6">
        <f>IFERROR(INDEX([1]!tblSchedule[Rnd Sch],MATCH(tblTeamSch[[#This Row],[Game Num]],[1]!tblSchedule[GameNum],0)),"")</f>
        <v>1</v>
      </c>
      <c r="F1902" s="6" t="str">
        <f>IFERROR(INDEX([1]!tblSchedule[DLC],MATCH(tblTeamSch[[#This Row],[Game Num]],[1]!tblSchedule[GameNum],0)),"")</f>
        <v>8B2AA</v>
      </c>
      <c r="G1902" s="7" t="str">
        <f>IFERROR(INDEX([1]!tblSchedule[Facility],MATCH(tblTeamSch[[#This Row],[Game Num]],[1]!tblSchedule[GameNum],0)),"")</f>
        <v>St. Michael Community Center</v>
      </c>
      <c r="H1902" s="8">
        <f>IFERROR(INDEX([1]!tblSchedule[Game Date],MATCH(tblTeamSch[[#This Row],[Game Num]],[1]!tblSchedule[GameNum],0)),"")</f>
        <v>45998</v>
      </c>
      <c r="I1902" s="9">
        <f>IFERROR(INDEX([1]!tblSchedule[Game Time],MATCH(tblTeamSch[[#This Row],[Game Num]],[1]!tblSchedule[GameNum],0)),"")</f>
        <v>0.54166666666666663</v>
      </c>
      <c r="J1902" s="10" t="str">
        <f>IFERROR(INDEX([1]!tblTeams[Organization],MATCH(tblTeamSch[[#This Row],[Team]],[1]!tblTeams[Team],0)),"")</f>
        <v>St. Michael</v>
      </c>
      <c r="K1902" s="10" t="str">
        <f>IFERROR(INDEX([1]!tblOrg[Abbr],MATCH(tblTeamSch[[#This Row],[Org]],[1]!tblOrg[Organization],0)),"")</f>
        <v>Mich</v>
      </c>
      <c r="L1902" s="10" t="str">
        <f>IFERROR(INDEX(IF(tblTeamSch[[#This Row],[1vs2]]=1,[1]!tblSchedule[Team 1 Name],[1]!tblSchedule[Team 2 Name]),MATCH(tblTeamSch[[#This Row],[Game Num]],[1]!tblSchedule[GameNum],0)),"")</f>
        <v>St Michael BB 8B#2</v>
      </c>
      <c r="M1902" s="10" t="str">
        <f>IFERROR(INDEX(IF(tblTeamSch[[#This Row],[1vs2]]=1,[1]!tblSchedule[Team 2 Name],[1]!tblSchedule[Team 1 Name]),MATCH(tblTeamSch[[#This Row],[Game Num]],[1]!tblSchedule[GameNum],0)),"")</f>
        <v>St. Albert BB 8B#2</v>
      </c>
      <c r="N1902" s="6"/>
      <c r="O1902" s="6"/>
      <c r="P1902" s="6"/>
      <c r="Q1902" s="6">
        <f>INDEX([1]!tblSchedule[Home Game],MATCH(tblTeamSch[[#This Row],[Game Num]],[1]!tblSchedule[GameNum],0))</f>
        <v>1</v>
      </c>
      <c r="R1902" s="7" t="e">
        <f>IF(COUNTIFS(tblTeamSch[Team],tblTeamSch[[#This Row],[Team]],#REF!,1)&gt;1,"Y","")</f>
        <v>#REF!</v>
      </c>
      <c r="S1902" s="6">
        <f>INDEX([1]!tblLoc[Score],MATCH(INDEX([1]!tblOrg[Loc],MATCH(tblTeamSch[[#This Row],[Org]],[1]!tblOrg[Organization],0)),[1]!tblLoc[Loc],0))</f>
        <v>7</v>
      </c>
      <c r="T1902" s="6" t="e">
        <f>INDEX([1]!tblLoc[Score],MATCH(INDEX([1]!tblOrg[Loc],MATCH(#REF!,[1]!tblOrg[Abbr],0)),[1]!tblLoc[Loc],0))</f>
        <v>#REF!</v>
      </c>
      <c r="U1902" s="6">
        <f>IFERROR(INDEX([1]!tblLoc[Score],MATCH(INDEX([1]!tblOrg[Loc],MATCH(INDEX(FacList,MATCH(tblTeamSch[[#This Row],[Facility]],INDEX(FacList,,1),0),3),[1]!tblOrg[Org Num],0)),[1]!tblLoc[Loc],0)),"")</f>
        <v>7</v>
      </c>
      <c r="V1902" s="6">
        <f>IF(OR(tblTeamSch[[#This Row],[Court]]="",tblTeamSch[[#This Row],[Home]]&gt;0),0,IF(tblTeamSch[[#This Row],[Court]]&lt;10,0,IF(tblTeamSch[[#This Row],[Home Court]]=10,0,10)))</f>
        <v>0</v>
      </c>
      <c r="W1902" s="6" t="e">
        <f>COUNTIFS(tblTeamSch[Travel Score for Game],10,tblTeamSch[Home],0,#REF!,#REF!)</f>
        <v>#REF!</v>
      </c>
      <c r="X1902" s="6" t="str">
        <f>IFERROR(INDEX(tblTeamSch[Overall Travel Score],MATCH(tblTeamSch[[#This Row],[Opponent]],tblTeamSch[Team],0)),"")</f>
        <v/>
      </c>
      <c r="Y1902" s="6" cm="1">
        <f t="array" ref="Y1902">IF(Y1901="Num",1,IF(Y1901="","",IF(Y1901+1&gt;TotalNumRegGames*2,"",Y1901+1)))</f>
        <v>1901</v>
      </c>
    </row>
    <row r="1903" spans="1:25" ht="13.35" customHeight="1" x14ac:dyDescent="0.3">
      <c r="A1903" s="6" cm="1">
        <f t="array" ref="A19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</v>
      </c>
      <c r="B1903" s="6" cm="1">
        <f t="array" ref="B19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3" s="6">
        <f>IFERROR(INDEX([1]!tblSchedule[Week Game Scheduled],MATCH(tblTeamSch[[#This Row],[Game Num]],[1]!tblSchedule[GameNum],0)),"")</f>
        <v>51</v>
      </c>
      <c r="D1903" s="6">
        <f>IFERROR(INDEX([1]!tblSchedule[Round],MATCH(tblTeamSch[[#This Row],[Game Num]],[1]!tblSchedule[GameNum],0)),"")</f>
        <v>2</v>
      </c>
      <c r="E1903" s="6">
        <f>IFERROR(INDEX([1]!tblSchedule[Rnd Sch],MATCH(tblTeamSch[[#This Row],[Game Num]],[1]!tblSchedule[GameNum],0)),"")</f>
        <v>2</v>
      </c>
      <c r="F1903" s="6" t="str">
        <f>IFERROR(INDEX([1]!tblSchedule[DLC],MATCH(tblTeamSch[[#This Row],[Game Num]],[1]!tblSchedule[GameNum],0)),"")</f>
        <v>8B2AA</v>
      </c>
      <c r="G1903" s="7" t="str">
        <f>IFERROR(INDEX([1]!tblSchedule[Facility],MATCH(tblTeamSch[[#This Row],[Game Num]],[1]!tblSchedule[GameNum],0)),"")</f>
        <v>Ascension Gym</v>
      </c>
      <c r="H1903" s="8">
        <f>IFERROR(INDEX([1]!tblSchedule[Game Date],MATCH(tblTeamSch[[#This Row],[Game Num]],[1]!tblSchedule[GameNum],0)),"")</f>
        <v>46005</v>
      </c>
      <c r="I1903" s="9">
        <f>IFERROR(INDEX([1]!tblSchedule[Game Time],MATCH(tblTeamSch[[#This Row],[Game Num]],[1]!tblSchedule[GameNum],0)),"")</f>
        <v>0.54166666666666663</v>
      </c>
      <c r="J1903" s="10" t="str">
        <f>IFERROR(INDEX([1]!tblTeams[Organization],MATCH(tblTeamSch[[#This Row],[Team]],[1]!tblTeams[Team],0)),"")</f>
        <v>St. Michael</v>
      </c>
      <c r="K1903" s="10" t="str">
        <f>IFERROR(INDEX([1]!tblOrg[Abbr],MATCH(tblTeamSch[[#This Row],[Org]],[1]!tblOrg[Organization],0)),"")</f>
        <v>Mich</v>
      </c>
      <c r="L1903" s="10" t="str">
        <f>IFERROR(INDEX(IF(tblTeamSch[[#This Row],[1vs2]]=1,[1]!tblSchedule[Team 1 Name],[1]!tblSchedule[Team 2 Name]),MATCH(tblTeamSch[[#This Row],[Game Num]],[1]!tblSchedule[GameNum],0)),"")</f>
        <v>St Michael BB 8B#2</v>
      </c>
      <c r="M1903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1903" s="6"/>
      <c r="O1903" s="6"/>
      <c r="P1903" s="6"/>
      <c r="Q1903" s="6">
        <f>INDEX([1]!tblSchedule[Home Game],MATCH(tblTeamSch[[#This Row],[Game Num]],[1]!tblSchedule[GameNum],0))</f>
        <v>0</v>
      </c>
      <c r="R1903" s="7" t="e">
        <f>IF(COUNTIFS(tblTeamSch[Team],tblTeamSch[[#This Row],[Team]],#REF!,1)&gt;1,"Y","")</f>
        <v>#REF!</v>
      </c>
      <c r="S1903" s="6">
        <f>INDEX([1]!tblLoc[Score],MATCH(INDEX([1]!tblOrg[Loc],MATCH(tblTeamSch[[#This Row],[Org]],[1]!tblOrg[Organization],0)),[1]!tblLoc[Loc],0))</f>
        <v>7</v>
      </c>
      <c r="T1903" s="6" t="e">
        <f>INDEX([1]!tblLoc[Score],MATCH(INDEX([1]!tblOrg[Loc],MATCH(#REF!,[1]!tblOrg[Abbr],0)),[1]!tblLoc[Loc],0))</f>
        <v>#REF!</v>
      </c>
      <c r="U1903" s="6">
        <f>IFERROR(INDEX([1]!tblLoc[Score],MATCH(INDEX([1]!tblOrg[Loc],MATCH(INDEX(FacList,MATCH(tblTeamSch[[#This Row],[Facility]],INDEX(FacList,,1),0),3),[1]!tblOrg[Org Num],0)),[1]!tblLoc[Loc],0)),"")</f>
        <v>0</v>
      </c>
      <c r="V1903" s="6">
        <f>IF(OR(tblTeamSch[[#This Row],[Court]]="",tblTeamSch[[#This Row],[Home]]&gt;0),0,IF(tblTeamSch[[#This Row],[Court]]&lt;10,0,IF(tblTeamSch[[#This Row],[Home Court]]=10,0,10)))</f>
        <v>0</v>
      </c>
      <c r="W1903" s="6" t="e">
        <f>COUNTIFS(tblTeamSch[Travel Score for Game],10,tblTeamSch[Home],0,#REF!,#REF!)</f>
        <v>#REF!</v>
      </c>
      <c r="X1903" s="6" t="str">
        <f>IFERROR(INDEX(tblTeamSch[Overall Travel Score],MATCH(tblTeamSch[[#This Row],[Opponent]],tblTeamSch[Team],0)),"")</f>
        <v/>
      </c>
      <c r="Y1903" s="6" cm="1">
        <f t="array" ref="Y1903">IF(Y1902="Num",1,IF(Y1902="","",IF(Y1902+1&gt;TotalNumRegGames*2,"",Y1902+1)))</f>
        <v>1902</v>
      </c>
    </row>
    <row r="1904" spans="1:25" ht="13.35" customHeight="1" x14ac:dyDescent="0.3">
      <c r="A1904" s="6" cm="1">
        <f t="array" ref="A19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</v>
      </c>
      <c r="B1904" s="6" cm="1">
        <f t="array" ref="B19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4" s="6">
        <f>IFERROR(INDEX([1]!tblSchedule[Week Game Scheduled],MATCH(tblTeamSch[[#This Row],[Game Num]],[1]!tblSchedule[GameNum],0)),"")</f>
        <v>6</v>
      </c>
      <c r="D1904" s="6">
        <f>IFERROR(INDEX([1]!tblSchedule[Round],MATCH(tblTeamSch[[#This Row],[Game Num]],[1]!tblSchedule[GameNum],0)),"")</f>
        <v>3</v>
      </c>
      <c r="E1904" s="6">
        <f>IFERROR(INDEX([1]!tblSchedule[Rnd Sch],MATCH(tblTeamSch[[#This Row],[Game Num]],[1]!tblSchedule[GameNum],0)),"")</f>
        <v>3</v>
      </c>
      <c r="F1904" s="6" t="str">
        <f>IFERROR(INDEX([1]!tblSchedule[DLC],MATCH(tblTeamSch[[#This Row],[Game Num]],[1]!tblSchedule[GameNum],0)),"")</f>
        <v>8B2AA</v>
      </c>
      <c r="G1904" s="7" t="str">
        <f>IFERROR(INDEX([1]!tblSchedule[Facility],MATCH(tblTeamSch[[#This Row],[Game Num]],[1]!tblSchedule[GameNum],0)),"")</f>
        <v>St. Michael Community Center</v>
      </c>
      <c r="H1904" s="8">
        <f>IFERROR(INDEX([1]!tblSchedule[Game Date],MATCH(tblTeamSch[[#This Row],[Game Num]],[1]!tblSchedule[GameNum],0)),"")</f>
        <v>46026</v>
      </c>
      <c r="I1904" s="9">
        <f>IFERROR(INDEX([1]!tblSchedule[Game Time],MATCH(tblTeamSch[[#This Row],[Game Num]],[1]!tblSchedule[GameNum],0)),"")</f>
        <v>0.54166666666666663</v>
      </c>
      <c r="J1904" s="10" t="str">
        <f>IFERROR(INDEX([1]!tblTeams[Organization],MATCH(tblTeamSch[[#This Row],[Team]],[1]!tblTeams[Team],0)),"")</f>
        <v>St. Michael</v>
      </c>
      <c r="K1904" s="10" t="str">
        <f>IFERROR(INDEX([1]!tblOrg[Abbr],MATCH(tblTeamSch[[#This Row],[Org]],[1]!tblOrg[Organization],0)),"")</f>
        <v>Mich</v>
      </c>
      <c r="L1904" s="10" t="str">
        <f>IFERROR(INDEX(IF(tblTeamSch[[#This Row],[1vs2]]=1,[1]!tblSchedule[Team 1 Name],[1]!tblSchedule[Team 2 Name]),MATCH(tblTeamSch[[#This Row],[Game Num]],[1]!tblSchedule[GameNum],0)),"")</f>
        <v>St Michael BB 8B#2</v>
      </c>
      <c r="M1904" s="10" t="str">
        <f>IFERROR(INDEX(IF(tblTeamSch[[#This Row],[1vs2]]=1,[1]!tblSchedule[Team 2 Name],[1]!tblSchedule[Team 1 Name]),MATCH(tblTeamSch[[#This Row],[Game Num]],[1]!tblSchedule[GameNum],0)),"")</f>
        <v>St Patrick BB 8Boys #2</v>
      </c>
      <c r="N1904" s="6"/>
      <c r="O1904" s="6"/>
      <c r="P1904" s="6"/>
      <c r="Q1904" s="6">
        <f>INDEX([1]!tblSchedule[Home Game],MATCH(tblTeamSch[[#This Row],[Game Num]],[1]!tblSchedule[GameNum],0))</f>
        <v>1</v>
      </c>
      <c r="R1904" s="7" t="e">
        <f>IF(COUNTIFS(tblTeamSch[Team],tblTeamSch[[#This Row],[Team]],#REF!,1)&gt;1,"Y","")</f>
        <v>#REF!</v>
      </c>
      <c r="S1904" s="6">
        <f>INDEX([1]!tblLoc[Score],MATCH(INDEX([1]!tblOrg[Loc],MATCH(tblTeamSch[[#This Row],[Org]],[1]!tblOrg[Organization],0)),[1]!tblLoc[Loc],0))</f>
        <v>7</v>
      </c>
      <c r="T1904" s="6" t="e">
        <f>INDEX([1]!tblLoc[Score],MATCH(INDEX([1]!tblOrg[Loc],MATCH(#REF!,[1]!tblOrg[Abbr],0)),[1]!tblLoc[Loc],0))</f>
        <v>#REF!</v>
      </c>
      <c r="U1904" s="6">
        <f>IFERROR(INDEX([1]!tblLoc[Score],MATCH(INDEX([1]!tblOrg[Loc],MATCH(INDEX(FacList,MATCH(tblTeamSch[[#This Row],[Facility]],INDEX(FacList,,1),0),3),[1]!tblOrg[Org Num],0)),[1]!tblLoc[Loc],0)),"")</f>
        <v>7</v>
      </c>
      <c r="V1904" s="6">
        <f>IF(OR(tblTeamSch[[#This Row],[Court]]="",tblTeamSch[[#This Row],[Home]]&gt;0),0,IF(tblTeamSch[[#This Row],[Court]]&lt;10,0,IF(tblTeamSch[[#This Row],[Home Court]]=10,0,10)))</f>
        <v>0</v>
      </c>
      <c r="W1904" s="6" t="e">
        <f>COUNTIFS(tblTeamSch[Travel Score for Game],10,tblTeamSch[Home],0,#REF!,#REF!)</f>
        <v>#REF!</v>
      </c>
      <c r="X1904" s="6" t="str">
        <f>IFERROR(INDEX(tblTeamSch[Overall Travel Score],MATCH(tblTeamSch[[#This Row],[Opponent]],tblTeamSch[Team],0)),"")</f>
        <v/>
      </c>
      <c r="Y1904" s="6" cm="1">
        <f t="array" ref="Y1904">IF(Y1903="Num",1,IF(Y1903="","",IF(Y1903+1&gt;TotalNumRegGames*2,"",Y1903+1)))</f>
        <v>1903</v>
      </c>
    </row>
    <row r="1905" spans="1:25" ht="13.35" customHeight="1" x14ac:dyDescent="0.3">
      <c r="A1905" s="6" cm="1">
        <f t="array" ref="A19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</v>
      </c>
      <c r="B1905" s="6" cm="1">
        <f t="array" ref="B19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05" s="6">
        <f>IFERROR(INDEX([1]!tblSchedule[Week Game Scheduled],MATCH(tblTeamSch[[#This Row],[Game Num]],[1]!tblSchedule[GameNum],0)),"")</f>
        <v>7</v>
      </c>
      <c r="D1905" s="6">
        <f>IFERROR(INDEX([1]!tblSchedule[Round],MATCH(tblTeamSch[[#This Row],[Game Num]],[1]!tblSchedule[GameNum],0)),"")</f>
        <v>4</v>
      </c>
      <c r="E1905" s="6">
        <f>IFERROR(INDEX([1]!tblSchedule[Rnd Sch],MATCH(tblTeamSch[[#This Row],[Game Num]],[1]!tblSchedule[GameNum],0)),"")</f>
        <v>4</v>
      </c>
      <c r="F1905" s="6" t="str">
        <f>IFERROR(INDEX([1]!tblSchedule[DLC],MATCH(tblTeamSch[[#This Row],[Game Num]],[1]!tblSchedule[GameNum],0)),"")</f>
        <v>8B2AA</v>
      </c>
      <c r="G1905" s="7" t="str">
        <f>IFERROR(INDEX([1]!tblSchedule[Facility],MATCH(tblTeamSch[[#This Row],[Game Num]],[1]!tblSchedule[GameNum],0)),"")</f>
        <v>St. Margaret Mary Gym</v>
      </c>
      <c r="H1905" s="8">
        <f>IFERROR(INDEX([1]!tblSchedule[Game Date],MATCH(tblTeamSch[[#This Row],[Game Num]],[1]!tblSchedule[GameNum],0)),"")</f>
        <v>46033</v>
      </c>
      <c r="I1905" s="9">
        <f>IFERROR(INDEX([1]!tblSchedule[Game Time],MATCH(tblTeamSch[[#This Row],[Game Num]],[1]!tblSchedule[GameNum],0)),"")</f>
        <v>0.60416666666666663</v>
      </c>
      <c r="J1905" s="10" t="str">
        <f>IFERROR(INDEX([1]!tblTeams[Organization],MATCH(tblTeamSch[[#This Row],[Team]],[1]!tblTeams[Team],0)),"")</f>
        <v>St. Michael</v>
      </c>
      <c r="K1905" s="10" t="str">
        <f>IFERROR(INDEX([1]!tblOrg[Abbr],MATCH(tblTeamSch[[#This Row],[Org]],[1]!tblOrg[Organization],0)),"")</f>
        <v>Mich</v>
      </c>
      <c r="L1905" s="10" t="str">
        <f>IFERROR(INDEX(IF(tblTeamSch[[#This Row],[1vs2]]=1,[1]!tblSchedule[Team 1 Name],[1]!tblSchedule[Team 2 Name]),MATCH(tblTeamSch[[#This Row],[Game Num]],[1]!tblSchedule[GameNum],0)),"")</f>
        <v>St Michael BB 8B#2</v>
      </c>
      <c r="M1905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1905" s="6"/>
      <c r="O1905" s="6"/>
      <c r="P1905" s="6"/>
      <c r="Q1905" s="6">
        <f>INDEX([1]!tblSchedule[Home Game],MATCH(tblTeamSch[[#This Row],[Game Num]],[1]!tblSchedule[GameNum],0))</f>
        <v>1</v>
      </c>
      <c r="R1905" s="7" t="e">
        <f>IF(COUNTIFS(tblTeamSch[Team],tblTeamSch[[#This Row],[Team]],#REF!,1)&gt;1,"Y","")</f>
        <v>#REF!</v>
      </c>
      <c r="S1905" s="6">
        <f>INDEX([1]!tblLoc[Score],MATCH(INDEX([1]!tblOrg[Loc],MATCH(tblTeamSch[[#This Row],[Org]],[1]!tblOrg[Organization],0)),[1]!tblLoc[Loc],0))</f>
        <v>7</v>
      </c>
      <c r="T1905" s="6" t="e">
        <f>INDEX([1]!tblLoc[Score],MATCH(INDEX([1]!tblOrg[Loc],MATCH(#REF!,[1]!tblOrg[Abbr],0)),[1]!tblLoc[Loc],0))</f>
        <v>#REF!</v>
      </c>
      <c r="U1905" s="6">
        <f>IFERROR(INDEX([1]!tblLoc[Score],MATCH(INDEX([1]!tblOrg[Loc],MATCH(INDEX(FacList,MATCH(tblTeamSch[[#This Row],[Facility]],INDEX(FacList,,1),0),3),[1]!tblOrg[Org Num],0)),[1]!tblLoc[Loc],0)),"")</f>
        <v>0</v>
      </c>
      <c r="V1905" s="6">
        <f>IF(OR(tblTeamSch[[#This Row],[Court]]="",tblTeamSch[[#This Row],[Home]]&gt;0),0,IF(tblTeamSch[[#This Row],[Court]]&lt;10,0,IF(tblTeamSch[[#This Row],[Home Court]]=10,0,10)))</f>
        <v>0</v>
      </c>
      <c r="W1905" s="6" t="e">
        <f>COUNTIFS(tblTeamSch[Travel Score for Game],10,tblTeamSch[Home],0,#REF!,#REF!)</f>
        <v>#REF!</v>
      </c>
      <c r="X1905" s="6" t="str">
        <f>IFERROR(INDEX(tblTeamSch[Overall Travel Score],MATCH(tblTeamSch[[#This Row],[Opponent]],tblTeamSch[Team],0)),"")</f>
        <v/>
      </c>
      <c r="Y1905" s="6" cm="1">
        <f t="array" ref="Y1905">IF(Y1904="Num",1,IF(Y1904="","",IF(Y1904+1&gt;TotalNumRegGames*2,"",Y1904+1)))</f>
        <v>1904</v>
      </c>
    </row>
    <row r="1906" spans="1:25" ht="13.35" customHeight="1" x14ac:dyDescent="0.3">
      <c r="A1906" s="6" cm="1">
        <f t="array" ref="A19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</v>
      </c>
      <c r="B1906" s="6" cm="1">
        <f t="array" ref="B19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6" s="6">
        <f>IFERROR(INDEX([1]!tblSchedule[Week Game Scheduled],MATCH(tblTeamSch[[#This Row],[Game Num]],[1]!tblSchedule[GameNum],0)),"")</f>
        <v>8</v>
      </c>
      <c r="D1906" s="6">
        <f>IFERROR(INDEX([1]!tblSchedule[Round],MATCH(tblTeamSch[[#This Row],[Game Num]],[1]!tblSchedule[GameNum],0)),"")</f>
        <v>5</v>
      </c>
      <c r="E1906" s="6">
        <f>IFERROR(INDEX([1]!tblSchedule[Rnd Sch],MATCH(tblTeamSch[[#This Row],[Game Num]],[1]!tblSchedule[GameNum],0)),"")</f>
        <v>5</v>
      </c>
      <c r="F1906" s="6" t="str">
        <f>IFERROR(INDEX([1]!tblSchedule[DLC],MATCH(tblTeamSch[[#This Row],[Game Num]],[1]!tblSchedule[GameNum],0)),"")</f>
        <v>8B2AA</v>
      </c>
      <c r="G1906" s="7" t="str">
        <f>IFERROR(INDEX([1]!tblSchedule[Facility],MATCH(tblTeamSch[[#This Row],[Game Num]],[1]!tblSchedule[GameNum],0)),"")</f>
        <v>Mary Queen of Peace</v>
      </c>
      <c r="H1906" s="8">
        <f>IFERROR(INDEX([1]!tblSchedule[Game Date],MATCH(tblTeamSch[[#This Row],[Game Num]],[1]!tblSchedule[GameNum],0)),"")</f>
        <v>46040</v>
      </c>
      <c r="I1906" s="9">
        <f>IFERROR(INDEX([1]!tblSchedule[Game Time],MATCH(tblTeamSch[[#This Row],[Game Num]],[1]!tblSchedule[GameNum],0)),"")</f>
        <v>0.54166666666666663</v>
      </c>
      <c r="J1906" s="10" t="str">
        <f>IFERROR(INDEX([1]!tblTeams[Organization],MATCH(tblTeamSch[[#This Row],[Team]],[1]!tblTeams[Team],0)),"")</f>
        <v>St. Michael</v>
      </c>
      <c r="K1906" s="10" t="str">
        <f>IFERROR(INDEX([1]!tblOrg[Abbr],MATCH(tblTeamSch[[#This Row],[Org]],[1]!tblOrg[Organization],0)),"")</f>
        <v>Mich</v>
      </c>
      <c r="L1906" s="10" t="str">
        <f>IFERROR(INDEX(IF(tblTeamSch[[#This Row],[1vs2]]=1,[1]!tblSchedule[Team 1 Name],[1]!tblSchedule[Team 2 Name]),MATCH(tblTeamSch[[#This Row],[Game Num]],[1]!tblSchedule[GameNum],0)),"")</f>
        <v>St Michael BB 8B#2</v>
      </c>
      <c r="M1906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1906" s="6"/>
      <c r="O1906" s="6"/>
      <c r="P1906" s="6"/>
      <c r="Q1906" s="6">
        <f>INDEX([1]!tblSchedule[Home Game],MATCH(tblTeamSch[[#This Row],[Game Num]],[1]!tblSchedule[GameNum],0))</f>
        <v>0</v>
      </c>
      <c r="R1906" s="7" t="e">
        <f>IF(COUNTIFS(tblTeamSch[Team],tblTeamSch[[#This Row],[Team]],#REF!,1)&gt;1,"Y","")</f>
        <v>#REF!</v>
      </c>
      <c r="S1906" s="6">
        <f>INDEX([1]!tblLoc[Score],MATCH(INDEX([1]!tblOrg[Loc],MATCH(tblTeamSch[[#This Row],[Org]],[1]!tblOrg[Organization],0)),[1]!tblLoc[Loc],0))</f>
        <v>7</v>
      </c>
      <c r="T1906" s="6" t="e">
        <f>INDEX([1]!tblLoc[Score],MATCH(INDEX([1]!tblOrg[Loc],MATCH(#REF!,[1]!tblOrg[Abbr],0)),[1]!tblLoc[Loc],0))</f>
        <v>#REF!</v>
      </c>
      <c r="U1906" s="6">
        <f>IFERROR(INDEX([1]!tblLoc[Score],MATCH(INDEX([1]!tblOrg[Loc],MATCH(INDEX(FacList,MATCH(tblTeamSch[[#This Row],[Facility]],INDEX(FacList,,1),0),3),[1]!tblOrg[Org Num],0)),[1]!tblLoc[Loc],0)),"")</f>
        <v>10</v>
      </c>
      <c r="V1906" s="6">
        <f>IF(OR(tblTeamSch[[#This Row],[Court]]="",tblTeamSch[[#This Row],[Home]]&gt;0),0,IF(tblTeamSch[[#This Row],[Court]]&lt;10,0,IF(tblTeamSch[[#This Row],[Home Court]]=10,0,10)))</f>
        <v>10</v>
      </c>
      <c r="W1906" s="6" t="e">
        <f>COUNTIFS(tblTeamSch[Travel Score for Game],10,tblTeamSch[Home],0,#REF!,#REF!)</f>
        <v>#REF!</v>
      </c>
      <c r="X1906" s="6" t="str">
        <f>IFERROR(INDEX(tblTeamSch[Overall Travel Score],MATCH(tblTeamSch[[#This Row],[Opponent]],tblTeamSch[Team],0)),"")</f>
        <v/>
      </c>
      <c r="Y1906" s="6" cm="1">
        <f t="array" ref="Y1906">IF(Y1905="Num",1,IF(Y1905="","",IF(Y1905+1&gt;TotalNumRegGames*2,"",Y1905+1)))</f>
        <v>1905</v>
      </c>
    </row>
    <row r="1907" spans="1:25" ht="13.35" customHeight="1" x14ac:dyDescent="0.3">
      <c r="A1907" s="6" cm="1">
        <f t="array" ref="A19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</v>
      </c>
      <c r="B1907" s="6" cm="1">
        <f t="array" ref="B19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07" s="6">
        <f>IFERROR(INDEX([1]!tblSchedule[Week Game Scheduled],MATCH(tblTeamSch[[#This Row],[Game Num]],[1]!tblSchedule[GameNum],0)),"")</f>
        <v>9</v>
      </c>
      <c r="D1907" s="6">
        <f>IFERROR(INDEX([1]!tblSchedule[Round],MATCH(tblTeamSch[[#This Row],[Game Num]],[1]!tblSchedule[GameNum],0)),"")</f>
        <v>6</v>
      </c>
      <c r="E1907" s="6">
        <f>IFERROR(INDEX([1]!tblSchedule[Rnd Sch],MATCH(tblTeamSch[[#This Row],[Game Num]],[1]!tblSchedule[GameNum],0)),"")</f>
        <v>6</v>
      </c>
      <c r="F1907" s="6" t="str">
        <f>IFERROR(INDEX([1]!tblSchedule[DLC],MATCH(tblTeamSch[[#This Row],[Game Num]],[1]!tblSchedule[GameNum],0)),"")</f>
        <v>8B2AA</v>
      </c>
      <c r="G1907" s="7" t="str">
        <f>IFERROR(INDEX([1]!tblSchedule[Facility],MATCH(tblTeamSch[[#This Row],[Game Num]],[1]!tblSchedule[GameNum],0)),"")</f>
        <v>St. Agnes Gym</v>
      </c>
      <c r="H1907" s="8">
        <f>IFERROR(INDEX([1]!tblSchedule[Game Date],MATCH(tblTeamSch[[#This Row],[Game Num]],[1]!tblSchedule[GameNum],0)),"")</f>
        <v>46047</v>
      </c>
      <c r="I1907" s="9">
        <f>IFERROR(INDEX([1]!tblSchedule[Game Time],MATCH(tblTeamSch[[#This Row],[Game Num]],[1]!tblSchedule[GameNum],0)),"")</f>
        <v>0.54166666666666663</v>
      </c>
      <c r="J1907" s="10" t="str">
        <f>IFERROR(INDEX([1]!tblTeams[Organization],MATCH(tblTeamSch[[#This Row],[Team]],[1]!tblTeams[Team],0)),"")</f>
        <v>St. Michael</v>
      </c>
      <c r="K1907" s="10" t="str">
        <f>IFERROR(INDEX([1]!tblOrg[Abbr],MATCH(tblTeamSch[[#This Row],[Org]],[1]!tblOrg[Organization],0)),"")</f>
        <v>Mich</v>
      </c>
      <c r="L1907" s="10" t="str">
        <f>IFERROR(INDEX(IF(tblTeamSch[[#This Row],[1vs2]]=1,[1]!tblSchedule[Team 1 Name],[1]!tblSchedule[Team 2 Name]),MATCH(tblTeamSch[[#This Row],[Game Num]],[1]!tblSchedule[GameNum],0)),"")</f>
        <v>St Michael BB 8B#2</v>
      </c>
      <c r="M1907" s="10" t="str">
        <f>IFERROR(INDEX(IF(tblTeamSch[[#This Row],[1vs2]]=1,[1]!tblSchedule[Team 2 Name],[1]!tblSchedule[Team 1 Name]),MATCH(tblTeamSch[[#This Row],[Game Num]],[1]!tblSchedule[GameNum],0)),"")</f>
        <v>St Agnes BB 8B#2</v>
      </c>
      <c r="N1907" s="6"/>
      <c r="O1907" s="6"/>
      <c r="P1907" s="6"/>
      <c r="Q1907" s="6">
        <f>INDEX([1]!tblSchedule[Home Game],MATCH(tblTeamSch[[#This Row],[Game Num]],[1]!tblSchedule[GameNum],0))</f>
        <v>1</v>
      </c>
      <c r="R1907" s="7" t="e">
        <f>IF(COUNTIFS(tblTeamSch[Team],tblTeamSch[[#This Row],[Team]],#REF!,1)&gt;1,"Y","")</f>
        <v>#REF!</v>
      </c>
      <c r="S1907" s="6">
        <f>INDEX([1]!tblLoc[Score],MATCH(INDEX([1]!tblOrg[Loc],MATCH(tblTeamSch[[#This Row],[Org]],[1]!tblOrg[Organization],0)),[1]!tblLoc[Loc],0))</f>
        <v>7</v>
      </c>
      <c r="T1907" s="6" t="e">
        <f>INDEX([1]!tblLoc[Score],MATCH(INDEX([1]!tblOrg[Loc],MATCH(#REF!,[1]!tblOrg[Abbr],0)),[1]!tblLoc[Loc],0))</f>
        <v>#REF!</v>
      </c>
      <c r="U1907" s="6">
        <f>IFERROR(INDEX([1]!tblLoc[Score],MATCH(INDEX([1]!tblOrg[Loc],MATCH(INDEX(FacList,MATCH(tblTeamSch[[#This Row],[Facility]],INDEX(FacList,,1),0),3),[1]!tblOrg[Org Num],0)),[1]!tblLoc[Loc],0)),"")</f>
        <v>0</v>
      </c>
      <c r="V1907" s="6">
        <f>IF(OR(tblTeamSch[[#This Row],[Court]]="",tblTeamSch[[#This Row],[Home]]&gt;0),0,IF(tblTeamSch[[#This Row],[Court]]&lt;10,0,IF(tblTeamSch[[#This Row],[Home Court]]=10,0,10)))</f>
        <v>0</v>
      </c>
      <c r="W1907" s="6" t="e">
        <f>COUNTIFS(tblTeamSch[Travel Score for Game],10,tblTeamSch[Home],0,#REF!,#REF!)</f>
        <v>#REF!</v>
      </c>
      <c r="X1907" s="6" t="str">
        <f>IFERROR(INDEX(tblTeamSch[Overall Travel Score],MATCH(tblTeamSch[[#This Row],[Opponent]],tblTeamSch[Team],0)),"")</f>
        <v/>
      </c>
      <c r="Y1907" s="6" cm="1">
        <f t="array" ref="Y1907">IF(Y1906="Num",1,IF(Y1906="","",IF(Y1906+1&gt;TotalNumRegGames*2,"",Y1906+1)))</f>
        <v>1906</v>
      </c>
    </row>
    <row r="1908" spans="1:25" ht="13.35" customHeight="1" x14ac:dyDescent="0.3">
      <c r="A1908" s="6" cm="1">
        <f t="array" ref="A19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121</v>
      </c>
      <c r="B1908" s="6" cm="1">
        <f t="array" ref="B19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08" s="6">
        <f>IFERROR(INDEX([1]!tblSchedule[Week Game Scheduled],MATCH(tblTeamSch[[#This Row],[Game Num]],[1]!tblSchedule[GameNum],0)),"")</f>
        <v>10</v>
      </c>
      <c r="D1908" s="6">
        <f>IFERROR(INDEX([1]!tblSchedule[Round],MATCH(tblTeamSch[[#This Row],[Game Num]],[1]!tblSchedule[GameNum],0)),"")</f>
        <v>7</v>
      </c>
      <c r="E1908" s="6">
        <f>IFERROR(INDEX([1]!tblSchedule[Rnd Sch],MATCH(tblTeamSch[[#This Row],[Game Num]],[1]!tblSchedule[GameNum],0)),"")</f>
        <v>7</v>
      </c>
      <c r="F1908" s="6" t="str">
        <f>IFERROR(INDEX([1]!tblSchedule[DLC],MATCH(tblTeamSch[[#This Row],[Game Num]],[1]!tblSchedule[GameNum],0)),"")</f>
        <v>8B2AA</v>
      </c>
      <c r="G1908" s="7" t="str">
        <f>IFERROR(INDEX([1]!tblSchedule[Facility],MATCH(tblTeamSch[[#This Row],[Game Num]],[1]!tblSchedule[GameNum],0)),"")</f>
        <v>Holy Spirit Gym</v>
      </c>
      <c r="H1908" s="8">
        <f>IFERROR(INDEX([1]!tblSchedule[Game Date],MATCH(tblTeamSch[[#This Row],[Game Num]],[1]!tblSchedule[GameNum],0)),"")</f>
        <v>46054</v>
      </c>
      <c r="I1908" s="9">
        <f>IFERROR(INDEX([1]!tblSchedule[Game Time],MATCH(tblTeamSch[[#This Row],[Game Num]],[1]!tblSchedule[GameNum],0)),"")</f>
        <v>0.58333333333333337</v>
      </c>
      <c r="J1908" s="10" t="str">
        <f>IFERROR(INDEX([1]!tblTeams[Organization],MATCH(tblTeamSch[[#This Row],[Team]],[1]!tblTeams[Team],0)),"")</f>
        <v>St. Michael</v>
      </c>
      <c r="K1908" s="10" t="str">
        <f>IFERROR(INDEX([1]!tblOrg[Abbr],MATCH(tblTeamSch[[#This Row],[Org]],[1]!tblOrg[Organization],0)),"")</f>
        <v>Mich</v>
      </c>
      <c r="L1908" s="10" t="str">
        <f>IFERROR(INDEX(IF(tblTeamSch[[#This Row],[1vs2]]=1,[1]!tblSchedule[Team 1 Name],[1]!tblSchedule[Team 2 Name]),MATCH(tblTeamSch[[#This Row],[Game Num]],[1]!tblSchedule[GameNum],0)),"")</f>
        <v>St Michael BB 8B#2</v>
      </c>
      <c r="M1908" s="10" t="str">
        <f>IFERROR(INDEX(IF(tblTeamSch[[#This Row],[1vs2]]=1,[1]!tblSchedule[Team 2 Name],[1]!tblSchedule[Team 1 Name]),MATCH(tblTeamSch[[#This Row],[Game Num]],[1]!tblSchedule[GameNum],0)),"")</f>
        <v>Holy Spirit BBB 8#2</v>
      </c>
      <c r="N1908" s="6"/>
      <c r="O1908" s="6"/>
      <c r="P1908" s="6"/>
      <c r="Q1908" s="6">
        <f>INDEX([1]!tblSchedule[Home Game],MATCH(tblTeamSch[[#This Row],[Game Num]],[1]!tblSchedule[GameNum],0))</f>
        <v>1</v>
      </c>
      <c r="R1908" s="7" t="e">
        <f>IF(COUNTIFS(tblTeamSch[Team],tblTeamSch[[#This Row],[Team]],#REF!,1)&gt;1,"Y","")</f>
        <v>#REF!</v>
      </c>
      <c r="S1908" s="6">
        <f>INDEX([1]!tblLoc[Score],MATCH(INDEX([1]!tblOrg[Loc],MATCH(tblTeamSch[[#This Row],[Org]],[1]!tblOrg[Organization],0)),[1]!tblLoc[Loc],0))</f>
        <v>7</v>
      </c>
      <c r="T1908" s="6" t="e">
        <f>INDEX([1]!tblLoc[Score],MATCH(INDEX([1]!tblOrg[Loc],MATCH(#REF!,[1]!tblOrg[Abbr],0)),[1]!tblLoc[Loc],0))</f>
        <v>#REF!</v>
      </c>
      <c r="U1908" s="6">
        <f>IFERROR(INDEX([1]!tblLoc[Score],MATCH(INDEX([1]!tblOrg[Loc],MATCH(INDEX(FacList,MATCH(tblTeamSch[[#This Row],[Facility]],INDEX(FacList,,1),0),3),[1]!tblOrg[Org Num],0)),[1]!tblLoc[Loc],0)),"")</f>
        <v>0</v>
      </c>
      <c r="V1908" s="6">
        <f>IF(OR(tblTeamSch[[#This Row],[Court]]="",tblTeamSch[[#This Row],[Home]]&gt;0),0,IF(tblTeamSch[[#This Row],[Court]]&lt;10,0,IF(tblTeamSch[[#This Row],[Home Court]]=10,0,10)))</f>
        <v>0</v>
      </c>
      <c r="W1908" s="6" t="e">
        <f>COUNTIFS(tblTeamSch[Travel Score for Game],10,tblTeamSch[Home],0,#REF!,#REF!)</f>
        <v>#REF!</v>
      </c>
      <c r="X1908" s="6" t="str">
        <f>IFERROR(INDEX(tblTeamSch[Overall Travel Score],MATCH(tblTeamSch[[#This Row],[Opponent]],tblTeamSch[Team],0)),"")</f>
        <v/>
      </c>
      <c r="Y1908" s="6" cm="1">
        <f t="array" ref="Y1908">IF(Y1907="Num",1,IF(Y1907="","",IF(Y1907+1&gt;TotalNumRegGames*2,"",Y1907+1)))</f>
        <v>1907</v>
      </c>
    </row>
    <row r="1909" spans="1:25" ht="13.35" customHeight="1" x14ac:dyDescent="0.3">
      <c r="A1909" s="6" cm="1">
        <f t="array" ref="A19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163</v>
      </c>
      <c r="B1909" s="6" cm="1">
        <f t="array" ref="B19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09" s="6">
        <f>IFERROR(INDEX([1]!tblSchedule[Week Game Scheduled],MATCH(tblTeamSch[[#This Row],[Game Num]],[1]!tblSchedule[GameNum],0)),"")</f>
        <v>50</v>
      </c>
      <c r="D1909" s="6">
        <f>IFERROR(INDEX([1]!tblSchedule[Round],MATCH(tblTeamSch[[#This Row],[Game Num]],[1]!tblSchedule[GameNum],0)),"")</f>
        <v>1</v>
      </c>
      <c r="E1909" s="6">
        <f>IFERROR(INDEX([1]!tblSchedule[Rnd Sch],MATCH(tblTeamSch[[#This Row],[Game Num]],[1]!tblSchedule[GameNum],0)),"")</f>
        <v>1</v>
      </c>
      <c r="F1909" s="6" t="str">
        <f>IFERROR(INDEX([1]!tblSchedule[DLC],MATCH(tblTeamSch[[#This Row],[Game Num]],[1]!tblSchedule[GameNum],0)),"")</f>
        <v>8B3</v>
      </c>
      <c r="G1909" s="7" t="str">
        <f>IFERROR(INDEX([1]!tblSchedule[Facility],MATCH(tblTeamSch[[#This Row],[Game Num]],[1]!tblSchedule[GameNum],0)),"")</f>
        <v>Holy Trinity Parish School</v>
      </c>
      <c r="H1909" s="8">
        <f>IFERROR(INDEX([1]!tblSchedule[Game Date],MATCH(tblTeamSch[[#This Row],[Game Num]],[1]!tblSchedule[GameNum],0)),"")</f>
        <v>45998</v>
      </c>
      <c r="I1909" s="9">
        <f>IFERROR(INDEX([1]!tblSchedule[Game Time],MATCH(tblTeamSch[[#This Row],[Game Num]],[1]!tblSchedule[GameNum],0)),"")</f>
        <v>0.58333333333333337</v>
      </c>
      <c r="J1909" s="10" t="str">
        <f>IFERROR(INDEX([1]!tblTeams[Organization],MATCH(tblTeamSch[[#This Row],[Team]],[1]!tblTeams[Team],0)),"")</f>
        <v>St. Michael</v>
      </c>
      <c r="K1909" s="10" t="str">
        <f>IFERROR(INDEX([1]!tblOrg[Abbr],MATCH(tblTeamSch[[#This Row],[Org]],[1]!tblOrg[Organization],0)),"")</f>
        <v>Mich</v>
      </c>
      <c r="L1909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09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1909" s="6"/>
      <c r="O1909" s="6"/>
      <c r="P1909" s="6"/>
      <c r="Q1909" s="6">
        <f>INDEX([1]!tblSchedule[Home Game],MATCH(tblTeamSch[[#This Row],[Game Num]],[1]!tblSchedule[GameNum],0))</f>
        <v>1</v>
      </c>
      <c r="R1909" s="7" t="e">
        <f>IF(COUNTIFS(tblTeamSch[Team],tblTeamSch[[#This Row],[Team]],#REF!,1)&gt;1,"Y","")</f>
        <v>#REF!</v>
      </c>
      <c r="S1909" s="6">
        <f>INDEX([1]!tblLoc[Score],MATCH(INDEX([1]!tblOrg[Loc],MATCH(tblTeamSch[[#This Row],[Org]],[1]!tblOrg[Organization],0)),[1]!tblLoc[Loc],0))</f>
        <v>7</v>
      </c>
      <c r="T1909" s="6" t="e">
        <f>INDEX([1]!tblLoc[Score],MATCH(INDEX([1]!tblOrg[Loc],MATCH(#REF!,[1]!tblOrg[Abbr],0)),[1]!tblLoc[Loc],0))</f>
        <v>#REF!</v>
      </c>
      <c r="U1909" s="6">
        <f>IFERROR(INDEX([1]!tblLoc[Score],MATCH(INDEX([1]!tblOrg[Loc],MATCH(INDEX(FacList,MATCH(tblTeamSch[[#This Row],[Facility]],INDEX(FacList,,1),0),3),[1]!tblOrg[Org Num],0)),[1]!tblLoc[Loc],0)),"")</f>
        <v>0</v>
      </c>
      <c r="V1909" s="6">
        <f>IF(OR(tblTeamSch[[#This Row],[Court]]="",tblTeamSch[[#This Row],[Home]]&gt;0),0,IF(tblTeamSch[[#This Row],[Court]]&lt;10,0,IF(tblTeamSch[[#This Row],[Home Court]]=10,0,10)))</f>
        <v>0</v>
      </c>
      <c r="W1909" s="6" t="e">
        <f>COUNTIFS(tblTeamSch[Travel Score for Game],10,tblTeamSch[Home],0,#REF!,#REF!)</f>
        <v>#REF!</v>
      </c>
      <c r="X1909" s="6" t="str">
        <f>IFERROR(INDEX(tblTeamSch[Overall Travel Score],MATCH(tblTeamSch[[#This Row],[Opponent]],tblTeamSch[Team],0)),"")</f>
        <v/>
      </c>
      <c r="Y1909" s="6" cm="1">
        <f t="array" ref="Y1909">IF(Y1908="Num",1,IF(Y1908="","",IF(Y1908+1&gt;TotalNumRegGames*2,"",Y1908+1)))</f>
        <v>1908</v>
      </c>
    </row>
    <row r="1910" spans="1:25" ht="13.35" customHeight="1" x14ac:dyDescent="0.3">
      <c r="A1910" s="6" cm="1">
        <f t="array" ref="A19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169</v>
      </c>
      <c r="B1910" s="6" cm="1">
        <f t="array" ref="B19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0" s="6">
        <f>IFERROR(INDEX([1]!tblSchedule[Week Game Scheduled],MATCH(tblTeamSch[[#This Row],[Game Num]],[1]!tblSchedule[GameNum],0)),"")</f>
        <v>51</v>
      </c>
      <c r="D1910" s="6">
        <f>IFERROR(INDEX([1]!tblSchedule[Round],MATCH(tblTeamSch[[#This Row],[Game Num]],[1]!tblSchedule[GameNum],0)),"")</f>
        <v>2</v>
      </c>
      <c r="E1910" s="6">
        <f>IFERROR(INDEX([1]!tblSchedule[Rnd Sch],MATCH(tblTeamSch[[#This Row],[Game Num]],[1]!tblSchedule[GameNum],0)),"")</f>
        <v>2</v>
      </c>
      <c r="F1910" s="6" t="str">
        <f>IFERROR(INDEX([1]!tblSchedule[DLC],MATCH(tblTeamSch[[#This Row],[Game Num]],[1]!tblSchedule[GameNum],0)),"")</f>
        <v>8B3</v>
      </c>
      <c r="G1910" s="7" t="str">
        <f>IFERROR(INDEX([1]!tblSchedule[Facility],MATCH(tblTeamSch[[#This Row],[Game Num]],[1]!tblSchedule[GameNum],0)),"")</f>
        <v>St. Michael Community Center</v>
      </c>
      <c r="H1910" s="8">
        <f>IFERROR(INDEX([1]!tblSchedule[Game Date],MATCH(tblTeamSch[[#This Row],[Game Num]],[1]!tblSchedule[GameNum],0)),"")</f>
        <v>46005</v>
      </c>
      <c r="I1910" s="9">
        <f>IFERROR(INDEX([1]!tblSchedule[Game Time],MATCH(tblTeamSch[[#This Row],[Game Num]],[1]!tblSchedule[GameNum],0)),"")</f>
        <v>0.58333333333333337</v>
      </c>
      <c r="J1910" s="10" t="str">
        <f>IFERROR(INDEX([1]!tblTeams[Organization],MATCH(tblTeamSch[[#This Row],[Team]],[1]!tblTeams[Team],0)),"")</f>
        <v>St. Michael</v>
      </c>
      <c r="K1910" s="10" t="str">
        <f>IFERROR(INDEX([1]!tblOrg[Abbr],MATCH(tblTeamSch[[#This Row],[Org]],[1]!tblOrg[Organization],0)),"")</f>
        <v>Mich</v>
      </c>
      <c r="L1910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0" s="10" t="str">
        <f>IFERROR(INDEX(IF(tblTeamSch[[#This Row],[1vs2]]=1,[1]!tblSchedule[Team 2 Name],[1]!tblSchedule[Team 1 Name]),MATCH(tblTeamSch[[#This Row],[Game Num]],[1]!tblSchedule[GameNum],0)),"")</f>
        <v>St Patrick BB 8Boys #3</v>
      </c>
      <c r="N1910" s="6"/>
      <c r="O1910" s="6"/>
      <c r="P1910" s="6"/>
      <c r="Q1910" s="6">
        <f>INDEX([1]!tblSchedule[Home Game],MATCH(tblTeamSch[[#This Row],[Game Num]],[1]!tblSchedule[GameNum],0))</f>
        <v>1</v>
      </c>
      <c r="R1910" s="7" t="e">
        <f>IF(COUNTIFS(tblTeamSch[Team],tblTeamSch[[#This Row],[Team]],#REF!,1)&gt;1,"Y","")</f>
        <v>#REF!</v>
      </c>
      <c r="S1910" s="6">
        <f>INDEX([1]!tblLoc[Score],MATCH(INDEX([1]!tblOrg[Loc],MATCH(tblTeamSch[[#This Row],[Org]],[1]!tblOrg[Organization],0)),[1]!tblLoc[Loc],0))</f>
        <v>7</v>
      </c>
      <c r="T1910" s="6" t="e">
        <f>INDEX([1]!tblLoc[Score],MATCH(INDEX([1]!tblOrg[Loc],MATCH(#REF!,[1]!tblOrg[Abbr],0)),[1]!tblLoc[Loc],0))</f>
        <v>#REF!</v>
      </c>
      <c r="U1910" s="6">
        <f>IFERROR(INDEX([1]!tblLoc[Score],MATCH(INDEX([1]!tblOrg[Loc],MATCH(INDEX(FacList,MATCH(tblTeamSch[[#This Row],[Facility]],INDEX(FacList,,1),0),3),[1]!tblOrg[Org Num],0)),[1]!tblLoc[Loc],0)),"")</f>
        <v>7</v>
      </c>
      <c r="V1910" s="6">
        <f>IF(OR(tblTeamSch[[#This Row],[Court]]="",tblTeamSch[[#This Row],[Home]]&gt;0),0,IF(tblTeamSch[[#This Row],[Court]]&lt;10,0,IF(tblTeamSch[[#This Row],[Home Court]]=10,0,10)))</f>
        <v>0</v>
      </c>
      <c r="W1910" s="6" t="e">
        <f>COUNTIFS(tblTeamSch[Travel Score for Game],10,tblTeamSch[Home],0,#REF!,#REF!)</f>
        <v>#REF!</v>
      </c>
      <c r="X1910" s="6" t="str">
        <f>IFERROR(INDEX(tblTeamSch[Overall Travel Score],MATCH(tblTeamSch[[#This Row],[Opponent]],tblTeamSch[Team],0)),"")</f>
        <v/>
      </c>
      <c r="Y1910" s="6" cm="1">
        <f t="array" ref="Y1910">IF(Y1909="Num",1,IF(Y1909="","",IF(Y1909+1&gt;TotalNumRegGames*2,"",Y1909+1)))</f>
        <v>1909</v>
      </c>
    </row>
    <row r="1911" spans="1:25" ht="13.35" customHeight="1" x14ac:dyDescent="0.3">
      <c r="A1911" s="6" cm="1">
        <f t="array" ref="A19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181</v>
      </c>
      <c r="B1911" s="6" cm="1">
        <f t="array" ref="B19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11" s="6">
        <f>IFERROR(INDEX([1]!tblSchedule[Week Game Scheduled],MATCH(tblTeamSch[[#This Row],[Game Num]],[1]!tblSchedule[GameNum],0)),"")</f>
        <v>6</v>
      </c>
      <c r="D1911" s="6">
        <f>IFERROR(INDEX([1]!tblSchedule[Round],MATCH(tblTeamSch[[#This Row],[Game Num]],[1]!tblSchedule[GameNum],0)),"")</f>
        <v>3</v>
      </c>
      <c r="E1911" s="6">
        <f>IFERROR(INDEX([1]!tblSchedule[Rnd Sch],MATCH(tblTeamSch[[#This Row],[Game Num]],[1]!tblSchedule[GameNum],0)),"")</f>
        <v>3</v>
      </c>
      <c r="F1911" s="6" t="str">
        <f>IFERROR(INDEX([1]!tblSchedule[DLC],MATCH(tblTeamSch[[#This Row],[Game Num]],[1]!tblSchedule[GameNum],0)),"")</f>
        <v>8B3</v>
      </c>
      <c r="G1911" s="7" t="str">
        <f>IFERROR(INDEX([1]!tblSchedule[Facility],MATCH(tblTeamSch[[#This Row],[Game Num]],[1]!tblSchedule[GameNum],0)),"")</f>
        <v>Mary Queen of Peace</v>
      </c>
      <c r="H1911" s="8">
        <f>IFERROR(INDEX([1]!tblSchedule[Game Date],MATCH(tblTeamSch[[#This Row],[Game Num]],[1]!tblSchedule[GameNum],0)),"")</f>
        <v>46026</v>
      </c>
      <c r="I1911" s="9">
        <f>IFERROR(INDEX([1]!tblSchedule[Game Time],MATCH(tblTeamSch[[#This Row],[Game Num]],[1]!tblSchedule[GameNum],0)),"")</f>
        <v>0.58333333333333337</v>
      </c>
      <c r="J1911" s="10" t="str">
        <f>IFERROR(INDEX([1]!tblTeams[Organization],MATCH(tblTeamSch[[#This Row],[Team]],[1]!tblTeams[Team],0)),"")</f>
        <v>St. Michael</v>
      </c>
      <c r="K1911" s="10" t="str">
        <f>IFERROR(INDEX([1]!tblOrg[Abbr],MATCH(tblTeamSch[[#This Row],[Org]],[1]!tblOrg[Organization],0)),"")</f>
        <v>Mich</v>
      </c>
      <c r="L1911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1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1911" s="6"/>
      <c r="O1911" s="6"/>
      <c r="P1911" s="6"/>
      <c r="Q1911" s="6">
        <f>INDEX([1]!tblSchedule[Home Game],MATCH(tblTeamSch[[#This Row],[Game Num]],[1]!tblSchedule[GameNum],0))</f>
        <v>0</v>
      </c>
      <c r="R1911" s="7" t="e">
        <f>IF(COUNTIFS(tblTeamSch[Team],tblTeamSch[[#This Row],[Team]],#REF!,1)&gt;1,"Y","")</f>
        <v>#REF!</v>
      </c>
      <c r="S1911" s="6">
        <f>INDEX([1]!tblLoc[Score],MATCH(INDEX([1]!tblOrg[Loc],MATCH(tblTeamSch[[#This Row],[Org]],[1]!tblOrg[Organization],0)),[1]!tblLoc[Loc],0))</f>
        <v>7</v>
      </c>
      <c r="T1911" s="6" t="e">
        <f>INDEX([1]!tblLoc[Score],MATCH(INDEX([1]!tblOrg[Loc],MATCH(#REF!,[1]!tblOrg[Abbr],0)),[1]!tblLoc[Loc],0))</f>
        <v>#REF!</v>
      </c>
      <c r="U1911" s="6">
        <f>IFERROR(INDEX([1]!tblLoc[Score],MATCH(INDEX([1]!tblOrg[Loc],MATCH(INDEX(FacList,MATCH(tblTeamSch[[#This Row],[Facility]],INDEX(FacList,,1),0),3),[1]!tblOrg[Org Num],0)),[1]!tblLoc[Loc],0)),"")</f>
        <v>10</v>
      </c>
      <c r="V1911" s="6">
        <f>IF(OR(tblTeamSch[[#This Row],[Court]]="",tblTeamSch[[#This Row],[Home]]&gt;0),0,IF(tblTeamSch[[#This Row],[Court]]&lt;10,0,IF(tblTeamSch[[#This Row],[Home Court]]=10,0,10)))</f>
        <v>10</v>
      </c>
      <c r="W1911" s="6" t="e">
        <f>COUNTIFS(tblTeamSch[Travel Score for Game],10,tblTeamSch[Home],0,#REF!,#REF!)</f>
        <v>#REF!</v>
      </c>
      <c r="X1911" s="6" t="str">
        <f>IFERROR(INDEX(tblTeamSch[Overall Travel Score],MATCH(tblTeamSch[[#This Row],[Opponent]],tblTeamSch[Team],0)),"")</f>
        <v/>
      </c>
      <c r="Y1911" s="6" cm="1">
        <f t="array" ref="Y1911">IF(Y1910="Num",1,IF(Y1910="","",IF(Y1910+1&gt;TotalNumRegGames*2,"",Y1910+1)))</f>
        <v>1910</v>
      </c>
    </row>
    <row r="1912" spans="1:25" ht="13.35" customHeight="1" x14ac:dyDescent="0.3">
      <c r="A1912" s="6" cm="1">
        <f t="array" ref="A19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190</v>
      </c>
      <c r="B1912" s="6" cm="1">
        <f t="array" ref="B19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12" s="6">
        <f>IFERROR(INDEX([1]!tblSchedule[Week Game Scheduled],MATCH(tblTeamSch[[#This Row],[Game Num]],[1]!tblSchedule[GameNum],0)),"")</f>
        <v>6</v>
      </c>
      <c r="D1912" s="6">
        <f>IFERROR(INDEX([1]!tblSchedule[Round],MATCH(tblTeamSch[[#This Row],[Game Num]],[1]!tblSchedule[GameNum],0)),"")</f>
        <v>4</v>
      </c>
      <c r="E1912" s="6">
        <f>IFERROR(INDEX([1]!tblSchedule[Rnd Sch],MATCH(tblTeamSch[[#This Row],[Game Num]],[1]!tblSchedule[GameNum],0)),"")</f>
        <v>4</v>
      </c>
      <c r="F1912" s="6" t="str">
        <f>IFERROR(INDEX([1]!tblSchedule[DLC],MATCH(tblTeamSch[[#This Row],[Game Num]],[1]!tblSchedule[GameNum],0)),"")</f>
        <v>8B3</v>
      </c>
      <c r="G1912" s="7" t="str">
        <f>IFERROR(INDEX([1]!tblSchedule[Facility],MATCH(tblTeamSch[[#This Row],[Game Num]],[1]!tblSchedule[GameNum],0)),"")</f>
        <v>St. Nicholas Academy Gym</v>
      </c>
      <c r="H1912" s="8">
        <f>IFERROR(INDEX([1]!tblSchedule[Game Date],MATCH(tblTeamSch[[#This Row],[Game Num]],[1]!tblSchedule[GameNum],0)),"")</f>
        <v>46032</v>
      </c>
      <c r="I1912" s="9">
        <f>IFERROR(INDEX([1]!tblSchedule[Game Time],MATCH(tblTeamSch[[#This Row],[Game Num]],[1]!tblSchedule[GameNum],0)),"")</f>
        <v>0.375</v>
      </c>
      <c r="J1912" s="10" t="str">
        <f>IFERROR(INDEX([1]!tblTeams[Organization],MATCH(tblTeamSch[[#This Row],[Team]],[1]!tblTeams[Team],0)),"")</f>
        <v>St. Michael</v>
      </c>
      <c r="K1912" s="10" t="str">
        <f>IFERROR(INDEX([1]!tblOrg[Abbr],MATCH(tblTeamSch[[#This Row],[Org]],[1]!tblOrg[Organization],0)),"")</f>
        <v>Mich</v>
      </c>
      <c r="L1912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2" s="10" t="str">
        <f>IFERROR(INDEX(IF(tblTeamSch[[#This Row],[1vs2]]=1,[1]!tblSchedule[Team 2 Name],[1]!tblSchedule[Team 1 Name]),MATCH(tblTeamSch[[#This Row],[Game Num]],[1]!tblSchedule[GameNum],0)),"")</f>
        <v>St. Albert BB 8B#3 Gold</v>
      </c>
      <c r="N1912" s="6"/>
      <c r="O1912" s="6"/>
      <c r="P1912" s="6"/>
      <c r="Q1912" s="6">
        <f>INDEX([1]!tblSchedule[Home Game],MATCH(tblTeamSch[[#This Row],[Game Num]],[1]!tblSchedule[GameNum],0))</f>
        <v>0</v>
      </c>
      <c r="R1912" s="7" t="e">
        <f>IF(COUNTIFS(tblTeamSch[Team],tblTeamSch[[#This Row],[Team]],#REF!,1)&gt;1,"Y","")</f>
        <v>#REF!</v>
      </c>
      <c r="S1912" s="6">
        <f>INDEX([1]!tblLoc[Score],MATCH(INDEX([1]!tblOrg[Loc],MATCH(tblTeamSch[[#This Row],[Org]],[1]!tblOrg[Organization],0)),[1]!tblLoc[Loc],0))</f>
        <v>7</v>
      </c>
      <c r="T1912" s="6" t="e">
        <f>INDEX([1]!tblLoc[Score],MATCH(INDEX([1]!tblOrg[Loc],MATCH(#REF!,[1]!tblOrg[Abbr],0)),[1]!tblLoc[Loc],0))</f>
        <v>#REF!</v>
      </c>
      <c r="U1912" s="6">
        <f>IFERROR(INDEX([1]!tblLoc[Score],MATCH(INDEX([1]!tblOrg[Loc],MATCH(INDEX(FacList,MATCH(tblTeamSch[[#This Row],[Facility]],INDEX(FacList,,1),0),3),[1]!tblOrg[Org Num],0)),[1]!tblLoc[Loc],0)),"")</f>
        <v>10</v>
      </c>
      <c r="V1912" s="6">
        <f>IF(OR(tblTeamSch[[#This Row],[Court]]="",tblTeamSch[[#This Row],[Home]]&gt;0),0,IF(tblTeamSch[[#This Row],[Court]]&lt;10,0,IF(tblTeamSch[[#This Row],[Home Court]]=10,0,10)))</f>
        <v>10</v>
      </c>
      <c r="W1912" s="6" t="e">
        <f>COUNTIFS(tblTeamSch[Travel Score for Game],10,tblTeamSch[Home],0,#REF!,#REF!)</f>
        <v>#REF!</v>
      </c>
      <c r="X1912" s="6" t="str">
        <f>IFERROR(INDEX(tblTeamSch[Overall Travel Score],MATCH(tblTeamSch[[#This Row],[Opponent]],tblTeamSch[Team],0)),"")</f>
        <v/>
      </c>
      <c r="Y1912" s="6" cm="1">
        <f t="array" ref="Y1912">IF(Y1911="Num",1,IF(Y1911="","",IF(Y1911+1&gt;TotalNumRegGames*2,"",Y1911+1)))</f>
        <v>1911</v>
      </c>
    </row>
    <row r="1913" spans="1:25" ht="13.35" customHeight="1" x14ac:dyDescent="0.3">
      <c r="A1913" s="6" cm="1">
        <f t="array" ref="A19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199</v>
      </c>
      <c r="B1913" s="6" cm="1">
        <f t="array" ref="B19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13" s="6">
        <f>IFERROR(INDEX([1]!tblSchedule[Week Game Scheduled],MATCH(tblTeamSch[[#This Row],[Game Num]],[1]!tblSchedule[GameNum],0)),"")</f>
        <v>8</v>
      </c>
      <c r="D1913" s="6">
        <f>IFERROR(INDEX([1]!tblSchedule[Round],MATCH(tblTeamSch[[#This Row],[Game Num]],[1]!tblSchedule[GameNum],0)),"")</f>
        <v>5</v>
      </c>
      <c r="E1913" s="6">
        <f>IFERROR(INDEX([1]!tblSchedule[Rnd Sch],MATCH(tblTeamSch[[#This Row],[Game Num]],[1]!tblSchedule[GameNum],0)),"")</f>
        <v>5</v>
      </c>
      <c r="F1913" s="6" t="str">
        <f>IFERROR(INDEX([1]!tblSchedule[DLC],MATCH(tblTeamSch[[#This Row],[Game Num]],[1]!tblSchedule[GameNum],0)),"")</f>
        <v>8B3</v>
      </c>
      <c r="G1913" s="7" t="str">
        <f>IFERROR(INDEX([1]!tblSchedule[Facility],MATCH(tblTeamSch[[#This Row],[Game Num]],[1]!tblSchedule[GameNum],0)),"")</f>
        <v>Holy Trinity Parish School</v>
      </c>
      <c r="H1913" s="8">
        <f>IFERROR(INDEX([1]!tblSchedule[Game Date],MATCH(tblTeamSch[[#This Row],[Game Num]],[1]!tblSchedule[GameNum],0)),"")</f>
        <v>46040</v>
      </c>
      <c r="I1913" s="9">
        <f>IFERROR(INDEX([1]!tblSchedule[Game Time],MATCH(tblTeamSch[[#This Row],[Game Num]],[1]!tblSchedule[GameNum],0)),"")</f>
        <v>0.58333333333333337</v>
      </c>
      <c r="J1913" s="10" t="str">
        <f>IFERROR(INDEX([1]!tblTeams[Organization],MATCH(tblTeamSch[[#This Row],[Team]],[1]!tblTeams[Team],0)),"")</f>
        <v>St. Michael</v>
      </c>
      <c r="K1913" s="10" t="str">
        <f>IFERROR(INDEX([1]!tblOrg[Abbr],MATCH(tblTeamSch[[#This Row],[Org]],[1]!tblOrg[Organization],0)),"")</f>
        <v>Mich</v>
      </c>
      <c r="L1913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3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1913" s="6"/>
      <c r="O1913" s="6"/>
      <c r="P1913" s="6"/>
      <c r="Q1913" s="6">
        <f>INDEX([1]!tblSchedule[Home Game],MATCH(tblTeamSch[[#This Row],[Game Num]],[1]!tblSchedule[GameNum],0))</f>
        <v>1</v>
      </c>
      <c r="R1913" s="7" t="e">
        <f>IF(COUNTIFS(tblTeamSch[Team],tblTeamSch[[#This Row],[Team]],#REF!,1)&gt;1,"Y","")</f>
        <v>#REF!</v>
      </c>
      <c r="S1913" s="6">
        <f>INDEX([1]!tblLoc[Score],MATCH(INDEX([1]!tblOrg[Loc],MATCH(tblTeamSch[[#This Row],[Org]],[1]!tblOrg[Organization],0)),[1]!tblLoc[Loc],0))</f>
        <v>7</v>
      </c>
      <c r="T1913" s="6" t="e">
        <f>INDEX([1]!tblLoc[Score],MATCH(INDEX([1]!tblOrg[Loc],MATCH(#REF!,[1]!tblOrg[Abbr],0)),[1]!tblLoc[Loc],0))</f>
        <v>#REF!</v>
      </c>
      <c r="U1913" s="6">
        <f>IFERROR(INDEX([1]!tblLoc[Score],MATCH(INDEX([1]!tblOrg[Loc],MATCH(INDEX(FacList,MATCH(tblTeamSch[[#This Row],[Facility]],INDEX(FacList,,1),0),3),[1]!tblOrg[Org Num],0)),[1]!tblLoc[Loc],0)),"")</f>
        <v>0</v>
      </c>
      <c r="V1913" s="6">
        <f>IF(OR(tblTeamSch[[#This Row],[Court]]="",tblTeamSch[[#This Row],[Home]]&gt;0),0,IF(tblTeamSch[[#This Row],[Court]]&lt;10,0,IF(tblTeamSch[[#This Row],[Home Court]]=10,0,10)))</f>
        <v>0</v>
      </c>
      <c r="W1913" s="6" t="e">
        <f>COUNTIFS(tblTeamSch[Travel Score for Game],10,tblTeamSch[Home],0,#REF!,#REF!)</f>
        <v>#REF!</v>
      </c>
      <c r="X1913" s="6" t="str">
        <f>IFERROR(INDEX(tblTeamSch[Overall Travel Score],MATCH(tblTeamSch[[#This Row],[Opponent]],tblTeamSch[Team],0)),"")</f>
        <v/>
      </c>
      <c r="Y1913" s="6" cm="1">
        <f t="array" ref="Y1913">IF(Y1912="Num",1,IF(Y1912="","",IF(Y1912+1&gt;TotalNumRegGames*2,"",Y1912+1)))</f>
        <v>1912</v>
      </c>
    </row>
    <row r="1914" spans="1:25" ht="13.35" customHeight="1" x14ac:dyDescent="0.3">
      <c r="A1914" s="6" cm="1">
        <f t="array" ref="A19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207</v>
      </c>
      <c r="B1914" s="6" cm="1">
        <f t="array" ref="B19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4" s="6">
        <f>IFERROR(INDEX([1]!tblSchedule[Week Game Scheduled],MATCH(tblTeamSch[[#This Row],[Game Num]],[1]!tblSchedule[GameNum],0)),"")</f>
        <v>9</v>
      </c>
      <c r="D1914" s="6">
        <f>IFERROR(INDEX([1]!tblSchedule[Round],MATCH(tblTeamSch[[#This Row],[Game Num]],[1]!tblSchedule[GameNum],0)),"")</f>
        <v>6</v>
      </c>
      <c r="E1914" s="6">
        <f>IFERROR(INDEX([1]!tblSchedule[Rnd Sch],MATCH(tblTeamSch[[#This Row],[Game Num]],[1]!tblSchedule[GameNum],0)),"")</f>
        <v>6</v>
      </c>
      <c r="F1914" s="6" t="str">
        <f>IFERROR(INDEX([1]!tblSchedule[DLC],MATCH(tblTeamSch[[#This Row],[Game Num]],[1]!tblSchedule[GameNum],0)),"")</f>
        <v>8B3</v>
      </c>
      <c r="G1914" s="7" t="str">
        <f>IFERROR(INDEX([1]!tblSchedule[Facility],MATCH(tblTeamSch[[#This Row],[Game Num]],[1]!tblSchedule[GameNum],0)),"")</f>
        <v>St. Margaret Mary Gym</v>
      </c>
      <c r="H1914" s="8">
        <f>IFERROR(INDEX([1]!tblSchedule[Game Date],MATCH(tblTeamSch[[#This Row],[Game Num]],[1]!tblSchedule[GameNum],0)),"")</f>
        <v>46047</v>
      </c>
      <c r="I1914" s="9">
        <f>IFERROR(INDEX([1]!tblSchedule[Game Time],MATCH(tblTeamSch[[#This Row],[Game Num]],[1]!tblSchedule[GameNum],0)),"")</f>
        <v>0.60416666666666663</v>
      </c>
      <c r="J1914" s="10" t="str">
        <f>IFERROR(INDEX([1]!tblTeams[Organization],MATCH(tblTeamSch[[#This Row],[Team]],[1]!tblTeams[Team],0)),"")</f>
        <v>St. Michael</v>
      </c>
      <c r="K1914" s="10" t="str">
        <f>IFERROR(INDEX([1]!tblOrg[Abbr],MATCH(tblTeamSch[[#This Row],[Org]],[1]!tblOrg[Organization],0)),"")</f>
        <v>Mich</v>
      </c>
      <c r="L1914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4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1914" s="6"/>
      <c r="O1914" s="6"/>
      <c r="P1914" s="6"/>
      <c r="Q1914" s="6">
        <f>INDEX([1]!tblSchedule[Home Game],MATCH(tblTeamSch[[#This Row],[Game Num]],[1]!tblSchedule[GameNum],0))</f>
        <v>1</v>
      </c>
      <c r="R1914" s="7" t="e">
        <f>IF(COUNTIFS(tblTeamSch[Team],tblTeamSch[[#This Row],[Team]],#REF!,1)&gt;1,"Y","")</f>
        <v>#REF!</v>
      </c>
      <c r="S1914" s="6">
        <f>INDEX([1]!tblLoc[Score],MATCH(INDEX([1]!tblOrg[Loc],MATCH(tblTeamSch[[#This Row],[Org]],[1]!tblOrg[Organization],0)),[1]!tblLoc[Loc],0))</f>
        <v>7</v>
      </c>
      <c r="T1914" s="6" t="e">
        <f>INDEX([1]!tblLoc[Score],MATCH(INDEX([1]!tblOrg[Loc],MATCH(#REF!,[1]!tblOrg[Abbr],0)),[1]!tblLoc[Loc],0))</f>
        <v>#REF!</v>
      </c>
      <c r="U1914" s="6">
        <f>IFERROR(INDEX([1]!tblLoc[Score],MATCH(INDEX([1]!tblOrg[Loc],MATCH(INDEX(FacList,MATCH(tblTeamSch[[#This Row],[Facility]],INDEX(FacList,,1),0),3),[1]!tblOrg[Org Num],0)),[1]!tblLoc[Loc],0)),"")</f>
        <v>0</v>
      </c>
      <c r="V1914" s="6">
        <f>IF(OR(tblTeamSch[[#This Row],[Court]]="",tblTeamSch[[#This Row],[Home]]&gt;0),0,IF(tblTeamSch[[#This Row],[Court]]&lt;10,0,IF(tblTeamSch[[#This Row],[Home Court]]=10,0,10)))</f>
        <v>0</v>
      </c>
      <c r="W1914" s="6" t="e">
        <f>COUNTIFS(tblTeamSch[Travel Score for Game],10,tblTeamSch[Home],0,#REF!,#REF!)</f>
        <v>#REF!</v>
      </c>
      <c r="X1914" s="6" t="str">
        <f>IFERROR(INDEX(tblTeamSch[Overall Travel Score],MATCH(tblTeamSch[[#This Row],[Opponent]],tblTeamSch[Team],0)),"")</f>
        <v/>
      </c>
      <c r="Y1914" s="6" cm="1">
        <f t="array" ref="Y1914">IF(Y1913="Num",1,IF(Y1913="","",IF(Y1913+1&gt;TotalNumRegGames*2,"",Y1913+1)))</f>
        <v>1913</v>
      </c>
    </row>
    <row r="1915" spans="1:25" ht="13.35" customHeight="1" x14ac:dyDescent="0.3">
      <c r="A1915" s="6" cm="1">
        <f t="array" ref="A19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218</v>
      </c>
      <c r="B1915" s="6" cm="1">
        <f t="array" ref="B19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5" s="6">
        <f>IFERROR(INDEX([1]!tblSchedule[Week Game Scheduled],MATCH(tblTeamSch[[#This Row],[Game Num]],[1]!tblSchedule[GameNum],0)),"")</f>
        <v>10</v>
      </c>
      <c r="D1915" s="6">
        <f>IFERROR(INDEX([1]!tblSchedule[Round],MATCH(tblTeamSch[[#This Row],[Game Num]],[1]!tblSchedule[GameNum],0)),"")</f>
        <v>7</v>
      </c>
      <c r="E1915" s="6">
        <f>IFERROR(INDEX([1]!tblSchedule[Rnd Sch],MATCH(tblTeamSch[[#This Row],[Game Num]],[1]!tblSchedule[GameNum],0)),"")</f>
        <v>7</v>
      </c>
      <c r="F1915" s="6" t="str">
        <f>IFERROR(INDEX([1]!tblSchedule[DLC],MATCH(tblTeamSch[[#This Row],[Game Num]],[1]!tblSchedule[GameNum],0)),"")</f>
        <v>8B3</v>
      </c>
      <c r="G1915" s="7" t="str">
        <f>IFERROR(INDEX([1]!tblSchedule[Facility],MATCH(tblTeamSch[[#This Row],[Game Num]],[1]!tblSchedule[GameNum],0)),"")</f>
        <v>Holy Trinity Parish School</v>
      </c>
      <c r="H1915" s="8">
        <f>IFERROR(INDEX([1]!tblSchedule[Game Date],MATCH(tblTeamSch[[#This Row],[Game Num]],[1]!tblSchedule[GameNum],0)),"")</f>
        <v>46054</v>
      </c>
      <c r="I1915" s="9">
        <f>IFERROR(INDEX([1]!tblSchedule[Game Time],MATCH(tblTeamSch[[#This Row],[Game Num]],[1]!tblSchedule[GameNum],0)),"")</f>
        <v>0.58333333333333337</v>
      </c>
      <c r="J1915" s="10" t="str">
        <f>IFERROR(INDEX([1]!tblTeams[Organization],MATCH(tblTeamSch[[#This Row],[Team]],[1]!tblTeams[Team],0)),"")</f>
        <v>St. Michael</v>
      </c>
      <c r="K1915" s="10" t="str">
        <f>IFERROR(INDEX([1]!tblOrg[Abbr],MATCH(tblTeamSch[[#This Row],[Org]],[1]!tblOrg[Organization],0)),"")</f>
        <v>Mich</v>
      </c>
      <c r="L1915" s="10" t="str">
        <f>IFERROR(INDEX(IF(tblTeamSch[[#This Row],[1vs2]]=1,[1]!tblSchedule[Team 1 Name],[1]!tblSchedule[Team 2 Name]),MATCH(tblTeamSch[[#This Row],[Game Num]],[1]!tblSchedule[GameNum],0)),"")</f>
        <v>St Michael BB 8B#3 Black</v>
      </c>
      <c r="M1915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1915" s="6"/>
      <c r="O1915" s="6"/>
      <c r="P1915" s="6"/>
      <c r="Q1915" s="6">
        <f>INDEX([1]!tblSchedule[Home Game],MATCH(tblTeamSch[[#This Row],[Game Num]],[1]!tblSchedule[GameNum],0))</f>
        <v>1</v>
      </c>
      <c r="R1915" s="7" t="e">
        <f>IF(COUNTIFS(tblTeamSch[Team],tblTeamSch[[#This Row],[Team]],#REF!,1)&gt;1,"Y","")</f>
        <v>#REF!</v>
      </c>
      <c r="S1915" s="6">
        <f>INDEX([1]!tblLoc[Score],MATCH(INDEX([1]!tblOrg[Loc],MATCH(tblTeamSch[[#This Row],[Org]],[1]!tblOrg[Organization],0)),[1]!tblLoc[Loc],0))</f>
        <v>7</v>
      </c>
      <c r="T1915" s="6" t="e">
        <f>INDEX([1]!tblLoc[Score],MATCH(INDEX([1]!tblOrg[Loc],MATCH(#REF!,[1]!tblOrg[Abbr],0)),[1]!tblLoc[Loc],0))</f>
        <v>#REF!</v>
      </c>
      <c r="U1915" s="6">
        <f>IFERROR(INDEX([1]!tblLoc[Score],MATCH(INDEX([1]!tblOrg[Loc],MATCH(INDEX(FacList,MATCH(tblTeamSch[[#This Row],[Facility]],INDEX(FacList,,1),0),3),[1]!tblOrg[Org Num],0)),[1]!tblLoc[Loc],0)),"")</f>
        <v>0</v>
      </c>
      <c r="V1915" s="6">
        <f>IF(OR(tblTeamSch[[#This Row],[Court]]="",tblTeamSch[[#This Row],[Home]]&gt;0),0,IF(tblTeamSch[[#This Row],[Court]]&lt;10,0,IF(tblTeamSch[[#This Row],[Home Court]]=10,0,10)))</f>
        <v>0</v>
      </c>
      <c r="W1915" s="6" t="e">
        <f>COUNTIFS(tblTeamSch[Travel Score for Game],10,tblTeamSch[Home],0,#REF!,#REF!)</f>
        <v>#REF!</v>
      </c>
      <c r="X1915" s="6" t="str">
        <f>IFERROR(INDEX(tblTeamSch[Overall Travel Score],MATCH(tblTeamSch[[#This Row],[Opponent]],tblTeamSch[Team],0)),"")</f>
        <v/>
      </c>
      <c r="Y1915" s="6" cm="1">
        <f t="array" ref="Y1915">IF(Y1914="Num",1,IF(Y1914="","",IF(Y1914+1&gt;TotalNumRegGames*2,"",Y1914+1)))</f>
        <v>1914</v>
      </c>
    </row>
    <row r="1916" spans="1:25" ht="13.35" customHeight="1" x14ac:dyDescent="0.3">
      <c r="A1916" s="6" cm="1">
        <f t="array" ref="A19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157</v>
      </c>
      <c r="B1916" s="6" cm="1">
        <f t="array" ref="B19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16" s="6">
        <f>IFERROR(INDEX([1]!tblSchedule[Week Game Scheduled],MATCH(tblTeamSch[[#This Row],[Game Num]],[1]!tblSchedule[GameNum],0)),"")</f>
        <v>50</v>
      </c>
      <c r="D1916" s="6">
        <f>IFERROR(INDEX([1]!tblSchedule[Round],MATCH(tblTeamSch[[#This Row],[Game Num]],[1]!tblSchedule[GameNum],0)),"")</f>
        <v>1</v>
      </c>
      <c r="E1916" s="6">
        <f>IFERROR(INDEX([1]!tblSchedule[Rnd Sch],MATCH(tblTeamSch[[#This Row],[Game Num]],[1]!tblSchedule[GameNum],0)),"")</f>
        <v>1</v>
      </c>
      <c r="F1916" s="6" t="str">
        <f>IFERROR(INDEX([1]!tblSchedule[DLC],MATCH(tblTeamSch[[#This Row],[Game Num]],[1]!tblSchedule[GameNum],0)),"")</f>
        <v>8B3</v>
      </c>
      <c r="G1916" s="7" t="str">
        <f>IFERROR(INDEX([1]!tblSchedule[Facility],MATCH(tblTeamSch[[#This Row],[Game Num]],[1]!tblSchedule[GameNum],0)),"")</f>
        <v>St. Michael Community Center</v>
      </c>
      <c r="H1916" s="8">
        <f>IFERROR(INDEX([1]!tblSchedule[Game Date],MATCH(tblTeamSch[[#This Row],[Game Num]],[1]!tblSchedule[GameNum],0)),"")</f>
        <v>45998</v>
      </c>
      <c r="I1916" s="9">
        <f>IFERROR(INDEX([1]!tblSchedule[Game Time],MATCH(tblTeamSch[[#This Row],[Game Num]],[1]!tblSchedule[GameNum],0)),"")</f>
        <v>0.58333333333333337</v>
      </c>
      <c r="J1916" s="10" t="str">
        <f>IFERROR(INDEX([1]!tblTeams[Organization],MATCH(tblTeamSch[[#This Row],[Team]],[1]!tblTeams[Team],0)),"")</f>
        <v>St. Michael</v>
      </c>
      <c r="K1916" s="10" t="str">
        <f>IFERROR(INDEX([1]!tblOrg[Abbr],MATCH(tblTeamSch[[#This Row],[Org]],[1]!tblOrg[Organization],0)),"")</f>
        <v>Mich</v>
      </c>
      <c r="L1916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16" s="10" t="str">
        <f>IFERROR(INDEX(IF(tblTeamSch[[#This Row],[1vs2]]=1,[1]!tblSchedule[Team 2 Name],[1]!tblSchedule[Team 1 Name]),MATCH(tblTeamSch[[#This Row],[Game Num]],[1]!tblSchedule[GameNum],0)),"")</f>
        <v>St. Albert BB 8B#3 Blue</v>
      </c>
      <c r="N1916" s="6"/>
      <c r="O1916" s="6"/>
      <c r="P1916" s="6"/>
      <c r="Q1916" s="6">
        <f>INDEX([1]!tblSchedule[Home Game],MATCH(tblTeamSch[[#This Row],[Game Num]],[1]!tblSchedule[GameNum],0))</f>
        <v>1</v>
      </c>
      <c r="R1916" s="7" t="e">
        <f>IF(COUNTIFS(tblTeamSch[Team],tblTeamSch[[#This Row],[Team]],#REF!,1)&gt;1,"Y","")</f>
        <v>#REF!</v>
      </c>
      <c r="S1916" s="6">
        <f>INDEX([1]!tblLoc[Score],MATCH(INDEX([1]!tblOrg[Loc],MATCH(tblTeamSch[[#This Row],[Org]],[1]!tblOrg[Organization],0)),[1]!tblLoc[Loc],0))</f>
        <v>7</v>
      </c>
      <c r="T1916" s="6" t="e">
        <f>INDEX([1]!tblLoc[Score],MATCH(INDEX([1]!tblOrg[Loc],MATCH(#REF!,[1]!tblOrg[Abbr],0)),[1]!tblLoc[Loc],0))</f>
        <v>#REF!</v>
      </c>
      <c r="U1916" s="6">
        <f>IFERROR(INDEX([1]!tblLoc[Score],MATCH(INDEX([1]!tblOrg[Loc],MATCH(INDEX(FacList,MATCH(tblTeamSch[[#This Row],[Facility]],INDEX(FacList,,1),0),3),[1]!tblOrg[Org Num],0)),[1]!tblLoc[Loc],0)),"")</f>
        <v>7</v>
      </c>
      <c r="V1916" s="6">
        <f>IF(OR(tblTeamSch[[#This Row],[Court]]="",tblTeamSch[[#This Row],[Home]]&gt;0),0,IF(tblTeamSch[[#This Row],[Court]]&lt;10,0,IF(tblTeamSch[[#This Row],[Home Court]]=10,0,10)))</f>
        <v>0</v>
      </c>
      <c r="W1916" s="6" t="e">
        <f>COUNTIFS(tblTeamSch[Travel Score for Game],10,tblTeamSch[Home],0,#REF!,#REF!)</f>
        <v>#REF!</v>
      </c>
      <c r="X1916" s="6" t="str">
        <f>IFERROR(INDEX(tblTeamSch[Overall Travel Score],MATCH(tblTeamSch[[#This Row],[Opponent]],tblTeamSch[Team],0)),"")</f>
        <v/>
      </c>
      <c r="Y1916" s="6" cm="1">
        <f t="array" ref="Y1916">IF(Y1915="Num",1,IF(Y1915="","",IF(Y1915+1&gt;TotalNumRegGames*2,"",Y1915+1)))</f>
        <v>1915</v>
      </c>
    </row>
    <row r="1917" spans="1:25" ht="13.35" customHeight="1" x14ac:dyDescent="0.3">
      <c r="A1917" s="6" cm="1">
        <f t="array" ref="A19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166</v>
      </c>
      <c r="B1917" s="6" cm="1">
        <f t="array" ref="B19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7" s="6">
        <f>IFERROR(INDEX([1]!tblSchedule[Week Game Scheduled],MATCH(tblTeamSch[[#This Row],[Game Num]],[1]!tblSchedule[GameNum],0)),"")</f>
        <v>51</v>
      </c>
      <c r="D1917" s="6">
        <f>IFERROR(INDEX([1]!tblSchedule[Round],MATCH(tblTeamSch[[#This Row],[Game Num]],[1]!tblSchedule[GameNum],0)),"")</f>
        <v>2</v>
      </c>
      <c r="E1917" s="6">
        <f>IFERROR(INDEX([1]!tblSchedule[Rnd Sch],MATCH(tblTeamSch[[#This Row],[Game Num]],[1]!tblSchedule[GameNum],0)),"")</f>
        <v>2</v>
      </c>
      <c r="F1917" s="6" t="str">
        <f>IFERROR(INDEX([1]!tblSchedule[DLC],MATCH(tblTeamSch[[#This Row],[Game Num]],[1]!tblSchedule[GameNum],0)),"")</f>
        <v>8B3</v>
      </c>
      <c r="G1917" s="7" t="str">
        <f>IFERROR(INDEX([1]!tblSchedule[Facility],MATCH(tblTeamSch[[#This Row],[Game Num]],[1]!tblSchedule[GameNum],0)),"")</f>
        <v>Holy Trinity Parish School</v>
      </c>
      <c r="H1917" s="8">
        <f>IFERROR(INDEX([1]!tblSchedule[Game Date],MATCH(tblTeamSch[[#This Row],[Game Num]],[1]!tblSchedule[GameNum],0)),"")</f>
        <v>46005</v>
      </c>
      <c r="I1917" s="9">
        <f>IFERROR(INDEX([1]!tblSchedule[Game Time],MATCH(tblTeamSch[[#This Row],[Game Num]],[1]!tblSchedule[GameNum],0)),"")</f>
        <v>0.58333333333333337</v>
      </c>
      <c r="J1917" s="10" t="str">
        <f>IFERROR(INDEX([1]!tblTeams[Organization],MATCH(tblTeamSch[[#This Row],[Team]],[1]!tblTeams[Team],0)),"")</f>
        <v>St. Michael</v>
      </c>
      <c r="K1917" s="10" t="str">
        <f>IFERROR(INDEX([1]!tblOrg[Abbr],MATCH(tblTeamSch[[#This Row],[Org]],[1]!tblOrg[Organization],0)),"")</f>
        <v>Mich</v>
      </c>
      <c r="L1917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17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1917" s="6"/>
      <c r="O1917" s="6"/>
      <c r="P1917" s="6"/>
      <c r="Q1917" s="6">
        <f>INDEX([1]!tblSchedule[Home Game],MATCH(tblTeamSch[[#This Row],[Game Num]],[1]!tblSchedule[GameNum],0))</f>
        <v>1</v>
      </c>
      <c r="R1917" s="7" t="e">
        <f>IF(COUNTIFS(tblTeamSch[Team],tblTeamSch[[#This Row],[Team]],#REF!,1)&gt;1,"Y","")</f>
        <v>#REF!</v>
      </c>
      <c r="S1917" s="6">
        <f>INDEX([1]!tblLoc[Score],MATCH(INDEX([1]!tblOrg[Loc],MATCH(tblTeamSch[[#This Row],[Org]],[1]!tblOrg[Organization],0)),[1]!tblLoc[Loc],0))</f>
        <v>7</v>
      </c>
      <c r="T1917" s="6" t="e">
        <f>INDEX([1]!tblLoc[Score],MATCH(INDEX([1]!tblOrg[Loc],MATCH(#REF!,[1]!tblOrg[Abbr],0)),[1]!tblLoc[Loc],0))</f>
        <v>#REF!</v>
      </c>
      <c r="U1917" s="6">
        <f>IFERROR(INDEX([1]!tblLoc[Score],MATCH(INDEX([1]!tblOrg[Loc],MATCH(INDEX(FacList,MATCH(tblTeamSch[[#This Row],[Facility]],INDEX(FacList,,1),0),3),[1]!tblOrg[Org Num],0)),[1]!tblLoc[Loc],0)),"")</f>
        <v>0</v>
      </c>
      <c r="V1917" s="6">
        <f>IF(OR(tblTeamSch[[#This Row],[Court]]="",tblTeamSch[[#This Row],[Home]]&gt;0),0,IF(tblTeamSch[[#This Row],[Court]]&lt;10,0,IF(tblTeamSch[[#This Row],[Home Court]]=10,0,10)))</f>
        <v>0</v>
      </c>
      <c r="W1917" s="6" t="e">
        <f>COUNTIFS(tblTeamSch[Travel Score for Game],10,tblTeamSch[Home],0,#REF!,#REF!)</f>
        <v>#REF!</v>
      </c>
      <c r="X1917" s="6" t="str">
        <f>IFERROR(INDEX(tblTeamSch[Overall Travel Score],MATCH(tblTeamSch[[#This Row],[Opponent]],tblTeamSch[Team],0)),"")</f>
        <v/>
      </c>
      <c r="Y1917" s="6" cm="1">
        <f t="array" ref="Y1917">IF(Y1916="Num",1,IF(Y1916="","",IF(Y1916+1&gt;TotalNumRegGames*2,"",Y1916+1)))</f>
        <v>1916</v>
      </c>
    </row>
    <row r="1918" spans="1:25" ht="13.35" customHeight="1" x14ac:dyDescent="0.3">
      <c r="A1918" s="6" cm="1">
        <f t="array" ref="A19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174</v>
      </c>
      <c r="B1918" s="6" cm="1">
        <f t="array" ref="B19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18" s="6">
        <f>IFERROR(INDEX([1]!tblSchedule[Week Game Scheduled],MATCH(tblTeamSch[[#This Row],[Game Num]],[1]!tblSchedule[GameNum],0)),"")</f>
        <v>5</v>
      </c>
      <c r="D1918" s="6">
        <f>IFERROR(INDEX([1]!tblSchedule[Round],MATCH(tblTeamSch[[#This Row],[Game Num]],[1]!tblSchedule[GameNum],0)),"")</f>
        <v>3</v>
      </c>
      <c r="E1918" s="6">
        <f>IFERROR(INDEX([1]!tblSchedule[Rnd Sch],MATCH(tblTeamSch[[#This Row],[Game Num]],[1]!tblSchedule[GameNum],0)),"")</f>
        <v>3</v>
      </c>
      <c r="F1918" s="6" t="str">
        <f>IFERROR(INDEX([1]!tblSchedule[DLC],MATCH(tblTeamSch[[#This Row],[Game Num]],[1]!tblSchedule[GameNum],0)),"")</f>
        <v>8B3</v>
      </c>
      <c r="G1918" s="7" t="str">
        <f>IFERROR(INDEX([1]!tblSchedule[Facility],MATCH(tblTeamSch[[#This Row],[Game Num]],[1]!tblSchedule[GameNum],0)),"")</f>
        <v>St. Margaret Mary Gym</v>
      </c>
      <c r="H1918" s="8">
        <f>IFERROR(INDEX([1]!tblSchedule[Game Date],MATCH(tblTeamSch[[#This Row],[Game Num]],[1]!tblSchedule[GameNum],0)),"")</f>
        <v>46025</v>
      </c>
      <c r="I1918" s="9">
        <f>IFERROR(INDEX([1]!tblSchedule[Game Time],MATCH(tblTeamSch[[#This Row],[Game Num]],[1]!tblSchedule[GameNum],0)),"")</f>
        <v>0.375</v>
      </c>
      <c r="J1918" s="10" t="str">
        <f>IFERROR(INDEX([1]!tblTeams[Organization],MATCH(tblTeamSch[[#This Row],[Team]],[1]!tblTeams[Team],0)),"")</f>
        <v>St. Michael</v>
      </c>
      <c r="K1918" s="10" t="str">
        <f>IFERROR(INDEX([1]!tblOrg[Abbr],MATCH(tblTeamSch[[#This Row],[Org]],[1]!tblOrg[Organization],0)),"")</f>
        <v>Mich</v>
      </c>
      <c r="L1918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18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1918" s="6"/>
      <c r="O1918" s="6"/>
      <c r="P1918" s="6"/>
      <c r="Q1918" s="6">
        <f>INDEX([1]!tblSchedule[Home Game],MATCH(tblTeamSch[[#This Row],[Game Num]],[1]!tblSchedule[GameNum],0))</f>
        <v>1</v>
      </c>
      <c r="R1918" s="7" t="e">
        <f>IF(COUNTIFS(tblTeamSch[Team],tblTeamSch[[#This Row],[Team]],#REF!,1)&gt;1,"Y","")</f>
        <v>#REF!</v>
      </c>
      <c r="S1918" s="6">
        <f>INDEX([1]!tblLoc[Score],MATCH(INDEX([1]!tblOrg[Loc],MATCH(tblTeamSch[[#This Row],[Org]],[1]!tblOrg[Organization],0)),[1]!tblLoc[Loc],0))</f>
        <v>7</v>
      </c>
      <c r="T1918" s="6" t="e">
        <f>INDEX([1]!tblLoc[Score],MATCH(INDEX([1]!tblOrg[Loc],MATCH(#REF!,[1]!tblOrg[Abbr],0)),[1]!tblLoc[Loc],0))</f>
        <v>#REF!</v>
      </c>
      <c r="U1918" s="6">
        <f>IFERROR(INDEX([1]!tblLoc[Score],MATCH(INDEX([1]!tblOrg[Loc],MATCH(INDEX(FacList,MATCH(tblTeamSch[[#This Row],[Facility]],INDEX(FacList,,1),0),3),[1]!tblOrg[Org Num],0)),[1]!tblLoc[Loc],0)),"")</f>
        <v>0</v>
      </c>
      <c r="V1918" s="6">
        <f>IF(OR(tblTeamSch[[#This Row],[Court]]="",tblTeamSch[[#This Row],[Home]]&gt;0),0,IF(tblTeamSch[[#This Row],[Court]]&lt;10,0,IF(tblTeamSch[[#This Row],[Home Court]]=10,0,10)))</f>
        <v>0</v>
      </c>
      <c r="W1918" s="6" t="e">
        <f>COUNTIFS(tblTeamSch[Travel Score for Game],10,tblTeamSch[Home],0,#REF!,#REF!)</f>
        <v>#REF!</v>
      </c>
      <c r="X1918" s="6" t="str">
        <f>IFERROR(INDEX(tblTeamSch[Overall Travel Score],MATCH(tblTeamSch[[#This Row],[Opponent]],tblTeamSch[Team],0)),"")</f>
        <v/>
      </c>
      <c r="Y1918" s="6" cm="1">
        <f t="array" ref="Y1918">IF(Y1917="Num",1,IF(Y1917="","",IF(Y1917+1&gt;TotalNumRegGames*2,"",Y1917+1)))</f>
        <v>1917</v>
      </c>
    </row>
    <row r="1919" spans="1:25" ht="13.35" customHeight="1" x14ac:dyDescent="0.3">
      <c r="A1919" s="6" cm="1">
        <f t="array" ref="A19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185</v>
      </c>
      <c r="B1919" s="6" cm="1">
        <f t="array" ref="B19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19" s="6">
        <f>IFERROR(INDEX([1]!tblSchedule[Week Game Scheduled],MATCH(tblTeamSch[[#This Row],[Game Num]],[1]!tblSchedule[GameNum],0)),"")</f>
        <v>7</v>
      </c>
      <c r="D1919" s="6">
        <f>IFERROR(INDEX([1]!tblSchedule[Round],MATCH(tblTeamSch[[#This Row],[Game Num]],[1]!tblSchedule[GameNum],0)),"")</f>
        <v>4</v>
      </c>
      <c r="E1919" s="6">
        <f>IFERROR(INDEX([1]!tblSchedule[Rnd Sch],MATCH(tblTeamSch[[#This Row],[Game Num]],[1]!tblSchedule[GameNum],0)),"")</f>
        <v>4</v>
      </c>
      <c r="F1919" s="6" t="str">
        <f>IFERROR(INDEX([1]!tblSchedule[DLC],MATCH(tblTeamSch[[#This Row],[Game Num]],[1]!tblSchedule[GameNum],0)),"")</f>
        <v>8B3</v>
      </c>
      <c r="G1919" s="7" t="str">
        <f>IFERROR(INDEX([1]!tblSchedule[Facility],MATCH(tblTeamSch[[#This Row],[Game Num]],[1]!tblSchedule[GameNum],0)),"")</f>
        <v>Holy Trinity Parish School</v>
      </c>
      <c r="H1919" s="8">
        <f>IFERROR(INDEX([1]!tblSchedule[Game Date],MATCH(tblTeamSch[[#This Row],[Game Num]],[1]!tblSchedule[GameNum],0)),"")</f>
        <v>46033</v>
      </c>
      <c r="I1919" s="9">
        <f>IFERROR(INDEX([1]!tblSchedule[Game Time],MATCH(tblTeamSch[[#This Row],[Game Num]],[1]!tblSchedule[GameNum],0)),"")</f>
        <v>0.58333333333333337</v>
      </c>
      <c r="J1919" s="10" t="str">
        <f>IFERROR(INDEX([1]!tblTeams[Organization],MATCH(tblTeamSch[[#This Row],[Team]],[1]!tblTeams[Team],0)),"")</f>
        <v>St. Michael</v>
      </c>
      <c r="K1919" s="10" t="str">
        <f>IFERROR(INDEX([1]!tblOrg[Abbr],MATCH(tblTeamSch[[#This Row],[Org]],[1]!tblOrg[Organization],0)),"")</f>
        <v>Mich</v>
      </c>
      <c r="L1919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19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1919" s="6"/>
      <c r="O1919" s="6"/>
      <c r="P1919" s="6"/>
      <c r="Q1919" s="6">
        <f>INDEX([1]!tblSchedule[Home Game],MATCH(tblTeamSch[[#This Row],[Game Num]],[1]!tblSchedule[GameNum],0))</f>
        <v>1</v>
      </c>
      <c r="R1919" s="7" t="e">
        <f>IF(COUNTIFS(tblTeamSch[Team],tblTeamSch[[#This Row],[Team]],#REF!,1)&gt;1,"Y","")</f>
        <v>#REF!</v>
      </c>
      <c r="S1919" s="6">
        <f>INDEX([1]!tblLoc[Score],MATCH(INDEX([1]!tblOrg[Loc],MATCH(tblTeamSch[[#This Row],[Org]],[1]!tblOrg[Organization],0)),[1]!tblLoc[Loc],0))</f>
        <v>7</v>
      </c>
      <c r="T1919" s="6" t="e">
        <f>INDEX([1]!tblLoc[Score],MATCH(INDEX([1]!tblOrg[Loc],MATCH(#REF!,[1]!tblOrg[Abbr],0)),[1]!tblLoc[Loc],0))</f>
        <v>#REF!</v>
      </c>
      <c r="U1919" s="6">
        <f>IFERROR(INDEX([1]!tblLoc[Score],MATCH(INDEX([1]!tblOrg[Loc],MATCH(INDEX(FacList,MATCH(tblTeamSch[[#This Row],[Facility]],INDEX(FacList,,1),0),3),[1]!tblOrg[Org Num],0)),[1]!tblLoc[Loc],0)),"")</f>
        <v>0</v>
      </c>
      <c r="V1919" s="6">
        <f>IF(OR(tblTeamSch[[#This Row],[Court]]="",tblTeamSch[[#This Row],[Home]]&gt;0),0,IF(tblTeamSch[[#This Row],[Court]]&lt;10,0,IF(tblTeamSch[[#This Row],[Home Court]]=10,0,10)))</f>
        <v>0</v>
      </c>
      <c r="W1919" s="6" t="e">
        <f>COUNTIFS(tblTeamSch[Travel Score for Game],10,tblTeamSch[Home],0,#REF!,#REF!)</f>
        <v>#REF!</v>
      </c>
      <c r="X1919" s="6" t="str">
        <f>IFERROR(INDEX(tblTeamSch[Overall Travel Score],MATCH(tblTeamSch[[#This Row],[Opponent]],tblTeamSch[Team],0)),"")</f>
        <v/>
      </c>
      <c r="Y1919" s="6" cm="1">
        <f t="array" ref="Y1919">IF(Y1918="Num",1,IF(Y1918="","",IF(Y1918+1&gt;TotalNumRegGames*2,"",Y1918+1)))</f>
        <v>1918</v>
      </c>
    </row>
    <row r="1920" spans="1:25" ht="13.35" customHeight="1" x14ac:dyDescent="0.3">
      <c r="A1920" s="6" cm="1">
        <f t="array" ref="A19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194</v>
      </c>
      <c r="B1920" s="6" cm="1">
        <f t="array" ref="B19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0" s="6">
        <f>IFERROR(INDEX([1]!tblSchedule[Week Game Scheduled],MATCH(tblTeamSch[[#This Row],[Game Num]],[1]!tblSchedule[GameNum],0)),"")</f>
        <v>8</v>
      </c>
      <c r="D1920" s="6">
        <f>IFERROR(INDEX([1]!tblSchedule[Round],MATCH(tblTeamSch[[#This Row],[Game Num]],[1]!tblSchedule[GameNum],0)),"")</f>
        <v>5</v>
      </c>
      <c r="E1920" s="6">
        <f>IFERROR(INDEX([1]!tblSchedule[Rnd Sch],MATCH(tblTeamSch[[#This Row],[Game Num]],[1]!tblSchedule[GameNum],0)),"")</f>
        <v>5</v>
      </c>
      <c r="F1920" s="6" t="str">
        <f>IFERROR(INDEX([1]!tblSchedule[DLC],MATCH(tblTeamSch[[#This Row],[Game Num]],[1]!tblSchedule[GameNum],0)),"")</f>
        <v>8B3</v>
      </c>
      <c r="G1920" s="7" t="str">
        <f>IFERROR(INDEX([1]!tblSchedule[Facility],MATCH(tblTeamSch[[#This Row],[Game Num]],[1]!tblSchedule[GameNum],0)),"")</f>
        <v>St. Athanasius Hornets Nest (gym)</v>
      </c>
      <c r="H1920" s="8">
        <f>IFERROR(INDEX([1]!tblSchedule[Game Date],MATCH(tblTeamSch[[#This Row],[Game Num]],[1]!tblSchedule[GameNum],0)),"")</f>
        <v>46040</v>
      </c>
      <c r="I1920" s="9">
        <f>IFERROR(INDEX([1]!tblSchedule[Game Time],MATCH(tblTeamSch[[#This Row],[Game Num]],[1]!tblSchedule[GameNum],0)),"")</f>
        <v>0.625</v>
      </c>
      <c r="J1920" s="10" t="str">
        <f>IFERROR(INDEX([1]!tblTeams[Organization],MATCH(tblTeamSch[[#This Row],[Team]],[1]!tblTeams[Team],0)),"")</f>
        <v>St. Michael</v>
      </c>
      <c r="K1920" s="10" t="str">
        <f>IFERROR(INDEX([1]!tblOrg[Abbr],MATCH(tblTeamSch[[#This Row],[Org]],[1]!tblOrg[Organization],0)),"")</f>
        <v>Mich</v>
      </c>
      <c r="L1920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20" s="10" t="str">
        <f>IFERROR(INDEX(IF(tblTeamSch[[#This Row],[1vs2]]=1,[1]!tblSchedule[Team 2 Name],[1]!tblSchedule[Team 1 Name]),MATCH(tblTeamSch[[#This Row],[Game Num]],[1]!tblSchedule[GameNum],0)),"")</f>
        <v>St Agnes BB 8B#3</v>
      </c>
      <c r="N1920" s="6"/>
      <c r="O1920" s="6"/>
      <c r="P1920" s="6"/>
      <c r="Q1920" s="6">
        <f>INDEX([1]!tblSchedule[Home Game],MATCH(tblTeamSch[[#This Row],[Game Num]],[1]!tblSchedule[GameNum],0))</f>
        <v>0</v>
      </c>
      <c r="R1920" s="7" t="e">
        <f>IF(COUNTIFS(tblTeamSch[Team],tblTeamSch[[#This Row],[Team]],#REF!,1)&gt;1,"Y","")</f>
        <v>#REF!</v>
      </c>
      <c r="S1920" s="6">
        <f>INDEX([1]!tblLoc[Score],MATCH(INDEX([1]!tblOrg[Loc],MATCH(tblTeamSch[[#This Row],[Org]],[1]!tblOrg[Organization],0)),[1]!tblLoc[Loc],0))</f>
        <v>7</v>
      </c>
      <c r="T1920" s="6" t="e">
        <f>INDEX([1]!tblLoc[Score],MATCH(INDEX([1]!tblOrg[Loc],MATCH(#REF!,[1]!tblOrg[Abbr],0)),[1]!tblLoc[Loc],0))</f>
        <v>#REF!</v>
      </c>
      <c r="U1920" s="6">
        <f>IFERROR(INDEX([1]!tblLoc[Score],MATCH(INDEX([1]!tblOrg[Loc],MATCH(INDEX(FacList,MATCH(tblTeamSch[[#This Row],[Facility]],INDEX(FacList,,1),0),3),[1]!tblOrg[Org Num],0)),[1]!tblLoc[Loc],0)),"")</f>
        <v>7</v>
      </c>
      <c r="V1920" s="6">
        <f>IF(OR(tblTeamSch[[#This Row],[Court]]="",tblTeamSch[[#This Row],[Home]]&gt;0),0,IF(tblTeamSch[[#This Row],[Court]]&lt;10,0,IF(tblTeamSch[[#This Row],[Home Court]]=10,0,10)))</f>
        <v>0</v>
      </c>
      <c r="W1920" s="6" t="e">
        <f>COUNTIFS(tblTeamSch[Travel Score for Game],10,tblTeamSch[Home],0,#REF!,#REF!)</f>
        <v>#REF!</v>
      </c>
      <c r="X1920" s="6" t="str">
        <f>IFERROR(INDEX(tblTeamSch[Overall Travel Score],MATCH(tblTeamSch[[#This Row],[Opponent]],tblTeamSch[Team],0)),"")</f>
        <v/>
      </c>
      <c r="Y1920" s="6" cm="1">
        <f t="array" ref="Y1920">IF(Y1919="Num",1,IF(Y1919="","",IF(Y1919+1&gt;TotalNumRegGames*2,"",Y1919+1)))</f>
        <v>1919</v>
      </c>
    </row>
    <row r="1921" spans="1:25" ht="13.35" customHeight="1" x14ac:dyDescent="0.3">
      <c r="A1921" s="6" cm="1">
        <f t="array" ref="A19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203</v>
      </c>
      <c r="B1921" s="6" cm="1">
        <f t="array" ref="B19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1" s="6">
        <f>IFERROR(INDEX([1]!tblSchedule[Week Game Scheduled],MATCH(tblTeamSch[[#This Row],[Game Num]],[1]!tblSchedule[GameNum],0)),"")</f>
        <v>9</v>
      </c>
      <c r="D1921" s="6">
        <f>IFERROR(INDEX([1]!tblSchedule[Round],MATCH(tblTeamSch[[#This Row],[Game Num]],[1]!tblSchedule[GameNum],0)),"")</f>
        <v>6</v>
      </c>
      <c r="E1921" s="6">
        <f>IFERROR(INDEX([1]!tblSchedule[Rnd Sch],MATCH(tblTeamSch[[#This Row],[Game Num]],[1]!tblSchedule[GameNum],0)),"")</f>
        <v>6</v>
      </c>
      <c r="F1921" s="6" t="str">
        <f>IFERROR(INDEX([1]!tblSchedule[DLC],MATCH(tblTeamSch[[#This Row],[Game Num]],[1]!tblSchedule[GameNum],0)),"")</f>
        <v>8B3</v>
      </c>
      <c r="G1921" s="7" t="str">
        <f>IFERROR(INDEX([1]!tblSchedule[Facility],MATCH(tblTeamSch[[#This Row],[Game Num]],[1]!tblSchedule[GameNum],0)),"")</f>
        <v>Mary Queen of Peace</v>
      </c>
      <c r="H1921" s="8">
        <f>IFERROR(INDEX([1]!tblSchedule[Game Date],MATCH(tblTeamSch[[#This Row],[Game Num]],[1]!tblSchedule[GameNum],0)),"")</f>
        <v>46047</v>
      </c>
      <c r="I1921" s="9">
        <f>IFERROR(INDEX([1]!tblSchedule[Game Time],MATCH(tblTeamSch[[#This Row],[Game Num]],[1]!tblSchedule[GameNum],0)),"")</f>
        <v>0.58333333333333337</v>
      </c>
      <c r="J1921" s="10" t="str">
        <f>IFERROR(INDEX([1]!tblTeams[Organization],MATCH(tblTeamSch[[#This Row],[Team]],[1]!tblTeams[Team],0)),"")</f>
        <v>St. Michael</v>
      </c>
      <c r="K1921" s="10" t="str">
        <f>IFERROR(INDEX([1]!tblOrg[Abbr],MATCH(tblTeamSch[[#This Row],[Org]],[1]!tblOrg[Organization],0)),"")</f>
        <v>Mich</v>
      </c>
      <c r="L1921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21" s="10" t="str">
        <f>IFERROR(INDEX(IF(tblTeamSch[[#This Row],[1vs2]]=1,[1]!tblSchedule[Team 2 Name],[1]!tblSchedule[Team 1 Name]),MATCH(tblTeamSch[[#This Row],[Game Num]],[1]!tblSchedule[GameNum],0)),"")</f>
        <v>St Mary BB 8B - White</v>
      </c>
      <c r="N1921" s="6"/>
      <c r="O1921" s="6"/>
      <c r="P1921" s="6"/>
      <c r="Q1921" s="6">
        <f>INDEX([1]!tblSchedule[Home Game],MATCH(tblTeamSch[[#This Row],[Game Num]],[1]!tblSchedule[GameNum],0))</f>
        <v>0</v>
      </c>
      <c r="R1921" s="7" t="e">
        <f>IF(COUNTIFS(tblTeamSch[Team],tblTeamSch[[#This Row],[Team]],#REF!,1)&gt;1,"Y","")</f>
        <v>#REF!</v>
      </c>
      <c r="S1921" s="6">
        <f>INDEX([1]!tblLoc[Score],MATCH(INDEX([1]!tblOrg[Loc],MATCH(tblTeamSch[[#This Row],[Org]],[1]!tblOrg[Organization],0)),[1]!tblLoc[Loc],0))</f>
        <v>7</v>
      </c>
      <c r="T1921" s="6" t="e">
        <f>INDEX([1]!tblLoc[Score],MATCH(INDEX([1]!tblOrg[Loc],MATCH(#REF!,[1]!tblOrg[Abbr],0)),[1]!tblLoc[Loc],0))</f>
        <v>#REF!</v>
      </c>
      <c r="U1921" s="6">
        <f>IFERROR(INDEX([1]!tblLoc[Score],MATCH(INDEX([1]!tblOrg[Loc],MATCH(INDEX(FacList,MATCH(tblTeamSch[[#This Row],[Facility]],INDEX(FacList,,1),0),3),[1]!tblOrg[Org Num],0)),[1]!tblLoc[Loc],0)),"")</f>
        <v>10</v>
      </c>
      <c r="V1921" s="6">
        <f>IF(OR(tblTeamSch[[#This Row],[Court]]="",tblTeamSch[[#This Row],[Home]]&gt;0),0,IF(tblTeamSch[[#This Row],[Court]]&lt;10,0,IF(tblTeamSch[[#This Row],[Home Court]]=10,0,10)))</f>
        <v>10</v>
      </c>
      <c r="W1921" s="6" t="e">
        <f>COUNTIFS(tblTeamSch[Travel Score for Game],10,tblTeamSch[Home],0,#REF!,#REF!)</f>
        <v>#REF!</v>
      </c>
      <c r="X1921" s="6" t="str">
        <f>IFERROR(INDEX(tblTeamSch[Overall Travel Score],MATCH(tblTeamSch[[#This Row],[Opponent]],tblTeamSch[Team],0)),"")</f>
        <v/>
      </c>
      <c r="Y1921" s="6" cm="1">
        <f t="array" ref="Y1921">IF(Y1920="Num",1,IF(Y1920="","",IF(Y1920+1&gt;TotalNumRegGames*2,"",Y1920+1)))</f>
        <v>1920</v>
      </c>
    </row>
    <row r="1922" spans="1:25" ht="13.35" customHeight="1" x14ac:dyDescent="0.3">
      <c r="A1922" s="6" cm="1">
        <f t="array" ref="A19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212</v>
      </c>
      <c r="B1922" s="6" cm="1">
        <f t="array" ref="B19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2" s="6">
        <f>IFERROR(INDEX([1]!tblSchedule[Week Game Scheduled],MATCH(tblTeamSch[[#This Row],[Game Num]],[1]!tblSchedule[GameNum],0)),"")</f>
        <v>9</v>
      </c>
      <c r="D1922" s="6">
        <f>IFERROR(INDEX([1]!tblSchedule[Round],MATCH(tblTeamSch[[#This Row],[Game Num]],[1]!tblSchedule[GameNum],0)),"")</f>
        <v>7</v>
      </c>
      <c r="E1922" s="6">
        <f>IFERROR(INDEX([1]!tblSchedule[Rnd Sch],MATCH(tblTeamSch[[#This Row],[Game Num]],[1]!tblSchedule[GameNum],0)),"")</f>
        <v>7</v>
      </c>
      <c r="F1922" s="6" t="str">
        <f>IFERROR(INDEX([1]!tblSchedule[DLC],MATCH(tblTeamSch[[#This Row],[Game Num]],[1]!tblSchedule[GameNum],0)),"")</f>
        <v>8B3</v>
      </c>
      <c r="G1922" s="7" t="str">
        <f>IFERROR(INDEX([1]!tblSchedule[Facility],MATCH(tblTeamSch[[#This Row],[Game Num]],[1]!tblSchedule[GameNum],0)),"")</f>
        <v>St. Gabriel Multi-Purpose Building</v>
      </c>
      <c r="H1922" s="8">
        <f>IFERROR(INDEX([1]!tblSchedule[Game Date],MATCH(tblTeamSch[[#This Row],[Game Num]],[1]!tblSchedule[GameNum],0)),"")</f>
        <v>46053</v>
      </c>
      <c r="I1922" s="9">
        <f>IFERROR(INDEX([1]!tblSchedule[Game Time],MATCH(tblTeamSch[[#This Row],[Game Num]],[1]!tblSchedule[GameNum],0)),"")</f>
        <v>0.375</v>
      </c>
      <c r="J1922" s="10" t="str">
        <f>IFERROR(INDEX([1]!tblTeams[Organization],MATCH(tblTeamSch[[#This Row],[Team]],[1]!tblTeams[Team],0)),"")</f>
        <v>St. Michael</v>
      </c>
      <c r="K1922" s="10" t="str">
        <f>IFERROR(INDEX([1]!tblOrg[Abbr],MATCH(tblTeamSch[[#This Row],[Org]],[1]!tblOrg[Organization],0)),"")</f>
        <v>Mich</v>
      </c>
      <c r="L1922" s="10" t="str">
        <f>IFERROR(INDEX(IF(tblTeamSch[[#This Row],[1vs2]]=1,[1]!tblSchedule[Team 1 Name],[1]!tblSchedule[Team 2 Name]),MATCH(tblTeamSch[[#This Row],[Game Num]],[1]!tblSchedule[GameNum],0)),"")</f>
        <v>St Michael BB 8B#3 Maroon</v>
      </c>
      <c r="M1922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1922" s="6"/>
      <c r="O1922" s="6"/>
      <c r="P1922" s="6"/>
      <c r="Q1922" s="6">
        <f>INDEX([1]!tblSchedule[Home Game],MATCH(tblTeamSch[[#This Row],[Game Num]],[1]!tblSchedule[GameNum],0))</f>
        <v>1</v>
      </c>
      <c r="R1922" s="7" t="e">
        <f>IF(COUNTIFS(tblTeamSch[Team],tblTeamSch[[#This Row],[Team]],#REF!,1)&gt;1,"Y","")</f>
        <v>#REF!</v>
      </c>
      <c r="S1922" s="6">
        <f>INDEX([1]!tblLoc[Score],MATCH(INDEX([1]!tblOrg[Loc],MATCH(tblTeamSch[[#This Row],[Org]],[1]!tblOrg[Organization],0)),[1]!tblLoc[Loc],0))</f>
        <v>7</v>
      </c>
      <c r="T1922" s="6" t="e">
        <f>INDEX([1]!tblLoc[Score],MATCH(INDEX([1]!tblOrg[Loc],MATCH(#REF!,[1]!tblOrg[Abbr],0)),[1]!tblLoc[Loc],0))</f>
        <v>#REF!</v>
      </c>
      <c r="U1922" s="6">
        <f>IFERROR(INDEX([1]!tblLoc[Score],MATCH(INDEX([1]!tblOrg[Loc],MATCH(INDEX(FacList,MATCH(tblTeamSch[[#This Row],[Facility]],INDEX(FacList,,1),0),3),[1]!tblOrg[Org Num],0)),[1]!tblLoc[Loc],0)),"")</f>
        <v>7</v>
      </c>
      <c r="V1922" s="6">
        <f>IF(OR(tblTeamSch[[#This Row],[Court]]="",tblTeamSch[[#This Row],[Home]]&gt;0),0,IF(tblTeamSch[[#This Row],[Court]]&lt;10,0,IF(tblTeamSch[[#This Row],[Home Court]]=10,0,10)))</f>
        <v>0</v>
      </c>
      <c r="W1922" s="6" t="e">
        <f>COUNTIFS(tblTeamSch[Travel Score for Game],10,tblTeamSch[Home],0,#REF!,#REF!)</f>
        <v>#REF!</v>
      </c>
      <c r="X1922" s="6" t="str">
        <f>IFERROR(INDEX(tblTeamSch[Overall Travel Score],MATCH(tblTeamSch[[#This Row],[Opponent]],tblTeamSch[Team],0)),"")</f>
        <v/>
      </c>
      <c r="Y1922" s="6" cm="1">
        <f t="array" ref="Y1922">IF(Y1921="Num",1,IF(Y1921="","",IF(Y1921+1&gt;TotalNumRegGames*2,"",Y1921+1)))</f>
        <v>1921</v>
      </c>
    </row>
    <row r="1923" spans="1:25" ht="13.35" customHeight="1" x14ac:dyDescent="0.3">
      <c r="A1923" s="6" cm="1">
        <f t="array" ref="A19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161</v>
      </c>
      <c r="B1923" s="6" cm="1">
        <f t="array" ref="B19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23" s="6">
        <f>IFERROR(INDEX([1]!tblSchedule[Week Game Scheduled],MATCH(tblTeamSch[[#This Row],[Game Num]],[1]!tblSchedule[GameNum],0)),"")</f>
        <v>50</v>
      </c>
      <c r="D1923" s="6">
        <f>IFERROR(INDEX([1]!tblSchedule[Round],MATCH(tblTeamSch[[#This Row],[Game Num]],[1]!tblSchedule[GameNum],0)),"")</f>
        <v>1</v>
      </c>
      <c r="E1923" s="6">
        <f>IFERROR(INDEX([1]!tblSchedule[Rnd Sch],MATCH(tblTeamSch[[#This Row],[Game Num]],[1]!tblSchedule[GameNum],0)),"")</f>
        <v>1</v>
      </c>
      <c r="F1923" s="6" t="str">
        <f>IFERROR(INDEX([1]!tblSchedule[DLC],MATCH(tblTeamSch[[#This Row],[Game Num]],[1]!tblSchedule[GameNum],0)),"")</f>
        <v>8B3</v>
      </c>
      <c r="G1923" s="7" t="str">
        <f>IFERROR(INDEX([1]!tblSchedule[Facility],MATCH(tblTeamSch[[#This Row],[Game Num]],[1]!tblSchedule[GameNum],0)),"")</f>
        <v>Ascension Gym</v>
      </c>
      <c r="H1923" s="8">
        <f>IFERROR(INDEX([1]!tblSchedule[Game Date],MATCH(tblTeamSch[[#This Row],[Game Num]],[1]!tblSchedule[GameNum],0)),"")</f>
        <v>45998</v>
      </c>
      <c r="I1923" s="9">
        <f>IFERROR(INDEX([1]!tblSchedule[Game Time],MATCH(tblTeamSch[[#This Row],[Game Num]],[1]!tblSchedule[GameNum],0)),"")</f>
        <v>0.58333333333333337</v>
      </c>
      <c r="J1923" s="10" t="str">
        <f>IFERROR(INDEX([1]!tblTeams[Organization],MATCH(tblTeamSch[[#This Row],[Team]],[1]!tblTeams[Team],0)),"")</f>
        <v>St. Michael</v>
      </c>
      <c r="K1923" s="10" t="str">
        <f>IFERROR(INDEX([1]!tblOrg[Abbr],MATCH(tblTeamSch[[#This Row],[Org]],[1]!tblOrg[Organization],0)),"")</f>
        <v>Mich</v>
      </c>
      <c r="L1923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3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1923" s="6"/>
      <c r="O1923" s="6"/>
      <c r="P1923" s="6"/>
      <c r="Q1923" s="6">
        <f>INDEX([1]!tblSchedule[Home Game],MATCH(tblTeamSch[[#This Row],[Game Num]],[1]!tblSchedule[GameNum],0))</f>
        <v>0</v>
      </c>
      <c r="R1923" s="7" t="e">
        <f>IF(COUNTIFS(tblTeamSch[Team],tblTeamSch[[#This Row],[Team]],#REF!,1)&gt;1,"Y","")</f>
        <v>#REF!</v>
      </c>
      <c r="S1923" s="6">
        <f>INDEX([1]!tblLoc[Score],MATCH(INDEX([1]!tblOrg[Loc],MATCH(tblTeamSch[[#This Row],[Org]],[1]!tblOrg[Organization],0)),[1]!tblLoc[Loc],0))</f>
        <v>7</v>
      </c>
      <c r="T1923" s="6" t="e">
        <f>INDEX([1]!tblLoc[Score],MATCH(INDEX([1]!tblOrg[Loc],MATCH(#REF!,[1]!tblOrg[Abbr],0)),[1]!tblLoc[Loc],0))</f>
        <v>#REF!</v>
      </c>
      <c r="U1923" s="6">
        <f>IFERROR(INDEX([1]!tblLoc[Score],MATCH(INDEX([1]!tblOrg[Loc],MATCH(INDEX(FacList,MATCH(tblTeamSch[[#This Row],[Facility]],INDEX(FacList,,1),0),3),[1]!tblOrg[Org Num],0)),[1]!tblLoc[Loc],0)),"")</f>
        <v>0</v>
      </c>
      <c r="V1923" s="6">
        <f>IF(OR(tblTeamSch[[#This Row],[Court]]="",tblTeamSch[[#This Row],[Home]]&gt;0),0,IF(tblTeamSch[[#This Row],[Court]]&lt;10,0,IF(tblTeamSch[[#This Row],[Home Court]]=10,0,10)))</f>
        <v>0</v>
      </c>
      <c r="W1923" s="6" t="e">
        <f>COUNTIFS(tblTeamSch[Travel Score for Game],10,tblTeamSch[Home],0,#REF!,#REF!)</f>
        <v>#REF!</v>
      </c>
      <c r="X1923" s="6" t="str">
        <f>IFERROR(INDEX(tblTeamSch[Overall Travel Score],MATCH(tblTeamSch[[#This Row],[Opponent]],tblTeamSch[Team],0)),"")</f>
        <v/>
      </c>
      <c r="Y1923" s="6" cm="1">
        <f t="array" ref="Y1923">IF(Y1922="Num",1,IF(Y1922="","",IF(Y1922+1&gt;TotalNumRegGames*2,"",Y1922+1)))</f>
        <v>1922</v>
      </c>
    </row>
    <row r="1924" spans="1:25" ht="13.35" customHeight="1" x14ac:dyDescent="0.3">
      <c r="A1924" s="6" cm="1">
        <f t="array" ref="A19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171</v>
      </c>
      <c r="B1924" s="6" cm="1">
        <f t="array" ref="B19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4" s="6">
        <f>IFERROR(INDEX([1]!tblSchedule[Week Game Scheduled],MATCH(tblTeamSch[[#This Row],[Game Num]],[1]!tblSchedule[GameNum],0)),"")</f>
        <v>51</v>
      </c>
      <c r="D1924" s="6">
        <f>IFERROR(INDEX([1]!tblSchedule[Round],MATCH(tblTeamSch[[#This Row],[Game Num]],[1]!tblSchedule[GameNum],0)),"")</f>
        <v>2</v>
      </c>
      <c r="E1924" s="6">
        <f>IFERROR(INDEX([1]!tblSchedule[Rnd Sch],MATCH(tblTeamSch[[#This Row],[Game Num]],[1]!tblSchedule[GameNum],0)),"")</f>
        <v>2</v>
      </c>
      <c r="F1924" s="6" t="str">
        <f>IFERROR(INDEX([1]!tblSchedule[DLC],MATCH(tblTeamSch[[#This Row],[Game Num]],[1]!tblSchedule[GameNum],0)),"")</f>
        <v>8B3</v>
      </c>
      <c r="G1924" s="7" t="str">
        <f>IFERROR(INDEX([1]!tblSchedule[Facility],MATCH(tblTeamSch[[#This Row],[Game Num]],[1]!tblSchedule[GameNum],0)),"")</f>
        <v>St. Michael Community Center</v>
      </c>
      <c r="H1924" s="8">
        <f>IFERROR(INDEX([1]!tblSchedule[Game Date],MATCH(tblTeamSch[[#This Row],[Game Num]],[1]!tblSchedule[GameNum],0)),"")</f>
        <v>46005</v>
      </c>
      <c r="I1924" s="9">
        <f>IFERROR(INDEX([1]!tblSchedule[Game Time],MATCH(tblTeamSch[[#This Row],[Game Num]],[1]!tblSchedule[GameNum],0)),"")</f>
        <v>0.625</v>
      </c>
      <c r="J1924" s="10" t="str">
        <f>IFERROR(INDEX([1]!tblTeams[Organization],MATCH(tblTeamSch[[#This Row],[Team]],[1]!tblTeams[Team],0)),"")</f>
        <v>St. Michael</v>
      </c>
      <c r="K1924" s="10" t="str">
        <f>IFERROR(INDEX([1]!tblOrg[Abbr],MATCH(tblTeamSch[[#This Row],[Org]],[1]!tblOrg[Organization],0)),"")</f>
        <v>Mich</v>
      </c>
      <c r="L1924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4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1924" s="6"/>
      <c r="O1924" s="6"/>
      <c r="P1924" s="6"/>
      <c r="Q1924" s="6">
        <f>INDEX([1]!tblSchedule[Home Game],MATCH(tblTeamSch[[#This Row],[Game Num]],[1]!tblSchedule[GameNum],0))</f>
        <v>1</v>
      </c>
      <c r="R1924" s="7" t="e">
        <f>IF(COUNTIFS(tblTeamSch[Team],tblTeamSch[[#This Row],[Team]],#REF!,1)&gt;1,"Y","")</f>
        <v>#REF!</v>
      </c>
      <c r="S1924" s="6">
        <f>INDEX([1]!tblLoc[Score],MATCH(INDEX([1]!tblOrg[Loc],MATCH(tblTeamSch[[#This Row],[Org]],[1]!tblOrg[Organization],0)),[1]!tblLoc[Loc],0))</f>
        <v>7</v>
      </c>
      <c r="T1924" s="6" t="e">
        <f>INDEX([1]!tblLoc[Score],MATCH(INDEX([1]!tblOrg[Loc],MATCH(#REF!,[1]!tblOrg[Abbr],0)),[1]!tblLoc[Loc],0))</f>
        <v>#REF!</v>
      </c>
      <c r="U1924" s="6">
        <f>IFERROR(INDEX([1]!tblLoc[Score],MATCH(INDEX([1]!tblOrg[Loc],MATCH(INDEX(FacList,MATCH(tblTeamSch[[#This Row],[Facility]],INDEX(FacList,,1),0),3),[1]!tblOrg[Org Num],0)),[1]!tblLoc[Loc],0)),"")</f>
        <v>7</v>
      </c>
      <c r="V1924" s="6">
        <f>IF(OR(tblTeamSch[[#This Row],[Court]]="",tblTeamSch[[#This Row],[Home]]&gt;0),0,IF(tblTeamSch[[#This Row],[Court]]&lt;10,0,IF(tblTeamSch[[#This Row],[Home Court]]=10,0,10)))</f>
        <v>0</v>
      </c>
      <c r="W1924" s="6" t="e">
        <f>COUNTIFS(tblTeamSch[Travel Score for Game],10,tblTeamSch[Home],0,#REF!,#REF!)</f>
        <v>#REF!</v>
      </c>
      <c r="X1924" s="6" t="str">
        <f>IFERROR(INDEX(tblTeamSch[Overall Travel Score],MATCH(tblTeamSch[[#This Row],[Opponent]],tblTeamSch[Team],0)),"")</f>
        <v/>
      </c>
      <c r="Y1924" s="6" cm="1">
        <f t="array" ref="Y1924">IF(Y1923="Num",1,IF(Y1923="","",IF(Y1923+1&gt;TotalNumRegGames*2,"",Y1923+1)))</f>
        <v>1923</v>
      </c>
    </row>
    <row r="1925" spans="1:25" ht="13.35" customHeight="1" x14ac:dyDescent="0.3">
      <c r="A1925" s="6" cm="1">
        <f t="array" ref="A19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178</v>
      </c>
      <c r="B1925" s="6" cm="1">
        <f t="array" ref="B19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25" s="6">
        <f>IFERROR(INDEX([1]!tblSchedule[Week Game Scheduled],MATCH(tblTeamSch[[#This Row],[Game Num]],[1]!tblSchedule[GameNum],0)),"")</f>
        <v>6</v>
      </c>
      <c r="D1925" s="6">
        <f>IFERROR(INDEX([1]!tblSchedule[Round],MATCH(tblTeamSch[[#This Row],[Game Num]],[1]!tblSchedule[GameNum],0)),"")</f>
        <v>3</v>
      </c>
      <c r="E1925" s="6">
        <f>IFERROR(INDEX([1]!tblSchedule[Rnd Sch],MATCH(tblTeamSch[[#This Row],[Game Num]],[1]!tblSchedule[GameNum],0)),"")</f>
        <v>3</v>
      </c>
      <c r="F1925" s="6" t="str">
        <f>IFERROR(INDEX([1]!tblSchedule[DLC],MATCH(tblTeamSch[[#This Row],[Game Num]],[1]!tblSchedule[GameNum],0)),"")</f>
        <v>8B3</v>
      </c>
      <c r="G1925" s="7" t="str">
        <f>IFERROR(INDEX([1]!tblSchedule[Facility],MATCH(tblTeamSch[[#This Row],[Game Num]],[1]!tblSchedule[GameNum],0)),"")</f>
        <v>Ascension Gym</v>
      </c>
      <c r="H1925" s="8">
        <f>IFERROR(INDEX([1]!tblSchedule[Game Date],MATCH(tblTeamSch[[#This Row],[Game Num]],[1]!tblSchedule[GameNum],0)),"")</f>
        <v>46026</v>
      </c>
      <c r="I1925" s="9">
        <f>IFERROR(INDEX([1]!tblSchedule[Game Time],MATCH(tblTeamSch[[#This Row],[Game Num]],[1]!tblSchedule[GameNum],0)),"")</f>
        <v>0.625</v>
      </c>
      <c r="J1925" s="10" t="str">
        <f>IFERROR(INDEX([1]!tblTeams[Organization],MATCH(tblTeamSch[[#This Row],[Team]],[1]!tblTeams[Team],0)),"")</f>
        <v>St. Michael</v>
      </c>
      <c r="K1925" s="10" t="str">
        <f>IFERROR(INDEX([1]!tblOrg[Abbr],MATCH(tblTeamSch[[#This Row],[Org]],[1]!tblOrg[Organization],0)),"")</f>
        <v>Mich</v>
      </c>
      <c r="L1925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5" s="10" t="str">
        <f>IFERROR(INDEX(IF(tblTeamSch[[#This Row],[1vs2]]=1,[1]!tblSchedule[Team 2 Name],[1]!tblSchedule[Team 1 Name]),MATCH(tblTeamSch[[#This Row],[Game Num]],[1]!tblSchedule[GameNum],0)),"")</f>
        <v>St Patrick BB 8Boys #3</v>
      </c>
      <c r="N1925" s="6"/>
      <c r="O1925" s="6"/>
      <c r="P1925" s="6"/>
      <c r="Q1925" s="6">
        <f>INDEX([1]!tblSchedule[Home Game],MATCH(tblTeamSch[[#This Row],[Game Num]],[1]!tblSchedule[GameNum],0))</f>
        <v>0</v>
      </c>
      <c r="R1925" s="7" t="e">
        <f>IF(COUNTIFS(tblTeamSch[Team],tblTeamSch[[#This Row],[Team]],#REF!,1)&gt;1,"Y","")</f>
        <v>#REF!</v>
      </c>
      <c r="S1925" s="6">
        <f>INDEX([1]!tblLoc[Score],MATCH(INDEX([1]!tblOrg[Loc],MATCH(tblTeamSch[[#This Row],[Org]],[1]!tblOrg[Organization],0)),[1]!tblLoc[Loc],0))</f>
        <v>7</v>
      </c>
      <c r="T1925" s="6" t="e">
        <f>INDEX([1]!tblLoc[Score],MATCH(INDEX([1]!tblOrg[Loc],MATCH(#REF!,[1]!tblOrg[Abbr],0)),[1]!tblLoc[Loc],0))</f>
        <v>#REF!</v>
      </c>
      <c r="U1925" s="6">
        <f>IFERROR(INDEX([1]!tblLoc[Score],MATCH(INDEX([1]!tblOrg[Loc],MATCH(INDEX(FacList,MATCH(tblTeamSch[[#This Row],[Facility]],INDEX(FacList,,1),0),3),[1]!tblOrg[Org Num],0)),[1]!tblLoc[Loc],0)),"")</f>
        <v>0</v>
      </c>
      <c r="V1925" s="6">
        <f>IF(OR(tblTeamSch[[#This Row],[Court]]="",tblTeamSch[[#This Row],[Home]]&gt;0),0,IF(tblTeamSch[[#This Row],[Court]]&lt;10,0,IF(tblTeamSch[[#This Row],[Home Court]]=10,0,10)))</f>
        <v>0</v>
      </c>
      <c r="W1925" s="6" t="e">
        <f>COUNTIFS(tblTeamSch[Travel Score for Game],10,tblTeamSch[Home],0,#REF!,#REF!)</f>
        <v>#REF!</v>
      </c>
      <c r="X1925" s="6" t="str">
        <f>IFERROR(INDEX(tblTeamSch[Overall Travel Score],MATCH(tblTeamSch[[#This Row],[Opponent]],tblTeamSch[Team],0)),"")</f>
        <v/>
      </c>
      <c r="Y1925" s="6" cm="1">
        <f t="array" ref="Y1925">IF(Y1924="Num",1,IF(Y1924="","",IF(Y1924+1&gt;TotalNumRegGames*2,"",Y1924+1)))</f>
        <v>1924</v>
      </c>
    </row>
    <row r="1926" spans="1:25" ht="13.35" customHeight="1" x14ac:dyDescent="0.3">
      <c r="A1926" s="6" cm="1">
        <f t="array" ref="A19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188</v>
      </c>
      <c r="B1926" s="6" cm="1">
        <f t="array" ref="B19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26" s="6">
        <f>IFERROR(INDEX([1]!tblSchedule[Week Game Scheduled],MATCH(tblTeamSch[[#This Row],[Game Num]],[1]!tblSchedule[GameNum],0)),"")</f>
        <v>7</v>
      </c>
      <c r="D1926" s="6">
        <f>IFERROR(INDEX([1]!tblSchedule[Round],MATCH(tblTeamSch[[#This Row],[Game Num]],[1]!tblSchedule[GameNum],0)),"")</f>
        <v>4</v>
      </c>
      <c r="E1926" s="6">
        <f>IFERROR(INDEX([1]!tblSchedule[Rnd Sch],MATCH(tblTeamSch[[#This Row],[Game Num]],[1]!tblSchedule[GameNum],0)),"")</f>
        <v>4</v>
      </c>
      <c r="F1926" s="6" t="str">
        <f>IFERROR(INDEX([1]!tblSchedule[DLC],MATCH(tblTeamSch[[#This Row],[Game Num]],[1]!tblSchedule[GameNum],0)),"")</f>
        <v>8B3</v>
      </c>
      <c r="G1926" s="7" t="str">
        <f>IFERROR(INDEX([1]!tblSchedule[Facility],MATCH(tblTeamSch[[#This Row],[Game Num]],[1]!tblSchedule[GameNum],0)),"")</f>
        <v>St Lawrence</v>
      </c>
      <c r="H1926" s="8">
        <f>IFERROR(INDEX([1]!tblSchedule[Game Date],MATCH(tblTeamSch[[#This Row],[Game Num]],[1]!tblSchedule[GameNum],0)),"")</f>
        <v>46033</v>
      </c>
      <c r="I1926" s="9">
        <f>IFERROR(INDEX([1]!tblSchedule[Game Time],MATCH(tblTeamSch[[#This Row],[Game Num]],[1]!tblSchedule[GameNum],0)),"")</f>
        <v>0.625</v>
      </c>
      <c r="J1926" s="10" t="str">
        <f>IFERROR(INDEX([1]!tblTeams[Organization],MATCH(tblTeamSch[[#This Row],[Team]],[1]!tblTeams[Team],0)),"")</f>
        <v>St. Michael</v>
      </c>
      <c r="K1926" s="10" t="str">
        <f>IFERROR(INDEX([1]!tblOrg[Abbr],MATCH(tblTeamSch[[#This Row],[Org]],[1]!tblOrg[Organization],0)),"")</f>
        <v>Mich</v>
      </c>
      <c r="L1926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6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1926" s="6"/>
      <c r="O1926" s="6"/>
      <c r="P1926" s="6"/>
      <c r="Q1926" s="6">
        <f>INDEX([1]!tblSchedule[Home Game],MATCH(tblTeamSch[[#This Row],[Game Num]],[1]!tblSchedule[GameNum],0))</f>
        <v>1</v>
      </c>
      <c r="R1926" s="7" t="e">
        <f>IF(COUNTIFS(tblTeamSch[Team],tblTeamSch[[#This Row],[Team]],#REF!,1)&gt;1,"Y","")</f>
        <v>#REF!</v>
      </c>
      <c r="S1926" s="6">
        <f>INDEX([1]!tblLoc[Score],MATCH(INDEX([1]!tblOrg[Loc],MATCH(tblTeamSch[[#This Row],[Org]],[1]!tblOrg[Organization],0)),[1]!tblLoc[Loc],0))</f>
        <v>7</v>
      </c>
      <c r="T1926" s="6" t="e">
        <f>INDEX([1]!tblLoc[Score],MATCH(INDEX([1]!tblOrg[Loc],MATCH(#REF!,[1]!tblOrg[Abbr],0)),[1]!tblLoc[Loc],0))</f>
        <v>#REF!</v>
      </c>
      <c r="U1926" s="6">
        <f>IFERROR(INDEX([1]!tblLoc[Score],MATCH(INDEX([1]!tblOrg[Loc],MATCH(INDEX(FacList,MATCH(tblTeamSch[[#This Row],[Facility]],INDEX(FacList,,1),0),3),[1]!tblOrg[Org Num],0)),[1]!tblLoc[Loc],0)),"")</f>
        <v>10</v>
      </c>
      <c r="V1926" s="6">
        <f>IF(OR(tblTeamSch[[#This Row],[Court]]="",tblTeamSch[[#This Row],[Home]]&gt;0),0,IF(tblTeamSch[[#This Row],[Court]]&lt;10,0,IF(tblTeamSch[[#This Row],[Home Court]]=10,0,10)))</f>
        <v>0</v>
      </c>
      <c r="W1926" s="6" t="e">
        <f>COUNTIFS(tblTeamSch[Travel Score for Game],10,tblTeamSch[Home],0,#REF!,#REF!)</f>
        <v>#REF!</v>
      </c>
      <c r="X1926" s="6" t="str">
        <f>IFERROR(INDEX(tblTeamSch[Overall Travel Score],MATCH(tblTeamSch[[#This Row],[Opponent]],tblTeamSch[Team],0)),"")</f>
        <v/>
      </c>
      <c r="Y1926" s="6" cm="1">
        <f t="array" ref="Y1926">IF(Y1925="Num",1,IF(Y1925="","",IF(Y1925+1&gt;TotalNumRegGames*2,"",Y1925+1)))</f>
        <v>1925</v>
      </c>
    </row>
    <row r="1927" spans="1:25" ht="13.35" customHeight="1" x14ac:dyDescent="0.3">
      <c r="A1927" s="6" cm="1">
        <f t="array" ref="A19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197</v>
      </c>
      <c r="B1927" s="6" cm="1">
        <f t="array" ref="B19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7" s="6">
        <f>IFERROR(INDEX([1]!tblSchedule[Week Game Scheduled],MATCH(tblTeamSch[[#This Row],[Game Num]],[1]!tblSchedule[GameNum],0)),"")</f>
        <v>8</v>
      </c>
      <c r="D1927" s="6">
        <f>IFERROR(INDEX([1]!tblSchedule[Round],MATCH(tblTeamSch[[#This Row],[Game Num]],[1]!tblSchedule[GameNum],0)),"")</f>
        <v>5</v>
      </c>
      <c r="E1927" s="6">
        <f>IFERROR(INDEX([1]!tblSchedule[Rnd Sch],MATCH(tblTeamSch[[#This Row],[Game Num]],[1]!tblSchedule[GameNum],0)),"")</f>
        <v>5</v>
      </c>
      <c r="F1927" s="6" t="str">
        <f>IFERROR(INDEX([1]!tblSchedule[DLC],MATCH(tblTeamSch[[#This Row],[Game Num]],[1]!tblSchedule[GameNum],0)),"")</f>
        <v>8B3</v>
      </c>
      <c r="G1927" s="7" t="str">
        <f>IFERROR(INDEX([1]!tblSchedule[Facility],MATCH(tblTeamSch[[#This Row],[Game Num]],[1]!tblSchedule[GameNum],0)),"")</f>
        <v>St. Athanasius Hornets Nest (gym)</v>
      </c>
      <c r="H1927" s="8">
        <f>IFERROR(INDEX([1]!tblSchedule[Game Date],MATCH(tblTeamSch[[#This Row],[Game Num]],[1]!tblSchedule[GameNum],0)),"")</f>
        <v>46040</v>
      </c>
      <c r="I1927" s="9">
        <f>IFERROR(INDEX([1]!tblSchedule[Game Time],MATCH(tblTeamSch[[#This Row],[Game Num]],[1]!tblSchedule[GameNum],0)),"")</f>
        <v>0.66666666666666663</v>
      </c>
      <c r="J1927" s="10" t="str">
        <f>IFERROR(INDEX([1]!tblTeams[Organization],MATCH(tblTeamSch[[#This Row],[Team]],[1]!tblTeams[Team],0)),"")</f>
        <v>St. Michael</v>
      </c>
      <c r="K1927" s="10" t="str">
        <f>IFERROR(INDEX([1]!tblOrg[Abbr],MATCH(tblTeamSch[[#This Row],[Org]],[1]!tblOrg[Organization],0)),"")</f>
        <v>Mich</v>
      </c>
      <c r="L1927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7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1927" s="6"/>
      <c r="O1927" s="6"/>
      <c r="P1927" s="6"/>
      <c r="Q1927" s="6">
        <f>INDEX([1]!tblSchedule[Home Game],MATCH(tblTeamSch[[#This Row],[Game Num]],[1]!tblSchedule[GameNum],0))</f>
        <v>0</v>
      </c>
      <c r="R1927" s="7" t="e">
        <f>IF(COUNTIFS(tblTeamSch[Team],tblTeamSch[[#This Row],[Team]],#REF!,1)&gt;1,"Y","")</f>
        <v>#REF!</v>
      </c>
      <c r="S1927" s="6">
        <f>INDEX([1]!tblLoc[Score],MATCH(INDEX([1]!tblOrg[Loc],MATCH(tblTeamSch[[#This Row],[Org]],[1]!tblOrg[Organization],0)),[1]!tblLoc[Loc],0))</f>
        <v>7</v>
      </c>
      <c r="T1927" s="6" t="e">
        <f>INDEX([1]!tblLoc[Score],MATCH(INDEX([1]!tblOrg[Loc],MATCH(#REF!,[1]!tblOrg[Abbr],0)),[1]!tblLoc[Loc],0))</f>
        <v>#REF!</v>
      </c>
      <c r="U1927" s="6">
        <f>IFERROR(INDEX([1]!tblLoc[Score],MATCH(INDEX([1]!tblOrg[Loc],MATCH(INDEX(FacList,MATCH(tblTeamSch[[#This Row],[Facility]],INDEX(FacList,,1),0),3),[1]!tblOrg[Org Num],0)),[1]!tblLoc[Loc],0)),"")</f>
        <v>7</v>
      </c>
      <c r="V1927" s="6">
        <f>IF(OR(tblTeamSch[[#This Row],[Court]]="",tblTeamSch[[#This Row],[Home]]&gt;0),0,IF(tblTeamSch[[#This Row],[Court]]&lt;10,0,IF(tblTeamSch[[#This Row],[Home Court]]=10,0,10)))</f>
        <v>0</v>
      </c>
      <c r="W1927" s="6" t="e">
        <f>COUNTIFS(tblTeamSch[Travel Score for Game],10,tblTeamSch[Home],0,#REF!,#REF!)</f>
        <v>#REF!</v>
      </c>
      <c r="X1927" s="6" t="str">
        <f>IFERROR(INDEX(tblTeamSch[Overall Travel Score],MATCH(tblTeamSch[[#This Row],[Opponent]],tblTeamSch[Team],0)),"")</f>
        <v/>
      </c>
      <c r="Y1927" s="6" cm="1">
        <f t="array" ref="Y1927">IF(Y1926="Num",1,IF(Y1926="","",IF(Y1926+1&gt;TotalNumRegGames*2,"",Y1926+1)))</f>
        <v>1926</v>
      </c>
    </row>
    <row r="1928" spans="1:25" ht="13.35" customHeight="1" x14ac:dyDescent="0.3">
      <c r="A1928" s="6" cm="1">
        <f t="array" ref="A19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208</v>
      </c>
      <c r="B1928" s="6" cm="1">
        <f t="array" ref="B19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8" s="6">
        <f>IFERROR(INDEX([1]!tblSchedule[Week Game Scheduled],MATCH(tblTeamSch[[#This Row],[Game Num]],[1]!tblSchedule[GameNum],0)),"")</f>
        <v>9</v>
      </c>
      <c r="D1928" s="6">
        <f>IFERROR(INDEX([1]!tblSchedule[Round],MATCH(tblTeamSch[[#This Row],[Game Num]],[1]!tblSchedule[GameNum],0)),"")</f>
        <v>6</v>
      </c>
      <c r="E1928" s="6">
        <f>IFERROR(INDEX([1]!tblSchedule[Rnd Sch],MATCH(tblTeamSch[[#This Row],[Game Num]],[1]!tblSchedule[GameNum],0)),"")</f>
        <v>6</v>
      </c>
      <c r="F1928" s="6" t="str">
        <f>IFERROR(INDEX([1]!tblSchedule[DLC],MATCH(tblTeamSch[[#This Row],[Game Num]],[1]!tblSchedule[GameNum],0)),"")</f>
        <v>8B3</v>
      </c>
      <c r="G1928" s="7" t="str">
        <f>IFERROR(INDEX([1]!tblSchedule[Facility],MATCH(tblTeamSch[[#This Row],[Game Num]],[1]!tblSchedule[GameNum],0)),"")</f>
        <v>St. John Paul II Community Center (Gym)</v>
      </c>
      <c r="H1928" s="8">
        <f>IFERROR(INDEX([1]!tblSchedule[Game Date],MATCH(tblTeamSch[[#This Row],[Game Num]],[1]!tblSchedule[GameNum],0)),"")</f>
        <v>46047</v>
      </c>
      <c r="I1928" s="9">
        <f>IFERROR(INDEX([1]!tblSchedule[Game Time],MATCH(tblTeamSch[[#This Row],[Game Num]],[1]!tblSchedule[GameNum],0)),"")</f>
        <v>0.625</v>
      </c>
      <c r="J1928" s="10" t="str">
        <f>IFERROR(INDEX([1]!tblTeams[Organization],MATCH(tblTeamSch[[#This Row],[Team]],[1]!tblTeams[Team],0)),"")</f>
        <v>St. Michael</v>
      </c>
      <c r="K1928" s="10" t="str">
        <f>IFERROR(INDEX([1]!tblOrg[Abbr],MATCH(tblTeamSch[[#This Row],[Org]],[1]!tblOrg[Organization],0)),"")</f>
        <v>Mich</v>
      </c>
      <c r="L1928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8" s="10" t="str">
        <f>IFERROR(INDEX(IF(tblTeamSch[[#This Row],[1vs2]]=1,[1]!tblSchedule[Team 2 Name],[1]!tblSchedule[Team 1 Name]),MATCH(tblTeamSch[[#This Row],[Game Num]],[1]!tblSchedule[GameNum],0)),"")</f>
        <v>St. Albert BB 8B#3 Gold</v>
      </c>
      <c r="N1928" s="6"/>
      <c r="O1928" s="6"/>
      <c r="P1928" s="6"/>
      <c r="Q1928" s="6">
        <f>INDEX([1]!tblSchedule[Home Game],MATCH(tblTeamSch[[#This Row],[Game Num]],[1]!tblSchedule[GameNum],0))</f>
        <v>0</v>
      </c>
      <c r="R1928" s="7" t="e">
        <f>IF(COUNTIFS(tblTeamSch[Team],tblTeamSch[[#This Row],[Team]],#REF!,1)&gt;1,"Y","")</f>
        <v>#REF!</v>
      </c>
      <c r="S1928" s="6">
        <f>INDEX([1]!tblLoc[Score],MATCH(INDEX([1]!tblOrg[Loc],MATCH(tblTeamSch[[#This Row],[Org]],[1]!tblOrg[Organization],0)),[1]!tblLoc[Loc],0))</f>
        <v>7</v>
      </c>
      <c r="T1928" s="6" t="e">
        <f>INDEX([1]!tblLoc[Score],MATCH(INDEX([1]!tblOrg[Loc],MATCH(#REF!,[1]!tblOrg[Abbr],0)),[1]!tblLoc[Loc],0))</f>
        <v>#REF!</v>
      </c>
      <c r="U1928" s="6">
        <f>IFERROR(INDEX([1]!tblLoc[Score],MATCH(INDEX([1]!tblOrg[Loc],MATCH(INDEX(FacList,MATCH(tblTeamSch[[#This Row],[Facility]],INDEX(FacList,,1),0),3),[1]!tblOrg[Org Num],0)),[1]!tblLoc[Loc],0)),"")</f>
        <v>0</v>
      </c>
      <c r="V1928" s="6">
        <f>IF(OR(tblTeamSch[[#This Row],[Court]]="",tblTeamSch[[#This Row],[Home]]&gt;0),0,IF(tblTeamSch[[#This Row],[Court]]&lt;10,0,IF(tblTeamSch[[#This Row],[Home Court]]=10,0,10)))</f>
        <v>0</v>
      </c>
      <c r="W1928" s="6" t="e">
        <f>COUNTIFS(tblTeamSch[Travel Score for Game],10,tblTeamSch[Home],0,#REF!,#REF!)</f>
        <v>#REF!</v>
      </c>
      <c r="X1928" s="6" t="str">
        <f>IFERROR(INDEX(tblTeamSch[Overall Travel Score],MATCH(tblTeamSch[[#This Row],[Opponent]],tblTeamSch[Team],0)),"")</f>
        <v/>
      </c>
      <c r="Y1928" s="6" cm="1">
        <f t="array" ref="Y1928">IF(Y1927="Num",1,IF(Y1927="","",IF(Y1927+1&gt;TotalNumRegGames*2,"",Y1927+1)))</f>
        <v>1927</v>
      </c>
    </row>
    <row r="1929" spans="1:25" ht="13.35" customHeight="1" x14ac:dyDescent="0.3">
      <c r="A1929" s="6" cm="1">
        <f t="array" ref="A19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217</v>
      </c>
      <c r="B1929" s="6" cm="1">
        <f t="array" ref="B19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29" s="6">
        <f>IFERROR(INDEX([1]!tblSchedule[Week Game Scheduled],MATCH(tblTeamSch[[#This Row],[Game Num]],[1]!tblSchedule[GameNum],0)),"")</f>
        <v>10</v>
      </c>
      <c r="D1929" s="6">
        <f>IFERROR(INDEX([1]!tblSchedule[Round],MATCH(tblTeamSch[[#This Row],[Game Num]],[1]!tblSchedule[GameNum],0)),"")</f>
        <v>7</v>
      </c>
      <c r="E1929" s="6">
        <f>IFERROR(INDEX([1]!tblSchedule[Rnd Sch],MATCH(tblTeamSch[[#This Row],[Game Num]],[1]!tblSchedule[GameNum],0)),"")</f>
        <v>7</v>
      </c>
      <c r="F1929" s="6" t="str">
        <f>IFERROR(INDEX([1]!tblSchedule[DLC],MATCH(tblTeamSch[[#This Row],[Game Num]],[1]!tblSchedule[GameNum],0)),"")</f>
        <v>8B3</v>
      </c>
      <c r="G1929" s="7" t="str">
        <f>IFERROR(INDEX([1]!tblSchedule[Facility],MATCH(tblTeamSch[[#This Row],[Game Num]],[1]!tblSchedule[GameNum],0)),"")</f>
        <v>Mary Queen of Peace</v>
      </c>
      <c r="H1929" s="8">
        <f>IFERROR(INDEX([1]!tblSchedule[Game Date],MATCH(tblTeamSch[[#This Row],[Game Num]],[1]!tblSchedule[GameNum],0)),"")</f>
        <v>46054</v>
      </c>
      <c r="I1929" s="9">
        <f>IFERROR(INDEX([1]!tblSchedule[Game Time],MATCH(tblTeamSch[[#This Row],[Game Num]],[1]!tblSchedule[GameNum],0)),"")</f>
        <v>0.58333333333333337</v>
      </c>
      <c r="J1929" s="10" t="str">
        <f>IFERROR(INDEX([1]!tblTeams[Organization],MATCH(tblTeamSch[[#This Row],[Team]],[1]!tblTeams[Team],0)),"")</f>
        <v>St. Michael</v>
      </c>
      <c r="K1929" s="10" t="str">
        <f>IFERROR(INDEX([1]!tblOrg[Abbr],MATCH(tblTeamSch[[#This Row],[Org]],[1]!tblOrg[Organization],0)),"")</f>
        <v>Mich</v>
      </c>
      <c r="L1929" s="10" t="str">
        <f>IFERROR(INDEX(IF(tblTeamSch[[#This Row],[1vs2]]=1,[1]!tblSchedule[Team 1 Name],[1]!tblSchedule[Team 2 Name]),MATCH(tblTeamSch[[#This Row],[Game Num]],[1]!tblSchedule[GameNum],0)),"")</f>
        <v>St Michael BB 8B#3 White</v>
      </c>
      <c r="M1929" s="10" t="str">
        <f>IFERROR(INDEX(IF(tblTeamSch[[#This Row],[1vs2]]=1,[1]!tblSchedule[Team 2 Name],[1]!tblSchedule[Team 1 Name]),MATCH(tblTeamSch[[#This Row],[Game Num]],[1]!tblSchedule[GameNum],0)),"")</f>
        <v>Holy Trinity BB 7/8B Red</v>
      </c>
      <c r="N1929" s="6"/>
      <c r="O1929" s="6"/>
      <c r="P1929" s="6"/>
      <c r="Q1929" s="6">
        <f>INDEX([1]!tblSchedule[Home Game],MATCH(tblTeamSch[[#This Row],[Game Num]],[1]!tblSchedule[GameNum],0))</f>
        <v>0</v>
      </c>
      <c r="R1929" s="7" t="e">
        <f>IF(COUNTIFS(tblTeamSch[Team],tblTeamSch[[#This Row],[Team]],#REF!,1)&gt;1,"Y","")</f>
        <v>#REF!</v>
      </c>
      <c r="S1929" s="6">
        <f>INDEX([1]!tblLoc[Score],MATCH(INDEX([1]!tblOrg[Loc],MATCH(tblTeamSch[[#This Row],[Org]],[1]!tblOrg[Organization],0)),[1]!tblLoc[Loc],0))</f>
        <v>7</v>
      </c>
      <c r="T1929" s="6" t="e">
        <f>INDEX([1]!tblLoc[Score],MATCH(INDEX([1]!tblOrg[Loc],MATCH(#REF!,[1]!tblOrg[Abbr],0)),[1]!tblLoc[Loc],0))</f>
        <v>#REF!</v>
      </c>
      <c r="U1929" s="6">
        <f>IFERROR(INDEX([1]!tblLoc[Score],MATCH(INDEX([1]!tblOrg[Loc],MATCH(INDEX(FacList,MATCH(tblTeamSch[[#This Row],[Facility]],INDEX(FacList,,1),0),3),[1]!tblOrg[Org Num],0)),[1]!tblLoc[Loc],0)),"")</f>
        <v>10</v>
      </c>
      <c r="V1929" s="6">
        <f>IF(OR(tblTeamSch[[#This Row],[Court]]="",tblTeamSch[[#This Row],[Home]]&gt;0),0,IF(tblTeamSch[[#This Row],[Court]]&lt;10,0,IF(tblTeamSch[[#This Row],[Home Court]]=10,0,10)))</f>
        <v>10</v>
      </c>
      <c r="W1929" s="6" t="e">
        <f>COUNTIFS(tblTeamSch[Travel Score for Game],10,tblTeamSch[Home],0,#REF!,#REF!)</f>
        <v>#REF!</v>
      </c>
      <c r="X1929" s="6" t="str">
        <f>IFERROR(INDEX(tblTeamSch[Overall Travel Score],MATCH(tblTeamSch[[#This Row],[Opponent]],tblTeamSch[Team],0)),"")</f>
        <v/>
      </c>
      <c r="Y1929" s="6" cm="1">
        <f t="array" ref="Y1929">IF(Y1928="Num",1,IF(Y1928="","",IF(Y1928+1&gt;TotalNumRegGames*2,"",Y1928+1)))</f>
        <v>1928</v>
      </c>
    </row>
    <row r="1930" spans="1:25" ht="13.35" customHeight="1" x14ac:dyDescent="0.3">
      <c r="A1930" s="6" cm="1">
        <f t="array" ref="A19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743</v>
      </c>
      <c r="B1930" s="6" cm="1">
        <f t="array" ref="B19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30" s="6">
        <f>IFERROR(INDEX([1]!tblSchedule[Week Game Scheduled],MATCH(tblTeamSch[[#This Row],[Game Num]],[1]!tblSchedule[GameNum],0)),"")</f>
        <v>49</v>
      </c>
      <c r="D1930" s="6">
        <f>IFERROR(INDEX([1]!tblSchedule[Round],MATCH(tblTeamSch[[#This Row],[Game Num]],[1]!tblSchedule[GameNum],0)),"")</f>
        <v>1</v>
      </c>
      <c r="E1930" s="6">
        <f>IFERROR(INDEX([1]!tblSchedule[Rnd Sch],MATCH(tblTeamSch[[#This Row],[Game Num]],[1]!tblSchedule[GameNum],0)),"")</f>
        <v>1</v>
      </c>
      <c r="F1930" s="6" t="str">
        <f>IFERROR(INDEX([1]!tblSchedule[DLC],MATCH(tblTeamSch[[#This Row],[Game Num]],[1]!tblSchedule[GameNum],0)),"")</f>
        <v>8G1AA</v>
      </c>
      <c r="G1930" s="7" t="str">
        <f>IFERROR(INDEX([1]!tblSchedule[Facility],MATCH(tblTeamSch[[#This Row],[Game Num]],[1]!tblSchedule[GameNum],0)),"")</f>
        <v>St. Athanasius Hornets Nest (gym)</v>
      </c>
      <c r="H1930" s="8">
        <f>IFERROR(INDEX([1]!tblSchedule[Game Date],MATCH(tblTeamSch[[#This Row],[Game Num]],[1]!tblSchedule[GameNum],0)),"")</f>
        <v>45997</v>
      </c>
      <c r="I1930" s="9">
        <f>IFERROR(INDEX([1]!tblSchedule[Game Time],MATCH(tblTeamSch[[#This Row],[Game Num]],[1]!tblSchedule[GameNum],0)),"")</f>
        <v>0.41666666666666669</v>
      </c>
      <c r="J1930" s="10" t="str">
        <f>IFERROR(INDEX([1]!tblTeams[Organization],MATCH(tblTeamSch[[#This Row],[Team]],[1]!tblTeams[Team],0)),"")</f>
        <v>St. Michael</v>
      </c>
      <c r="K1930" s="10" t="str">
        <f>IFERROR(INDEX([1]!tblOrg[Abbr],MATCH(tblTeamSch[[#This Row],[Org]],[1]!tblOrg[Organization],0)),"")</f>
        <v>Mich</v>
      </c>
      <c r="L1930" s="10" t="str">
        <f>IFERROR(INDEX(IF(tblTeamSch[[#This Row],[1vs2]]=1,[1]!tblSchedule[Team 1 Name],[1]!tblSchedule[Team 2 Name]),MATCH(tblTeamSch[[#This Row],[Game Num]],[1]!tblSchedule[GameNum],0)),"")</f>
        <v>St Michael BB 8G#1</v>
      </c>
      <c r="M1930" s="10" t="str">
        <f>IFERROR(INDEX(IF(tblTeamSch[[#This Row],[1vs2]]=1,[1]!tblSchedule[Team 2 Name],[1]!tblSchedule[Team 1 Name]),MATCH(tblTeamSch[[#This Row],[Game Num]],[1]!tblSchedule[GameNum],0)),"")</f>
        <v>St. Albert BB 8G#1</v>
      </c>
      <c r="N1930" s="6"/>
      <c r="O1930" s="6"/>
      <c r="P1930" s="6"/>
      <c r="Q1930" s="6">
        <f>INDEX([1]!tblSchedule[Home Game],MATCH(tblTeamSch[[#This Row],[Game Num]],[1]!tblSchedule[GameNum],0))</f>
        <v>0</v>
      </c>
      <c r="R1930" s="7" t="e">
        <f>IF(COUNTIFS(tblTeamSch[Team],tblTeamSch[[#This Row],[Team]],#REF!,1)&gt;1,"Y","")</f>
        <v>#REF!</v>
      </c>
      <c r="S1930" s="6">
        <f>INDEX([1]!tblLoc[Score],MATCH(INDEX([1]!tblOrg[Loc],MATCH(tblTeamSch[[#This Row],[Org]],[1]!tblOrg[Organization],0)),[1]!tblLoc[Loc],0))</f>
        <v>7</v>
      </c>
      <c r="T1930" s="6" t="e">
        <f>INDEX([1]!tblLoc[Score],MATCH(INDEX([1]!tblOrg[Loc],MATCH(#REF!,[1]!tblOrg[Abbr],0)),[1]!tblLoc[Loc],0))</f>
        <v>#REF!</v>
      </c>
      <c r="U1930" s="6">
        <f>IFERROR(INDEX([1]!tblLoc[Score],MATCH(INDEX([1]!tblOrg[Loc],MATCH(INDEX(FacList,MATCH(tblTeamSch[[#This Row],[Facility]],INDEX(FacList,,1),0),3),[1]!tblOrg[Org Num],0)),[1]!tblLoc[Loc],0)),"")</f>
        <v>7</v>
      </c>
      <c r="V1930" s="6">
        <f>IF(OR(tblTeamSch[[#This Row],[Court]]="",tblTeamSch[[#This Row],[Home]]&gt;0),0,IF(tblTeamSch[[#This Row],[Court]]&lt;10,0,IF(tblTeamSch[[#This Row],[Home Court]]=10,0,10)))</f>
        <v>0</v>
      </c>
      <c r="W1930" s="6" t="e">
        <f>COUNTIFS(tblTeamSch[Travel Score for Game],10,tblTeamSch[Home],0,#REF!,#REF!)</f>
        <v>#REF!</v>
      </c>
      <c r="X1930" s="6" t="str">
        <f>IFERROR(INDEX(tblTeamSch[Overall Travel Score],MATCH(tblTeamSch[[#This Row],[Opponent]],tblTeamSch[Team],0)),"")</f>
        <v/>
      </c>
      <c r="Y1930" s="6" cm="1">
        <f t="array" ref="Y1930">IF(Y1929="Num",1,IF(Y1929="","",IF(Y1929+1&gt;TotalNumRegGames*2,"",Y1929+1)))</f>
        <v>1929</v>
      </c>
    </row>
    <row r="1931" spans="1:25" ht="13.35" customHeight="1" x14ac:dyDescent="0.3">
      <c r="A1931" s="6" cm="1">
        <f t="array" ref="A19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749</v>
      </c>
      <c r="B1931" s="6" cm="1">
        <f t="array" ref="B19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1" s="6">
        <f>IFERROR(INDEX([1]!tblSchedule[Week Game Scheduled],MATCH(tblTeamSch[[#This Row],[Game Num]],[1]!tblSchedule[GameNum],0)),"")</f>
        <v>51</v>
      </c>
      <c r="D1931" s="6">
        <f>IFERROR(INDEX([1]!tblSchedule[Round],MATCH(tblTeamSch[[#This Row],[Game Num]],[1]!tblSchedule[GameNum],0)),"")</f>
        <v>2</v>
      </c>
      <c r="E1931" s="6">
        <f>IFERROR(INDEX([1]!tblSchedule[Rnd Sch],MATCH(tblTeamSch[[#This Row],[Game Num]],[1]!tblSchedule[GameNum],0)),"")</f>
        <v>2</v>
      </c>
      <c r="F1931" s="6" t="str">
        <f>IFERROR(INDEX([1]!tblSchedule[DLC],MATCH(tblTeamSch[[#This Row],[Game Num]],[1]!tblSchedule[GameNum],0)),"")</f>
        <v>8G1AA</v>
      </c>
      <c r="G1931" s="7" t="str">
        <f>IFERROR(INDEX([1]!tblSchedule[Facility],MATCH(tblTeamSch[[#This Row],[Game Num]],[1]!tblSchedule[GameNum],0)),"")</f>
        <v>Saint Bernard Parish Hall</v>
      </c>
      <c r="H1931" s="8">
        <f>IFERROR(INDEX([1]!tblSchedule[Game Date],MATCH(tblTeamSch[[#This Row],[Game Num]],[1]!tblSchedule[GameNum],0)),"")</f>
        <v>46005</v>
      </c>
      <c r="I1931" s="9">
        <f>IFERROR(INDEX([1]!tblSchedule[Game Time],MATCH(tblTeamSch[[#This Row],[Game Num]],[1]!tblSchedule[GameNum],0)),"")</f>
        <v>0.58333333333333337</v>
      </c>
      <c r="J1931" s="10" t="str">
        <f>IFERROR(INDEX([1]!tblTeams[Organization],MATCH(tblTeamSch[[#This Row],[Team]],[1]!tblTeams[Team],0)),"")</f>
        <v>St. Michael</v>
      </c>
      <c r="K1931" s="10" t="str">
        <f>IFERROR(INDEX([1]!tblOrg[Abbr],MATCH(tblTeamSch[[#This Row],[Org]],[1]!tblOrg[Organization],0)),"")</f>
        <v>Mich</v>
      </c>
      <c r="L1931" s="10" t="str">
        <f>IFERROR(INDEX(IF(tblTeamSch[[#This Row],[1vs2]]=1,[1]!tblSchedule[Team 1 Name],[1]!tblSchedule[Team 2 Name]),MATCH(tblTeamSch[[#This Row],[Game Num]],[1]!tblSchedule[GameNum],0)),"")</f>
        <v>St Michael BB 8G#1</v>
      </c>
      <c r="M1931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1931" s="6"/>
      <c r="O1931" s="6"/>
      <c r="P1931" s="6"/>
      <c r="Q1931" s="6">
        <f>INDEX([1]!tblSchedule[Home Game],MATCH(tblTeamSch[[#This Row],[Game Num]],[1]!tblSchedule[GameNum],0))</f>
        <v>0</v>
      </c>
      <c r="R1931" s="7" t="e">
        <f>IF(COUNTIFS(tblTeamSch[Team],tblTeamSch[[#This Row],[Team]],#REF!,1)&gt;1,"Y","")</f>
        <v>#REF!</v>
      </c>
      <c r="S1931" s="6">
        <f>INDEX([1]!tblLoc[Score],MATCH(INDEX([1]!tblOrg[Loc],MATCH(tblTeamSch[[#This Row],[Org]],[1]!tblOrg[Organization],0)),[1]!tblLoc[Loc],0))</f>
        <v>7</v>
      </c>
      <c r="T1931" s="6" t="e">
        <f>INDEX([1]!tblLoc[Score],MATCH(INDEX([1]!tblOrg[Loc],MATCH(#REF!,[1]!tblOrg[Abbr],0)),[1]!tblLoc[Loc],0))</f>
        <v>#REF!</v>
      </c>
      <c r="U1931" s="6">
        <f>IFERROR(INDEX([1]!tblLoc[Score],MATCH(INDEX([1]!tblOrg[Loc],MATCH(INDEX(FacList,MATCH(tblTeamSch[[#This Row],[Facility]],INDEX(FacList,,1),0),3),[1]!tblOrg[Org Num],0)),[1]!tblLoc[Loc],0)),"")</f>
        <v>7</v>
      </c>
      <c r="V1931" s="6">
        <f>IF(OR(tblTeamSch[[#This Row],[Court]]="",tblTeamSch[[#This Row],[Home]]&gt;0),0,IF(tblTeamSch[[#This Row],[Court]]&lt;10,0,IF(tblTeamSch[[#This Row],[Home Court]]=10,0,10)))</f>
        <v>0</v>
      </c>
      <c r="W1931" s="6" t="e">
        <f>COUNTIFS(tblTeamSch[Travel Score for Game],10,tblTeamSch[Home],0,#REF!,#REF!)</f>
        <v>#REF!</v>
      </c>
      <c r="X1931" s="6" t="str">
        <f>IFERROR(INDEX(tblTeamSch[Overall Travel Score],MATCH(tblTeamSch[[#This Row],[Opponent]],tblTeamSch[Team],0)),"")</f>
        <v/>
      </c>
      <c r="Y1931" s="6" cm="1">
        <f t="array" ref="Y1931">IF(Y1930="Num",1,IF(Y1930="","",IF(Y1930+1&gt;TotalNumRegGames*2,"",Y1930+1)))</f>
        <v>1930</v>
      </c>
    </row>
    <row r="1932" spans="1:25" ht="13.35" customHeight="1" x14ac:dyDescent="0.3">
      <c r="A1932" s="6" cm="1">
        <f t="array" ref="A19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754</v>
      </c>
      <c r="B1932" s="6" cm="1">
        <f t="array" ref="B19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2" s="6">
        <f>IFERROR(INDEX([1]!tblSchedule[Week Game Scheduled],MATCH(tblTeamSch[[#This Row],[Game Num]],[1]!tblSchedule[GameNum],0)),"")</f>
        <v>5</v>
      </c>
      <c r="D1932" s="6">
        <f>IFERROR(INDEX([1]!tblSchedule[Round],MATCH(tblTeamSch[[#This Row],[Game Num]],[1]!tblSchedule[GameNum],0)),"")</f>
        <v>3</v>
      </c>
      <c r="E1932" s="6">
        <f>IFERROR(INDEX([1]!tblSchedule[Rnd Sch],MATCH(tblTeamSch[[#This Row],[Game Num]],[1]!tblSchedule[GameNum],0)),"")</f>
        <v>3</v>
      </c>
      <c r="F1932" s="6" t="str">
        <f>IFERROR(INDEX([1]!tblSchedule[DLC],MATCH(tblTeamSch[[#This Row],[Game Num]],[1]!tblSchedule[GameNum],0)),"")</f>
        <v>8G1AA</v>
      </c>
      <c r="G1932" s="7" t="str">
        <f>IFERROR(INDEX([1]!tblSchedule[Facility],MATCH(tblTeamSch[[#This Row],[Game Num]],[1]!tblSchedule[GameNum],0)),"")</f>
        <v>St. Patrick's Celtic Center</v>
      </c>
      <c r="H1932" s="8">
        <f>IFERROR(INDEX([1]!tblSchedule[Game Date],MATCH(tblTeamSch[[#This Row],[Game Num]],[1]!tblSchedule[GameNum],0)),"")</f>
        <v>46025</v>
      </c>
      <c r="I1932" s="9">
        <f>IFERROR(INDEX([1]!tblSchedule[Game Time],MATCH(tblTeamSch[[#This Row],[Game Num]],[1]!tblSchedule[GameNum],0)),"")</f>
        <v>0.375</v>
      </c>
      <c r="J1932" s="10" t="str">
        <f>IFERROR(INDEX([1]!tblTeams[Organization],MATCH(tblTeamSch[[#This Row],[Team]],[1]!tblTeams[Team],0)),"")</f>
        <v>St. Michael</v>
      </c>
      <c r="K1932" s="10" t="str">
        <f>IFERROR(INDEX([1]!tblOrg[Abbr],MATCH(tblTeamSch[[#This Row],[Org]],[1]!tblOrg[Organization],0)),"")</f>
        <v>Mich</v>
      </c>
      <c r="L1932" s="10" t="str">
        <f>IFERROR(INDEX(IF(tblTeamSch[[#This Row],[1vs2]]=1,[1]!tblSchedule[Team 1 Name],[1]!tblSchedule[Team 2 Name]),MATCH(tblTeamSch[[#This Row],[Game Num]],[1]!tblSchedule[GameNum],0)),"")</f>
        <v>St Michael BB 8G#1</v>
      </c>
      <c r="M1932" s="10" t="str">
        <f>IFERROR(INDEX(IF(tblTeamSch[[#This Row],[1vs2]]=1,[1]!tblSchedule[Team 2 Name],[1]!tblSchedule[Team 1 Name]),MATCH(tblTeamSch[[#This Row],[Game Num]],[1]!tblSchedule[GameNum],0)),"")</f>
        <v>St Patrick BB 8G#1</v>
      </c>
      <c r="N1932" s="6"/>
      <c r="O1932" s="6"/>
      <c r="P1932" s="6"/>
      <c r="Q1932" s="6">
        <f>INDEX([1]!tblSchedule[Home Game],MATCH(tblTeamSch[[#This Row],[Game Num]],[1]!tblSchedule[GameNum],0))</f>
        <v>1</v>
      </c>
      <c r="R1932" s="7" t="e">
        <f>IF(COUNTIFS(tblTeamSch[Team],tblTeamSch[[#This Row],[Team]],#REF!,1)&gt;1,"Y","")</f>
        <v>#REF!</v>
      </c>
      <c r="S1932" s="6">
        <f>INDEX([1]!tblLoc[Score],MATCH(INDEX([1]!tblOrg[Loc],MATCH(tblTeamSch[[#This Row],[Org]],[1]!tblOrg[Organization],0)),[1]!tblLoc[Loc],0))</f>
        <v>7</v>
      </c>
      <c r="T1932" s="6" t="e">
        <f>INDEX([1]!tblLoc[Score],MATCH(INDEX([1]!tblOrg[Loc],MATCH(#REF!,[1]!tblOrg[Abbr],0)),[1]!tblLoc[Loc],0))</f>
        <v>#REF!</v>
      </c>
      <c r="U1932" s="6">
        <f>IFERROR(INDEX([1]!tblLoc[Score],MATCH(INDEX([1]!tblOrg[Loc],MATCH(INDEX(FacList,MATCH(tblTeamSch[[#This Row],[Facility]],INDEX(FacList,,1),0),3),[1]!tblOrg[Org Num],0)),[1]!tblLoc[Loc],0)),"")</f>
        <v>4</v>
      </c>
      <c r="V1932" s="6">
        <f>IF(OR(tblTeamSch[[#This Row],[Court]]="",tblTeamSch[[#This Row],[Home]]&gt;0),0,IF(tblTeamSch[[#This Row],[Court]]&lt;10,0,IF(tblTeamSch[[#This Row],[Home Court]]=10,0,10)))</f>
        <v>0</v>
      </c>
      <c r="W1932" s="6" t="e">
        <f>COUNTIFS(tblTeamSch[Travel Score for Game],10,tblTeamSch[Home],0,#REF!,#REF!)</f>
        <v>#REF!</v>
      </c>
      <c r="X1932" s="6" t="str">
        <f>IFERROR(INDEX(tblTeamSch[Overall Travel Score],MATCH(tblTeamSch[[#This Row],[Opponent]],tblTeamSch[Team],0)),"")</f>
        <v/>
      </c>
      <c r="Y1932" s="6" cm="1">
        <f t="array" ref="Y1932">IF(Y1931="Num",1,IF(Y1931="","",IF(Y1931+1&gt;TotalNumRegGames*2,"",Y1931+1)))</f>
        <v>1931</v>
      </c>
    </row>
    <row r="1933" spans="1:25" ht="13.35" customHeight="1" x14ac:dyDescent="0.3">
      <c r="A1933" s="6" cm="1">
        <f t="array" ref="A19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762</v>
      </c>
      <c r="B1933" s="6" cm="1">
        <f t="array" ref="B19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33" s="6">
        <f>IFERROR(INDEX([1]!tblSchedule[Week Game Scheduled],MATCH(tblTeamSch[[#This Row],[Game Num]],[1]!tblSchedule[GameNum],0)),"")</f>
        <v>6</v>
      </c>
      <c r="D1933" s="6">
        <f>IFERROR(INDEX([1]!tblSchedule[Round],MATCH(tblTeamSch[[#This Row],[Game Num]],[1]!tblSchedule[GameNum],0)),"")</f>
        <v>4</v>
      </c>
      <c r="E1933" s="6">
        <f>IFERROR(INDEX([1]!tblSchedule[Rnd Sch],MATCH(tblTeamSch[[#This Row],[Game Num]],[1]!tblSchedule[GameNum],0)),"")</f>
        <v>4</v>
      </c>
      <c r="F1933" s="6" t="str">
        <f>IFERROR(INDEX([1]!tblSchedule[DLC],MATCH(tblTeamSch[[#This Row],[Game Num]],[1]!tblSchedule[GameNum],0)),"")</f>
        <v>8G1AA</v>
      </c>
      <c r="G1933" s="7" t="str">
        <f>IFERROR(INDEX([1]!tblSchedule[Facility],MATCH(tblTeamSch[[#This Row],[Game Num]],[1]!tblSchedule[GameNum],0)),"")</f>
        <v>St. Michael Community Center</v>
      </c>
      <c r="H1933" s="8">
        <f>IFERROR(INDEX([1]!tblSchedule[Game Date],MATCH(tblTeamSch[[#This Row],[Game Num]],[1]!tblSchedule[GameNum],0)),"")</f>
        <v>46032</v>
      </c>
      <c r="I1933" s="9">
        <f>IFERROR(INDEX([1]!tblSchedule[Game Time],MATCH(tblTeamSch[[#This Row],[Game Num]],[1]!tblSchedule[GameNum],0)),"")</f>
        <v>0.375</v>
      </c>
      <c r="J1933" s="10" t="str">
        <f>IFERROR(INDEX([1]!tblTeams[Organization],MATCH(tblTeamSch[[#This Row],[Team]],[1]!tblTeams[Team],0)),"")</f>
        <v>St. Michael</v>
      </c>
      <c r="K1933" s="10" t="str">
        <f>IFERROR(INDEX([1]!tblOrg[Abbr],MATCH(tblTeamSch[[#This Row],[Org]],[1]!tblOrg[Organization],0)),"")</f>
        <v>Mich</v>
      </c>
      <c r="L1933" s="10" t="str">
        <f>IFERROR(INDEX(IF(tblTeamSch[[#This Row],[1vs2]]=1,[1]!tblSchedule[Team 1 Name],[1]!tblSchedule[Team 2 Name]),MATCH(tblTeamSch[[#This Row],[Game Num]],[1]!tblSchedule[GameNum],0)),"")</f>
        <v>St Michael BB 8G#1</v>
      </c>
      <c r="M1933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1933" s="6"/>
      <c r="O1933" s="6"/>
      <c r="P1933" s="6"/>
      <c r="Q1933" s="6">
        <f>INDEX([1]!tblSchedule[Home Game],MATCH(tblTeamSch[[#This Row],[Game Num]],[1]!tblSchedule[GameNum],0))</f>
        <v>1</v>
      </c>
      <c r="R1933" s="7" t="e">
        <f>IF(COUNTIFS(tblTeamSch[Team],tblTeamSch[[#This Row],[Team]],#REF!,1)&gt;1,"Y","")</f>
        <v>#REF!</v>
      </c>
      <c r="S1933" s="6">
        <f>INDEX([1]!tblLoc[Score],MATCH(INDEX([1]!tblOrg[Loc],MATCH(tblTeamSch[[#This Row],[Org]],[1]!tblOrg[Organization],0)),[1]!tblLoc[Loc],0))</f>
        <v>7</v>
      </c>
      <c r="T1933" s="6" t="e">
        <f>INDEX([1]!tblLoc[Score],MATCH(INDEX([1]!tblOrg[Loc],MATCH(#REF!,[1]!tblOrg[Abbr],0)),[1]!tblLoc[Loc],0))</f>
        <v>#REF!</v>
      </c>
      <c r="U1933" s="6">
        <f>IFERROR(INDEX([1]!tblLoc[Score],MATCH(INDEX([1]!tblOrg[Loc],MATCH(INDEX(FacList,MATCH(tblTeamSch[[#This Row],[Facility]],INDEX(FacList,,1),0),3),[1]!tblOrg[Org Num],0)),[1]!tblLoc[Loc],0)),"")</f>
        <v>7</v>
      </c>
      <c r="V1933" s="6">
        <f>IF(OR(tblTeamSch[[#This Row],[Court]]="",tblTeamSch[[#This Row],[Home]]&gt;0),0,IF(tblTeamSch[[#This Row],[Court]]&lt;10,0,IF(tblTeamSch[[#This Row],[Home Court]]=10,0,10)))</f>
        <v>0</v>
      </c>
      <c r="W1933" s="6" t="e">
        <f>COUNTIFS(tblTeamSch[Travel Score for Game],10,tblTeamSch[Home],0,#REF!,#REF!)</f>
        <v>#REF!</v>
      </c>
      <c r="X1933" s="6" t="str">
        <f>IFERROR(INDEX(tblTeamSch[Overall Travel Score],MATCH(tblTeamSch[[#This Row],[Opponent]],tblTeamSch[Team],0)),"")</f>
        <v/>
      </c>
      <c r="Y1933" s="6" cm="1">
        <f t="array" ref="Y1933">IF(Y1932="Num",1,IF(Y1932="","",IF(Y1932+1&gt;TotalNumRegGames*2,"",Y1932+1)))</f>
        <v>1932</v>
      </c>
    </row>
    <row r="1934" spans="1:25" ht="13.35" customHeight="1" x14ac:dyDescent="0.3">
      <c r="A1934" s="6" cm="1">
        <f t="array" ref="A19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765</v>
      </c>
      <c r="B1934" s="6" cm="1">
        <f t="array" ref="B19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4" s="6">
        <f>IFERROR(INDEX([1]!tblSchedule[Week Game Scheduled],MATCH(tblTeamSch[[#This Row],[Game Num]],[1]!tblSchedule[GameNum],0)),"")</f>
        <v>7</v>
      </c>
      <c r="D1934" s="6">
        <f>IFERROR(INDEX([1]!tblSchedule[Round],MATCH(tblTeamSch[[#This Row],[Game Num]],[1]!tblSchedule[GameNum],0)),"")</f>
        <v>5</v>
      </c>
      <c r="E1934" s="6">
        <f>IFERROR(INDEX([1]!tblSchedule[Rnd Sch],MATCH(tblTeamSch[[#This Row],[Game Num]],[1]!tblSchedule[GameNum],0)),"")</f>
        <v>5</v>
      </c>
      <c r="F1934" s="6" t="str">
        <f>IFERROR(INDEX([1]!tblSchedule[DLC],MATCH(tblTeamSch[[#This Row],[Game Num]],[1]!tblSchedule[GameNum],0)),"")</f>
        <v>8G1AA</v>
      </c>
      <c r="G1934" s="7" t="str">
        <f>IFERROR(INDEX([1]!tblSchedule[Facility],MATCH(tblTeamSch[[#This Row],[Game Num]],[1]!tblSchedule[GameNum],0)),"")</f>
        <v>St. Michael Community Center</v>
      </c>
      <c r="H1934" s="8">
        <f>IFERROR(INDEX([1]!tblSchedule[Game Date],MATCH(tblTeamSch[[#This Row],[Game Num]],[1]!tblSchedule[GameNum],0)),"")</f>
        <v>46039</v>
      </c>
      <c r="I1934" s="9">
        <f>IFERROR(INDEX([1]!tblSchedule[Game Time],MATCH(tblTeamSch[[#This Row],[Game Num]],[1]!tblSchedule[GameNum],0)),"")</f>
        <v>0.375</v>
      </c>
      <c r="J1934" s="10" t="str">
        <f>IFERROR(INDEX([1]!tblTeams[Organization],MATCH(tblTeamSch[[#This Row],[Team]],[1]!tblTeams[Team],0)),"")</f>
        <v>St. Michael</v>
      </c>
      <c r="K1934" s="10" t="str">
        <f>IFERROR(INDEX([1]!tblOrg[Abbr],MATCH(tblTeamSch[[#This Row],[Org]],[1]!tblOrg[Organization],0)),"")</f>
        <v>Mich</v>
      </c>
      <c r="L1934" s="10" t="str">
        <f>IFERROR(INDEX(IF(tblTeamSch[[#This Row],[1vs2]]=1,[1]!tblSchedule[Team 1 Name],[1]!tblSchedule[Team 2 Name]),MATCH(tblTeamSch[[#This Row],[Game Num]],[1]!tblSchedule[GameNum],0)),"")</f>
        <v>St Michael BB 8G#1</v>
      </c>
      <c r="M1934" s="10" t="str">
        <f>IFERROR(INDEX(IF(tblTeamSch[[#This Row],[1vs2]]=1,[1]!tblSchedule[Team 2 Name],[1]!tblSchedule[Team 1 Name]),MATCH(tblTeamSch[[#This Row],[Game Num]],[1]!tblSchedule[GameNum],0)),"")</f>
        <v>St. Mary BB 8G - Green</v>
      </c>
      <c r="N1934" s="6"/>
      <c r="O1934" s="6"/>
      <c r="P1934" s="6"/>
      <c r="Q1934" s="6">
        <f>INDEX([1]!tblSchedule[Home Game],MATCH(tblTeamSch[[#This Row],[Game Num]],[1]!tblSchedule[GameNum],0))</f>
        <v>1</v>
      </c>
      <c r="R1934" s="7" t="e">
        <f>IF(COUNTIFS(tblTeamSch[Team],tblTeamSch[[#This Row],[Team]],#REF!,1)&gt;1,"Y","")</f>
        <v>#REF!</v>
      </c>
      <c r="S1934" s="6">
        <f>INDEX([1]!tblLoc[Score],MATCH(INDEX([1]!tblOrg[Loc],MATCH(tblTeamSch[[#This Row],[Org]],[1]!tblOrg[Organization],0)),[1]!tblLoc[Loc],0))</f>
        <v>7</v>
      </c>
      <c r="T1934" s="6" t="e">
        <f>INDEX([1]!tblLoc[Score],MATCH(INDEX([1]!tblOrg[Loc],MATCH(#REF!,[1]!tblOrg[Abbr],0)),[1]!tblLoc[Loc],0))</f>
        <v>#REF!</v>
      </c>
      <c r="U1934" s="6">
        <f>IFERROR(INDEX([1]!tblLoc[Score],MATCH(INDEX([1]!tblOrg[Loc],MATCH(INDEX(FacList,MATCH(tblTeamSch[[#This Row],[Facility]],INDEX(FacList,,1),0),3),[1]!tblOrg[Org Num],0)),[1]!tblLoc[Loc],0)),"")</f>
        <v>7</v>
      </c>
      <c r="V1934" s="6">
        <f>IF(OR(tblTeamSch[[#This Row],[Court]]="",tblTeamSch[[#This Row],[Home]]&gt;0),0,IF(tblTeamSch[[#This Row],[Court]]&lt;10,0,IF(tblTeamSch[[#This Row],[Home Court]]=10,0,10)))</f>
        <v>0</v>
      </c>
      <c r="W1934" s="6" t="e">
        <f>COUNTIFS(tblTeamSch[Travel Score for Game],10,tblTeamSch[Home],0,#REF!,#REF!)</f>
        <v>#REF!</v>
      </c>
      <c r="X1934" s="6" t="str">
        <f>IFERROR(INDEX(tblTeamSch[Overall Travel Score],MATCH(tblTeamSch[[#This Row],[Opponent]],tblTeamSch[Team],0)),"")</f>
        <v/>
      </c>
      <c r="Y1934" s="6" cm="1">
        <f t="array" ref="Y1934">IF(Y1933="Num",1,IF(Y1933="","",IF(Y1933+1&gt;TotalNumRegGames*2,"",Y1933+1)))</f>
        <v>1933</v>
      </c>
    </row>
    <row r="1935" spans="1:25" ht="13.35" customHeight="1" x14ac:dyDescent="0.3">
      <c r="A1935" s="6" cm="1">
        <f t="array" ref="A19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774</v>
      </c>
      <c r="B1935" s="6" cm="1">
        <f t="array" ref="B19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35" s="6">
        <f>IFERROR(INDEX([1]!tblSchedule[Week Game Scheduled],MATCH(tblTeamSch[[#This Row],[Game Num]],[1]!tblSchedule[GameNum],0)),"")</f>
        <v>8</v>
      </c>
      <c r="D1935" s="6">
        <f>IFERROR(INDEX([1]!tblSchedule[Round],MATCH(tblTeamSch[[#This Row],[Game Num]],[1]!tblSchedule[GameNum],0)),"")</f>
        <v>6</v>
      </c>
      <c r="E1935" s="6">
        <f>IFERROR(INDEX([1]!tblSchedule[Rnd Sch],MATCH(tblTeamSch[[#This Row],[Game Num]],[1]!tblSchedule[GameNum],0)),"")</f>
        <v>6</v>
      </c>
      <c r="F1935" s="6" t="str">
        <f>IFERROR(INDEX([1]!tblSchedule[DLC],MATCH(tblTeamSch[[#This Row],[Game Num]],[1]!tblSchedule[GameNum],0)),"")</f>
        <v>8G1AA</v>
      </c>
      <c r="G1935" s="7" t="str">
        <f>IFERROR(INDEX([1]!tblSchedule[Facility],MATCH(tblTeamSch[[#This Row],[Game Num]],[1]!tblSchedule[GameNum],0)),"")</f>
        <v>St. Agnes Gym</v>
      </c>
      <c r="H1935" s="8">
        <f>IFERROR(INDEX([1]!tblSchedule[Game Date],MATCH(tblTeamSch[[#This Row],[Game Num]],[1]!tblSchedule[GameNum],0)),"")</f>
        <v>46046</v>
      </c>
      <c r="I1935" s="9">
        <f>IFERROR(INDEX([1]!tblSchedule[Game Time],MATCH(tblTeamSch[[#This Row],[Game Num]],[1]!tblSchedule[GameNum],0)),"")</f>
        <v>0.375</v>
      </c>
      <c r="J1935" s="10" t="str">
        <f>IFERROR(INDEX([1]!tblTeams[Organization],MATCH(tblTeamSch[[#This Row],[Team]],[1]!tblTeams[Team],0)),"")</f>
        <v>St. Michael</v>
      </c>
      <c r="K1935" s="10" t="str">
        <f>IFERROR(INDEX([1]!tblOrg[Abbr],MATCH(tblTeamSch[[#This Row],[Org]],[1]!tblOrg[Organization],0)),"")</f>
        <v>Mich</v>
      </c>
      <c r="L1935" s="10" t="str">
        <f>IFERROR(INDEX(IF(tblTeamSch[[#This Row],[1vs2]]=1,[1]!tblSchedule[Team 1 Name],[1]!tblSchedule[Team 2 Name]),MATCH(tblTeamSch[[#This Row],[Game Num]],[1]!tblSchedule[GameNum],0)),"")</f>
        <v>St Michael BB 8G#1</v>
      </c>
      <c r="M1935" s="10" t="str">
        <f>IFERROR(INDEX(IF(tblTeamSch[[#This Row],[1vs2]]=1,[1]!tblSchedule[Team 2 Name],[1]!tblSchedule[Team 1 Name]),MATCH(tblTeamSch[[#This Row],[Game Num]],[1]!tblSchedule[GameNum],0)),"")</f>
        <v>St Agnes BB 8G#1</v>
      </c>
      <c r="N1935" s="6"/>
      <c r="O1935" s="6"/>
      <c r="P1935" s="6"/>
      <c r="Q1935" s="6">
        <f>INDEX([1]!tblSchedule[Home Game],MATCH(tblTeamSch[[#This Row],[Game Num]],[1]!tblSchedule[GameNum],0))</f>
        <v>1</v>
      </c>
      <c r="R1935" s="7" t="e">
        <f>IF(COUNTIFS(tblTeamSch[Team],tblTeamSch[[#This Row],[Team]],#REF!,1)&gt;1,"Y","")</f>
        <v>#REF!</v>
      </c>
      <c r="S1935" s="6">
        <f>INDEX([1]!tblLoc[Score],MATCH(INDEX([1]!tblOrg[Loc],MATCH(tblTeamSch[[#This Row],[Org]],[1]!tblOrg[Organization],0)),[1]!tblLoc[Loc],0))</f>
        <v>7</v>
      </c>
      <c r="T1935" s="6" t="e">
        <f>INDEX([1]!tblLoc[Score],MATCH(INDEX([1]!tblOrg[Loc],MATCH(#REF!,[1]!tblOrg[Abbr],0)),[1]!tblLoc[Loc],0))</f>
        <v>#REF!</v>
      </c>
      <c r="U1935" s="6">
        <f>IFERROR(INDEX([1]!tblLoc[Score],MATCH(INDEX([1]!tblOrg[Loc],MATCH(INDEX(FacList,MATCH(tblTeamSch[[#This Row],[Facility]],INDEX(FacList,,1),0),3),[1]!tblOrg[Org Num],0)),[1]!tblLoc[Loc],0)),"")</f>
        <v>0</v>
      </c>
      <c r="V1935" s="6">
        <f>IF(OR(tblTeamSch[[#This Row],[Court]]="",tblTeamSch[[#This Row],[Home]]&gt;0),0,IF(tblTeamSch[[#This Row],[Court]]&lt;10,0,IF(tblTeamSch[[#This Row],[Home Court]]=10,0,10)))</f>
        <v>0</v>
      </c>
      <c r="W1935" s="6" t="e">
        <f>COUNTIFS(tblTeamSch[Travel Score for Game],10,tblTeamSch[Home],0,#REF!,#REF!)</f>
        <v>#REF!</v>
      </c>
      <c r="X1935" s="6" t="str">
        <f>IFERROR(INDEX(tblTeamSch[Overall Travel Score],MATCH(tblTeamSch[[#This Row],[Opponent]],tblTeamSch[Team],0)),"")</f>
        <v/>
      </c>
      <c r="Y1935" s="6" cm="1">
        <f t="array" ref="Y1935">IF(Y1934="Num",1,IF(Y1934="","",IF(Y1934+1&gt;TotalNumRegGames*2,"",Y1934+1)))</f>
        <v>1934</v>
      </c>
    </row>
    <row r="1936" spans="1:25" ht="13.35" customHeight="1" x14ac:dyDescent="0.3">
      <c r="A1936" s="6" cm="1">
        <f t="array" ref="A19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778</v>
      </c>
      <c r="B1936" s="6" cm="1">
        <f t="array" ref="B19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6" s="6">
        <f>IFERROR(INDEX([1]!tblSchedule[Week Game Scheduled],MATCH(tblTeamSch[[#This Row],[Game Num]],[1]!tblSchedule[GameNum],0)),"")</f>
        <v>9</v>
      </c>
      <c r="D1936" s="6">
        <f>IFERROR(INDEX([1]!tblSchedule[Round],MATCH(tblTeamSch[[#This Row],[Game Num]],[1]!tblSchedule[GameNum],0)),"")</f>
        <v>7</v>
      </c>
      <c r="E1936" s="6">
        <f>IFERROR(INDEX([1]!tblSchedule[Rnd Sch],MATCH(tblTeamSch[[#This Row],[Game Num]],[1]!tblSchedule[GameNum],0)),"")</f>
        <v>7</v>
      </c>
      <c r="F1936" s="6" t="str">
        <f>IFERROR(INDEX([1]!tblSchedule[DLC],MATCH(tblTeamSch[[#This Row],[Game Num]],[1]!tblSchedule[GameNum],0)),"")</f>
        <v>8G1AA</v>
      </c>
      <c r="G1936" s="7" t="str">
        <f>IFERROR(INDEX([1]!tblSchedule[Facility],MATCH(tblTeamSch[[#This Row],[Game Num]],[1]!tblSchedule[GameNum],0)),"")</f>
        <v>St. Gabriel Multi-Purpose Building</v>
      </c>
      <c r="H1936" s="8">
        <f>IFERROR(INDEX([1]!tblSchedule[Game Date],MATCH(tblTeamSch[[#This Row],[Game Num]],[1]!tblSchedule[GameNum],0)),"")</f>
        <v>46053</v>
      </c>
      <c r="I1936" s="9">
        <f>IFERROR(INDEX([1]!tblSchedule[Game Time],MATCH(tblTeamSch[[#This Row],[Game Num]],[1]!tblSchedule[GameNum],0)),"")</f>
        <v>0.41666666666666669</v>
      </c>
      <c r="J1936" s="10" t="str">
        <f>IFERROR(INDEX([1]!tblTeams[Organization],MATCH(tblTeamSch[[#This Row],[Team]],[1]!tblTeams[Team],0)),"")</f>
        <v>St. Michael</v>
      </c>
      <c r="K1936" s="10" t="str">
        <f>IFERROR(INDEX([1]!tblOrg[Abbr],MATCH(tblTeamSch[[#This Row],[Org]],[1]!tblOrg[Organization],0)),"")</f>
        <v>Mich</v>
      </c>
      <c r="L1936" s="10" t="str">
        <f>IFERROR(INDEX(IF(tblTeamSch[[#This Row],[1vs2]]=1,[1]!tblSchedule[Team 1 Name],[1]!tblSchedule[Team 2 Name]),MATCH(tblTeamSch[[#This Row],[Game Num]],[1]!tblSchedule[GameNum],0)),"")</f>
        <v>St Michael BB 8G#1</v>
      </c>
      <c r="M1936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1936" s="6"/>
      <c r="O1936" s="6"/>
      <c r="P1936" s="6"/>
      <c r="Q1936" s="6">
        <f>INDEX([1]!tblSchedule[Home Game],MATCH(tblTeamSch[[#This Row],[Game Num]],[1]!tblSchedule[GameNum],0))</f>
        <v>1</v>
      </c>
      <c r="R1936" s="7" t="e">
        <f>IF(COUNTIFS(tblTeamSch[Team],tblTeamSch[[#This Row],[Team]],#REF!,1)&gt;1,"Y","")</f>
        <v>#REF!</v>
      </c>
      <c r="S1936" s="6">
        <f>INDEX([1]!tblLoc[Score],MATCH(INDEX([1]!tblOrg[Loc],MATCH(tblTeamSch[[#This Row],[Org]],[1]!tblOrg[Organization],0)),[1]!tblLoc[Loc],0))</f>
        <v>7</v>
      </c>
      <c r="T1936" s="6" t="e">
        <f>INDEX([1]!tblLoc[Score],MATCH(INDEX([1]!tblOrg[Loc],MATCH(#REF!,[1]!tblOrg[Abbr],0)),[1]!tblLoc[Loc],0))</f>
        <v>#REF!</v>
      </c>
      <c r="U1936" s="6">
        <f>IFERROR(INDEX([1]!tblLoc[Score],MATCH(INDEX([1]!tblOrg[Loc],MATCH(INDEX(FacList,MATCH(tblTeamSch[[#This Row],[Facility]],INDEX(FacList,,1),0),3),[1]!tblOrg[Org Num],0)),[1]!tblLoc[Loc],0)),"")</f>
        <v>7</v>
      </c>
      <c r="V1936" s="6">
        <f>IF(OR(tblTeamSch[[#This Row],[Court]]="",tblTeamSch[[#This Row],[Home]]&gt;0),0,IF(tblTeamSch[[#This Row],[Court]]&lt;10,0,IF(tblTeamSch[[#This Row],[Home Court]]=10,0,10)))</f>
        <v>0</v>
      </c>
      <c r="W1936" s="6" t="e">
        <f>COUNTIFS(tblTeamSch[Travel Score for Game],10,tblTeamSch[Home],0,#REF!,#REF!)</f>
        <v>#REF!</v>
      </c>
      <c r="X1936" s="6" t="str">
        <f>IFERROR(INDEX(tblTeamSch[Overall Travel Score],MATCH(tblTeamSch[[#This Row],[Opponent]],tblTeamSch[Team],0)),"")</f>
        <v/>
      </c>
      <c r="Y1936" s="6" cm="1">
        <f t="array" ref="Y1936">IF(Y1935="Num",1,IF(Y1935="","",IF(Y1935+1&gt;TotalNumRegGames*2,"",Y1935+1)))</f>
        <v>1935</v>
      </c>
    </row>
    <row r="1937" spans="1:25" ht="13.35" customHeight="1" x14ac:dyDescent="0.3">
      <c r="A1937" s="6" cm="1">
        <f t="array" ref="A19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814</v>
      </c>
      <c r="B1937" s="6" cm="1">
        <f t="array" ref="B19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7" s="6">
        <f>IFERROR(INDEX([1]!tblSchedule[Week Game Scheduled],MATCH(tblTeamSch[[#This Row],[Game Num]],[1]!tblSchedule[GameNum],0)),"")</f>
        <v>49</v>
      </c>
      <c r="D1937" s="6">
        <f>IFERROR(INDEX([1]!tblSchedule[Round],MATCH(tblTeamSch[[#This Row],[Game Num]],[1]!tblSchedule[GameNum],0)),"")</f>
        <v>1</v>
      </c>
      <c r="E1937" s="6">
        <f>IFERROR(INDEX([1]!tblSchedule[Rnd Sch],MATCH(tblTeamSch[[#This Row],[Game Num]],[1]!tblSchedule[GameNum],0)),"")</f>
        <v>1</v>
      </c>
      <c r="F1937" s="6" t="str">
        <f>IFERROR(INDEX([1]!tblSchedule[DLC],MATCH(tblTeamSch[[#This Row],[Game Num]],[1]!tblSchedule[GameNum],0)),"")</f>
        <v>8G2</v>
      </c>
      <c r="G1937" s="7" t="str">
        <f>IFERROR(INDEX([1]!tblSchedule[Facility],MATCH(tblTeamSch[[#This Row],[Game Num]],[1]!tblSchedule[GameNum],0)),"")</f>
        <v>Mary Queen of Peace</v>
      </c>
      <c r="H1937" s="8">
        <f>IFERROR(INDEX([1]!tblSchedule[Game Date],MATCH(tblTeamSch[[#This Row],[Game Num]],[1]!tblSchedule[GameNum],0)),"")</f>
        <v>45997</v>
      </c>
      <c r="I1937" s="9">
        <f>IFERROR(INDEX([1]!tblSchedule[Game Time],MATCH(tblTeamSch[[#This Row],[Game Num]],[1]!tblSchedule[GameNum],0)),"")</f>
        <v>0.41666666666666669</v>
      </c>
      <c r="J1937" s="10" t="str">
        <f>IFERROR(INDEX([1]!tblTeams[Organization],MATCH(tblTeamSch[[#This Row],[Team]],[1]!tblTeams[Team],0)),"")</f>
        <v>St. Michael</v>
      </c>
      <c r="K1937" s="10" t="str">
        <f>IFERROR(INDEX([1]!tblOrg[Abbr],MATCH(tblTeamSch[[#This Row],[Org]],[1]!tblOrg[Organization],0)),"")</f>
        <v>Mich</v>
      </c>
      <c r="L1937" s="10" t="str">
        <f>IFERROR(INDEX(IF(tblTeamSch[[#This Row],[1vs2]]=1,[1]!tblSchedule[Team 1 Name],[1]!tblSchedule[Team 2 Name]),MATCH(tblTeamSch[[#This Row],[Game Num]],[1]!tblSchedule[GameNum],0)),"")</f>
        <v>St Michael BB 8G#2</v>
      </c>
      <c r="M1937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1937" s="6"/>
      <c r="O1937" s="6"/>
      <c r="P1937" s="6"/>
      <c r="Q1937" s="6">
        <f>INDEX([1]!tblSchedule[Home Game],MATCH(tblTeamSch[[#This Row],[Game Num]],[1]!tblSchedule[GameNum],0))</f>
        <v>1</v>
      </c>
      <c r="R1937" s="7" t="e">
        <f>IF(COUNTIFS(tblTeamSch[Team],tblTeamSch[[#This Row],[Team]],#REF!,1)&gt;1,"Y","")</f>
        <v>#REF!</v>
      </c>
      <c r="S1937" s="6">
        <f>INDEX([1]!tblLoc[Score],MATCH(INDEX([1]!tblOrg[Loc],MATCH(tblTeamSch[[#This Row],[Org]],[1]!tblOrg[Organization],0)),[1]!tblLoc[Loc],0))</f>
        <v>7</v>
      </c>
      <c r="T1937" s="6" t="e">
        <f>INDEX([1]!tblLoc[Score],MATCH(INDEX([1]!tblOrg[Loc],MATCH(#REF!,[1]!tblOrg[Abbr],0)),[1]!tblLoc[Loc],0))</f>
        <v>#REF!</v>
      </c>
      <c r="U1937" s="6">
        <f>IFERROR(INDEX([1]!tblLoc[Score],MATCH(INDEX([1]!tblOrg[Loc],MATCH(INDEX(FacList,MATCH(tblTeamSch[[#This Row],[Facility]],INDEX(FacList,,1),0),3),[1]!tblOrg[Org Num],0)),[1]!tblLoc[Loc],0)),"")</f>
        <v>10</v>
      </c>
      <c r="V1937" s="6">
        <f>IF(OR(tblTeamSch[[#This Row],[Court]]="",tblTeamSch[[#This Row],[Home]]&gt;0),0,IF(tblTeamSch[[#This Row],[Court]]&lt;10,0,IF(tblTeamSch[[#This Row],[Home Court]]=10,0,10)))</f>
        <v>0</v>
      </c>
      <c r="W1937" s="6" t="e">
        <f>COUNTIFS(tblTeamSch[Travel Score for Game],10,tblTeamSch[Home],0,#REF!,#REF!)</f>
        <v>#REF!</v>
      </c>
      <c r="X1937" s="6" t="str">
        <f>IFERROR(INDEX(tblTeamSch[Overall Travel Score],MATCH(tblTeamSch[[#This Row],[Opponent]],tblTeamSch[Team],0)),"")</f>
        <v/>
      </c>
      <c r="Y1937" s="6" cm="1">
        <f t="array" ref="Y1937">IF(Y1936="Num",1,IF(Y1936="","",IF(Y1936+1&gt;TotalNumRegGames*2,"",Y1936+1)))</f>
        <v>1936</v>
      </c>
    </row>
    <row r="1938" spans="1:25" ht="13.35" customHeight="1" x14ac:dyDescent="0.3">
      <c r="A1938" s="6" cm="1">
        <f t="array" ref="A19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820</v>
      </c>
      <c r="B1938" s="6" cm="1">
        <f t="array" ref="B19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8" s="6">
        <f>IFERROR(INDEX([1]!tblSchedule[Week Game Scheduled],MATCH(tblTeamSch[[#This Row],[Game Num]],[1]!tblSchedule[GameNum],0)),"")</f>
        <v>51</v>
      </c>
      <c r="D1938" s="6">
        <f>IFERROR(INDEX([1]!tblSchedule[Round],MATCH(tblTeamSch[[#This Row],[Game Num]],[1]!tblSchedule[GameNum],0)),"")</f>
        <v>2</v>
      </c>
      <c r="E1938" s="6">
        <f>IFERROR(INDEX([1]!tblSchedule[Rnd Sch],MATCH(tblTeamSch[[#This Row],[Game Num]],[1]!tblSchedule[GameNum],0)),"")</f>
        <v>2</v>
      </c>
      <c r="F1938" s="6" t="str">
        <f>IFERROR(INDEX([1]!tblSchedule[DLC],MATCH(tblTeamSch[[#This Row],[Game Num]],[1]!tblSchedule[GameNum],0)),"")</f>
        <v>8G2</v>
      </c>
      <c r="G1938" s="7" t="str">
        <f>IFERROR(INDEX([1]!tblSchedule[Facility],MATCH(tblTeamSch[[#This Row],[Game Num]],[1]!tblSchedule[GameNum],0)),"")</f>
        <v>St. Agnes Gym</v>
      </c>
      <c r="H1938" s="8">
        <f>IFERROR(INDEX([1]!tblSchedule[Game Date],MATCH(tblTeamSch[[#This Row],[Game Num]],[1]!tblSchedule[GameNum],0)),"")</f>
        <v>46005</v>
      </c>
      <c r="I1938" s="9">
        <f>IFERROR(INDEX([1]!tblSchedule[Game Time],MATCH(tblTeamSch[[#This Row],[Game Num]],[1]!tblSchedule[GameNum],0)),"")</f>
        <v>0.625</v>
      </c>
      <c r="J1938" s="10" t="str">
        <f>IFERROR(INDEX([1]!tblTeams[Organization],MATCH(tblTeamSch[[#This Row],[Team]],[1]!tblTeams[Team],0)),"")</f>
        <v>St. Michael</v>
      </c>
      <c r="K1938" s="10" t="str">
        <f>IFERROR(INDEX([1]!tblOrg[Abbr],MATCH(tblTeamSch[[#This Row],[Org]],[1]!tblOrg[Organization],0)),"")</f>
        <v>Mich</v>
      </c>
      <c r="L1938" s="10" t="str">
        <f>IFERROR(INDEX(IF(tblTeamSch[[#This Row],[1vs2]]=1,[1]!tblSchedule[Team 1 Name],[1]!tblSchedule[Team 2 Name]),MATCH(tblTeamSch[[#This Row],[Game Num]],[1]!tblSchedule[GameNum],0)),"")</f>
        <v>St Michael BB 8G#2</v>
      </c>
      <c r="M1938" s="10" t="str">
        <f>IFERROR(INDEX(IF(tblTeamSch[[#This Row],[1vs2]]=1,[1]!tblSchedule[Team 2 Name],[1]!tblSchedule[Team 1 Name]),MATCH(tblTeamSch[[#This Row],[Game Num]],[1]!tblSchedule[GameNum],0)),"")</f>
        <v>St Agnes BB 8G#2</v>
      </c>
      <c r="N1938" s="6" t="str" cm="1">
        <f t="array" ref="N193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38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938" s="6" t="str">
        <f>IFERROR(INDEX(#REF!,MATCH(tblTeamSch[[#This Row],[Team]],[1]!tblTeams[Team],0)),"")</f>
        <v/>
      </c>
      <c r="Q1938" s="6">
        <f>INDEX([1]!tblSchedule[Home Game],MATCH(tblTeamSch[[#This Row],[Game Num]],[1]!tblSchedule[GameNum],0))</f>
        <v>1</v>
      </c>
      <c r="R1938" s="7" t="e">
        <f>IF(COUNTIFS(tblTeamSch[Team],tblTeamSch[[#This Row],[Team]],#REF!,1)&gt;1,"Y","")</f>
        <v>#REF!</v>
      </c>
      <c r="S1938" s="6">
        <f>INDEX([1]!tblLoc[Score],MATCH(INDEX([1]!tblOrg[Loc],MATCH(tblTeamSch[[#This Row],[Org]],[1]!tblOrg[Organization],0)),[1]!tblLoc[Loc],0))</f>
        <v>7</v>
      </c>
      <c r="T1938" s="6" t="e">
        <f>INDEX([1]!tblLoc[Score],MATCH(INDEX([1]!tblOrg[Loc],MATCH(#REF!,[1]!tblOrg[Abbr],0)),[1]!tblLoc[Loc],0))</f>
        <v>#REF!</v>
      </c>
      <c r="U1938" s="6">
        <f>IFERROR(INDEX([1]!tblLoc[Score],MATCH(INDEX([1]!tblOrg[Loc],MATCH(INDEX(FacList,MATCH(tblTeamSch[[#This Row],[Facility]],INDEX(FacList,,1),0),3),[1]!tblOrg[Org Num],0)),[1]!tblLoc[Loc],0)),"")</f>
        <v>0</v>
      </c>
      <c r="V1938" s="6">
        <f>IF(OR(tblTeamSch[[#This Row],[Court]]="",tblTeamSch[[#This Row],[Home]]&gt;0),0,IF(tblTeamSch[[#This Row],[Court]]&lt;10,0,IF(tblTeamSch[[#This Row],[Home Court]]=10,0,10)))</f>
        <v>0</v>
      </c>
      <c r="W1938" s="6" t="e">
        <f>COUNTIFS(tblTeamSch[Travel Score for Game],10,tblTeamSch[Home],0,#REF!,#REF!)</f>
        <v>#REF!</v>
      </c>
      <c r="X1938" s="6" t="str">
        <f>IFERROR(INDEX(tblTeamSch[Overall Travel Score],MATCH(tblTeamSch[[#This Row],[Opponent]],tblTeamSch[Team],0)),"")</f>
        <v/>
      </c>
      <c r="Y1938" s="6" cm="1">
        <f t="array" ref="Y1938">IF(Y1937="Num",1,IF(Y1937="","",IF(Y1937+1&gt;TotalNumRegGames*2,"",Y1937+1)))</f>
        <v>1937</v>
      </c>
    </row>
    <row r="1939" spans="1:25" ht="13.35" customHeight="1" x14ac:dyDescent="0.3">
      <c r="A1939" s="6" cm="1">
        <f t="array" ref="A19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828</v>
      </c>
      <c r="B1939" s="6" cm="1">
        <f t="array" ref="B19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39" s="6">
        <f>IFERROR(INDEX([1]!tblSchedule[Week Game Scheduled],MATCH(tblTeamSch[[#This Row],[Game Num]],[1]!tblSchedule[GameNum],0)),"")</f>
        <v>5</v>
      </c>
      <c r="D1939" s="6">
        <f>IFERROR(INDEX([1]!tblSchedule[Round],MATCH(tblTeamSch[[#This Row],[Game Num]],[1]!tblSchedule[GameNum],0)),"")</f>
        <v>3</v>
      </c>
      <c r="E1939" s="6">
        <f>IFERROR(INDEX([1]!tblSchedule[Rnd Sch],MATCH(tblTeamSch[[#This Row],[Game Num]],[1]!tblSchedule[GameNum],0)),"")</f>
        <v>3</v>
      </c>
      <c r="F1939" s="6" t="str">
        <f>IFERROR(INDEX([1]!tblSchedule[DLC],MATCH(tblTeamSch[[#This Row],[Game Num]],[1]!tblSchedule[GameNum],0)),"")</f>
        <v>8G2</v>
      </c>
      <c r="G1939" s="7" t="str">
        <f>IFERROR(INDEX([1]!tblSchedule[Facility],MATCH(tblTeamSch[[#This Row],[Game Num]],[1]!tblSchedule[GameNum],0)),"")</f>
        <v>Mary Queen of Peace</v>
      </c>
      <c r="H1939" s="8">
        <f>IFERROR(INDEX([1]!tblSchedule[Game Date],MATCH(tblTeamSch[[#This Row],[Game Num]],[1]!tblSchedule[GameNum],0)),"")</f>
        <v>46025</v>
      </c>
      <c r="I1939" s="9">
        <f>IFERROR(INDEX([1]!tblSchedule[Game Time],MATCH(tblTeamSch[[#This Row],[Game Num]],[1]!tblSchedule[GameNum],0)),"")</f>
        <v>0.41666666666666669</v>
      </c>
      <c r="J1939" s="10" t="str">
        <f>IFERROR(INDEX([1]!tblTeams[Organization],MATCH(tblTeamSch[[#This Row],[Team]],[1]!tblTeams[Team],0)),"")</f>
        <v>St. Michael</v>
      </c>
      <c r="K1939" s="10" t="str">
        <f>IFERROR(INDEX([1]!tblOrg[Abbr],MATCH(tblTeamSch[[#This Row],[Org]],[1]!tblOrg[Organization],0)),"")</f>
        <v>Mich</v>
      </c>
      <c r="L1939" s="10" t="str">
        <f>IFERROR(INDEX(IF(tblTeamSch[[#This Row],[1vs2]]=1,[1]!tblSchedule[Team 1 Name],[1]!tblSchedule[Team 2 Name]),MATCH(tblTeamSch[[#This Row],[Game Num]],[1]!tblSchedule[GameNum],0)),"")</f>
        <v>St Michael BB 8G#2</v>
      </c>
      <c r="M1939" s="10" t="str">
        <f>IFERROR(INDEX(IF(tblTeamSch[[#This Row],[1vs2]]=1,[1]!tblSchedule[Team 2 Name],[1]!tblSchedule[Team 1 Name]),MATCH(tblTeamSch[[#This Row],[Game Num]],[1]!tblSchedule[GameNum],0)),"")</f>
        <v>St Patrick BB 8G#2</v>
      </c>
      <c r="N1939" s="6" t="str" cm="1">
        <f t="array" ref="N193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3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939" s="6" t="str">
        <f>IFERROR(INDEX(#REF!,MATCH(tblTeamSch[[#This Row],[Team]],[1]!tblTeams[Team],0)),"")</f>
        <v/>
      </c>
      <c r="Q1939" s="6">
        <f>INDEX([1]!tblSchedule[Home Game],MATCH(tblTeamSch[[#This Row],[Game Num]],[1]!tblSchedule[GameNum],0))</f>
        <v>0</v>
      </c>
      <c r="R1939" s="7" t="e">
        <f>IF(COUNTIFS(tblTeamSch[Team],tblTeamSch[[#This Row],[Team]],#REF!,1)&gt;1,"Y","")</f>
        <v>#REF!</v>
      </c>
      <c r="S1939" s="6">
        <f>INDEX([1]!tblLoc[Score],MATCH(INDEX([1]!tblOrg[Loc],MATCH(tblTeamSch[[#This Row],[Org]],[1]!tblOrg[Organization],0)),[1]!tblLoc[Loc],0))</f>
        <v>7</v>
      </c>
      <c r="T1939" s="6" t="e">
        <f>INDEX([1]!tblLoc[Score],MATCH(INDEX([1]!tblOrg[Loc],MATCH(#REF!,[1]!tblOrg[Abbr],0)),[1]!tblLoc[Loc],0))</f>
        <v>#REF!</v>
      </c>
      <c r="U1939" s="6">
        <f>IFERROR(INDEX([1]!tblLoc[Score],MATCH(INDEX([1]!tblOrg[Loc],MATCH(INDEX(FacList,MATCH(tblTeamSch[[#This Row],[Facility]],INDEX(FacList,,1),0),3),[1]!tblOrg[Org Num],0)),[1]!tblLoc[Loc],0)),"")</f>
        <v>10</v>
      </c>
      <c r="V1939" s="6">
        <f>IF(OR(tblTeamSch[[#This Row],[Court]]="",tblTeamSch[[#This Row],[Home]]&gt;0),0,IF(tblTeamSch[[#This Row],[Court]]&lt;10,0,IF(tblTeamSch[[#This Row],[Home Court]]=10,0,10)))</f>
        <v>10</v>
      </c>
      <c r="W1939" s="6" t="e">
        <f>COUNTIFS(tblTeamSch[Travel Score for Game],10,tblTeamSch[Home],0,#REF!,#REF!)</f>
        <v>#REF!</v>
      </c>
      <c r="X1939" s="6" t="str">
        <f>IFERROR(INDEX(tblTeamSch[Overall Travel Score],MATCH(tblTeamSch[[#This Row],[Opponent]],tblTeamSch[Team],0)),"")</f>
        <v/>
      </c>
      <c r="Y1939" s="6" cm="1">
        <f t="array" ref="Y1939">IF(Y1938="Num",1,IF(Y1938="","",IF(Y1938+1&gt;TotalNumRegGames*2,"",Y1938+1)))</f>
        <v>1938</v>
      </c>
    </row>
    <row r="1940" spans="1:25" ht="13.35" customHeight="1" x14ac:dyDescent="0.3">
      <c r="A1940" s="6" cm="1">
        <f t="array" ref="A19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833</v>
      </c>
      <c r="B1940" s="6" cm="1">
        <f t="array" ref="B19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0" s="6">
        <f>IFERROR(INDEX([1]!tblSchedule[Week Game Scheduled],MATCH(tblTeamSch[[#This Row],[Game Num]],[1]!tblSchedule[GameNum],0)),"")</f>
        <v>6</v>
      </c>
      <c r="D1940" s="6">
        <f>IFERROR(INDEX([1]!tblSchedule[Round],MATCH(tblTeamSch[[#This Row],[Game Num]],[1]!tblSchedule[GameNum],0)),"")</f>
        <v>4</v>
      </c>
      <c r="E1940" s="6">
        <f>IFERROR(INDEX([1]!tblSchedule[Rnd Sch],MATCH(tblTeamSch[[#This Row],[Game Num]],[1]!tblSchedule[GameNum],0)),"")</f>
        <v>4</v>
      </c>
      <c r="F1940" s="6" t="str">
        <f>IFERROR(INDEX([1]!tblSchedule[DLC],MATCH(tblTeamSch[[#This Row],[Game Num]],[1]!tblSchedule[GameNum],0)),"")</f>
        <v>8G2</v>
      </c>
      <c r="G1940" s="7" t="str">
        <f>IFERROR(INDEX([1]!tblSchedule[Facility],MATCH(tblTeamSch[[#This Row],[Game Num]],[1]!tblSchedule[GameNum],0)),"")</f>
        <v>St. Michael Community Center</v>
      </c>
      <c r="H1940" s="8">
        <f>IFERROR(INDEX([1]!tblSchedule[Game Date],MATCH(tblTeamSch[[#This Row],[Game Num]],[1]!tblSchedule[GameNum],0)),"")</f>
        <v>46032</v>
      </c>
      <c r="I1940" s="9">
        <f>IFERROR(INDEX([1]!tblSchedule[Game Time],MATCH(tblTeamSch[[#This Row],[Game Num]],[1]!tblSchedule[GameNum],0)),"")</f>
        <v>0.41666666666666669</v>
      </c>
      <c r="J1940" s="10" t="str">
        <f>IFERROR(INDEX([1]!tblTeams[Organization],MATCH(tblTeamSch[[#This Row],[Team]],[1]!tblTeams[Team],0)),"")</f>
        <v>St. Michael</v>
      </c>
      <c r="K1940" s="10" t="str">
        <f>IFERROR(INDEX([1]!tblOrg[Abbr],MATCH(tblTeamSch[[#This Row],[Org]],[1]!tblOrg[Organization],0)),"")</f>
        <v>Mich</v>
      </c>
      <c r="L1940" s="10" t="str">
        <f>IFERROR(INDEX(IF(tblTeamSch[[#This Row],[1vs2]]=1,[1]!tblSchedule[Team 1 Name],[1]!tblSchedule[Team 2 Name]),MATCH(tblTeamSch[[#This Row],[Game Num]],[1]!tblSchedule[GameNum],0)),"")</f>
        <v>St Michael BB 8G#2</v>
      </c>
      <c r="M1940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1940" s="6" t="str" cm="1">
        <f t="array" ref="N194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0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940" s="6" t="str">
        <f>IFERROR(INDEX(#REF!,MATCH(tblTeamSch[[#This Row],[Team]],[1]!tblTeams[Team],0)),"")</f>
        <v/>
      </c>
      <c r="Q1940" s="6">
        <f>INDEX([1]!tblSchedule[Home Game],MATCH(tblTeamSch[[#This Row],[Game Num]],[1]!tblSchedule[GameNum],0))</f>
        <v>1</v>
      </c>
      <c r="R1940" s="7" t="e">
        <f>IF(COUNTIFS(tblTeamSch[Team],tblTeamSch[[#This Row],[Team]],#REF!,1)&gt;1,"Y","")</f>
        <v>#REF!</v>
      </c>
      <c r="S1940" s="6">
        <f>INDEX([1]!tblLoc[Score],MATCH(INDEX([1]!tblOrg[Loc],MATCH(tblTeamSch[[#This Row],[Org]],[1]!tblOrg[Organization],0)),[1]!tblLoc[Loc],0))</f>
        <v>7</v>
      </c>
      <c r="T1940" s="6" t="e">
        <f>INDEX([1]!tblLoc[Score],MATCH(INDEX([1]!tblOrg[Loc],MATCH(#REF!,[1]!tblOrg[Abbr],0)),[1]!tblLoc[Loc],0))</f>
        <v>#REF!</v>
      </c>
      <c r="U1940" s="6">
        <f>IFERROR(INDEX([1]!tblLoc[Score],MATCH(INDEX([1]!tblOrg[Loc],MATCH(INDEX(FacList,MATCH(tblTeamSch[[#This Row],[Facility]],INDEX(FacList,,1),0),3),[1]!tblOrg[Org Num],0)),[1]!tblLoc[Loc],0)),"")</f>
        <v>7</v>
      </c>
      <c r="V1940" s="6">
        <f>IF(OR(tblTeamSch[[#This Row],[Court]]="",tblTeamSch[[#This Row],[Home]]&gt;0),0,IF(tblTeamSch[[#This Row],[Court]]&lt;10,0,IF(tblTeamSch[[#This Row],[Home Court]]=10,0,10)))</f>
        <v>0</v>
      </c>
      <c r="W1940" s="6" t="e">
        <f>COUNTIFS(tblTeamSch[Travel Score for Game],10,tblTeamSch[Home],0,#REF!,#REF!)</f>
        <v>#REF!</v>
      </c>
      <c r="X1940" s="6" t="str">
        <f>IFERROR(INDEX(tblTeamSch[Overall Travel Score],MATCH(tblTeamSch[[#This Row],[Opponent]],tblTeamSch[Team],0)),"")</f>
        <v/>
      </c>
      <c r="Y1940" s="6" cm="1">
        <f t="array" ref="Y1940">IF(Y1939="Num",1,IF(Y1939="","",IF(Y1939+1&gt;TotalNumRegGames*2,"",Y1939+1)))</f>
        <v>1939</v>
      </c>
    </row>
    <row r="1941" spans="1:25" ht="13.35" customHeight="1" x14ac:dyDescent="0.3">
      <c r="A1941" s="6" cm="1">
        <f t="array" ref="A19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843</v>
      </c>
      <c r="B1941" s="6" cm="1">
        <f t="array" ref="B19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41" s="6">
        <f>IFERROR(INDEX([1]!tblSchedule[Week Game Scheduled],MATCH(tblTeamSch[[#This Row],[Game Num]],[1]!tblSchedule[GameNum],0)),"")</f>
        <v>7</v>
      </c>
      <c r="D1941" s="6">
        <f>IFERROR(INDEX([1]!tblSchedule[Round],MATCH(tblTeamSch[[#This Row],[Game Num]],[1]!tblSchedule[GameNum],0)),"")</f>
        <v>5</v>
      </c>
      <c r="E1941" s="6">
        <f>IFERROR(INDEX([1]!tblSchedule[Rnd Sch],MATCH(tblTeamSch[[#This Row],[Game Num]],[1]!tblSchedule[GameNum],0)),"")</f>
        <v>5</v>
      </c>
      <c r="F1941" s="6" t="str">
        <f>IFERROR(INDEX([1]!tblSchedule[DLC],MATCH(tblTeamSch[[#This Row],[Game Num]],[1]!tblSchedule[GameNum],0)),"")</f>
        <v>8G2</v>
      </c>
      <c r="G1941" s="7" t="str">
        <f>IFERROR(INDEX([1]!tblSchedule[Facility],MATCH(tblTeamSch[[#This Row],[Game Num]],[1]!tblSchedule[GameNum],0)),"")</f>
        <v>St. Martha Gym (Bethany Center)</v>
      </c>
      <c r="H1941" s="8">
        <f>IFERROR(INDEX([1]!tblSchedule[Game Date],MATCH(tblTeamSch[[#This Row],[Game Num]],[1]!tblSchedule[GameNum],0)),"")</f>
        <v>46039</v>
      </c>
      <c r="I1941" s="9">
        <f>IFERROR(INDEX([1]!tblSchedule[Game Time],MATCH(tblTeamSch[[#This Row],[Game Num]],[1]!tblSchedule[GameNum],0)),"")</f>
        <v>0.41666666666666669</v>
      </c>
      <c r="J1941" s="10" t="str">
        <f>IFERROR(INDEX([1]!tblTeams[Organization],MATCH(tblTeamSch[[#This Row],[Team]],[1]!tblTeams[Team],0)),"")</f>
        <v>St. Michael</v>
      </c>
      <c r="K1941" s="10" t="str">
        <f>IFERROR(INDEX([1]!tblOrg[Abbr],MATCH(tblTeamSch[[#This Row],[Org]],[1]!tblOrg[Organization],0)),"")</f>
        <v>Mich</v>
      </c>
      <c r="L1941" s="10" t="str">
        <f>IFERROR(INDEX(IF(tblTeamSch[[#This Row],[1vs2]]=1,[1]!tblSchedule[Team 1 Name],[1]!tblSchedule[Team 2 Name]),MATCH(tblTeamSch[[#This Row],[Game Num]],[1]!tblSchedule[GameNum],0)),"")</f>
        <v>St Michael BB 8G#2</v>
      </c>
      <c r="M1941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1941" s="6" t="str" cm="1">
        <f t="array" ref="N194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1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941" s="6" t="str">
        <f>IFERROR(INDEX(#REF!,MATCH(tblTeamSch[[#This Row],[Team]],[1]!tblTeams[Team],0)),"")</f>
        <v/>
      </c>
      <c r="Q1941" s="6">
        <f>INDEX([1]!tblSchedule[Home Game],MATCH(tblTeamSch[[#This Row],[Game Num]],[1]!tblSchedule[GameNum],0))</f>
        <v>0</v>
      </c>
      <c r="R1941" s="7" t="e">
        <f>IF(COUNTIFS(tblTeamSch[Team],tblTeamSch[[#This Row],[Team]],#REF!,1)&gt;1,"Y","")</f>
        <v>#REF!</v>
      </c>
      <c r="S1941" s="6">
        <f>INDEX([1]!tblLoc[Score],MATCH(INDEX([1]!tblOrg[Loc],MATCH(tblTeamSch[[#This Row],[Org]],[1]!tblOrg[Organization],0)),[1]!tblLoc[Loc],0))</f>
        <v>7</v>
      </c>
      <c r="T1941" s="6" t="e">
        <f>INDEX([1]!tblLoc[Score],MATCH(INDEX([1]!tblOrg[Loc],MATCH(#REF!,[1]!tblOrg[Abbr],0)),[1]!tblLoc[Loc],0))</f>
        <v>#REF!</v>
      </c>
      <c r="U1941" s="6">
        <f>IFERROR(INDEX([1]!tblLoc[Score],MATCH(INDEX([1]!tblOrg[Loc],MATCH(INDEX(FacList,MATCH(tblTeamSch[[#This Row],[Facility]],INDEX(FacList,,1),0),3),[1]!tblOrg[Org Num],0)),[1]!tblLoc[Loc],0)),"")</f>
        <v>0</v>
      </c>
      <c r="V1941" s="6">
        <f>IF(OR(tblTeamSch[[#This Row],[Court]]="",tblTeamSch[[#This Row],[Home]]&gt;0),0,IF(tblTeamSch[[#This Row],[Court]]&lt;10,0,IF(tblTeamSch[[#This Row],[Home Court]]=10,0,10)))</f>
        <v>0</v>
      </c>
      <c r="W1941" s="6" t="e">
        <f>COUNTIFS(tblTeamSch[Travel Score for Game],10,tblTeamSch[Home],0,#REF!,#REF!)</f>
        <v>#REF!</v>
      </c>
      <c r="X1941" s="6" t="str">
        <f>IFERROR(INDEX(tblTeamSch[Overall Travel Score],MATCH(tblTeamSch[[#This Row],[Opponent]],tblTeamSch[Team],0)),"")</f>
        <v/>
      </c>
      <c r="Y1941" s="6" cm="1">
        <f t="array" ref="Y1941">IF(Y1940="Num",1,IF(Y1940="","",IF(Y1940+1&gt;TotalNumRegGames*2,"",Y1940+1)))</f>
        <v>1940</v>
      </c>
    </row>
    <row r="1942" spans="1:25" ht="13.35" customHeight="1" x14ac:dyDescent="0.3">
      <c r="A1942" s="6" cm="1">
        <f t="array" ref="A19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850</v>
      </c>
      <c r="B1942" s="6" cm="1">
        <f t="array" ref="B19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42" s="6">
        <f>IFERROR(INDEX([1]!tblSchedule[Week Game Scheduled],MATCH(tblTeamSch[[#This Row],[Game Num]],[1]!tblSchedule[GameNum],0)),"")</f>
        <v>8</v>
      </c>
      <c r="D1942" s="6">
        <f>IFERROR(INDEX([1]!tblSchedule[Round],MATCH(tblTeamSch[[#This Row],[Game Num]],[1]!tblSchedule[GameNum],0)),"")</f>
        <v>6</v>
      </c>
      <c r="E1942" s="6">
        <f>IFERROR(INDEX([1]!tblSchedule[Rnd Sch],MATCH(tblTeamSch[[#This Row],[Game Num]],[1]!tblSchedule[GameNum],0)),"")</f>
        <v>6</v>
      </c>
      <c r="F1942" s="6" t="str">
        <f>IFERROR(INDEX([1]!tblSchedule[DLC],MATCH(tblTeamSch[[#This Row],[Game Num]],[1]!tblSchedule[GameNum],0)),"")</f>
        <v>8G2</v>
      </c>
      <c r="G1942" s="7" t="str">
        <f>IFERROR(INDEX([1]!tblSchedule[Facility],MATCH(tblTeamSch[[#This Row],[Game Num]],[1]!tblSchedule[GameNum],0)),"")</f>
        <v>St. Nicholas Academy Gym</v>
      </c>
      <c r="H1942" s="8">
        <f>IFERROR(INDEX([1]!tblSchedule[Game Date],MATCH(tblTeamSch[[#This Row],[Game Num]],[1]!tblSchedule[GameNum],0)),"")</f>
        <v>46046</v>
      </c>
      <c r="I1942" s="9">
        <f>IFERROR(INDEX([1]!tblSchedule[Game Time],MATCH(tblTeamSch[[#This Row],[Game Num]],[1]!tblSchedule[GameNum],0)),"")</f>
        <v>0.41666666666666669</v>
      </c>
      <c r="J1942" s="10" t="str">
        <f>IFERROR(INDEX([1]!tblTeams[Organization],MATCH(tblTeamSch[[#This Row],[Team]],[1]!tblTeams[Team],0)),"")</f>
        <v>St. Michael</v>
      </c>
      <c r="K1942" s="10" t="str">
        <f>IFERROR(INDEX([1]!tblOrg[Abbr],MATCH(tblTeamSch[[#This Row],[Org]],[1]!tblOrg[Organization],0)),"")</f>
        <v>Mich</v>
      </c>
      <c r="L1942" s="10" t="str">
        <f>IFERROR(INDEX(IF(tblTeamSch[[#This Row],[1vs2]]=1,[1]!tblSchedule[Team 1 Name],[1]!tblSchedule[Team 2 Name]),MATCH(tblTeamSch[[#This Row],[Game Num]],[1]!tblSchedule[GameNum],0)),"")</f>
        <v>St Michael BB 8G#2</v>
      </c>
      <c r="M1942" s="10" t="str">
        <f>IFERROR(INDEX(IF(tblTeamSch[[#This Row],[1vs2]]=1,[1]!tblSchedule[Team 2 Name],[1]!tblSchedule[Team 1 Name]),MATCH(tblTeamSch[[#This Row],[Game Num]],[1]!tblSchedule[GameNum],0)),"")</f>
        <v>Holy Spirit GBB 8#2</v>
      </c>
      <c r="N1942" s="6" t="str" cm="1">
        <f t="array" ref="N194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94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942" s="6" t="str">
        <f>IFERROR(INDEX(#REF!,MATCH(tblTeamSch[[#This Row],[Team]],[1]!tblTeams[Team],0)),"")</f>
        <v/>
      </c>
      <c r="Q1942" s="6">
        <f>INDEX([1]!tblSchedule[Home Game],MATCH(tblTeamSch[[#This Row],[Game Num]],[1]!tblSchedule[GameNum],0))</f>
        <v>0</v>
      </c>
      <c r="R1942" s="7" t="e">
        <f>IF(COUNTIFS(tblTeamSch[Team],tblTeamSch[[#This Row],[Team]],#REF!,1)&gt;1,"Y","")</f>
        <v>#REF!</v>
      </c>
      <c r="S1942" s="6">
        <f>INDEX([1]!tblLoc[Score],MATCH(INDEX([1]!tblOrg[Loc],MATCH(tblTeamSch[[#This Row],[Org]],[1]!tblOrg[Organization],0)),[1]!tblLoc[Loc],0))</f>
        <v>7</v>
      </c>
      <c r="T1942" s="6" t="e">
        <f>INDEX([1]!tblLoc[Score],MATCH(INDEX([1]!tblOrg[Loc],MATCH(#REF!,[1]!tblOrg[Abbr],0)),[1]!tblLoc[Loc],0))</f>
        <v>#REF!</v>
      </c>
      <c r="U1942" s="6">
        <f>IFERROR(INDEX([1]!tblLoc[Score],MATCH(INDEX([1]!tblOrg[Loc],MATCH(INDEX(FacList,MATCH(tblTeamSch[[#This Row],[Facility]],INDEX(FacList,,1),0),3),[1]!tblOrg[Org Num],0)),[1]!tblLoc[Loc],0)),"")</f>
        <v>10</v>
      </c>
      <c r="V1942" s="6">
        <f>IF(OR(tblTeamSch[[#This Row],[Court]]="",tblTeamSch[[#This Row],[Home]]&gt;0),0,IF(tblTeamSch[[#This Row],[Court]]&lt;10,0,IF(tblTeamSch[[#This Row],[Home Court]]=10,0,10)))</f>
        <v>10</v>
      </c>
      <c r="W1942" s="6" t="e">
        <f>COUNTIFS(tblTeamSch[Travel Score for Game],10,tblTeamSch[Home],0,#REF!,#REF!)</f>
        <v>#REF!</v>
      </c>
      <c r="X1942" s="6" t="str">
        <f>IFERROR(INDEX(tblTeamSch[Overall Travel Score],MATCH(tblTeamSch[[#This Row],[Opponent]],tblTeamSch[Team],0)),"")</f>
        <v/>
      </c>
      <c r="Y1942" s="6" cm="1">
        <f t="array" ref="Y1942">IF(Y1941="Num",1,IF(Y1941="","",IF(Y1941+1&gt;TotalNumRegGames*2,"",Y1941+1)))</f>
        <v>1941</v>
      </c>
    </row>
    <row r="1943" spans="1:25" ht="13.35" customHeight="1" x14ac:dyDescent="0.3">
      <c r="A1943" s="6" cm="1">
        <f t="array" ref="A19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857</v>
      </c>
      <c r="B1943" s="6" cm="1">
        <f t="array" ref="B19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43" s="6">
        <f>IFERROR(INDEX([1]!tblSchedule[Week Game Scheduled],MATCH(tblTeamSch[[#This Row],[Game Num]],[1]!tblSchedule[GameNum],0)),"")</f>
        <v>9</v>
      </c>
      <c r="D1943" s="6">
        <f>IFERROR(INDEX([1]!tblSchedule[Round],MATCH(tblTeamSch[[#This Row],[Game Num]],[1]!tblSchedule[GameNum],0)),"")</f>
        <v>7</v>
      </c>
      <c r="E1943" s="6">
        <f>IFERROR(INDEX([1]!tblSchedule[Rnd Sch],MATCH(tblTeamSch[[#This Row],[Game Num]],[1]!tblSchedule[GameNum],0)),"")</f>
        <v>7</v>
      </c>
      <c r="F1943" s="6" t="str">
        <f>IFERROR(INDEX([1]!tblSchedule[DLC],MATCH(tblTeamSch[[#This Row],[Game Num]],[1]!tblSchedule[GameNum],0)),"")</f>
        <v>8G2</v>
      </c>
      <c r="G1943" s="7" t="str">
        <f>IFERROR(INDEX([1]!tblSchedule[Facility],MATCH(tblTeamSch[[#This Row],[Game Num]],[1]!tblSchedule[GameNum],0)),"")</f>
        <v>St. Michael Community Center</v>
      </c>
      <c r="H1943" s="8">
        <f>IFERROR(INDEX([1]!tblSchedule[Game Date],MATCH(tblTeamSch[[#This Row],[Game Num]],[1]!tblSchedule[GameNum],0)),"")</f>
        <v>46053</v>
      </c>
      <c r="I1943" s="9">
        <f>IFERROR(INDEX([1]!tblSchedule[Game Time],MATCH(tblTeamSch[[#This Row],[Game Num]],[1]!tblSchedule[GameNum],0)),"")</f>
        <v>0.375</v>
      </c>
      <c r="J1943" s="10" t="str">
        <f>IFERROR(INDEX([1]!tblTeams[Organization],MATCH(tblTeamSch[[#This Row],[Team]],[1]!tblTeams[Team],0)),"")</f>
        <v>St. Michael</v>
      </c>
      <c r="K1943" s="10" t="str">
        <f>IFERROR(INDEX([1]!tblOrg[Abbr],MATCH(tblTeamSch[[#This Row],[Org]],[1]!tblOrg[Organization],0)),"")</f>
        <v>Mich</v>
      </c>
      <c r="L1943" s="10" t="str">
        <f>IFERROR(INDEX(IF(tblTeamSch[[#This Row],[1vs2]]=1,[1]!tblSchedule[Team 1 Name],[1]!tblSchedule[Team 2 Name]),MATCH(tblTeamSch[[#This Row],[Game Num]],[1]!tblSchedule[GameNum],0)),"")</f>
        <v>St Michael BB 8G#2</v>
      </c>
      <c r="M1943" s="10" t="str">
        <f>IFERROR(INDEX(IF(tblTeamSch[[#This Row],[1vs2]]=1,[1]!tblSchedule[Team 2 Name],[1]!tblSchedule[Team 1 Name]),MATCH(tblTeamSch[[#This Row],[Game Num]],[1]!tblSchedule[GameNum],0)),"")</f>
        <v>St. Albert BB 8G#2</v>
      </c>
      <c r="N1943" s="6" t="str" cm="1">
        <f t="array" ref="N194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1943" s="6" t="str">
        <f>IFERROR(INDEX(#REF!,MATCH(tblTeamSch[[#This Row],[Team]],[1]!tblTeams[Team],0)),"")</f>
        <v/>
      </c>
      <c r="Q1943" s="6">
        <f>INDEX([1]!tblSchedule[Home Game],MATCH(tblTeamSch[[#This Row],[Game Num]],[1]!tblSchedule[GameNum],0))</f>
        <v>1</v>
      </c>
      <c r="R1943" s="7" t="e">
        <f>IF(COUNTIFS(tblTeamSch[Team],tblTeamSch[[#This Row],[Team]],#REF!,1)&gt;1,"Y","")</f>
        <v>#REF!</v>
      </c>
      <c r="S1943" s="6">
        <f>INDEX([1]!tblLoc[Score],MATCH(INDEX([1]!tblOrg[Loc],MATCH(tblTeamSch[[#This Row],[Org]],[1]!tblOrg[Organization],0)),[1]!tblLoc[Loc],0))</f>
        <v>7</v>
      </c>
      <c r="T1943" s="6" t="e">
        <f>INDEX([1]!tblLoc[Score],MATCH(INDEX([1]!tblOrg[Loc],MATCH(#REF!,[1]!tblOrg[Abbr],0)),[1]!tblLoc[Loc],0))</f>
        <v>#REF!</v>
      </c>
      <c r="U1943" s="6">
        <f>IFERROR(INDEX([1]!tblLoc[Score],MATCH(INDEX([1]!tblOrg[Loc],MATCH(INDEX(FacList,MATCH(tblTeamSch[[#This Row],[Facility]],INDEX(FacList,,1),0),3),[1]!tblOrg[Org Num],0)),[1]!tblLoc[Loc],0)),"")</f>
        <v>7</v>
      </c>
      <c r="V1943" s="6">
        <f>IF(OR(tblTeamSch[[#This Row],[Court]]="",tblTeamSch[[#This Row],[Home]]&gt;0),0,IF(tblTeamSch[[#This Row],[Court]]&lt;10,0,IF(tblTeamSch[[#This Row],[Home Court]]=10,0,10)))</f>
        <v>0</v>
      </c>
      <c r="W1943" s="6" t="e">
        <f>COUNTIFS(tblTeamSch[Travel Score for Game],10,tblTeamSch[Home],0,#REF!,#REF!)</f>
        <v>#REF!</v>
      </c>
      <c r="X1943" s="6" t="str">
        <f>IFERROR(INDEX(tblTeamSch[Overall Travel Score],MATCH(tblTeamSch[[#This Row],[Opponent]],tblTeamSch[Team],0)),"")</f>
        <v/>
      </c>
      <c r="Y1943" s="6" cm="1">
        <f t="array" ref="Y1943">IF(Y1942="Num",1,IF(Y1942="","",IF(Y1942+1&gt;TotalNumRegGames*2,"",Y1942+1)))</f>
        <v>1942</v>
      </c>
    </row>
    <row r="1944" spans="1:25" ht="13.35" customHeight="1" x14ac:dyDescent="0.3">
      <c r="A1944" s="6" cm="1">
        <f t="array" ref="A19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501</v>
      </c>
      <c r="B1944" s="6" cm="1">
        <f t="array" ref="B19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4" s="6">
        <f>IFERROR(INDEX([1]!tblSchedule[Week Game Scheduled],MATCH(tblTeamSch[[#This Row],[Game Num]],[1]!tblSchedule[GameNum],0)),"")</f>
        <v>49</v>
      </c>
      <c r="D1944" s="6">
        <f>IFERROR(INDEX([1]!tblSchedule[Round],MATCH(tblTeamSch[[#This Row],[Game Num]],[1]!tblSchedule[GameNum],0)),"")</f>
        <v>1</v>
      </c>
      <c r="E1944" s="6">
        <f>IFERROR(INDEX([1]!tblSchedule[Rnd Sch],MATCH(tblTeamSch[[#This Row],[Game Num]],[1]!tblSchedule[GameNum],0)),"")</f>
        <v>1</v>
      </c>
      <c r="F1944" s="6" t="str">
        <f>IFERROR(INDEX([1]!tblSchedule[DLC],MATCH(tblTeamSch[[#This Row],[Game Num]],[1]!tblSchedule[GameNum],0)),"")</f>
        <v>4B1A</v>
      </c>
      <c r="G1944" s="7" t="str">
        <f>IFERROR(INDEX([1]!tblSchedule[Facility],MATCH(tblTeamSch[[#This Row],[Game Num]],[1]!tblSchedule[GameNum],0)),"")</f>
        <v>St Francis of Assisi</v>
      </c>
      <c r="H1944" s="8">
        <f>IFERROR(INDEX([1]!tblSchedule[Game Date],MATCH(tblTeamSch[[#This Row],[Game Num]],[1]!tblSchedule[GameNum],0)),"")</f>
        <v>45997</v>
      </c>
      <c r="I1944" s="9">
        <f>IFERROR(INDEX([1]!tblSchedule[Game Time],MATCH(tblTeamSch[[#This Row],[Game Num]],[1]!tblSchedule[GameNum],0)),"")</f>
        <v>0.5</v>
      </c>
      <c r="J1944" s="10" t="str">
        <f>IFERROR(INDEX([1]!tblTeams[Organization],MATCH(tblTeamSch[[#This Row],[Team]],[1]!tblTeams[Team],0)),"")</f>
        <v>St. Nicholas</v>
      </c>
      <c r="K1944" s="10" t="str">
        <f>IFERROR(INDEX([1]!tblOrg[Abbr],MATCH(tblTeamSch[[#This Row],[Org]],[1]!tblOrg[Organization],0)),"")</f>
        <v>Nich</v>
      </c>
      <c r="L1944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4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1944" s="6" t="str" cm="1">
        <f t="array" ref="N194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4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1944" s="6" t="str">
        <f>IFERROR(INDEX(#REF!,MATCH(tblTeamSch[[#This Row],[Team]],[1]!tblTeams[Team],0)),"")</f>
        <v/>
      </c>
      <c r="Q1944" s="6">
        <f>INDEX([1]!tblSchedule[Home Game],MATCH(tblTeamSch[[#This Row],[Game Num]],[1]!tblSchedule[GameNum],0))</f>
        <v>1</v>
      </c>
      <c r="R1944" s="7" t="e">
        <f>IF(COUNTIFS(tblTeamSch[Team],tblTeamSch[[#This Row],[Team]],#REF!,1)&gt;1,"Y","")</f>
        <v>#REF!</v>
      </c>
      <c r="S1944" s="6">
        <f>INDEX([1]!tblLoc[Score],MATCH(INDEX([1]!tblOrg[Loc],MATCH(tblTeamSch[[#This Row],[Org]],[1]!tblOrg[Organization],0)),[1]!tblLoc[Loc],0))</f>
        <v>10</v>
      </c>
      <c r="T1944" s="6" t="e">
        <f>INDEX([1]!tblLoc[Score],MATCH(INDEX([1]!tblOrg[Loc],MATCH(#REF!,[1]!tblOrg[Abbr],0)),[1]!tblLoc[Loc],0))</f>
        <v>#REF!</v>
      </c>
      <c r="U1944" s="6">
        <f>IFERROR(INDEX([1]!tblLoc[Score],MATCH(INDEX([1]!tblOrg[Loc],MATCH(INDEX(FacList,MATCH(tblTeamSch[[#This Row],[Facility]],INDEX(FacList,,1),0),3),[1]!tblOrg[Org Num],0)),[1]!tblLoc[Loc],0)),"")</f>
        <v>0</v>
      </c>
      <c r="V1944" s="6">
        <f>IF(OR(tblTeamSch[[#This Row],[Court]]="",tblTeamSch[[#This Row],[Home]]&gt;0),0,IF(tblTeamSch[[#This Row],[Court]]&lt;10,0,IF(tblTeamSch[[#This Row],[Home Court]]=10,0,10)))</f>
        <v>0</v>
      </c>
      <c r="W1944" s="6" t="e">
        <f>COUNTIFS(tblTeamSch[Travel Score for Game],10,tblTeamSch[Home],0,#REF!,#REF!)</f>
        <v>#REF!</v>
      </c>
      <c r="X1944" s="6" t="str">
        <f>IFERROR(INDEX(tblTeamSch[Overall Travel Score],MATCH(tblTeamSch[[#This Row],[Opponent]],tblTeamSch[Team],0)),"")</f>
        <v/>
      </c>
      <c r="Y1944" s="6" cm="1">
        <f t="array" ref="Y1944">IF(Y1943="Num",1,IF(Y1943="","",IF(Y1943+1&gt;TotalNumRegGames*2,"",Y1943+1)))</f>
        <v>1943</v>
      </c>
    </row>
    <row r="1945" spans="1:25" ht="13.35" customHeight="1" x14ac:dyDescent="0.3">
      <c r="A1945" s="6" cm="1">
        <f t="array" ref="A19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505</v>
      </c>
      <c r="B1945" s="6" cm="1">
        <f t="array" ref="B19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5" s="6">
        <f>IFERROR(INDEX([1]!tblSchedule[Week Game Scheduled],MATCH(tblTeamSch[[#This Row],[Game Num]],[1]!tblSchedule[GameNum],0)),"")</f>
        <v>50</v>
      </c>
      <c r="D1945" s="6">
        <f>IFERROR(INDEX([1]!tblSchedule[Round],MATCH(tblTeamSch[[#This Row],[Game Num]],[1]!tblSchedule[GameNum],0)),"")</f>
        <v>2</v>
      </c>
      <c r="E1945" s="6">
        <f>IFERROR(INDEX([1]!tblSchedule[Rnd Sch],MATCH(tblTeamSch[[#This Row],[Game Num]],[1]!tblSchedule[GameNum],0)),"")</f>
        <v>2</v>
      </c>
      <c r="F1945" s="6" t="str">
        <f>IFERROR(INDEX([1]!tblSchedule[DLC],MATCH(tblTeamSch[[#This Row],[Game Num]],[1]!tblSchedule[GameNum],0)),"")</f>
        <v>4B1A</v>
      </c>
      <c r="G1945" s="7" t="str">
        <f>IFERROR(INDEX([1]!tblSchedule[Facility],MATCH(tblTeamSch[[#This Row],[Game Num]],[1]!tblSchedule[GameNum],0)),"")</f>
        <v>St. Paul Gym</v>
      </c>
      <c r="H1945" s="8">
        <f>IFERROR(INDEX([1]!tblSchedule[Game Date],MATCH(tblTeamSch[[#This Row],[Game Num]],[1]!tblSchedule[GameNum],0)),"")</f>
        <v>46004</v>
      </c>
      <c r="I1945" s="9">
        <f>IFERROR(INDEX([1]!tblSchedule[Game Time],MATCH(tblTeamSch[[#This Row],[Game Num]],[1]!tblSchedule[GameNum],0)),"")</f>
        <v>0.5</v>
      </c>
      <c r="J1945" s="10" t="str">
        <f>IFERROR(INDEX([1]!tblTeams[Organization],MATCH(tblTeamSch[[#This Row],[Team]],[1]!tblTeams[Team],0)),"")</f>
        <v>St. Nicholas</v>
      </c>
      <c r="K1945" s="10" t="str">
        <f>IFERROR(INDEX([1]!tblOrg[Abbr],MATCH(tblTeamSch[[#This Row],[Org]],[1]!tblOrg[Organization],0)),"")</f>
        <v>Nich</v>
      </c>
      <c r="L1945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5" s="10" t="str">
        <f>IFERROR(INDEX(IF(tblTeamSch[[#This Row],[1vs2]]=1,[1]!tblSchedule[Team 2 Name],[1]!tblSchedule[Team 1 Name]),MATCH(tblTeamSch[[#This Row],[Game Num]],[1]!tblSchedule[GameNum],0)),"")</f>
        <v>St. Paul BB 4B#1</v>
      </c>
      <c r="N1945" s="6" t="str" cm="1">
        <f t="array" ref="N194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5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1945" s="6" t="str">
        <f>IFERROR(INDEX(#REF!,MATCH(tblTeamSch[[#This Row],[Team]],[1]!tblTeams[Team],0)),"")</f>
        <v/>
      </c>
      <c r="Q1945" s="6">
        <f>INDEX([1]!tblSchedule[Home Game],MATCH(tblTeamSch[[#This Row],[Game Num]],[1]!tblSchedule[GameNum],0))</f>
        <v>1</v>
      </c>
      <c r="R1945" s="7" t="e">
        <f>IF(COUNTIFS(tblTeamSch[Team],tblTeamSch[[#This Row],[Team]],#REF!,1)&gt;1,"Y","")</f>
        <v>#REF!</v>
      </c>
      <c r="S1945" s="6">
        <f>INDEX([1]!tblLoc[Score],MATCH(INDEX([1]!tblOrg[Loc],MATCH(tblTeamSch[[#This Row],[Org]],[1]!tblOrg[Organization],0)),[1]!tblLoc[Loc],0))</f>
        <v>10</v>
      </c>
      <c r="T1945" s="6" t="e">
        <f>INDEX([1]!tblLoc[Score],MATCH(INDEX([1]!tblOrg[Loc],MATCH(#REF!,[1]!tblOrg[Abbr],0)),[1]!tblLoc[Loc],0))</f>
        <v>#REF!</v>
      </c>
      <c r="U1945" s="6">
        <f>IFERROR(INDEX([1]!tblLoc[Score],MATCH(INDEX([1]!tblOrg[Loc],MATCH(INDEX(FacList,MATCH(tblTeamSch[[#This Row],[Facility]],INDEX(FacList,,1),0),3),[1]!tblOrg[Org Num],0)),[1]!tblLoc[Loc],0)),"")</f>
        <v>10</v>
      </c>
      <c r="V1945" s="6">
        <f>IF(OR(tblTeamSch[[#This Row],[Court]]="",tblTeamSch[[#This Row],[Home]]&gt;0),0,IF(tblTeamSch[[#This Row],[Court]]&lt;10,0,IF(tblTeamSch[[#This Row],[Home Court]]=10,0,10)))</f>
        <v>0</v>
      </c>
      <c r="W1945" s="6" t="e">
        <f>COUNTIFS(tblTeamSch[Travel Score for Game],10,tblTeamSch[Home],0,#REF!,#REF!)</f>
        <v>#REF!</v>
      </c>
      <c r="X1945" s="6" t="str">
        <f>IFERROR(INDEX(tblTeamSch[Overall Travel Score],MATCH(tblTeamSch[[#This Row],[Opponent]],tblTeamSch[Team],0)),"")</f>
        <v/>
      </c>
      <c r="Y1945" s="6" cm="1">
        <f t="array" ref="Y1945">IF(Y1944="Num",1,IF(Y1944="","",IF(Y1944+1&gt;TotalNumRegGames*2,"",Y1944+1)))</f>
        <v>1944</v>
      </c>
    </row>
    <row r="1946" spans="1:25" ht="13.35" customHeight="1" x14ac:dyDescent="0.3">
      <c r="A1946" s="6" cm="1">
        <f t="array" ref="A19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512</v>
      </c>
      <c r="B1946" s="6" cm="1">
        <f t="array" ref="B19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6" s="6">
        <f>IFERROR(INDEX([1]!tblSchedule[Week Game Scheduled],MATCH(tblTeamSch[[#This Row],[Game Num]],[1]!tblSchedule[GameNum],0)),"")</f>
        <v>5</v>
      </c>
      <c r="D1946" s="6">
        <f>IFERROR(INDEX([1]!tblSchedule[Round],MATCH(tblTeamSch[[#This Row],[Game Num]],[1]!tblSchedule[GameNum],0)),"")</f>
        <v>3</v>
      </c>
      <c r="E1946" s="6">
        <f>IFERROR(INDEX([1]!tblSchedule[Rnd Sch],MATCH(tblTeamSch[[#This Row],[Game Num]],[1]!tblSchedule[GameNum],0)),"")</f>
        <v>3</v>
      </c>
      <c r="F1946" s="6" t="str">
        <f>IFERROR(INDEX([1]!tblSchedule[DLC],MATCH(tblTeamSch[[#This Row],[Game Num]],[1]!tblSchedule[GameNum],0)),"")</f>
        <v>4B1A</v>
      </c>
      <c r="G1946" s="7" t="str">
        <f>IFERROR(INDEX([1]!tblSchedule[Facility],MATCH(tblTeamSch[[#This Row],[Game Num]],[1]!tblSchedule[GameNum],0)),"")</f>
        <v>St. Nicholas Academy Gym</v>
      </c>
      <c r="H1946" s="8">
        <f>IFERROR(INDEX([1]!tblSchedule[Game Date],MATCH(tblTeamSch[[#This Row],[Game Num]],[1]!tblSchedule[GameNum],0)),"")</f>
        <v>46025</v>
      </c>
      <c r="I1946" s="9">
        <f>IFERROR(INDEX([1]!tblSchedule[Game Time],MATCH(tblTeamSch[[#This Row],[Game Num]],[1]!tblSchedule[GameNum],0)),"")</f>
        <v>0.5</v>
      </c>
      <c r="J1946" s="10" t="str">
        <f>IFERROR(INDEX([1]!tblTeams[Organization],MATCH(tblTeamSch[[#This Row],[Team]],[1]!tblTeams[Team],0)),"")</f>
        <v>St. Nicholas</v>
      </c>
      <c r="K1946" s="10" t="str">
        <f>IFERROR(INDEX([1]!tblOrg[Abbr],MATCH(tblTeamSch[[#This Row],[Org]],[1]!tblOrg[Organization],0)),"")</f>
        <v>Nich</v>
      </c>
      <c r="L1946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6" s="10" t="str">
        <f>IFERROR(INDEX(IF(tblTeamSch[[#This Row],[1vs2]]=1,[1]!tblSchedule[Team 2 Name],[1]!tblSchedule[Team 1 Name]),MATCH(tblTeamSch[[#This Row],[Game Num]],[1]!tblSchedule[GameNum],0)),"")</f>
        <v>St Edward Bball 4B1</v>
      </c>
      <c r="N1946" s="6" t="str" cm="1">
        <f t="array" ref="N194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946" s="6" t="str">
        <f>IFERROR(INDEX(#REF!,MATCH(tblTeamSch[[#This Row],[Team]],[1]!tblTeams[Team],0)),"")</f>
        <v/>
      </c>
      <c r="Q1946" s="6">
        <f>INDEX([1]!tblSchedule[Home Game],MATCH(tblTeamSch[[#This Row],[Game Num]],[1]!tblSchedule[GameNum],0))</f>
        <v>1</v>
      </c>
      <c r="R1946" s="7" t="e">
        <f>IF(COUNTIFS(tblTeamSch[Team],tblTeamSch[[#This Row],[Team]],#REF!,1)&gt;1,"Y","")</f>
        <v>#REF!</v>
      </c>
      <c r="S1946" s="6">
        <f>INDEX([1]!tblLoc[Score],MATCH(INDEX([1]!tblOrg[Loc],MATCH(tblTeamSch[[#This Row],[Org]],[1]!tblOrg[Organization],0)),[1]!tblLoc[Loc],0))</f>
        <v>10</v>
      </c>
      <c r="T1946" s="6" t="e">
        <f>INDEX([1]!tblLoc[Score],MATCH(INDEX([1]!tblOrg[Loc],MATCH(#REF!,[1]!tblOrg[Abbr],0)),[1]!tblLoc[Loc],0))</f>
        <v>#REF!</v>
      </c>
      <c r="U1946" s="6">
        <f>IFERROR(INDEX([1]!tblLoc[Score],MATCH(INDEX([1]!tblOrg[Loc],MATCH(INDEX(FacList,MATCH(tblTeamSch[[#This Row],[Facility]],INDEX(FacList,,1),0),3),[1]!tblOrg[Org Num],0)),[1]!tblLoc[Loc],0)),"")</f>
        <v>10</v>
      </c>
      <c r="V1946" s="6">
        <f>IF(OR(tblTeamSch[[#This Row],[Court]]="",tblTeamSch[[#This Row],[Home]]&gt;0),0,IF(tblTeamSch[[#This Row],[Court]]&lt;10,0,IF(tblTeamSch[[#This Row],[Home Court]]=10,0,10)))</f>
        <v>0</v>
      </c>
      <c r="W1946" s="6" t="e">
        <f>COUNTIFS(tblTeamSch[Travel Score for Game],10,tblTeamSch[Home],0,#REF!,#REF!)</f>
        <v>#REF!</v>
      </c>
      <c r="X1946" s="6" t="str">
        <f>IFERROR(INDEX(tblTeamSch[Overall Travel Score],MATCH(tblTeamSch[[#This Row],[Opponent]],tblTeamSch[Team],0)),"")</f>
        <v/>
      </c>
      <c r="Y1946" s="6" cm="1">
        <f t="array" ref="Y1946">IF(Y1945="Num",1,IF(Y1945="","",IF(Y1945+1&gt;TotalNumRegGames*2,"",Y1945+1)))</f>
        <v>1945</v>
      </c>
    </row>
    <row r="1947" spans="1:25" ht="13.35" customHeight="1" x14ac:dyDescent="0.3">
      <c r="A1947" s="6" cm="1">
        <f t="array" ref="A19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518</v>
      </c>
      <c r="B1947" s="6" cm="1">
        <f t="array" ref="B19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7" s="6">
        <f>IFERROR(INDEX([1]!tblSchedule[Week Game Scheduled],MATCH(tblTeamSch[[#This Row],[Game Num]],[1]!tblSchedule[GameNum],0)),"")</f>
        <v>6</v>
      </c>
      <c r="D1947" s="6">
        <f>IFERROR(INDEX([1]!tblSchedule[Round],MATCH(tblTeamSch[[#This Row],[Game Num]],[1]!tblSchedule[GameNum],0)),"")</f>
        <v>4</v>
      </c>
      <c r="E1947" s="6">
        <f>IFERROR(INDEX([1]!tblSchedule[Rnd Sch],MATCH(tblTeamSch[[#This Row],[Game Num]],[1]!tblSchedule[GameNum],0)),"")</f>
        <v>4</v>
      </c>
      <c r="F1947" s="6" t="str">
        <f>IFERROR(INDEX([1]!tblSchedule[DLC],MATCH(tblTeamSch[[#This Row],[Game Num]],[1]!tblSchedule[GameNum],0)),"")</f>
        <v>4B1A</v>
      </c>
      <c r="G1947" s="7" t="str">
        <f>IFERROR(INDEX([1]!tblSchedule[Facility],MATCH(tblTeamSch[[#This Row],[Game Num]],[1]!tblSchedule[GameNum],0)),"")</f>
        <v>St. Nicholas Academy Gym</v>
      </c>
      <c r="H1947" s="8">
        <f>IFERROR(INDEX([1]!tblSchedule[Game Date],MATCH(tblTeamSch[[#This Row],[Game Num]],[1]!tblSchedule[GameNum],0)),"")</f>
        <v>46032</v>
      </c>
      <c r="I1947" s="9">
        <f>IFERROR(INDEX([1]!tblSchedule[Game Time],MATCH(tblTeamSch[[#This Row],[Game Num]],[1]!tblSchedule[GameNum],0)),"")</f>
        <v>0.5</v>
      </c>
      <c r="J1947" s="10" t="str">
        <f>IFERROR(INDEX([1]!tblTeams[Organization],MATCH(tblTeamSch[[#This Row],[Team]],[1]!tblTeams[Team],0)),"")</f>
        <v>St. Nicholas</v>
      </c>
      <c r="K1947" s="10" t="str">
        <f>IFERROR(INDEX([1]!tblOrg[Abbr],MATCH(tblTeamSch[[#This Row],[Org]],[1]!tblOrg[Organization],0)),"")</f>
        <v>Nich</v>
      </c>
      <c r="L1947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7" s="10" t="str">
        <f>IFERROR(INDEX(IF(tblTeamSch[[#This Row],[1vs2]]=1,[1]!tblSchedule[Team 2 Name],[1]!tblSchedule[Team 1 Name]),MATCH(tblTeamSch[[#This Row],[Game Num]],[1]!tblSchedule[GameNum],0)),"")</f>
        <v>OLOL 3/4 BB #1</v>
      </c>
      <c r="N1947" s="6" t="str" cm="1">
        <f t="array" ref="N194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947" s="6" t="str">
        <f>IFERROR(INDEX(#REF!,MATCH(tblTeamSch[[#This Row],[Team]],[1]!tblTeams[Team],0)),"")</f>
        <v/>
      </c>
      <c r="Q1947" s="6">
        <f>INDEX([1]!tblSchedule[Home Game],MATCH(tblTeamSch[[#This Row],[Game Num]],[1]!tblSchedule[GameNum],0))</f>
        <v>1</v>
      </c>
      <c r="R1947" s="7" t="e">
        <f>IF(COUNTIFS(tblTeamSch[Team],tblTeamSch[[#This Row],[Team]],#REF!,1)&gt;1,"Y","")</f>
        <v>#REF!</v>
      </c>
      <c r="S1947" s="6">
        <f>INDEX([1]!tblLoc[Score],MATCH(INDEX([1]!tblOrg[Loc],MATCH(tblTeamSch[[#This Row],[Org]],[1]!tblOrg[Organization],0)),[1]!tblLoc[Loc],0))</f>
        <v>10</v>
      </c>
      <c r="T1947" s="6" t="e">
        <f>INDEX([1]!tblLoc[Score],MATCH(INDEX([1]!tblOrg[Loc],MATCH(#REF!,[1]!tblOrg[Abbr],0)),[1]!tblLoc[Loc],0))</f>
        <v>#REF!</v>
      </c>
      <c r="U1947" s="6">
        <f>IFERROR(INDEX([1]!tblLoc[Score],MATCH(INDEX([1]!tblOrg[Loc],MATCH(INDEX(FacList,MATCH(tblTeamSch[[#This Row],[Facility]],INDEX(FacList,,1),0),3),[1]!tblOrg[Org Num],0)),[1]!tblLoc[Loc],0)),"")</f>
        <v>10</v>
      </c>
      <c r="V1947" s="6">
        <f>IF(OR(tblTeamSch[[#This Row],[Court]]="",tblTeamSch[[#This Row],[Home]]&gt;0),0,IF(tblTeamSch[[#This Row],[Court]]&lt;10,0,IF(tblTeamSch[[#This Row],[Home Court]]=10,0,10)))</f>
        <v>0</v>
      </c>
      <c r="W1947" s="6" t="e">
        <f>COUNTIFS(tblTeamSch[Travel Score for Game],10,tblTeamSch[Home],0,#REF!,#REF!)</f>
        <v>#REF!</v>
      </c>
      <c r="X1947" s="6" t="str">
        <f>IFERROR(INDEX(tblTeamSch[Overall Travel Score],MATCH(tblTeamSch[[#This Row],[Opponent]],tblTeamSch[Team],0)),"")</f>
        <v/>
      </c>
      <c r="Y1947" s="6" cm="1">
        <f t="array" ref="Y1947">IF(Y1946="Num",1,IF(Y1946="","",IF(Y1946+1&gt;TotalNumRegGames*2,"",Y1946+1)))</f>
        <v>1946</v>
      </c>
    </row>
    <row r="1948" spans="1:25" ht="13.35" customHeight="1" x14ac:dyDescent="0.3">
      <c r="A1948" s="6" cm="1">
        <f t="array" ref="A19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522</v>
      </c>
      <c r="B1948" s="6" cm="1">
        <f t="array" ref="B19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8" s="6">
        <f>IFERROR(INDEX([1]!tblSchedule[Week Game Scheduled],MATCH(tblTeamSch[[#This Row],[Game Num]],[1]!tblSchedule[GameNum],0)),"")</f>
        <v>7</v>
      </c>
      <c r="D1948" s="6">
        <f>IFERROR(INDEX([1]!tblSchedule[Round],MATCH(tblTeamSch[[#This Row],[Game Num]],[1]!tblSchedule[GameNum],0)),"")</f>
        <v>5</v>
      </c>
      <c r="E1948" s="6">
        <f>IFERROR(INDEX([1]!tblSchedule[Rnd Sch],MATCH(tblTeamSch[[#This Row],[Game Num]],[1]!tblSchedule[GameNum],0)),"")</f>
        <v>5</v>
      </c>
      <c r="F1948" s="6" t="str">
        <f>IFERROR(INDEX([1]!tblSchedule[DLC],MATCH(tblTeamSch[[#This Row],[Game Num]],[1]!tblSchedule[GameNum],0)),"")</f>
        <v>4B1A</v>
      </c>
      <c r="G1948" s="7" t="str">
        <f>IFERROR(INDEX([1]!tblSchedule[Facility],MATCH(tblTeamSch[[#This Row],[Game Num]],[1]!tblSchedule[GameNum],0)),"")</f>
        <v>St. Nicholas Academy Gym</v>
      </c>
      <c r="H1948" s="8">
        <f>IFERROR(INDEX([1]!tblSchedule[Game Date],MATCH(tblTeamSch[[#This Row],[Game Num]],[1]!tblSchedule[GameNum],0)),"")</f>
        <v>46039</v>
      </c>
      <c r="I1948" s="9">
        <f>IFERROR(INDEX([1]!tblSchedule[Game Time],MATCH(tblTeamSch[[#This Row],[Game Num]],[1]!tblSchedule[GameNum],0)),"")</f>
        <v>0.5</v>
      </c>
      <c r="J1948" s="10" t="str">
        <f>IFERROR(INDEX([1]!tblTeams[Organization],MATCH(tblTeamSch[[#This Row],[Team]],[1]!tblTeams[Team],0)),"")</f>
        <v>St. Nicholas</v>
      </c>
      <c r="K1948" s="10" t="str">
        <f>IFERROR(INDEX([1]!tblOrg[Abbr],MATCH(tblTeamSch[[#This Row],[Org]],[1]!tblOrg[Organization],0)),"")</f>
        <v>Nich</v>
      </c>
      <c r="L1948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8" s="10" t="str">
        <f>IFERROR(INDEX(IF(tblTeamSch[[#This Row],[1vs2]]=1,[1]!tblSchedule[Team 2 Name],[1]!tblSchedule[Team 1 Name]),MATCH(tblTeamSch[[#This Row],[Game Num]],[1]!tblSchedule[GameNum],0)),"")</f>
        <v>St. Rita 3/4#1</v>
      </c>
      <c r="N1948" s="6" t="str" cm="1">
        <f t="array" ref="N19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8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948" s="6" t="str">
        <f>IFERROR(INDEX(#REF!,MATCH(tblTeamSch[[#This Row],[Team]],[1]!tblTeams[Team],0)),"")</f>
        <v/>
      </c>
      <c r="Q1948" s="6">
        <f>INDEX([1]!tblSchedule[Home Game],MATCH(tblTeamSch[[#This Row],[Game Num]],[1]!tblSchedule[GameNum],0))</f>
        <v>1</v>
      </c>
      <c r="R1948" s="7" t="e">
        <f>IF(COUNTIFS(tblTeamSch[Team],tblTeamSch[[#This Row],[Team]],#REF!,1)&gt;1,"Y","")</f>
        <v>#REF!</v>
      </c>
      <c r="S1948" s="6">
        <f>INDEX([1]!tblLoc[Score],MATCH(INDEX([1]!tblOrg[Loc],MATCH(tblTeamSch[[#This Row],[Org]],[1]!tblOrg[Organization],0)),[1]!tblLoc[Loc],0))</f>
        <v>10</v>
      </c>
      <c r="T1948" s="6" t="e">
        <f>INDEX([1]!tblLoc[Score],MATCH(INDEX([1]!tblOrg[Loc],MATCH(#REF!,[1]!tblOrg[Abbr],0)),[1]!tblLoc[Loc],0))</f>
        <v>#REF!</v>
      </c>
      <c r="U1948" s="6">
        <f>IFERROR(INDEX([1]!tblLoc[Score],MATCH(INDEX([1]!tblOrg[Loc],MATCH(INDEX(FacList,MATCH(tblTeamSch[[#This Row],[Facility]],INDEX(FacList,,1),0),3),[1]!tblOrg[Org Num],0)),[1]!tblLoc[Loc],0)),"")</f>
        <v>10</v>
      </c>
      <c r="V1948" s="6">
        <f>IF(OR(tblTeamSch[[#This Row],[Court]]="",tblTeamSch[[#This Row],[Home]]&gt;0),0,IF(tblTeamSch[[#This Row],[Court]]&lt;10,0,IF(tblTeamSch[[#This Row],[Home Court]]=10,0,10)))</f>
        <v>0</v>
      </c>
      <c r="W1948" s="6" t="e">
        <f>COUNTIFS(tblTeamSch[Travel Score for Game],10,tblTeamSch[Home],0,#REF!,#REF!)</f>
        <v>#REF!</v>
      </c>
      <c r="X1948" s="6" t="str">
        <f>IFERROR(INDEX(tblTeamSch[Overall Travel Score],MATCH(tblTeamSch[[#This Row],[Opponent]],tblTeamSch[Team],0)),"")</f>
        <v/>
      </c>
      <c r="Y1948" s="6" cm="1">
        <f t="array" ref="Y1948">IF(Y1947="Num",1,IF(Y1947="","",IF(Y1947+1&gt;TotalNumRegGames*2,"",Y1947+1)))</f>
        <v>1947</v>
      </c>
    </row>
    <row r="1949" spans="1:25" ht="13.35" customHeight="1" x14ac:dyDescent="0.3">
      <c r="A1949" s="6" cm="1">
        <f t="array" ref="A19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531</v>
      </c>
      <c r="B1949" s="6" cm="1">
        <f t="array" ref="B19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49" s="6">
        <f>IFERROR(INDEX([1]!tblSchedule[Week Game Scheduled],MATCH(tblTeamSch[[#This Row],[Game Num]],[1]!tblSchedule[GameNum],0)),"")</f>
        <v>8</v>
      </c>
      <c r="D1949" s="6">
        <f>IFERROR(INDEX([1]!tblSchedule[Round],MATCH(tblTeamSch[[#This Row],[Game Num]],[1]!tblSchedule[GameNum],0)),"")</f>
        <v>6</v>
      </c>
      <c r="E1949" s="6">
        <f>IFERROR(INDEX([1]!tblSchedule[Rnd Sch],MATCH(tblTeamSch[[#This Row],[Game Num]],[1]!tblSchedule[GameNum],0)),"")</f>
        <v>6</v>
      </c>
      <c r="F1949" s="6" t="str">
        <f>IFERROR(INDEX([1]!tblSchedule[DLC],MATCH(tblTeamSch[[#This Row],[Game Num]],[1]!tblSchedule[GameNum],0)),"")</f>
        <v>4B1A</v>
      </c>
      <c r="G1949" s="7" t="str">
        <f>IFERROR(INDEX([1]!tblSchedule[Facility],MATCH(tblTeamSch[[#This Row],[Game Num]],[1]!tblSchedule[GameNum],0)),"")</f>
        <v>Ascension Gym</v>
      </c>
      <c r="H1949" s="8">
        <f>IFERROR(INDEX([1]!tblSchedule[Game Date],MATCH(tblTeamSch[[#This Row],[Game Num]],[1]!tblSchedule[GameNum],0)),"")</f>
        <v>46046</v>
      </c>
      <c r="I1949" s="9">
        <f>IFERROR(INDEX([1]!tblSchedule[Game Time],MATCH(tblTeamSch[[#This Row],[Game Num]],[1]!tblSchedule[GameNum],0)),"")</f>
        <v>0.54166666666666663</v>
      </c>
      <c r="J1949" s="10" t="str">
        <f>IFERROR(INDEX([1]!tblTeams[Organization],MATCH(tblTeamSch[[#This Row],[Team]],[1]!tblTeams[Team],0)),"")</f>
        <v>St. Nicholas</v>
      </c>
      <c r="K1949" s="10" t="str">
        <f>IFERROR(INDEX([1]!tblOrg[Abbr],MATCH(tblTeamSch[[#This Row],[Org]],[1]!tblOrg[Organization],0)),"")</f>
        <v>Nich</v>
      </c>
      <c r="L1949" s="10" t="str">
        <f>IFERROR(INDEX(IF(tblTeamSch[[#This Row],[1vs2]]=1,[1]!tblSchedule[Team 1 Name],[1]!tblSchedule[Team 2 Name]),MATCH(tblTeamSch[[#This Row],[Game Num]],[1]!tblSchedule[GameNum],0)),"")</f>
        <v>St. Nicholas BB 4B #1</v>
      </c>
      <c r="M1949" s="10" t="str">
        <f>IFERROR(INDEX(IF(tblTeamSch[[#This Row],[1vs2]]=1,[1]!tblSchedule[Team 2 Name],[1]!tblSchedule[Team 1 Name]),MATCH(tblTeamSch[[#This Row],[Game Num]],[1]!tblSchedule[GameNum],0)),"")</f>
        <v>Ascension BB 4B#1</v>
      </c>
      <c r="N1949" s="6" t="str" cm="1">
        <f t="array" ref="N194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4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1949" s="6" t="str">
        <f>IFERROR(INDEX(#REF!,MATCH(tblTeamSch[[#This Row],[Team]],[1]!tblTeams[Team],0)),"")</f>
        <v/>
      </c>
      <c r="Q1949" s="6">
        <f>INDEX([1]!tblSchedule[Home Game],MATCH(tblTeamSch[[#This Row],[Game Num]],[1]!tblSchedule[GameNum],0))</f>
        <v>1</v>
      </c>
      <c r="R1949" s="7" t="e">
        <f>IF(COUNTIFS(tblTeamSch[Team],tblTeamSch[[#This Row],[Team]],#REF!,1)&gt;1,"Y","")</f>
        <v>#REF!</v>
      </c>
      <c r="S1949" s="6">
        <f>INDEX([1]!tblLoc[Score],MATCH(INDEX([1]!tblOrg[Loc],MATCH(tblTeamSch[[#This Row],[Org]],[1]!tblOrg[Organization],0)),[1]!tblLoc[Loc],0))</f>
        <v>10</v>
      </c>
      <c r="T1949" s="6" t="e">
        <f>INDEX([1]!tblLoc[Score],MATCH(INDEX([1]!tblOrg[Loc],MATCH(#REF!,[1]!tblOrg[Abbr],0)),[1]!tblLoc[Loc],0))</f>
        <v>#REF!</v>
      </c>
      <c r="U1949" s="6">
        <f>IFERROR(INDEX([1]!tblLoc[Score],MATCH(INDEX([1]!tblOrg[Loc],MATCH(INDEX(FacList,MATCH(tblTeamSch[[#This Row],[Facility]],INDEX(FacList,,1),0),3),[1]!tblOrg[Org Num],0)),[1]!tblLoc[Loc],0)),"")</f>
        <v>0</v>
      </c>
      <c r="V1949" s="6">
        <f>IF(OR(tblTeamSch[[#This Row],[Court]]="",tblTeamSch[[#This Row],[Home]]&gt;0),0,IF(tblTeamSch[[#This Row],[Court]]&lt;10,0,IF(tblTeamSch[[#This Row],[Home Court]]=10,0,10)))</f>
        <v>0</v>
      </c>
      <c r="W1949" s="6" t="e">
        <f>COUNTIFS(tblTeamSch[Travel Score for Game],10,tblTeamSch[Home],0,#REF!,#REF!)</f>
        <v>#REF!</v>
      </c>
      <c r="X1949" s="6" t="str">
        <f>IFERROR(INDEX(tblTeamSch[Overall Travel Score],MATCH(tblTeamSch[[#This Row],[Opponent]],tblTeamSch[Team],0)),"")</f>
        <v/>
      </c>
      <c r="Y1949" s="6" cm="1">
        <f t="array" ref="Y1949">IF(Y1948="Num",1,IF(Y1948="","",IF(Y1948+1&gt;TotalNumRegGames*2,"",Y1948+1)))</f>
        <v>1948</v>
      </c>
    </row>
    <row r="1950" spans="1:25" ht="13.35" customHeight="1" x14ac:dyDescent="0.3">
      <c r="A1950" s="6" cm="1">
        <f t="array" ref="A19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536</v>
      </c>
      <c r="B1950" s="6" cm="1">
        <f t="array" ref="B19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50" s="6">
        <f>IFERROR(INDEX([1]!tblSchedule[Week Game Scheduled],MATCH(tblTeamSch[[#This Row],[Game Num]],[1]!tblSchedule[GameNum],0)),"")</f>
        <v>9</v>
      </c>
      <c r="D1950" s="6">
        <f>IFERROR(INDEX([1]!tblSchedule[Round],MATCH(tblTeamSch[[#This Row],[Game Num]],[1]!tblSchedule[GameNum],0)),"")</f>
        <v>7</v>
      </c>
      <c r="E1950" s="6">
        <f>IFERROR(INDEX([1]!tblSchedule[Rnd Sch],MATCH(tblTeamSch[[#This Row],[Game Num]],[1]!tblSchedule[GameNum],0)),"")</f>
        <v>7</v>
      </c>
      <c r="F1950" s="6" t="str">
        <f>IFERROR(INDEX([1]!tblSchedule[DLC],MATCH(tblTeamSch[[#This Row],[Game Num]],[1]!tblSchedule[GameNum],0)),"")</f>
        <v>4B1A</v>
      </c>
      <c r="G1950" s="7" t="str">
        <f>IFERROR(INDEX([1]!tblSchedule[Facility],MATCH(tblTeamSch[[#This Row],[Game Num]],[1]!tblSchedule[GameNum],0)),"")</f>
        <v>St Francis of Assisi</v>
      </c>
      <c r="H1950" s="8">
        <f>IFERROR(INDEX([1]!tblSchedule[Game Date],MATCH(tblTeamSch[[#This Row],[Game Num]],[1]!tblSchedule[GameNum],0)),"")</f>
        <v>46053</v>
      </c>
      <c r="I1950" s="9">
        <f>IFERROR(INDEX([1]!tblSchedule[Game Time],MATCH(tblTeamSch[[#This Row],[Game Num]],[1]!tblSchedule[GameNum],0)),"")</f>
        <v>0.41666666666666669</v>
      </c>
      <c r="J1950" s="10" t="str">
        <f>IFERROR(INDEX([1]!tblTeams[Organization],MATCH(tblTeamSch[[#This Row],[Team]],[1]!tblTeams[Team],0)),"")</f>
        <v>St. Nicholas</v>
      </c>
      <c r="K1950" s="10" t="str">
        <f>IFERROR(INDEX([1]!tblOrg[Abbr],MATCH(tblTeamSch[[#This Row],[Org]],[1]!tblOrg[Organization],0)),"")</f>
        <v>Nich</v>
      </c>
      <c r="L1950" s="10" t="str">
        <f>IFERROR(INDEX(IF(tblTeamSch[[#This Row],[1vs2]]=1,[1]!tblSchedule[Team 1 Name],[1]!tblSchedule[Team 2 Name]),MATCH(tblTeamSch[[#This Row],[Game Num]],[1]!tblSchedule[GameNum],0)),"")</f>
        <v>St. Nicholas BB 4B #1</v>
      </c>
      <c r="M1950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1950" s="6" t="str" cm="1">
        <f t="array" ref="N195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1950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1950" s="6" t="str">
        <f>IFERROR(INDEX(#REF!,MATCH(tblTeamSch[[#This Row],[Team]],[1]!tblTeams[Team],0)),"")</f>
        <v/>
      </c>
      <c r="Q1950" s="6">
        <f>INDEX([1]!tblSchedule[Home Game],MATCH(tblTeamSch[[#This Row],[Game Num]],[1]!tblSchedule[GameNum],0))</f>
        <v>0</v>
      </c>
      <c r="R1950" s="7" t="e">
        <f>IF(COUNTIFS(tblTeamSch[Team],tblTeamSch[[#This Row],[Team]],#REF!,1)&gt;1,"Y","")</f>
        <v>#REF!</v>
      </c>
      <c r="S1950" s="6">
        <f>INDEX([1]!tblLoc[Score],MATCH(INDEX([1]!tblOrg[Loc],MATCH(tblTeamSch[[#This Row],[Org]],[1]!tblOrg[Organization],0)),[1]!tblLoc[Loc],0))</f>
        <v>10</v>
      </c>
      <c r="T1950" s="6" t="e">
        <f>INDEX([1]!tblLoc[Score],MATCH(INDEX([1]!tblOrg[Loc],MATCH(#REF!,[1]!tblOrg[Abbr],0)),[1]!tblLoc[Loc],0))</f>
        <v>#REF!</v>
      </c>
      <c r="U1950" s="6">
        <f>IFERROR(INDEX([1]!tblLoc[Score],MATCH(INDEX([1]!tblOrg[Loc],MATCH(INDEX(FacList,MATCH(tblTeamSch[[#This Row],[Facility]],INDEX(FacList,,1),0),3),[1]!tblOrg[Org Num],0)),[1]!tblLoc[Loc],0)),"")</f>
        <v>0</v>
      </c>
      <c r="V1950" s="6">
        <f>IF(OR(tblTeamSch[[#This Row],[Court]]="",tblTeamSch[[#This Row],[Home]]&gt;0),0,IF(tblTeamSch[[#This Row],[Court]]&lt;10,0,IF(tblTeamSch[[#This Row],[Home Court]]=10,0,10)))</f>
        <v>0</v>
      </c>
      <c r="W1950" s="6" t="e">
        <f>COUNTIFS(tblTeamSch[Travel Score for Game],10,tblTeamSch[Home],0,#REF!,#REF!)</f>
        <v>#REF!</v>
      </c>
      <c r="X1950" s="6" t="str">
        <f>IFERROR(INDEX(tblTeamSch[Overall Travel Score],MATCH(tblTeamSch[[#This Row],[Opponent]],tblTeamSch[Team],0)),"")</f>
        <v/>
      </c>
      <c r="Y1950" s="6" cm="1">
        <f t="array" ref="Y1950">IF(Y1949="Num",1,IF(Y1949="","",IF(Y1949+1&gt;TotalNumRegGames*2,"",Y1949+1)))</f>
        <v>1949</v>
      </c>
    </row>
    <row r="1951" spans="1:25" ht="13.35" customHeight="1" x14ac:dyDescent="0.3">
      <c r="A1951" s="6" cm="1">
        <f t="array" ref="A19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263</v>
      </c>
      <c r="B1951" s="6" cm="1">
        <f t="array" ref="B19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1" s="6">
        <f>IFERROR(INDEX([1]!tblSchedule[Week Game Scheduled],MATCH(tblTeamSch[[#This Row],[Game Num]],[1]!tblSchedule[GameNum],0)),"")</f>
        <v>50</v>
      </c>
      <c r="D1951" s="6">
        <f>IFERROR(INDEX([1]!tblSchedule[Round],MATCH(tblTeamSch[[#This Row],[Game Num]],[1]!tblSchedule[GameNum],0)),"")</f>
        <v>1</v>
      </c>
      <c r="E1951" s="6">
        <f>IFERROR(INDEX([1]!tblSchedule[Rnd Sch],MATCH(tblTeamSch[[#This Row],[Game Num]],[1]!tblSchedule[GameNum],0)),"")</f>
        <v>1</v>
      </c>
      <c r="F1951" s="6" t="str">
        <f>IFERROR(INDEX([1]!tblSchedule[DLC],MATCH(tblTeamSch[[#This Row],[Game Num]],[1]!tblSchedule[GameNum],0)),"")</f>
        <v>6B1A</v>
      </c>
      <c r="G1951" s="7" t="str">
        <f>IFERROR(INDEX([1]!tblSchedule[Facility],MATCH(tblTeamSch[[#This Row],[Game Num]],[1]!tblSchedule[GameNum],0)),"")</f>
        <v>St. Stephen Martyr Gym</v>
      </c>
      <c r="H1951" s="8">
        <f>IFERROR(INDEX([1]!tblSchedule[Game Date],MATCH(tblTeamSch[[#This Row],[Game Num]],[1]!tblSchedule[GameNum],0)),"")</f>
        <v>45998</v>
      </c>
      <c r="I1951" s="9">
        <f>IFERROR(INDEX([1]!tblSchedule[Game Time],MATCH(tblTeamSch[[#This Row],[Game Num]],[1]!tblSchedule[GameNum],0)),"")</f>
        <v>0.58333333333333337</v>
      </c>
      <c r="J1951" s="10" t="str">
        <f>IFERROR(INDEX([1]!tblTeams[Organization],MATCH(tblTeamSch[[#This Row],[Team]],[1]!tblTeams[Team],0)),"")</f>
        <v>St. Nicholas</v>
      </c>
      <c r="K1951" s="10" t="str">
        <f>IFERROR(INDEX([1]!tblOrg[Abbr],MATCH(tblTeamSch[[#This Row],[Org]],[1]!tblOrg[Organization],0)),"")</f>
        <v>Nich</v>
      </c>
      <c r="L1951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1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1951" s="6" t="str" cm="1">
        <f t="array" ref="N195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195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1951" s="6" t="str">
        <f>IFERROR(INDEX(#REF!,MATCH(tblTeamSch[[#This Row],[Team]],[1]!tblTeams[Team],0)),"")</f>
        <v/>
      </c>
      <c r="Q1951" s="6">
        <f>INDEX([1]!tblSchedule[Home Game],MATCH(tblTeamSch[[#This Row],[Game Num]],[1]!tblSchedule[GameNum],0))</f>
        <v>1</v>
      </c>
      <c r="R1951" s="6" t="e">
        <f>IF(COUNTIFS(tblTeamSch[Team],tblTeamSch[[#This Row],[Team]],#REF!,1)&gt;1,"Y","")</f>
        <v>#REF!</v>
      </c>
      <c r="S1951" s="6">
        <f>INDEX([1]!tblLoc[Score],MATCH(INDEX([1]!tblOrg[Loc],MATCH(tblTeamSch[[#This Row],[Org]],[1]!tblOrg[Organization],0)),[1]!tblLoc[Loc],0))</f>
        <v>10</v>
      </c>
      <c r="T1951" s="6" t="e">
        <f>INDEX([1]!tblLoc[Score],MATCH(INDEX([1]!tblOrg[Loc],MATCH(#REF!,[1]!tblOrg[Abbr],0)),[1]!tblLoc[Loc],0))</f>
        <v>#REF!</v>
      </c>
      <c r="U1951" s="6">
        <f>IFERROR(INDEX([1]!tblLoc[Score],MATCH(INDEX([1]!tblOrg[Loc],MATCH(INDEX(FacList,MATCH(tblTeamSch[[#This Row],[Facility]],INDEX(FacList,,1),0),3),[1]!tblOrg[Org Num],0)),[1]!tblLoc[Loc],0)),"")</f>
        <v>0</v>
      </c>
      <c r="V1951" s="6">
        <f>IF(OR(tblTeamSch[[#This Row],[Court]]="",tblTeamSch[[#This Row],[Home]]&gt;0),0,IF(tblTeamSch[[#This Row],[Court]]&lt;10,0,IF(tblTeamSch[[#This Row],[Home Court]]=10,0,10)))</f>
        <v>0</v>
      </c>
      <c r="W1951" s="6" t="e">
        <f>COUNTIFS(tblTeamSch[Travel Score for Game],10,tblTeamSch[Home],0,#REF!,#REF!)</f>
        <v>#REF!</v>
      </c>
      <c r="X1951" s="6" t="str">
        <f>IFERROR(INDEX(tblTeamSch[Overall Travel Score],MATCH(tblTeamSch[[#This Row],[Opponent]],tblTeamSch[Team],0)),"")</f>
        <v/>
      </c>
      <c r="Y1951" s="6" cm="1">
        <f t="array" ref="Y1951">IF(Y1950="Num",1,IF(Y1950="","",IF(Y1950+1&gt;TotalNumRegGames*2,"",Y1950+1)))</f>
        <v>1950</v>
      </c>
    </row>
    <row r="1952" spans="1:25" ht="13.35" customHeight="1" x14ac:dyDescent="0.3">
      <c r="A1952" s="6" cm="1">
        <f t="array" ref="A19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269</v>
      </c>
      <c r="B1952" s="6" cm="1">
        <f t="array" ref="B19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52" s="6">
        <f>IFERROR(INDEX([1]!tblSchedule[Week Game Scheduled],MATCH(tblTeamSch[[#This Row],[Game Num]],[1]!tblSchedule[GameNum],0)),"")</f>
        <v>50</v>
      </c>
      <c r="D1952" s="6">
        <f>IFERROR(INDEX([1]!tblSchedule[Round],MATCH(tblTeamSch[[#This Row],[Game Num]],[1]!tblSchedule[GameNum],0)),"")</f>
        <v>2</v>
      </c>
      <c r="E1952" s="6">
        <f>IFERROR(INDEX([1]!tblSchedule[Rnd Sch],MATCH(tblTeamSch[[#This Row],[Game Num]],[1]!tblSchedule[GameNum],0)),"")</f>
        <v>2</v>
      </c>
      <c r="F1952" s="6" t="str">
        <f>IFERROR(INDEX([1]!tblSchedule[DLC],MATCH(tblTeamSch[[#This Row],[Game Num]],[1]!tblSchedule[GameNum],0)),"")</f>
        <v>6B1A</v>
      </c>
      <c r="G1952" s="7" t="str">
        <f>IFERROR(INDEX([1]!tblSchedule[Facility],MATCH(tblTeamSch[[#This Row],[Game Num]],[1]!tblSchedule[GameNum],0)),"")</f>
        <v>St. Nicholas Academy Gym</v>
      </c>
      <c r="H1952" s="8">
        <f>IFERROR(INDEX([1]!tblSchedule[Game Date],MATCH(tblTeamSch[[#This Row],[Game Num]],[1]!tblSchedule[GameNum],0)),"")</f>
        <v>46004</v>
      </c>
      <c r="I1952" s="9">
        <f>IFERROR(INDEX([1]!tblSchedule[Game Time],MATCH(tblTeamSch[[#This Row],[Game Num]],[1]!tblSchedule[GameNum],0)),"")</f>
        <v>0.375</v>
      </c>
      <c r="J1952" s="10" t="str">
        <f>IFERROR(INDEX([1]!tblTeams[Organization],MATCH(tblTeamSch[[#This Row],[Team]],[1]!tblTeams[Team],0)),"")</f>
        <v>St. Nicholas</v>
      </c>
      <c r="K1952" s="10" t="str">
        <f>IFERROR(INDEX([1]!tblOrg[Abbr],MATCH(tblTeamSch[[#This Row],[Org]],[1]!tblOrg[Organization],0)),"")</f>
        <v>Nich</v>
      </c>
      <c r="L1952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2" s="10" t="str">
        <f>IFERROR(INDEX(IF(tblTeamSch[[#This Row],[1vs2]]=1,[1]!tblSchedule[Team 2 Name],[1]!tblSchedule[Team 1 Name]),MATCH(tblTeamSch[[#This Row],[Game Num]],[1]!tblSchedule[GameNum],0)),"")</f>
        <v>St Edward Bball 6B1</v>
      </c>
      <c r="N1952" s="6"/>
      <c r="O1952" s="6"/>
      <c r="P1952" s="6"/>
      <c r="Q1952" s="6">
        <f>INDEX([1]!tblSchedule[Home Game],MATCH(tblTeamSch[[#This Row],[Game Num]],[1]!tblSchedule[GameNum],0))</f>
        <v>1</v>
      </c>
      <c r="R1952" s="7" t="e">
        <f>IF(COUNTIFS(tblTeamSch[Team],tblTeamSch[[#This Row],[Team]],#REF!,1)&gt;1,"Y","")</f>
        <v>#REF!</v>
      </c>
      <c r="S1952" s="6">
        <f>INDEX([1]!tblLoc[Score],MATCH(INDEX([1]!tblOrg[Loc],MATCH(tblTeamSch[[#This Row],[Org]],[1]!tblOrg[Organization],0)),[1]!tblLoc[Loc],0))</f>
        <v>10</v>
      </c>
      <c r="T1952" s="6" t="e">
        <f>INDEX([1]!tblLoc[Score],MATCH(INDEX([1]!tblOrg[Loc],MATCH(#REF!,[1]!tblOrg[Abbr],0)),[1]!tblLoc[Loc],0))</f>
        <v>#REF!</v>
      </c>
      <c r="U1952" s="6">
        <f>IFERROR(INDEX([1]!tblLoc[Score],MATCH(INDEX([1]!tblOrg[Loc],MATCH(INDEX(FacList,MATCH(tblTeamSch[[#This Row],[Facility]],INDEX(FacList,,1),0),3),[1]!tblOrg[Org Num],0)),[1]!tblLoc[Loc],0)),"")</f>
        <v>10</v>
      </c>
      <c r="V1952" s="6">
        <f>IF(OR(tblTeamSch[[#This Row],[Court]]="",tblTeamSch[[#This Row],[Home]]&gt;0),0,IF(tblTeamSch[[#This Row],[Court]]&lt;10,0,IF(tblTeamSch[[#This Row],[Home Court]]=10,0,10)))</f>
        <v>0</v>
      </c>
      <c r="W1952" s="6" t="e">
        <f>COUNTIFS(tblTeamSch[Travel Score for Game],10,tblTeamSch[Home],0,#REF!,#REF!)</f>
        <v>#REF!</v>
      </c>
      <c r="X1952" s="6" t="str">
        <f>IFERROR(INDEX(tblTeamSch[Overall Travel Score],MATCH(tblTeamSch[[#This Row],[Opponent]],tblTeamSch[Team],0)),"")</f>
        <v/>
      </c>
      <c r="Y1952" s="6" cm="1">
        <f t="array" ref="Y1952">IF(Y1951="Num",1,IF(Y1951="","",IF(Y1951+1&gt;TotalNumRegGames*2,"",Y1951+1)))</f>
        <v>1951</v>
      </c>
    </row>
    <row r="1953" spans="1:25" ht="13.35" customHeight="1" x14ac:dyDescent="0.3">
      <c r="A1953" s="6" cm="1">
        <f t="array" ref="A19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275</v>
      </c>
      <c r="B1953" s="6" cm="1">
        <f t="array" ref="B19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3" s="6">
        <f>IFERROR(INDEX([1]!tblSchedule[Week Game Scheduled],MATCH(tblTeamSch[[#This Row],[Game Num]],[1]!tblSchedule[GameNum],0)),"")</f>
        <v>6</v>
      </c>
      <c r="D1953" s="6">
        <f>IFERROR(INDEX([1]!tblSchedule[Round],MATCH(tblTeamSch[[#This Row],[Game Num]],[1]!tblSchedule[GameNum],0)),"")</f>
        <v>3</v>
      </c>
      <c r="E1953" s="6">
        <f>IFERROR(INDEX([1]!tblSchedule[Rnd Sch],MATCH(tblTeamSch[[#This Row],[Game Num]],[1]!tblSchedule[GameNum],0)),"")</f>
        <v>3</v>
      </c>
      <c r="F1953" s="6" t="str">
        <f>IFERROR(INDEX([1]!tblSchedule[DLC],MATCH(tblTeamSch[[#This Row],[Game Num]],[1]!tblSchedule[GameNum],0)),"")</f>
        <v>6B1A</v>
      </c>
      <c r="G1953" s="7" t="str">
        <f>IFERROR(INDEX([1]!tblSchedule[Facility],MATCH(tblTeamSch[[#This Row],[Game Num]],[1]!tblSchedule[GameNum],0)),"")</f>
        <v>St. Nicholas Academy Gym</v>
      </c>
      <c r="H1953" s="8">
        <f>IFERROR(INDEX([1]!tblSchedule[Game Date],MATCH(tblTeamSch[[#This Row],[Game Num]],[1]!tblSchedule[GameNum],0)),"")</f>
        <v>46026</v>
      </c>
      <c r="I1953" s="9">
        <f>IFERROR(INDEX([1]!tblSchedule[Game Time],MATCH(tblTeamSch[[#This Row],[Game Num]],[1]!tblSchedule[GameNum],0)),"")</f>
        <v>0.625</v>
      </c>
      <c r="J1953" s="10" t="str">
        <f>IFERROR(INDEX([1]!tblTeams[Organization],MATCH(tblTeamSch[[#This Row],[Team]],[1]!tblTeams[Team],0)),"")</f>
        <v>St. Nicholas</v>
      </c>
      <c r="K1953" s="10" t="str">
        <f>IFERROR(INDEX([1]!tblOrg[Abbr],MATCH(tblTeamSch[[#This Row],[Org]],[1]!tblOrg[Organization],0)),"")</f>
        <v>Nich</v>
      </c>
      <c r="L1953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3" s="10" t="str">
        <f>IFERROR(INDEX(IF(tblTeamSch[[#This Row],[1vs2]]=1,[1]!tblSchedule[Team 2 Name],[1]!tblSchedule[Team 1 Name]),MATCH(tblTeamSch[[#This Row],[Game Num]],[1]!tblSchedule[GameNum],0)),"")</f>
        <v>Nativity BB 6B #1</v>
      </c>
      <c r="N1953" s="6"/>
      <c r="O1953" s="6"/>
      <c r="P1953" s="6"/>
      <c r="Q1953" s="6">
        <f>INDEX([1]!tblSchedule[Home Game],MATCH(tblTeamSch[[#This Row],[Game Num]],[1]!tblSchedule[GameNum],0))</f>
        <v>1</v>
      </c>
      <c r="R1953" s="7" t="e">
        <f>IF(COUNTIFS(tblTeamSch[Team],tblTeamSch[[#This Row],[Team]],#REF!,1)&gt;1,"Y","")</f>
        <v>#REF!</v>
      </c>
      <c r="S1953" s="6">
        <f>INDEX([1]!tblLoc[Score],MATCH(INDEX([1]!tblOrg[Loc],MATCH(tblTeamSch[[#This Row],[Org]],[1]!tblOrg[Organization],0)),[1]!tblLoc[Loc],0))</f>
        <v>10</v>
      </c>
      <c r="T1953" s="6" t="e">
        <f>INDEX([1]!tblLoc[Score],MATCH(INDEX([1]!tblOrg[Loc],MATCH(#REF!,[1]!tblOrg[Abbr],0)),[1]!tblLoc[Loc],0))</f>
        <v>#REF!</v>
      </c>
      <c r="U1953" s="6">
        <f>IFERROR(INDEX([1]!tblLoc[Score],MATCH(INDEX([1]!tblOrg[Loc],MATCH(INDEX(FacList,MATCH(tblTeamSch[[#This Row],[Facility]],INDEX(FacList,,1),0),3),[1]!tblOrg[Org Num],0)),[1]!tblLoc[Loc],0)),"")</f>
        <v>10</v>
      </c>
      <c r="V1953" s="6">
        <f>IF(OR(tblTeamSch[[#This Row],[Court]]="",tblTeamSch[[#This Row],[Home]]&gt;0),0,IF(tblTeamSch[[#This Row],[Court]]&lt;10,0,IF(tblTeamSch[[#This Row],[Home Court]]=10,0,10)))</f>
        <v>0</v>
      </c>
      <c r="W1953" s="6" t="e">
        <f>COUNTIFS(tblTeamSch[Travel Score for Game],10,tblTeamSch[Home],0,#REF!,#REF!)</f>
        <v>#REF!</v>
      </c>
      <c r="X1953" s="6" t="str">
        <f>IFERROR(INDEX(tblTeamSch[Overall Travel Score],MATCH(tblTeamSch[[#This Row],[Opponent]],tblTeamSch[Team],0)),"")</f>
        <v/>
      </c>
      <c r="Y1953" s="6" cm="1">
        <f t="array" ref="Y1953">IF(Y1952="Num",1,IF(Y1952="","",IF(Y1952+1&gt;TotalNumRegGames*2,"",Y1952+1)))</f>
        <v>1952</v>
      </c>
    </row>
    <row r="1954" spans="1:25" ht="13.35" customHeight="1" x14ac:dyDescent="0.3">
      <c r="A1954" s="6" cm="1">
        <f t="array" ref="A19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281</v>
      </c>
      <c r="B1954" s="6" cm="1">
        <f t="array" ref="B19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54" s="6">
        <f>IFERROR(INDEX([1]!tblSchedule[Week Game Scheduled],MATCH(tblTeamSch[[#This Row],[Game Num]],[1]!tblSchedule[GameNum],0)),"")</f>
        <v>7</v>
      </c>
      <c r="D1954" s="6">
        <f>IFERROR(INDEX([1]!tblSchedule[Round],MATCH(tblTeamSch[[#This Row],[Game Num]],[1]!tblSchedule[GameNum],0)),"")</f>
        <v>4</v>
      </c>
      <c r="E1954" s="6">
        <f>IFERROR(INDEX([1]!tblSchedule[Rnd Sch],MATCH(tblTeamSch[[#This Row],[Game Num]],[1]!tblSchedule[GameNum],0)),"")</f>
        <v>4</v>
      </c>
      <c r="F1954" s="6" t="str">
        <f>IFERROR(INDEX([1]!tblSchedule[DLC],MATCH(tblTeamSch[[#This Row],[Game Num]],[1]!tblSchedule[GameNum],0)),"")</f>
        <v>6B1A</v>
      </c>
      <c r="G1954" s="7" t="str">
        <f>IFERROR(INDEX([1]!tblSchedule[Facility],MATCH(tblTeamSch[[#This Row],[Game Num]],[1]!tblSchedule[GameNum],0)),"")</f>
        <v>Saint Andrew Academy Gym</v>
      </c>
      <c r="H1954" s="8">
        <f>IFERROR(INDEX([1]!tblSchedule[Game Date],MATCH(tblTeamSch[[#This Row],[Game Num]],[1]!tblSchedule[GameNum],0)),"")</f>
        <v>46033</v>
      </c>
      <c r="I1954" s="9">
        <f>IFERROR(INDEX([1]!tblSchedule[Game Time],MATCH(tblTeamSch[[#This Row],[Game Num]],[1]!tblSchedule[GameNum],0)),"")</f>
        <v>0.54166666666666663</v>
      </c>
      <c r="J1954" s="10" t="str">
        <f>IFERROR(INDEX([1]!tblTeams[Organization],MATCH(tblTeamSch[[#This Row],[Team]],[1]!tblTeams[Team],0)),"")</f>
        <v>St. Nicholas</v>
      </c>
      <c r="K1954" s="10" t="str">
        <f>IFERROR(INDEX([1]!tblOrg[Abbr],MATCH(tblTeamSch[[#This Row],[Org]],[1]!tblOrg[Organization],0)),"")</f>
        <v>Nich</v>
      </c>
      <c r="L1954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4" s="10" t="str">
        <f>IFERROR(INDEX(IF(tblTeamSch[[#This Row],[1vs2]]=1,[1]!tblSchedule[Team 2 Name],[1]!tblSchedule[Team 1 Name]),MATCH(tblTeamSch[[#This Row],[Game Num]],[1]!tblSchedule[GameNum],0)),"")</f>
        <v>St. Andrew BB 6B</v>
      </c>
      <c r="N1954" s="6"/>
      <c r="O1954" s="6"/>
      <c r="P1954" s="6"/>
      <c r="Q1954" s="6">
        <f>INDEX([1]!tblSchedule[Home Game],MATCH(tblTeamSch[[#This Row],[Game Num]],[1]!tblSchedule[GameNum],0))</f>
        <v>1</v>
      </c>
      <c r="R1954" s="7" t="e">
        <f>IF(COUNTIFS(tblTeamSch[Team],tblTeamSch[[#This Row],[Team]],#REF!,1)&gt;1,"Y","")</f>
        <v>#REF!</v>
      </c>
      <c r="S1954" s="6">
        <f>INDEX([1]!tblLoc[Score],MATCH(INDEX([1]!tblOrg[Loc],MATCH(tblTeamSch[[#This Row],[Org]],[1]!tblOrg[Organization],0)),[1]!tblLoc[Loc],0))</f>
        <v>10</v>
      </c>
      <c r="T1954" s="6" t="e">
        <f>INDEX([1]!tblLoc[Score],MATCH(INDEX([1]!tblOrg[Loc],MATCH(#REF!,[1]!tblOrg[Abbr],0)),[1]!tblLoc[Loc],0))</f>
        <v>#REF!</v>
      </c>
      <c r="U1954" s="6">
        <f>IFERROR(INDEX([1]!tblLoc[Score],MATCH(INDEX([1]!tblOrg[Loc],MATCH(INDEX(FacList,MATCH(tblTeamSch[[#This Row],[Facility]],INDEX(FacList,,1),0),3),[1]!tblOrg[Org Num],0)),[1]!tblLoc[Loc],0)),"")</f>
        <v>10</v>
      </c>
      <c r="V1954" s="6">
        <f>IF(OR(tblTeamSch[[#This Row],[Court]]="",tblTeamSch[[#This Row],[Home]]&gt;0),0,IF(tblTeamSch[[#This Row],[Court]]&lt;10,0,IF(tblTeamSch[[#This Row],[Home Court]]=10,0,10)))</f>
        <v>0</v>
      </c>
      <c r="W1954" s="6" t="e">
        <f>COUNTIFS(tblTeamSch[Travel Score for Game],10,tblTeamSch[Home],0,#REF!,#REF!)</f>
        <v>#REF!</v>
      </c>
      <c r="X1954" s="6" t="str">
        <f>IFERROR(INDEX(tblTeamSch[Overall Travel Score],MATCH(tblTeamSch[[#This Row],[Opponent]],tblTeamSch[Team],0)),"")</f>
        <v/>
      </c>
      <c r="Y1954" s="6" cm="1">
        <f t="array" ref="Y1954">IF(Y1953="Num",1,IF(Y1953="","",IF(Y1953+1&gt;TotalNumRegGames*2,"",Y1953+1)))</f>
        <v>1953</v>
      </c>
    </row>
    <row r="1955" spans="1:25" ht="13.35" customHeight="1" x14ac:dyDescent="0.3">
      <c r="A1955" s="6" cm="1">
        <f t="array" ref="A19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289</v>
      </c>
      <c r="B1955" s="6" cm="1">
        <f t="array" ref="B19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5" s="6">
        <f>IFERROR(INDEX([1]!tblSchedule[Week Game Scheduled],MATCH(tblTeamSch[[#This Row],[Game Num]],[1]!tblSchedule[GameNum],0)),"")</f>
        <v>8</v>
      </c>
      <c r="D1955" s="6">
        <f>IFERROR(INDEX([1]!tblSchedule[Round],MATCH(tblTeamSch[[#This Row],[Game Num]],[1]!tblSchedule[GameNum],0)),"")</f>
        <v>5</v>
      </c>
      <c r="E1955" s="6">
        <f>IFERROR(INDEX([1]!tblSchedule[Rnd Sch],MATCH(tblTeamSch[[#This Row],[Game Num]],[1]!tblSchedule[GameNum],0)),"")</f>
        <v>5</v>
      </c>
      <c r="F1955" s="6" t="str">
        <f>IFERROR(INDEX([1]!tblSchedule[DLC],MATCH(tblTeamSch[[#This Row],[Game Num]],[1]!tblSchedule[GameNum],0)),"")</f>
        <v>6B1A</v>
      </c>
      <c r="G1955" s="7" t="str">
        <f>IFERROR(INDEX([1]!tblSchedule[Facility],MATCH(tblTeamSch[[#This Row],[Game Num]],[1]!tblSchedule[GameNum],0)),"")</f>
        <v>St. Nicholas Academy Gym</v>
      </c>
      <c r="H1955" s="8">
        <f>IFERROR(INDEX([1]!tblSchedule[Game Date],MATCH(tblTeamSch[[#This Row],[Game Num]],[1]!tblSchedule[GameNum],0)),"")</f>
        <v>46040</v>
      </c>
      <c r="I1955" s="9">
        <f>IFERROR(INDEX([1]!tblSchedule[Game Time],MATCH(tblTeamSch[[#This Row],[Game Num]],[1]!tblSchedule[GameNum],0)),"")</f>
        <v>0.625</v>
      </c>
      <c r="J1955" s="10" t="str">
        <f>IFERROR(INDEX([1]!tblTeams[Organization],MATCH(tblTeamSch[[#This Row],[Team]],[1]!tblTeams[Team],0)),"")</f>
        <v>St. Nicholas</v>
      </c>
      <c r="K1955" s="10" t="str">
        <f>IFERROR(INDEX([1]!tblOrg[Abbr],MATCH(tblTeamSch[[#This Row],[Org]],[1]!tblOrg[Organization],0)),"")</f>
        <v>Nich</v>
      </c>
      <c r="L1955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5" s="10" t="str">
        <f>IFERROR(INDEX(IF(tblTeamSch[[#This Row],[1vs2]]=1,[1]!tblSchedule[Team 2 Name],[1]!tblSchedule[Team 1 Name]),MATCH(tblTeamSch[[#This Row],[Game Num]],[1]!tblSchedule[GameNum],0)),"")</f>
        <v>St Bernard BB 6B#1</v>
      </c>
      <c r="N1955" s="6"/>
      <c r="O1955" s="6"/>
      <c r="P1955" s="6"/>
      <c r="Q1955" s="6">
        <f>INDEX([1]!tblSchedule[Home Game],MATCH(tblTeamSch[[#This Row],[Game Num]],[1]!tblSchedule[GameNum],0))</f>
        <v>1</v>
      </c>
      <c r="R1955" s="7" t="e">
        <f>IF(COUNTIFS(tblTeamSch[Team],tblTeamSch[[#This Row],[Team]],#REF!,1)&gt;1,"Y","")</f>
        <v>#REF!</v>
      </c>
      <c r="S1955" s="6">
        <f>INDEX([1]!tblLoc[Score],MATCH(INDEX([1]!tblOrg[Loc],MATCH(tblTeamSch[[#This Row],[Org]],[1]!tblOrg[Organization],0)),[1]!tblLoc[Loc],0))</f>
        <v>10</v>
      </c>
      <c r="T1955" s="6" t="e">
        <f>INDEX([1]!tblLoc[Score],MATCH(INDEX([1]!tblOrg[Loc],MATCH(#REF!,[1]!tblOrg[Abbr],0)),[1]!tblLoc[Loc],0))</f>
        <v>#REF!</v>
      </c>
      <c r="U1955" s="6">
        <f>IFERROR(INDEX([1]!tblLoc[Score],MATCH(INDEX([1]!tblOrg[Loc],MATCH(INDEX(FacList,MATCH(tblTeamSch[[#This Row],[Facility]],INDEX(FacList,,1),0),3),[1]!tblOrg[Org Num],0)),[1]!tblLoc[Loc],0)),"")</f>
        <v>10</v>
      </c>
      <c r="V1955" s="6">
        <f>IF(OR(tblTeamSch[[#This Row],[Court]]="",tblTeamSch[[#This Row],[Home]]&gt;0),0,IF(tblTeamSch[[#This Row],[Court]]&lt;10,0,IF(tblTeamSch[[#This Row],[Home Court]]=10,0,10)))</f>
        <v>0</v>
      </c>
      <c r="W1955" s="6" t="e">
        <f>COUNTIFS(tblTeamSch[Travel Score for Game],10,tblTeamSch[Home],0,#REF!,#REF!)</f>
        <v>#REF!</v>
      </c>
      <c r="X1955" s="6" t="str">
        <f>IFERROR(INDEX(tblTeamSch[Overall Travel Score],MATCH(tblTeamSch[[#This Row],[Opponent]],tblTeamSch[Team],0)),"")</f>
        <v/>
      </c>
      <c r="Y1955" s="6" cm="1">
        <f t="array" ref="Y1955">IF(Y1954="Num",1,IF(Y1954="","",IF(Y1954+1&gt;TotalNumRegGames*2,"",Y1954+1)))</f>
        <v>1954</v>
      </c>
    </row>
    <row r="1956" spans="1:25" ht="13.35" customHeight="1" x14ac:dyDescent="0.3">
      <c r="A1956" s="6" cm="1">
        <f t="array" ref="A19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291</v>
      </c>
      <c r="B1956" s="6" cm="1">
        <f t="array" ref="B19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56" s="6">
        <f>IFERROR(INDEX([1]!tblSchedule[Week Game Scheduled],MATCH(tblTeamSch[[#This Row],[Game Num]],[1]!tblSchedule[GameNum],0)),"")</f>
        <v>9</v>
      </c>
      <c r="D1956" s="6">
        <f>IFERROR(INDEX([1]!tblSchedule[Round],MATCH(tblTeamSch[[#This Row],[Game Num]],[1]!tblSchedule[GameNum],0)),"")</f>
        <v>6</v>
      </c>
      <c r="E1956" s="6">
        <f>IFERROR(INDEX([1]!tblSchedule[Rnd Sch],MATCH(tblTeamSch[[#This Row],[Game Num]],[1]!tblSchedule[GameNum],0)),"")</f>
        <v>6</v>
      </c>
      <c r="F1956" s="6" t="str">
        <f>IFERROR(INDEX([1]!tblSchedule[DLC],MATCH(tblTeamSch[[#This Row],[Game Num]],[1]!tblSchedule[GameNum],0)),"")</f>
        <v>6B1A</v>
      </c>
      <c r="G1956" s="7" t="str">
        <f>IFERROR(INDEX([1]!tblSchedule[Facility],MATCH(tblTeamSch[[#This Row],[Game Num]],[1]!tblSchedule[GameNum],0)),"")</f>
        <v>St. Paul Gym</v>
      </c>
      <c r="H1956" s="8">
        <f>IFERROR(INDEX([1]!tblSchedule[Game Date],MATCH(tblTeamSch[[#This Row],[Game Num]],[1]!tblSchedule[GameNum],0)),"")</f>
        <v>46047</v>
      </c>
      <c r="I1956" s="9">
        <f>IFERROR(INDEX([1]!tblSchedule[Game Time],MATCH(tblTeamSch[[#This Row],[Game Num]],[1]!tblSchedule[GameNum],0)),"")</f>
        <v>0.58333333333333337</v>
      </c>
      <c r="J1956" s="10" t="str">
        <f>IFERROR(INDEX([1]!tblTeams[Organization],MATCH(tblTeamSch[[#This Row],[Team]],[1]!tblTeams[Team],0)),"")</f>
        <v>St. Nicholas</v>
      </c>
      <c r="K1956" s="10" t="str">
        <f>IFERROR(INDEX([1]!tblOrg[Abbr],MATCH(tblTeamSch[[#This Row],[Org]],[1]!tblOrg[Organization],0)),"")</f>
        <v>Nich</v>
      </c>
      <c r="L1956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6" s="10" t="str">
        <f>IFERROR(INDEX(IF(tblTeamSch[[#This Row],[1vs2]]=1,[1]!tblSchedule[Team 2 Name],[1]!tblSchedule[Team 1 Name]),MATCH(tblTeamSch[[#This Row],[Game Num]],[1]!tblSchedule[GameNum],0)),"")</f>
        <v>St Paul BB 6B#1</v>
      </c>
      <c r="N1956" s="6"/>
      <c r="O1956" s="6"/>
      <c r="P1956" s="6"/>
      <c r="Q1956" s="6">
        <f>INDEX([1]!tblSchedule[Home Game],MATCH(tblTeamSch[[#This Row],[Game Num]],[1]!tblSchedule[GameNum],0))</f>
        <v>1</v>
      </c>
      <c r="R1956" s="7" t="e">
        <f>IF(COUNTIFS(tblTeamSch[Team],tblTeamSch[[#This Row],[Team]],#REF!,1)&gt;1,"Y","")</f>
        <v>#REF!</v>
      </c>
      <c r="S1956" s="6">
        <f>INDEX([1]!tblLoc[Score],MATCH(INDEX([1]!tblOrg[Loc],MATCH(tblTeamSch[[#This Row],[Org]],[1]!tblOrg[Organization],0)),[1]!tblLoc[Loc],0))</f>
        <v>10</v>
      </c>
      <c r="T1956" s="6" t="e">
        <f>INDEX([1]!tblLoc[Score],MATCH(INDEX([1]!tblOrg[Loc],MATCH(#REF!,[1]!tblOrg[Abbr],0)),[1]!tblLoc[Loc],0))</f>
        <v>#REF!</v>
      </c>
      <c r="U1956" s="6">
        <f>IFERROR(INDEX([1]!tblLoc[Score],MATCH(INDEX([1]!tblOrg[Loc],MATCH(INDEX(FacList,MATCH(tblTeamSch[[#This Row],[Facility]],INDEX(FacList,,1),0),3),[1]!tblOrg[Org Num],0)),[1]!tblLoc[Loc],0)),"")</f>
        <v>10</v>
      </c>
      <c r="V1956" s="6">
        <f>IF(OR(tblTeamSch[[#This Row],[Court]]="",tblTeamSch[[#This Row],[Home]]&gt;0),0,IF(tblTeamSch[[#This Row],[Court]]&lt;10,0,IF(tblTeamSch[[#This Row],[Home Court]]=10,0,10)))</f>
        <v>0</v>
      </c>
      <c r="W1956" s="6" t="e">
        <f>COUNTIFS(tblTeamSch[Travel Score for Game],10,tblTeamSch[Home],0,#REF!,#REF!)</f>
        <v>#REF!</v>
      </c>
      <c r="X1956" s="6" t="str">
        <f>IFERROR(INDEX(tblTeamSch[Overall Travel Score],MATCH(tblTeamSch[[#This Row],[Opponent]],tblTeamSch[Team],0)),"")</f>
        <v/>
      </c>
      <c r="Y1956" s="6" cm="1">
        <f t="array" ref="Y1956">IF(Y1955="Num",1,IF(Y1955="","",IF(Y1955+1&gt;TotalNumRegGames*2,"",Y1955+1)))</f>
        <v>1955</v>
      </c>
    </row>
    <row r="1957" spans="1:25" ht="13.35" customHeight="1" x14ac:dyDescent="0.3">
      <c r="A1957" s="6" cm="1">
        <f t="array" ref="A19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301</v>
      </c>
      <c r="B1957" s="6" cm="1">
        <f t="array" ref="B19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7" s="6">
        <f>IFERROR(INDEX([1]!tblSchedule[Week Game Scheduled],MATCH(tblTeamSch[[#This Row],[Game Num]],[1]!tblSchedule[GameNum],0)),"")</f>
        <v>10</v>
      </c>
      <c r="D1957" s="6">
        <f>IFERROR(INDEX([1]!tblSchedule[Round],MATCH(tblTeamSch[[#This Row],[Game Num]],[1]!tblSchedule[GameNum],0)),"")</f>
        <v>7</v>
      </c>
      <c r="E1957" s="6">
        <f>IFERROR(INDEX([1]!tblSchedule[Rnd Sch],MATCH(tblTeamSch[[#This Row],[Game Num]],[1]!tblSchedule[GameNum],0)),"")</f>
        <v>7</v>
      </c>
      <c r="F1957" s="6" t="str">
        <f>IFERROR(INDEX([1]!tblSchedule[DLC],MATCH(tblTeamSch[[#This Row],[Game Num]],[1]!tblSchedule[GameNum],0)),"")</f>
        <v>6B1A</v>
      </c>
      <c r="G1957" s="7" t="str">
        <f>IFERROR(INDEX([1]!tblSchedule[Facility],MATCH(tblTeamSch[[#This Row],[Game Num]],[1]!tblSchedule[GameNum],0)),"")</f>
        <v>St. John Paul II Community Center (Gym)</v>
      </c>
      <c r="H1957" s="8">
        <f>IFERROR(INDEX([1]!tblSchedule[Game Date],MATCH(tblTeamSch[[#This Row],[Game Num]],[1]!tblSchedule[GameNum],0)),"")</f>
        <v>46054</v>
      </c>
      <c r="I1957" s="9">
        <f>IFERROR(INDEX([1]!tblSchedule[Game Time],MATCH(tblTeamSch[[#This Row],[Game Num]],[1]!tblSchedule[GameNum],0)),"")</f>
        <v>0.625</v>
      </c>
      <c r="J1957" s="10" t="str">
        <f>IFERROR(INDEX([1]!tblTeams[Organization],MATCH(tblTeamSch[[#This Row],[Team]],[1]!tblTeams[Team],0)),"")</f>
        <v>St. Nicholas</v>
      </c>
      <c r="K1957" s="10" t="str">
        <f>IFERROR(INDEX([1]!tblOrg[Abbr],MATCH(tblTeamSch[[#This Row],[Org]],[1]!tblOrg[Organization],0)),"")</f>
        <v>Nich</v>
      </c>
      <c r="L1957" s="10" t="str">
        <f>IFERROR(INDEX(IF(tblTeamSch[[#This Row],[1vs2]]=1,[1]!tblSchedule[Team 1 Name],[1]!tblSchedule[Team 2 Name]),MATCH(tblTeamSch[[#This Row],[Game Num]],[1]!tblSchedule[GameNum],0)),"")</f>
        <v>St. Nicholas BB 6B #1</v>
      </c>
      <c r="M1957" s="10" t="str">
        <f>IFERROR(INDEX(IF(tblTeamSch[[#This Row],[1vs2]]=1,[1]!tblSchedule[Team 2 Name],[1]!tblSchedule[Team 1 Name]),MATCH(tblTeamSch[[#This Row],[Game Num]],[1]!tblSchedule[GameNum],0)),"")</f>
        <v>OLOL 5/6 BB #1</v>
      </c>
      <c r="N1957" s="6"/>
      <c r="O1957" s="6"/>
      <c r="P1957" s="6"/>
      <c r="Q1957" s="6">
        <f>INDEX([1]!tblSchedule[Home Game],MATCH(tblTeamSch[[#This Row],[Game Num]],[1]!tblSchedule[GameNum],0))</f>
        <v>0</v>
      </c>
      <c r="R1957" s="7" t="e">
        <f>IF(COUNTIFS(tblTeamSch[Team],tblTeamSch[[#This Row],[Team]],#REF!,1)&gt;1,"Y","")</f>
        <v>#REF!</v>
      </c>
      <c r="S1957" s="6">
        <f>INDEX([1]!tblLoc[Score],MATCH(INDEX([1]!tblOrg[Loc],MATCH(tblTeamSch[[#This Row],[Org]],[1]!tblOrg[Organization],0)),[1]!tblLoc[Loc],0))</f>
        <v>10</v>
      </c>
      <c r="T1957" s="6" t="e">
        <f>INDEX([1]!tblLoc[Score],MATCH(INDEX([1]!tblOrg[Loc],MATCH(#REF!,[1]!tblOrg[Abbr],0)),[1]!tblLoc[Loc],0))</f>
        <v>#REF!</v>
      </c>
      <c r="U1957" s="6">
        <f>IFERROR(INDEX([1]!tblLoc[Score],MATCH(INDEX([1]!tblOrg[Loc],MATCH(INDEX(FacList,MATCH(tblTeamSch[[#This Row],[Facility]],INDEX(FacList,,1),0),3),[1]!tblOrg[Org Num],0)),[1]!tblLoc[Loc],0)),"")</f>
        <v>0</v>
      </c>
      <c r="V1957" s="6">
        <f>IF(OR(tblTeamSch[[#This Row],[Court]]="",tblTeamSch[[#This Row],[Home]]&gt;0),0,IF(tblTeamSch[[#This Row],[Court]]&lt;10,0,IF(tblTeamSch[[#This Row],[Home Court]]=10,0,10)))</f>
        <v>0</v>
      </c>
      <c r="W1957" s="6" t="e">
        <f>COUNTIFS(tblTeamSch[Travel Score for Game],10,tblTeamSch[Home],0,#REF!,#REF!)</f>
        <v>#REF!</v>
      </c>
      <c r="X1957" s="6" t="str">
        <f>IFERROR(INDEX(tblTeamSch[Overall Travel Score],MATCH(tblTeamSch[[#This Row],[Opponent]],tblTeamSch[Team],0)),"")</f>
        <v/>
      </c>
      <c r="Y1957" s="6" cm="1">
        <f t="array" ref="Y1957">IF(Y1956="Num",1,IF(Y1956="","",IF(Y1956+1&gt;TotalNumRegGames*2,"",Y1956+1)))</f>
        <v>1956</v>
      </c>
    </row>
    <row r="1958" spans="1:25" ht="13.35" customHeight="1" x14ac:dyDescent="0.3">
      <c r="A1958" s="6" cm="1">
        <f t="array" ref="A19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342</v>
      </c>
      <c r="B1958" s="6" cm="1">
        <f t="array" ref="B19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58" s="6">
        <f>IFERROR(INDEX([1]!tblSchedule[Week Game Scheduled],MATCH(tblTeamSch[[#This Row],[Game Num]],[1]!tblSchedule[GameNum],0)),"")</f>
        <v>49</v>
      </c>
      <c r="D1958" s="6">
        <f>IFERROR(INDEX([1]!tblSchedule[Round],MATCH(tblTeamSch[[#This Row],[Game Num]],[1]!tblSchedule[GameNum],0)),"")</f>
        <v>1</v>
      </c>
      <c r="E1958" s="6">
        <f>IFERROR(INDEX([1]!tblSchedule[Rnd Sch],MATCH(tblTeamSch[[#This Row],[Game Num]],[1]!tblSchedule[GameNum],0)),"")</f>
        <v>1</v>
      </c>
      <c r="F1958" s="6" t="str">
        <f>IFERROR(INDEX([1]!tblSchedule[DLC],MATCH(tblTeamSch[[#This Row],[Game Num]],[1]!tblSchedule[GameNum],0)),"")</f>
        <v>6B2A</v>
      </c>
      <c r="G1958" s="7" t="str">
        <f>IFERROR(INDEX([1]!tblSchedule[Facility],MATCH(tblTeamSch[[#This Row],[Game Num]],[1]!tblSchedule[GameNum],0)),"")</f>
        <v>St. Nicholas Academy Gym</v>
      </c>
      <c r="H1958" s="8">
        <f>IFERROR(INDEX([1]!tblSchedule[Game Date],MATCH(tblTeamSch[[#This Row],[Game Num]],[1]!tblSchedule[GameNum],0)),"")</f>
        <v>45997</v>
      </c>
      <c r="I1958" s="9">
        <f>IFERROR(INDEX([1]!tblSchedule[Game Time],MATCH(tblTeamSch[[#This Row],[Game Num]],[1]!tblSchedule[GameNum],0)),"")</f>
        <v>0.41666666666666669</v>
      </c>
      <c r="J1958" s="10" t="str">
        <f>IFERROR(INDEX([1]!tblTeams[Organization],MATCH(tblTeamSch[[#This Row],[Team]],[1]!tblTeams[Team],0)),"")</f>
        <v>St. Nicholas</v>
      </c>
      <c r="K1958" s="10" t="str">
        <f>IFERROR(INDEX([1]!tblOrg[Abbr],MATCH(tblTeamSch[[#This Row],[Org]],[1]!tblOrg[Organization],0)),"")</f>
        <v>Nich</v>
      </c>
      <c r="L1958" s="10" t="str">
        <f>IFERROR(INDEX(IF(tblTeamSch[[#This Row],[1vs2]]=1,[1]!tblSchedule[Team 1 Name],[1]!tblSchedule[Team 2 Name]),MATCH(tblTeamSch[[#This Row],[Game Num]],[1]!tblSchedule[GameNum],0)),"")</f>
        <v>St. Nicholas BB 6B #2</v>
      </c>
      <c r="M1958" s="10" t="str">
        <f>IFERROR(INDEX(IF(tblTeamSch[[#This Row],[1vs2]]=1,[1]!tblSchedule[Team 2 Name],[1]!tblSchedule[Team 1 Name]),MATCH(tblTeamSch[[#This Row],[Game Num]],[1]!tblSchedule[GameNum],0)),"")</f>
        <v>OLOL 5/6 BB Blue</v>
      </c>
      <c r="N1958" s="6"/>
      <c r="O1958" s="6"/>
      <c r="P1958" s="6"/>
      <c r="Q1958" s="6">
        <f>INDEX([1]!tblSchedule[Home Game],MATCH(tblTeamSch[[#This Row],[Game Num]],[1]!tblSchedule[GameNum],0))</f>
        <v>1</v>
      </c>
      <c r="R1958" s="7" t="e">
        <f>IF(COUNTIFS(tblTeamSch[Team],tblTeamSch[[#This Row],[Team]],#REF!,1)&gt;1,"Y","")</f>
        <v>#REF!</v>
      </c>
      <c r="S1958" s="6">
        <f>INDEX([1]!tblLoc[Score],MATCH(INDEX([1]!tblOrg[Loc],MATCH(tblTeamSch[[#This Row],[Org]],[1]!tblOrg[Organization],0)),[1]!tblLoc[Loc],0))</f>
        <v>10</v>
      </c>
      <c r="T1958" s="6" t="e">
        <f>INDEX([1]!tblLoc[Score],MATCH(INDEX([1]!tblOrg[Loc],MATCH(#REF!,[1]!tblOrg[Abbr],0)),[1]!tblLoc[Loc],0))</f>
        <v>#REF!</v>
      </c>
      <c r="U1958" s="6">
        <f>IFERROR(INDEX([1]!tblLoc[Score],MATCH(INDEX([1]!tblOrg[Loc],MATCH(INDEX(FacList,MATCH(tblTeamSch[[#This Row],[Facility]],INDEX(FacList,,1),0),3),[1]!tblOrg[Org Num],0)),[1]!tblLoc[Loc],0)),"")</f>
        <v>10</v>
      </c>
      <c r="V1958" s="6">
        <f>IF(OR(tblTeamSch[[#This Row],[Court]]="",tblTeamSch[[#This Row],[Home]]&gt;0),0,IF(tblTeamSch[[#This Row],[Court]]&lt;10,0,IF(tblTeamSch[[#This Row],[Home Court]]=10,0,10)))</f>
        <v>0</v>
      </c>
      <c r="W1958" s="6" t="e">
        <f>COUNTIFS(tblTeamSch[Travel Score for Game],10,tblTeamSch[Home],0,#REF!,#REF!)</f>
        <v>#REF!</v>
      </c>
      <c r="X1958" s="6" t="str">
        <f>IFERROR(INDEX(tblTeamSch[Overall Travel Score],MATCH(tblTeamSch[[#This Row],[Opponent]],tblTeamSch[Team],0)),"")</f>
        <v/>
      </c>
      <c r="Y1958" s="6" cm="1">
        <f t="array" ref="Y1958">IF(Y1957="Num",1,IF(Y1957="","",IF(Y1957+1&gt;TotalNumRegGames*2,"",Y1957+1)))</f>
        <v>1957</v>
      </c>
    </row>
    <row r="1959" spans="1:25" ht="13.35" customHeight="1" x14ac:dyDescent="0.3">
      <c r="A1959" s="6" cm="1">
        <f t="array" ref="A19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347</v>
      </c>
      <c r="B1959" s="6" cm="1">
        <f t="array" ref="B19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59" s="6">
        <f>IFERROR(INDEX([1]!tblSchedule[Week Game Scheduled],MATCH(tblTeamSch[[#This Row],[Game Num]],[1]!tblSchedule[GameNum],0)),"")</f>
        <v>50</v>
      </c>
      <c r="D1959" s="6">
        <f>IFERROR(INDEX([1]!tblSchedule[Round],MATCH(tblTeamSch[[#This Row],[Game Num]],[1]!tblSchedule[GameNum],0)),"")</f>
        <v>2</v>
      </c>
      <c r="E1959" s="6">
        <f>IFERROR(INDEX([1]!tblSchedule[Rnd Sch],MATCH(tblTeamSch[[#This Row],[Game Num]],[1]!tblSchedule[GameNum],0)),"")</f>
        <v>2</v>
      </c>
      <c r="F1959" s="6" t="str">
        <f>IFERROR(INDEX([1]!tblSchedule[DLC],MATCH(tblTeamSch[[#This Row],[Game Num]],[1]!tblSchedule[GameNum],0)),"")</f>
        <v>6B2A</v>
      </c>
      <c r="G1959" s="7" t="str">
        <f>IFERROR(INDEX([1]!tblSchedule[Facility],MATCH(tblTeamSch[[#This Row],[Game Num]],[1]!tblSchedule[GameNum],0)),"")</f>
        <v>St. Aloysius</v>
      </c>
      <c r="H1959" s="8">
        <f>IFERROR(INDEX([1]!tblSchedule[Game Date],MATCH(tblTeamSch[[#This Row],[Game Num]],[1]!tblSchedule[GameNum],0)),"")</f>
        <v>46004</v>
      </c>
      <c r="I1959" s="9">
        <f>IFERROR(INDEX([1]!tblSchedule[Game Time],MATCH(tblTeamSch[[#This Row],[Game Num]],[1]!tblSchedule[GameNum],0)),"")</f>
        <v>0.41666666666666669</v>
      </c>
      <c r="J1959" s="10" t="str">
        <f>IFERROR(INDEX([1]!tblTeams[Organization],MATCH(tblTeamSch[[#This Row],[Team]],[1]!tblTeams[Team],0)),"")</f>
        <v>St. Nicholas</v>
      </c>
      <c r="K1959" s="10" t="str">
        <f>IFERROR(INDEX([1]!tblOrg[Abbr],MATCH(tblTeamSch[[#This Row],[Org]],[1]!tblOrg[Organization],0)),"")</f>
        <v>Nich</v>
      </c>
      <c r="L1959" s="10" t="str">
        <f>IFERROR(INDEX(IF(tblTeamSch[[#This Row],[1vs2]]=1,[1]!tblSchedule[Team 1 Name],[1]!tblSchedule[Team 2 Name]),MATCH(tblTeamSch[[#This Row],[Game Num]],[1]!tblSchedule[GameNum],0)),"")</f>
        <v>St. Nicholas BB 6B #2</v>
      </c>
      <c r="M1959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1959" s="6"/>
      <c r="O1959" s="6"/>
      <c r="P1959" s="6"/>
      <c r="Q1959" s="6">
        <f>INDEX([1]!tblSchedule[Home Game],MATCH(tblTeamSch[[#This Row],[Game Num]],[1]!tblSchedule[GameNum],0))</f>
        <v>1</v>
      </c>
      <c r="R1959" s="7" t="e">
        <f>IF(COUNTIFS(tblTeamSch[Team],tblTeamSch[[#This Row],[Team]],#REF!,1)&gt;1,"Y","")</f>
        <v>#REF!</v>
      </c>
      <c r="S1959" s="6">
        <f>INDEX([1]!tblLoc[Score],MATCH(INDEX([1]!tblOrg[Loc],MATCH(tblTeamSch[[#This Row],[Org]],[1]!tblOrg[Organization],0)),[1]!tblLoc[Loc],0))</f>
        <v>10</v>
      </c>
      <c r="T1959" s="6" t="e">
        <f>INDEX([1]!tblLoc[Score],MATCH(INDEX([1]!tblOrg[Loc],MATCH(#REF!,[1]!tblOrg[Abbr],0)),[1]!tblLoc[Loc],0))</f>
        <v>#REF!</v>
      </c>
      <c r="U1959" s="6">
        <f>IFERROR(INDEX([1]!tblLoc[Score],MATCH(INDEX([1]!tblOrg[Loc],MATCH(INDEX(FacList,MATCH(tblTeamSch[[#This Row],[Facility]],INDEX(FacList,,1),0),3),[1]!tblOrg[Org Num],0)),[1]!tblLoc[Loc],0)),"")</f>
        <v>4</v>
      </c>
      <c r="V1959" s="6">
        <f>IF(OR(tblTeamSch[[#This Row],[Court]]="",tblTeamSch[[#This Row],[Home]]&gt;0),0,IF(tblTeamSch[[#This Row],[Court]]&lt;10,0,IF(tblTeamSch[[#This Row],[Home Court]]=10,0,10)))</f>
        <v>0</v>
      </c>
      <c r="W1959" s="6" t="e">
        <f>COUNTIFS(tblTeamSch[Travel Score for Game],10,tblTeamSch[Home],0,#REF!,#REF!)</f>
        <v>#REF!</v>
      </c>
      <c r="X1959" s="6" t="str">
        <f>IFERROR(INDEX(tblTeamSch[Overall Travel Score],MATCH(tblTeamSch[[#This Row],[Opponent]],tblTeamSch[Team],0)),"")</f>
        <v/>
      </c>
      <c r="Y1959" s="6" cm="1">
        <f t="array" ref="Y1959">IF(Y1958="Num",1,IF(Y1958="","",IF(Y1958+1&gt;TotalNumRegGames*2,"",Y1958+1)))</f>
        <v>1958</v>
      </c>
    </row>
    <row r="1960" spans="1:25" ht="13.35" customHeight="1" x14ac:dyDescent="0.3">
      <c r="A1960" s="6" cm="1">
        <f t="array" ref="A19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351</v>
      </c>
      <c r="B1960" s="6" cm="1">
        <f t="array" ref="B19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0" s="6">
        <f>IFERROR(INDEX([1]!tblSchedule[Week Game Scheduled],MATCH(tblTeamSch[[#This Row],[Game Num]],[1]!tblSchedule[GameNum],0)),"")</f>
        <v>5</v>
      </c>
      <c r="D1960" s="6">
        <f>IFERROR(INDEX([1]!tblSchedule[Round],MATCH(tblTeamSch[[#This Row],[Game Num]],[1]!tblSchedule[GameNum],0)),"")</f>
        <v>3</v>
      </c>
      <c r="E1960" s="6">
        <f>IFERROR(INDEX([1]!tblSchedule[Rnd Sch],MATCH(tblTeamSch[[#This Row],[Game Num]],[1]!tblSchedule[GameNum],0)),"")</f>
        <v>3</v>
      </c>
      <c r="F1960" s="6" t="str">
        <f>IFERROR(INDEX([1]!tblSchedule[DLC],MATCH(tblTeamSch[[#This Row],[Game Num]],[1]!tblSchedule[GameNum],0)),"")</f>
        <v>6B2A</v>
      </c>
      <c r="G1960" s="7" t="str">
        <f>IFERROR(INDEX([1]!tblSchedule[Facility],MATCH(tblTeamSch[[#This Row],[Game Num]],[1]!tblSchedule[GameNum],0)),"")</f>
        <v>Ascension Gym</v>
      </c>
      <c r="H1960" s="8">
        <f>IFERROR(INDEX([1]!tblSchedule[Game Date],MATCH(tblTeamSch[[#This Row],[Game Num]],[1]!tblSchedule[GameNum],0)),"")</f>
        <v>46025</v>
      </c>
      <c r="I1960" s="9">
        <f>IFERROR(INDEX([1]!tblSchedule[Game Time],MATCH(tblTeamSch[[#This Row],[Game Num]],[1]!tblSchedule[GameNum],0)),"")</f>
        <v>0.41666666666666669</v>
      </c>
      <c r="J1960" s="10" t="str">
        <f>IFERROR(INDEX([1]!tblTeams[Organization],MATCH(tblTeamSch[[#This Row],[Team]],[1]!tblTeams[Team],0)),"")</f>
        <v>St. Nicholas</v>
      </c>
      <c r="K1960" s="10" t="str">
        <f>IFERROR(INDEX([1]!tblOrg[Abbr],MATCH(tblTeamSch[[#This Row],[Org]],[1]!tblOrg[Organization],0)),"")</f>
        <v>Nich</v>
      </c>
      <c r="L1960" s="10" t="str">
        <f>IFERROR(INDEX(IF(tblTeamSch[[#This Row],[1vs2]]=1,[1]!tblSchedule[Team 1 Name],[1]!tblSchedule[Team 2 Name]),MATCH(tblTeamSch[[#This Row],[Game Num]],[1]!tblSchedule[GameNum],0)),"")</f>
        <v>St. Nicholas BB 6B #2</v>
      </c>
      <c r="M1960" s="10" t="str">
        <f>IFERROR(INDEX(IF(tblTeamSch[[#This Row],[1vs2]]=1,[1]!tblSchedule[Team 2 Name],[1]!tblSchedule[Team 1 Name]),MATCH(tblTeamSch[[#This Row],[Game Num]],[1]!tblSchedule[GameNum],0)),"")</f>
        <v>Ascension BB 6B#2</v>
      </c>
      <c r="N1960" s="6"/>
      <c r="O1960" s="6"/>
      <c r="P1960" s="6"/>
      <c r="Q1960" s="6">
        <f>INDEX([1]!tblSchedule[Home Game],MATCH(tblTeamSch[[#This Row],[Game Num]],[1]!tblSchedule[GameNum],0))</f>
        <v>1</v>
      </c>
      <c r="R1960" s="7" t="e">
        <f>IF(COUNTIFS(tblTeamSch[Team],tblTeamSch[[#This Row],[Team]],#REF!,1)&gt;1,"Y","")</f>
        <v>#REF!</v>
      </c>
      <c r="S1960" s="6">
        <f>INDEX([1]!tblLoc[Score],MATCH(INDEX([1]!tblOrg[Loc],MATCH(tblTeamSch[[#This Row],[Org]],[1]!tblOrg[Organization],0)),[1]!tblLoc[Loc],0))</f>
        <v>10</v>
      </c>
      <c r="T1960" s="6" t="e">
        <f>INDEX([1]!tblLoc[Score],MATCH(INDEX([1]!tblOrg[Loc],MATCH(#REF!,[1]!tblOrg[Abbr],0)),[1]!tblLoc[Loc],0))</f>
        <v>#REF!</v>
      </c>
      <c r="U1960" s="6">
        <f>IFERROR(INDEX([1]!tblLoc[Score],MATCH(INDEX([1]!tblOrg[Loc],MATCH(INDEX(FacList,MATCH(tblTeamSch[[#This Row],[Facility]],INDEX(FacList,,1),0),3),[1]!tblOrg[Org Num],0)),[1]!tblLoc[Loc],0)),"")</f>
        <v>0</v>
      </c>
      <c r="V1960" s="6">
        <f>IF(OR(tblTeamSch[[#This Row],[Court]]="",tblTeamSch[[#This Row],[Home]]&gt;0),0,IF(tblTeamSch[[#This Row],[Court]]&lt;10,0,IF(tblTeamSch[[#This Row],[Home Court]]=10,0,10)))</f>
        <v>0</v>
      </c>
      <c r="W1960" s="6" t="e">
        <f>COUNTIFS(tblTeamSch[Travel Score for Game],10,tblTeamSch[Home],0,#REF!,#REF!)</f>
        <v>#REF!</v>
      </c>
      <c r="X1960" s="6" t="str">
        <f>IFERROR(INDEX(tblTeamSch[Overall Travel Score],MATCH(tblTeamSch[[#This Row],[Opponent]],tblTeamSch[Team],0)),"")</f>
        <v/>
      </c>
      <c r="Y1960" s="6" cm="1">
        <f t="array" ref="Y1960">IF(Y1959="Num",1,IF(Y1959="","",IF(Y1959+1&gt;TotalNumRegGames*2,"",Y1959+1)))</f>
        <v>1959</v>
      </c>
    </row>
    <row r="1961" spans="1:25" ht="13.35" customHeight="1" x14ac:dyDescent="0.3">
      <c r="A1961" s="6" cm="1">
        <f t="array" ref="A19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355</v>
      </c>
      <c r="B1961" s="6" cm="1">
        <f t="array" ref="B19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1" s="6">
        <f>IFERROR(INDEX([1]!tblSchedule[Week Game Scheduled],MATCH(tblTeamSch[[#This Row],[Game Num]],[1]!tblSchedule[GameNum],0)),"")</f>
        <v>6</v>
      </c>
      <c r="D1961" s="6">
        <f>IFERROR(INDEX([1]!tblSchedule[Round],MATCH(tblTeamSch[[#This Row],[Game Num]],[1]!tblSchedule[GameNum],0)),"")</f>
        <v>4</v>
      </c>
      <c r="E1961" s="6">
        <f>IFERROR(INDEX([1]!tblSchedule[Rnd Sch],MATCH(tblTeamSch[[#This Row],[Game Num]],[1]!tblSchedule[GameNum],0)),"")</f>
        <v>4</v>
      </c>
      <c r="F1961" s="6" t="str">
        <f>IFERROR(INDEX([1]!tblSchedule[DLC],MATCH(tblTeamSch[[#This Row],[Game Num]],[1]!tblSchedule[GameNum],0)),"")</f>
        <v>6B2A</v>
      </c>
      <c r="G1961" s="7" t="str">
        <f>IFERROR(INDEX([1]!tblSchedule[Facility],MATCH(tblTeamSch[[#This Row],[Game Num]],[1]!tblSchedule[GameNum],0)),"")</f>
        <v>St. Nicholas Academy Gym</v>
      </c>
      <c r="H1961" s="8">
        <f>IFERROR(INDEX([1]!tblSchedule[Game Date],MATCH(tblTeamSch[[#This Row],[Game Num]],[1]!tblSchedule[GameNum],0)),"")</f>
        <v>46032</v>
      </c>
      <c r="I1961" s="9">
        <f>IFERROR(INDEX([1]!tblSchedule[Game Time],MATCH(tblTeamSch[[#This Row],[Game Num]],[1]!tblSchedule[GameNum],0)),"")</f>
        <v>0.45833333333333331</v>
      </c>
      <c r="J1961" s="10" t="str">
        <f>IFERROR(INDEX([1]!tblTeams[Organization],MATCH(tblTeamSch[[#This Row],[Team]],[1]!tblTeams[Team],0)),"")</f>
        <v>St. Nicholas</v>
      </c>
      <c r="K1961" s="10" t="str">
        <f>IFERROR(INDEX([1]!tblOrg[Abbr],MATCH(tblTeamSch[[#This Row],[Org]],[1]!tblOrg[Organization],0)),"")</f>
        <v>Nich</v>
      </c>
      <c r="L1961" s="10" t="str">
        <f>IFERROR(INDEX(IF(tblTeamSch[[#This Row],[1vs2]]=1,[1]!tblSchedule[Team 1 Name],[1]!tblSchedule[Team 2 Name]),MATCH(tblTeamSch[[#This Row],[Game Num]],[1]!tblSchedule[GameNum],0)),"")</f>
        <v>St. Nicholas BB 6B #2</v>
      </c>
      <c r="M1961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1961" s="6"/>
      <c r="O1961" s="6"/>
      <c r="P1961" s="6"/>
      <c r="Q1961" s="6">
        <f>INDEX([1]!tblSchedule[Home Game],MATCH(tblTeamSch[[#This Row],[Game Num]],[1]!tblSchedule[GameNum],0))</f>
        <v>1</v>
      </c>
      <c r="R1961" s="7" t="e">
        <f>IF(COUNTIFS(tblTeamSch[Team],tblTeamSch[[#This Row],[Team]],#REF!,1)&gt;1,"Y","")</f>
        <v>#REF!</v>
      </c>
      <c r="S1961" s="6">
        <f>INDEX([1]!tblLoc[Score],MATCH(INDEX([1]!tblOrg[Loc],MATCH(tblTeamSch[[#This Row],[Org]],[1]!tblOrg[Organization],0)),[1]!tblLoc[Loc],0))</f>
        <v>10</v>
      </c>
      <c r="T1961" s="6" t="e">
        <f>INDEX([1]!tblLoc[Score],MATCH(INDEX([1]!tblOrg[Loc],MATCH(#REF!,[1]!tblOrg[Abbr],0)),[1]!tblLoc[Loc],0))</f>
        <v>#REF!</v>
      </c>
      <c r="U1961" s="6">
        <f>IFERROR(INDEX([1]!tblLoc[Score],MATCH(INDEX([1]!tblOrg[Loc],MATCH(INDEX(FacList,MATCH(tblTeamSch[[#This Row],[Facility]],INDEX(FacList,,1),0),3),[1]!tblOrg[Org Num],0)),[1]!tblLoc[Loc],0)),"")</f>
        <v>10</v>
      </c>
      <c r="V1961" s="6">
        <f>IF(OR(tblTeamSch[[#This Row],[Court]]="",tblTeamSch[[#This Row],[Home]]&gt;0),0,IF(tblTeamSch[[#This Row],[Court]]&lt;10,0,IF(tblTeamSch[[#This Row],[Home Court]]=10,0,10)))</f>
        <v>0</v>
      </c>
      <c r="W1961" s="6" t="e">
        <f>COUNTIFS(tblTeamSch[Travel Score for Game],10,tblTeamSch[Home],0,#REF!,#REF!)</f>
        <v>#REF!</v>
      </c>
      <c r="X1961" s="6" t="str">
        <f>IFERROR(INDEX(tblTeamSch[Overall Travel Score],MATCH(tblTeamSch[[#This Row],[Opponent]],tblTeamSch[Team],0)),"")</f>
        <v/>
      </c>
      <c r="Y1961" s="6" cm="1">
        <f t="array" ref="Y1961">IF(Y1960="Num",1,IF(Y1960="","",IF(Y1960+1&gt;TotalNumRegGames*2,"",Y1960+1)))</f>
        <v>1960</v>
      </c>
    </row>
    <row r="1962" spans="1:25" ht="13.35" customHeight="1" x14ac:dyDescent="0.3">
      <c r="A1962" s="6" cm="1">
        <f t="array" ref="A19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359</v>
      </c>
      <c r="B1962" s="6" cm="1">
        <f t="array" ref="B19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2" s="6">
        <f>IFERROR(INDEX([1]!tblSchedule[Week Game Scheduled],MATCH(tblTeamSch[[#This Row],[Game Num]],[1]!tblSchedule[GameNum],0)),"")</f>
        <v>7</v>
      </c>
      <c r="D1962" s="6">
        <f>IFERROR(INDEX([1]!tblSchedule[Round],MATCH(tblTeamSch[[#This Row],[Game Num]],[1]!tblSchedule[GameNum],0)),"")</f>
        <v>5</v>
      </c>
      <c r="E1962" s="6">
        <f>IFERROR(INDEX([1]!tblSchedule[Rnd Sch],MATCH(tblTeamSch[[#This Row],[Game Num]],[1]!tblSchedule[GameNum],0)),"")</f>
        <v>5</v>
      </c>
      <c r="F1962" s="6" t="str">
        <f>IFERROR(INDEX([1]!tblSchedule[DLC],MATCH(tblTeamSch[[#This Row],[Game Num]],[1]!tblSchedule[GameNum],0)),"")</f>
        <v>6B2A</v>
      </c>
      <c r="G1962" s="7" t="str">
        <f>IFERROR(INDEX([1]!tblSchedule[Facility],MATCH(tblTeamSch[[#This Row],[Game Num]],[1]!tblSchedule[GameNum],0)),"")</f>
        <v>St. Nicholas Academy Gym</v>
      </c>
      <c r="H1962" s="8">
        <f>IFERROR(INDEX([1]!tblSchedule[Game Date],MATCH(tblTeamSch[[#This Row],[Game Num]],[1]!tblSchedule[GameNum],0)),"")</f>
        <v>46039</v>
      </c>
      <c r="I1962" s="9">
        <f>IFERROR(INDEX([1]!tblSchedule[Game Time],MATCH(tblTeamSch[[#This Row],[Game Num]],[1]!tblSchedule[GameNum],0)),"")</f>
        <v>0.41666666666666669</v>
      </c>
      <c r="J1962" s="10" t="str">
        <f>IFERROR(INDEX([1]!tblTeams[Organization],MATCH(tblTeamSch[[#This Row],[Team]],[1]!tblTeams[Team],0)),"")</f>
        <v>St. Nicholas</v>
      </c>
      <c r="K1962" s="10" t="str">
        <f>IFERROR(INDEX([1]!tblOrg[Abbr],MATCH(tblTeamSch[[#This Row],[Org]],[1]!tblOrg[Organization],0)),"")</f>
        <v>Nich</v>
      </c>
      <c r="L1962" s="10" t="str">
        <f>IFERROR(INDEX(IF(tblTeamSch[[#This Row],[1vs2]]=1,[1]!tblSchedule[Team 1 Name],[1]!tblSchedule[Team 2 Name]),MATCH(tblTeamSch[[#This Row],[Game Num]],[1]!tblSchedule[GameNum],0)),"")</f>
        <v>St. Nicholas BB 6B #2</v>
      </c>
      <c r="M1962" s="10" t="str">
        <f>IFERROR(INDEX(IF(tblTeamSch[[#This Row],[1vs2]]=1,[1]!tblSchedule[Team 2 Name],[1]!tblSchedule[Team 1 Name]),MATCH(tblTeamSch[[#This Row],[Game Num]],[1]!tblSchedule[GameNum],0)),"")</f>
        <v>St. Paul BB 6B#2</v>
      </c>
      <c r="N1962" s="6"/>
      <c r="O1962" s="6"/>
      <c r="P1962" s="6"/>
      <c r="Q1962" s="6">
        <f>INDEX([1]!tblSchedule[Home Game],MATCH(tblTeamSch[[#This Row],[Game Num]],[1]!tblSchedule[GameNum],0))</f>
        <v>1</v>
      </c>
      <c r="R1962" s="7" t="e">
        <f>IF(COUNTIFS(tblTeamSch[Team],tblTeamSch[[#This Row],[Team]],#REF!,1)&gt;1,"Y","")</f>
        <v>#REF!</v>
      </c>
      <c r="S1962" s="6">
        <f>INDEX([1]!tblLoc[Score],MATCH(INDEX([1]!tblOrg[Loc],MATCH(tblTeamSch[[#This Row],[Org]],[1]!tblOrg[Organization],0)),[1]!tblLoc[Loc],0))</f>
        <v>10</v>
      </c>
      <c r="T1962" s="6" t="e">
        <f>INDEX([1]!tblLoc[Score],MATCH(INDEX([1]!tblOrg[Loc],MATCH(#REF!,[1]!tblOrg[Abbr],0)),[1]!tblLoc[Loc],0))</f>
        <v>#REF!</v>
      </c>
      <c r="U1962" s="6">
        <f>IFERROR(INDEX([1]!tblLoc[Score],MATCH(INDEX([1]!tblOrg[Loc],MATCH(INDEX(FacList,MATCH(tblTeamSch[[#This Row],[Facility]],INDEX(FacList,,1),0),3),[1]!tblOrg[Org Num],0)),[1]!tblLoc[Loc],0)),"")</f>
        <v>10</v>
      </c>
      <c r="V1962" s="6">
        <f>IF(OR(tblTeamSch[[#This Row],[Court]]="",tblTeamSch[[#This Row],[Home]]&gt;0),0,IF(tblTeamSch[[#This Row],[Court]]&lt;10,0,IF(tblTeamSch[[#This Row],[Home Court]]=10,0,10)))</f>
        <v>0</v>
      </c>
      <c r="W1962" s="6" t="e">
        <f>COUNTIFS(tblTeamSch[Travel Score for Game],10,tblTeamSch[Home],0,#REF!,#REF!)</f>
        <v>#REF!</v>
      </c>
      <c r="X1962" s="6" t="str">
        <f>IFERROR(INDEX(tblTeamSch[Overall Travel Score],MATCH(tblTeamSch[[#This Row],[Opponent]],tblTeamSch[Team],0)),"")</f>
        <v/>
      </c>
      <c r="Y1962" s="6" cm="1">
        <f t="array" ref="Y1962">IF(Y1961="Num",1,IF(Y1961="","",IF(Y1961+1&gt;TotalNumRegGames*2,"",Y1961+1)))</f>
        <v>1961</v>
      </c>
    </row>
    <row r="1963" spans="1:25" ht="13.35" customHeight="1" x14ac:dyDescent="0.3">
      <c r="A1963" s="6" cm="1">
        <f t="array" ref="A19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363</v>
      </c>
      <c r="B1963" s="6" cm="1">
        <f t="array" ref="B19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3" s="6">
        <f>IFERROR(INDEX([1]!tblSchedule[Week Game Scheduled],MATCH(tblTeamSch[[#This Row],[Game Num]],[1]!tblSchedule[GameNum],0)),"")</f>
        <v>8</v>
      </c>
      <c r="D1963" s="6">
        <f>IFERROR(INDEX([1]!tblSchedule[Round],MATCH(tblTeamSch[[#This Row],[Game Num]],[1]!tblSchedule[GameNum],0)),"")</f>
        <v>6</v>
      </c>
      <c r="E1963" s="6">
        <f>IFERROR(INDEX([1]!tblSchedule[Rnd Sch],MATCH(tblTeamSch[[#This Row],[Game Num]],[1]!tblSchedule[GameNum],0)),"")</f>
        <v>6</v>
      </c>
      <c r="F1963" s="6" t="str">
        <f>IFERROR(INDEX([1]!tblSchedule[DLC],MATCH(tblTeamSch[[#This Row],[Game Num]],[1]!tblSchedule[GameNum],0)),"")</f>
        <v>6B2A</v>
      </c>
      <c r="G1963" s="7" t="str">
        <f>IFERROR(INDEX([1]!tblSchedule[Facility],MATCH(tblTeamSch[[#This Row],[Game Num]],[1]!tblSchedule[GameNum],0)),"")</f>
        <v>St. Nicholas Academy Gym</v>
      </c>
      <c r="H1963" s="8">
        <f>IFERROR(INDEX([1]!tblSchedule[Game Date],MATCH(tblTeamSch[[#This Row],[Game Num]],[1]!tblSchedule[GameNum],0)),"")</f>
        <v>46046</v>
      </c>
      <c r="I1963" s="9">
        <f>IFERROR(INDEX([1]!tblSchedule[Game Time],MATCH(tblTeamSch[[#This Row],[Game Num]],[1]!tblSchedule[GameNum],0)),"")</f>
        <v>0.45833333333333331</v>
      </c>
      <c r="J1963" s="10" t="str">
        <f>IFERROR(INDEX([1]!tblTeams[Organization],MATCH(tblTeamSch[[#This Row],[Team]],[1]!tblTeams[Team],0)),"")</f>
        <v>St. Nicholas</v>
      </c>
      <c r="K1963" s="10" t="str">
        <f>IFERROR(INDEX([1]!tblOrg[Abbr],MATCH(tblTeamSch[[#This Row],[Org]],[1]!tblOrg[Organization],0)),"")</f>
        <v>Nich</v>
      </c>
      <c r="L1963" s="10" t="str">
        <f>IFERROR(INDEX(IF(tblTeamSch[[#This Row],[1vs2]]=1,[1]!tblSchedule[Team 1 Name],[1]!tblSchedule[Team 2 Name]),MATCH(tblTeamSch[[#This Row],[Game Num]],[1]!tblSchedule[GameNum],0)),"")</f>
        <v>St. Nicholas BB 6B #2</v>
      </c>
      <c r="M1963" s="10" t="str">
        <f>IFERROR(INDEX(IF(tblTeamSch[[#This Row],[1vs2]]=1,[1]!tblSchedule[Team 2 Name],[1]!tblSchedule[Team 1 Name]),MATCH(tblTeamSch[[#This Row],[Game Num]],[1]!tblSchedule[GameNum],0)),"")</f>
        <v>OLOL 5/6 BB White</v>
      </c>
      <c r="N1963" s="6"/>
      <c r="O1963" s="6"/>
      <c r="P1963" s="6"/>
      <c r="Q1963" s="6">
        <f>INDEX([1]!tblSchedule[Home Game],MATCH(tblTeamSch[[#This Row],[Game Num]],[1]!tblSchedule[GameNum],0))</f>
        <v>1</v>
      </c>
      <c r="R1963" s="7" t="e">
        <f>IF(COUNTIFS(tblTeamSch[Team],tblTeamSch[[#This Row],[Team]],#REF!,1)&gt;1,"Y","")</f>
        <v>#REF!</v>
      </c>
      <c r="S1963" s="6">
        <f>INDEX([1]!tblLoc[Score],MATCH(INDEX([1]!tblOrg[Loc],MATCH(tblTeamSch[[#This Row],[Org]],[1]!tblOrg[Organization],0)),[1]!tblLoc[Loc],0))</f>
        <v>10</v>
      </c>
      <c r="T1963" s="6" t="e">
        <f>INDEX([1]!tblLoc[Score],MATCH(INDEX([1]!tblOrg[Loc],MATCH(#REF!,[1]!tblOrg[Abbr],0)),[1]!tblLoc[Loc],0))</f>
        <v>#REF!</v>
      </c>
      <c r="U1963" s="6">
        <f>IFERROR(INDEX([1]!tblLoc[Score],MATCH(INDEX([1]!tblOrg[Loc],MATCH(INDEX(FacList,MATCH(tblTeamSch[[#This Row],[Facility]],INDEX(FacList,,1),0),3),[1]!tblOrg[Org Num],0)),[1]!tblLoc[Loc],0)),"")</f>
        <v>10</v>
      </c>
      <c r="V1963" s="6">
        <f>IF(OR(tblTeamSch[[#This Row],[Court]]="",tblTeamSch[[#This Row],[Home]]&gt;0),0,IF(tblTeamSch[[#This Row],[Court]]&lt;10,0,IF(tblTeamSch[[#This Row],[Home Court]]=10,0,10)))</f>
        <v>0</v>
      </c>
      <c r="W1963" s="6" t="e">
        <f>COUNTIFS(tblTeamSch[Travel Score for Game],10,tblTeamSch[Home],0,#REF!,#REF!)</f>
        <v>#REF!</v>
      </c>
      <c r="X1963" s="6" t="str">
        <f>IFERROR(INDEX(tblTeamSch[Overall Travel Score],MATCH(tblTeamSch[[#This Row],[Opponent]],tblTeamSch[Team],0)),"")</f>
        <v/>
      </c>
      <c r="Y1963" s="6" cm="1">
        <f t="array" ref="Y1963">IF(Y1962="Num",1,IF(Y1962="","",IF(Y1962+1&gt;TotalNumRegGames*2,"",Y1962+1)))</f>
        <v>1962</v>
      </c>
    </row>
    <row r="1964" spans="1:25" ht="13.35" customHeight="1" x14ac:dyDescent="0.3">
      <c r="A1964" s="6" cm="1">
        <f t="array" ref="A19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367</v>
      </c>
      <c r="B1964" s="6" cm="1">
        <f t="array" ref="B19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4" s="6">
        <f>IFERROR(INDEX([1]!tblSchedule[Week Game Scheduled],MATCH(tblTeamSch[[#This Row],[Game Num]],[1]!tblSchedule[GameNum],0)),"")</f>
        <v>10</v>
      </c>
      <c r="D1964" s="6">
        <f>IFERROR(INDEX([1]!tblSchedule[Round],MATCH(tblTeamSch[[#This Row],[Game Num]],[1]!tblSchedule[GameNum],0)),"")</f>
        <v>7</v>
      </c>
      <c r="E1964" s="6">
        <f>IFERROR(INDEX([1]!tblSchedule[Rnd Sch],MATCH(tblTeamSch[[#This Row],[Game Num]],[1]!tblSchedule[GameNum],0)),"")</f>
        <v>7</v>
      </c>
      <c r="F1964" s="6" t="str">
        <f>IFERROR(INDEX([1]!tblSchedule[DLC],MATCH(tblTeamSch[[#This Row],[Game Num]],[1]!tblSchedule[GameNum],0)),"")</f>
        <v>6B2A</v>
      </c>
      <c r="G1964" s="7" t="str">
        <f>IFERROR(INDEX([1]!tblSchedule[Facility],MATCH(tblTeamSch[[#This Row],[Game Num]],[1]!tblSchedule[GameNum],0)),"")</f>
        <v>Saint Bernard Parish Hall</v>
      </c>
      <c r="H1964" s="8">
        <f>IFERROR(INDEX([1]!tblSchedule[Game Date],MATCH(tblTeamSch[[#This Row],[Game Num]],[1]!tblSchedule[GameNum],0)),"")</f>
        <v>46054</v>
      </c>
      <c r="I1964" s="9">
        <f>IFERROR(INDEX([1]!tblSchedule[Game Time],MATCH(tblTeamSch[[#This Row],[Game Num]],[1]!tblSchedule[GameNum],0)),"")</f>
        <v>0.625</v>
      </c>
      <c r="J1964" s="10" t="str">
        <f>IFERROR(INDEX([1]!tblTeams[Organization],MATCH(tblTeamSch[[#This Row],[Team]],[1]!tblTeams[Team],0)),"")</f>
        <v>St. Nicholas</v>
      </c>
      <c r="K1964" s="10" t="str">
        <f>IFERROR(INDEX([1]!tblOrg[Abbr],MATCH(tblTeamSch[[#This Row],[Org]],[1]!tblOrg[Organization],0)),"")</f>
        <v>Nich</v>
      </c>
      <c r="L1964" s="10" t="str">
        <f>IFERROR(INDEX(IF(tblTeamSch[[#This Row],[1vs2]]=1,[1]!tblSchedule[Team 1 Name],[1]!tblSchedule[Team 2 Name]),MATCH(tblTeamSch[[#This Row],[Game Num]],[1]!tblSchedule[GameNum],0)),"")</f>
        <v>St. Nicholas BB 6B #2</v>
      </c>
      <c r="M1964" s="10" t="str">
        <f>IFERROR(INDEX(IF(tblTeamSch[[#This Row],[1vs2]]=1,[1]!tblSchedule[Team 2 Name],[1]!tblSchedule[Team 1 Name]),MATCH(tblTeamSch[[#This Row],[Game Num]],[1]!tblSchedule[GameNum],0)),"")</f>
        <v>St Bernard BB 6B#2</v>
      </c>
      <c r="N1964" s="6"/>
      <c r="O1964" s="6"/>
      <c r="P1964" s="6"/>
      <c r="Q1964" s="6">
        <f>INDEX([1]!tblSchedule[Home Game],MATCH(tblTeamSch[[#This Row],[Game Num]],[1]!tblSchedule[GameNum],0))</f>
        <v>1</v>
      </c>
      <c r="R1964" s="7" t="e">
        <f>IF(COUNTIFS(tblTeamSch[Team],tblTeamSch[[#This Row],[Team]],#REF!,1)&gt;1,"Y","")</f>
        <v>#REF!</v>
      </c>
      <c r="S1964" s="6">
        <f>INDEX([1]!tblLoc[Score],MATCH(INDEX([1]!tblOrg[Loc],MATCH(tblTeamSch[[#This Row],[Org]],[1]!tblOrg[Organization],0)),[1]!tblLoc[Loc],0))</f>
        <v>10</v>
      </c>
      <c r="T1964" s="6" t="e">
        <f>INDEX([1]!tblLoc[Score],MATCH(INDEX([1]!tblOrg[Loc],MATCH(#REF!,[1]!tblOrg[Abbr],0)),[1]!tblLoc[Loc],0))</f>
        <v>#REF!</v>
      </c>
      <c r="U1964" s="6">
        <f>IFERROR(INDEX([1]!tblLoc[Score],MATCH(INDEX([1]!tblOrg[Loc],MATCH(INDEX(FacList,MATCH(tblTeamSch[[#This Row],[Facility]],INDEX(FacList,,1),0),3),[1]!tblOrg[Org Num],0)),[1]!tblLoc[Loc],0)),"")</f>
        <v>7</v>
      </c>
      <c r="V1964" s="6">
        <f>IF(OR(tblTeamSch[[#This Row],[Court]]="",tblTeamSch[[#This Row],[Home]]&gt;0),0,IF(tblTeamSch[[#This Row],[Court]]&lt;10,0,IF(tblTeamSch[[#This Row],[Home Court]]=10,0,10)))</f>
        <v>0</v>
      </c>
      <c r="W1964" s="6" t="e">
        <f>COUNTIFS(tblTeamSch[Travel Score for Game],10,tblTeamSch[Home],0,#REF!,#REF!)</f>
        <v>#REF!</v>
      </c>
      <c r="X1964" s="6" t="str">
        <f>IFERROR(INDEX(tblTeamSch[Overall Travel Score],MATCH(tblTeamSch[[#This Row],[Opponent]],tblTeamSch[Team],0)),"")</f>
        <v/>
      </c>
      <c r="Y1964" s="6" cm="1">
        <f t="array" ref="Y1964">IF(Y1963="Num",1,IF(Y1963="","",IF(Y1963+1&gt;TotalNumRegGames*2,"",Y1963+1)))</f>
        <v>1963</v>
      </c>
    </row>
    <row r="1965" spans="1:25" ht="13.35" customHeight="1" x14ac:dyDescent="0.3">
      <c r="A1965" s="6" cm="1">
        <f t="array" ref="A19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900</v>
      </c>
      <c r="B1965" s="6" cm="1">
        <f t="array" ref="B19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65" s="6">
        <f>IFERROR(INDEX([1]!tblSchedule[Week Game Scheduled],MATCH(tblTeamSch[[#This Row],[Game Num]],[1]!tblSchedule[GameNum],0)),"")</f>
        <v>49</v>
      </c>
      <c r="D1965" s="6">
        <f>IFERROR(INDEX([1]!tblSchedule[Round],MATCH(tblTeamSch[[#This Row],[Game Num]],[1]!tblSchedule[GameNum],0)),"")</f>
        <v>1</v>
      </c>
      <c r="E1965" s="6">
        <f>IFERROR(INDEX([1]!tblSchedule[Rnd Sch],MATCH(tblTeamSch[[#This Row],[Game Num]],[1]!tblSchedule[GameNum],0)),"")</f>
        <v>1</v>
      </c>
      <c r="F1965" s="6" t="str">
        <f>IFERROR(INDEX([1]!tblSchedule[DLC],MATCH(tblTeamSch[[#This Row],[Game Num]],[1]!tblSchedule[GameNum],0)),"")</f>
        <v>6G1A</v>
      </c>
      <c r="G1965" s="7" t="str">
        <f>IFERROR(INDEX([1]!tblSchedule[Facility],MATCH(tblTeamSch[[#This Row],[Game Num]],[1]!tblSchedule[GameNum],0)),"")</f>
        <v>St Edward Gym</v>
      </c>
      <c r="H1965" s="8">
        <f>IFERROR(INDEX([1]!tblSchedule[Game Date],MATCH(tblTeamSch[[#This Row],[Game Num]],[1]!tblSchedule[GameNum],0)),"")</f>
        <v>45997</v>
      </c>
      <c r="I1965" s="9">
        <f>IFERROR(INDEX([1]!tblSchedule[Game Time],MATCH(tblTeamSch[[#This Row],[Game Num]],[1]!tblSchedule[GameNum],0)),"")</f>
        <v>0.5</v>
      </c>
      <c r="J1965" s="10" t="str">
        <f>IFERROR(INDEX([1]!tblTeams[Organization],MATCH(tblTeamSch[[#This Row],[Team]],[1]!tblTeams[Team],0)),"")</f>
        <v>St. Nicholas</v>
      </c>
      <c r="K1965" s="10" t="str">
        <f>IFERROR(INDEX([1]!tblOrg[Abbr],MATCH(tblTeamSch[[#This Row],[Org]],[1]!tblOrg[Organization],0)),"")</f>
        <v>Nich</v>
      </c>
      <c r="L1965" s="10" t="str">
        <f>IFERROR(INDEX(IF(tblTeamSch[[#This Row],[1vs2]]=1,[1]!tblSchedule[Team 1 Name],[1]!tblSchedule[Team 2 Name]),MATCH(tblTeamSch[[#This Row],[Game Num]],[1]!tblSchedule[GameNum],0)),"")</f>
        <v>St. Nicholas BB 6G #1</v>
      </c>
      <c r="M1965" s="10" t="str">
        <f>IFERROR(INDEX(IF(tblTeamSch[[#This Row],[1vs2]]=1,[1]!tblSchedule[Team 2 Name],[1]!tblSchedule[Team 1 Name]),MATCH(tblTeamSch[[#This Row],[Game Num]],[1]!tblSchedule[GameNum],0)),"")</f>
        <v>St Edward Bball 6G1</v>
      </c>
      <c r="N1965" s="6"/>
      <c r="O1965" s="6"/>
      <c r="P1965" s="6"/>
      <c r="Q1965" s="6">
        <f>INDEX([1]!tblSchedule[Home Game],MATCH(tblTeamSch[[#This Row],[Game Num]],[1]!tblSchedule[GameNum],0))</f>
        <v>1</v>
      </c>
      <c r="R1965" s="7" t="e">
        <f>IF(COUNTIFS(tblTeamSch[Team],tblTeamSch[[#This Row],[Team]],#REF!,1)&gt;1,"Y","")</f>
        <v>#REF!</v>
      </c>
      <c r="S1965" s="6">
        <f>INDEX([1]!tblLoc[Score],MATCH(INDEX([1]!tblOrg[Loc],MATCH(tblTeamSch[[#This Row],[Org]],[1]!tblOrg[Organization],0)),[1]!tblLoc[Loc],0))</f>
        <v>10</v>
      </c>
      <c r="T1965" s="6" t="e">
        <f>INDEX([1]!tblLoc[Score],MATCH(INDEX([1]!tblOrg[Loc],MATCH(#REF!,[1]!tblOrg[Abbr],0)),[1]!tblLoc[Loc],0))</f>
        <v>#REF!</v>
      </c>
      <c r="U1965" s="6">
        <f>IFERROR(INDEX([1]!tblLoc[Score],MATCH(INDEX([1]!tblOrg[Loc],MATCH(INDEX(FacList,MATCH(tblTeamSch[[#This Row],[Facility]],INDEX(FacList,,1),0),3),[1]!tblOrg[Org Num],0)),[1]!tblLoc[Loc],0)),"")</f>
        <v>7</v>
      </c>
      <c r="V1965" s="6">
        <f>IF(OR(tblTeamSch[[#This Row],[Court]]="",tblTeamSch[[#This Row],[Home]]&gt;0),0,IF(tblTeamSch[[#This Row],[Court]]&lt;10,0,IF(tblTeamSch[[#This Row],[Home Court]]=10,0,10)))</f>
        <v>0</v>
      </c>
      <c r="W1965" s="6" t="e">
        <f>COUNTIFS(tblTeamSch[Travel Score for Game],10,tblTeamSch[Home],0,#REF!,#REF!)</f>
        <v>#REF!</v>
      </c>
      <c r="X1965" s="6" t="str">
        <f>IFERROR(INDEX(tblTeamSch[Overall Travel Score],MATCH(tblTeamSch[[#This Row],[Opponent]],tblTeamSch[Team],0)),"")</f>
        <v/>
      </c>
      <c r="Y1965" s="6" cm="1">
        <f t="array" ref="Y1965">IF(Y1964="Num",1,IF(Y1964="","",IF(Y1964+1&gt;TotalNumRegGames*2,"",Y1964+1)))</f>
        <v>1964</v>
      </c>
    </row>
    <row r="1966" spans="1:25" ht="13.35" customHeight="1" x14ac:dyDescent="0.3">
      <c r="A1966" s="6" cm="1">
        <f t="array" ref="A19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905</v>
      </c>
      <c r="B1966" s="6" cm="1">
        <f t="array" ref="B19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6" s="6">
        <f>IFERROR(INDEX([1]!tblSchedule[Week Game Scheduled],MATCH(tblTeamSch[[#This Row],[Game Num]],[1]!tblSchedule[GameNum],0)),"")</f>
        <v>50</v>
      </c>
      <c r="D1966" s="6">
        <f>IFERROR(INDEX([1]!tblSchedule[Round],MATCH(tblTeamSch[[#This Row],[Game Num]],[1]!tblSchedule[GameNum],0)),"")</f>
        <v>2</v>
      </c>
      <c r="E1966" s="6">
        <f>IFERROR(INDEX([1]!tblSchedule[Rnd Sch],MATCH(tblTeamSch[[#This Row],[Game Num]],[1]!tblSchedule[GameNum],0)),"")</f>
        <v>2</v>
      </c>
      <c r="F1966" s="6" t="str">
        <f>IFERROR(INDEX([1]!tblSchedule[DLC],MATCH(tblTeamSch[[#This Row],[Game Num]],[1]!tblSchedule[GameNum],0)),"")</f>
        <v>6G1A</v>
      </c>
      <c r="G1966" s="7" t="str">
        <f>IFERROR(INDEX([1]!tblSchedule[Facility],MATCH(tblTeamSch[[#This Row],[Game Num]],[1]!tblSchedule[GameNum],0)),"")</f>
        <v>Ascension Gym</v>
      </c>
      <c r="H1966" s="8">
        <f>IFERROR(INDEX([1]!tblSchedule[Game Date],MATCH(tblTeamSch[[#This Row],[Game Num]],[1]!tblSchedule[GameNum],0)),"")</f>
        <v>46004</v>
      </c>
      <c r="I1966" s="9">
        <f>IFERROR(INDEX([1]!tblSchedule[Game Time],MATCH(tblTeamSch[[#This Row],[Game Num]],[1]!tblSchedule[GameNum],0)),"")</f>
        <v>0.41666666666666669</v>
      </c>
      <c r="J1966" s="10" t="str">
        <f>IFERROR(INDEX([1]!tblTeams[Organization],MATCH(tblTeamSch[[#This Row],[Team]],[1]!tblTeams[Team],0)),"")</f>
        <v>St. Nicholas</v>
      </c>
      <c r="K1966" s="10" t="str">
        <f>IFERROR(INDEX([1]!tblOrg[Abbr],MATCH(tblTeamSch[[#This Row],[Org]],[1]!tblOrg[Organization],0)),"")</f>
        <v>Nich</v>
      </c>
      <c r="L1966" s="10" t="str">
        <f>IFERROR(INDEX(IF(tblTeamSch[[#This Row],[1vs2]]=1,[1]!tblSchedule[Team 1 Name],[1]!tblSchedule[Team 2 Name]),MATCH(tblTeamSch[[#This Row],[Game Num]],[1]!tblSchedule[GameNum],0)),"")</f>
        <v>St. Nicholas BB 6G #1</v>
      </c>
      <c r="M1966" s="10" t="str">
        <f>IFERROR(INDEX(IF(tblTeamSch[[#This Row],[1vs2]]=1,[1]!tblSchedule[Team 2 Name],[1]!tblSchedule[Team 1 Name]),MATCH(tblTeamSch[[#This Row],[Game Num]],[1]!tblSchedule[GameNum],0)),"")</f>
        <v>Ascension BB 6G#1</v>
      </c>
      <c r="N1966" s="6"/>
      <c r="O1966" s="6"/>
      <c r="P1966" s="6"/>
      <c r="Q1966" s="6">
        <f>INDEX([1]!tblSchedule[Home Game],MATCH(tblTeamSch[[#This Row],[Game Num]],[1]!tblSchedule[GameNum],0))</f>
        <v>1</v>
      </c>
      <c r="R1966" s="7" t="e">
        <f>IF(COUNTIFS(tblTeamSch[Team],tblTeamSch[[#This Row],[Team]],#REF!,1)&gt;1,"Y","")</f>
        <v>#REF!</v>
      </c>
      <c r="S1966" s="6">
        <f>INDEX([1]!tblLoc[Score],MATCH(INDEX([1]!tblOrg[Loc],MATCH(tblTeamSch[[#This Row],[Org]],[1]!tblOrg[Organization],0)),[1]!tblLoc[Loc],0))</f>
        <v>10</v>
      </c>
      <c r="T1966" s="6" t="e">
        <f>INDEX([1]!tblLoc[Score],MATCH(INDEX([1]!tblOrg[Loc],MATCH(#REF!,[1]!tblOrg[Abbr],0)),[1]!tblLoc[Loc],0))</f>
        <v>#REF!</v>
      </c>
      <c r="U1966" s="6">
        <f>IFERROR(INDEX([1]!tblLoc[Score],MATCH(INDEX([1]!tblOrg[Loc],MATCH(INDEX(FacList,MATCH(tblTeamSch[[#This Row],[Facility]],INDEX(FacList,,1),0),3),[1]!tblOrg[Org Num],0)),[1]!tblLoc[Loc],0)),"")</f>
        <v>0</v>
      </c>
      <c r="V1966" s="6">
        <f>IF(OR(tblTeamSch[[#This Row],[Court]]="",tblTeamSch[[#This Row],[Home]]&gt;0),0,IF(tblTeamSch[[#This Row],[Court]]&lt;10,0,IF(tblTeamSch[[#This Row],[Home Court]]=10,0,10)))</f>
        <v>0</v>
      </c>
      <c r="W1966" s="6" t="e">
        <f>COUNTIFS(tblTeamSch[Travel Score for Game],10,tblTeamSch[Home],0,#REF!,#REF!)</f>
        <v>#REF!</v>
      </c>
      <c r="X1966" s="6" t="str">
        <f>IFERROR(INDEX(tblTeamSch[Overall Travel Score],MATCH(tblTeamSch[[#This Row],[Opponent]],tblTeamSch[Team],0)),"")</f>
        <v/>
      </c>
      <c r="Y1966" s="6" cm="1">
        <f t="array" ref="Y1966">IF(Y1965="Num",1,IF(Y1965="","",IF(Y1965+1&gt;TotalNumRegGames*2,"",Y1965+1)))</f>
        <v>1965</v>
      </c>
    </row>
    <row r="1967" spans="1:25" ht="13.35" customHeight="1" x14ac:dyDescent="0.3">
      <c r="A1967" s="6" cm="1">
        <f t="array" ref="A19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909</v>
      </c>
      <c r="B1967" s="6" cm="1">
        <f t="array" ref="B19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7" s="6">
        <f>IFERROR(INDEX([1]!tblSchedule[Week Game Scheduled],MATCH(tblTeamSch[[#This Row],[Game Num]],[1]!tblSchedule[GameNum],0)),"")</f>
        <v>5</v>
      </c>
      <c r="D1967" s="6">
        <f>IFERROR(INDEX([1]!tblSchedule[Round],MATCH(tblTeamSch[[#This Row],[Game Num]],[1]!tblSchedule[GameNum],0)),"")</f>
        <v>3</v>
      </c>
      <c r="E1967" s="6">
        <f>IFERROR(INDEX([1]!tblSchedule[Rnd Sch],MATCH(tblTeamSch[[#This Row],[Game Num]],[1]!tblSchedule[GameNum],0)),"")</f>
        <v>3</v>
      </c>
      <c r="F1967" s="6" t="str">
        <f>IFERROR(INDEX([1]!tblSchedule[DLC],MATCH(tblTeamSch[[#This Row],[Game Num]],[1]!tblSchedule[GameNum],0)),"")</f>
        <v>6G1A</v>
      </c>
      <c r="G1967" s="7" t="str">
        <f>IFERROR(INDEX([1]!tblSchedule[Facility],MATCH(tblTeamSch[[#This Row],[Game Num]],[1]!tblSchedule[GameNum],0)),"")</f>
        <v>St. Nicholas Academy Gym</v>
      </c>
      <c r="H1967" s="8">
        <f>IFERROR(INDEX([1]!tblSchedule[Game Date],MATCH(tblTeamSch[[#This Row],[Game Num]],[1]!tblSchedule[GameNum],0)),"")</f>
        <v>46025</v>
      </c>
      <c r="I1967" s="9">
        <f>IFERROR(INDEX([1]!tblSchedule[Game Time],MATCH(tblTeamSch[[#This Row],[Game Num]],[1]!tblSchedule[GameNum],0)),"")</f>
        <v>0.45833333333333331</v>
      </c>
      <c r="J1967" s="10" t="str">
        <f>IFERROR(INDEX([1]!tblTeams[Organization],MATCH(tblTeamSch[[#This Row],[Team]],[1]!tblTeams[Team],0)),"")</f>
        <v>St. Nicholas</v>
      </c>
      <c r="K1967" s="10" t="str">
        <f>IFERROR(INDEX([1]!tblOrg[Abbr],MATCH(tblTeamSch[[#This Row],[Org]],[1]!tblOrg[Organization],0)),"")</f>
        <v>Nich</v>
      </c>
      <c r="L1967" s="10" t="str">
        <f>IFERROR(INDEX(IF(tblTeamSch[[#This Row],[1vs2]]=1,[1]!tblSchedule[Team 1 Name],[1]!tblSchedule[Team 2 Name]),MATCH(tblTeamSch[[#This Row],[Game Num]],[1]!tblSchedule[GameNum],0)),"")</f>
        <v>St. Nicholas BB 6G #1</v>
      </c>
      <c r="M1967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1967" s="6"/>
      <c r="O1967" s="6"/>
      <c r="P1967" s="6"/>
      <c r="Q1967" s="6">
        <f>INDEX([1]!tblSchedule[Home Game],MATCH(tblTeamSch[[#This Row],[Game Num]],[1]!tblSchedule[GameNum],0))</f>
        <v>1</v>
      </c>
      <c r="R1967" s="7" t="e">
        <f>IF(COUNTIFS(tblTeamSch[Team],tblTeamSch[[#This Row],[Team]],#REF!,1)&gt;1,"Y","")</f>
        <v>#REF!</v>
      </c>
      <c r="S1967" s="6">
        <f>INDEX([1]!tblLoc[Score],MATCH(INDEX([1]!tblOrg[Loc],MATCH(tblTeamSch[[#This Row],[Org]],[1]!tblOrg[Organization],0)),[1]!tblLoc[Loc],0))</f>
        <v>10</v>
      </c>
      <c r="T1967" s="6" t="e">
        <f>INDEX([1]!tblLoc[Score],MATCH(INDEX([1]!tblOrg[Loc],MATCH(#REF!,[1]!tblOrg[Abbr],0)),[1]!tblLoc[Loc],0))</f>
        <v>#REF!</v>
      </c>
      <c r="U1967" s="6">
        <f>IFERROR(INDEX([1]!tblLoc[Score],MATCH(INDEX([1]!tblOrg[Loc],MATCH(INDEX(FacList,MATCH(tblTeamSch[[#This Row],[Facility]],INDEX(FacList,,1),0),3),[1]!tblOrg[Org Num],0)),[1]!tblLoc[Loc],0)),"")</f>
        <v>10</v>
      </c>
      <c r="V1967" s="6">
        <f>IF(OR(tblTeamSch[[#This Row],[Court]]="",tblTeamSch[[#This Row],[Home]]&gt;0),0,IF(tblTeamSch[[#This Row],[Court]]&lt;10,0,IF(tblTeamSch[[#This Row],[Home Court]]=10,0,10)))</f>
        <v>0</v>
      </c>
      <c r="W1967" s="6" t="e">
        <f>COUNTIFS(tblTeamSch[Travel Score for Game],10,tblTeamSch[Home],0,#REF!,#REF!)</f>
        <v>#REF!</v>
      </c>
      <c r="X1967" s="6" t="str">
        <f>IFERROR(INDEX(tblTeamSch[Overall Travel Score],MATCH(tblTeamSch[[#This Row],[Opponent]],tblTeamSch[Team],0)),"")</f>
        <v/>
      </c>
      <c r="Y1967" s="6" cm="1">
        <f t="array" ref="Y1967">IF(Y1966="Num",1,IF(Y1966="","",IF(Y1966+1&gt;TotalNumRegGames*2,"",Y1966+1)))</f>
        <v>1966</v>
      </c>
    </row>
    <row r="1968" spans="1:25" ht="13.35" customHeight="1" x14ac:dyDescent="0.3">
      <c r="A1968" s="6" cm="1">
        <f t="array" ref="A19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913</v>
      </c>
      <c r="B1968" s="6" cm="1">
        <f t="array" ref="B19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8" s="6">
        <f>IFERROR(INDEX([1]!tblSchedule[Week Game Scheduled],MATCH(tblTeamSch[[#This Row],[Game Num]],[1]!tblSchedule[GameNum],0)),"")</f>
        <v>6</v>
      </c>
      <c r="D1968" s="6">
        <f>IFERROR(INDEX([1]!tblSchedule[Round],MATCH(tblTeamSch[[#This Row],[Game Num]],[1]!tblSchedule[GameNum],0)),"")</f>
        <v>4</v>
      </c>
      <c r="E1968" s="6">
        <f>IFERROR(INDEX([1]!tblSchedule[Rnd Sch],MATCH(tblTeamSch[[#This Row],[Game Num]],[1]!tblSchedule[GameNum],0)),"")</f>
        <v>4</v>
      </c>
      <c r="F1968" s="6" t="str">
        <f>IFERROR(INDEX([1]!tblSchedule[DLC],MATCH(tblTeamSch[[#This Row],[Game Num]],[1]!tblSchedule[GameNum],0)),"")</f>
        <v>6G1A</v>
      </c>
      <c r="G1968" s="7" t="str">
        <f>IFERROR(INDEX([1]!tblSchedule[Facility],MATCH(tblTeamSch[[#This Row],[Game Num]],[1]!tblSchedule[GameNum],0)),"")</f>
        <v>St. Martha Gym (Bethany Center)</v>
      </c>
      <c r="H1968" s="8">
        <f>IFERROR(INDEX([1]!tblSchedule[Game Date],MATCH(tblTeamSch[[#This Row],[Game Num]],[1]!tblSchedule[GameNum],0)),"")</f>
        <v>46032</v>
      </c>
      <c r="I1968" s="9">
        <f>IFERROR(INDEX([1]!tblSchedule[Game Time],MATCH(tblTeamSch[[#This Row],[Game Num]],[1]!tblSchedule[GameNum],0)),"")</f>
        <v>0.41666666666666669</v>
      </c>
      <c r="J1968" s="10" t="str">
        <f>IFERROR(INDEX([1]!tblTeams[Organization],MATCH(tblTeamSch[[#This Row],[Team]],[1]!tblTeams[Team],0)),"")</f>
        <v>St. Nicholas</v>
      </c>
      <c r="K1968" s="10" t="str">
        <f>IFERROR(INDEX([1]!tblOrg[Abbr],MATCH(tblTeamSch[[#This Row],[Org]],[1]!tblOrg[Organization],0)),"")</f>
        <v>Nich</v>
      </c>
      <c r="L1968" s="10" t="str">
        <f>IFERROR(INDEX(IF(tblTeamSch[[#This Row],[1vs2]]=1,[1]!tblSchedule[Team 1 Name],[1]!tblSchedule[Team 2 Name]),MATCH(tblTeamSch[[#This Row],[Game Num]],[1]!tblSchedule[GameNum],0)),"")</f>
        <v>St. Nicholas BB 6G #1</v>
      </c>
      <c r="M1968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1968" s="6"/>
      <c r="O1968" s="6"/>
      <c r="P1968" s="6"/>
      <c r="Q1968" s="6">
        <f>INDEX([1]!tblSchedule[Home Game],MATCH(tblTeamSch[[#This Row],[Game Num]],[1]!tblSchedule[GameNum],0))</f>
        <v>1</v>
      </c>
      <c r="R1968" s="7" t="e">
        <f>IF(COUNTIFS(tblTeamSch[Team],tblTeamSch[[#This Row],[Team]],#REF!,1)&gt;1,"Y","")</f>
        <v>#REF!</v>
      </c>
      <c r="S1968" s="6">
        <f>INDEX([1]!tblLoc[Score],MATCH(INDEX([1]!tblOrg[Loc],MATCH(tblTeamSch[[#This Row],[Org]],[1]!tblOrg[Organization],0)),[1]!tblLoc[Loc],0))</f>
        <v>10</v>
      </c>
      <c r="T1968" s="6" t="e">
        <f>INDEX([1]!tblLoc[Score],MATCH(INDEX([1]!tblOrg[Loc],MATCH(#REF!,[1]!tblOrg[Abbr],0)),[1]!tblLoc[Loc],0))</f>
        <v>#REF!</v>
      </c>
      <c r="U1968" s="6">
        <f>IFERROR(INDEX([1]!tblLoc[Score],MATCH(INDEX([1]!tblOrg[Loc],MATCH(INDEX(FacList,MATCH(tblTeamSch[[#This Row],[Facility]],INDEX(FacList,,1),0),3),[1]!tblOrg[Org Num],0)),[1]!tblLoc[Loc],0)),"")</f>
        <v>0</v>
      </c>
      <c r="V1968" s="6">
        <f>IF(OR(tblTeamSch[[#This Row],[Court]]="",tblTeamSch[[#This Row],[Home]]&gt;0),0,IF(tblTeamSch[[#This Row],[Court]]&lt;10,0,IF(tblTeamSch[[#This Row],[Home Court]]=10,0,10)))</f>
        <v>0</v>
      </c>
      <c r="W1968" s="6" t="e">
        <f>COUNTIFS(tblTeamSch[Travel Score for Game],10,tblTeamSch[Home],0,#REF!,#REF!)</f>
        <v>#REF!</v>
      </c>
      <c r="X1968" s="6" t="str">
        <f>IFERROR(INDEX(tblTeamSch[Overall Travel Score],MATCH(tblTeamSch[[#This Row],[Opponent]],tblTeamSch[Team],0)),"")</f>
        <v/>
      </c>
      <c r="Y1968" s="6" cm="1">
        <f t="array" ref="Y1968">IF(Y1967="Num",1,IF(Y1967="","",IF(Y1967+1&gt;TotalNumRegGames*2,"",Y1967+1)))</f>
        <v>1967</v>
      </c>
    </row>
    <row r="1969" spans="1:25" ht="13.35" customHeight="1" x14ac:dyDescent="0.3">
      <c r="A1969" s="6" cm="1">
        <f t="array" ref="A19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917</v>
      </c>
      <c r="B1969" s="6" cm="1">
        <f t="array" ref="B19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69" s="6">
        <f>IFERROR(INDEX([1]!tblSchedule[Week Game Scheduled],MATCH(tblTeamSch[[#This Row],[Game Num]],[1]!tblSchedule[GameNum],0)),"")</f>
        <v>7</v>
      </c>
      <c r="D1969" s="6">
        <f>IFERROR(INDEX([1]!tblSchedule[Round],MATCH(tblTeamSch[[#This Row],[Game Num]],[1]!tblSchedule[GameNum],0)),"")</f>
        <v>5</v>
      </c>
      <c r="E1969" s="6">
        <f>IFERROR(INDEX([1]!tblSchedule[Rnd Sch],MATCH(tblTeamSch[[#This Row],[Game Num]],[1]!tblSchedule[GameNum],0)),"")</f>
        <v>5</v>
      </c>
      <c r="F1969" s="6" t="str">
        <f>IFERROR(INDEX([1]!tblSchedule[DLC],MATCH(tblTeamSch[[#This Row],[Game Num]],[1]!tblSchedule[GameNum],0)),"")</f>
        <v>6G1A</v>
      </c>
      <c r="G1969" s="7" t="str">
        <f>IFERROR(INDEX([1]!tblSchedule[Facility],MATCH(tblTeamSch[[#This Row],[Game Num]],[1]!tblSchedule[GameNum],0)),"")</f>
        <v>St. Nicholas Academy Gym</v>
      </c>
      <c r="H1969" s="8">
        <f>IFERROR(INDEX([1]!tblSchedule[Game Date],MATCH(tblTeamSch[[#This Row],[Game Num]],[1]!tblSchedule[GameNum],0)),"")</f>
        <v>46039</v>
      </c>
      <c r="I1969" s="9">
        <f>IFERROR(INDEX([1]!tblSchedule[Game Time],MATCH(tblTeamSch[[#This Row],[Game Num]],[1]!tblSchedule[GameNum],0)),"")</f>
        <v>0.45833333333333331</v>
      </c>
      <c r="J1969" s="10" t="str">
        <f>IFERROR(INDEX([1]!tblTeams[Organization],MATCH(tblTeamSch[[#This Row],[Team]],[1]!tblTeams[Team],0)),"")</f>
        <v>St. Nicholas</v>
      </c>
      <c r="K1969" s="10" t="str">
        <f>IFERROR(INDEX([1]!tblOrg[Abbr],MATCH(tblTeamSch[[#This Row],[Org]],[1]!tblOrg[Organization],0)),"")</f>
        <v>Nich</v>
      </c>
      <c r="L1969" s="10" t="str">
        <f>IFERROR(INDEX(IF(tblTeamSch[[#This Row],[1vs2]]=1,[1]!tblSchedule[Team 1 Name],[1]!tblSchedule[Team 2 Name]),MATCH(tblTeamSch[[#This Row],[Game Num]],[1]!tblSchedule[GameNum],0)),"")</f>
        <v>St. Nicholas BB 6G #1</v>
      </c>
      <c r="M1969" s="10" t="str">
        <f>IFERROR(INDEX(IF(tblTeamSch[[#This Row],[1vs2]]=1,[1]!tblSchedule[Team 2 Name],[1]!tblSchedule[Team 1 Name]),MATCH(tblTeamSch[[#This Row],[Game Num]],[1]!tblSchedule[GameNum],0)),"")</f>
        <v>St Bernard BB 6G#1</v>
      </c>
      <c r="N1969" s="6"/>
      <c r="O1969" s="6"/>
      <c r="P1969" s="6"/>
      <c r="Q1969" s="6">
        <f>INDEX([1]!tblSchedule[Home Game],MATCH(tblTeamSch[[#This Row],[Game Num]],[1]!tblSchedule[GameNum],0))</f>
        <v>1</v>
      </c>
      <c r="R1969" s="7" t="e">
        <f>IF(COUNTIFS(tblTeamSch[Team],tblTeamSch[[#This Row],[Team]],#REF!,1)&gt;1,"Y","")</f>
        <v>#REF!</v>
      </c>
      <c r="S1969" s="6">
        <f>INDEX([1]!tblLoc[Score],MATCH(INDEX([1]!tblOrg[Loc],MATCH(tblTeamSch[[#This Row],[Org]],[1]!tblOrg[Organization],0)),[1]!tblLoc[Loc],0))</f>
        <v>10</v>
      </c>
      <c r="T1969" s="6" t="e">
        <f>INDEX([1]!tblLoc[Score],MATCH(INDEX([1]!tblOrg[Loc],MATCH(#REF!,[1]!tblOrg[Abbr],0)),[1]!tblLoc[Loc],0))</f>
        <v>#REF!</v>
      </c>
      <c r="U1969" s="6">
        <f>IFERROR(INDEX([1]!tblLoc[Score],MATCH(INDEX([1]!tblOrg[Loc],MATCH(INDEX(FacList,MATCH(tblTeamSch[[#This Row],[Facility]],INDEX(FacList,,1),0),3),[1]!tblOrg[Org Num],0)),[1]!tblLoc[Loc],0)),"")</f>
        <v>10</v>
      </c>
      <c r="V1969" s="6">
        <f>IF(OR(tblTeamSch[[#This Row],[Court]]="",tblTeamSch[[#This Row],[Home]]&gt;0),0,IF(tblTeamSch[[#This Row],[Court]]&lt;10,0,IF(tblTeamSch[[#This Row],[Home Court]]=10,0,10)))</f>
        <v>0</v>
      </c>
      <c r="W1969" s="6" t="e">
        <f>COUNTIFS(tblTeamSch[Travel Score for Game],10,tblTeamSch[Home],0,#REF!,#REF!)</f>
        <v>#REF!</v>
      </c>
      <c r="X1969" s="6" t="str">
        <f>IFERROR(INDEX(tblTeamSch[Overall Travel Score],MATCH(tblTeamSch[[#This Row],[Opponent]],tblTeamSch[Team],0)),"")</f>
        <v/>
      </c>
      <c r="Y1969" s="6" cm="1">
        <f t="array" ref="Y1969">IF(Y1968="Num",1,IF(Y1968="","",IF(Y1968+1&gt;TotalNumRegGames*2,"",Y1968+1)))</f>
        <v>1968</v>
      </c>
    </row>
    <row r="1970" spans="1:25" ht="13.35" customHeight="1" x14ac:dyDescent="0.3">
      <c r="A1970" s="6" cm="1">
        <f t="array" ref="A19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921</v>
      </c>
      <c r="B1970" s="6" cm="1">
        <f t="array" ref="B19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0" s="6">
        <f>IFERROR(INDEX([1]!tblSchedule[Week Game Scheduled],MATCH(tblTeamSch[[#This Row],[Game Num]],[1]!tblSchedule[GameNum],0)),"")</f>
        <v>8</v>
      </c>
      <c r="D1970" s="6">
        <f>IFERROR(INDEX([1]!tblSchedule[Round],MATCH(tblTeamSch[[#This Row],[Game Num]],[1]!tblSchedule[GameNum],0)),"")</f>
        <v>6</v>
      </c>
      <c r="E1970" s="6">
        <f>IFERROR(INDEX([1]!tblSchedule[Rnd Sch],MATCH(tblTeamSch[[#This Row],[Game Num]],[1]!tblSchedule[GameNum],0)),"")</f>
        <v>6</v>
      </c>
      <c r="F1970" s="6" t="str">
        <f>IFERROR(INDEX([1]!tblSchedule[DLC],MATCH(tblTeamSch[[#This Row],[Game Num]],[1]!tblSchedule[GameNum],0)),"")</f>
        <v>6G1A</v>
      </c>
      <c r="G1970" s="7" t="str">
        <f>IFERROR(INDEX([1]!tblSchedule[Facility],MATCH(tblTeamSch[[#This Row],[Game Num]],[1]!tblSchedule[GameNum],0)),"")</f>
        <v>St. Nicholas Academy Gym</v>
      </c>
      <c r="H1970" s="8">
        <f>IFERROR(INDEX([1]!tblSchedule[Game Date],MATCH(tblTeamSch[[#This Row],[Game Num]],[1]!tblSchedule[GameNum],0)),"")</f>
        <v>46046</v>
      </c>
      <c r="I1970" s="9">
        <f>IFERROR(INDEX([1]!tblSchedule[Game Time],MATCH(tblTeamSch[[#This Row],[Game Num]],[1]!tblSchedule[GameNum],0)),"")</f>
        <v>0.5</v>
      </c>
      <c r="J1970" s="10" t="str">
        <f>IFERROR(INDEX([1]!tblTeams[Organization],MATCH(tblTeamSch[[#This Row],[Team]],[1]!tblTeams[Team],0)),"")</f>
        <v>St. Nicholas</v>
      </c>
      <c r="K1970" s="10" t="str">
        <f>IFERROR(INDEX([1]!tblOrg[Abbr],MATCH(tblTeamSch[[#This Row],[Org]],[1]!tblOrg[Organization],0)),"")</f>
        <v>Nich</v>
      </c>
      <c r="L1970" s="10" t="str">
        <f>IFERROR(INDEX(IF(tblTeamSch[[#This Row],[1vs2]]=1,[1]!tblSchedule[Team 1 Name],[1]!tblSchedule[Team 2 Name]),MATCH(tblTeamSch[[#This Row],[Game Num]],[1]!tblSchedule[GameNum],0)),"")</f>
        <v>St. Nicholas BB 6G #1</v>
      </c>
      <c r="M1970" s="10" t="str">
        <f>IFERROR(INDEX(IF(tblTeamSch[[#This Row],[1vs2]]=1,[1]!tblSchedule[Team 2 Name],[1]!tblSchedule[Team 1 Name]),MATCH(tblTeamSch[[#This Row],[Game Num]],[1]!tblSchedule[GameNum],0)),"")</f>
        <v>OLOL 5/6 GB #1</v>
      </c>
      <c r="N1970" s="6"/>
      <c r="O1970" s="6"/>
      <c r="P1970" s="6"/>
      <c r="Q1970" s="6">
        <f>INDEX([1]!tblSchedule[Home Game],MATCH(tblTeamSch[[#This Row],[Game Num]],[1]!tblSchedule[GameNum],0))</f>
        <v>1</v>
      </c>
      <c r="R1970" s="7" t="e">
        <f>IF(COUNTIFS(tblTeamSch[Team],tblTeamSch[[#This Row],[Team]],#REF!,1)&gt;1,"Y","")</f>
        <v>#REF!</v>
      </c>
      <c r="S1970" s="6">
        <f>INDEX([1]!tblLoc[Score],MATCH(INDEX([1]!tblOrg[Loc],MATCH(tblTeamSch[[#This Row],[Org]],[1]!tblOrg[Organization],0)),[1]!tblLoc[Loc],0))</f>
        <v>10</v>
      </c>
      <c r="T1970" s="6" t="e">
        <f>INDEX([1]!tblLoc[Score],MATCH(INDEX([1]!tblOrg[Loc],MATCH(#REF!,[1]!tblOrg[Abbr],0)),[1]!tblLoc[Loc],0))</f>
        <v>#REF!</v>
      </c>
      <c r="U1970" s="6">
        <f>IFERROR(INDEX([1]!tblLoc[Score],MATCH(INDEX([1]!tblOrg[Loc],MATCH(INDEX(FacList,MATCH(tblTeamSch[[#This Row],[Facility]],INDEX(FacList,,1),0),3),[1]!tblOrg[Org Num],0)),[1]!tblLoc[Loc],0)),"")</f>
        <v>10</v>
      </c>
      <c r="V1970" s="6">
        <f>IF(OR(tblTeamSch[[#This Row],[Court]]="",tblTeamSch[[#This Row],[Home]]&gt;0),0,IF(tblTeamSch[[#This Row],[Court]]&lt;10,0,IF(tblTeamSch[[#This Row],[Home Court]]=10,0,10)))</f>
        <v>0</v>
      </c>
      <c r="W1970" s="6" t="e">
        <f>COUNTIFS(tblTeamSch[Travel Score for Game],10,tblTeamSch[Home],0,#REF!,#REF!)</f>
        <v>#REF!</v>
      </c>
      <c r="X1970" s="6" t="str">
        <f>IFERROR(INDEX(tblTeamSch[Overall Travel Score],MATCH(tblTeamSch[[#This Row],[Opponent]],tblTeamSch[Team],0)),"")</f>
        <v/>
      </c>
      <c r="Y1970" s="6" cm="1">
        <f t="array" ref="Y1970">IF(Y1969="Num",1,IF(Y1969="","",IF(Y1969+1&gt;TotalNumRegGames*2,"",Y1969+1)))</f>
        <v>1969</v>
      </c>
    </row>
    <row r="1971" spans="1:25" ht="13.35" customHeight="1" x14ac:dyDescent="0.3">
      <c r="A1971" s="6" cm="1">
        <f t="array" ref="A19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925</v>
      </c>
      <c r="B1971" s="6" cm="1">
        <f t="array" ref="B19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1" s="6">
        <f>IFERROR(INDEX([1]!tblSchedule[Week Game Scheduled],MATCH(tblTeamSch[[#This Row],[Game Num]],[1]!tblSchedule[GameNum],0)),"")</f>
        <v>9</v>
      </c>
      <c r="D1971" s="6">
        <f>IFERROR(INDEX([1]!tblSchedule[Round],MATCH(tblTeamSch[[#This Row],[Game Num]],[1]!tblSchedule[GameNum],0)),"")</f>
        <v>7</v>
      </c>
      <c r="E1971" s="6">
        <f>IFERROR(INDEX([1]!tblSchedule[Rnd Sch],MATCH(tblTeamSch[[#This Row],[Game Num]],[1]!tblSchedule[GameNum],0)),"")</f>
        <v>7</v>
      </c>
      <c r="F1971" s="6" t="str">
        <f>IFERROR(INDEX([1]!tblSchedule[DLC],MATCH(tblTeamSch[[#This Row],[Game Num]],[1]!tblSchedule[GameNum],0)),"")</f>
        <v>6G1A</v>
      </c>
      <c r="G1971" s="7" t="str">
        <f>IFERROR(INDEX([1]!tblSchedule[Facility],MATCH(tblTeamSch[[#This Row],[Game Num]],[1]!tblSchedule[GameNum],0)),"")</f>
        <v>St. Paul Gym</v>
      </c>
      <c r="H1971" s="8">
        <f>IFERROR(INDEX([1]!tblSchedule[Game Date],MATCH(tblTeamSch[[#This Row],[Game Num]],[1]!tblSchedule[GameNum],0)),"")</f>
        <v>46053</v>
      </c>
      <c r="I1971" s="9">
        <f>IFERROR(INDEX([1]!tblSchedule[Game Time],MATCH(tblTeamSch[[#This Row],[Game Num]],[1]!tblSchedule[GameNum],0)),"")</f>
        <v>0.5</v>
      </c>
      <c r="J1971" s="10" t="str">
        <f>IFERROR(INDEX([1]!tblTeams[Organization],MATCH(tblTeamSch[[#This Row],[Team]],[1]!tblTeams[Team],0)),"")</f>
        <v>St. Nicholas</v>
      </c>
      <c r="K1971" s="10" t="str">
        <f>IFERROR(INDEX([1]!tblOrg[Abbr],MATCH(tblTeamSch[[#This Row],[Org]],[1]!tblOrg[Organization],0)),"")</f>
        <v>Nich</v>
      </c>
      <c r="L1971" s="10" t="str">
        <f>IFERROR(INDEX(IF(tblTeamSch[[#This Row],[1vs2]]=1,[1]!tblSchedule[Team 1 Name],[1]!tblSchedule[Team 2 Name]),MATCH(tblTeamSch[[#This Row],[Game Num]],[1]!tblSchedule[GameNum],0)),"")</f>
        <v>St. Nicholas BB 6G #1</v>
      </c>
      <c r="M1971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1971" s="6"/>
      <c r="O1971" s="6"/>
      <c r="P1971" s="6"/>
      <c r="Q1971" s="6">
        <f>INDEX([1]!tblSchedule[Home Game],MATCH(tblTeamSch[[#This Row],[Game Num]],[1]!tblSchedule[GameNum],0))</f>
        <v>0</v>
      </c>
      <c r="R1971" s="7" t="e">
        <f>IF(COUNTIFS(tblTeamSch[Team],tblTeamSch[[#This Row],[Team]],#REF!,1)&gt;1,"Y","")</f>
        <v>#REF!</v>
      </c>
      <c r="S1971" s="6">
        <f>INDEX([1]!tblLoc[Score],MATCH(INDEX([1]!tblOrg[Loc],MATCH(tblTeamSch[[#This Row],[Org]],[1]!tblOrg[Organization],0)),[1]!tblLoc[Loc],0))</f>
        <v>10</v>
      </c>
      <c r="T1971" s="6" t="e">
        <f>INDEX([1]!tblLoc[Score],MATCH(INDEX([1]!tblOrg[Loc],MATCH(#REF!,[1]!tblOrg[Abbr],0)),[1]!tblLoc[Loc],0))</f>
        <v>#REF!</v>
      </c>
      <c r="U1971" s="6">
        <f>IFERROR(INDEX([1]!tblLoc[Score],MATCH(INDEX([1]!tblOrg[Loc],MATCH(INDEX(FacList,MATCH(tblTeamSch[[#This Row],[Facility]],INDEX(FacList,,1),0),3),[1]!tblOrg[Org Num],0)),[1]!tblLoc[Loc],0)),"")</f>
        <v>10</v>
      </c>
      <c r="V1971" s="6">
        <f>IF(OR(tblTeamSch[[#This Row],[Court]]="",tblTeamSch[[#This Row],[Home]]&gt;0),0,IF(tblTeamSch[[#This Row],[Court]]&lt;10,0,IF(tblTeamSch[[#This Row],[Home Court]]=10,0,10)))</f>
        <v>0</v>
      </c>
      <c r="W1971" s="6" t="e">
        <f>COUNTIFS(tblTeamSch[Travel Score for Game],10,tblTeamSch[Home],0,#REF!,#REF!)</f>
        <v>#REF!</v>
      </c>
      <c r="X1971" s="6" t="str">
        <f>IFERROR(INDEX(tblTeamSch[Overall Travel Score],MATCH(tblTeamSch[[#This Row],[Opponent]],tblTeamSch[Team],0)),"")</f>
        <v/>
      </c>
      <c r="Y1971" s="6" cm="1">
        <f t="array" ref="Y1971">IF(Y1970="Num",1,IF(Y1970="","",IF(Y1970+1&gt;TotalNumRegGames*2,"",Y1970+1)))</f>
        <v>1970</v>
      </c>
    </row>
    <row r="1972" spans="1:25" ht="13.35" customHeight="1" x14ac:dyDescent="0.3">
      <c r="A1972" s="6" cm="1">
        <f t="array" ref="A19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</v>
      </c>
      <c r="B1972" s="6" cm="1">
        <f t="array" ref="B19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2" s="6">
        <f>IFERROR(INDEX([1]!tblSchedule[Week Game Scheduled],MATCH(tblTeamSch[[#This Row],[Game Num]],[1]!tblSchedule[GameNum],0)),"")</f>
        <v>50</v>
      </c>
      <c r="D1972" s="6">
        <f>IFERROR(INDEX([1]!tblSchedule[Round],MATCH(tblTeamSch[[#This Row],[Game Num]],[1]!tblSchedule[GameNum],0)),"")</f>
        <v>1</v>
      </c>
      <c r="E1972" s="6">
        <f>IFERROR(INDEX([1]!tblSchedule[Rnd Sch],MATCH(tblTeamSch[[#This Row],[Game Num]],[1]!tblSchedule[GameNum],0)),"")</f>
        <v>1</v>
      </c>
      <c r="F1972" s="6" t="str">
        <f>IFERROR(INDEX([1]!tblSchedule[DLC],MATCH(tblTeamSch[[#This Row],[Game Num]],[1]!tblSchedule[GameNum],0)),"")</f>
        <v>8B1A</v>
      </c>
      <c r="G1972" s="7" t="str">
        <f>IFERROR(INDEX([1]!tblSchedule[Facility],MATCH(tblTeamSch[[#This Row],[Game Num]],[1]!tblSchedule[GameNum],0)),"")</f>
        <v>St. Nicholas Academy Gym</v>
      </c>
      <c r="H1972" s="8">
        <f>IFERROR(INDEX([1]!tblSchedule[Game Date],MATCH(tblTeamSch[[#This Row],[Game Num]],[1]!tblSchedule[GameNum],0)),"")</f>
        <v>45998</v>
      </c>
      <c r="I1972" s="9">
        <f>IFERROR(INDEX([1]!tblSchedule[Game Time],MATCH(tblTeamSch[[#This Row],[Game Num]],[1]!tblSchedule[GameNum],0)),"")</f>
        <v>0.58333333333333337</v>
      </c>
      <c r="J1972" s="10" t="str">
        <f>IFERROR(INDEX([1]!tblTeams[Organization],MATCH(tblTeamSch[[#This Row],[Team]],[1]!tblTeams[Team],0)),"")</f>
        <v>St. Nicholas</v>
      </c>
      <c r="K1972" s="10" t="str">
        <f>IFERROR(INDEX([1]!tblOrg[Abbr],MATCH(tblTeamSch[[#This Row],[Org]],[1]!tblOrg[Organization],0)),"")</f>
        <v>Nich</v>
      </c>
      <c r="L1972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2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1972" s="6"/>
      <c r="O1972" s="6"/>
      <c r="P1972" s="6"/>
      <c r="Q1972" s="6">
        <f>INDEX([1]!tblSchedule[Home Game],MATCH(tblTeamSch[[#This Row],[Game Num]],[1]!tblSchedule[GameNum],0))</f>
        <v>1</v>
      </c>
      <c r="R1972" s="7" t="e">
        <f>IF(COUNTIFS(tblTeamSch[Team],tblTeamSch[[#This Row],[Team]],#REF!,1)&gt;1,"Y","")</f>
        <v>#REF!</v>
      </c>
      <c r="S1972" s="6">
        <f>INDEX([1]!tblLoc[Score],MATCH(INDEX([1]!tblOrg[Loc],MATCH(tblTeamSch[[#This Row],[Org]],[1]!tblOrg[Organization],0)),[1]!tblLoc[Loc],0))</f>
        <v>10</v>
      </c>
      <c r="T1972" s="6" t="e">
        <f>INDEX([1]!tblLoc[Score],MATCH(INDEX([1]!tblOrg[Loc],MATCH(#REF!,[1]!tblOrg[Abbr],0)),[1]!tblLoc[Loc],0))</f>
        <v>#REF!</v>
      </c>
      <c r="U1972" s="6">
        <f>IFERROR(INDEX([1]!tblLoc[Score],MATCH(INDEX([1]!tblOrg[Loc],MATCH(INDEX(FacList,MATCH(tblTeamSch[[#This Row],[Facility]],INDEX(FacList,,1),0),3),[1]!tblOrg[Org Num],0)),[1]!tblLoc[Loc],0)),"")</f>
        <v>10</v>
      </c>
      <c r="V1972" s="6">
        <f>IF(OR(tblTeamSch[[#This Row],[Court]]="",tblTeamSch[[#This Row],[Home]]&gt;0),0,IF(tblTeamSch[[#This Row],[Court]]&lt;10,0,IF(tblTeamSch[[#This Row],[Home Court]]=10,0,10)))</f>
        <v>0</v>
      </c>
      <c r="W1972" s="6" t="e">
        <f>COUNTIFS(tblTeamSch[Travel Score for Game],10,tblTeamSch[Home],0,#REF!,#REF!)</f>
        <v>#REF!</v>
      </c>
      <c r="X1972" s="6" t="str">
        <f>IFERROR(INDEX(tblTeamSch[Overall Travel Score],MATCH(tblTeamSch[[#This Row],[Opponent]],tblTeamSch[Team],0)),"")</f>
        <v/>
      </c>
      <c r="Y1972" s="6" cm="1">
        <f t="array" ref="Y1972">IF(Y1971="Num",1,IF(Y1971="","",IF(Y1971+1&gt;TotalNumRegGames*2,"",Y1971+1)))</f>
        <v>1971</v>
      </c>
    </row>
    <row r="1973" spans="1:25" ht="13.35" customHeight="1" x14ac:dyDescent="0.3">
      <c r="A1973" s="6" cm="1">
        <f t="array" ref="A19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</v>
      </c>
      <c r="B1973" s="6" cm="1">
        <f t="array" ref="B19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3" s="6">
        <f>IFERROR(INDEX([1]!tblSchedule[Week Game Scheduled],MATCH(tblTeamSch[[#This Row],[Game Num]],[1]!tblSchedule[GameNum],0)),"")</f>
        <v>51</v>
      </c>
      <c r="D1973" s="6">
        <f>IFERROR(INDEX([1]!tblSchedule[Round],MATCH(tblTeamSch[[#This Row],[Game Num]],[1]!tblSchedule[GameNum],0)),"")</f>
        <v>2</v>
      </c>
      <c r="E1973" s="6">
        <f>IFERROR(INDEX([1]!tblSchedule[Rnd Sch],MATCH(tblTeamSch[[#This Row],[Game Num]],[1]!tblSchedule[GameNum],0)),"")</f>
        <v>2</v>
      </c>
      <c r="F1973" s="6" t="str">
        <f>IFERROR(INDEX([1]!tblSchedule[DLC],MATCH(tblTeamSch[[#This Row],[Game Num]],[1]!tblSchedule[GameNum],0)),"")</f>
        <v>8B1A</v>
      </c>
      <c r="G1973" s="7" t="str">
        <f>IFERROR(INDEX([1]!tblSchedule[Facility],MATCH(tblTeamSch[[#This Row],[Game Num]],[1]!tblSchedule[GameNum],0)),"")</f>
        <v>St. Paul Gym</v>
      </c>
      <c r="H1973" s="8">
        <f>IFERROR(INDEX([1]!tblSchedule[Game Date],MATCH(tblTeamSch[[#This Row],[Game Num]],[1]!tblSchedule[GameNum],0)),"")</f>
        <v>46005</v>
      </c>
      <c r="I1973" s="9">
        <f>IFERROR(INDEX([1]!tblSchedule[Game Time],MATCH(tblTeamSch[[#This Row],[Game Num]],[1]!tblSchedule[GameNum],0)),"")</f>
        <v>0.54166666666666663</v>
      </c>
      <c r="J1973" s="10" t="str">
        <f>IFERROR(INDEX([1]!tblTeams[Organization],MATCH(tblTeamSch[[#This Row],[Team]],[1]!tblTeams[Team],0)),"")</f>
        <v>St. Nicholas</v>
      </c>
      <c r="K1973" s="10" t="str">
        <f>IFERROR(INDEX([1]!tblOrg[Abbr],MATCH(tblTeamSch[[#This Row],[Org]],[1]!tblOrg[Organization],0)),"")</f>
        <v>Nich</v>
      </c>
      <c r="L1973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3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1973" s="6"/>
      <c r="O1973" s="6"/>
      <c r="P1973" s="6"/>
      <c r="Q1973" s="6">
        <f>INDEX([1]!tblSchedule[Home Game],MATCH(tblTeamSch[[#This Row],[Game Num]],[1]!tblSchedule[GameNum],0))</f>
        <v>0</v>
      </c>
      <c r="R1973" s="7" t="e">
        <f>IF(COUNTIFS(tblTeamSch[Team],tblTeamSch[[#This Row],[Team]],#REF!,1)&gt;1,"Y","")</f>
        <v>#REF!</v>
      </c>
      <c r="S1973" s="6">
        <f>INDEX([1]!tblLoc[Score],MATCH(INDEX([1]!tblOrg[Loc],MATCH(tblTeamSch[[#This Row],[Org]],[1]!tblOrg[Organization],0)),[1]!tblLoc[Loc],0))</f>
        <v>10</v>
      </c>
      <c r="T1973" s="6" t="e">
        <f>INDEX([1]!tblLoc[Score],MATCH(INDEX([1]!tblOrg[Loc],MATCH(#REF!,[1]!tblOrg[Abbr],0)),[1]!tblLoc[Loc],0))</f>
        <v>#REF!</v>
      </c>
      <c r="U1973" s="6">
        <f>IFERROR(INDEX([1]!tblLoc[Score],MATCH(INDEX([1]!tblOrg[Loc],MATCH(INDEX(FacList,MATCH(tblTeamSch[[#This Row],[Facility]],INDEX(FacList,,1),0),3),[1]!tblOrg[Org Num],0)),[1]!tblLoc[Loc],0)),"")</f>
        <v>10</v>
      </c>
      <c r="V1973" s="6">
        <f>IF(OR(tblTeamSch[[#This Row],[Court]]="",tblTeamSch[[#This Row],[Home]]&gt;0),0,IF(tblTeamSch[[#This Row],[Court]]&lt;10,0,IF(tblTeamSch[[#This Row],[Home Court]]=10,0,10)))</f>
        <v>0</v>
      </c>
      <c r="W1973" s="6" t="e">
        <f>COUNTIFS(tblTeamSch[Travel Score for Game],10,tblTeamSch[Home],0,#REF!,#REF!)</f>
        <v>#REF!</v>
      </c>
      <c r="X1973" s="6" t="str">
        <f>IFERROR(INDEX(tblTeamSch[Overall Travel Score],MATCH(tblTeamSch[[#This Row],[Opponent]],tblTeamSch[Team],0)),"")</f>
        <v/>
      </c>
      <c r="Y1973" s="6" cm="1">
        <f t="array" ref="Y1973">IF(Y1972="Num",1,IF(Y1972="","",IF(Y1972+1&gt;TotalNumRegGames*2,"",Y1972+1)))</f>
        <v>1972</v>
      </c>
    </row>
    <row r="1974" spans="1:25" ht="13.35" customHeight="1" x14ac:dyDescent="0.3">
      <c r="A1974" s="6" cm="1">
        <f t="array" ref="A19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</v>
      </c>
      <c r="B1974" s="6" cm="1">
        <f t="array" ref="B19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74" s="6">
        <f>IFERROR(INDEX([1]!tblSchedule[Week Game Scheduled],MATCH(tblTeamSch[[#This Row],[Game Num]],[1]!tblSchedule[GameNum],0)),"")</f>
        <v>5</v>
      </c>
      <c r="D1974" s="6">
        <f>IFERROR(INDEX([1]!tblSchedule[Round],MATCH(tblTeamSch[[#This Row],[Game Num]],[1]!tblSchedule[GameNum],0)),"")</f>
        <v>8</v>
      </c>
      <c r="E1974" s="6">
        <f>IFERROR(INDEX([1]!tblSchedule[Rnd Sch],MATCH(tblTeamSch[[#This Row],[Game Num]],[1]!tblSchedule[GameNum],0)),"")</f>
        <v>3</v>
      </c>
      <c r="F1974" s="6" t="str">
        <f>IFERROR(INDEX([1]!tblSchedule[DLC],MATCH(tblTeamSch[[#This Row],[Game Num]],[1]!tblSchedule[GameNum],0)),"")</f>
        <v>8B1A</v>
      </c>
      <c r="G1974" s="7" t="str">
        <f>IFERROR(INDEX([1]!tblSchedule[Facility],MATCH(tblTeamSch[[#This Row],[Game Num]],[1]!tblSchedule[GameNum],0)),"")</f>
        <v>St. Paul Gym</v>
      </c>
      <c r="H1974" s="8">
        <f>IFERROR(INDEX([1]!tblSchedule[Game Date],MATCH(tblTeamSch[[#This Row],[Game Num]],[1]!tblSchedule[GameNum],0)),"")</f>
        <v>46025</v>
      </c>
      <c r="I1974" s="9">
        <f>IFERROR(INDEX([1]!tblSchedule[Game Time],MATCH(tblTeamSch[[#This Row],[Game Num]],[1]!tblSchedule[GameNum],0)),"")</f>
        <v>0.375</v>
      </c>
      <c r="J1974" s="10" t="str">
        <f>IFERROR(INDEX([1]!tblTeams[Organization],MATCH(tblTeamSch[[#This Row],[Team]],[1]!tblTeams[Team],0)),"")</f>
        <v>St. Nicholas</v>
      </c>
      <c r="K1974" s="10" t="str">
        <f>IFERROR(INDEX([1]!tblOrg[Abbr],MATCH(tblTeamSch[[#This Row],[Org]],[1]!tblOrg[Organization],0)),"")</f>
        <v>Nich</v>
      </c>
      <c r="L1974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4" s="10" t="str">
        <f>IFERROR(INDEX(IF(tblTeamSch[[#This Row],[1vs2]]=1,[1]!tblSchedule[Team 2 Name],[1]!tblSchedule[Team 1 Name]),MATCH(tblTeamSch[[#This Row],[Game Num]],[1]!tblSchedule[GameNum],0)),"")</f>
        <v>St Paul BB 8B#1</v>
      </c>
      <c r="N1974" s="6"/>
      <c r="O1974" s="6"/>
      <c r="P1974" s="6"/>
      <c r="Q1974" s="6">
        <f>INDEX([1]!tblSchedule[Home Game],MATCH(tblTeamSch[[#This Row],[Game Num]],[1]!tblSchedule[GameNum],0))</f>
        <v>1</v>
      </c>
      <c r="R1974" s="7" t="e">
        <f>IF(COUNTIFS(tblTeamSch[Team],tblTeamSch[[#This Row],[Team]],#REF!,1)&gt;1,"Y","")</f>
        <v>#REF!</v>
      </c>
      <c r="S1974" s="6">
        <f>INDEX([1]!tblLoc[Score],MATCH(INDEX([1]!tblOrg[Loc],MATCH(tblTeamSch[[#This Row],[Org]],[1]!tblOrg[Organization],0)),[1]!tblLoc[Loc],0))</f>
        <v>10</v>
      </c>
      <c r="T1974" s="6" t="e">
        <f>INDEX([1]!tblLoc[Score],MATCH(INDEX([1]!tblOrg[Loc],MATCH(#REF!,[1]!tblOrg[Abbr],0)),[1]!tblLoc[Loc],0))</f>
        <v>#REF!</v>
      </c>
      <c r="U1974" s="6">
        <f>IFERROR(INDEX([1]!tblLoc[Score],MATCH(INDEX([1]!tblOrg[Loc],MATCH(INDEX(FacList,MATCH(tblTeamSch[[#This Row],[Facility]],INDEX(FacList,,1),0),3),[1]!tblOrg[Org Num],0)),[1]!tblLoc[Loc],0)),"")</f>
        <v>10</v>
      </c>
      <c r="V1974" s="6">
        <f>IF(OR(tblTeamSch[[#This Row],[Court]]="",tblTeamSch[[#This Row],[Home]]&gt;0),0,IF(tblTeamSch[[#This Row],[Court]]&lt;10,0,IF(tblTeamSch[[#This Row],[Home Court]]=10,0,10)))</f>
        <v>0</v>
      </c>
      <c r="W1974" s="6" t="e">
        <f>COUNTIFS(tblTeamSch[Travel Score for Game],10,tblTeamSch[Home],0,#REF!,#REF!)</f>
        <v>#REF!</v>
      </c>
      <c r="X1974" s="6" t="str">
        <f>IFERROR(INDEX(tblTeamSch[Overall Travel Score],MATCH(tblTeamSch[[#This Row],[Opponent]],tblTeamSch[Team],0)),"")</f>
        <v/>
      </c>
      <c r="Y1974" s="6" cm="1">
        <f t="array" ref="Y1974">IF(Y1973="Num",1,IF(Y1973="","",IF(Y1973+1&gt;TotalNumRegGames*2,"",Y1973+1)))</f>
        <v>1973</v>
      </c>
    </row>
    <row r="1975" spans="1:25" ht="13.35" customHeight="1" x14ac:dyDescent="0.3">
      <c r="A1975" s="6" cm="1">
        <f t="array" ref="A19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</v>
      </c>
      <c r="B1975" s="6" cm="1">
        <f t="array" ref="B19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5" s="6">
        <f>IFERROR(INDEX([1]!tblSchedule[Week Game Scheduled],MATCH(tblTeamSch[[#This Row],[Game Num]],[1]!tblSchedule[GameNum],0)),"")</f>
        <v>6</v>
      </c>
      <c r="D1975" s="6">
        <f>IFERROR(INDEX([1]!tblSchedule[Round],MATCH(tblTeamSch[[#This Row],[Game Num]],[1]!tblSchedule[GameNum],0)),"")</f>
        <v>3</v>
      </c>
      <c r="E1975" s="6">
        <f>IFERROR(INDEX([1]!tblSchedule[Rnd Sch],MATCH(tblTeamSch[[#This Row],[Game Num]],[1]!tblSchedule[GameNum],0)),"")</f>
        <v>3</v>
      </c>
      <c r="F1975" s="6" t="str">
        <f>IFERROR(INDEX([1]!tblSchedule[DLC],MATCH(tblTeamSch[[#This Row],[Game Num]],[1]!tblSchedule[GameNum],0)),"")</f>
        <v>8B1A</v>
      </c>
      <c r="G1975" s="7" t="str">
        <f>IFERROR(INDEX([1]!tblSchedule[Facility],MATCH(tblTeamSch[[#This Row],[Game Num]],[1]!tblSchedule[GameNum],0)),"")</f>
        <v>St. Nicholas Academy Gym</v>
      </c>
      <c r="H1975" s="8">
        <f>IFERROR(INDEX([1]!tblSchedule[Game Date],MATCH(tblTeamSch[[#This Row],[Game Num]],[1]!tblSchedule[GameNum],0)),"")</f>
        <v>46026</v>
      </c>
      <c r="I1975" s="9">
        <f>IFERROR(INDEX([1]!tblSchedule[Game Time],MATCH(tblTeamSch[[#This Row],[Game Num]],[1]!tblSchedule[GameNum],0)),"")</f>
        <v>0.58333333333333337</v>
      </c>
      <c r="J1975" s="10" t="str">
        <f>IFERROR(INDEX([1]!tblTeams[Organization],MATCH(tblTeamSch[[#This Row],[Team]],[1]!tblTeams[Team],0)),"")</f>
        <v>St. Nicholas</v>
      </c>
      <c r="K1975" s="10" t="str">
        <f>IFERROR(INDEX([1]!tblOrg[Abbr],MATCH(tblTeamSch[[#This Row],[Org]],[1]!tblOrg[Organization],0)),"")</f>
        <v>Nich</v>
      </c>
      <c r="L1975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5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1975" s="6"/>
      <c r="O1975" s="6"/>
      <c r="P1975" s="6"/>
      <c r="Q1975" s="6">
        <f>INDEX([1]!tblSchedule[Home Game],MATCH(tblTeamSch[[#This Row],[Game Num]],[1]!tblSchedule[GameNum],0))</f>
        <v>1</v>
      </c>
      <c r="R1975" s="7" t="e">
        <f>IF(COUNTIFS(tblTeamSch[Team],tblTeamSch[[#This Row],[Team]],#REF!,1)&gt;1,"Y","")</f>
        <v>#REF!</v>
      </c>
      <c r="S1975" s="6">
        <f>INDEX([1]!tblLoc[Score],MATCH(INDEX([1]!tblOrg[Loc],MATCH(tblTeamSch[[#This Row],[Org]],[1]!tblOrg[Organization],0)),[1]!tblLoc[Loc],0))</f>
        <v>10</v>
      </c>
      <c r="T1975" s="6" t="e">
        <f>INDEX([1]!tblLoc[Score],MATCH(INDEX([1]!tblOrg[Loc],MATCH(#REF!,[1]!tblOrg[Abbr],0)),[1]!tblLoc[Loc],0))</f>
        <v>#REF!</v>
      </c>
      <c r="U1975" s="6">
        <f>IFERROR(INDEX([1]!tblLoc[Score],MATCH(INDEX([1]!tblOrg[Loc],MATCH(INDEX(FacList,MATCH(tblTeamSch[[#This Row],[Facility]],INDEX(FacList,,1),0),3),[1]!tblOrg[Org Num],0)),[1]!tblLoc[Loc],0)),"")</f>
        <v>10</v>
      </c>
      <c r="V1975" s="6">
        <f>IF(OR(tblTeamSch[[#This Row],[Court]]="",tblTeamSch[[#This Row],[Home]]&gt;0),0,IF(tblTeamSch[[#This Row],[Court]]&lt;10,0,IF(tblTeamSch[[#This Row],[Home Court]]=10,0,10)))</f>
        <v>0</v>
      </c>
      <c r="W1975" s="6" t="e">
        <f>COUNTIFS(tblTeamSch[Travel Score for Game],10,tblTeamSch[Home],0,#REF!,#REF!)</f>
        <v>#REF!</v>
      </c>
      <c r="X1975" s="6" t="str">
        <f>IFERROR(INDEX(tblTeamSch[Overall Travel Score],MATCH(tblTeamSch[[#This Row],[Opponent]],tblTeamSch[Team],0)),"")</f>
        <v/>
      </c>
      <c r="Y1975" s="6" cm="1">
        <f t="array" ref="Y1975">IF(Y1974="Num",1,IF(Y1974="","",IF(Y1974+1&gt;TotalNumRegGames*2,"",Y1974+1)))</f>
        <v>1974</v>
      </c>
    </row>
    <row r="1976" spans="1:25" ht="13.35" customHeight="1" x14ac:dyDescent="0.3">
      <c r="A1976" s="6" cm="1">
        <f t="array" ref="A19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</v>
      </c>
      <c r="B1976" s="6" cm="1">
        <f t="array" ref="B19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76" s="6">
        <f>IFERROR(INDEX([1]!tblSchedule[Week Game Scheduled],MATCH(tblTeamSch[[#This Row],[Game Num]],[1]!tblSchedule[GameNum],0)),"")</f>
        <v>7</v>
      </c>
      <c r="D1976" s="6">
        <f>IFERROR(INDEX([1]!tblSchedule[Round],MATCH(tblTeamSch[[#This Row],[Game Num]],[1]!tblSchedule[GameNum],0)),"")</f>
        <v>4</v>
      </c>
      <c r="E1976" s="6">
        <f>IFERROR(INDEX([1]!tblSchedule[Rnd Sch],MATCH(tblTeamSch[[#This Row],[Game Num]],[1]!tblSchedule[GameNum],0)),"")</f>
        <v>4</v>
      </c>
      <c r="F1976" s="6" t="str">
        <f>IFERROR(INDEX([1]!tblSchedule[DLC],MATCH(tblTeamSch[[#This Row],[Game Num]],[1]!tblSchedule[GameNum],0)),"")</f>
        <v>8B1A</v>
      </c>
      <c r="G1976" s="7" t="str">
        <f>IFERROR(INDEX([1]!tblSchedule[Facility],MATCH(tblTeamSch[[#This Row],[Game Num]],[1]!tblSchedule[GameNum],0)),"")</f>
        <v>St. Nicholas Academy Gym</v>
      </c>
      <c r="H1976" s="8">
        <f>IFERROR(INDEX([1]!tblSchedule[Game Date],MATCH(tblTeamSch[[#This Row],[Game Num]],[1]!tblSchedule[GameNum],0)),"")</f>
        <v>46033</v>
      </c>
      <c r="I1976" s="9">
        <f>IFERROR(INDEX([1]!tblSchedule[Game Time],MATCH(tblTeamSch[[#This Row],[Game Num]],[1]!tblSchedule[GameNum],0)),"")</f>
        <v>0.58333333333333337</v>
      </c>
      <c r="J1976" s="10" t="str">
        <f>IFERROR(INDEX([1]!tblTeams[Organization],MATCH(tblTeamSch[[#This Row],[Team]],[1]!tblTeams[Team],0)),"")</f>
        <v>St. Nicholas</v>
      </c>
      <c r="K1976" s="10" t="str">
        <f>IFERROR(INDEX([1]!tblOrg[Abbr],MATCH(tblTeamSch[[#This Row],[Org]],[1]!tblOrg[Organization],0)),"")</f>
        <v>Nich</v>
      </c>
      <c r="L1976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6" s="10" t="str">
        <f>IFERROR(INDEX(IF(tblTeamSch[[#This Row],[1vs2]]=1,[1]!tblSchedule[Team 2 Name],[1]!tblSchedule[Team 1 Name]),MATCH(tblTeamSch[[#This Row],[Game Num]],[1]!tblSchedule[GameNum],0)),"")</f>
        <v>OLOL 7/8 Boys #1</v>
      </c>
      <c r="N1976" s="6"/>
      <c r="O1976" s="6"/>
      <c r="P1976" s="6"/>
      <c r="Q1976" s="6">
        <f>INDEX([1]!tblSchedule[Home Game],MATCH(tblTeamSch[[#This Row],[Game Num]],[1]!tblSchedule[GameNum],0))</f>
        <v>1</v>
      </c>
      <c r="R1976" s="7" t="e">
        <f>IF(COUNTIFS(tblTeamSch[Team],tblTeamSch[[#This Row],[Team]],#REF!,1)&gt;1,"Y","")</f>
        <v>#REF!</v>
      </c>
      <c r="S1976" s="6">
        <f>INDEX([1]!tblLoc[Score],MATCH(INDEX([1]!tblOrg[Loc],MATCH(tblTeamSch[[#This Row],[Org]],[1]!tblOrg[Organization],0)),[1]!tblLoc[Loc],0))</f>
        <v>10</v>
      </c>
      <c r="T1976" s="6" t="e">
        <f>INDEX([1]!tblLoc[Score],MATCH(INDEX([1]!tblOrg[Loc],MATCH(#REF!,[1]!tblOrg[Abbr],0)),[1]!tblLoc[Loc],0))</f>
        <v>#REF!</v>
      </c>
      <c r="U1976" s="6">
        <f>IFERROR(INDEX([1]!tblLoc[Score],MATCH(INDEX([1]!tblOrg[Loc],MATCH(INDEX(FacList,MATCH(tblTeamSch[[#This Row],[Facility]],INDEX(FacList,,1),0),3),[1]!tblOrg[Org Num],0)),[1]!tblLoc[Loc],0)),"")</f>
        <v>10</v>
      </c>
      <c r="V1976" s="6">
        <f>IF(OR(tblTeamSch[[#This Row],[Court]]="",tblTeamSch[[#This Row],[Home]]&gt;0),0,IF(tblTeamSch[[#This Row],[Court]]&lt;10,0,IF(tblTeamSch[[#This Row],[Home Court]]=10,0,10)))</f>
        <v>0</v>
      </c>
      <c r="W1976" s="6" t="e">
        <f>COUNTIFS(tblTeamSch[Travel Score for Game],10,tblTeamSch[Home],0,#REF!,#REF!)</f>
        <v>#REF!</v>
      </c>
      <c r="X1976" s="6" t="str">
        <f>IFERROR(INDEX(tblTeamSch[Overall Travel Score],MATCH(tblTeamSch[[#This Row],[Opponent]],tblTeamSch[Team],0)),"")</f>
        <v/>
      </c>
      <c r="Y1976" s="6" cm="1">
        <f t="array" ref="Y1976">IF(Y1975="Num",1,IF(Y1975="","",IF(Y1975+1&gt;TotalNumRegGames*2,"",Y1975+1)))</f>
        <v>1975</v>
      </c>
    </row>
    <row r="1977" spans="1:25" ht="13.35" customHeight="1" x14ac:dyDescent="0.3">
      <c r="A1977" s="6" cm="1">
        <f t="array" ref="A19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</v>
      </c>
      <c r="B1977" s="6" cm="1">
        <f t="array" ref="B19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7" s="6">
        <f>IFERROR(INDEX([1]!tblSchedule[Week Game Scheduled],MATCH(tblTeamSch[[#This Row],[Game Num]],[1]!tblSchedule[GameNum],0)),"")</f>
        <v>8</v>
      </c>
      <c r="D1977" s="6">
        <f>IFERROR(INDEX([1]!tblSchedule[Round],MATCH(tblTeamSch[[#This Row],[Game Num]],[1]!tblSchedule[GameNum],0)),"")</f>
        <v>5</v>
      </c>
      <c r="E1977" s="6">
        <f>IFERROR(INDEX([1]!tblSchedule[Rnd Sch],MATCH(tblTeamSch[[#This Row],[Game Num]],[1]!tblSchedule[GameNum],0)),"")</f>
        <v>5</v>
      </c>
      <c r="F1977" s="6" t="str">
        <f>IFERROR(INDEX([1]!tblSchedule[DLC],MATCH(tblTeamSch[[#This Row],[Game Num]],[1]!tblSchedule[GameNum],0)),"")</f>
        <v>8B1A</v>
      </c>
      <c r="G1977" s="7" t="str">
        <f>IFERROR(INDEX([1]!tblSchedule[Facility],MATCH(tblTeamSch[[#This Row],[Game Num]],[1]!tblSchedule[GameNum],0)),"")</f>
        <v>Trinity High School's Steinhauser Gym</v>
      </c>
      <c r="H1977" s="8">
        <f>IFERROR(INDEX([1]!tblSchedule[Game Date],MATCH(tblTeamSch[[#This Row],[Game Num]],[1]!tblSchedule[GameNum],0)),"")</f>
        <v>46040</v>
      </c>
      <c r="I1977" s="9">
        <f>IFERROR(INDEX([1]!tblSchedule[Game Time],MATCH(tblTeamSch[[#This Row],[Game Num]],[1]!tblSchedule[GameNum],0)),"")</f>
        <v>0.66666666666666663</v>
      </c>
      <c r="J1977" s="10" t="str">
        <f>IFERROR(INDEX([1]!tblTeams[Organization],MATCH(tblTeamSch[[#This Row],[Team]],[1]!tblTeams[Team],0)),"")</f>
        <v>St. Nicholas</v>
      </c>
      <c r="K1977" s="10" t="str">
        <f>IFERROR(INDEX([1]!tblOrg[Abbr],MATCH(tblTeamSch[[#This Row],[Org]],[1]!tblOrg[Organization],0)),"")</f>
        <v>Nich</v>
      </c>
      <c r="L1977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7" s="10" t="str">
        <f>IFERROR(INDEX(IF(tblTeamSch[[#This Row],[1vs2]]=1,[1]!tblSchedule[Team 2 Name],[1]!tblSchedule[Team 1 Name]),MATCH(tblTeamSch[[#This Row],[Game Num]],[1]!tblSchedule[GameNum],0)),"")</f>
        <v>St Bernard BB 8B#1</v>
      </c>
      <c r="N1977" s="6"/>
      <c r="O1977" s="6"/>
      <c r="P1977" s="6"/>
      <c r="Q1977" s="6">
        <f>INDEX([1]!tblSchedule[Home Game],MATCH(tblTeamSch[[#This Row],[Game Num]],[1]!tblSchedule[GameNum],0))</f>
        <v>0</v>
      </c>
      <c r="R1977" s="7" t="e">
        <f>IF(COUNTIFS(tblTeamSch[Team],tblTeamSch[[#This Row],[Team]],#REF!,1)&gt;1,"Y","")</f>
        <v>#REF!</v>
      </c>
      <c r="S1977" s="6">
        <f>INDEX([1]!tblLoc[Score],MATCH(INDEX([1]!tblOrg[Loc],MATCH(tblTeamSch[[#This Row],[Org]],[1]!tblOrg[Organization],0)),[1]!tblLoc[Loc],0))</f>
        <v>10</v>
      </c>
      <c r="T1977" s="6" t="e">
        <f>INDEX([1]!tblLoc[Score],MATCH(INDEX([1]!tblOrg[Loc],MATCH(#REF!,[1]!tblOrg[Abbr],0)),[1]!tblLoc[Loc],0))</f>
        <v>#REF!</v>
      </c>
      <c r="U1977" s="6" t="str">
        <f>IFERROR(INDEX([1]!tblLoc[Score],MATCH(INDEX([1]!tblOrg[Loc],MATCH(INDEX(FacList,MATCH(tblTeamSch[[#This Row],[Facility]],INDEX(FacList,,1),0),3),[1]!tblOrg[Org Num],0)),[1]!tblLoc[Loc],0)),"")</f>
        <v/>
      </c>
      <c r="V1977" s="6">
        <f>IF(OR(tblTeamSch[[#This Row],[Court]]="",tblTeamSch[[#This Row],[Home]]&gt;0),0,IF(tblTeamSch[[#This Row],[Court]]&lt;10,0,IF(tblTeamSch[[#This Row],[Home Court]]=10,0,10)))</f>
        <v>0</v>
      </c>
      <c r="W1977" s="6" t="e">
        <f>COUNTIFS(tblTeamSch[Travel Score for Game],10,tblTeamSch[Home],0,#REF!,#REF!)</f>
        <v>#REF!</v>
      </c>
      <c r="X1977" s="6" t="str">
        <f>IFERROR(INDEX(tblTeamSch[Overall Travel Score],MATCH(tblTeamSch[[#This Row],[Opponent]],tblTeamSch[Team],0)),"")</f>
        <v/>
      </c>
      <c r="Y1977" s="6" cm="1">
        <f t="array" ref="Y1977">IF(Y1976="Num",1,IF(Y1976="","",IF(Y1976+1&gt;TotalNumRegGames*2,"",Y1976+1)))</f>
        <v>1976</v>
      </c>
    </row>
    <row r="1978" spans="1:25" ht="13.35" customHeight="1" x14ac:dyDescent="0.3">
      <c r="A1978" s="6" cm="1">
        <f t="array" ref="A19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</v>
      </c>
      <c r="B1978" s="6" cm="1">
        <f t="array" ref="B19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78" s="6">
        <f>IFERROR(INDEX([1]!tblSchedule[Week Game Scheduled],MATCH(tblTeamSch[[#This Row],[Game Num]],[1]!tblSchedule[GameNum],0)),"")</f>
        <v>10</v>
      </c>
      <c r="D1978" s="6">
        <f>IFERROR(INDEX([1]!tblSchedule[Round],MATCH(tblTeamSch[[#This Row],[Game Num]],[1]!tblSchedule[GameNum],0)),"")</f>
        <v>7</v>
      </c>
      <c r="E1978" s="6">
        <f>IFERROR(INDEX([1]!tblSchedule[Rnd Sch],MATCH(tblTeamSch[[#This Row],[Game Num]],[1]!tblSchedule[GameNum],0)),"")</f>
        <v>7</v>
      </c>
      <c r="F1978" s="6" t="str">
        <f>IFERROR(INDEX([1]!tblSchedule[DLC],MATCH(tblTeamSch[[#This Row],[Game Num]],[1]!tblSchedule[GameNum],0)),"")</f>
        <v>8B1A</v>
      </c>
      <c r="G1978" s="7" t="str">
        <f>IFERROR(INDEX([1]!tblSchedule[Facility],MATCH(tblTeamSch[[#This Row],[Game Num]],[1]!tblSchedule[GameNum],0)),"")</f>
        <v>Trinity High School's Steinhauser Gym</v>
      </c>
      <c r="H1978" s="8">
        <f>IFERROR(INDEX([1]!tblSchedule[Game Date],MATCH(tblTeamSch[[#This Row],[Game Num]],[1]!tblSchedule[GameNum],0)),"")</f>
        <v>46054</v>
      </c>
      <c r="I1978" s="9">
        <f>IFERROR(INDEX([1]!tblSchedule[Game Time],MATCH(tblTeamSch[[#This Row],[Game Num]],[1]!tblSchedule[GameNum],0)),"")</f>
        <v>0.66666666666666663</v>
      </c>
      <c r="J1978" s="10" t="str">
        <f>IFERROR(INDEX([1]!tblTeams[Organization],MATCH(tblTeamSch[[#This Row],[Team]],[1]!tblTeams[Team],0)),"")</f>
        <v>St. Nicholas</v>
      </c>
      <c r="K1978" s="10" t="str">
        <f>IFERROR(INDEX([1]!tblOrg[Abbr],MATCH(tblTeamSch[[#This Row],[Org]],[1]!tblOrg[Organization],0)),"")</f>
        <v>Nich</v>
      </c>
      <c r="L1978" s="10" t="str">
        <f>IFERROR(INDEX(IF(tblTeamSch[[#This Row],[1vs2]]=1,[1]!tblSchedule[Team 1 Name],[1]!tblSchedule[Team 2 Name]),MATCH(tblTeamSch[[#This Row],[Game Num]],[1]!tblSchedule[GameNum],0)),"")</f>
        <v>St. Nicholas BB 8B #1</v>
      </c>
      <c r="M1978" s="10" t="str">
        <f>IFERROR(INDEX(IF(tblTeamSch[[#This Row],[1vs2]]=1,[1]!tblSchedule[Team 2 Name],[1]!tblSchedule[Team 1 Name]),MATCH(tblTeamSch[[#This Row],[Game Num]],[1]!tblSchedule[GameNum],0)),"")</f>
        <v>Nativity BB 8B #1</v>
      </c>
      <c r="N1978" s="6"/>
      <c r="O1978" s="6"/>
      <c r="P1978" s="6"/>
      <c r="Q1978" s="6">
        <f>INDEX([1]!tblSchedule[Home Game],MATCH(tblTeamSch[[#This Row],[Game Num]],[1]!tblSchedule[GameNum],0))</f>
        <v>0</v>
      </c>
      <c r="R1978" s="7" t="e">
        <f>IF(COUNTIFS(tblTeamSch[Team],tblTeamSch[[#This Row],[Team]],#REF!,1)&gt;1,"Y","")</f>
        <v>#REF!</v>
      </c>
      <c r="S1978" s="6">
        <f>INDEX([1]!tblLoc[Score],MATCH(INDEX([1]!tblOrg[Loc],MATCH(tblTeamSch[[#This Row],[Org]],[1]!tblOrg[Organization],0)),[1]!tblLoc[Loc],0))</f>
        <v>10</v>
      </c>
      <c r="T1978" s="6" t="e">
        <f>INDEX([1]!tblLoc[Score],MATCH(INDEX([1]!tblOrg[Loc],MATCH(#REF!,[1]!tblOrg[Abbr],0)),[1]!tblLoc[Loc],0))</f>
        <v>#REF!</v>
      </c>
      <c r="U1978" s="6" t="str">
        <f>IFERROR(INDEX([1]!tblLoc[Score],MATCH(INDEX([1]!tblOrg[Loc],MATCH(INDEX(FacList,MATCH(tblTeamSch[[#This Row],[Facility]],INDEX(FacList,,1),0),3),[1]!tblOrg[Org Num],0)),[1]!tblLoc[Loc],0)),"")</f>
        <v/>
      </c>
      <c r="V1978" s="6">
        <f>IF(OR(tblTeamSch[[#This Row],[Court]]="",tblTeamSch[[#This Row],[Home]]&gt;0),0,IF(tblTeamSch[[#This Row],[Court]]&lt;10,0,IF(tblTeamSch[[#This Row],[Home Court]]=10,0,10)))</f>
        <v>0</v>
      </c>
      <c r="W1978" s="6" t="e">
        <f>COUNTIFS(tblTeamSch[Travel Score for Game],10,tblTeamSch[Home],0,#REF!,#REF!)</f>
        <v>#REF!</v>
      </c>
      <c r="X1978" s="6" t="str">
        <f>IFERROR(INDEX(tblTeamSch[Overall Travel Score],MATCH(tblTeamSch[[#This Row],[Opponent]],tblTeamSch[Team],0)),"")</f>
        <v/>
      </c>
      <c r="Y1978" s="6" cm="1">
        <f t="array" ref="Y1978">IF(Y1977="Num",1,IF(Y1977="","",IF(Y1977+1&gt;TotalNumRegGames*2,"",Y1977+1)))</f>
        <v>1977</v>
      </c>
    </row>
    <row r="1979" spans="1:25" ht="13.35" customHeight="1" x14ac:dyDescent="0.3">
      <c r="A1979" s="6" cm="1">
        <f t="array" ref="A19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124</v>
      </c>
      <c r="B1979" s="6" cm="1">
        <f t="array" ref="B19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79" s="6">
        <f>IFERROR(INDEX([1]!tblSchedule[Week Game Scheduled],MATCH(tblTeamSch[[#This Row],[Game Num]],[1]!tblSchedule[GameNum],0)),"")</f>
        <v>49</v>
      </c>
      <c r="D1979" s="6">
        <f>IFERROR(INDEX([1]!tblSchedule[Round],MATCH(tblTeamSch[[#This Row],[Game Num]],[1]!tblSchedule[GameNum],0)),"")</f>
        <v>1</v>
      </c>
      <c r="E1979" s="6">
        <f>IFERROR(INDEX([1]!tblSchedule[Rnd Sch],MATCH(tblTeamSch[[#This Row],[Game Num]],[1]!tblSchedule[GameNum],0)),"")</f>
        <v>1</v>
      </c>
      <c r="F1979" s="6" t="str">
        <f>IFERROR(INDEX([1]!tblSchedule[DLC],MATCH(tblTeamSch[[#This Row],[Game Num]],[1]!tblSchedule[GameNum],0)),"")</f>
        <v>8B2A</v>
      </c>
      <c r="G1979" s="7" t="str">
        <f>IFERROR(INDEX([1]!tblSchedule[Facility],MATCH(tblTeamSch[[#This Row],[Game Num]],[1]!tblSchedule[GameNum],0)),"")</f>
        <v>St. Athanasius Hornets Nest (gym)</v>
      </c>
      <c r="H1979" s="8">
        <f>IFERROR(INDEX([1]!tblSchedule[Game Date],MATCH(tblTeamSch[[#This Row],[Game Num]],[1]!tblSchedule[GameNum],0)),"")</f>
        <v>45997</v>
      </c>
      <c r="I1979" s="9">
        <f>IFERROR(INDEX([1]!tblSchedule[Game Time],MATCH(tblTeamSch[[#This Row],[Game Num]],[1]!tblSchedule[GameNum],0)),"")</f>
        <v>0.375</v>
      </c>
      <c r="J1979" s="10" t="str">
        <f>IFERROR(INDEX([1]!tblTeams[Organization],MATCH(tblTeamSch[[#This Row],[Team]],[1]!tblTeams[Team],0)),"")</f>
        <v>St. Nicholas</v>
      </c>
      <c r="K1979" s="10" t="str">
        <f>IFERROR(INDEX([1]!tblOrg[Abbr],MATCH(tblTeamSch[[#This Row],[Org]],[1]!tblOrg[Organization],0)),"")</f>
        <v>Nich</v>
      </c>
      <c r="L1979" s="10" t="str">
        <f>IFERROR(INDEX(IF(tblTeamSch[[#This Row],[1vs2]]=1,[1]!tblSchedule[Team 1 Name],[1]!tblSchedule[Team 2 Name]),MATCH(tblTeamSch[[#This Row],[Game Num]],[1]!tblSchedule[GameNum],0)),"")</f>
        <v>St. Nicholas BB 8B #2</v>
      </c>
      <c r="M1979" s="10" t="str">
        <f>IFERROR(INDEX(IF(tblTeamSch[[#This Row],[1vs2]]=1,[1]!tblSchedule[Team 2 Name],[1]!tblSchedule[Team 1 Name]),MATCH(tblTeamSch[[#This Row],[Game Num]],[1]!tblSchedule[GameNum],0)),"")</f>
        <v>St. Athanasius BB 8B#2</v>
      </c>
      <c r="N1979" s="6"/>
      <c r="O1979" s="6"/>
      <c r="P1979" s="6"/>
      <c r="Q1979" s="6">
        <f>INDEX([1]!tblSchedule[Home Game],MATCH(tblTeamSch[[#This Row],[Game Num]],[1]!tblSchedule[GameNum],0))</f>
        <v>1</v>
      </c>
      <c r="R1979" s="7" t="e">
        <f>IF(COUNTIFS(tblTeamSch[Team],tblTeamSch[[#This Row],[Team]],#REF!,1)&gt;1,"Y","")</f>
        <v>#REF!</v>
      </c>
      <c r="S1979" s="6">
        <f>INDEX([1]!tblLoc[Score],MATCH(INDEX([1]!tblOrg[Loc],MATCH(tblTeamSch[[#This Row],[Org]],[1]!tblOrg[Organization],0)),[1]!tblLoc[Loc],0))</f>
        <v>10</v>
      </c>
      <c r="T1979" s="6" t="e">
        <f>INDEX([1]!tblLoc[Score],MATCH(INDEX([1]!tblOrg[Loc],MATCH(#REF!,[1]!tblOrg[Abbr],0)),[1]!tblLoc[Loc],0))</f>
        <v>#REF!</v>
      </c>
      <c r="U1979" s="6">
        <f>IFERROR(INDEX([1]!tblLoc[Score],MATCH(INDEX([1]!tblOrg[Loc],MATCH(INDEX(FacList,MATCH(tblTeamSch[[#This Row],[Facility]],INDEX(FacList,,1),0),3),[1]!tblOrg[Org Num],0)),[1]!tblLoc[Loc],0)),"")</f>
        <v>7</v>
      </c>
      <c r="V1979" s="6">
        <f>IF(OR(tblTeamSch[[#This Row],[Court]]="",tblTeamSch[[#This Row],[Home]]&gt;0),0,IF(tblTeamSch[[#This Row],[Court]]&lt;10,0,IF(tblTeamSch[[#This Row],[Home Court]]=10,0,10)))</f>
        <v>0</v>
      </c>
      <c r="W1979" s="6" t="e">
        <f>COUNTIFS(tblTeamSch[Travel Score for Game],10,tblTeamSch[Home],0,#REF!,#REF!)</f>
        <v>#REF!</v>
      </c>
      <c r="X1979" s="6" t="str">
        <f>IFERROR(INDEX(tblTeamSch[Overall Travel Score],MATCH(tblTeamSch[[#This Row],[Opponent]],tblTeamSch[Team],0)),"")</f>
        <v/>
      </c>
      <c r="Y1979" s="6" cm="1">
        <f t="array" ref="Y1979">IF(Y1978="Num",1,IF(Y1978="","",IF(Y1978+1&gt;TotalNumRegGames*2,"",Y1978+1)))</f>
        <v>1978</v>
      </c>
    </row>
    <row r="1980" spans="1:25" ht="13.35" customHeight="1" x14ac:dyDescent="0.3">
      <c r="A1980" s="6" cm="1">
        <f t="array" ref="A19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129</v>
      </c>
      <c r="B1980" s="6" cm="1">
        <f t="array" ref="B19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0" s="6">
        <f>IFERROR(INDEX([1]!tblSchedule[Week Game Scheduled],MATCH(tblTeamSch[[#This Row],[Game Num]],[1]!tblSchedule[GameNum],0)),"")</f>
        <v>51</v>
      </c>
      <c r="D1980" s="6">
        <f>IFERROR(INDEX([1]!tblSchedule[Round],MATCH(tblTeamSch[[#This Row],[Game Num]],[1]!tblSchedule[GameNum],0)),"")</f>
        <v>2</v>
      </c>
      <c r="E1980" s="6">
        <f>IFERROR(INDEX([1]!tblSchedule[Rnd Sch],MATCH(tblTeamSch[[#This Row],[Game Num]],[1]!tblSchedule[GameNum],0)),"")</f>
        <v>2</v>
      </c>
      <c r="F1980" s="6" t="str">
        <f>IFERROR(INDEX([1]!tblSchedule[DLC],MATCH(tblTeamSch[[#This Row],[Game Num]],[1]!tblSchedule[GameNum],0)),"")</f>
        <v>8B2A</v>
      </c>
      <c r="G1980" s="7" t="str">
        <f>IFERROR(INDEX([1]!tblSchedule[Facility],MATCH(tblTeamSch[[#This Row],[Game Num]],[1]!tblSchedule[GameNum],0)),"")</f>
        <v>St. Nicholas Academy Gym</v>
      </c>
      <c r="H1980" s="8">
        <f>IFERROR(INDEX([1]!tblSchedule[Game Date],MATCH(tblTeamSch[[#This Row],[Game Num]],[1]!tblSchedule[GameNum],0)),"")</f>
        <v>46005</v>
      </c>
      <c r="I1980" s="9">
        <f>IFERROR(INDEX([1]!tblSchedule[Game Time],MATCH(tblTeamSch[[#This Row],[Game Num]],[1]!tblSchedule[GameNum],0)),"")</f>
        <v>0.58333333333333337</v>
      </c>
      <c r="J1980" s="10" t="str">
        <f>IFERROR(INDEX([1]!tblTeams[Organization],MATCH(tblTeamSch[[#This Row],[Team]],[1]!tblTeams[Team],0)),"")</f>
        <v>St. Nicholas</v>
      </c>
      <c r="K1980" s="10" t="str">
        <f>IFERROR(INDEX([1]!tblOrg[Abbr],MATCH(tblTeamSch[[#This Row],[Org]],[1]!tblOrg[Organization],0)),"")</f>
        <v>Nich</v>
      </c>
      <c r="L1980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0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1980" s="6"/>
      <c r="O1980" s="6"/>
      <c r="P1980" s="6"/>
      <c r="Q1980" s="6">
        <f>INDEX([1]!tblSchedule[Home Game],MATCH(tblTeamSch[[#This Row],[Game Num]],[1]!tblSchedule[GameNum],0))</f>
        <v>1</v>
      </c>
      <c r="R1980" s="7" t="e">
        <f>IF(COUNTIFS(tblTeamSch[Team],tblTeamSch[[#This Row],[Team]],#REF!,1)&gt;1,"Y","")</f>
        <v>#REF!</v>
      </c>
      <c r="S1980" s="6">
        <f>INDEX([1]!tblLoc[Score],MATCH(INDEX([1]!tblOrg[Loc],MATCH(tblTeamSch[[#This Row],[Org]],[1]!tblOrg[Organization],0)),[1]!tblLoc[Loc],0))</f>
        <v>10</v>
      </c>
      <c r="T1980" s="6" t="e">
        <f>INDEX([1]!tblLoc[Score],MATCH(INDEX([1]!tblOrg[Loc],MATCH(#REF!,[1]!tblOrg[Abbr],0)),[1]!tblLoc[Loc],0))</f>
        <v>#REF!</v>
      </c>
      <c r="U1980" s="6">
        <f>IFERROR(INDEX([1]!tblLoc[Score],MATCH(INDEX([1]!tblOrg[Loc],MATCH(INDEX(FacList,MATCH(tblTeamSch[[#This Row],[Facility]],INDEX(FacList,,1),0),3),[1]!tblOrg[Org Num],0)),[1]!tblLoc[Loc],0)),"")</f>
        <v>10</v>
      </c>
      <c r="V1980" s="6">
        <f>IF(OR(tblTeamSch[[#This Row],[Court]]="",tblTeamSch[[#This Row],[Home]]&gt;0),0,IF(tblTeamSch[[#This Row],[Court]]&lt;10,0,IF(tblTeamSch[[#This Row],[Home Court]]=10,0,10)))</f>
        <v>0</v>
      </c>
      <c r="W1980" s="6" t="e">
        <f>COUNTIFS(tblTeamSch[Travel Score for Game],10,tblTeamSch[Home],0,#REF!,#REF!)</f>
        <v>#REF!</v>
      </c>
      <c r="X1980" s="6" t="str">
        <f>IFERROR(INDEX(tblTeamSch[Overall Travel Score],MATCH(tblTeamSch[[#This Row],[Opponent]],tblTeamSch[Team],0)),"")</f>
        <v/>
      </c>
      <c r="Y1980" s="6" cm="1">
        <f t="array" ref="Y1980">IF(Y1979="Num",1,IF(Y1979="","",IF(Y1979+1&gt;TotalNumRegGames*2,"",Y1979+1)))</f>
        <v>1979</v>
      </c>
    </row>
    <row r="1981" spans="1:25" ht="13.35" customHeight="1" x14ac:dyDescent="0.3">
      <c r="A1981" s="6" cm="1">
        <f t="array" ref="A19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133</v>
      </c>
      <c r="B1981" s="6" cm="1">
        <f t="array" ref="B19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1" s="6">
        <f>IFERROR(INDEX([1]!tblSchedule[Week Game Scheduled],MATCH(tblTeamSch[[#This Row],[Game Num]],[1]!tblSchedule[GameNum],0)),"")</f>
        <v>6</v>
      </c>
      <c r="D1981" s="6">
        <f>IFERROR(INDEX([1]!tblSchedule[Round],MATCH(tblTeamSch[[#This Row],[Game Num]],[1]!tblSchedule[GameNum],0)),"")</f>
        <v>3</v>
      </c>
      <c r="E1981" s="6">
        <f>IFERROR(INDEX([1]!tblSchedule[Rnd Sch],MATCH(tblTeamSch[[#This Row],[Game Num]],[1]!tblSchedule[GameNum],0)),"")</f>
        <v>3</v>
      </c>
      <c r="F1981" s="6" t="str">
        <f>IFERROR(INDEX([1]!tblSchedule[DLC],MATCH(tblTeamSch[[#This Row],[Game Num]],[1]!tblSchedule[GameNum],0)),"")</f>
        <v>8B2A</v>
      </c>
      <c r="G1981" s="7" t="str">
        <f>IFERROR(INDEX([1]!tblSchedule[Facility],MATCH(tblTeamSch[[#This Row],[Game Num]],[1]!tblSchedule[GameNum],0)),"")</f>
        <v>St. Stephen Martyr Gym</v>
      </c>
      <c r="H1981" s="8">
        <f>IFERROR(INDEX([1]!tblSchedule[Game Date],MATCH(tblTeamSch[[#This Row],[Game Num]],[1]!tblSchedule[GameNum],0)),"")</f>
        <v>46026</v>
      </c>
      <c r="I1981" s="9">
        <f>IFERROR(INDEX([1]!tblSchedule[Game Time],MATCH(tblTeamSch[[#This Row],[Game Num]],[1]!tblSchedule[GameNum],0)),"")</f>
        <v>0.58333333333333337</v>
      </c>
      <c r="J1981" s="10" t="str">
        <f>IFERROR(INDEX([1]!tblTeams[Organization],MATCH(tblTeamSch[[#This Row],[Team]],[1]!tblTeams[Team],0)),"")</f>
        <v>St. Nicholas</v>
      </c>
      <c r="K1981" s="10" t="str">
        <f>IFERROR(INDEX([1]!tblOrg[Abbr],MATCH(tblTeamSch[[#This Row],[Org]],[1]!tblOrg[Organization],0)),"")</f>
        <v>Nich</v>
      </c>
      <c r="L1981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1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1981" s="6"/>
      <c r="O1981" s="6"/>
      <c r="P1981" s="6"/>
      <c r="Q1981" s="6">
        <f>INDEX([1]!tblSchedule[Home Game],MATCH(tblTeamSch[[#This Row],[Game Num]],[1]!tblSchedule[GameNum],0))</f>
        <v>1</v>
      </c>
      <c r="R1981" s="7" t="e">
        <f>IF(COUNTIFS(tblTeamSch[Team],tblTeamSch[[#This Row],[Team]],#REF!,1)&gt;1,"Y","")</f>
        <v>#REF!</v>
      </c>
      <c r="S1981" s="6">
        <f>INDEX([1]!tblLoc[Score],MATCH(INDEX([1]!tblOrg[Loc],MATCH(tblTeamSch[[#This Row],[Org]],[1]!tblOrg[Organization],0)),[1]!tblLoc[Loc],0))</f>
        <v>10</v>
      </c>
      <c r="T1981" s="6" t="e">
        <f>INDEX([1]!tblLoc[Score],MATCH(INDEX([1]!tblOrg[Loc],MATCH(#REF!,[1]!tblOrg[Abbr],0)),[1]!tblLoc[Loc],0))</f>
        <v>#REF!</v>
      </c>
      <c r="U1981" s="6">
        <f>IFERROR(INDEX([1]!tblLoc[Score],MATCH(INDEX([1]!tblOrg[Loc],MATCH(INDEX(FacList,MATCH(tblTeamSch[[#This Row],[Facility]],INDEX(FacList,,1),0),3),[1]!tblOrg[Org Num],0)),[1]!tblLoc[Loc],0)),"")</f>
        <v>0</v>
      </c>
      <c r="V1981" s="6">
        <f>IF(OR(tblTeamSch[[#This Row],[Court]]="",tblTeamSch[[#This Row],[Home]]&gt;0),0,IF(tblTeamSch[[#This Row],[Court]]&lt;10,0,IF(tblTeamSch[[#This Row],[Home Court]]=10,0,10)))</f>
        <v>0</v>
      </c>
      <c r="W1981" s="6" t="e">
        <f>COUNTIFS(tblTeamSch[Travel Score for Game],10,tblTeamSch[Home],0,#REF!,#REF!)</f>
        <v>#REF!</v>
      </c>
      <c r="X1981" s="6" t="str">
        <f>IFERROR(INDEX(tblTeamSch[Overall Travel Score],MATCH(tblTeamSch[[#This Row],[Opponent]],tblTeamSch[Team],0)),"")</f>
        <v/>
      </c>
      <c r="Y1981" s="6" cm="1">
        <f t="array" ref="Y1981">IF(Y1980="Num",1,IF(Y1980="","",IF(Y1980+1&gt;TotalNumRegGames*2,"",Y1980+1)))</f>
        <v>1980</v>
      </c>
    </row>
    <row r="1982" spans="1:25" ht="13.35" customHeight="1" x14ac:dyDescent="0.3">
      <c r="A1982" s="6" cm="1">
        <f t="array" ref="A19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137</v>
      </c>
      <c r="B1982" s="6" cm="1">
        <f t="array" ref="B19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2" s="6">
        <f>IFERROR(INDEX([1]!tblSchedule[Week Game Scheduled],MATCH(tblTeamSch[[#This Row],[Game Num]],[1]!tblSchedule[GameNum],0)),"")</f>
        <v>7</v>
      </c>
      <c r="D1982" s="6">
        <f>IFERROR(INDEX([1]!tblSchedule[Round],MATCH(tblTeamSch[[#This Row],[Game Num]],[1]!tblSchedule[GameNum],0)),"")</f>
        <v>4</v>
      </c>
      <c r="E1982" s="6">
        <f>IFERROR(INDEX([1]!tblSchedule[Rnd Sch],MATCH(tblTeamSch[[#This Row],[Game Num]],[1]!tblSchedule[GameNum],0)),"")</f>
        <v>4</v>
      </c>
      <c r="F1982" s="6" t="str">
        <f>IFERROR(INDEX([1]!tblSchedule[DLC],MATCH(tblTeamSch[[#This Row],[Game Num]],[1]!tblSchedule[GameNum],0)),"")</f>
        <v>8B2A</v>
      </c>
      <c r="G1982" s="7" t="str">
        <f>IFERROR(INDEX([1]!tblSchedule[Facility],MATCH(tblTeamSch[[#This Row],[Game Num]],[1]!tblSchedule[GameNum],0)),"")</f>
        <v>St. Nicholas Academy Gym</v>
      </c>
      <c r="H1982" s="8">
        <f>IFERROR(INDEX([1]!tblSchedule[Game Date],MATCH(tblTeamSch[[#This Row],[Game Num]],[1]!tblSchedule[GameNum],0)),"")</f>
        <v>46033</v>
      </c>
      <c r="I1982" s="9">
        <f>IFERROR(INDEX([1]!tblSchedule[Game Time],MATCH(tblTeamSch[[#This Row],[Game Num]],[1]!tblSchedule[GameNum],0)),"")</f>
        <v>0.625</v>
      </c>
      <c r="J1982" s="10" t="str">
        <f>IFERROR(INDEX([1]!tblTeams[Organization],MATCH(tblTeamSch[[#This Row],[Team]],[1]!tblTeams[Team],0)),"")</f>
        <v>St. Nicholas</v>
      </c>
      <c r="K1982" s="10" t="str">
        <f>IFERROR(INDEX([1]!tblOrg[Abbr],MATCH(tblTeamSch[[#This Row],[Org]],[1]!tblOrg[Organization],0)),"")</f>
        <v>Nich</v>
      </c>
      <c r="L1982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2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1982" s="6"/>
      <c r="O1982" s="6"/>
      <c r="P1982" s="6"/>
      <c r="Q1982" s="6">
        <f>INDEX([1]!tblSchedule[Home Game],MATCH(tblTeamSch[[#This Row],[Game Num]],[1]!tblSchedule[GameNum],0))</f>
        <v>1</v>
      </c>
      <c r="R1982" s="7" t="e">
        <f>IF(COUNTIFS(tblTeamSch[Team],tblTeamSch[[#This Row],[Team]],#REF!,1)&gt;1,"Y","")</f>
        <v>#REF!</v>
      </c>
      <c r="S1982" s="6">
        <f>INDEX([1]!tblLoc[Score],MATCH(INDEX([1]!tblOrg[Loc],MATCH(tblTeamSch[[#This Row],[Org]],[1]!tblOrg[Organization],0)),[1]!tblLoc[Loc],0))</f>
        <v>10</v>
      </c>
      <c r="T1982" s="6" t="e">
        <f>INDEX([1]!tblLoc[Score],MATCH(INDEX([1]!tblOrg[Loc],MATCH(#REF!,[1]!tblOrg[Abbr],0)),[1]!tblLoc[Loc],0))</f>
        <v>#REF!</v>
      </c>
      <c r="U1982" s="6">
        <f>IFERROR(INDEX([1]!tblLoc[Score],MATCH(INDEX([1]!tblOrg[Loc],MATCH(INDEX(FacList,MATCH(tblTeamSch[[#This Row],[Facility]],INDEX(FacList,,1),0),3),[1]!tblOrg[Org Num],0)),[1]!tblLoc[Loc],0)),"")</f>
        <v>10</v>
      </c>
      <c r="V1982" s="6">
        <f>IF(OR(tblTeamSch[[#This Row],[Court]]="",tblTeamSch[[#This Row],[Home]]&gt;0),0,IF(tblTeamSch[[#This Row],[Court]]&lt;10,0,IF(tblTeamSch[[#This Row],[Home Court]]=10,0,10)))</f>
        <v>0</v>
      </c>
      <c r="W1982" s="6" t="e">
        <f>COUNTIFS(tblTeamSch[Travel Score for Game],10,tblTeamSch[Home],0,#REF!,#REF!)</f>
        <v>#REF!</v>
      </c>
      <c r="X1982" s="6" t="str">
        <f>IFERROR(INDEX(tblTeamSch[Overall Travel Score],MATCH(tblTeamSch[[#This Row],[Opponent]],tblTeamSch[Team],0)),"")</f>
        <v/>
      </c>
      <c r="Y1982" s="6" cm="1">
        <f t="array" ref="Y1982">IF(Y1981="Num",1,IF(Y1981="","",IF(Y1981+1&gt;TotalNumRegGames*2,"",Y1981+1)))</f>
        <v>1981</v>
      </c>
    </row>
    <row r="1983" spans="1:25" ht="13.35" customHeight="1" x14ac:dyDescent="0.3">
      <c r="A1983" s="6" cm="1">
        <f t="array" ref="A19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141</v>
      </c>
      <c r="B1983" s="6" cm="1">
        <f t="array" ref="B19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3" s="6">
        <f>IFERROR(INDEX([1]!tblSchedule[Week Game Scheduled],MATCH(tblTeamSch[[#This Row],[Game Num]],[1]!tblSchedule[GameNum],0)),"")</f>
        <v>8</v>
      </c>
      <c r="D1983" s="6">
        <f>IFERROR(INDEX([1]!tblSchedule[Round],MATCH(tblTeamSch[[#This Row],[Game Num]],[1]!tblSchedule[GameNum],0)),"")</f>
        <v>5</v>
      </c>
      <c r="E1983" s="6">
        <f>IFERROR(INDEX([1]!tblSchedule[Rnd Sch],MATCH(tblTeamSch[[#This Row],[Game Num]],[1]!tblSchedule[GameNum],0)),"")</f>
        <v>5</v>
      </c>
      <c r="F1983" s="6" t="str">
        <f>IFERROR(INDEX([1]!tblSchedule[DLC],MATCH(tblTeamSch[[#This Row],[Game Num]],[1]!tblSchedule[GameNum],0)),"")</f>
        <v>8B2A</v>
      </c>
      <c r="G1983" s="7" t="str">
        <f>IFERROR(INDEX([1]!tblSchedule[Facility],MATCH(tblTeamSch[[#This Row],[Game Num]],[1]!tblSchedule[GameNum],0)),"")</f>
        <v>St. Nicholas Academy Gym</v>
      </c>
      <c r="H1983" s="8">
        <f>IFERROR(INDEX([1]!tblSchedule[Game Date],MATCH(tblTeamSch[[#This Row],[Game Num]],[1]!tblSchedule[GameNum],0)),"")</f>
        <v>46040</v>
      </c>
      <c r="I1983" s="9">
        <f>IFERROR(INDEX([1]!tblSchedule[Game Time],MATCH(tblTeamSch[[#This Row],[Game Num]],[1]!tblSchedule[GameNum],0)),"")</f>
        <v>0.58333333333333337</v>
      </c>
      <c r="J1983" s="10" t="str">
        <f>IFERROR(INDEX([1]!tblTeams[Organization],MATCH(tblTeamSch[[#This Row],[Team]],[1]!tblTeams[Team],0)),"")</f>
        <v>St. Nicholas</v>
      </c>
      <c r="K1983" s="10" t="str">
        <f>IFERROR(INDEX([1]!tblOrg[Abbr],MATCH(tblTeamSch[[#This Row],[Org]],[1]!tblOrg[Organization],0)),"")</f>
        <v>Nich</v>
      </c>
      <c r="L1983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3" s="10" t="str">
        <f>IFERROR(INDEX(IF(tblTeamSch[[#This Row],[1vs2]]=1,[1]!tblSchedule[Team 2 Name],[1]!tblSchedule[Team 1 Name]),MATCH(tblTeamSch[[#This Row],[Game Num]],[1]!tblSchedule[GameNum],0)),"")</f>
        <v>St Bernard BB 8B#2</v>
      </c>
      <c r="N1983" s="6"/>
      <c r="O1983" s="6"/>
      <c r="P1983" s="6"/>
      <c r="Q1983" s="6">
        <f>INDEX([1]!tblSchedule[Home Game],MATCH(tblTeamSch[[#This Row],[Game Num]],[1]!tblSchedule[GameNum],0))</f>
        <v>1</v>
      </c>
      <c r="R1983" s="7" t="e">
        <f>IF(COUNTIFS(tblTeamSch[Team],tblTeamSch[[#This Row],[Team]],#REF!,1)&gt;1,"Y","")</f>
        <v>#REF!</v>
      </c>
      <c r="S1983" s="6">
        <f>INDEX([1]!tblLoc[Score],MATCH(INDEX([1]!tblOrg[Loc],MATCH(tblTeamSch[[#This Row],[Org]],[1]!tblOrg[Organization],0)),[1]!tblLoc[Loc],0))</f>
        <v>10</v>
      </c>
      <c r="T1983" s="6" t="e">
        <f>INDEX([1]!tblLoc[Score],MATCH(INDEX([1]!tblOrg[Loc],MATCH(#REF!,[1]!tblOrg[Abbr],0)),[1]!tblLoc[Loc],0))</f>
        <v>#REF!</v>
      </c>
      <c r="U1983" s="6">
        <f>IFERROR(INDEX([1]!tblLoc[Score],MATCH(INDEX([1]!tblOrg[Loc],MATCH(INDEX(FacList,MATCH(tblTeamSch[[#This Row],[Facility]],INDEX(FacList,,1),0),3),[1]!tblOrg[Org Num],0)),[1]!tblLoc[Loc],0)),"")</f>
        <v>10</v>
      </c>
      <c r="V1983" s="6">
        <f>IF(OR(tblTeamSch[[#This Row],[Court]]="",tblTeamSch[[#This Row],[Home]]&gt;0),0,IF(tblTeamSch[[#This Row],[Court]]&lt;10,0,IF(tblTeamSch[[#This Row],[Home Court]]=10,0,10)))</f>
        <v>0</v>
      </c>
      <c r="W1983" s="6" t="e">
        <f>COUNTIFS(tblTeamSch[Travel Score for Game],10,tblTeamSch[Home],0,#REF!,#REF!)</f>
        <v>#REF!</v>
      </c>
      <c r="X1983" s="6" t="str">
        <f>IFERROR(INDEX(tblTeamSch[Overall Travel Score],MATCH(tblTeamSch[[#This Row],[Opponent]],tblTeamSch[Team],0)),"")</f>
        <v/>
      </c>
      <c r="Y1983" s="6" cm="1">
        <f t="array" ref="Y1983">IF(Y1982="Num",1,IF(Y1982="","",IF(Y1982+1&gt;TotalNumRegGames*2,"",Y1982+1)))</f>
        <v>1982</v>
      </c>
    </row>
    <row r="1984" spans="1:25" ht="13.35" customHeight="1" x14ac:dyDescent="0.3">
      <c r="A1984" s="6" cm="1">
        <f t="array" ref="A19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145</v>
      </c>
      <c r="B1984" s="6" cm="1">
        <f t="array" ref="B19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4" s="6">
        <f>IFERROR(INDEX([1]!tblSchedule[Week Game Scheduled],MATCH(tblTeamSch[[#This Row],[Game Num]],[1]!tblSchedule[GameNum],0)),"")</f>
        <v>9</v>
      </c>
      <c r="D1984" s="6">
        <f>IFERROR(INDEX([1]!tblSchedule[Round],MATCH(tblTeamSch[[#This Row],[Game Num]],[1]!tblSchedule[GameNum],0)),"")</f>
        <v>6</v>
      </c>
      <c r="E1984" s="6">
        <f>IFERROR(INDEX([1]!tblSchedule[Rnd Sch],MATCH(tblTeamSch[[#This Row],[Game Num]],[1]!tblSchedule[GameNum],0)),"")</f>
        <v>6</v>
      </c>
      <c r="F1984" s="6" t="str">
        <f>IFERROR(INDEX([1]!tblSchedule[DLC],MATCH(tblTeamSch[[#This Row],[Game Num]],[1]!tblSchedule[GameNum],0)),"")</f>
        <v>8B2A</v>
      </c>
      <c r="G1984" s="7" t="str">
        <f>IFERROR(INDEX([1]!tblSchedule[Facility],MATCH(tblTeamSch[[#This Row],[Game Num]],[1]!tblSchedule[GameNum],0)),"")</f>
        <v>St. Nicholas Academy Gym</v>
      </c>
      <c r="H1984" s="8">
        <f>IFERROR(INDEX([1]!tblSchedule[Game Date],MATCH(tblTeamSch[[#This Row],[Game Num]],[1]!tblSchedule[GameNum],0)),"")</f>
        <v>46047</v>
      </c>
      <c r="I1984" s="9">
        <f>IFERROR(INDEX([1]!tblSchedule[Game Time],MATCH(tblTeamSch[[#This Row],[Game Num]],[1]!tblSchedule[GameNum],0)),"")</f>
        <v>0.625</v>
      </c>
      <c r="J1984" s="10" t="str">
        <f>IFERROR(INDEX([1]!tblTeams[Organization],MATCH(tblTeamSch[[#This Row],[Team]],[1]!tblTeams[Team],0)),"")</f>
        <v>St. Nicholas</v>
      </c>
      <c r="K1984" s="10" t="str">
        <f>IFERROR(INDEX([1]!tblOrg[Abbr],MATCH(tblTeamSch[[#This Row],[Org]],[1]!tblOrg[Organization],0)),"")</f>
        <v>Nich</v>
      </c>
      <c r="L1984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4" s="10" t="str">
        <f>IFERROR(INDEX(IF(tblTeamSch[[#This Row],[1vs2]]=1,[1]!tblSchedule[Team 2 Name],[1]!tblSchedule[Team 1 Name]),MATCH(tblTeamSch[[#This Row],[Game Num]],[1]!tblSchedule[GameNum],0)),"")</f>
        <v>OLOL 7/8 BB #2</v>
      </c>
      <c r="N1984" s="6"/>
      <c r="O1984" s="6"/>
      <c r="P1984" s="6"/>
      <c r="Q1984" s="6">
        <f>INDEX([1]!tblSchedule[Home Game],MATCH(tblTeamSch[[#This Row],[Game Num]],[1]!tblSchedule[GameNum],0))</f>
        <v>1</v>
      </c>
      <c r="R1984" s="7" t="e">
        <f>IF(COUNTIFS(tblTeamSch[Team],tblTeamSch[[#This Row],[Team]],#REF!,1)&gt;1,"Y","")</f>
        <v>#REF!</v>
      </c>
      <c r="S1984" s="6">
        <f>INDEX([1]!tblLoc[Score],MATCH(INDEX([1]!tblOrg[Loc],MATCH(tblTeamSch[[#This Row],[Org]],[1]!tblOrg[Organization],0)),[1]!tblLoc[Loc],0))</f>
        <v>10</v>
      </c>
      <c r="T1984" s="6" t="e">
        <f>INDEX([1]!tblLoc[Score],MATCH(INDEX([1]!tblOrg[Loc],MATCH(#REF!,[1]!tblOrg[Abbr],0)),[1]!tblLoc[Loc],0))</f>
        <v>#REF!</v>
      </c>
      <c r="U1984" s="6">
        <f>IFERROR(INDEX([1]!tblLoc[Score],MATCH(INDEX([1]!tblOrg[Loc],MATCH(INDEX(FacList,MATCH(tblTeamSch[[#This Row],[Facility]],INDEX(FacList,,1),0),3),[1]!tblOrg[Org Num],0)),[1]!tblLoc[Loc],0)),"")</f>
        <v>10</v>
      </c>
      <c r="V1984" s="6">
        <f>IF(OR(tblTeamSch[[#This Row],[Court]]="",tblTeamSch[[#This Row],[Home]]&gt;0),0,IF(tblTeamSch[[#This Row],[Court]]&lt;10,0,IF(tblTeamSch[[#This Row],[Home Court]]=10,0,10)))</f>
        <v>0</v>
      </c>
      <c r="W1984" s="6" t="e">
        <f>COUNTIFS(tblTeamSch[Travel Score for Game],10,tblTeamSch[Home],0,#REF!,#REF!)</f>
        <v>#REF!</v>
      </c>
      <c r="X1984" s="6" t="str">
        <f>IFERROR(INDEX(tblTeamSch[Overall Travel Score],MATCH(tblTeamSch[[#This Row],[Opponent]],tblTeamSch[Team],0)),"")</f>
        <v/>
      </c>
      <c r="Y1984" s="6" cm="1">
        <f t="array" ref="Y1984">IF(Y1983="Num",1,IF(Y1983="","",IF(Y1983+1&gt;TotalNumRegGames*2,"",Y1983+1)))</f>
        <v>1983</v>
      </c>
    </row>
    <row r="1985" spans="1:25" ht="13.35" customHeight="1" x14ac:dyDescent="0.3">
      <c r="A1985" s="6" cm="1">
        <f t="array" ref="A19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149</v>
      </c>
      <c r="B1985" s="6" cm="1">
        <f t="array" ref="B19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5" s="6">
        <f>IFERROR(INDEX([1]!tblSchedule[Week Game Scheduled],MATCH(tblTeamSch[[#This Row],[Game Num]],[1]!tblSchedule[GameNum],0)),"")</f>
        <v>10</v>
      </c>
      <c r="D1985" s="6">
        <f>IFERROR(INDEX([1]!tblSchedule[Round],MATCH(tblTeamSch[[#This Row],[Game Num]],[1]!tblSchedule[GameNum],0)),"")</f>
        <v>7</v>
      </c>
      <c r="E1985" s="6">
        <f>IFERROR(INDEX([1]!tblSchedule[Rnd Sch],MATCH(tblTeamSch[[#This Row],[Game Num]],[1]!tblSchedule[GameNum],0)),"")</f>
        <v>7</v>
      </c>
      <c r="F1985" s="6" t="str">
        <f>IFERROR(INDEX([1]!tblSchedule[DLC],MATCH(tblTeamSch[[#This Row],[Game Num]],[1]!tblSchedule[GameNum],0)),"")</f>
        <v>8B2A</v>
      </c>
      <c r="G1985" s="7" t="str">
        <f>IFERROR(INDEX([1]!tblSchedule[Facility],MATCH(tblTeamSch[[#This Row],[Game Num]],[1]!tblSchedule[GameNum],0)),"")</f>
        <v>St. John Paul II Community Center (Gym)</v>
      </c>
      <c r="H1985" s="8">
        <f>IFERROR(INDEX([1]!tblSchedule[Game Date],MATCH(tblTeamSch[[#This Row],[Game Num]],[1]!tblSchedule[GameNum],0)),"")</f>
        <v>46054</v>
      </c>
      <c r="I1985" s="9">
        <f>IFERROR(INDEX([1]!tblSchedule[Game Time],MATCH(tblTeamSch[[#This Row],[Game Num]],[1]!tblSchedule[GameNum],0)),"")</f>
        <v>0.54166666666666663</v>
      </c>
      <c r="J1985" s="10" t="str">
        <f>IFERROR(INDEX([1]!tblTeams[Organization],MATCH(tblTeamSch[[#This Row],[Team]],[1]!tblTeams[Team],0)),"")</f>
        <v>St. Nicholas</v>
      </c>
      <c r="K1985" s="10" t="str">
        <f>IFERROR(INDEX([1]!tblOrg[Abbr],MATCH(tblTeamSch[[#This Row],[Org]],[1]!tblOrg[Organization],0)),"")</f>
        <v>Nich</v>
      </c>
      <c r="L1985" s="10" t="str">
        <f>IFERROR(INDEX(IF(tblTeamSch[[#This Row],[1vs2]]=1,[1]!tblSchedule[Team 1 Name],[1]!tblSchedule[Team 2 Name]),MATCH(tblTeamSch[[#This Row],[Game Num]],[1]!tblSchedule[GameNum],0)),"")</f>
        <v>St. Nicholas BB 8B #2</v>
      </c>
      <c r="M1985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1985" s="6"/>
      <c r="O1985" s="6"/>
      <c r="P1985" s="6"/>
      <c r="Q1985" s="6">
        <f>INDEX([1]!tblSchedule[Home Game],MATCH(tblTeamSch[[#This Row],[Game Num]],[1]!tblSchedule[GameNum],0))</f>
        <v>0</v>
      </c>
      <c r="R1985" s="7" t="e">
        <f>IF(COUNTIFS(tblTeamSch[Team],tblTeamSch[[#This Row],[Team]],#REF!,1)&gt;1,"Y","")</f>
        <v>#REF!</v>
      </c>
      <c r="S1985" s="6">
        <f>INDEX([1]!tblLoc[Score],MATCH(INDEX([1]!tblOrg[Loc],MATCH(tblTeamSch[[#This Row],[Org]],[1]!tblOrg[Organization],0)),[1]!tblLoc[Loc],0))</f>
        <v>10</v>
      </c>
      <c r="T1985" s="6" t="e">
        <f>INDEX([1]!tblLoc[Score],MATCH(INDEX([1]!tblOrg[Loc],MATCH(#REF!,[1]!tblOrg[Abbr],0)),[1]!tblLoc[Loc],0))</f>
        <v>#REF!</v>
      </c>
      <c r="U1985" s="6">
        <f>IFERROR(INDEX([1]!tblLoc[Score],MATCH(INDEX([1]!tblOrg[Loc],MATCH(INDEX(FacList,MATCH(tblTeamSch[[#This Row],[Facility]],INDEX(FacList,,1),0),3),[1]!tblOrg[Org Num],0)),[1]!tblLoc[Loc],0)),"")</f>
        <v>0</v>
      </c>
      <c r="V1985" s="6">
        <f>IF(OR(tblTeamSch[[#This Row],[Court]]="",tblTeamSch[[#This Row],[Home]]&gt;0),0,IF(tblTeamSch[[#This Row],[Court]]&lt;10,0,IF(tblTeamSch[[#This Row],[Home Court]]=10,0,10)))</f>
        <v>0</v>
      </c>
      <c r="W1985" s="6" t="e">
        <f>COUNTIFS(tblTeamSch[Travel Score for Game],10,tblTeamSch[Home],0,#REF!,#REF!)</f>
        <v>#REF!</v>
      </c>
      <c r="X1985" s="6" t="str">
        <f>IFERROR(INDEX(tblTeamSch[Overall Travel Score],MATCH(tblTeamSch[[#This Row],[Opponent]],tblTeamSch[Team],0)),"")</f>
        <v/>
      </c>
      <c r="Y1985" s="6" cm="1">
        <f t="array" ref="Y1985">IF(Y1984="Num",1,IF(Y1984="","",IF(Y1984+1&gt;TotalNumRegGames*2,"",Y1984+1)))</f>
        <v>1984</v>
      </c>
    </row>
    <row r="1986" spans="1:25" ht="13.35" customHeight="1" x14ac:dyDescent="0.3">
      <c r="A1986" s="6" cm="1">
        <f t="array" ref="A19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781</v>
      </c>
      <c r="B1986" s="6" cm="1">
        <f t="array" ref="B19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86" s="6">
        <f>IFERROR(INDEX([1]!tblSchedule[Week Game Scheduled],MATCH(tblTeamSch[[#This Row],[Game Num]],[1]!tblSchedule[GameNum],0)),"")</f>
        <v>49</v>
      </c>
      <c r="D1986" s="6">
        <f>IFERROR(INDEX([1]!tblSchedule[Round],MATCH(tblTeamSch[[#This Row],[Game Num]],[1]!tblSchedule[GameNum],0)),"")</f>
        <v>1</v>
      </c>
      <c r="E1986" s="6">
        <f>IFERROR(INDEX([1]!tblSchedule[Rnd Sch],MATCH(tblTeamSch[[#This Row],[Game Num]],[1]!tblSchedule[GameNum],0)),"")</f>
        <v>1</v>
      </c>
      <c r="F1986" s="6" t="str">
        <f>IFERROR(INDEX([1]!tblSchedule[DLC],MATCH(tblTeamSch[[#This Row],[Game Num]],[1]!tblSchedule[GameNum],0)),"")</f>
        <v>8G1A</v>
      </c>
      <c r="G1986" s="7" t="str">
        <f>IFERROR(INDEX([1]!tblSchedule[Facility],MATCH(tblTeamSch[[#This Row],[Game Num]],[1]!tblSchedule[GameNum],0)),"")</f>
        <v>St Edward Gym</v>
      </c>
      <c r="H1986" s="8">
        <f>IFERROR(INDEX([1]!tblSchedule[Game Date],MATCH(tblTeamSch[[#This Row],[Game Num]],[1]!tblSchedule[GameNum],0)),"")</f>
        <v>45997</v>
      </c>
      <c r="I1986" s="9">
        <f>IFERROR(INDEX([1]!tblSchedule[Game Time],MATCH(tblTeamSch[[#This Row],[Game Num]],[1]!tblSchedule[GameNum],0)),"")</f>
        <v>0.375</v>
      </c>
      <c r="J1986" s="10" t="str">
        <f>IFERROR(INDEX([1]!tblTeams[Organization],MATCH(tblTeamSch[[#This Row],[Team]],[1]!tblTeams[Team],0)),"")</f>
        <v>St. Nicholas</v>
      </c>
      <c r="K1986" s="10" t="str">
        <f>IFERROR(INDEX([1]!tblOrg[Abbr],MATCH(tblTeamSch[[#This Row],[Org]],[1]!tblOrg[Organization],0)),"")</f>
        <v>Nich</v>
      </c>
      <c r="L1986" s="10" t="str">
        <f>IFERROR(INDEX(IF(tblTeamSch[[#This Row],[1vs2]]=1,[1]!tblSchedule[Team 1 Name],[1]!tblSchedule[Team 2 Name]),MATCH(tblTeamSch[[#This Row],[Game Num]],[1]!tblSchedule[GameNum],0)),"")</f>
        <v>St. Nicholas BB 8G #1</v>
      </c>
      <c r="M1986" s="10" t="str">
        <f>IFERROR(INDEX(IF(tblTeamSch[[#This Row],[1vs2]]=1,[1]!tblSchedule[Team 2 Name],[1]!tblSchedule[Team 1 Name]),MATCH(tblTeamSch[[#This Row],[Game Num]],[1]!tblSchedule[GameNum],0)),"")</f>
        <v>St Edward Bball 8G1</v>
      </c>
      <c r="N1986" s="6"/>
      <c r="O1986" s="6"/>
      <c r="P1986" s="6"/>
      <c r="Q1986" s="6">
        <f>INDEX([1]!tblSchedule[Home Game],MATCH(tblTeamSch[[#This Row],[Game Num]],[1]!tblSchedule[GameNum],0))</f>
        <v>1</v>
      </c>
      <c r="R1986" s="7" t="e">
        <f>IF(COUNTIFS(tblTeamSch[Team],tblTeamSch[[#This Row],[Team]],#REF!,1)&gt;1,"Y","")</f>
        <v>#REF!</v>
      </c>
      <c r="S1986" s="6">
        <f>INDEX([1]!tblLoc[Score],MATCH(INDEX([1]!tblOrg[Loc],MATCH(tblTeamSch[[#This Row],[Org]],[1]!tblOrg[Organization],0)),[1]!tblLoc[Loc],0))</f>
        <v>10</v>
      </c>
      <c r="T1986" s="6" t="e">
        <f>INDEX([1]!tblLoc[Score],MATCH(INDEX([1]!tblOrg[Loc],MATCH(#REF!,[1]!tblOrg[Abbr],0)),[1]!tblLoc[Loc],0))</f>
        <v>#REF!</v>
      </c>
      <c r="U1986" s="6">
        <f>IFERROR(INDEX([1]!tblLoc[Score],MATCH(INDEX([1]!tblOrg[Loc],MATCH(INDEX(FacList,MATCH(tblTeamSch[[#This Row],[Facility]],INDEX(FacList,,1),0),3),[1]!tblOrg[Org Num],0)),[1]!tblLoc[Loc],0)),"")</f>
        <v>7</v>
      </c>
      <c r="V1986" s="6">
        <f>IF(OR(tblTeamSch[[#This Row],[Court]]="",tblTeamSch[[#This Row],[Home]]&gt;0),0,IF(tblTeamSch[[#This Row],[Court]]&lt;10,0,IF(tblTeamSch[[#This Row],[Home Court]]=10,0,10)))</f>
        <v>0</v>
      </c>
      <c r="W1986" s="6" t="e">
        <f>COUNTIFS(tblTeamSch[Travel Score for Game],10,tblTeamSch[Home],0,#REF!,#REF!)</f>
        <v>#REF!</v>
      </c>
      <c r="X1986" s="6" t="str">
        <f>IFERROR(INDEX(tblTeamSch[Overall Travel Score],MATCH(tblTeamSch[[#This Row],[Opponent]],tblTeamSch[Team],0)),"")</f>
        <v/>
      </c>
      <c r="Y1986" s="6" cm="1">
        <f t="array" ref="Y1986">IF(Y1985="Num",1,IF(Y1985="","",IF(Y1985+1&gt;TotalNumRegGames*2,"",Y1985+1)))</f>
        <v>1985</v>
      </c>
    </row>
    <row r="1987" spans="1:25" ht="13.35" customHeight="1" x14ac:dyDescent="0.3">
      <c r="A1987" s="6" cm="1">
        <f t="array" ref="A19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786</v>
      </c>
      <c r="B1987" s="6" cm="1">
        <f t="array" ref="B19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7" s="6">
        <f>IFERROR(INDEX([1]!tblSchedule[Week Game Scheduled],MATCH(tblTeamSch[[#This Row],[Game Num]],[1]!tblSchedule[GameNum],0)),"")</f>
        <v>51</v>
      </c>
      <c r="D1987" s="6">
        <f>IFERROR(INDEX([1]!tblSchedule[Round],MATCH(tblTeamSch[[#This Row],[Game Num]],[1]!tblSchedule[GameNum],0)),"")</f>
        <v>2</v>
      </c>
      <c r="E1987" s="6">
        <f>IFERROR(INDEX([1]!tblSchedule[Rnd Sch],MATCH(tblTeamSch[[#This Row],[Game Num]],[1]!tblSchedule[GameNum],0)),"")</f>
        <v>2</v>
      </c>
      <c r="F1987" s="6" t="str">
        <f>IFERROR(INDEX([1]!tblSchedule[DLC],MATCH(tblTeamSch[[#This Row],[Game Num]],[1]!tblSchedule[GameNum],0)),"")</f>
        <v>8G1A</v>
      </c>
      <c r="G1987" s="7" t="str">
        <f>IFERROR(INDEX([1]!tblSchedule[Facility],MATCH(tblTeamSch[[#This Row],[Game Num]],[1]!tblSchedule[GameNum],0)),"")</f>
        <v>St. Nicholas Academy Gym</v>
      </c>
      <c r="H1987" s="8">
        <f>IFERROR(INDEX([1]!tblSchedule[Game Date],MATCH(tblTeamSch[[#This Row],[Game Num]],[1]!tblSchedule[GameNum],0)),"")</f>
        <v>46005</v>
      </c>
      <c r="I1987" s="9">
        <f>IFERROR(INDEX([1]!tblSchedule[Game Time],MATCH(tblTeamSch[[#This Row],[Game Num]],[1]!tblSchedule[GameNum],0)),"")</f>
        <v>0.625</v>
      </c>
      <c r="J1987" s="10" t="str">
        <f>IFERROR(INDEX([1]!tblTeams[Organization],MATCH(tblTeamSch[[#This Row],[Team]],[1]!tblTeams[Team],0)),"")</f>
        <v>St. Nicholas</v>
      </c>
      <c r="K1987" s="10" t="str">
        <f>IFERROR(INDEX([1]!tblOrg[Abbr],MATCH(tblTeamSch[[#This Row],[Org]],[1]!tblOrg[Organization],0)),"")</f>
        <v>Nich</v>
      </c>
      <c r="L1987" s="10" t="str">
        <f>IFERROR(INDEX(IF(tblTeamSch[[#This Row],[1vs2]]=1,[1]!tblSchedule[Team 1 Name],[1]!tblSchedule[Team 2 Name]),MATCH(tblTeamSch[[#This Row],[Game Num]],[1]!tblSchedule[GameNum],0)),"")</f>
        <v>St. Nicholas BB 8G #1</v>
      </c>
      <c r="M1987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1987" s="6"/>
      <c r="O1987" s="6"/>
      <c r="P1987" s="6"/>
      <c r="Q1987" s="6">
        <f>INDEX([1]!tblSchedule[Home Game],MATCH(tblTeamSch[[#This Row],[Game Num]],[1]!tblSchedule[GameNum],0))</f>
        <v>1</v>
      </c>
      <c r="R1987" s="7" t="e">
        <f>IF(COUNTIFS(tblTeamSch[Team],tblTeamSch[[#This Row],[Team]],#REF!,1)&gt;1,"Y","")</f>
        <v>#REF!</v>
      </c>
      <c r="S1987" s="6">
        <f>INDEX([1]!tblLoc[Score],MATCH(INDEX([1]!tblOrg[Loc],MATCH(tblTeamSch[[#This Row],[Org]],[1]!tblOrg[Organization],0)),[1]!tblLoc[Loc],0))</f>
        <v>10</v>
      </c>
      <c r="T1987" s="6" t="e">
        <f>INDEX([1]!tblLoc[Score],MATCH(INDEX([1]!tblOrg[Loc],MATCH(#REF!,[1]!tblOrg[Abbr],0)),[1]!tblLoc[Loc],0))</f>
        <v>#REF!</v>
      </c>
      <c r="U1987" s="6">
        <f>IFERROR(INDEX([1]!tblLoc[Score],MATCH(INDEX([1]!tblOrg[Loc],MATCH(INDEX(FacList,MATCH(tblTeamSch[[#This Row],[Facility]],INDEX(FacList,,1),0),3),[1]!tblOrg[Org Num],0)),[1]!tblLoc[Loc],0)),"")</f>
        <v>10</v>
      </c>
      <c r="V1987" s="6">
        <f>IF(OR(tblTeamSch[[#This Row],[Court]]="",tblTeamSch[[#This Row],[Home]]&gt;0),0,IF(tblTeamSch[[#This Row],[Court]]&lt;10,0,IF(tblTeamSch[[#This Row],[Home Court]]=10,0,10)))</f>
        <v>0</v>
      </c>
      <c r="W1987" s="6" t="e">
        <f>COUNTIFS(tblTeamSch[Travel Score for Game],10,tblTeamSch[Home],0,#REF!,#REF!)</f>
        <v>#REF!</v>
      </c>
      <c r="X1987" s="6" t="str">
        <f>IFERROR(INDEX(tblTeamSch[Overall Travel Score],MATCH(tblTeamSch[[#This Row],[Opponent]],tblTeamSch[Team],0)),"")</f>
        <v/>
      </c>
      <c r="Y1987" s="6" cm="1">
        <f t="array" ref="Y1987">IF(Y1986="Num",1,IF(Y1986="","",IF(Y1986+1&gt;TotalNumRegGames*2,"",Y1986+1)))</f>
        <v>1986</v>
      </c>
    </row>
    <row r="1988" spans="1:25" ht="13.35" customHeight="1" x14ac:dyDescent="0.3">
      <c r="A1988" s="6" cm="1">
        <f t="array" ref="A19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790</v>
      </c>
      <c r="B1988" s="6" cm="1">
        <f t="array" ref="B19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8" s="6">
        <f>IFERROR(INDEX([1]!tblSchedule[Week Game Scheduled],MATCH(tblTeamSch[[#This Row],[Game Num]],[1]!tblSchedule[GameNum],0)),"")</f>
        <v>5</v>
      </c>
      <c r="D1988" s="6">
        <f>IFERROR(INDEX([1]!tblSchedule[Round],MATCH(tblTeamSch[[#This Row],[Game Num]],[1]!tblSchedule[GameNum],0)),"")</f>
        <v>3</v>
      </c>
      <c r="E1988" s="6">
        <f>IFERROR(INDEX([1]!tblSchedule[Rnd Sch],MATCH(tblTeamSch[[#This Row],[Game Num]],[1]!tblSchedule[GameNum],0)),"")</f>
        <v>3</v>
      </c>
      <c r="F1988" s="6" t="str">
        <f>IFERROR(INDEX([1]!tblSchedule[DLC],MATCH(tblTeamSch[[#This Row],[Game Num]],[1]!tblSchedule[GameNum],0)),"")</f>
        <v>8G1A</v>
      </c>
      <c r="G1988" s="7" t="str">
        <f>IFERROR(INDEX([1]!tblSchedule[Facility],MATCH(tblTeamSch[[#This Row],[Game Num]],[1]!tblSchedule[GameNum],0)),"")</f>
        <v>St. Nicholas Academy Gym</v>
      </c>
      <c r="H1988" s="8">
        <f>IFERROR(INDEX([1]!tblSchedule[Game Date],MATCH(tblTeamSch[[#This Row],[Game Num]],[1]!tblSchedule[GameNum],0)),"")</f>
        <v>46025</v>
      </c>
      <c r="I1988" s="9">
        <f>IFERROR(INDEX([1]!tblSchedule[Game Time],MATCH(tblTeamSch[[#This Row],[Game Num]],[1]!tblSchedule[GameNum],0)),"")</f>
        <v>0.41666666666666669</v>
      </c>
      <c r="J1988" s="10" t="str">
        <f>IFERROR(INDEX([1]!tblTeams[Organization],MATCH(tblTeamSch[[#This Row],[Team]],[1]!tblTeams[Team],0)),"")</f>
        <v>St. Nicholas</v>
      </c>
      <c r="K1988" s="10" t="str">
        <f>IFERROR(INDEX([1]!tblOrg[Abbr],MATCH(tblTeamSch[[#This Row],[Org]],[1]!tblOrg[Organization],0)),"")</f>
        <v>Nich</v>
      </c>
      <c r="L1988" s="10" t="str">
        <f>IFERROR(INDEX(IF(tblTeamSch[[#This Row],[1vs2]]=1,[1]!tblSchedule[Team 1 Name],[1]!tblSchedule[Team 2 Name]),MATCH(tblTeamSch[[#This Row],[Game Num]],[1]!tblSchedule[GameNum],0)),"")</f>
        <v>St. Nicholas BB 8G #1</v>
      </c>
      <c r="M1988" s="10" t="str">
        <f>IFERROR(INDEX(IF(tblTeamSch[[#This Row],[1vs2]]=1,[1]!tblSchedule[Team 2 Name],[1]!tblSchedule[Team 1 Name]),MATCH(tblTeamSch[[#This Row],[Game Num]],[1]!tblSchedule[GameNum],0)),"")</f>
        <v>Ascension BB 8G#1</v>
      </c>
      <c r="N1988" s="6"/>
      <c r="O1988" s="6"/>
      <c r="P1988" s="6"/>
      <c r="Q1988" s="6">
        <f>INDEX([1]!tblSchedule[Home Game],MATCH(tblTeamSch[[#This Row],[Game Num]],[1]!tblSchedule[GameNum],0))</f>
        <v>1</v>
      </c>
      <c r="R1988" s="7" t="e">
        <f>IF(COUNTIFS(tblTeamSch[Team],tblTeamSch[[#This Row],[Team]],#REF!,1)&gt;1,"Y","")</f>
        <v>#REF!</v>
      </c>
      <c r="S1988" s="6">
        <f>INDEX([1]!tblLoc[Score],MATCH(INDEX([1]!tblOrg[Loc],MATCH(tblTeamSch[[#This Row],[Org]],[1]!tblOrg[Organization],0)),[1]!tblLoc[Loc],0))</f>
        <v>10</v>
      </c>
      <c r="T1988" s="6" t="e">
        <f>INDEX([1]!tblLoc[Score],MATCH(INDEX([1]!tblOrg[Loc],MATCH(#REF!,[1]!tblOrg[Abbr],0)),[1]!tblLoc[Loc],0))</f>
        <v>#REF!</v>
      </c>
      <c r="U1988" s="6">
        <f>IFERROR(INDEX([1]!tblLoc[Score],MATCH(INDEX([1]!tblOrg[Loc],MATCH(INDEX(FacList,MATCH(tblTeamSch[[#This Row],[Facility]],INDEX(FacList,,1),0),3),[1]!tblOrg[Org Num],0)),[1]!tblLoc[Loc],0)),"")</f>
        <v>10</v>
      </c>
      <c r="V1988" s="6">
        <f>IF(OR(tblTeamSch[[#This Row],[Court]]="",tblTeamSch[[#This Row],[Home]]&gt;0),0,IF(tblTeamSch[[#This Row],[Court]]&lt;10,0,IF(tblTeamSch[[#This Row],[Home Court]]=10,0,10)))</f>
        <v>0</v>
      </c>
      <c r="W1988" s="6" t="e">
        <f>COUNTIFS(tblTeamSch[Travel Score for Game],10,tblTeamSch[Home],0,#REF!,#REF!)</f>
        <v>#REF!</v>
      </c>
      <c r="X1988" s="6" t="str">
        <f>IFERROR(INDEX(tblTeamSch[Overall Travel Score],MATCH(tblTeamSch[[#This Row],[Opponent]],tblTeamSch[Team],0)),"")</f>
        <v/>
      </c>
      <c r="Y1988" s="6" cm="1">
        <f t="array" ref="Y1988">IF(Y1987="Num",1,IF(Y1987="","",IF(Y1987+1&gt;TotalNumRegGames*2,"",Y1987+1)))</f>
        <v>1987</v>
      </c>
    </row>
    <row r="1989" spans="1:25" ht="13.35" customHeight="1" x14ac:dyDescent="0.3">
      <c r="A1989" s="6" cm="1">
        <f t="array" ref="A19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794</v>
      </c>
      <c r="B1989" s="6" cm="1">
        <f t="array" ref="B19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89" s="6">
        <f>IFERROR(INDEX([1]!tblSchedule[Week Game Scheduled],MATCH(tblTeamSch[[#This Row],[Game Num]],[1]!tblSchedule[GameNum],0)),"")</f>
        <v>6</v>
      </c>
      <c r="D1989" s="6">
        <f>IFERROR(INDEX([1]!tblSchedule[Round],MATCH(tblTeamSch[[#This Row],[Game Num]],[1]!tblSchedule[GameNum],0)),"")</f>
        <v>4</v>
      </c>
      <c r="E1989" s="6">
        <f>IFERROR(INDEX([1]!tblSchedule[Rnd Sch],MATCH(tblTeamSch[[#This Row],[Game Num]],[1]!tblSchedule[GameNum],0)),"")</f>
        <v>4</v>
      </c>
      <c r="F1989" s="6" t="str">
        <f>IFERROR(INDEX([1]!tblSchedule[DLC],MATCH(tblTeamSch[[#This Row],[Game Num]],[1]!tblSchedule[GameNum],0)),"")</f>
        <v>8G1A</v>
      </c>
      <c r="G1989" s="7" t="str">
        <f>IFERROR(INDEX([1]!tblSchedule[Facility],MATCH(tblTeamSch[[#This Row],[Game Num]],[1]!tblSchedule[GameNum],0)),"")</f>
        <v>St. Nicholas Academy Gym</v>
      </c>
      <c r="H1989" s="8">
        <f>IFERROR(INDEX([1]!tblSchedule[Game Date],MATCH(tblTeamSch[[#This Row],[Game Num]],[1]!tblSchedule[GameNum],0)),"")</f>
        <v>46032</v>
      </c>
      <c r="I1989" s="9">
        <f>IFERROR(INDEX([1]!tblSchedule[Game Time],MATCH(tblTeamSch[[#This Row],[Game Num]],[1]!tblSchedule[GameNum],0)),"")</f>
        <v>0.41666666666666669</v>
      </c>
      <c r="J1989" s="10" t="str">
        <f>IFERROR(INDEX([1]!tblTeams[Organization],MATCH(tblTeamSch[[#This Row],[Team]],[1]!tblTeams[Team],0)),"")</f>
        <v>St. Nicholas</v>
      </c>
      <c r="K1989" s="10" t="str">
        <f>IFERROR(INDEX([1]!tblOrg[Abbr],MATCH(tblTeamSch[[#This Row],[Org]],[1]!tblOrg[Organization],0)),"")</f>
        <v>Nich</v>
      </c>
      <c r="L1989" s="10" t="str">
        <f>IFERROR(INDEX(IF(tblTeamSch[[#This Row],[1vs2]]=1,[1]!tblSchedule[Team 1 Name],[1]!tblSchedule[Team 2 Name]),MATCH(tblTeamSch[[#This Row],[Game Num]],[1]!tblSchedule[GameNum],0)),"")</f>
        <v>St. Nicholas BB 8G #1</v>
      </c>
      <c r="M1989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1989" s="6"/>
      <c r="O1989" s="6"/>
      <c r="P1989" s="6"/>
      <c r="Q1989" s="6">
        <f>INDEX([1]!tblSchedule[Home Game],MATCH(tblTeamSch[[#This Row],[Game Num]],[1]!tblSchedule[GameNum],0))</f>
        <v>1</v>
      </c>
      <c r="R1989" s="7" t="e">
        <f>IF(COUNTIFS(tblTeamSch[Team],tblTeamSch[[#This Row],[Team]],#REF!,1)&gt;1,"Y","")</f>
        <v>#REF!</v>
      </c>
      <c r="S1989" s="6">
        <f>INDEX([1]!tblLoc[Score],MATCH(INDEX([1]!tblOrg[Loc],MATCH(tblTeamSch[[#This Row],[Org]],[1]!tblOrg[Organization],0)),[1]!tblLoc[Loc],0))</f>
        <v>10</v>
      </c>
      <c r="T1989" s="6" t="e">
        <f>INDEX([1]!tblLoc[Score],MATCH(INDEX([1]!tblOrg[Loc],MATCH(#REF!,[1]!tblOrg[Abbr],0)),[1]!tblLoc[Loc],0))</f>
        <v>#REF!</v>
      </c>
      <c r="U1989" s="6">
        <f>IFERROR(INDEX([1]!tblLoc[Score],MATCH(INDEX([1]!tblOrg[Loc],MATCH(INDEX(FacList,MATCH(tblTeamSch[[#This Row],[Facility]],INDEX(FacList,,1),0),3),[1]!tblOrg[Org Num],0)),[1]!tblLoc[Loc],0)),"")</f>
        <v>10</v>
      </c>
      <c r="V1989" s="6">
        <f>IF(OR(tblTeamSch[[#This Row],[Court]]="",tblTeamSch[[#This Row],[Home]]&gt;0),0,IF(tblTeamSch[[#This Row],[Court]]&lt;10,0,IF(tblTeamSch[[#This Row],[Home Court]]=10,0,10)))</f>
        <v>0</v>
      </c>
      <c r="W1989" s="6" t="e">
        <f>COUNTIFS(tblTeamSch[Travel Score for Game],10,tblTeamSch[Home],0,#REF!,#REF!)</f>
        <v>#REF!</v>
      </c>
      <c r="X1989" s="6" t="str">
        <f>IFERROR(INDEX(tblTeamSch[Overall Travel Score],MATCH(tblTeamSch[[#This Row],[Opponent]],tblTeamSch[Team],0)),"")</f>
        <v/>
      </c>
      <c r="Y1989" s="6" cm="1">
        <f t="array" ref="Y1989">IF(Y1988="Num",1,IF(Y1988="","",IF(Y1988+1&gt;TotalNumRegGames*2,"",Y1988+1)))</f>
        <v>1988</v>
      </c>
    </row>
    <row r="1990" spans="1:25" ht="13.35" customHeight="1" x14ac:dyDescent="0.3">
      <c r="A1990" s="6" cm="1">
        <f t="array" ref="A19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798</v>
      </c>
      <c r="B1990" s="6" cm="1">
        <f t="array" ref="B19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90" s="6">
        <f>IFERROR(INDEX([1]!tblSchedule[Week Game Scheduled],MATCH(tblTeamSch[[#This Row],[Game Num]],[1]!tblSchedule[GameNum],0)),"")</f>
        <v>7</v>
      </c>
      <c r="D1990" s="6">
        <f>IFERROR(INDEX([1]!tblSchedule[Round],MATCH(tblTeamSch[[#This Row],[Game Num]],[1]!tblSchedule[GameNum],0)),"")</f>
        <v>5</v>
      </c>
      <c r="E1990" s="6">
        <f>IFERROR(INDEX([1]!tblSchedule[Rnd Sch],MATCH(tblTeamSch[[#This Row],[Game Num]],[1]!tblSchedule[GameNum],0)),"")</f>
        <v>5</v>
      </c>
      <c r="F1990" s="6" t="str">
        <f>IFERROR(INDEX([1]!tblSchedule[DLC],MATCH(tblTeamSch[[#This Row],[Game Num]],[1]!tblSchedule[GameNum],0)),"")</f>
        <v>8G1A</v>
      </c>
      <c r="G1990" s="7" t="str">
        <f>IFERROR(INDEX([1]!tblSchedule[Facility],MATCH(tblTeamSch[[#This Row],[Game Num]],[1]!tblSchedule[GameNum],0)),"")</f>
        <v>St. Paul Gym</v>
      </c>
      <c r="H1990" s="8">
        <f>IFERROR(INDEX([1]!tblSchedule[Game Date],MATCH(tblTeamSch[[#This Row],[Game Num]],[1]!tblSchedule[GameNum],0)),"")</f>
        <v>46039</v>
      </c>
      <c r="I1990" s="9">
        <f>IFERROR(INDEX([1]!tblSchedule[Game Time],MATCH(tblTeamSch[[#This Row],[Game Num]],[1]!tblSchedule[GameNum],0)),"")</f>
        <v>0.375</v>
      </c>
      <c r="J1990" s="10" t="str">
        <f>IFERROR(INDEX([1]!tblTeams[Organization],MATCH(tblTeamSch[[#This Row],[Team]],[1]!tblTeams[Team],0)),"")</f>
        <v>St. Nicholas</v>
      </c>
      <c r="K1990" s="10" t="str">
        <f>IFERROR(INDEX([1]!tblOrg[Abbr],MATCH(tblTeamSch[[#This Row],[Org]],[1]!tblOrg[Organization],0)),"")</f>
        <v>Nich</v>
      </c>
      <c r="L1990" s="10" t="str">
        <f>IFERROR(INDEX(IF(tblTeamSch[[#This Row],[1vs2]]=1,[1]!tblSchedule[Team 1 Name],[1]!tblSchedule[Team 2 Name]),MATCH(tblTeamSch[[#This Row],[Game Num]],[1]!tblSchedule[GameNum],0)),"")</f>
        <v>St. Nicholas BB 8G #1</v>
      </c>
      <c r="M1990" s="10" t="str">
        <f>IFERROR(INDEX(IF(tblTeamSch[[#This Row],[1vs2]]=1,[1]!tblSchedule[Team 2 Name],[1]!tblSchedule[Team 1 Name]),MATCH(tblTeamSch[[#This Row],[Game Num]],[1]!tblSchedule[GameNum],0)),"")</f>
        <v>St Paul BB 8G#1</v>
      </c>
      <c r="N1990" s="6"/>
      <c r="O1990" s="6"/>
      <c r="P1990" s="6"/>
      <c r="Q1990" s="6">
        <f>INDEX([1]!tblSchedule[Home Game],MATCH(tblTeamSch[[#This Row],[Game Num]],[1]!tblSchedule[GameNum],0))</f>
        <v>1</v>
      </c>
      <c r="R1990" s="7" t="e">
        <f>IF(COUNTIFS(tblTeamSch[Team],tblTeamSch[[#This Row],[Team]],#REF!,1)&gt;1,"Y","")</f>
        <v>#REF!</v>
      </c>
      <c r="S1990" s="6">
        <f>INDEX([1]!tblLoc[Score],MATCH(INDEX([1]!tblOrg[Loc],MATCH(tblTeamSch[[#This Row],[Org]],[1]!tblOrg[Organization],0)),[1]!tblLoc[Loc],0))</f>
        <v>10</v>
      </c>
      <c r="T1990" s="6" t="e">
        <f>INDEX([1]!tblLoc[Score],MATCH(INDEX([1]!tblOrg[Loc],MATCH(#REF!,[1]!tblOrg[Abbr],0)),[1]!tblLoc[Loc],0))</f>
        <v>#REF!</v>
      </c>
      <c r="U1990" s="6">
        <f>IFERROR(INDEX([1]!tblLoc[Score],MATCH(INDEX([1]!tblOrg[Loc],MATCH(INDEX(FacList,MATCH(tblTeamSch[[#This Row],[Facility]],INDEX(FacList,,1),0),3),[1]!tblOrg[Org Num],0)),[1]!tblLoc[Loc],0)),"")</f>
        <v>10</v>
      </c>
      <c r="V1990" s="6">
        <f>IF(OR(tblTeamSch[[#This Row],[Court]]="",tblTeamSch[[#This Row],[Home]]&gt;0),0,IF(tblTeamSch[[#This Row],[Court]]&lt;10,0,IF(tblTeamSch[[#This Row],[Home Court]]=10,0,10)))</f>
        <v>0</v>
      </c>
      <c r="W1990" s="6" t="e">
        <f>COUNTIFS(tblTeamSch[Travel Score for Game],10,tblTeamSch[Home],0,#REF!,#REF!)</f>
        <v>#REF!</v>
      </c>
      <c r="X1990" s="6" t="str">
        <f>IFERROR(INDEX(tblTeamSch[Overall Travel Score],MATCH(tblTeamSch[[#This Row],[Opponent]],tblTeamSch[Team],0)),"")</f>
        <v/>
      </c>
      <c r="Y1990" s="6" cm="1">
        <f t="array" ref="Y1990">IF(Y1989="Num",1,IF(Y1989="","",IF(Y1989+1&gt;TotalNumRegGames*2,"",Y1989+1)))</f>
        <v>1989</v>
      </c>
    </row>
    <row r="1991" spans="1:25" ht="13.35" customHeight="1" x14ac:dyDescent="0.3">
      <c r="A1991" s="6" cm="1">
        <f t="array" ref="A19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802</v>
      </c>
      <c r="B1991" s="6" cm="1">
        <f t="array" ref="B19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91" s="6">
        <f>IFERROR(INDEX([1]!tblSchedule[Week Game Scheduled],MATCH(tblTeamSch[[#This Row],[Game Num]],[1]!tblSchedule[GameNum],0)),"")</f>
        <v>8</v>
      </c>
      <c r="D1991" s="6">
        <f>IFERROR(INDEX([1]!tblSchedule[Round],MATCH(tblTeamSch[[#This Row],[Game Num]],[1]!tblSchedule[GameNum],0)),"")</f>
        <v>6</v>
      </c>
      <c r="E1991" s="6">
        <f>IFERROR(INDEX([1]!tblSchedule[Rnd Sch],MATCH(tblTeamSch[[#This Row],[Game Num]],[1]!tblSchedule[GameNum],0)),"")</f>
        <v>6</v>
      </c>
      <c r="F1991" s="6" t="str">
        <f>IFERROR(INDEX([1]!tblSchedule[DLC],MATCH(tblTeamSch[[#This Row],[Game Num]],[1]!tblSchedule[GameNum],0)),"")</f>
        <v>8G1A</v>
      </c>
      <c r="G1991" s="7" t="str">
        <f>IFERROR(INDEX([1]!tblSchedule[Facility],MATCH(tblTeamSch[[#This Row],[Game Num]],[1]!tblSchedule[GameNum],0)),"")</f>
        <v>St. Nicholas Academy Gym</v>
      </c>
      <c r="H1991" s="8">
        <f>IFERROR(INDEX([1]!tblSchedule[Game Date],MATCH(tblTeamSch[[#This Row],[Game Num]],[1]!tblSchedule[GameNum],0)),"")</f>
        <v>46046</v>
      </c>
      <c r="I1991" s="9">
        <f>IFERROR(INDEX([1]!tblSchedule[Game Time],MATCH(tblTeamSch[[#This Row],[Game Num]],[1]!tblSchedule[GameNum],0)),"")</f>
        <v>0.375</v>
      </c>
      <c r="J1991" s="10" t="str">
        <f>IFERROR(INDEX([1]!tblTeams[Organization],MATCH(tblTeamSch[[#This Row],[Team]],[1]!tblTeams[Team],0)),"")</f>
        <v>St. Nicholas</v>
      </c>
      <c r="K1991" s="10" t="str">
        <f>IFERROR(INDEX([1]!tblOrg[Abbr],MATCH(tblTeamSch[[#This Row],[Org]],[1]!tblOrg[Organization],0)),"")</f>
        <v>Nich</v>
      </c>
      <c r="L1991" s="10" t="str">
        <f>IFERROR(INDEX(IF(tblTeamSch[[#This Row],[1vs2]]=1,[1]!tblSchedule[Team 1 Name],[1]!tblSchedule[Team 2 Name]),MATCH(tblTeamSch[[#This Row],[Game Num]],[1]!tblSchedule[GameNum],0)),"")</f>
        <v>St. Nicholas BB 8G #1</v>
      </c>
      <c r="M1991" s="10" t="str">
        <f>IFERROR(INDEX(IF(tblTeamSch[[#This Row],[1vs2]]=1,[1]!tblSchedule[Team 2 Name],[1]!tblSchedule[Team 1 Name]),MATCH(tblTeamSch[[#This Row],[Game Num]],[1]!tblSchedule[GameNum],0)),"")</f>
        <v>OLOL 7/8 GB #1</v>
      </c>
      <c r="N1991" s="6"/>
      <c r="O1991" s="6"/>
      <c r="P1991" s="6"/>
      <c r="Q1991" s="6">
        <f>INDEX([1]!tblSchedule[Home Game],MATCH(tblTeamSch[[#This Row],[Game Num]],[1]!tblSchedule[GameNum],0))</f>
        <v>1</v>
      </c>
      <c r="R1991" s="7" t="e">
        <f>IF(COUNTIFS(tblTeamSch[Team],tblTeamSch[[#This Row],[Team]],#REF!,1)&gt;1,"Y","")</f>
        <v>#REF!</v>
      </c>
      <c r="S1991" s="6">
        <f>INDEX([1]!tblLoc[Score],MATCH(INDEX([1]!tblOrg[Loc],MATCH(tblTeamSch[[#This Row],[Org]],[1]!tblOrg[Organization],0)),[1]!tblLoc[Loc],0))</f>
        <v>10</v>
      </c>
      <c r="T1991" s="6" t="e">
        <f>INDEX([1]!tblLoc[Score],MATCH(INDEX([1]!tblOrg[Loc],MATCH(#REF!,[1]!tblOrg[Abbr],0)),[1]!tblLoc[Loc],0))</f>
        <v>#REF!</v>
      </c>
      <c r="U1991" s="6">
        <f>IFERROR(INDEX([1]!tblLoc[Score],MATCH(INDEX([1]!tblOrg[Loc],MATCH(INDEX(FacList,MATCH(tblTeamSch[[#This Row],[Facility]],INDEX(FacList,,1),0),3),[1]!tblOrg[Org Num],0)),[1]!tblLoc[Loc],0)),"")</f>
        <v>10</v>
      </c>
      <c r="V1991" s="6">
        <f>IF(OR(tblTeamSch[[#This Row],[Court]]="",tblTeamSch[[#This Row],[Home]]&gt;0),0,IF(tblTeamSch[[#This Row],[Court]]&lt;10,0,IF(tblTeamSch[[#This Row],[Home Court]]=10,0,10)))</f>
        <v>0</v>
      </c>
      <c r="W1991" s="6" t="e">
        <f>COUNTIFS(tblTeamSch[Travel Score for Game],10,tblTeamSch[Home],0,#REF!,#REF!)</f>
        <v>#REF!</v>
      </c>
      <c r="X1991" s="6" t="str">
        <f>IFERROR(INDEX(tblTeamSch[Overall Travel Score],MATCH(tblTeamSch[[#This Row],[Opponent]],tblTeamSch[Team],0)),"")</f>
        <v/>
      </c>
      <c r="Y1991" s="6" cm="1">
        <f t="array" ref="Y1991">IF(Y1990="Num",1,IF(Y1990="","",IF(Y1990+1&gt;TotalNumRegGames*2,"",Y1990+1)))</f>
        <v>1990</v>
      </c>
    </row>
    <row r="1992" spans="1:25" ht="13.35" customHeight="1" x14ac:dyDescent="0.3">
      <c r="A1992" s="6" cm="1">
        <f t="array" ref="A19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806</v>
      </c>
      <c r="B1992" s="6" cm="1">
        <f t="array" ref="B19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92" s="6">
        <f>IFERROR(INDEX([1]!tblSchedule[Week Game Scheduled],MATCH(tblTeamSch[[#This Row],[Game Num]],[1]!tblSchedule[GameNum],0)),"")</f>
        <v>9</v>
      </c>
      <c r="D1992" s="6">
        <f>IFERROR(INDEX([1]!tblSchedule[Round],MATCH(tblTeamSch[[#This Row],[Game Num]],[1]!tblSchedule[GameNum],0)),"")</f>
        <v>7</v>
      </c>
      <c r="E1992" s="6">
        <f>IFERROR(INDEX([1]!tblSchedule[Rnd Sch],MATCH(tblTeamSch[[#This Row],[Game Num]],[1]!tblSchedule[GameNum],0)),"")</f>
        <v>7</v>
      </c>
      <c r="F1992" s="6" t="str">
        <f>IFERROR(INDEX([1]!tblSchedule[DLC],MATCH(tblTeamSch[[#This Row],[Game Num]],[1]!tblSchedule[GameNum],0)),"")</f>
        <v>8G1A</v>
      </c>
      <c r="G1992" s="7" t="str">
        <f>IFERROR(INDEX([1]!tblSchedule[Facility],MATCH(tblTeamSch[[#This Row],[Game Num]],[1]!tblSchedule[GameNum],0)),"")</f>
        <v>Saint Bernard Parish Hall</v>
      </c>
      <c r="H1992" s="8">
        <f>IFERROR(INDEX([1]!tblSchedule[Game Date],MATCH(tblTeamSch[[#This Row],[Game Num]],[1]!tblSchedule[GameNum],0)),"")</f>
        <v>46053</v>
      </c>
      <c r="I1992" s="9">
        <f>IFERROR(INDEX([1]!tblSchedule[Game Time],MATCH(tblTeamSch[[#This Row],[Game Num]],[1]!tblSchedule[GameNum],0)),"")</f>
        <v>0.41666666666666669</v>
      </c>
      <c r="J1992" s="10" t="str">
        <f>IFERROR(INDEX([1]!tblTeams[Organization],MATCH(tblTeamSch[[#This Row],[Team]],[1]!tblTeams[Team],0)),"")</f>
        <v>St. Nicholas</v>
      </c>
      <c r="K1992" s="10" t="str">
        <f>IFERROR(INDEX([1]!tblOrg[Abbr],MATCH(tblTeamSch[[#This Row],[Org]],[1]!tblOrg[Organization],0)),"")</f>
        <v>Nich</v>
      </c>
      <c r="L1992" s="10" t="str">
        <f>IFERROR(INDEX(IF(tblTeamSch[[#This Row],[1vs2]]=1,[1]!tblSchedule[Team 1 Name],[1]!tblSchedule[Team 2 Name]),MATCH(tblTeamSch[[#This Row],[Game Num]],[1]!tblSchedule[GameNum],0)),"")</f>
        <v>St. Nicholas BB 8G #1</v>
      </c>
      <c r="M1992" s="10" t="str">
        <f>IFERROR(INDEX(IF(tblTeamSch[[#This Row],[1vs2]]=1,[1]!tblSchedule[Team 2 Name],[1]!tblSchedule[Team 1 Name]),MATCH(tblTeamSch[[#This Row],[Game Num]],[1]!tblSchedule[GameNum],0)),"")</f>
        <v>St Bernard BB 8G#1</v>
      </c>
      <c r="N1992" s="6"/>
      <c r="O1992" s="6"/>
      <c r="P1992" s="6"/>
      <c r="Q1992" s="6">
        <f>INDEX([1]!tblSchedule[Home Game],MATCH(tblTeamSch[[#This Row],[Game Num]],[1]!tblSchedule[GameNum],0))</f>
        <v>1</v>
      </c>
      <c r="R1992" s="7" t="e">
        <f>IF(COUNTIFS(tblTeamSch[Team],tblTeamSch[[#This Row],[Team]],#REF!,1)&gt;1,"Y","")</f>
        <v>#REF!</v>
      </c>
      <c r="S1992" s="6">
        <f>INDEX([1]!tblLoc[Score],MATCH(INDEX([1]!tblOrg[Loc],MATCH(tblTeamSch[[#This Row],[Org]],[1]!tblOrg[Organization],0)),[1]!tblLoc[Loc],0))</f>
        <v>10</v>
      </c>
      <c r="T1992" s="6" t="e">
        <f>INDEX([1]!tblLoc[Score],MATCH(INDEX([1]!tblOrg[Loc],MATCH(#REF!,[1]!tblOrg[Abbr],0)),[1]!tblLoc[Loc],0))</f>
        <v>#REF!</v>
      </c>
      <c r="U1992" s="6">
        <f>IFERROR(INDEX([1]!tblLoc[Score],MATCH(INDEX([1]!tblOrg[Loc],MATCH(INDEX(FacList,MATCH(tblTeamSch[[#This Row],[Facility]],INDEX(FacList,,1),0),3),[1]!tblOrg[Org Num],0)),[1]!tblLoc[Loc],0)),"")</f>
        <v>7</v>
      </c>
      <c r="V1992" s="6">
        <f>IF(OR(tblTeamSch[[#This Row],[Court]]="",tblTeamSch[[#This Row],[Home]]&gt;0),0,IF(tblTeamSch[[#This Row],[Court]]&lt;10,0,IF(tblTeamSch[[#This Row],[Home Court]]=10,0,10)))</f>
        <v>0</v>
      </c>
      <c r="W1992" s="6" t="e">
        <f>COUNTIFS(tblTeamSch[Travel Score for Game],10,tblTeamSch[Home],0,#REF!,#REF!)</f>
        <v>#REF!</v>
      </c>
      <c r="X1992" s="6" t="str">
        <f>IFERROR(INDEX(tblTeamSch[Overall Travel Score],MATCH(tblTeamSch[[#This Row],[Opponent]],tblTeamSch[Team],0)),"")</f>
        <v/>
      </c>
      <c r="Y1992" s="6" cm="1">
        <f t="array" ref="Y1992">IF(Y1991="Num",1,IF(Y1991="","",IF(Y1991+1&gt;TotalNumRegGames*2,"",Y1991+1)))</f>
        <v>1991</v>
      </c>
    </row>
    <row r="1993" spans="1:25" ht="13.35" customHeight="1" x14ac:dyDescent="0.3">
      <c r="A1993" s="6" cm="1">
        <f t="array" ref="A19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456</v>
      </c>
      <c r="B1993" s="6" cm="1">
        <f t="array" ref="B19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3" s="6">
        <f>IFERROR(INDEX([1]!tblSchedule[Week Game Scheduled],MATCH(tblTeamSch[[#This Row],[Game Num]],[1]!tblSchedule[GameNum],0)),"")</f>
        <v>49</v>
      </c>
      <c r="D1993" s="6">
        <f>IFERROR(INDEX([1]!tblSchedule[Round],MATCH(tblTeamSch[[#This Row],[Game Num]],[1]!tblSchedule[GameNum],0)),"")</f>
        <v>1</v>
      </c>
      <c r="E1993" s="6">
        <f>IFERROR(INDEX([1]!tblSchedule[Rnd Sch],MATCH(tblTeamSch[[#This Row],[Game Num]],[1]!tblSchedule[GameNum],0)),"")</f>
        <v>1</v>
      </c>
      <c r="F1993" s="6" t="str">
        <f>IFERROR(INDEX([1]!tblSchedule[DLC],MATCH(tblTeamSch[[#This Row],[Game Num]],[1]!tblSchedule[GameNum],0)),"")</f>
        <v>4B1AA</v>
      </c>
      <c r="G1993" s="7" t="str">
        <f>IFERROR(INDEX([1]!tblSchedule[Facility],MATCH(tblTeamSch[[#This Row],[Game Num]],[1]!tblSchedule[GameNum],0)),"")</f>
        <v>St. Patrick's Celtic Center</v>
      </c>
      <c r="H1993" s="8">
        <f>IFERROR(INDEX([1]!tblSchedule[Game Date],MATCH(tblTeamSch[[#This Row],[Game Num]],[1]!tblSchedule[GameNum],0)),"")</f>
        <v>45997</v>
      </c>
      <c r="I1993" s="9">
        <f>IFERROR(INDEX([1]!tblSchedule[Game Time],MATCH(tblTeamSch[[#This Row],[Game Num]],[1]!tblSchedule[GameNum],0)),"")</f>
        <v>0.54166666666666663</v>
      </c>
      <c r="J1993" s="10" t="str">
        <f>IFERROR(INDEX([1]!tblTeams[Organization],MATCH(tblTeamSch[[#This Row],[Team]],[1]!tblTeams[Team],0)),"")</f>
        <v>St. Patrick</v>
      </c>
      <c r="K1993" s="10" t="str">
        <f>IFERROR(INDEX([1]!tblOrg[Abbr],MATCH(tblTeamSch[[#This Row],[Org]],[1]!tblOrg[Organization],0)),"")</f>
        <v>Pat</v>
      </c>
      <c r="L1993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3" s="10" t="str">
        <f>IFERROR(INDEX(IF(tblTeamSch[[#This Row],[1vs2]]=1,[1]!tblSchedule[Team 2 Name],[1]!tblSchedule[Team 1 Name]),MATCH(tblTeamSch[[#This Row],[Game Num]],[1]!tblSchedule[GameNum],0)),"")</f>
        <v>St. Raphael BB 4B #1</v>
      </c>
      <c r="N1993" s="6"/>
      <c r="O1993" s="6"/>
      <c r="P1993" s="6"/>
      <c r="Q1993" s="6">
        <f>INDEX([1]!tblSchedule[Home Game],MATCH(tblTeamSch[[#This Row],[Game Num]],[1]!tblSchedule[GameNum],0))</f>
        <v>1</v>
      </c>
      <c r="R1993" s="7" t="e">
        <f>IF(COUNTIFS(tblTeamSch[Team],tblTeamSch[[#This Row],[Team]],#REF!,1)&gt;1,"Y","")</f>
        <v>#REF!</v>
      </c>
      <c r="S1993" s="6">
        <f>INDEX([1]!tblLoc[Score],MATCH(INDEX([1]!tblOrg[Loc],MATCH(tblTeamSch[[#This Row],[Org]],[1]!tblOrg[Organization],0)),[1]!tblLoc[Loc],0))</f>
        <v>4</v>
      </c>
      <c r="T1993" s="6" t="e">
        <f>INDEX([1]!tblLoc[Score],MATCH(INDEX([1]!tblOrg[Loc],MATCH(#REF!,[1]!tblOrg[Abbr],0)),[1]!tblLoc[Loc],0))</f>
        <v>#REF!</v>
      </c>
      <c r="U1993" s="6">
        <f>IFERROR(INDEX([1]!tblLoc[Score],MATCH(INDEX([1]!tblOrg[Loc],MATCH(INDEX(FacList,MATCH(tblTeamSch[[#This Row],[Facility]],INDEX(FacList,,1),0),3),[1]!tblOrg[Org Num],0)),[1]!tblLoc[Loc],0)),"")</f>
        <v>4</v>
      </c>
      <c r="V1993" s="6">
        <f>IF(OR(tblTeamSch[[#This Row],[Court]]="",tblTeamSch[[#This Row],[Home]]&gt;0),0,IF(tblTeamSch[[#This Row],[Court]]&lt;10,0,IF(tblTeamSch[[#This Row],[Home Court]]=10,0,10)))</f>
        <v>0</v>
      </c>
      <c r="W1993" s="6" t="e">
        <f>COUNTIFS(tblTeamSch[Travel Score for Game],10,tblTeamSch[Home],0,#REF!,#REF!)</f>
        <v>#REF!</v>
      </c>
      <c r="X1993" s="6" t="str">
        <f>IFERROR(INDEX(tblTeamSch[Overall Travel Score],MATCH(tblTeamSch[[#This Row],[Opponent]],tblTeamSch[Team],0)),"")</f>
        <v/>
      </c>
      <c r="Y1993" s="6" cm="1">
        <f t="array" ref="Y1993">IF(Y1992="Num",1,IF(Y1992="","",IF(Y1992+1&gt;TotalNumRegGames*2,"",Y1992+1)))</f>
        <v>1992</v>
      </c>
    </row>
    <row r="1994" spans="1:25" ht="13.35" customHeight="1" x14ac:dyDescent="0.3">
      <c r="A1994" s="6" cm="1">
        <f t="array" ref="A19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460</v>
      </c>
      <c r="B1994" s="6" cm="1">
        <f t="array" ref="B19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4" s="6">
        <f>IFERROR(INDEX([1]!tblSchedule[Week Game Scheduled],MATCH(tblTeamSch[[#This Row],[Game Num]],[1]!tblSchedule[GameNum],0)),"")</f>
        <v>50</v>
      </c>
      <c r="D1994" s="6">
        <f>IFERROR(INDEX([1]!tblSchedule[Round],MATCH(tblTeamSch[[#This Row],[Game Num]],[1]!tblSchedule[GameNum],0)),"")</f>
        <v>2</v>
      </c>
      <c r="E1994" s="6">
        <f>IFERROR(INDEX([1]!tblSchedule[Rnd Sch],MATCH(tblTeamSch[[#This Row],[Game Num]],[1]!tblSchedule[GameNum],0)),"")</f>
        <v>2</v>
      </c>
      <c r="F1994" s="6" t="str">
        <f>IFERROR(INDEX([1]!tblSchedule[DLC],MATCH(tblTeamSch[[#This Row],[Game Num]],[1]!tblSchedule[GameNum],0)),"")</f>
        <v>4B1AA</v>
      </c>
      <c r="G1994" s="7" t="str">
        <f>IFERROR(INDEX([1]!tblSchedule[Facility],MATCH(tblTeamSch[[#This Row],[Game Num]],[1]!tblSchedule[GameNum],0)),"")</f>
        <v>St. Gabriel Multi-Purpose Building</v>
      </c>
      <c r="H1994" s="8">
        <f>IFERROR(INDEX([1]!tblSchedule[Game Date],MATCH(tblTeamSch[[#This Row],[Game Num]],[1]!tblSchedule[GameNum],0)),"")</f>
        <v>46004</v>
      </c>
      <c r="I1994" s="9">
        <f>IFERROR(INDEX([1]!tblSchedule[Game Time],MATCH(tblTeamSch[[#This Row],[Game Num]],[1]!tblSchedule[GameNum],0)),"")</f>
        <v>0.5</v>
      </c>
      <c r="J1994" s="10" t="str">
        <f>IFERROR(INDEX([1]!tblTeams[Organization],MATCH(tblTeamSch[[#This Row],[Team]],[1]!tblTeams[Team],0)),"")</f>
        <v>St. Patrick</v>
      </c>
      <c r="K1994" s="10" t="str">
        <f>IFERROR(INDEX([1]!tblOrg[Abbr],MATCH(tblTeamSch[[#This Row],[Org]],[1]!tblOrg[Organization],0)),"")</f>
        <v>Pat</v>
      </c>
      <c r="L1994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4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1994" s="6"/>
      <c r="O1994" s="6"/>
      <c r="P1994" s="6"/>
      <c r="Q1994" s="6">
        <f>INDEX([1]!tblSchedule[Home Game],MATCH(tblTeamSch[[#This Row],[Game Num]],[1]!tblSchedule[GameNum],0))</f>
        <v>1</v>
      </c>
      <c r="R1994" s="7" t="e">
        <f>IF(COUNTIFS(tblTeamSch[Team],tblTeamSch[[#This Row],[Team]],#REF!,1)&gt;1,"Y","")</f>
        <v>#REF!</v>
      </c>
      <c r="S1994" s="6">
        <f>INDEX([1]!tblLoc[Score],MATCH(INDEX([1]!tblOrg[Loc],MATCH(tblTeamSch[[#This Row],[Org]],[1]!tblOrg[Organization],0)),[1]!tblLoc[Loc],0))</f>
        <v>4</v>
      </c>
      <c r="T1994" s="6" t="e">
        <f>INDEX([1]!tblLoc[Score],MATCH(INDEX([1]!tblOrg[Loc],MATCH(#REF!,[1]!tblOrg[Abbr],0)),[1]!tblLoc[Loc],0))</f>
        <v>#REF!</v>
      </c>
      <c r="U1994" s="6">
        <f>IFERROR(INDEX([1]!tblLoc[Score],MATCH(INDEX([1]!tblOrg[Loc],MATCH(INDEX(FacList,MATCH(tblTeamSch[[#This Row],[Facility]],INDEX(FacList,,1),0),3),[1]!tblOrg[Org Num],0)),[1]!tblLoc[Loc],0)),"")</f>
        <v>7</v>
      </c>
      <c r="V1994" s="6">
        <f>IF(OR(tblTeamSch[[#This Row],[Court]]="",tblTeamSch[[#This Row],[Home]]&gt;0),0,IF(tblTeamSch[[#This Row],[Court]]&lt;10,0,IF(tblTeamSch[[#This Row],[Home Court]]=10,0,10)))</f>
        <v>0</v>
      </c>
      <c r="W1994" s="6" t="e">
        <f>COUNTIFS(tblTeamSch[Travel Score for Game],10,tblTeamSch[Home],0,#REF!,#REF!)</f>
        <v>#REF!</v>
      </c>
      <c r="X1994" s="6" t="str">
        <f>IFERROR(INDEX(tblTeamSch[Overall Travel Score],MATCH(tblTeamSch[[#This Row],[Opponent]],tblTeamSch[Team],0)),"")</f>
        <v/>
      </c>
      <c r="Y1994" s="6" cm="1">
        <f t="array" ref="Y1994">IF(Y1993="Num",1,IF(Y1993="","",IF(Y1993+1&gt;TotalNumRegGames*2,"",Y1993+1)))</f>
        <v>1993</v>
      </c>
    </row>
    <row r="1995" spans="1:25" ht="13.35" customHeight="1" x14ac:dyDescent="0.3">
      <c r="A1995" s="6" cm="1">
        <f t="array" ref="A19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467</v>
      </c>
      <c r="B1995" s="6" cm="1">
        <f t="array" ref="B19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5" s="6">
        <f>IFERROR(INDEX([1]!tblSchedule[Week Game Scheduled],MATCH(tblTeamSch[[#This Row],[Game Num]],[1]!tblSchedule[GameNum],0)),"")</f>
        <v>5</v>
      </c>
      <c r="D1995" s="6">
        <f>IFERROR(INDEX([1]!tblSchedule[Round],MATCH(tblTeamSch[[#This Row],[Game Num]],[1]!tblSchedule[GameNum],0)),"")</f>
        <v>3</v>
      </c>
      <c r="E1995" s="6">
        <f>IFERROR(INDEX([1]!tblSchedule[Rnd Sch],MATCH(tblTeamSch[[#This Row],[Game Num]],[1]!tblSchedule[GameNum],0)),"")</f>
        <v>3</v>
      </c>
      <c r="F1995" s="6" t="str">
        <f>IFERROR(INDEX([1]!tblSchedule[DLC],MATCH(tblTeamSch[[#This Row],[Game Num]],[1]!tblSchedule[GameNum],0)),"")</f>
        <v>4B1AA</v>
      </c>
      <c r="G1995" s="7" t="str">
        <f>IFERROR(INDEX([1]!tblSchedule[Facility],MATCH(tblTeamSch[[#This Row],[Game Num]],[1]!tblSchedule[GameNum],0)),"")</f>
        <v>St. Patrick's Celtic Center</v>
      </c>
      <c r="H1995" s="8">
        <f>IFERROR(INDEX([1]!tblSchedule[Game Date],MATCH(tblTeamSch[[#This Row],[Game Num]],[1]!tblSchedule[GameNum],0)),"")</f>
        <v>46025</v>
      </c>
      <c r="I1995" s="9">
        <f>IFERROR(INDEX([1]!tblSchedule[Game Time],MATCH(tblTeamSch[[#This Row],[Game Num]],[1]!tblSchedule[GameNum],0)),"")</f>
        <v>0.45833333333333331</v>
      </c>
      <c r="J1995" s="10" t="str">
        <f>IFERROR(INDEX([1]!tblTeams[Organization],MATCH(tblTeamSch[[#This Row],[Team]],[1]!tblTeams[Team],0)),"")</f>
        <v>St. Patrick</v>
      </c>
      <c r="K1995" s="10" t="str">
        <f>IFERROR(INDEX([1]!tblOrg[Abbr],MATCH(tblTeamSch[[#This Row],[Org]],[1]!tblOrg[Organization],0)),"")</f>
        <v>Pat</v>
      </c>
      <c r="L1995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5" s="10" t="str">
        <f>IFERROR(INDEX(IF(tblTeamSch[[#This Row],[1vs2]]=1,[1]!tblSchedule[Team 2 Name],[1]!tblSchedule[Team 1 Name]),MATCH(tblTeamSch[[#This Row],[Game Num]],[1]!tblSchedule[GameNum],0)),"")</f>
        <v>Holy Spirit BBB 4#1</v>
      </c>
      <c r="N1995" s="6"/>
      <c r="O1995" s="6"/>
      <c r="P1995" s="6"/>
      <c r="Q1995" s="6">
        <f>INDEX([1]!tblSchedule[Home Game],MATCH(tblTeamSch[[#This Row],[Game Num]],[1]!tblSchedule[GameNum],0))</f>
        <v>1</v>
      </c>
      <c r="R1995" s="7" t="e">
        <f>IF(COUNTIFS(tblTeamSch[Team],tblTeamSch[[#This Row],[Team]],#REF!,1)&gt;1,"Y","")</f>
        <v>#REF!</v>
      </c>
      <c r="S1995" s="6">
        <f>INDEX([1]!tblLoc[Score],MATCH(INDEX([1]!tblOrg[Loc],MATCH(tblTeamSch[[#This Row],[Org]],[1]!tblOrg[Organization],0)),[1]!tblLoc[Loc],0))</f>
        <v>4</v>
      </c>
      <c r="T1995" s="6" t="e">
        <f>INDEX([1]!tblLoc[Score],MATCH(INDEX([1]!tblOrg[Loc],MATCH(#REF!,[1]!tblOrg[Abbr],0)),[1]!tblLoc[Loc],0))</f>
        <v>#REF!</v>
      </c>
      <c r="U1995" s="6">
        <f>IFERROR(INDEX([1]!tblLoc[Score],MATCH(INDEX([1]!tblOrg[Loc],MATCH(INDEX(FacList,MATCH(tblTeamSch[[#This Row],[Facility]],INDEX(FacList,,1),0),3),[1]!tblOrg[Org Num],0)),[1]!tblLoc[Loc],0)),"")</f>
        <v>4</v>
      </c>
      <c r="V1995" s="6">
        <f>IF(OR(tblTeamSch[[#This Row],[Court]]="",tblTeamSch[[#This Row],[Home]]&gt;0),0,IF(tblTeamSch[[#This Row],[Court]]&lt;10,0,IF(tblTeamSch[[#This Row],[Home Court]]=10,0,10)))</f>
        <v>0</v>
      </c>
      <c r="W1995" s="6" t="e">
        <f>COUNTIFS(tblTeamSch[Travel Score for Game],10,tblTeamSch[Home],0,#REF!,#REF!)</f>
        <v>#REF!</v>
      </c>
      <c r="X1995" s="6" t="str">
        <f>IFERROR(INDEX(tblTeamSch[Overall Travel Score],MATCH(tblTeamSch[[#This Row],[Opponent]],tblTeamSch[Team],0)),"")</f>
        <v/>
      </c>
      <c r="Y1995" s="6" cm="1">
        <f t="array" ref="Y1995">IF(Y1994="Num",1,IF(Y1994="","",IF(Y1994+1&gt;TotalNumRegGames*2,"",Y1994+1)))</f>
        <v>1994</v>
      </c>
    </row>
    <row r="1996" spans="1:25" ht="13.35" customHeight="1" x14ac:dyDescent="0.3">
      <c r="A1996" s="6" cm="1">
        <f t="array" ref="A19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473</v>
      </c>
      <c r="B1996" s="6" cm="1">
        <f t="array" ref="B19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6" s="6">
        <f>IFERROR(INDEX([1]!tblSchedule[Week Game Scheduled],MATCH(tblTeamSch[[#This Row],[Game Num]],[1]!tblSchedule[GameNum],0)),"")</f>
        <v>6</v>
      </c>
      <c r="D1996" s="6">
        <f>IFERROR(INDEX([1]!tblSchedule[Round],MATCH(tblTeamSch[[#This Row],[Game Num]],[1]!tblSchedule[GameNum],0)),"")</f>
        <v>4</v>
      </c>
      <c r="E1996" s="6">
        <f>IFERROR(INDEX([1]!tblSchedule[Rnd Sch],MATCH(tblTeamSch[[#This Row],[Game Num]],[1]!tblSchedule[GameNum],0)),"")</f>
        <v>4</v>
      </c>
      <c r="F1996" s="6" t="str">
        <f>IFERROR(INDEX([1]!tblSchedule[DLC],MATCH(tblTeamSch[[#This Row],[Game Num]],[1]!tblSchedule[GameNum],0)),"")</f>
        <v>4B1AA</v>
      </c>
      <c r="G1996" s="7" t="str">
        <f>IFERROR(INDEX([1]!tblSchedule[Facility],MATCH(tblTeamSch[[#This Row],[Game Num]],[1]!tblSchedule[GameNum],0)),"")</f>
        <v>St. Patrick's Celtic Center</v>
      </c>
      <c r="H1996" s="8">
        <f>IFERROR(INDEX([1]!tblSchedule[Game Date],MATCH(tblTeamSch[[#This Row],[Game Num]],[1]!tblSchedule[GameNum],0)),"")</f>
        <v>46032</v>
      </c>
      <c r="I1996" s="9">
        <f>IFERROR(INDEX([1]!tblSchedule[Game Time],MATCH(tblTeamSch[[#This Row],[Game Num]],[1]!tblSchedule[GameNum],0)),"")</f>
        <v>0.54166666666666663</v>
      </c>
      <c r="J1996" s="10" t="str">
        <f>IFERROR(INDEX([1]!tblTeams[Organization],MATCH(tblTeamSch[[#This Row],[Team]],[1]!tblTeams[Team],0)),"")</f>
        <v>St. Patrick</v>
      </c>
      <c r="K1996" s="10" t="str">
        <f>IFERROR(INDEX([1]!tblOrg[Abbr],MATCH(tblTeamSch[[#This Row],[Org]],[1]!tblOrg[Organization],0)),"")</f>
        <v>Pat</v>
      </c>
      <c r="L1996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6" s="10" t="str">
        <f>IFERROR(INDEX(IF(tblTeamSch[[#This Row],[1vs2]]=1,[1]!tblSchedule[Team 2 Name],[1]!tblSchedule[Team 1 Name]),MATCH(tblTeamSch[[#This Row],[Game Num]],[1]!tblSchedule[GameNum],0)),"")</f>
        <v>SHMS BB 4B#1</v>
      </c>
      <c r="N1996" s="6"/>
      <c r="O1996" s="6"/>
      <c r="P1996" s="6"/>
      <c r="Q1996" s="6">
        <f>INDEX([1]!tblSchedule[Home Game],MATCH(tblTeamSch[[#This Row],[Game Num]],[1]!tblSchedule[GameNum],0))</f>
        <v>1</v>
      </c>
      <c r="R1996" s="7" t="e">
        <f>IF(COUNTIFS(tblTeamSch[Team],tblTeamSch[[#This Row],[Team]],#REF!,1)&gt;1,"Y","")</f>
        <v>#REF!</v>
      </c>
      <c r="S1996" s="6">
        <f>INDEX([1]!tblLoc[Score],MATCH(INDEX([1]!tblOrg[Loc],MATCH(tblTeamSch[[#This Row],[Org]],[1]!tblOrg[Organization],0)),[1]!tblLoc[Loc],0))</f>
        <v>4</v>
      </c>
      <c r="T1996" s="6" t="e">
        <f>INDEX([1]!tblLoc[Score],MATCH(INDEX([1]!tblOrg[Loc],MATCH(#REF!,[1]!tblOrg[Abbr],0)),[1]!tblLoc[Loc],0))</f>
        <v>#REF!</v>
      </c>
      <c r="U1996" s="6">
        <f>IFERROR(INDEX([1]!tblLoc[Score],MATCH(INDEX([1]!tblOrg[Loc],MATCH(INDEX(FacList,MATCH(tblTeamSch[[#This Row],[Facility]],INDEX(FacList,,1),0),3),[1]!tblOrg[Org Num],0)),[1]!tblLoc[Loc],0)),"")</f>
        <v>4</v>
      </c>
      <c r="V1996" s="6">
        <f>IF(OR(tblTeamSch[[#This Row],[Court]]="",tblTeamSch[[#This Row],[Home]]&gt;0),0,IF(tblTeamSch[[#This Row],[Court]]&lt;10,0,IF(tblTeamSch[[#This Row],[Home Court]]=10,0,10)))</f>
        <v>0</v>
      </c>
      <c r="W1996" s="6" t="e">
        <f>COUNTIFS(tblTeamSch[Travel Score for Game],10,tblTeamSch[Home],0,#REF!,#REF!)</f>
        <v>#REF!</v>
      </c>
      <c r="X1996" s="6" t="str">
        <f>IFERROR(INDEX(tblTeamSch[Overall Travel Score],MATCH(tblTeamSch[[#This Row],[Opponent]],tblTeamSch[Team],0)),"")</f>
        <v/>
      </c>
      <c r="Y1996" s="6" cm="1">
        <f t="array" ref="Y1996">IF(Y1995="Num",1,IF(Y1995="","",IF(Y1995+1&gt;TotalNumRegGames*2,"",Y1995+1)))</f>
        <v>1995</v>
      </c>
    </row>
    <row r="1997" spans="1:25" ht="13.35" customHeight="1" x14ac:dyDescent="0.3">
      <c r="A1997" s="6" cm="1">
        <f t="array" ref="A19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483</v>
      </c>
      <c r="B1997" s="6" cm="1">
        <f t="array" ref="B19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97" s="6">
        <f>IFERROR(INDEX([1]!tblSchedule[Week Game Scheduled],MATCH(tblTeamSch[[#This Row],[Game Num]],[1]!tblSchedule[GameNum],0)),"")</f>
        <v>7</v>
      </c>
      <c r="D1997" s="6">
        <f>IFERROR(INDEX([1]!tblSchedule[Round],MATCH(tblTeamSch[[#This Row],[Game Num]],[1]!tblSchedule[GameNum],0)),"")</f>
        <v>5</v>
      </c>
      <c r="E1997" s="6">
        <f>IFERROR(INDEX([1]!tblSchedule[Rnd Sch],MATCH(tblTeamSch[[#This Row],[Game Num]],[1]!tblSchedule[GameNum],0)),"")</f>
        <v>5</v>
      </c>
      <c r="F1997" s="6" t="str">
        <f>IFERROR(INDEX([1]!tblSchedule[DLC],MATCH(tblTeamSch[[#This Row],[Game Num]],[1]!tblSchedule[GameNum],0)),"")</f>
        <v>4B1AA</v>
      </c>
      <c r="G1997" s="7" t="str">
        <f>IFERROR(INDEX([1]!tblSchedule[Facility],MATCH(tblTeamSch[[#This Row],[Game Num]],[1]!tblSchedule[GameNum],0)),"")</f>
        <v>St. Patrick's Celtic Center</v>
      </c>
      <c r="H1997" s="8">
        <f>IFERROR(INDEX([1]!tblSchedule[Game Date],MATCH(tblTeamSch[[#This Row],[Game Num]],[1]!tblSchedule[GameNum],0)),"")</f>
        <v>46039</v>
      </c>
      <c r="I1997" s="9">
        <f>IFERROR(INDEX([1]!tblSchedule[Game Time],MATCH(tblTeamSch[[#This Row],[Game Num]],[1]!tblSchedule[GameNum],0)),"")</f>
        <v>0.5</v>
      </c>
      <c r="J1997" s="10" t="str">
        <f>IFERROR(INDEX([1]!tblTeams[Organization],MATCH(tblTeamSch[[#This Row],[Team]],[1]!tblTeams[Team],0)),"")</f>
        <v>St. Patrick</v>
      </c>
      <c r="K1997" s="10" t="str">
        <f>IFERROR(INDEX([1]!tblOrg[Abbr],MATCH(tblTeamSch[[#This Row],[Org]],[1]!tblOrg[Organization],0)),"")</f>
        <v>Pat</v>
      </c>
      <c r="L1997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7" s="10" t="str">
        <f>IFERROR(INDEX(IF(tblTeamSch[[#This Row],[1vs2]]=1,[1]!tblSchedule[Team 2 Name],[1]!tblSchedule[Team 1 Name]),MATCH(tblTeamSch[[#This Row],[Game Num]],[1]!tblSchedule[GameNum],0)),"")</f>
        <v>Holy Trinity BB 3/4B #1</v>
      </c>
      <c r="N1997" s="6"/>
      <c r="O1997" s="6"/>
      <c r="P1997" s="6"/>
      <c r="Q1997" s="6">
        <f>INDEX([1]!tblSchedule[Home Game],MATCH(tblTeamSch[[#This Row],[Game Num]],[1]!tblSchedule[GameNum],0))</f>
        <v>1</v>
      </c>
      <c r="R1997" s="7" t="e">
        <f>IF(COUNTIFS(tblTeamSch[Team],tblTeamSch[[#This Row],[Team]],#REF!,1)&gt;1,"Y","")</f>
        <v>#REF!</v>
      </c>
      <c r="S1997" s="6">
        <f>INDEX([1]!tblLoc[Score],MATCH(INDEX([1]!tblOrg[Loc],MATCH(tblTeamSch[[#This Row],[Org]],[1]!tblOrg[Organization],0)),[1]!tblLoc[Loc],0))</f>
        <v>4</v>
      </c>
      <c r="T1997" s="6" t="e">
        <f>INDEX([1]!tblLoc[Score],MATCH(INDEX([1]!tblOrg[Loc],MATCH(#REF!,[1]!tblOrg[Abbr],0)),[1]!tblLoc[Loc],0))</f>
        <v>#REF!</v>
      </c>
      <c r="U1997" s="6">
        <f>IFERROR(INDEX([1]!tblLoc[Score],MATCH(INDEX([1]!tblOrg[Loc],MATCH(INDEX(FacList,MATCH(tblTeamSch[[#This Row],[Facility]],INDEX(FacList,,1),0),3),[1]!tblOrg[Org Num],0)),[1]!tblLoc[Loc],0)),"")</f>
        <v>4</v>
      </c>
      <c r="V1997" s="6">
        <f>IF(OR(tblTeamSch[[#This Row],[Court]]="",tblTeamSch[[#This Row],[Home]]&gt;0),0,IF(tblTeamSch[[#This Row],[Court]]&lt;10,0,IF(tblTeamSch[[#This Row],[Home Court]]=10,0,10)))</f>
        <v>0</v>
      </c>
      <c r="W1997" s="6" t="e">
        <f>COUNTIFS(tblTeamSch[Travel Score for Game],10,tblTeamSch[Home],0,#REF!,#REF!)</f>
        <v>#REF!</v>
      </c>
      <c r="X1997" s="6" t="str">
        <f>IFERROR(INDEX(tblTeamSch[Overall Travel Score],MATCH(tblTeamSch[[#This Row],[Opponent]],tblTeamSch[Team],0)),"")</f>
        <v/>
      </c>
      <c r="Y1997" s="6" cm="1">
        <f t="array" ref="Y1997">IF(Y1996="Num",1,IF(Y1996="","",IF(Y1996+1&gt;TotalNumRegGames*2,"",Y1996+1)))</f>
        <v>1996</v>
      </c>
    </row>
    <row r="1998" spans="1:25" ht="13.35" customHeight="1" x14ac:dyDescent="0.3">
      <c r="A1998" s="6" cm="1">
        <f t="array" ref="A19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489</v>
      </c>
      <c r="B1998" s="6" cm="1">
        <f t="array" ref="B19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1998" s="6">
        <f>IFERROR(INDEX([1]!tblSchedule[Week Game Scheduled],MATCH(tblTeamSch[[#This Row],[Game Num]],[1]!tblSchedule[GameNum],0)),"")</f>
        <v>8</v>
      </c>
      <c r="D1998" s="6">
        <f>IFERROR(INDEX([1]!tblSchedule[Round],MATCH(tblTeamSch[[#This Row],[Game Num]],[1]!tblSchedule[GameNum],0)),"")</f>
        <v>6</v>
      </c>
      <c r="E1998" s="6">
        <f>IFERROR(INDEX([1]!tblSchedule[Rnd Sch],MATCH(tblTeamSch[[#This Row],[Game Num]],[1]!tblSchedule[GameNum],0)),"")</f>
        <v>6</v>
      </c>
      <c r="F1998" s="6" t="str">
        <f>IFERROR(INDEX([1]!tblSchedule[DLC],MATCH(tblTeamSch[[#This Row],[Game Num]],[1]!tblSchedule[GameNum],0)),"")</f>
        <v>4B1AA</v>
      </c>
      <c r="G1998" s="7" t="str">
        <f>IFERROR(INDEX([1]!tblSchedule[Facility],MATCH(tblTeamSch[[#This Row],[Game Num]],[1]!tblSchedule[GameNum],0)),"")</f>
        <v>Sacred Heart Model School Gym</v>
      </c>
      <c r="H1998" s="8">
        <f>IFERROR(INDEX([1]!tblSchedule[Game Date],MATCH(tblTeamSch[[#This Row],[Game Num]],[1]!tblSchedule[GameNum],0)),"")</f>
        <v>46046</v>
      </c>
      <c r="I1998" s="9">
        <f>IFERROR(INDEX([1]!tblSchedule[Game Time],MATCH(tblTeamSch[[#This Row],[Game Num]],[1]!tblSchedule[GameNum],0)),"")</f>
        <v>0.41666666666666669</v>
      </c>
      <c r="J1998" s="10" t="str">
        <f>IFERROR(INDEX([1]!tblTeams[Organization],MATCH(tblTeamSch[[#This Row],[Team]],[1]!tblTeams[Team],0)),"")</f>
        <v>St. Patrick</v>
      </c>
      <c r="K1998" s="10" t="str">
        <f>IFERROR(INDEX([1]!tblOrg[Abbr],MATCH(tblTeamSch[[#This Row],[Org]],[1]!tblOrg[Organization],0)),"")</f>
        <v>Pat</v>
      </c>
      <c r="L1998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8" s="10" t="str">
        <f>IFERROR(INDEX(IF(tblTeamSch[[#This Row],[1vs2]]=1,[1]!tblSchedule[Team 2 Name],[1]!tblSchedule[Team 1 Name]),MATCH(tblTeamSch[[#This Row],[Game Num]],[1]!tblSchedule[GameNum],0)),"")</f>
        <v>St Michael BB 4B#1</v>
      </c>
      <c r="N1998" s="6"/>
      <c r="O1998" s="6"/>
      <c r="P1998" s="6"/>
      <c r="Q1998" s="6">
        <f>INDEX([1]!tblSchedule[Home Game],MATCH(tblTeamSch[[#This Row],[Game Num]],[1]!tblSchedule[GameNum],0))</f>
        <v>0</v>
      </c>
      <c r="R1998" s="7" t="e">
        <f>IF(COUNTIFS(tblTeamSch[Team],tblTeamSch[[#This Row],[Team]],#REF!,1)&gt;1,"Y","")</f>
        <v>#REF!</v>
      </c>
      <c r="S1998" s="6">
        <f>INDEX([1]!tblLoc[Score],MATCH(INDEX([1]!tblOrg[Loc],MATCH(tblTeamSch[[#This Row],[Org]],[1]!tblOrg[Organization],0)),[1]!tblLoc[Loc],0))</f>
        <v>4</v>
      </c>
      <c r="T1998" s="6" t="e">
        <f>INDEX([1]!tblLoc[Score],MATCH(INDEX([1]!tblOrg[Loc],MATCH(#REF!,[1]!tblOrg[Abbr],0)),[1]!tblLoc[Loc],0))</f>
        <v>#REF!</v>
      </c>
      <c r="U1998" s="6">
        <f>IFERROR(INDEX([1]!tblLoc[Score],MATCH(INDEX([1]!tblOrg[Loc],MATCH(INDEX(FacList,MATCH(tblTeamSch[[#This Row],[Facility]],INDEX(FacList,,1),0),3),[1]!tblOrg[Org Num],0)),[1]!tblLoc[Loc],0)),"")</f>
        <v>0</v>
      </c>
      <c r="V1998" s="6">
        <f>IF(OR(tblTeamSch[[#This Row],[Court]]="",tblTeamSch[[#This Row],[Home]]&gt;0),0,IF(tblTeamSch[[#This Row],[Court]]&lt;10,0,IF(tblTeamSch[[#This Row],[Home Court]]=10,0,10)))</f>
        <v>0</v>
      </c>
      <c r="W1998" s="6" t="e">
        <f>COUNTIFS(tblTeamSch[Travel Score for Game],10,tblTeamSch[Home],0,#REF!,#REF!)</f>
        <v>#REF!</v>
      </c>
      <c r="X1998" s="6" t="str">
        <f>IFERROR(INDEX(tblTeamSch[Overall Travel Score],MATCH(tblTeamSch[[#This Row],[Opponent]],tblTeamSch[Team],0)),"")</f>
        <v/>
      </c>
      <c r="Y1998" s="6" cm="1">
        <f t="array" ref="Y1998">IF(Y1997="Num",1,IF(Y1997="","",IF(Y1997+1&gt;TotalNumRegGames*2,"",Y1997+1)))</f>
        <v>1997</v>
      </c>
    </row>
    <row r="1999" spans="1:25" ht="13.35" customHeight="1" x14ac:dyDescent="0.3">
      <c r="A1999" s="6" cm="1">
        <f t="array" ref="A19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495</v>
      </c>
      <c r="B1999" s="6" cm="1">
        <f t="array" ref="B19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1999" s="6">
        <f>IFERROR(INDEX([1]!tblSchedule[Week Game Scheduled],MATCH(tblTeamSch[[#This Row],[Game Num]],[1]!tblSchedule[GameNum],0)),"")</f>
        <v>9</v>
      </c>
      <c r="D1999" s="6">
        <f>IFERROR(INDEX([1]!tblSchedule[Round],MATCH(tblTeamSch[[#This Row],[Game Num]],[1]!tblSchedule[GameNum],0)),"")</f>
        <v>7</v>
      </c>
      <c r="E1999" s="6">
        <f>IFERROR(INDEX([1]!tblSchedule[Rnd Sch],MATCH(tblTeamSch[[#This Row],[Game Num]],[1]!tblSchedule[GameNum],0)),"")</f>
        <v>7</v>
      </c>
      <c r="F1999" s="6" t="str">
        <f>IFERROR(INDEX([1]!tblSchedule[DLC],MATCH(tblTeamSch[[#This Row],[Game Num]],[1]!tblSchedule[GameNum],0)),"")</f>
        <v>4B1AA</v>
      </c>
      <c r="G1999" s="7" t="str">
        <f>IFERROR(INDEX([1]!tblSchedule[Facility],MATCH(tblTeamSch[[#This Row],[Game Num]],[1]!tblSchedule[GameNum],0)),"")</f>
        <v>St. Margaret Mary PAC (smaller gym)</v>
      </c>
      <c r="H1999" s="8">
        <f>IFERROR(INDEX([1]!tblSchedule[Game Date],MATCH(tblTeamSch[[#This Row],[Game Num]],[1]!tblSchedule[GameNum],0)),"")</f>
        <v>46053</v>
      </c>
      <c r="I1999" s="9">
        <f>IFERROR(INDEX([1]!tblSchedule[Game Time],MATCH(tblTeamSch[[#This Row],[Game Num]],[1]!tblSchedule[GameNum],0)),"")</f>
        <v>0.39583333333333331</v>
      </c>
      <c r="J1999" s="10" t="str">
        <f>IFERROR(INDEX([1]!tblTeams[Organization],MATCH(tblTeamSch[[#This Row],[Team]],[1]!tblTeams[Team],0)),"")</f>
        <v>St. Patrick</v>
      </c>
      <c r="K1999" s="10" t="str">
        <f>IFERROR(INDEX([1]!tblOrg[Abbr],MATCH(tblTeamSch[[#This Row],[Org]],[1]!tblOrg[Organization],0)),"")</f>
        <v>Pat</v>
      </c>
      <c r="L1999" s="10" t="str">
        <f>IFERROR(INDEX(IF(tblTeamSch[[#This Row],[1vs2]]=1,[1]!tblSchedule[Team 1 Name],[1]!tblSchedule[Team 2 Name]),MATCH(tblTeamSch[[#This Row],[Game Num]],[1]!tblSchedule[GameNum],0)),"")</f>
        <v>St Patrick BB 4Boys #1</v>
      </c>
      <c r="M1999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1999" s="6"/>
      <c r="O1999" s="6"/>
      <c r="P1999" s="6"/>
      <c r="Q1999" s="6">
        <f>INDEX([1]!tblSchedule[Home Game],MATCH(tblTeamSch[[#This Row],[Game Num]],[1]!tblSchedule[GameNum],0))</f>
        <v>1</v>
      </c>
      <c r="R1999" s="7" t="e">
        <f>IF(COUNTIFS(tblTeamSch[Team],tblTeamSch[[#This Row],[Team]],#REF!,1)&gt;1,"Y","")</f>
        <v>#REF!</v>
      </c>
      <c r="S1999" s="6">
        <f>INDEX([1]!tblLoc[Score],MATCH(INDEX([1]!tblOrg[Loc],MATCH(tblTeamSch[[#This Row],[Org]],[1]!tblOrg[Organization],0)),[1]!tblLoc[Loc],0))</f>
        <v>4</v>
      </c>
      <c r="T1999" s="6" t="e">
        <f>INDEX([1]!tblLoc[Score],MATCH(INDEX([1]!tblOrg[Loc],MATCH(#REF!,[1]!tblOrg[Abbr],0)),[1]!tblLoc[Loc],0))</f>
        <v>#REF!</v>
      </c>
      <c r="U1999" s="6">
        <f>IFERROR(INDEX([1]!tblLoc[Score],MATCH(INDEX([1]!tblOrg[Loc],MATCH(INDEX(FacList,MATCH(tblTeamSch[[#This Row],[Facility]],INDEX(FacList,,1),0),3),[1]!tblOrg[Org Num],0)),[1]!tblLoc[Loc],0)),"")</f>
        <v>0</v>
      </c>
      <c r="V1999" s="6">
        <f>IF(OR(tblTeamSch[[#This Row],[Court]]="",tblTeamSch[[#This Row],[Home]]&gt;0),0,IF(tblTeamSch[[#This Row],[Court]]&lt;10,0,IF(tblTeamSch[[#This Row],[Home Court]]=10,0,10)))</f>
        <v>0</v>
      </c>
      <c r="W1999" s="6" t="e">
        <f>COUNTIFS(tblTeamSch[Travel Score for Game],10,tblTeamSch[Home],0,#REF!,#REF!)</f>
        <v>#REF!</v>
      </c>
      <c r="X1999" s="6" t="str">
        <f>IFERROR(INDEX(tblTeamSch[Overall Travel Score],MATCH(tblTeamSch[[#This Row],[Opponent]],tblTeamSch[Team],0)),"")</f>
        <v/>
      </c>
      <c r="Y1999" s="6" cm="1">
        <f t="array" ref="Y1999">IF(Y1998="Num",1,IF(Y1998="","",IF(Y1998+1&gt;TotalNumRegGames*2,"",Y1998+1)))</f>
        <v>1998</v>
      </c>
    </row>
    <row r="2000" spans="1:25" ht="13.35" customHeight="1" x14ac:dyDescent="0.3">
      <c r="A2000" s="6" cm="1">
        <f t="array" ref="A20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550</v>
      </c>
      <c r="B2000" s="6" cm="1">
        <f t="array" ref="B20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0" s="6">
        <f>IFERROR(INDEX([1]!tblSchedule[Week Game Scheduled],MATCH(tblTeamSch[[#This Row],[Game Num]],[1]!tblSchedule[GameNum],0)),"")</f>
        <v>50</v>
      </c>
      <c r="D2000" s="6">
        <f>IFERROR(INDEX([1]!tblSchedule[Round],MATCH(tblTeamSch[[#This Row],[Game Num]],[1]!tblSchedule[GameNum],0)),"")</f>
        <v>2</v>
      </c>
      <c r="E2000" s="6">
        <f>IFERROR(INDEX([1]!tblSchedule[Rnd Sch],MATCH(tblTeamSch[[#This Row],[Game Num]],[1]!tblSchedule[GameNum],0)),"")</f>
        <v>2</v>
      </c>
      <c r="F2000" s="6" t="str">
        <f>IFERROR(INDEX([1]!tblSchedule[DLC],MATCH(tblTeamSch[[#This Row],[Game Num]],[1]!tblSchedule[GameNum],0)),"")</f>
        <v>4B2AA</v>
      </c>
      <c r="G2000" s="7" t="str">
        <f>IFERROR(INDEX([1]!tblSchedule[Facility],MATCH(tblTeamSch[[#This Row],[Game Num]],[1]!tblSchedule[GameNum],0)),"")</f>
        <v>St. Margaret Mary PAC (smaller gym)</v>
      </c>
      <c r="H2000" s="8">
        <f>IFERROR(INDEX([1]!tblSchedule[Game Date],MATCH(tblTeamSch[[#This Row],[Game Num]],[1]!tblSchedule[GameNum],0)),"")</f>
        <v>46004</v>
      </c>
      <c r="I2000" s="9">
        <f>IFERROR(INDEX([1]!tblSchedule[Game Time],MATCH(tblTeamSch[[#This Row],[Game Num]],[1]!tblSchedule[GameNum],0)),"")</f>
        <v>0.4375</v>
      </c>
      <c r="J2000" s="10" t="str">
        <f>IFERROR(INDEX([1]!tblTeams[Organization],MATCH(tblTeamSch[[#This Row],[Team]],[1]!tblTeams[Team],0)),"")</f>
        <v>St. Patrick</v>
      </c>
      <c r="K2000" s="10" t="str">
        <f>IFERROR(INDEX([1]!tblOrg[Abbr],MATCH(tblTeamSch[[#This Row],[Org]],[1]!tblOrg[Organization],0)),"")</f>
        <v>Pat</v>
      </c>
      <c r="L2000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0" s="10" t="str">
        <f>IFERROR(INDEX(IF(tblTeamSch[[#This Row],[1vs2]]=1,[1]!tblSchedule[Team 2 Name],[1]!tblSchedule[Team 1 Name]),MATCH(tblTeamSch[[#This Row],[Game Num]],[1]!tblSchedule[GameNum],0)),"")</f>
        <v>St. Raphael BB 4B #2</v>
      </c>
      <c r="N2000" s="6"/>
      <c r="O2000" s="6"/>
      <c r="P2000" s="6"/>
      <c r="Q2000" s="6">
        <f>INDEX([1]!tblSchedule[Home Game],MATCH(tblTeamSch[[#This Row],[Game Num]],[1]!tblSchedule[GameNum],0))</f>
        <v>0</v>
      </c>
      <c r="R2000" s="7" t="e">
        <f>IF(COUNTIFS(tblTeamSch[Team],tblTeamSch[[#This Row],[Team]],#REF!,1)&gt;1,"Y","")</f>
        <v>#REF!</v>
      </c>
      <c r="S2000" s="6">
        <f>INDEX([1]!tblLoc[Score],MATCH(INDEX([1]!tblOrg[Loc],MATCH(tblTeamSch[[#This Row],[Org]],[1]!tblOrg[Organization],0)),[1]!tblLoc[Loc],0))</f>
        <v>4</v>
      </c>
      <c r="T2000" s="6" t="e">
        <f>INDEX([1]!tblLoc[Score],MATCH(INDEX([1]!tblOrg[Loc],MATCH(#REF!,[1]!tblOrg[Abbr],0)),[1]!tblLoc[Loc],0))</f>
        <v>#REF!</v>
      </c>
      <c r="U2000" s="6">
        <f>IFERROR(INDEX([1]!tblLoc[Score],MATCH(INDEX([1]!tblOrg[Loc],MATCH(INDEX(FacList,MATCH(tblTeamSch[[#This Row],[Facility]],INDEX(FacList,,1),0),3),[1]!tblOrg[Org Num],0)),[1]!tblLoc[Loc],0)),"")</f>
        <v>0</v>
      </c>
      <c r="V2000" s="6">
        <f>IF(OR(tblTeamSch[[#This Row],[Court]]="",tblTeamSch[[#This Row],[Home]]&gt;0),0,IF(tblTeamSch[[#This Row],[Court]]&lt;10,0,IF(tblTeamSch[[#This Row],[Home Court]]=10,0,10)))</f>
        <v>0</v>
      </c>
      <c r="W2000" s="6" t="e">
        <f>COUNTIFS(tblTeamSch[Travel Score for Game],10,tblTeamSch[Home],0,#REF!,#REF!)</f>
        <v>#REF!</v>
      </c>
      <c r="X2000" s="6" t="str">
        <f>IFERROR(INDEX(tblTeamSch[Overall Travel Score],MATCH(tblTeamSch[[#This Row],[Opponent]],tblTeamSch[Team],0)),"")</f>
        <v/>
      </c>
      <c r="Y2000" s="6" cm="1">
        <f t="array" ref="Y2000">IF(Y1999="Num",1,IF(Y1999="","",IF(Y1999+1&gt;TotalNumRegGames*2,"",Y1999+1)))</f>
        <v>1999</v>
      </c>
    </row>
    <row r="2001" spans="1:25" ht="13.35" customHeight="1" x14ac:dyDescent="0.3">
      <c r="A2001" s="6" cm="1">
        <f t="array" ref="A20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556</v>
      </c>
      <c r="B2001" s="6" cm="1">
        <f t="array" ref="B20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1" s="6">
        <f>IFERROR(INDEX([1]!tblSchedule[Week Game Scheduled],MATCH(tblTeamSch[[#This Row],[Game Num]],[1]!tblSchedule[GameNum],0)),"")</f>
        <v>5</v>
      </c>
      <c r="D2001" s="6">
        <f>IFERROR(INDEX([1]!tblSchedule[Round],MATCH(tblTeamSch[[#This Row],[Game Num]],[1]!tblSchedule[GameNum],0)),"")</f>
        <v>3</v>
      </c>
      <c r="E2001" s="6">
        <f>IFERROR(INDEX([1]!tblSchedule[Rnd Sch],MATCH(tblTeamSch[[#This Row],[Game Num]],[1]!tblSchedule[GameNum],0)),"")</f>
        <v>3</v>
      </c>
      <c r="F2001" s="6" t="str">
        <f>IFERROR(INDEX([1]!tblSchedule[DLC],MATCH(tblTeamSch[[#This Row],[Game Num]],[1]!tblSchedule[GameNum],0)),"")</f>
        <v>4B2AA</v>
      </c>
      <c r="G2001" s="7" t="str">
        <f>IFERROR(INDEX([1]!tblSchedule[Facility],MATCH(tblTeamSch[[#This Row],[Game Num]],[1]!tblSchedule[GameNum],0)),"")</f>
        <v>St. Patrick's Celtic Center</v>
      </c>
      <c r="H2001" s="8">
        <f>IFERROR(INDEX([1]!tblSchedule[Game Date],MATCH(tblTeamSch[[#This Row],[Game Num]],[1]!tblSchedule[GameNum],0)),"")</f>
        <v>46025</v>
      </c>
      <c r="I2001" s="9">
        <f>IFERROR(INDEX([1]!tblSchedule[Game Time],MATCH(tblTeamSch[[#This Row],[Game Num]],[1]!tblSchedule[GameNum],0)),"")</f>
        <v>0.5</v>
      </c>
      <c r="J2001" s="10" t="str">
        <f>IFERROR(INDEX([1]!tblTeams[Organization],MATCH(tblTeamSch[[#This Row],[Team]],[1]!tblTeams[Team],0)),"")</f>
        <v>St. Patrick</v>
      </c>
      <c r="K2001" s="10" t="str">
        <f>IFERROR(INDEX([1]!tblOrg[Abbr],MATCH(tblTeamSch[[#This Row],[Org]],[1]!tblOrg[Organization],0)),"")</f>
        <v>Pat</v>
      </c>
      <c r="L2001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1" s="10" t="str">
        <f>IFERROR(INDEX(IF(tblTeamSch[[#This Row],[1vs2]]=1,[1]!tblSchedule[Team 2 Name],[1]!tblSchedule[Team 1 Name]),MATCH(tblTeamSch[[#This Row],[Game Num]],[1]!tblSchedule[GameNum],0)),"")</f>
        <v>Holy Spirit BBB 4#2</v>
      </c>
      <c r="N2001" s="6"/>
      <c r="O2001" s="6"/>
      <c r="P2001" s="6"/>
      <c r="Q2001" s="6">
        <f>INDEX([1]!tblSchedule[Home Game],MATCH(tblTeamSch[[#This Row],[Game Num]],[1]!tblSchedule[GameNum],0))</f>
        <v>1</v>
      </c>
      <c r="R2001" s="7" t="e">
        <f>IF(COUNTIFS(tblTeamSch[Team],tblTeamSch[[#This Row],[Team]],#REF!,1)&gt;1,"Y","")</f>
        <v>#REF!</v>
      </c>
      <c r="S2001" s="6">
        <f>INDEX([1]!tblLoc[Score],MATCH(INDEX([1]!tblOrg[Loc],MATCH(tblTeamSch[[#This Row],[Org]],[1]!tblOrg[Organization],0)),[1]!tblLoc[Loc],0))</f>
        <v>4</v>
      </c>
      <c r="T2001" s="6" t="e">
        <f>INDEX([1]!tblLoc[Score],MATCH(INDEX([1]!tblOrg[Loc],MATCH(#REF!,[1]!tblOrg[Abbr],0)),[1]!tblLoc[Loc],0))</f>
        <v>#REF!</v>
      </c>
      <c r="U2001" s="6">
        <f>IFERROR(INDEX([1]!tblLoc[Score],MATCH(INDEX([1]!tblOrg[Loc],MATCH(INDEX(FacList,MATCH(tblTeamSch[[#This Row],[Facility]],INDEX(FacList,,1),0),3),[1]!tblOrg[Org Num],0)),[1]!tblLoc[Loc],0)),"")</f>
        <v>4</v>
      </c>
      <c r="V2001" s="6">
        <f>IF(OR(tblTeamSch[[#This Row],[Court]]="",tblTeamSch[[#This Row],[Home]]&gt;0),0,IF(tblTeamSch[[#This Row],[Court]]&lt;10,0,IF(tblTeamSch[[#This Row],[Home Court]]=10,0,10)))</f>
        <v>0</v>
      </c>
      <c r="W2001" s="6" t="e">
        <f>COUNTIFS(tblTeamSch[Travel Score for Game],10,tblTeamSch[Home],0,#REF!,#REF!)</f>
        <v>#REF!</v>
      </c>
      <c r="X2001" s="6" t="str">
        <f>IFERROR(INDEX(tblTeamSch[Overall Travel Score],MATCH(tblTeamSch[[#This Row],[Opponent]],tblTeamSch[Team],0)),"")</f>
        <v/>
      </c>
      <c r="Y2001" s="6" cm="1">
        <f t="array" ref="Y2001">IF(Y2000="Num",1,IF(Y2000="","",IF(Y2000+1&gt;TotalNumRegGames*2,"",Y2000+1)))</f>
        <v>2000</v>
      </c>
    </row>
    <row r="2002" spans="1:25" ht="13.35" customHeight="1" x14ac:dyDescent="0.3">
      <c r="A2002" s="6" cm="1">
        <f t="array" ref="A20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562</v>
      </c>
      <c r="B2002" s="6" cm="1">
        <f t="array" ref="B20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2" s="6">
        <f>IFERROR(INDEX([1]!tblSchedule[Week Game Scheduled],MATCH(tblTeamSch[[#This Row],[Game Num]],[1]!tblSchedule[GameNum],0)),"")</f>
        <v>6</v>
      </c>
      <c r="D2002" s="6">
        <f>IFERROR(INDEX([1]!tblSchedule[Round],MATCH(tblTeamSch[[#This Row],[Game Num]],[1]!tblSchedule[GameNum],0)),"")</f>
        <v>4</v>
      </c>
      <c r="E2002" s="6">
        <f>IFERROR(INDEX([1]!tblSchedule[Rnd Sch],MATCH(tblTeamSch[[#This Row],[Game Num]],[1]!tblSchedule[GameNum],0)),"")</f>
        <v>4</v>
      </c>
      <c r="F2002" s="6" t="str">
        <f>IFERROR(INDEX([1]!tblSchedule[DLC],MATCH(tblTeamSch[[#This Row],[Game Num]],[1]!tblSchedule[GameNum],0)),"")</f>
        <v>4B2AA</v>
      </c>
      <c r="G2002" s="7" t="str">
        <f>IFERROR(INDEX([1]!tblSchedule[Facility],MATCH(tblTeamSch[[#This Row],[Game Num]],[1]!tblSchedule[GameNum],0)),"")</f>
        <v>St Mary Academy Gym</v>
      </c>
      <c r="H2002" s="8">
        <f>IFERROR(INDEX([1]!tblSchedule[Game Date],MATCH(tblTeamSch[[#This Row],[Game Num]],[1]!tblSchedule[GameNum],0)),"")</f>
        <v>46032</v>
      </c>
      <c r="I2002" s="9">
        <f>IFERROR(INDEX([1]!tblSchedule[Game Time],MATCH(tblTeamSch[[#This Row],[Game Num]],[1]!tblSchedule[GameNum],0)),"")</f>
        <v>0.5</v>
      </c>
      <c r="J2002" s="10" t="str">
        <f>IFERROR(INDEX([1]!tblTeams[Organization],MATCH(tblTeamSch[[#This Row],[Team]],[1]!tblTeams[Team],0)),"")</f>
        <v>St. Patrick</v>
      </c>
      <c r="K2002" s="10" t="str">
        <f>IFERROR(INDEX([1]!tblOrg[Abbr],MATCH(tblTeamSch[[#This Row],[Org]],[1]!tblOrg[Organization],0)),"")</f>
        <v>Pat</v>
      </c>
      <c r="L2002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2" s="10" t="str">
        <f>IFERROR(INDEX(IF(tblTeamSch[[#This Row],[1vs2]]=1,[1]!tblSchedule[Team 2 Name],[1]!tblSchedule[Team 1 Name]),MATCH(tblTeamSch[[#This Row],[Game Num]],[1]!tblSchedule[GameNum],0)),"")</f>
        <v>St. Mary BB 4B - Blue</v>
      </c>
      <c r="N2002" s="6"/>
      <c r="O2002" s="6"/>
      <c r="P2002" s="6"/>
      <c r="Q2002" s="6">
        <f>INDEX([1]!tblSchedule[Home Game],MATCH(tblTeamSch[[#This Row],[Game Num]],[1]!tblSchedule[GameNum],0))</f>
        <v>1</v>
      </c>
      <c r="R2002" s="7" t="e">
        <f>IF(COUNTIFS(tblTeamSch[Team],tblTeamSch[[#This Row],[Team]],#REF!,1)&gt;1,"Y","")</f>
        <v>#REF!</v>
      </c>
      <c r="S2002" s="6">
        <f>INDEX([1]!tblLoc[Score],MATCH(INDEX([1]!tblOrg[Loc],MATCH(tblTeamSch[[#This Row],[Org]],[1]!tblOrg[Organization],0)),[1]!tblLoc[Loc],0))</f>
        <v>4</v>
      </c>
      <c r="T2002" s="6" t="e">
        <f>INDEX([1]!tblLoc[Score],MATCH(INDEX([1]!tblOrg[Loc],MATCH(#REF!,[1]!tblOrg[Abbr],0)),[1]!tblLoc[Loc],0))</f>
        <v>#REF!</v>
      </c>
      <c r="U2002" s="6">
        <f>IFERROR(INDEX([1]!tblLoc[Score],MATCH(INDEX([1]!tblOrg[Loc],MATCH(INDEX(FacList,MATCH(tblTeamSch[[#This Row],[Facility]],INDEX(FacList,,1),0),3),[1]!tblOrg[Org Num],0)),[1]!tblLoc[Loc],0)),"")</f>
        <v>4</v>
      </c>
      <c r="V2002" s="6">
        <f>IF(OR(tblTeamSch[[#This Row],[Court]]="",tblTeamSch[[#This Row],[Home]]&gt;0),0,IF(tblTeamSch[[#This Row],[Court]]&lt;10,0,IF(tblTeamSch[[#This Row],[Home Court]]=10,0,10)))</f>
        <v>0</v>
      </c>
      <c r="W2002" s="6" t="e">
        <f>COUNTIFS(tblTeamSch[Travel Score for Game],10,tblTeamSch[Home],0,#REF!,#REF!)</f>
        <v>#REF!</v>
      </c>
      <c r="X2002" s="6" t="str">
        <f>IFERROR(INDEX(tblTeamSch[Overall Travel Score],MATCH(tblTeamSch[[#This Row],[Opponent]],tblTeamSch[Team],0)),"")</f>
        <v/>
      </c>
      <c r="Y2002" s="6" cm="1">
        <f t="array" ref="Y2002">IF(Y2001="Num",1,IF(Y2001="","",IF(Y2001+1&gt;TotalNumRegGames*2,"",Y2001+1)))</f>
        <v>2001</v>
      </c>
    </row>
    <row r="2003" spans="1:25" ht="13.35" customHeight="1" x14ac:dyDescent="0.3">
      <c r="A2003" s="6" cm="1">
        <f t="array" ref="A20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584</v>
      </c>
      <c r="B2003" s="6" cm="1">
        <f t="array" ref="B20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3" s="6">
        <f>IFERROR(INDEX([1]!tblSchedule[Week Game Scheduled],MATCH(tblTeamSch[[#This Row],[Game Num]],[1]!tblSchedule[GameNum],0)),"")</f>
        <v>7</v>
      </c>
      <c r="D2003" s="6">
        <f>IFERROR(INDEX([1]!tblSchedule[Round],MATCH(tblTeamSch[[#This Row],[Game Num]],[1]!tblSchedule[GameNum],0)),"")</f>
        <v>8</v>
      </c>
      <c r="E2003" s="6">
        <f>IFERROR(INDEX([1]!tblSchedule[Rnd Sch],MATCH(tblTeamSch[[#This Row],[Game Num]],[1]!tblSchedule[GameNum],0)),"")</f>
        <v>4</v>
      </c>
      <c r="F2003" s="6" t="str">
        <f>IFERROR(INDEX([1]!tblSchedule[DLC],MATCH(tblTeamSch[[#This Row],[Game Num]],[1]!tblSchedule[GameNum],0)),"")</f>
        <v>4B2AA</v>
      </c>
      <c r="G2003" s="7" t="str">
        <f>IFERROR(INDEX([1]!tblSchedule[Facility],MATCH(tblTeamSch[[#This Row],[Game Num]],[1]!tblSchedule[GameNum],0)),"")</f>
        <v>Ascension Gym</v>
      </c>
      <c r="H2003" s="8">
        <f>IFERROR(INDEX([1]!tblSchedule[Game Date],MATCH(tblTeamSch[[#This Row],[Game Num]],[1]!tblSchedule[GameNum],0)),"")</f>
        <v>46033</v>
      </c>
      <c r="I2003" s="9">
        <f>IFERROR(INDEX([1]!tblSchedule[Game Time],MATCH(tblTeamSch[[#This Row],[Game Num]],[1]!tblSchedule[GameNum],0)),"")</f>
        <v>0.625</v>
      </c>
      <c r="J2003" s="10" t="str">
        <f>IFERROR(INDEX([1]!tblTeams[Organization],MATCH(tblTeamSch[[#This Row],[Team]],[1]!tblTeams[Team],0)),"")</f>
        <v>St. Patrick</v>
      </c>
      <c r="K2003" s="10" t="str">
        <f>IFERROR(INDEX([1]!tblOrg[Abbr],MATCH(tblTeamSch[[#This Row],[Org]],[1]!tblOrg[Organization],0)),"")</f>
        <v>Pat</v>
      </c>
      <c r="L2003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3" s="10" t="str">
        <f>IFERROR(INDEX(IF(tblTeamSch[[#This Row],[1vs2]]=1,[1]!tblSchedule[Team 2 Name],[1]!tblSchedule[Team 1 Name]),MATCH(tblTeamSch[[#This Row],[Game Num]],[1]!tblSchedule[GameNum],0)),"")</f>
        <v>Holy Trinity BB 3/4B #2 Green</v>
      </c>
      <c r="N2003" s="6"/>
      <c r="O2003" s="6"/>
      <c r="P2003" s="6"/>
      <c r="Q2003" s="6">
        <f>INDEX([1]!tblSchedule[Home Game],MATCH(tblTeamSch[[#This Row],[Game Num]],[1]!tblSchedule[GameNum],0))</f>
        <v>0</v>
      </c>
      <c r="R2003" s="7" t="e">
        <f>IF(COUNTIFS(tblTeamSch[Team],tblTeamSch[[#This Row],[Team]],#REF!,1)&gt;1,"Y","")</f>
        <v>#REF!</v>
      </c>
      <c r="S2003" s="6">
        <f>INDEX([1]!tblLoc[Score],MATCH(INDEX([1]!tblOrg[Loc],MATCH(tblTeamSch[[#This Row],[Org]],[1]!tblOrg[Organization],0)),[1]!tblLoc[Loc],0))</f>
        <v>4</v>
      </c>
      <c r="T2003" s="6" t="e">
        <f>INDEX([1]!tblLoc[Score],MATCH(INDEX([1]!tblOrg[Loc],MATCH(#REF!,[1]!tblOrg[Abbr],0)),[1]!tblLoc[Loc],0))</f>
        <v>#REF!</v>
      </c>
      <c r="U2003" s="6">
        <f>IFERROR(INDEX([1]!tblLoc[Score],MATCH(INDEX([1]!tblOrg[Loc],MATCH(INDEX(FacList,MATCH(tblTeamSch[[#This Row],[Facility]],INDEX(FacList,,1),0),3),[1]!tblOrg[Org Num],0)),[1]!tblLoc[Loc],0)),"")</f>
        <v>0</v>
      </c>
      <c r="V2003" s="6">
        <f>IF(OR(tblTeamSch[[#This Row],[Court]]="",tblTeamSch[[#This Row],[Home]]&gt;0),0,IF(tblTeamSch[[#This Row],[Court]]&lt;10,0,IF(tblTeamSch[[#This Row],[Home Court]]=10,0,10)))</f>
        <v>0</v>
      </c>
      <c r="W2003" s="6" t="e">
        <f>COUNTIFS(tblTeamSch[Travel Score for Game],10,tblTeamSch[Home],0,#REF!,#REF!)</f>
        <v>#REF!</v>
      </c>
      <c r="X2003" s="6" t="str">
        <f>IFERROR(INDEX(tblTeamSch[Overall Travel Score],MATCH(tblTeamSch[[#This Row],[Opponent]],tblTeamSch[Team],0)),"")</f>
        <v/>
      </c>
      <c r="Y2003" s="6" cm="1">
        <f t="array" ref="Y2003">IF(Y2002="Num",1,IF(Y2002="","",IF(Y2002+1&gt;TotalNumRegGames*2,"",Y2002+1)))</f>
        <v>2002</v>
      </c>
    </row>
    <row r="2004" spans="1:25" ht="13.35" customHeight="1" x14ac:dyDescent="0.3">
      <c r="A2004" s="6" cm="1">
        <f t="array" ref="A20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571</v>
      </c>
      <c r="B2004" s="6" cm="1">
        <f t="array" ref="B20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04" s="6">
        <f>IFERROR(INDEX([1]!tblSchedule[Week Game Scheduled],MATCH(tblTeamSch[[#This Row],[Game Num]],[1]!tblSchedule[GameNum],0)),"")</f>
        <v>7</v>
      </c>
      <c r="D2004" s="6">
        <f>IFERROR(INDEX([1]!tblSchedule[Round],MATCH(tblTeamSch[[#This Row],[Game Num]],[1]!tblSchedule[GameNum],0)),"")</f>
        <v>5</v>
      </c>
      <c r="E2004" s="6">
        <f>IFERROR(INDEX([1]!tblSchedule[Rnd Sch],MATCH(tblTeamSch[[#This Row],[Game Num]],[1]!tblSchedule[GameNum],0)),"")</f>
        <v>5</v>
      </c>
      <c r="F2004" s="6" t="str">
        <f>IFERROR(INDEX([1]!tblSchedule[DLC],MATCH(tblTeamSch[[#This Row],[Game Num]],[1]!tblSchedule[GameNum],0)),"")</f>
        <v>4B2AA</v>
      </c>
      <c r="G2004" s="7" t="str">
        <f>IFERROR(INDEX([1]!tblSchedule[Facility],MATCH(tblTeamSch[[#This Row],[Game Num]],[1]!tblSchedule[GameNum],0)),"")</f>
        <v>St. Patrick's Celtic Center</v>
      </c>
      <c r="H2004" s="8">
        <f>IFERROR(INDEX([1]!tblSchedule[Game Date],MATCH(tblTeamSch[[#This Row],[Game Num]],[1]!tblSchedule[GameNum],0)),"")</f>
        <v>46039</v>
      </c>
      <c r="I2004" s="9">
        <f>IFERROR(INDEX([1]!tblSchedule[Game Time],MATCH(tblTeamSch[[#This Row],[Game Num]],[1]!tblSchedule[GameNum],0)),"")</f>
        <v>0.54166666666666663</v>
      </c>
      <c r="J2004" s="10" t="str">
        <f>IFERROR(INDEX([1]!tblTeams[Organization],MATCH(tblTeamSch[[#This Row],[Team]],[1]!tblTeams[Team],0)),"")</f>
        <v>St. Patrick</v>
      </c>
      <c r="K2004" s="10" t="str">
        <f>IFERROR(INDEX([1]!tblOrg[Abbr],MATCH(tblTeamSch[[#This Row],[Org]],[1]!tblOrg[Organization],0)),"")</f>
        <v>Pat</v>
      </c>
      <c r="L2004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4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2004" s="6"/>
      <c r="O2004" s="6"/>
      <c r="P2004" s="6"/>
      <c r="Q2004" s="6">
        <f>INDEX([1]!tblSchedule[Home Game],MATCH(tblTeamSch[[#This Row],[Game Num]],[1]!tblSchedule[GameNum],0))</f>
        <v>1</v>
      </c>
      <c r="R2004" s="7" t="e">
        <f>IF(COUNTIFS(tblTeamSch[Team],tblTeamSch[[#This Row],[Team]],#REF!,1)&gt;1,"Y","")</f>
        <v>#REF!</v>
      </c>
      <c r="S2004" s="6">
        <f>INDEX([1]!tblLoc[Score],MATCH(INDEX([1]!tblOrg[Loc],MATCH(tblTeamSch[[#This Row],[Org]],[1]!tblOrg[Organization],0)),[1]!tblLoc[Loc],0))</f>
        <v>4</v>
      </c>
      <c r="T2004" s="6" t="e">
        <f>INDEX([1]!tblLoc[Score],MATCH(INDEX([1]!tblOrg[Loc],MATCH(#REF!,[1]!tblOrg[Abbr],0)),[1]!tblLoc[Loc],0))</f>
        <v>#REF!</v>
      </c>
      <c r="U2004" s="6">
        <f>IFERROR(INDEX([1]!tblLoc[Score],MATCH(INDEX([1]!tblOrg[Loc],MATCH(INDEX(FacList,MATCH(tblTeamSch[[#This Row],[Facility]],INDEX(FacList,,1),0),3),[1]!tblOrg[Org Num],0)),[1]!tblLoc[Loc],0)),"")</f>
        <v>4</v>
      </c>
      <c r="V2004" s="6">
        <f>IF(OR(tblTeamSch[[#This Row],[Court]]="",tblTeamSch[[#This Row],[Home]]&gt;0),0,IF(tblTeamSch[[#This Row],[Court]]&lt;10,0,IF(tblTeamSch[[#This Row],[Home Court]]=10,0,10)))</f>
        <v>0</v>
      </c>
      <c r="W2004" s="6" t="e">
        <f>COUNTIFS(tblTeamSch[Travel Score for Game],10,tblTeamSch[Home],0,#REF!,#REF!)</f>
        <v>#REF!</v>
      </c>
      <c r="X2004" s="6" t="str">
        <f>IFERROR(INDEX(tblTeamSch[Overall Travel Score],MATCH(tblTeamSch[[#This Row],[Opponent]],tblTeamSch[Team],0)),"")</f>
        <v/>
      </c>
      <c r="Y2004" s="6" cm="1">
        <f t="array" ref="Y2004">IF(Y2003="Num",1,IF(Y2003="","",IF(Y2003+1&gt;TotalNumRegGames*2,"",Y2003+1)))</f>
        <v>2003</v>
      </c>
    </row>
    <row r="2005" spans="1:25" ht="13.35" customHeight="1" x14ac:dyDescent="0.3">
      <c r="A2005" s="6" cm="1">
        <f t="array" ref="A20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577</v>
      </c>
      <c r="B2005" s="6" cm="1">
        <f t="array" ref="B20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05" s="6">
        <f>IFERROR(INDEX([1]!tblSchedule[Week Game Scheduled],MATCH(tblTeamSch[[#This Row],[Game Num]],[1]!tblSchedule[GameNum],0)),"")</f>
        <v>8</v>
      </c>
      <c r="D2005" s="6">
        <f>IFERROR(INDEX([1]!tblSchedule[Round],MATCH(tblTeamSch[[#This Row],[Game Num]],[1]!tblSchedule[GameNum],0)),"")</f>
        <v>6</v>
      </c>
      <c r="E2005" s="6">
        <f>IFERROR(INDEX([1]!tblSchedule[Rnd Sch],MATCH(tblTeamSch[[#This Row],[Game Num]],[1]!tblSchedule[GameNum],0)),"")</f>
        <v>6</v>
      </c>
      <c r="F2005" s="6" t="str">
        <f>IFERROR(INDEX([1]!tblSchedule[DLC],MATCH(tblTeamSch[[#This Row],[Game Num]],[1]!tblSchedule[GameNum],0)),"")</f>
        <v>4B2AA</v>
      </c>
      <c r="G2005" s="7" t="str">
        <f>IFERROR(INDEX([1]!tblSchedule[Facility],MATCH(tblTeamSch[[#This Row],[Game Num]],[1]!tblSchedule[GameNum],0)),"")</f>
        <v>St. Patrick's Celtic Center</v>
      </c>
      <c r="H2005" s="8">
        <f>IFERROR(INDEX([1]!tblSchedule[Game Date],MATCH(tblTeamSch[[#This Row],[Game Num]],[1]!tblSchedule[GameNum],0)),"")</f>
        <v>46046</v>
      </c>
      <c r="I2005" s="9">
        <f>IFERROR(INDEX([1]!tblSchedule[Game Time],MATCH(tblTeamSch[[#This Row],[Game Num]],[1]!tblSchedule[GameNum],0)),"")</f>
        <v>0.45833333333333331</v>
      </c>
      <c r="J2005" s="10" t="str">
        <f>IFERROR(INDEX([1]!tblTeams[Organization],MATCH(tblTeamSch[[#This Row],[Team]],[1]!tblTeams[Team],0)),"")</f>
        <v>St. Patrick</v>
      </c>
      <c r="K2005" s="10" t="str">
        <f>IFERROR(INDEX([1]!tblOrg[Abbr],MATCH(tblTeamSch[[#This Row],[Org]],[1]!tblOrg[Organization],0)),"")</f>
        <v>Pat</v>
      </c>
      <c r="L2005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5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2005" s="6"/>
      <c r="O2005" s="6"/>
      <c r="P2005" s="6"/>
      <c r="Q2005" s="6">
        <f>INDEX([1]!tblSchedule[Home Game],MATCH(tblTeamSch[[#This Row],[Game Num]],[1]!tblSchedule[GameNum],0))</f>
        <v>1</v>
      </c>
      <c r="R2005" s="7" t="e">
        <f>IF(COUNTIFS(tblTeamSch[Team],tblTeamSch[[#This Row],[Team]],#REF!,1)&gt;1,"Y","")</f>
        <v>#REF!</v>
      </c>
      <c r="S2005" s="6">
        <f>INDEX([1]!tblLoc[Score],MATCH(INDEX([1]!tblOrg[Loc],MATCH(tblTeamSch[[#This Row],[Org]],[1]!tblOrg[Organization],0)),[1]!tblLoc[Loc],0))</f>
        <v>4</v>
      </c>
      <c r="T2005" s="6" t="e">
        <f>INDEX([1]!tblLoc[Score],MATCH(INDEX([1]!tblOrg[Loc],MATCH(#REF!,[1]!tblOrg[Abbr],0)),[1]!tblLoc[Loc],0))</f>
        <v>#REF!</v>
      </c>
      <c r="U2005" s="6">
        <f>IFERROR(INDEX([1]!tblLoc[Score],MATCH(INDEX([1]!tblOrg[Loc],MATCH(INDEX(FacList,MATCH(tblTeamSch[[#This Row],[Facility]],INDEX(FacList,,1),0),3),[1]!tblOrg[Org Num],0)),[1]!tblLoc[Loc],0)),"")</f>
        <v>4</v>
      </c>
      <c r="V2005" s="6">
        <f>IF(OR(tblTeamSch[[#This Row],[Court]]="",tblTeamSch[[#This Row],[Home]]&gt;0),0,IF(tblTeamSch[[#This Row],[Court]]&lt;10,0,IF(tblTeamSch[[#This Row],[Home Court]]=10,0,10)))</f>
        <v>0</v>
      </c>
      <c r="W2005" s="6" t="e">
        <f>COUNTIFS(tblTeamSch[Travel Score for Game],10,tblTeamSch[Home],0,#REF!,#REF!)</f>
        <v>#REF!</v>
      </c>
      <c r="X2005" s="6" t="str">
        <f>IFERROR(INDEX(tblTeamSch[Overall Travel Score],MATCH(tblTeamSch[[#This Row],[Opponent]],tblTeamSch[Team],0)),"")</f>
        <v/>
      </c>
      <c r="Y2005" s="6" cm="1">
        <f t="array" ref="Y2005">IF(Y2004="Num",1,IF(Y2004="","",IF(Y2004+1&gt;TotalNumRegGames*2,"",Y2004+1)))</f>
        <v>2004</v>
      </c>
    </row>
    <row r="2006" spans="1:25" ht="13.35" customHeight="1" x14ac:dyDescent="0.3">
      <c r="A2006" s="6" cm="1">
        <f t="array" ref="A20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583</v>
      </c>
      <c r="B2006" s="6" cm="1">
        <f t="array" ref="B20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06" s="6">
        <f>IFERROR(INDEX([1]!tblSchedule[Week Game Scheduled],MATCH(tblTeamSch[[#This Row],[Game Num]],[1]!tblSchedule[GameNum],0)),"")</f>
        <v>9</v>
      </c>
      <c r="D2006" s="6">
        <f>IFERROR(INDEX([1]!tblSchedule[Round],MATCH(tblTeamSch[[#This Row],[Game Num]],[1]!tblSchedule[GameNum],0)),"")</f>
        <v>7</v>
      </c>
      <c r="E2006" s="6">
        <f>IFERROR(INDEX([1]!tblSchedule[Rnd Sch],MATCH(tblTeamSch[[#This Row],[Game Num]],[1]!tblSchedule[GameNum],0)),"")</f>
        <v>7</v>
      </c>
      <c r="F2006" s="6" t="str">
        <f>IFERROR(INDEX([1]!tblSchedule[DLC],MATCH(tblTeamSch[[#This Row],[Game Num]],[1]!tblSchedule[GameNum],0)),"")</f>
        <v>4B2AA</v>
      </c>
      <c r="G2006" s="7" t="str">
        <f>IFERROR(INDEX([1]!tblSchedule[Facility],MATCH(tblTeamSch[[#This Row],[Game Num]],[1]!tblSchedule[GameNum],0)),"")</f>
        <v>St. Agnes Gym</v>
      </c>
      <c r="H2006" s="8">
        <f>IFERROR(INDEX([1]!tblSchedule[Game Date],MATCH(tblTeamSch[[#This Row],[Game Num]],[1]!tblSchedule[GameNum],0)),"")</f>
        <v>46053</v>
      </c>
      <c r="I2006" s="9">
        <f>IFERROR(INDEX([1]!tblSchedule[Game Time],MATCH(tblTeamSch[[#This Row],[Game Num]],[1]!tblSchedule[GameNum],0)),"")</f>
        <v>0.41666666666666669</v>
      </c>
      <c r="J2006" s="10" t="str">
        <f>IFERROR(INDEX([1]!tblTeams[Organization],MATCH(tblTeamSch[[#This Row],[Team]],[1]!tblTeams[Team],0)),"")</f>
        <v>St. Patrick</v>
      </c>
      <c r="K2006" s="10" t="str">
        <f>IFERROR(INDEX([1]!tblOrg[Abbr],MATCH(tblTeamSch[[#This Row],[Org]],[1]!tblOrg[Organization],0)),"")</f>
        <v>Pat</v>
      </c>
      <c r="L2006" s="10" t="str">
        <f>IFERROR(INDEX(IF(tblTeamSch[[#This Row],[1vs2]]=1,[1]!tblSchedule[Team 1 Name],[1]!tblSchedule[Team 2 Name]),MATCH(tblTeamSch[[#This Row],[Game Num]],[1]!tblSchedule[GameNum],0)),"")</f>
        <v>St Patrick BB 4Boys #2</v>
      </c>
      <c r="M2006" s="10" t="str">
        <f>IFERROR(INDEX(IF(tblTeamSch[[#This Row],[1vs2]]=1,[1]!tblSchedule[Team 2 Name],[1]!tblSchedule[Team 1 Name]),MATCH(tblTeamSch[[#This Row],[Game Num]],[1]!tblSchedule[GameNum],0)),"")</f>
        <v>St Agnes BB 4B#2</v>
      </c>
      <c r="N2006" s="6"/>
      <c r="O2006" s="6"/>
      <c r="P2006" s="6"/>
      <c r="Q2006" s="6">
        <f>INDEX([1]!tblSchedule[Home Game],MATCH(tblTeamSch[[#This Row],[Game Num]],[1]!tblSchedule[GameNum],0))</f>
        <v>1</v>
      </c>
      <c r="R2006" s="7" t="e">
        <f>IF(COUNTIFS(tblTeamSch[Team],tblTeamSch[[#This Row],[Team]],#REF!,1)&gt;1,"Y","")</f>
        <v>#REF!</v>
      </c>
      <c r="S2006" s="6">
        <f>INDEX([1]!tblLoc[Score],MATCH(INDEX([1]!tblOrg[Loc],MATCH(tblTeamSch[[#This Row],[Org]],[1]!tblOrg[Organization],0)),[1]!tblLoc[Loc],0))</f>
        <v>4</v>
      </c>
      <c r="T2006" s="6" t="e">
        <f>INDEX([1]!tblLoc[Score],MATCH(INDEX([1]!tblOrg[Loc],MATCH(#REF!,[1]!tblOrg[Abbr],0)),[1]!tblLoc[Loc],0))</f>
        <v>#REF!</v>
      </c>
      <c r="U2006" s="6">
        <f>IFERROR(INDEX([1]!tblLoc[Score],MATCH(INDEX([1]!tblOrg[Loc],MATCH(INDEX(FacList,MATCH(tblTeamSch[[#This Row],[Facility]],INDEX(FacList,,1),0),3),[1]!tblOrg[Org Num],0)),[1]!tblLoc[Loc],0)),"")</f>
        <v>0</v>
      </c>
      <c r="V2006" s="6">
        <f>IF(OR(tblTeamSch[[#This Row],[Court]]="",tblTeamSch[[#This Row],[Home]]&gt;0),0,IF(tblTeamSch[[#This Row],[Court]]&lt;10,0,IF(tblTeamSch[[#This Row],[Home Court]]=10,0,10)))</f>
        <v>0</v>
      </c>
      <c r="W2006" s="6" t="e">
        <f>COUNTIFS(tblTeamSch[Travel Score for Game],10,tblTeamSch[Home],0,#REF!,#REF!)</f>
        <v>#REF!</v>
      </c>
      <c r="X2006" s="6" t="str">
        <f>IFERROR(INDEX(tblTeamSch[Overall Travel Score],MATCH(tblTeamSch[[#This Row],[Opponent]],tblTeamSch[Team],0)),"")</f>
        <v/>
      </c>
      <c r="Y2006" s="6" cm="1">
        <f t="array" ref="Y2006">IF(Y2005="Num",1,IF(Y2005="","",IF(Y2005+1&gt;TotalNumRegGames*2,"",Y2005+1)))</f>
        <v>2005</v>
      </c>
    </row>
    <row r="2007" spans="1:25" ht="13.35" customHeight="1" x14ac:dyDescent="0.3">
      <c r="A2007" s="6" cm="1">
        <f t="array" ref="A20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640</v>
      </c>
      <c r="B2007" s="6" cm="1">
        <f t="array" ref="B20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7" s="6">
        <f>IFERROR(INDEX([1]!tblSchedule[Week Game Scheduled],MATCH(tblTeamSch[[#This Row],[Game Num]],[1]!tblSchedule[GameNum],0)),"")</f>
        <v>49</v>
      </c>
      <c r="D2007" s="6">
        <f>IFERROR(INDEX([1]!tblSchedule[Round],MATCH(tblTeamSch[[#This Row],[Game Num]],[1]!tblSchedule[GameNum],0)),"")</f>
        <v>1</v>
      </c>
      <c r="E2007" s="6">
        <f>IFERROR(INDEX([1]!tblSchedule[Rnd Sch],MATCH(tblTeamSch[[#This Row],[Game Num]],[1]!tblSchedule[GameNum],0)),"")</f>
        <v>1</v>
      </c>
      <c r="F2007" s="6" t="str">
        <f>IFERROR(INDEX([1]!tblSchedule[DLC],MATCH(tblTeamSch[[#This Row],[Game Num]],[1]!tblSchedule[GameNum],0)),"")</f>
        <v>4B3</v>
      </c>
      <c r="G2007" s="7" t="str">
        <f>IFERROR(INDEX([1]!tblSchedule[Facility],MATCH(tblTeamSch[[#This Row],[Game Num]],[1]!tblSchedule[GameNum],0)),"")</f>
        <v>Holy Spirit Gym</v>
      </c>
      <c r="H2007" s="8">
        <f>IFERROR(INDEX([1]!tblSchedule[Game Date],MATCH(tblTeamSch[[#This Row],[Game Num]],[1]!tblSchedule[GameNum],0)),"")</f>
        <v>45997</v>
      </c>
      <c r="I2007" s="9">
        <f>IFERROR(INDEX([1]!tblSchedule[Game Time],MATCH(tblTeamSch[[#This Row],[Game Num]],[1]!tblSchedule[GameNum],0)),"")</f>
        <v>0.5</v>
      </c>
      <c r="J2007" s="10" t="str">
        <f>IFERROR(INDEX([1]!tblTeams[Organization],MATCH(tblTeamSch[[#This Row],[Team]],[1]!tblTeams[Team],0)),"")</f>
        <v>St. Patrick</v>
      </c>
      <c r="K2007" s="10" t="str">
        <f>IFERROR(INDEX([1]!tblOrg[Abbr],MATCH(tblTeamSch[[#This Row],[Org]],[1]!tblOrg[Organization],0)),"")</f>
        <v>Pat</v>
      </c>
      <c r="L2007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07" s="10" t="str">
        <f>IFERROR(INDEX(IF(tblTeamSch[[#This Row],[1vs2]]=1,[1]!tblSchedule[Team 2 Name],[1]!tblSchedule[Team 1 Name]),MATCH(tblTeamSch[[#This Row],[Game Num]],[1]!tblSchedule[GameNum],0)),"")</f>
        <v>Holy Spirit BBB 4#3 Red</v>
      </c>
      <c r="N2007" s="6"/>
      <c r="O2007" s="6"/>
      <c r="P2007" s="6"/>
      <c r="Q2007" s="6">
        <f>INDEX([1]!tblSchedule[Home Game],MATCH(tblTeamSch[[#This Row],[Game Num]],[1]!tblSchedule[GameNum],0))</f>
        <v>1</v>
      </c>
      <c r="R2007" s="7" t="e">
        <f>IF(COUNTIFS(tblTeamSch[Team],tblTeamSch[[#This Row],[Team]],#REF!,1)&gt;1,"Y","")</f>
        <v>#REF!</v>
      </c>
      <c r="S2007" s="6">
        <f>INDEX([1]!tblLoc[Score],MATCH(INDEX([1]!tblOrg[Loc],MATCH(tblTeamSch[[#This Row],[Org]],[1]!tblOrg[Organization],0)),[1]!tblLoc[Loc],0))</f>
        <v>4</v>
      </c>
      <c r="T2007" s="6" t="e">
        <f>INDEX([1]!tblLoc[Score],MATCH(INDEX([1]!tblOrg[Loc],MATCH(#REF!,[1]!tblOrg[Abbr],0)),[1]!tblLoc[Loc],0))</f>
        <v>#REF!</v>
      </c>
      <c r="U2007" s="6">
        <f>IFERROR(INDEX([1]!tblLoc[Score],MATCH(INDEX([1]!tblOrg[Loc],MATCH(INDEX(FacList,MATCH(tblTeamSch[[#This Row],[Facility]],INDEX(FacList,,1),0),3),[1]!tblOrg[Org Num],0)),[1]!tblLoc[Loc],0)),"")</f>
        <v>0</v>
      </c>
      <c r="V2007" s="6">
        <f>IF(OR(tblTeamSch[[#This Row],[Court]]="",tblTeamSch[[#This Row],[Home]]&gt;0),0,IF(tblTeamSch[[#This Row],[Court]]&lt;10,0,IF(tblTeamSch[[#This Row],[Home Court]]=10,0,10)))</f>
        <v>0</v>
      </c>
      <c r="W2007" s="6" t="e">
        <f>COUNTIFS(tblTeamSch[Travel Score for Game],10,tblTeamSch[Home],0,#REF!,#REF!)</f>
        <v>#REF!</v>
      </c>
      <c r="X2007" s="6" t="str">
        <f>IFERROR(INDEX(tblTeamSch[Overall Travel Score],MATCH(tblTeamSch[[#This Row],[Opponent]],tblTeamSch[Team],0)),"")</f>
        <v/>
      </c>
      <c r="Y2007" s="6" cm="1">
        <f t="array" ref="Y2007">IF(Y2006="Num",1,IF(Y2006="","",IF(Y2006+1&gt;TotalNumRegGames*2,"",Y2006+1)))</f>
        <v>2006</v>
      </c>
    </row>
    <row r="2008" spans="1:25" ht="13.35" customHeight="1" x14ac:dyDescent="0.3">
      <c r="A2008" s="6" cm="1">
        <f t="array" ref="A20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653</v>
      </c>
      <c r="B2008" s="6" cm="1">
        <f t="array" ref="B20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8" s="6">
        <f>IFERROR(INDEX([1]!tblSchedule[Week Game Scheduled],MATCH(tblTeamSch[[#This Row],[Game Num]],[1]!tblSchedule[GameNum],0)),"")</f>
        <v>50</v>
      </c>
      <c r="D2008" s="6">
        <f>IFERROR(INDEX([1]!tblSchedule[Round],MATCH(tblTeamSch[[#This Row],[Game Num]],[1]!tblSchedule[GameNum],0)),"")</f>
        <v>2</v>
      </c>
      <c r="E2008" s="6">
        <f>IFERROR(INDEX([1]!tblSchedule[Rnd Sch],MATCH(tblTeamSch[[#This Row],[Game Num]],[1]!tblSchedule[GameNum],0)),"")</f>
        <v>2</v>
      </c>
      <c r="F2008" s="6" t="str">
        <f>IFERROR(INDEX([1]!tblSchedule[DLC],MATCH(tblTeamSch[[#This Row],[Game Num]],[1]!tblSchedule[GameNum],0)),"")</f>
        <v>4B3</v>
      </c>
      <c r="G2008" s="7" t="str">
        <f>IFERROR(INDEX([1]!tblSchedule[Facility],MATCH(tblTeamSch[[#This Row],[Game Num]],[1]!tblSchedule[GameNum],0)),"")</f>
        <v>St. Patrick's Celtic Center</v>
      </c>
      <c r="H2008" s="8">
        <f>IFERROR(INDEX([1]!tblSchedule[Game Date],MATCH(tblTeamSch[[#This Row],[Game Num]],[1]!tblSchedule[GameNum],0)),"")</f>
        <v>46004</v>
      </c>
      <c r="I2008" s="9">
        <f>IFERROR(INDEX([1]!tblSchedule[Game Time],MATCH(tblTeamSch[[#This Row],[Game Num]],[1]!tblSchedule[GameNum],0)),"")</f>
        <v>0.54166666666666663</v>
      </c>
      <c r="J2008" s="10" t="str">
        <f>IFERROR(INDEX([1]!tblTeams[Organization],MATCH(tblTeamSch[[#This Row],[Team]],[1]!tblTeams[Team],0)),"")</f>
        <v>St. Patrick</v>
      </c>
      <c r="K2008" s="10" t="str">
        <f>IFERROR(INDEX([1]!tblOrg[Abbr],MATCH(tblTeamSch[[#This Row],[Org]],[1]!tblOrg[Organization],0)),"")</f>
        <v>Pat</v>
      </c>
      <c r="L2008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08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2008" s="6"/>
      <c r="O2008" s="6"/>
      <c r="P2008" s="6"/>
      <c r="Q2008" s="6">
        <f>INDEX([1]!tblSchedule[Home Game],MATCH(tblTeamSch[[#This Row],[Game Num]],[1]!tblSchedule[GameNum],0))</f>
        <v>1</v>
      </c>
      <c r="R2008" s="7" t="e">
        <f>IF(COUNTIFS(tblTeamSch[Team],tblTeamSch[[#This Row],[Team]],#REF!,1)&gt;1,"Y","")</f>
        <v>#REF!</v>
      </c>
      <c r="S2008" s="6">
        <f>INDEX([1]!tblLoc[Score],MATCH(INDEX([1]!tblOrg[Loc],MATCH(tblTeamSch[[#This Row],[Org]],[1]!tblOrg[Organization],0)),[1]!tblLoc[Loc],0))</f>
        <v>4</v>
      </c>
      <c r="T2008" s="6" t="e">
        <f>INDEX([1]!tblLoc[Score],MATCH(INDEX([1]!tblOrg[Loc],MATCH(#REF!,[1]!tblOrg[Abbr],0)),[1]!tblLoc[Loc],0))</f>
        <v>#REF!</v>
      </c>
      <c r="U2008" s="6">
        <f>IFERROR(INDEX([1]!tblLoc[Score],MATCH(INDEX([1]!tblOrg[Loc],MATCH(INDEX(FacList,MATCH(tblTeamSch[[#This Row],[Facility]],INDEX(FacList,,1),0),3),[1]!tblOrg[Org Num],0)),[1]!tblLoc[Loc],0)),"")</f>
        <v>4</v>
      </c>
      <c r="V2008" s="6">
        <f>IF(OR(tblTeamSch[[#This Row],[Court]]="",tblTeamSch[[#This Row],[Home]]&gt;0),0,IF(tblTeamSch[[#This Row],[Court]]&lt;10,0,IF(tblTeamSch[[#This Row],[Home Court]]=10,0,10)))</f>
        <v>0</v>
      </c>
      <c r="W2008" s="6" t="e">
        <f>COUNTIFS(tblTeamSch[Travel Score for Game],10,tblTeamSch[Home],0,#REF!,#REF!)</f>
        <v>#REF!</v>
      </c>
      <c r="X2008" s="6" t="str">
        <f>IFERROR(INDEX(tblTeamSch[Overall Travel Score],MATCH(tblTeamSch[[#This Row],[Opponent]],tblTeamSch[Team],0)),"")</f>
        <v/>
      </c>
      <c r="Y2008" s="6" cm="1">
        <f t="array" ref="Y2008">IF(Y2007="Num",1,IF(Y2007="","",IF(Y2007+1&gt;TotalNumRegGames*2,"",Y2007+1)))</f>
        <v>2007</v>
      </c>
    </row>
    <row r="2009" spans="1:25" ht="13.35" customHeight="1" x14ac:dyDescent="0.3">
      <c r="A2009" s="6" cm="1">
        <f t="array" ref="A20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668</v>
      </c>
      <c r="B2009" s="6" cm="1">
        <f t="array" ref="B20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09" s="6">
        <f>IFERROR(INDEX([1]!tblSchedule[Week Game Scheduled],MATCH(tblTeamSch[[#This Row],[Game Num]],[1]!tblSchedule[GameNum],0)),"")</f>
        <v>5</v>
      </c>
      <c r="D2009" s="6">
        <f>IFERROR(INDEX([1]!tblSchedule[Round],MATCH(tblTeamSch[[#This Row],[Game Num]],[1]!tblSchedule[GameNum],0)),"")</f>
        <v>3</v>
      </c>
      <c r="E2009" s="6">
        <f>IFERROR(INDEX([1]!tblSchedule[Rnd Sch],MATCH(tblTeamSch[[#This Row],[Game Num]],[1]!tblSchedule[GameNum],0)),"")</f>
        <v>3</v>
      </c>
      <c r="F2009" s="6" t="str">
        <f>IFERROR(INDEX([1]!tblSchedule[DLC],MATCH(tblTeamSch[[#This Row],[Game Num]],[1]!tblSchedule[GameNum],0)),"")</f>
        <v>4B3</v>
      </c>
      <c r="G2009" s="7" t="str">
        <f>IFERROR(INDEX([1]!tblSchedule[Facility],MATCH(tblTeamSch[[#This Row],[Game Num]],[1]!tblSchedule[GameNum],0)),"")</f>
        <v>St. Albert the Great Gym</v>
      </c>
      <c r="H2009" s="8">
        <f>IFERROR(INDEX([1]!tblSchedule[Game Date],MATCH(tblTeamSch[[#This Row],[Game Num]],[1]!tblSchedule[GameNum],0)),"")</f>
        <v>46025</v>
      </c>
      <c r="I2009" s="9">
        <f>IFERROR(INDEX([1]!tblSchedule[Game Time],MATCH(tblTeamSch[[#This Row],[Game Num]],[1]!tblSchedule[GameNum],0)),"")</f>
        <v>0.41666666666666669</v>
      </c>
      <c r="J2009" s="10" t="str">
        <f>IFERROR(INDEX([1]!tblTeams[Organization],MATCH(tblTeamSch[[#This Row],[Team]],[1]!tblTeams[Team],0)),"")</f>
        <v>St. Patrick</v>
      </c>
      <c r="K2009" s="10" t="str">
        <f>IFERROR(INDEX([1]!tblOrg[Abbr],MATCH(tblTeamSch[[#This Row],[Org]],[1]!tblOrg[Organization],0)),"")</f>
        <v>Pat</v>
      </c>
      <c r="L2009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09" s="10" t="str">
        <f>IFERROR(INDEX(IF(tblTeamSch[[#This Row],[1vs2]]=1,[1]!tblSchedule[Team 2 Name],[1]!tblSchedule[Team 1 Name]),MATCH(tblTeamSch[[#This Row],[Game Num]],[1]!tblSchedule[GameNum],0)),"")</f>
        <v>St. Albert BB 4B#3 Blue</v>
      </c>
      <c r="N2009" s="6"/>
      <c r="O2009" s="6"/>
      <c r="P2009" s="6"/>
      <c r="Q2009" s="6">
        <f>INDEX([1]!tblSchedule[Home Game],MATCH(tblTeamSch[[#This Row],[Game Num]],[1]!tblSchedule[GameNum],0))</f>
        <v>1</v>
      </c>
      <c r="R2009" s="7" t="e">
        <f>IF(COUNTIFS(tblTeamSch[Team],tblTeamSch[[#This Row],[Team]],#REF!,1)&gt;1,"Y","")</f>
        <v>#REF!</v>
      </c>
      <c r="S2009" s="6">
        <f>INDEX([1]!tblLoc[Score],MATCH(INDEX([1]!tblOrg[Loc],MATCH(tblTeamSch[[#This Row],[Org]],[1]!tblOrg[Organization],0)),[1]!tblLoc[Loc],0))</f>
        <v>4</v>
      </c>
      <c r="T2009" s="6" t="e">
        <f>INDEX([1]!tblLoc[Score],MATCH(INDEX([1]!tblOrg[Loc],MATCH(#REF!,[1]!tblOrg[Abbr],0)),[1]!tblLoc[Loc],0))</f>
        <v>#REF!</v>
      </c>
      <c r="U2009" s="6">
        <f>IFERROR(INDEX([1]!tblLoc[Score],MATCH(INDEX([1]!tblOrg[Loc],MATCH(INDEX(FacList,MATCH(tblTeamSch[[#This Row],[Facility]],INDEX(FacList,,1),0),3),[1]!tblOrg[Org Num],0)),[1]!tblLoc[Loc],0)),"")</f>
        <v>0</v>
      </c>
      <c r="V2009" s="6">
        <f>IF(OR(tblTeamSch[[#This Row],[Court]]="",tblTeamSch[[#This Row],[Home]]&gt;0),0,IF(tblTeamSch[[#This Row],[Court]]&lt;10,0,IF(tblTeamSch[[#This Row],[Home Court]]=10,0,10)))</f>
        <v>0</v>
      </c>
      <c r="W2009" s="6" t="e">
        <f>COUNTIFS(tblTeamSch[Travel Score for Game],10,tblTeamSch[Home],0,#REF!,#REF!)</f>
        <v>#REF!</v>
      </c>
      <c r="X2009" s="6" t="str">
        <f>IFERROR(INDEX(tblTeamSch[Overall Travel Score],MATCH(tblTeamSch[[#This Row],[Opponent]],tblTeamSch[Team],0)),"")</f>
        <v/>
      </c>
      <c r="Y2009" s="6" cm="1">
        <f t="array" ref="Y2009">IF(Y2008="Num",1,IF(Y2008="","",IF(Y2008+1&gt;TotalNumRegGames*2,"",Y2008+1)))</f>
        <v>2008</v>
      </c>
    </row>
    <row r="2010" spans="1:25" ht="13.35" customHeight="1" x14ac:dyDescent="0.3">
      <c r="A2010" s="6" cm="1">
        <f t="array" ref="A20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682</v>
      </c>
      <c r="B2010" s="6" cm="1">
        <f t="array" ref="B20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0" s="6">
        <f>IFERROR(INDEX([1]!tblSchedule[Week Game Scheduled],MATCH(tblTeamSch[[#This Row],[Game Num]],[1]!tblSchedule[GameNum],0)),"")</f>
        <v>6</v>
      </c>
      <c r="D2010" s="6">
        <f>IFERROR(INDEX([1]!tblSchedule[Round],MATCH(tblTeamSch[[#This Row],[Game Num]],[1]!tblSchedule[GameNum],0)),"")</f>
        <v>4</v>
      </c>
      <c r="E2010" s="6">
        <f>IFERROR(INDEX([1]!tblSchedule[Rnd Sch],MATCH(tblTeamSch[[#This Row],[Game Num]],[1]!tblSchedule[GameNum],0)),"")</f>
        <v>4</v>
      </c>
      <c r="F2010" s="6" t="str">
        <f>IFERROR(INDEX([1]!tblSchedule[DLC],MATCH(tblTeamSch[[#This Row],[Game Num]],[1]!tblSchedule[GameNum],0)),"")</f>
        <v>4B3</v>
      </c>
      <c r="G2010" s="7" t="str">
        <f>IFERROR(INDEX([1]!tblSchedule[Facility],MATCH(tblTeamSch[[#This Row],[Game Num]],[1]!tblSchedule[GameNum],0)),"")</f>
        <v>St. Margaret Mary PAC (smaller gym)</v>
      </c>
      <c r="H2010" s="8">
        <f>IFERROR(INDEX([1]!tblSchedule[Game Date],MATCH(tblTeamSch[[#This Row],[Game Num]],[1]!tblSchedule[GameNum],0)),"")</f>
        <v>46032</v>
      </c>
      <c r="I2010" s="9">
        <f>IFERROR(INDEX([1]!tblSchedule[Game Time],MATCH(tblTeamSch[[#This Row],[Game Num]],[1]!tblSchedule[GameNum],0)),"")</f>
        <v>0.47916666666666669</v>
      </c>
      <c r="J2010" s="10" t="str">
        <f>IFERROR(INDEX([1]!tblTeams[Organization],MATCH(tblTeamSch[[#This Row],[Team]],[1]!tblTeams[Team],0)),"")</f>
        <v>St. Patrick</v>
      </c>
      <c r="K2010" s="10" t="str">
        <f>IFERROR(INDEX([1]!tblOrg[Abbr],MATCH(tblTeamSch[[#This Row],[Org]],[1]!tblOrg[Organization],0)),"")</f>
        <v>Pat</v>
      </c>
      <c r="L2010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10" s="10" t="str">
        <f>IFERROR(INDEX(IF(tblTeamSch[[#This Row],[1vs2]]=1,[1]!tblSchedule[Team 2 Name],[1]!tblSchedule[Team 1 Name]),MATCH(tblTeamSch[[#This Row],[Game Num]],[1]!tblSchedule[GameNum],0)),"")</f>
        <v>St. Raphael BB 4B #3 White</v>
      </c>
      <c r="N2010" s="6"/>
      <c r="O2010" s="6"/>
      <c r="P2010" s="6"/>
      <c r="Q2010" s="6">
        <f>INDEX([1]!tblSchedule[Home Game],MATCH(tblTeamSch[[#This Row],[Game Num]],[1]!tblSchedule[GameNum],0))</f>
        <v>0</v>
      </c>
      <c r="R2010" s="7" t="e">
        <f>IF(COUNTIFS(tblTeamSch[Team],tblTeamSch[[#This Row],[Team]],#REF!,1)&gt;1,"Y","")</f>
        <v>#REF!</v>
      </c>
      <c r="S2010" s="6">
        <f>INDEX([1]!tblLoc[Score],MATCH(INDEX([1]!tblOrg[Loc],MATCH(tblTeamSch[[#This Row],[Org]],[1]!tblOrg[Organization],0)),[1]!tblLoc[Loc],0))</f>
        <v>4</v>
      </c>
      <c r="T2010" s="6" t="e">
        <f>INDEX([1]!tblLoc[Score],MATCH(INDEX([1]!tblOrg[Loc],MATCH(#REF!,[1]!tblOrg[Abbr],0)),[1]!tblLoc[Loc],0))</f>
        <v>#REF!</v>
      </c>
      <c r="U2010" s="6">
        <f>IFERROR(INDEX([1]!tblLoc[Score],MATCH(INDEX([1]!tblOrg[Loc],MATCH(INDEX(FacList,MATCH(tblTeamSch[[#This Row],[Facility]],INDEX(FacList,,1),0),3),[1]!tblOrg[Org Num],0)),[1]!tblLoc[Loc],0)),"")</f>
        <v>0</v>
      </c>
      <c r="V2010" s="6">
        <f>IF(OR(tblTeamSch[[#This Row],[Court]]="",tblTeamSch[[#This Row],[Home]]&gt;0),0,IF(tblTeamSch[[#This Row],[Court]]&lt;10,0,IF(tblTeamSch[[#This Row],[Home Court]]=10,0,10)))</f>
        <v>0</v>
      </c>
      <c r="W2010" s="6" t="e">
        <f>COUNTIFS(tblTeamSch[Travel Score for Game],10,tblTeamSch[Home],0,#REF!,#REF!)</f>
        <v>#REF!</v>
      </c>
      <c r="X2010" s="6" t="str">
        <f>IFERROR(INDEX(tblTeamSch[Overall Travel Score],MATCH(tblTeamSch[[#This Row],[Opponent]],tblTeamSch[Team],0)),"")</f>
        <v/>
      </c>
      <c r="Y2010" s="6" cm="1">
        <f t="array" ref="Y2010">IF(Y2009="Num",1,IF(Y2009="","",IF(Y2009+1&gt;TotalNumRegGames*2,"",Y2009+1)))</f>
        <v>2009</v>
      </c>
    </row>
    <row r="2011" spans="1:25" ht="13.35" customHeight="1" x14ac:dyDescent="0.3">
      <c r="A2011" s="6" cm="1">
        <f t="array" ref="A20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695</v>
      </c>
      <c r="B2011" s="6" cm="1">
        <f t="array" ref="B20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1" s="6">
        <f>IFERROR(INDEX([1]!tblSchedule[Week Game Scheduled],MATCH(tblTeamSch[[#This Row],[Game Num]],[1]!tblSchedule[GameNum],0)),"")</f>
        <v>7</v>
      </c>
      <c r="D2011" s="6">
        <f>IFERROR(INDEX([1]!tblSchedule[Round],MATCH(tblTeamSch[[#This Row],[Game Num]],[1]!tblSchedule[GameNum],0)),"")</f>
        <v>5</v>
      </c>
      <c r="E2011" s="6">
        <f>IFERROR(INDEX([1]!tblSchedule[Rnd Sch],MATCH(tblTeamSch[[#This Row],[Game Num]],[1]!tblSchedule[GameNum],0)),"")</f>
        <v>5</v>
      </c>
      <c r="F2011" s="6" t="str">
        <f>IFERROR(INDEX([1]!tblSchedule[DLC],MATCH(tblTeamSch[[#This Row],[Game Num]],[1]!tblSchedule[GameNum],0)),"")</f>
        <v>4B3</v>
      </c>
      <c r="G2011" s="7" t="str">
        <f>IFERROR(INDEX([1]!tblSchedule[Facility],MATCH(tblTeamSch[[#This Row],[Game Num]],[1]!tblSchedule[GameNum],0)),"")</f>
        <v>St. Michael Community Center</v>
      </c>
      <c r="H2011" s="8">
        <f>IFERROR(INDEX([1]!tblSchedule[Game Date],MATCH(tblTeamSch[[#This Row],[Game Num]],[1]!tblSchedule[GameNum],0)),"")</f>
        <v>46039</v>
      </c>
      <c r="I2011" s="9">
        <f>IFERROR(INDEX([1]!tblSchedule[Game Time],MATCH(tblTeamSch[[#This Row],[Game Num]],[1]!tblSchedule[GameNum],0)),"")</f>
        <v>0.45833333333333331</v>
      </c>
      <c r="J2011" s="10" t="str">
        <f>IFERROR(INDEX([1]!tblTeams[Organization],MATCH(tblTeamSch[[#This Row],[Team]],[1]!tblTeams[Team],0)),"")</f>
        <v>St. Patrick</v>
      </c>
      <c r="K2011" s="10" t="str">
        <f>IFERROR(INDEX([1]!tblOrg[Abbr],MATCH(tblTeamSch[[#This Row],[Org]],[1]!tblOrg[Organization],0)),"")</f>
        <v>Pat</v>
      </c>
      <c r="L2011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11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2011" s="6"/>
      <c r="O2011" s="6"/>
      <c r="P2011" s="6"/>
      <c r="Q2011" s="6">
        <f>INDEX([1]!tblSchedule[Home Game],MATCH(tblTeamSch[[#This Row],[Game Num]],[1]!tblSchedule[GameNum],0))</f>
        <v>1</v>
      </c>
      <c r="R2011" s="7" t="e">
        <f>IF(COUNTIFS(tblTeamSch[Team],tblTeamSch[[#This Row],[Team]],#REF!,1)&gt;1,"Y","")</f>
        <v>#REF!</v>
      </c>
      <c r="S2011" s="6">
        <f>INDEX([1]!tblLoc[Score],MATCH(INDEX([1]!tblOrg[Loc],MATCH(tblTeamSch[[#This Row],[Org]],[1]!tblOrg[Organization],0)),[1]!tblLoc[Loc],0))</f>
        <v>4</v>
      </c>
      <c r="T2011" s="6" t="e">
        <f>INDEX([1]!tblLoc[Score],MATCH(INDEX([1]!tblOrg[Loc],MATCH(#REF!,[1]!tblOrg[Abbr],0)),[1]!tblLoc[Loc],0))</f>
        <v>#REF!</v>
      </c>
      <c r="U2011" s="6">
        <f>IFERROR(INDEX([1]!tblLoc[Score],MATCH(INDEX([1]!tblOrg[Loc],MATCH(INDEX(FacList,MATCH(tblTeamSch[[#This Row],[Facility]],INDEX(FacList,,1),0),3),[1]!tblOrg[Org Num],0)),[1]!tblLoc[Loc],0)),"")</f>
        <v>7</v>
      </c>
      <c r="V2011" s="6">
        <f>IF(OR(tblTeamSch[[#This Row],[Court]]="",tblTeamSch[[#This Row],[Home]]&gt;0),0,IF(tblTeamSch[[#This Row],[Court]]&lt;10,0,IF(tblTeamSch[[#This Row],[Home Court]]=10,0,10)))</f>
        <v>0</v>
      </c>
      <c r="W2011" s="6" t="e">
        <f>COUNTIFS(tblTeamSch[Travel Score for Game],10,tblTeamSch[Home],0,#REF!,#REF!)</f>
        <v>#REF!</v>
      </c>
      <c r="X2011" s="6" t="str">
        <f>IFERROR(INDEX(tblTeamSch[Overall Travel Score],MATCH(tblTeamSch[[#This Row],[Opponent]],tblTeamSch[Team],0)),"")</f>
        <v/>
      </c>
      <c r="Y2011" s="6" cm="1">
        <f t="array" ref="Y2011">IF(Y2010="Num",1,IF(Y2010="","",IF(Y2010+1&gt;TotalNumRegGames*2,"",Y2010+1)))</f>
        <v>2010</v>
      </c>
    </row>
    <row r="2012" spans="1:25" ht="13.35" customHeight="1" x14ac:dyDescent="0.3">
      <c r="A2012" s="6" cm="1">
        <f t="array" ref="A20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708</v>
      </c>
      <c r="B2012" s="6" cm="1">
        <f t="array" ref="B20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2" s="6">
        <f>IFERROR(INDEX([1]!tblSchedule[Week Game Scheduled],MATCH(tblTeamSch[[#This Row],[Game Num]],[1]!tblSchedule[GameNum],0)),"")</f>
        <v>8</v>
      </c>
      <c r="D2012" s="6">
        <f>IFERROR(INDEX([1]!tblSchedule[Round],MATCH(tblTeamSch[[#This Row],[Game Num]],[1]!tblSchedule[GameNum],0)),"")</f>
        <v>6</v>
      </c>
      <c r="E2012" s="6">
        <f>IFERROR(INDEX([1]!tblSchedule[Rnd Sch],MATCH(tblTeamSch[[#This Row],[Game Num]],[1]!tblSchedule[GameNum],0)),"")</f>
        <v>6</v>
      </c>
      <c r="F2012" s="6" t="str">
        <f>IFERROR(INDEX([1]!tblSchedule[DLC],MATCH(tblTeamSch[[#This Row],[Game Num]],[1]!tblSchedule[GameNum],0)),"")</f>
        <v>4B3</v>
      </c>
      <c r="G2012" s="7" t="str">
        <f>IFERROR(INDEX([1]!tblSchedule[Facility],MATCH(tblTeamSch[[#This Row],[Game Num]],[1]!tblSchedule[GameNum],0)),"")</f>
        <v>St. Margaret Mary Gym</v>
      </c>
      <c r="H2012" s="8">
        <f>IFERROR(INDEX([1]!tblSchedule[Game Date],MATCH(tblTeamSch[[#This Row],[Game Num]],[1]!tblSchedule[GameNum],0)),"")</f>
        <v>46046</v>
      </c>
      <c r="I2012" s="9">
        <f>IFERROR(INDEX([1]!tblSchedule[Game Time],MATCH(tblTeamSch[[#This Row],[Game Num]],[1]!tblSchedule[GameNum],0)),"")</f>
        <v>0.5</v>
      </c>
      <c r="J2012" s="10" t="str">
        <f>IFERROR(INDEX([1]!tblTeams[Organization],MATCH(tblTeamSch[[#This Row],[Team]],[1]!tblTeams[Team],0)),"")</f>
        <v>St. Patrick</v>
      </c>
      <c r="K2012" s="10" t="str">
        <f>IFERROR(INDEX([1]!tblOrg[Abbr],MATCH(tblTeamSch[[#This Row],[Org]],[1]!tblOrg[Organization],0)),"")</f>
        <v>Pat</v>
      </c>
      <c r="L2012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12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2012" s="6"/>
      <c r="O2012" s="6"/>
      <c r="P2012" s="6"/>
      <c r="Q2012" s="6">
        <f>INDEX([1]!tblSchedule[Home Game],MATCH(tblTeamSch[[#This Row],[Game Num]],[1]!tblSchedule[GameNum],0))</f>
        <v>1</v>
      </c>
      <c r="R2012" s="7" t="e">
        <f>IF(COUNTIFS(tblTeamSch[Team],tblTeamSch[[#This Row],[Team]],#REF!,1)&gt;1,"Y","")</f>
        <v>#REF!</v>
      </c>
      <c r="S2012" s="6">
        <f>INDEX([1]!tblLoc[Score],MATCH(INDEX([1]!tblOrg[Loc],MATCH(tblTeamSch[[#This Row],[Org]],[1]!tblOrg[Organization],0)),[1]!tblLoc[Loc],0))</f>
        <v>4</v>
      </c>
      <c r="T2012" s="6" t="e">
        <f>INDEX([1]!tblLoc[Score],MATCH(INDEX([1]!tblOrg[Loc],MATCH(#REF!,[1]!tblOrg[Abbr],0)),[1]!tblLoc[Loc],0))</f>
        <v>#REF!</v>
      </c>
      <c r="U2012" s="6">
        <f>IFERROR(INDEX([1]!tblLoc[Score],MATCH(INDEX([1]!tblOrg[Loc],MATCH(INDEX(FacList,MATCH(tblTeamSch[[#This Row],[Facility]],INDEX(FacList,,1),0),3),[1]!tblOrg[Org Num],0)),[1]!tblLoc[Loc],0)),"")</f>
        <v>0</v>
      </c>
      <c r="V2012" s="6">
        <f>IF(OR(tblTeamSch[[#This Row],[Court]]="",tblTeamSch[[#This Row],[Home]]&gt;0),0,IF(tblTeamSch[[#This Row],[Court]]&lt;10,0,IF(tblTeamSch[[#This Row],[Home Court]]=10,0,10)))</f>
        <v>0</v>
      </c>
      <c r="W2012" s="6" t="e">
        <f>COUNTIFS(tblTeamSch[Travel Score for Game],10,tblTeamSch[Home],0,#REF!,#REF!)</f>
        <v>#REF!</v>
      </c>
      <c r="X2012" s="6" t="str">
        <f>IFERROR(INDEX(tblTeamSch[Overall Travel Score],MATCH(tblTeamSch[[#This Row],[Opponent]],tblTeamSch[Team],0)),"")</f>
        <v/>
      </c>
      <c r="Y2012" s="6" cm="1">
        <f t="array" ref="Y2012">IF(Y2011="Num",1,IF(Y2011="","",IF(Y2011+1&gt;TotalNumRegGames*2,"",Y2011+1)))</f>
        <v>2011</v>
      </c>
    </row>
    <row r="2013" spans="1:25" ht="13.35" customHeight="1" x14ac:dyDescent="0.3">
      <c r="A2013" s="6" cm="1">
        <f t="array" ref="A20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721</v>
      </c>
      <c r="B2013" s="6" cm="1">
        <f t="array" ref="B20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3" s="6">
        <f>IFERROR(INDEX([1]!tblSchedule[Week Game Scheduled],MATCH(tblTeamSch[[#This Row],[Game Num]],[1]!tblSchedule[GameNum],0)),"")</f>
        <v>9</v>
      </c>
      <c r="D2013" s="6">
        <f>IFERROR(INDEX([1]!tblSchedule[Round],MATCH(tblTeamSch[[#This Row],[Game Num]],[1]!tblSchedule[GameNum],0)),"")</f>
        <v>7</v>
      </c>
      <c r="E2013" s="6">
        <f>IFERROR(INDEX([1]!tblSchedule[Rnd Sch],MATCH(tblTeamSch[[#This Row],[Game Num]],[1]!tblSchedule[GameNum],0)),"")</f>
        <v>7</v>
      </c>
      <c r="F2013" s="6" t="str">
        <f>IFERROR(INDEX([1]!tblSchedule[DLC],MATCH(tblTeamSch[[#This Row],[Game Num]],[1]!tblSchedule[GameNum],0)),"")</f>
        <v>4B3</v>
      </c>
      <c r="G2013" s="7" t="str">
        <f>IFERROR(INDEX([1]!tblSchedule[Facility],MATCH(tblTeamSch[[#This Row],[Game Num]],[1]!tblSchedule[GameNum],0)),"")</f>
        <v>St. Margaret Mary PAC (smaller gym)</v>
      </c>
      <c r="H2013" s="8">
        <f>IFERROR(INDEX([1]!tblSchedule[Game Date],MATCH(tblTeamSch[[#This Row],[Game Num]],[1]!tblSchedule[GameNum],0)),"")</f>
        <v>46053</v>
      </c>
      <c r="I2013" s="9">
        <f>IFERROR(INDEX([1]!tblSchedule[Game Time],MATCH(tblTeamSch[[#This Row],[Game Num]],[1]!tblSchedule[GameNum],0)),"")</f>
        <v>0.47916666666666669</v>
      </c>
      <c r="J2013" s="10" t="str">
        <f>IFERROR(INDEX([1]!tblTeams[Organization],MATCH(tblTeamSch[[#This Row],[Team]],[1]!tblTeams[Team],0)),"")</f>
        <v>St. Patrick</v>
      </c>
      <c r="K2013" s="10" t="str">
        <f>IFERROR(INDEX([1]!tblOrg[Abbr],MATCH(tblTeamSch[[#This Row],[Org]],[1]!tblOrg[Organization],0)),"")</f>
        <v>Pat</v>
      </c>
      <c r="L2013" s="10" t="str">
        <f>IFERROR(INDEX(IF(tblTeamSch[[#This Row],[1vs2]]=1,[1]!tblSchedule[Team 1 Name],[1]!tblSchedule[Team 2 Name]),MATCH(tblTeamSch[[#This Row],[Game Num]],[1]!tblSchedule[GameNum],0)),"")</f>
        <v>St Patrick BB 4Boys #3-Blue</v>
      </c>
      <c r="M2013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2013" s="6"/>
      <c r="O2013" s="6"/>
      <c r="P2013" s="6"/>
      <c r="Q2013" s="6">
        <f>INDEX([1]!tblSchedule[Home Game],MATCH(tblTeamSch[[#This Row],[Game Num]],[1]!tblSchedule[GameNum],0))</f>
        <v>0</v>
      </c>
      <c r="R2013" s="7" t="e">
        <f>IF(COUNTIFS(tblTeamSch[Team],tblTeamSch[[#This Row],[Team]],#REF!,1)&gt;1,"Y","")</f>
        <v>#REF!</v>
      </c>
      <c r="S2013" s="6">
        <f>INDEX([1]!tblLoc[Score],MATCH(INDEX([1]!tblOrg[Loc],MATCH(tblTeamSch[[#This Row],[Org]],[1]!tblOrg[Organization],0)),[1]!tblLoc[Loc],0))</f>
        <v>4</v>
      </c>
      <c r="T2013" s="6" t="e">
        <f>INDEX([1]!tblLoc[Score],MATCH(INDEX([1]!tblOrg[Loc],MATCH(#REF!,[1]!tblOrg[Abbr],0)),[1]!tblLoc[Loc],0))</f>
        <v>#REF!</v>
      </c>
      <c r="U2013" s="6">
        <f>IFERROR(INDEX([1]!tblLoc[Score],MATCH(INDEX([1]!tblOrg[Loc],MATCH(INDEX(FacList,MATCH(tblTeamSch[[#This Row],[Facility]],INDEX(FacList,,1),0),3),[1]!tblOrg[Org Num],0)),[1]!tblLoc[Loc],0)),"")</f>
        <v>0</v>
      </c>
      <c r="V2013" s="6">
        <f>IF(OR(tblTeamSch[[#This Row],[Court]]="",tblTeamSch[[#This Row],[Home]]&gt;0),0,IF(tblTeamSch[[#This Row],[Court]]&lt;10,0,IF(tblTeamSch[[#This Row],[Home Court]]=10,0,10)))</f>
        <v>0</v>
      </c>
      <c r="W2013" s="6" t="e">
        <f>COUNTIFS(tblTeamSch[Travel Score for Game],10,tblTeamSch[Home],0,#REF!,#REF!)</f>
        <v>#REF!</v>
      </c>
      <c r="X2013" s="6" t="str">
        <f>IFERROR(INDEX(tblTeamSch[Overall Travel Score],MATCH(tblTeamSch[[#This Row],[Opponent]],tblTeamSch[Team],0)),"")</f>
        <v/>
      </c>
      <c r="Y2013" s="6" cm="1">
        <f t="array" ref="Y2013">IF(Y2012="Num",1,IF(Y2012="","",IF(Y2012+1&gt;TotalNumRegGames*2,"",Y2012+1)))</f>
        <v>2012</v>
      </c>
    </row>
    <row r="2014" spans="1:25" ht="13.35" customHeight="1" x14ac:dyDescent="0.3">
      <c r="A2014" s="6" cm="1">
        <f t="array" ref="A20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642</v>
      </c>
      <c r="B2014" s="6" cm="1">
        <f t="array" ref="B20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4" s="6">
        <f>IFERROR(INDEX([1]!tblSchedule[Week Game Scheduled],MATCH(tblTeamSch[[#This Row],[Game Num]],[1]!tblSchedule[GameNum],0)),"")</f>
        <v>49</v>
      </c>
      <c r="D2014" s="6">
        <f>IFERROR(INDEX([1]!tblSchedule[Round],MATCH(tblTeamSch[[#This Row],[Game Num]],[1]!tblSchedule[GameNum],0)),"")</f>
        <v>1</v>
      </c>
      <c r="E2014" s="6">
        <f>IFERROR(INDEX([1]!tblSchedule[Rnd Sch],MATCH(tblTeamSch[[#This Row],[Game Num]],[1]!tblSchedule[GameNum],0)),"")</f>
        <v>1</v>
      </c>
      <c r="F2014" s="6" t="str">
        <f>IFERROR(INDEX([1]!tblSchedule[DLC],MATCH(tblTeamSch[[#This Row],[Game Num]],[1]!tblSchedule[GameNum],0)),"")</f>
        <v>4B3</v>
      </c>
      <c r="G2014" s="7" t="str">
        <f>IFERROR(INDEX([1]!tblSchedule[Facility],MATCH(tblTeamSch[[#This Row],[Game Num]],[1]!tblSchedule[GameNum],0)),"")</f>
        <v>St. Patrick's Celtic Center</v>
      </c>
      <c r="H2014" s="8">
        <f>IFERROR(INDEX([1]!tblSchedule[Game Date],MATCH(tblTeamSch[[#This Row],[Game Num]],[1]!tblSchedule[GameNum],0)),"")</f>
        <v>45997</v>
      </c>
      <c r="I2014" s="9">
        <f>IFERROR(INDEX([1]!tblSchedule[Game Time],MATCH(tblTeamSch[[#This Row],[Game Num]],[1]!tblSchedule[GameNum],0)),"")</f>
        <v>0.58333333333333337</v>
      </c>
      <c r="J2014" s="10" t="str">
        <f>IFERROR(INDEX([1]!tblTeams[Organization],MATCH(tblTeamSch[[#This Row],[Team]],[1]!tblTeams[Team],0)),"")</f>
        <v>St. Patrick</v>
      </c>
      <c r="K2014" s="10" t="str">
        <f>IFERROR(INDEX([1]!tblOrg[Abbr],MATCH(tblTeamSch[[#This Row],[Org]],[1]!tblOrg[Organization],0)),"")</f>
        <v>Pat</v>
      </c>
      <c r="L2014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4" s="10" t="str">
        <f>IFERROR(INDEX(IF(tblTeamSch[[#This Row],[1vs2]]=1,[1]!tblSchedule[Team 2 Name],[1]!tblSchedule[Team 1 Name]),MATCH(tblTeamSch[[#This Row],[Game Num]],[1]!tblSchedule[GameNum],0)),"")</f>
        <v>St Bernard BB 4B#3</v>
      </c>
      <c r="N2014" s="6"/>
      <c r="O2014" s="6"/>
      <c r="P2014" s="6"/>
      <c r="Q2014" s="6">
        <f>INDEX([1]!tblSchedule[Home Game],MATCH(tblTeamSch[[#This Row],[Game Num]],[1]!tblSchedule[GameNum],0))</f>
        <v>1</v>
      </c>
      <c r="R2014" s="7" t="e">
        <f>IF(COUNTIFS(tblTeamSch[Team],tblTeamSch[[#This Row],[Team]],#REF!,1)&gt;1,"Y","")</f>
        <v>#REF!</v>
      </c>
      <c r="S2014" s="6">
        <f>INDEX([1]!tblLoc[Score],MATCH(INDEX([1]!tblOrg[Loc],MATCH(tblTeamSch[[#This Row],[Org]],[1]!tblOrg[Organization],0)),[1]!tblLoc[Loc],0))</f>
        <v>4</v>
      </c>
      <c r="T2014" s="6" t="e">
        <f>INDEX([1]!tblLoc[Score],MATCH(INDEX([1]!tblOrg[Loc],MATCH(#REF!,[1]!tblOrg[Abbr],0)),[1]!tblLoc[Loc],0))</f>
        <v>#REF!</v>
      </c>
      <c r="U2014" s="6">
        <f>IFERROR(INDEX([1]!tblLoc[Score],MATCH(INDEX([1]!tblOrg[Loc],MATCH(INDEX(FacList,MATCH(tblTeamSch[[#This Row],[Facility]],INDEX(FacList,,1),0),3),[1]!tblOrg[Org Num],0)),[1]!tblLoc[Loc],0)),"")</f>
        <v>4</v>
      </c>
      <c r="V2014" s="6">
        <f>IF(OR(tblTeamSch[[#This Row],[Court]]="",tblTeamSch[[#This Row],[Home]]&gt;0),0,IF(tblTeamSch[[#This Row],[Court]]&lt;10,0,IF(tblTeamSch[[#This Row],[Home Court]]=10,0,10)))</f>
        <v>0</v>
      </c>
      <c r="W2014" s="6" t="e">
        <f>COUNTIFS(tblTeamSch[Travel Score for Game],10,tblTeamSch[Home],0,#REF!,#REF!)</f>
        <v>#REF!</v>
      </c>
      <c r="X2014" s="6" t="str">
        <f>IFERROR(INDEX(tblTeamSch[Overall Travel Score],MATCH(tblTeamSch[[#This Row],[Opponent]],tblTeamSch[Team],0)),"")</f>
        <v/>
      </c>
      <c r="Y2014" s="6" cm="1">
        <f t="array" ref="Y2014">IF(Y2013="Num",1,IF(Y2013="","",IF(Y2013+1&gt;TotalNumRegGames*2,"",Y2013+1)))</f>
        <v>2013</v>
      </c>
    </row>
    <row r="2015" spans="1:25" ht="13.35" customHeight="1" x14ac:dyDescent="0.3">
      <c r="A2015" s="6" cm="1">
        <f t="array" ref="A20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655</v>
      </c>
      <c r="B2015" s="6" cm="1">
        <f t="array" ref="B20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5" s="6">
        <f>IFERROR(INDEX([1]!tblSchedule[Week Game Scheduled],MATCH(tblTeamSch[[#This Row],[Game Num]],[1]!tblSchedule[GameNum],0)),"")</f>
        <v>50</v>
      </c>
      <c r="D2015" s="6">
        <f>IFERROR(INDEX([1]!tblSchedule[Round],MATCH(tblTeamSch[[#This Row],[Game Num]],[1]!tblSchedule[GameNum],0)),"")</f>
        <v>2</v>
      </c>
      <c r="E2015" s="6">
        <f>IFERROR(INDEX([1]!tblSchedule[Rnd Sch],MATCH(tblTeamSch[[#This Row],[Game Num]],[1]!tblSchedule[GameNum],0)),"")</f>
        <v>2</v>
      </c>
      <c r="F2015" s="6" t="str">
        <f>IFERROR(INDEX([1]!tblSchedule[DLC],MATCH(tblTeamSch[[#This Row],[Game Num]],[1]!tblSchedule[GameNum],0)),"")</f>
        <v>4B3</v>
      </c>
      <c r="G2015" s="7" t="str">
        <f>IFERROR(INDEX([1]!tblSchedule[Facility],MATCH(tblTeamSch[[#This Row],[Game Num]],[1]!tblSchedule[GameNum],0)),"")</f>
        <v>St Edward Gym</v>
      </c>
      <c r="H2015" s="8">
        <f>IFERROR(INDEX([1]!tblSchedule[Game Date],MATCH(tblTeamSch[[#This Row],[Game Num]],[1]!tblSchedule[GameNum],0)),"")</f>
        <v>46004</v>
      </c>
      <c r="I2015" s="9">
        <f>IFERROR(INDEX([1]!tblSchedule[Game Time],MATCH(tblTeamSch[[#This Row],[Game Num]],[1]!tblSchedule[GameNum],0)),"")</f>
        <v>0.5</v>
      </c>
      <c r="J2015" s="10" t="str">
        <f>IFERROR(INDEX([1]!tblTeams[Organization],MATCH(tblTeamSch[[#This Row],[Team]],[1]!tblTeams[Team],0)),"")</f>
        <v>St. Patrick</v>
      </c>
      <c r="K2015" s="10" t="str">
        <f>IFERROR(INDEX([1]!tblOrg[Abbr],MATCH(tblTeamSch[[#This Row],[Org]],[1]!tblOrg[Organization],0)),"")</f>
        <v>Pat</v>
      </c>
      <c r="L2015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5" s="10" t="str">
        <f>IFERROR(INDEX(IF(tblTeamSch[[#This Row],[1vs2]]=1,[1]!tblSchedule[Team 2 Name],[1]!tblSchedule[Team 1 Name]),MATCH(tblTeamSch[[#This Row],[Game Num]],[1]!tblSchedule[GameNum],0)),"")</f>
        <v>St Edward Bball 4B3</v>
      </c>
      <c r="N2015" s="6"/>
      <c r="O2015" s="6"/>
      <c r="P2015" s="6"/>
      <c r="Q2015" s="6">
        <f>INDEX([1]!tblSchedule[Home Game],MATCH(tblTeamSch[[#This Row],[Game Num]],[1]!tblSchedule[GameNum],0))</f>
        <v>1</v>
      </c>
      <c r="R2015" s="7" t="e">
        <f>IF(COUNTIFS(tblTeamSch[Team],tblTeamSch[[#This Row],[Team]],#REF!,1)&gt;1,"Y","")</f>
        <v>#REF!</v>
      </c>
      <c r="S2015" s="6">
        <f>INDEX([1]!tblLoc[Score],MATCH(INDEX([1]!tblOrg[Loc],MATCH(tblTeamSch[[#This Row],[Org]],[1]!tblOrg[Organization],0)),[1]!tblLoc[Loc],0))</f>
        <v>4</v>
      </c>
      <c r="T2015" s="6" t="e">
        <f>INDEX([1]!tblLoc[Score],MATCH(INDEX([1]!tblOrg[Loc],MATCH(#REF!,[1]!tblOrg[Abbr],0)),[1]!tblLoc[Loc],0))</f>
        <v>#REF!</v>
      </c>
      <c r="U2015" s="6">
        <f>IFERROR(INDEX([1]!tblLoc[Score],MATCH(INDEX([1]!tblOrg[Loc],MATCH(INDEX(FacList,MATCH(tblTeamSch[[#This Row],[Facility]],INDEX(FacList,,1),0),3),[1]!tblOrg[Org Num],0)),[1]!tblLoc[Loc],0)),"")</f>
        <v>7</v>
      </c>
      <c r="V2015" s="6">
        <f>IF(OR(tblTeamSch[[#This Row],[Court]]="",tblTeamSch[[#This Row],[Home]]&gt;0),0,IF(tblTeamSch[[#This Row],[Court]]&lt;10,0,IF(tblTeamSch[[#This Row],[Home Court]]=10,0,10)))</f>
        <v>0</v>
      </c>
      <c r="W2015" s="6" t="e">
        <f>COUNTIFS(tblTeamSch[Travel Score for Game],10,tblTeamSch[Home],0,#REF!,#REF!)</f>
        <v>#REF!</v>
      </c>
      <c r="X2015" s="6" t="str">
        <f>IFERROR(INDEX(tblTeamSch[Overall Travel Score],MATCH(tblTeamSch[[#This Row],[Opponent]],tblTeamSch[Team],0)),"")</f>
        <v/>
      </c>
      <c r="Y2015" s="6" cm="1">
        <f t="array" ref="Y2015">IF(Y2014="Num",1,IF(Y2014="","",IF(Y2014+1&gt;TotalNumRegGames*2,"",Y2014+1)))</f>
        <v>2014</v>
      </c>
    </row>
    <row r="2016" spans="1:25" ht="13.35" customHeight="1" x14ac:dyDescent="0.3">
      <c r="A2016" s="6" cm="1">
        <f t="array" ref="A20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670</v>
      </c>
      <c r="B2016" s="6" cm="1">
        <f t="array" ref="B20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16" s="6">
        <f>IFERROR(INDEX([1]!tblSchedule[Week Game Scheduled],MATCH(tblTeamSch[[#This Row],[Game Num]],[1]!tblSchedule[GameNum],0)),"")</f>
        <v>5</v>
      </c>
      <c r="D2016" s="6">
        <f>IFERROR(INDEX([1]!tblSchedule[Round],MATCH(tblTeamSch[[#This Row],[Game Num]],[1]!tblSchedule[GameNum],0)),"")</f>
        <v>3</v>
      </c>
      <c r="E2016" s="6">
        <f>IFERROR(INDEX([1]!tblSchedule[Rnd Sch],MATCH(tblTeamSch[[#This Row],[Game Num]],[1]!tblSchedule[GameNum],0)),"")</f>
        <v>3</v>
      </c>
      <c r="F2016" s="6" t="str">
        <f>IFERROR(INDEX([1]!tblSchedule[DLC],MATCH(tblTeamSch[[#This Row],[Game Num]],[1]!tblSchedule[GameNum],0)),"")</f>
        <v>4B3</v>
      </c>
      <c r="G2016" s="7" t="str">
        <f>IFERROR(INDEX([1]!tblSchedule[Facility],MATCH(tblTeamSch[[#This Row],[Game Num]],[1]!tblSchedule[GameNum],0)),"")</f>
        <v>St. Patrick's Celtic Center</v>
      </c>
      <c r="H2016" s="8">
        <f>IFERROR(INDEX([1]!tblSchedule[Game Date],MATCH(tblTeamSch[[#This Row],[Game Num]],[1]!tblSchedule[GameNum],0)),"")</f>
        <v>46025</v>
      </c>
      <c r="I2016" s="9">
        <f>IFERROR(INDEX([1]!tblSchedule[Game Time],MATCH(tblTeamSch[[#This Row],[Game Num]],[1]!tblSchedule[GameNum],0)),"")</f>
        <v>0.54166666666666663</v>
      </c>
      <c r="J2016" s="10" t="str">
        <f>IFERROR(INDEX([1]!tblTeams[Organization],MATCH(tblTeamSch[[#This Row],[Team]],[1]!tblTeams[Team],0)),"")</f>
        <v>St. Patrick</v>
      </c>
      <c r="K2016" s="10" t="str">
        <f>IFERROR(INDEX([1]!tblOrg[Abbr],MATCH(tblTeamSch[[#This Row],[Org]],[1]!tblOrg[Organization],0)),"")</f>
        <v>Pat</v>
      </c>
      <c r="L2016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6" s="10" t="str">
        <f>IFERROR(INDEX(IF(tblTeamSch[[#This Row],[1vs2]]=1,[1]!tblSchedule[Team 2 Name],[1]!tblSchedule[Team 1 Name]),MATCH(tblTeamSch[[#This Row],[Game Num]],[1]!tblSchedule[GameNum],0)),"")</f>
        <v>SHMS BB 4B#3</v>
      </c>
      <c r="N2016" s="6"/>
      <c r="O2016" s="6"/>
      <c r="P2016" s="6"/>
      <c r="Q2016" s="6">
        <f>INDEX([1]!tblSchedule[Home Game],MATCH(tblTeamSch[[#This Row],[Game Num]],[1]!tblSchedule[GameNum],0))</f>
        <v>1</v>
      </c>
      <c r="R2016" s="7" t="e">
        <f>IF(COUNTIFS(tblTeamSch[Team],tblTeamSch[[#This Row],[Team]],#REF!,1)&gt;1,"Y","")</f>
        <v>#REF!</v>
      </c>
      <c r="S2016" s="6">
        <f>INDEX([1]!tblLoc[Score],MATCH(INDEX([1]!tblOrg[Loc],MATCH(tblTeamSch[[#This Row],[Org]],[1]!tblOrg[Organization],0)),[1]!tblLoc[Loc],0))</f>
        <v>4</v>
      </c>
      <c r="T2016" s="6" t="e">
        <f>INDEX([1]!tblLoc[Score],MATCH(INDEX([1]!tblOrg[Loc],MATCH(#REF!,[1]!tblOrg[Abbr],0)),[1]!tblLoc[Loc],0))</f>
        <v>#REF!</v>
      </c>
      <c r="U2016" s="6">
        <f>IFERROR(INDEX([1]!tblLoc[Score],MATCH(INDEX([1]!tblOrg[Loc],MATCH(INDEX(FacList,MATCH(tblTeamSch[[#This Row],[Facility]],INDEX(FacList,,1),0),3),[1]!tblOrg[Org Num],0)),[1]!tblLoc[Loc],0)),"")</f>
        <v>4</v>
      </c>
      <c r="V2016" s="6">
        <f>IF(OR(tblTeamSch[[#This Row],[Court]]="",tblTeamSch[[#This Row],[Home]]&gt;0),0,IF(tblTeamSch[[#This Row],[Court]]&lt;10,0,IF(tblTeamSch[[#This Row],[Home Court]]=10,0,10)))</f>
        <v>0</v>
      </c>
      <c r="W2016" s="6" t="e">
        <f>COUNTIFS(tblTeamSch[Travel Score for Game],10,tblTeamSch[Home],0,#REF!,#REF!)</f>
        <v>#REF!</v>
      </c>
      <c r="X2016" s="6" t="str">
        <f>IFERROR(INDEX(tblTeamSch[Overall Travel Score],MATCH(tblTeamSch[[#This Row],[Opponent]],tblTeamSch[Team],0)),"")</f>
        <v/>
      </c>
      <c r="Y2016" s="6" cm="1">
        <f t="array" ref="Y2016">IF(Y2015="Num",1,IF(Y2015="","",IF(Y2015+1&gt;TotalNumRegGames*2,"",Y2015+1)))</f>
        <v>2015</v>
      </c>
    </row>
    <row r="2017" spans="1:25" ht="13.35" customHeight="1" x14ac:dyDescent="0.3">
      <c r="A2017" s="6" cm="1">
        <f t="array" ref="A20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686</v>
      </c>
      <c r="B2017" s="6" cm="1">
        <f t="array" ref="B20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17" s="6">
        <f>IFERROR(INDEX([1]!tblSchedule[Week Game Scheduled],MATCH(tblTeamSch[[#This Row],[Game Num]],[1]!tblSchedule[GameNum],0)),"")</f>
        <v>6</v>
      </c>
      <c r="D2017" s="6">
        <f>IFERROR(INDEX([1]!tblSchedule[Round],MATCH(tblTeamSch[[#This Row],[Game Num]],[1]!tblSchedule[GameNum],0)),"")</f>
        <v>4</v>
      </c>
      <c r="E2017" s="6">
        <f>IFERROR(INDEX([1]!tblSchedule[Rnd Sch],MATCH(tblTeamSch[[#This Row],[Game Num]],[1]!tblSchedule[GameNum],0)),"")</f>
        <v>4</v>
      </c>
      <c r="F2017" s="6" t="str">
        <f>IFERROR(INDEX([1]!tblSchedule[DLC],MATCH(tblTeamSch[[#This Row],[Game Num]],[1]!tblSchedule[GameNum],0)),"")</f>
        <v>4B3</v>
      </c>
      <c r="G2017" s="7" t="str">
        <f>IFERROR(INDEX([1]!tblSchedule[Facility],MATCH(tblTeamSch[[#This Row],[Game Num]],[1]!tblSchedule[GameNum],0)),"")</f>
        <v>St. Margaret Mary PAC (smaller gym)</v>
      </c>
      <c r="H2017" s="8">
        <f>IFERROR(INDEX([1]!tblSchedule[Game Date],MATCH(tblTeamSch[[#This Row],[Game Num]],[1]!tblSchedule[GameNum],0)),"")</f>
        <v>46032</v>
      </c>
      <c r="I2017" s="9">
        <f>IFERROR(INDEX([1]!tblSchedule[Game Time],MATCH(tblTeamSch[[#This Row],[Game Num]],[1]!tblSchedule[GameNum],0)),"")</f>
        <v>0.52083333333333337</v>
      </c>
      <c r="J2017" s="10" t="str">
        <f>IFERROR(INDEX([1]!tblTeams[Organization],MATCH(tblTeamSch[[#This Row],[Team]],[1]!tblTeams[Team],0)),"")</f>
        <v>St. Patrick</v>
      </c>
      <c r="K2017" s="10" t="str">
        <f>IFERROR(INDEX([1]!tblOrg[Abbr],MATCH(tblTeamSch[[#This Row],[Org]],[1]!tblOrg[Organization],0)),"")</f>
        <v>Pat</v>
      </c>
      <c r="L2017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7" s="10" t="str">
        <f>IFERROR(INDEX(IF(tblTeamSch[[#This Row],[1vs2]]=1,[1]!tblSchedule[Team 2 Name],[1]!tblSchedule[Team 1 Name]),MATCH(tblTeamSch[[#This Row],[Game Num]],[1]!tblSchedule[GameNum],0)),"")</f>
        <v>St. Margaret Mary BB 4B#3 Black</v>
      </c>
      <c r="N2017" s="6"/>
      <c r="O2017" s="6"/>
      <c r="P2017" s="6"/>
      <c r="Q2017" s="6">
        <f>INDEX([1]!tblSchedule[Home Game],MATCH(tblTeamSch[[#This Row],[Game Num]],[1]!tblSchedule[GameNum],0))</f>
        <v>1</v>
      </c>
      <c r="R2017" s="7" t="e">
        <f>IF(COUNTIFS(tblTeamSch[Team],tblTeamSch[[#This Row],[Team]],#REF!,1)&gt;1,"Y","")</f>
        <v>#REF!</v>
      </c>
      <c r="S2017" s="6">
        <f>INDEX([1]!tblLoc[Score],MATCH(INDEX([1]!tblOrg[Loc],MATCH(tblTeamSch[[#This Row],[Org]],[1]!tblOrg[Organization],0)),[1]!tblLoc[Loc],0))</f>
        <v>4</v>
      </c>
      <c r="T2017" s="6" t="e">
        <f>INDEX([1]!tblLoc[Score],MATCH(INDEX([1]!tblOrg[Loc],MATCH(#REF!,[1]!tblOrg[Abbr],0)),[1]!tblLoc[Loc],0))</f>
        <v>#REF!</v>
      </c>
      <c r="U2017" s="6">
        <f>IFERROR(INDEX([1]!tblLoc[Score],MATCH(INDEX([1]!tblOrg[Loc],MATCH(INDEX(FacList,MATCH(tblTeamSch[[#This Row],[Facility]],INDEX(FacList,,1),0),3),[1]!tblOrg[Org Num],0)),[1]!tblLoc[Loc],0)),"")</f>
        <v>0</v>
      </c>
      <c r="V2017" s="6">
        <f>IF(OR(tblTeamSch[[#This Row],[Court]]="",tblTeamSch[[#This Row],[Home]]&gt;0),0,IF(tblTeamSch[[#This Row],[Court]]&lt;10,0,IF(tblTeamSch[[#This Row],[Home Court]]=10,0,10)))</f>
        <v>0</v>
      </c>
      <c r="W2017" s="6" t="e">
        <f>COUNTIFS(tblTeamSch[Travel Score for Game],10,tblTeamSch[Home],0,#REF!,#REF!)</f>
        <v>#REF!</v>
      </c>
      <c r="X2017" s="6" t="str">
        <f>IFERROR(INDEX(tblTeamSch[Overall Travel Score],MATCH(tblTeamSch[[#This Row],[Opponent]],tblTeamSch[Team],0)),"")</f>
        <v/>
      </c>
      <c r="Y2017" s="6" cm="1">
        <f t="array" ref="Y2017">IF(Y2016="Num",1,IF(Y2016="","",IF(Y2016+1&gt;TotalNumRegGames*2,"",Y2016+1)))</f>
        <v>2016</v>
      </c>
    </row>
    <row r="2018" spans="1:25" ht="13.35" customHeight="1" x14ac:dyDescent="0.3">
      <c r="A2018" s="6" cm="1">
        <f t="array" ref="A20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700</v>
      </c>
      <c r="B2018" s="6" cm="1">
        <f t="array" ref="B20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18" s="6">
        <f>IFERROR(INDEX([1]!tblSchedule[Week Game Scheduled],MATCH(tblTeamSch[[#This Row],[Game Num]],[1]!tblSchedule[GameNum],0)),"")</f>
        <v>7</v>
      </c>
      <c r="D2018" s="6">
        <f>IFERROR(INDEX([1]!tblSchedule[Round],MATCH(tblTeamSch[[#This Row],[Game Num]],[1]!tblSchedule[GameNum],0)),"")</f>
        <v>5</v>
      </c>
      <c r="E2018" s="6">
        <f>IFERROR(INDEX([1]!tblSchedule[Rnd Sch],MATCH(tblTeamSch[[#This Row],[Game Num]],[1]!tblSchedule[GameNum],0)),"")</f>
        <v>5</v>
      </c>
      <c r="F2018" s="6" t="str">
        <f>IFERROR(INDEX([1]!tblSchedule[DLC],MATCH(tblTeamSch[[#This Row],[Game Num]],[1]!tblSchedule[GameNum],0)),"")</f>
        <v>4B3</v>
      </c>
      <c r="G2018" s="7" t="str">
        <f>IFERROR(INDEX([1]!tblSchedule[Facility],MATCH(tblTeamSch[[#This Row],[Game Num]],[1]!tblSchedule[GameNum],0)),"")</f>
        <v>St. Michael Community Center</v>
      </c>
      <c r="H2018" s="8">
        <f>IFERROR(INDEX([1]!tblSchedule[Game Date],MATCH(tblTeamSch[[#This Row],[Game Num]],[1]!tblSchedule[GameNum],0)),"")</f>
        <v>46039</v>
      </c>
      <c r="I2018" s="9">
        <f>IFERROR(INDEX([1]!tblSchedule[Game Time],MATCH(tblTeamSch[[#This Row],[Game Num]],[1]!tblSchedule[GameNum],0)),"")</f>
        <v>0.5</v>
      </c>
      <c r="J2018" s="10" t="str">
        <f>IFERROR(INDEX([1]!tblTeams[Organization],MATCH(tblTeamSch[[#This Row],[Team]],[1]!tblTeams[Team],0)),"")</f>
        <v>St. Patrick</v>
      </c>
      <c r="K2018" s="10" t="str">
        <f>IFERROR(INDEX([1]!tblOrg[Abbr],MATCH(tblTeamSch[[#This Row],[Org]],[1]!tblOrg[Organization],0)),"")</f>
        <v>Pat</v>
      </c>
      <c r="L2018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8" s="10" t="str">
        <f>IFERROR(INDEX(IF(tblTeamSch[[#This Row],[1vs2]]=1,[1]!tblSchedule[Team 2 Name],[1]!tblSchedule[Team 1 Name]),MATCH(tblTeamSch[[#This Row],[Game Num]],[1]!tblSchedule[GameNum],0)),"")</f>
        <v>St Michael BB 4B#3 White</v>
      </c>
      <c r="N2018" s="6"/>
      <c r="O2018" s="6"/>
      <c r="P2018" s="6"/>
      <c r="Q2018" s="6">
        <f>INDEX([1]!tblSchedule[Home Game],MATCH(tblTeamSch[[#This Row],[Game Num]],[1]!tblSchedule[GameNum],0))</f>
        <v>1</v>
      </c>
      <c r="R2018" s="7" t="e">
        <f>IF(COUNTIFS(tblTeamSch[Team],tblTeamSch[[#This Row],[Team]],#REF!,1)&gt;1,"Y","")</f>
        <v>#REF!</v>
      </c>
      <c r="S2018" s="6">
        <f>INDEX([1]!tblLoc[Score],MATCH(INDEX([1]!tblOrg[Loc],MATCH(tblTeamSch[[#This Row],[Org]],[1]!tblOrg[Organization],0)),[1]!tblLoc[Loc],0))</f>
        <v>4</v>
      </c>
      <c r="T2018" s="6" t="e">
        <f>INDEX([1]!tblLoc[Score],MATCH(INDEX([1]!tblOrg[Loc],MATCH(#REF!,[1]!tblOrg[Abbr],0)),[1]!tblLoc[Loc],0))</f>
        <v>#REF!</v>
      </c>
      <c r="U2018" s="6">
        <f>IFERROR(INDEX([1]!tblLoc[Score],MATCH(INDEX([1]!tblOrg[Loc],MATCH(INDEX(FacList,MATCH(tblTeamSch[[#This Row],[Facility]],INDEX(FacList,,1),0),3),[1]!tblOrg[Org Num],0)),[1]!tblLoc[Loc],0)),"")</f>
        <v>7</v>
      </c>
      <c r="V2018" s="6">
        <f>IF(OR(tblTeamSch[[#This Row],[Court]]="",tblTeamSch[[#This Row],[Home]]&gt;0),0,IF(tblTeamSch[[#This Row],[Court]]&lt;10,0,IF(tblTeamSch[[#This Row],[Home Court]]=10,0,10)))</f>
        <v>0</v>
      </c>
      <c r="W2018" s="6" t="e">
        <f>COUNTIFS(tblTeamSch[Travel Score for Game],10,tblTeamSch[Home],0,#REF!,#REF!)</f>
        <v>#REF!</v>
      </c>
      <c r="X2018" s="6" t="str">
        <f>IFERROR(INDEX(tblTeamSch[Overall Travel Score],MATCH(tblTeamSch[[#This Row],[Opponent]],tblTeamSch[Team],0)),"")</f>
        <v/>
      </c>
      <c r="Y2018" s="6" cm="1">
        <f t="array" ref="Y2018">IF(Y2017="Num",1,IF(Y2017="","",IF(Y2017+1&gt;TotalNumRegGames*2,"",Y2017+1)))</f>
        <v>2017</v>
      </c>
    </row>
    <row r="2019" spans="1:25" ht="13.35" customHeight="1" x14ac:dyDescent="0.3">
      <c r="A2019" s="6" cm="1">
        <f t="array" ref="A20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714</v>
      </c>
      <c r="B2019" s="6" cm="1">
        <f t="array" ref="B20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19" s="6">
        <f>IFERROR(INDEX([1]!tblSchedule[Week Game Scheduled],MATCH(tblTeamSch[[#This Row],[Game Num]],[1]!tblSchedule[GameNum],0)),"")</f>
        <v>8</v>
      </c>
      <c r="D2019" s="6">
        <f>IFERROR(INDEX([1]!tblSchedule[Round],MATCH(tblTeamSch[[#This Row],[Game Num]],[1]!tblSchedule[GameNum],0)),"")</f>
        <v>6</v>
      </c>
      <c r="E2019" s="6">
        <f>IFERROR(INDEX([1]!tblSchedule[Rnd Sch],MATCH(tblTeamSch[[#This Row],[Game Num]],[1]!tblSchedule[GameNum],0)),"")</f>
        <v>6</v>
      </c>
      <c r="F2019" s="6" t="str">
        <f>IFERROR(INDEX([1]!tblSchedule[DLC],MATCH(tblTeamSch[[#This Row],[Game Num]],[1]!tblSchedule[GameNum],0)),"")</f>
        <v>4B3</v>
      </c>
      <c r="G2019" s="7" t="str">
        <f>IFERROR(INDEX([1]!tblSchedule[Facility],MATCH(tblTeamSch[[#This Row],[Game Num]],[1]!tblSchedule[GameNum],0)),"")</f>
        <v>St. Patrick's Celtic Center</v>
      </c>
      <c r="H2019" s="8">
        <f>IFERROR(INDEX([1]!tblSchedule[Game Date],MATCH(tblTeamSch[[#This Row],[Game Num]],[1]!tblSchedule[GameNum],0)),"")</f>
        <v>46046</v>
      </c>
      <c r="I2019" s="9">
        <f>IFERROR(INDEX([1]!tblSchedule[Game Time],MATCH(tblTeamSch[[#This Row],[Game Num]],[1]!tblSchedule[GameNum],0)),"")</f>
        <v>0.5</v>
      </c>
      <c r="J2019" s="10" t="str">
        <f>IFERROR(INDEX([1]!tblTeams[Organization],MATCH(tblTeamSch[[#This Row],[Team]],[1]!tblTeams[Team],0)),"")</f>
        <v>St. Patrick</v>
      </c>
      <c r="K2019" s="10" t="str">
        <f>IFERROR(INDEX([1]!tblOrg[Abbr],MATCH(tblTeamSch[[#This Row],[Org]],[1]!tblOrg[Organization],0)),"")</f>
        <v>Pat</v>
      </c>
      <c r="L2019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19" s="10" t="str">
        <f>IFERROR(INDEX(IF(tblTeamSch[[#This Row],[1vs2]]=1,[1]!tblSchedule[Team 2 Name],[1]!tblSchedule[Team 1 Name]),MATCH(tblTeamSch[[#This Row],[Game Num]],[1]!tblSchedule[GameNum],0)),"")</f>
        <v>Holy Trinity BB 3/4B #3 Blue</v>
      </c>
      <c r="N2019" s="6"/>
      <c r="O2019" s="6"/>
      <c r="P2019" s="6"/>
      <c r="Q2019" s="6">
        <f>INDEX([1]!tblSchedule[Home Game],MATCH(tblTeamSch[[#This Row],[Game Num]],[1]!tblSchedule[GameNum],0))</f>
        <v>1</v>
      </c>
      <c r="R2019" s="7" t="e">
        <f>IF(COUNTIFS(tblTeamSch[Team],tblTeamSch[[#This Row],[Team]],#REF!,1)&gt;1,"Y","")</f>
        <v>#REF!</v>
      </c>
      <c r="S2019" s="6">
        <f>INDEX([1]!tblLoc[Score],MATCH(INDEX([1]!tblOrg[Loc],MATCH(tblTeamSch[[#This Row],[Org]],[1]!tblOrg[Organization],0)),[1]!tblLoc[Loc],0))</f>
        <v>4</v>
      </c>
      <c r="T2019" s="6" t="e">
        <f>INDEX([1]!tblLoc[Score],MATCH(INDEX([1]!tblOrg[Loc],MATCH(#REF!,[1]!tblOrg[Abbr],0)),[1]!tblLoc[Loc],0))</f>
        <v>#REF!</v>
      </c>
      <c r="U2019" s="6">
        <f>IFERROR(INDEX([1]!tblLoc[Score],MATCH(INDEX([1]!tblOrg[Loc],MATCH(INDEX(FacList,MATCH(tblTeamSch[[#This Row],[Facility]],INDEX(FacList,,1),0),3),[1]!tblOrg[Org Num],0)),[1]!tblLoc[Loc],0)),"")</f>
        <v>4</v>
      </c>
      <c r="V2019" s="6">
        <f>IF(OR(tblTeamSch[[#This Row],[Court]]="",tblTeamSch[[#This Row],[Home]]&gt;0),0,IF(tblTeamSch[[#This Row],[Court]]&lt;10,0,IF(tblTeamSch[[#This Row],[Home Court]]=10,0,10)))</f>
        <v>0</v>
      </c>
      <c r="W2019" s="6" t="e">
        <f>COUNTIFS(tblTeamSch[Travel Score for Game],10,tblTeamSch[Home],0,#REF!,#REF!)</f>
        <v>#REF!</v>
      </c>
      <c r="X2019" s="6" t="str">
        <f>IFERROR(INDEX(tblTeamSch[Overall Travel Score],MATCH(tblTeamSch[[#This Row],[Opponent]],tblTeamSch[Team],0)),"")</f>
        <v/>
      </c>
      <c r="Y2019" s="6" cm="1">
        <f t="array" ref="Y2019">IF(Y2018="Num",1,IF(Y2018="","",IF(Y2018+1&gt;TotalNumRegGames*2,"",Y2018+1)))</f>
        <v>2018</v>
      </c>
    </row>
    <row r="2020" spans="1:25" ht="13.35" customHeight="1" x14ac:dyDescent="0.3">
      <c r="A2020" s="6" cm="1">
        <f t="array" ref="A20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728</v>
      </c>
      <c r="B2020" s="6" cm="1">
        <f t="array" ref="B20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20" s="6">
        <f>IFERROR(INDEX([1]!tblSchedule[Week Game Scheduled],MATCH(tblTeamSch[[#This Row],[Game Num]],[1]!tblSchedule[GameNum],0)),"")</f>
        <v>9</v>
      </c>
      <c r="D2020" s="6">
        <f>IFERROR(INDEX([1]!tblSchedule[Round],MATCH(tblTeamSch[[#This Row],[Game Num]],[1]!tblSchedule[GameNum],0)),"")</f>
        <v>7</v>
      </c>
      <c r="E2020" s="6">
        <f>IFERROR(INDEX([1]!tblSchedule[Rnd Sch],MATCH(tblTeamSch[[#This Row],[Game Num]],[1]!tblSchedule[GameNum],0)),"")</f>
        <v>7</v>
      </c>
      <c r="F2020" s="6" t="str">
        <f>IFERROR(INDEX([1]!tblSchedule[DLC],MATCH(tblTeamSch[[#This Row],[Game Num]],[1]!tblSchedule[GameNum],0)),"")</f>
        <v>4B3</v>
      </c>
      <c r="G2020" s="7" t="str">
        <f>IFERROR(INDEX([1]!tblSchedule[Facility],MATCH(tblTeamSch[[#This Row],[Game Num]],[1]!tblSchedule[GameNum],0)),"")</f>
        <v>Holy Trinity Parish School</v>
      </c>
      <c r="H2020" s="8">
        <f>IFERROR(INDEX([1]!tblSchedule[Game Date],MATCH(tblTeamSch[[#This Row],[Game Num]],[1]!tblSchedule[GameNum],0)),"")</f>
        <v>46053</v>
      </c>
      <c r="I2020" s="9">
        <f>IFERROR(INDEX([1]!tblSchedule[Game Time],MATCH(tblTeamSch[[#This Row],[Game Num]],[1]!tblSchedule[GameNum],0)),"")</f>
        <v>0.54166666666666663</v>
      </c>
      <c r="J2020" s="10" t="str">
        <f>IFERROR(INDEX([1]!tblTeams[Organization],MATCH(tblTeamSch[[#This Row],[Team]],[1]!tblTeams[Team],0)),"")</f>
        <v>St. Patrick</v>
      </c>
      <c r="K2020" s="10" t="str">
        <f>IFERROR(INDEX([1]!tblOrg[Abbr],MATCH(tblTeamSch[[#This Row],[Org]],[1]!tblOrg[Organization],0)),"")</f>
        <v>Pat</v>
      </c>
      <c r="L2020" s="10" t="str">
        <f>IFERROR(INDEX(IF(tblTeamSch[[#This Row],[1vs2]]=1,[1]!tblSchedule[Team 1 Name],[1]!tblSchedule[Team 2 Name]),MATCH(tblTeamSch[[#This Row],[Game Num]],[1]!tblSchedule[GameNum],0)),"")</f>
        <v>St Patrick BB 4Boys #3-Gold</v>
      </c>
      <c r="M2020" s="10" t="str">
        <f>IFERROR(INDEX(IF(tblTeamSch[[#This Row],[1vs2]]=1,[1]!tblSchedule[Team 2 Name],[1]!tblSchedule[Team 1 Name]),MATCH(tblTeamSch[[#This Row],[Game Num]],[1]!tblSchedule[GameNum],0)),"")</f>
        <v>Holy Trinity BB 3/4B #3 Yellow</v>
      </c>
      <c r="N2020" s="6"/>
      <c r="O2020" s="6"/>
      <c r="P2020" s="6"/>
      <c r="Q2020" s="6">
        <f>INDEX([1]!tblSchedule[Home Game],MATCH(tblTeamSch[[#This Row],[Game Num]],[1]!tblSchedule[GameNum],0))</f>
        <v>1</v>
      </c>
      <c r="R2020" s="7" t="e">
        <f>IF(COUNTIFS(tblTeamSch[Team],tblTeamSch[[#This Row],[Team]],#REF!,1)&gt;1,"Y","")</f>
        <v>#REF!</v>
      </c>
      <c r="S2020" s="6">
        <f>INDEX([1]!tblLoc[Score],MATCH(INDEX([1]!tblOrg[Loc],MATCH(tblTeamSch[[#This Row],[Org]],[1]!tblOrg[Organization],0)),[1]!tblLoc[Loc],0))</f>
        <v>4</v>
      </c>
      <c r="T2020" s="6" t="e">
        <f>INDEX([1]!tblLoc[Score],MATCH(INDEX([1]!tblOrg[Loc],MATCH(#REF!,[1]!tblOrg[Abbr],0)),[1]!tblLoc[Loc],0))</f>
        <v>#REF!</v>
      </c>
      <c r="U2020" s="6">
        <f>IFERROR(INDEX([1]!tblLoc[Score],MATCH(INDEX([1]!tblOrg[Loc],MATCH(INDEX(FacList,MATCH(tblTeamSch[[#This Row],[Facility]],INDEX(FacList,,1),0),3),[1]!tblOrg[Org Num],0)),[1]!tblLoc[Loc],0)),"")</f>
        <v>0</v>
      </c>
      <c r="V2020" s="6">
        <f>IF(OR(tblTeamSch[[#This Row],[Court]]="",tblTeamSch[[#This Row],[Home]]&gt;0),0,IF(tblTeamSch[[#This Row],[Court]]&lt;10,0,IF(tblTeamSch[[#This Row],[Home Court]]=10,0,10)))</f>
        <v>0</v>
      </c>
      <c r="W2020" s="6" t="e">
        <f>COUNTIFS(tblTeamSch[Travel Score for Game],10,tblTeamSch[Home],0,#REF!,#REF!)</f>
        <v>#REF!</v>
      </c>
      <c r="X2020" s="6" t="str">
        <f>IFERROR(INDEX(tblTeamSch[Overall Travel Score],MATCH(tblTeamSch[[#This Row],[Opponent]],tblTeamSch[Team],0)),"")</f>
        <v/>
      </c>
      <c r="Y2020" s="6" cm="1">
        <f t="array" ref="Y2020">IF(Y2019="Num",1,IF(Y2019="","",IF(Y2019+1&gt;TotalNumRegGames*2,"",Y2019+1)))</f>
        <v>2019</v>
      </c>
    </row>
    <row r="2021" spans="1:25" ht="13.35" customHeight="1" x14ac:dyDescent="0.3">
      <c r="A2021" s="6" cm="1">
        <f t="array" ref="A20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649</v>
      </c>
      <c r="B2021" s="6" cm="1">
        <f t="array" ref="B20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21" s="6">
        <f>IFERROR(INDEX([1]!tblSchedule[Week Game Scheduled],MATCH(tblTeamSch[[#This Row],[Game Num]],[1]!tblSchedule[GameNum],0)),"")</f>
        <v>49</v>
      </c>
      <c r="D2021" s="6">
        <f>IFERROR(INDEX([1]!tblSchedule[Round],MATCH(tblTeamSch[[#This Row],[Game Num]],[1]!tblSchedule[GameNum],0)),"")</f>
        <v>1</v>
      </c>
      <c r="E2021" s="6">
        <f>IFERROR(INDEX([1]!tblSchedule[Rnd Sch],MATCH(tblTeamSch[[#This Row],[Game Num]],[1]!tblSchedule[GameNum],0)),"")</f>
        <v>1</v>
      </c>
      <c r="F2021" s="6" t="str">
        <f>IFERROR(INDEX([1]!tblSchedule[DLC],MATCH(tblTeamSch[[#This Row],[Game Num]],[1]!tblSchedule[GameNum],0)),"")</f>
        <v>4B3</v>
      </c>
      <c r="G2021" s="7" t="str">
        <f>IFERROR(INDEX([1]!tblSchedule[Facility],MATCH(tblTeamSch[[#This Row],[Game Num]],[1]!tblSchedule[GameNum],0)),"")</f>
        <v>St. Nicholas Academy Gym</v>
      </c>
      <c r="H2021" s="8">
        <f>IFERROR(INDEX([1]!tblSchedule[Game Date],MATCH(tblTeamSch[[#This Row],[Game Num]],[1]!tblSchedule[GameNum],0)),"")</f>
        <v>45997</v>
      </c>
      <c r="I2021" s="9">
        <f>IFERROR(INDEX([1]!tblSchedule[Game Time],MATCH(tblTeamSch[[#This Row],[Game Num]],[1]!tblSchedule[GameNum],0)),"")</f>
        <v>0.58333333333333337</v>
      </c>
      <c r="J2021" s="10" t="str">
        <f>IFERROR(INDEX([1]!tblTeams[Organization],MATCH(tblTeamSch[[#This Row],[Team]],[1]!tblTeams[Team],0)),"")</f>
        <v>St. Patrick</v>
      </c>
      <c r="K2021" s="10" t="str">
        <f>IFERROR(INDEX([1]!tblOrg[Abbr],MATCH(tblTeamSch[[#This Row],[Org]],[1]!tblOrg[Organization],0)),"")</f>
        <v>Pat</v>
      </c>
      <c r="L2021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1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2021" s="6"/>
      <c r="O2021" s="6"/>
      <c r="P2021" s="6"/>
      <c r="Q2021" s="6">
        <f>INDEX([1]!tblSchedule[Home Game],MATCH(tblTeamSch[[#This Row],[Game Num]],[1]!tblSchedule[GameNum],0))</f>
        <v>0</v>
      </c>
      <c r="R2021" s="7" t="e">
        <f>IF(COUNTIFS(tblTeamSch[Team],tblTeamSch[[#This Row],[Team]],#REF!,1)&gt;1,"Y","")</f>
        <v>#REF!</v>
      </c>
      <c r="S2021" s="6">
        <f>INDEX([1]!tblLoc[Score],MATCH(INDEX([1]!tblOrg[Loc],MATCH(tblTeamSch[[#This Row],[Org]],[1]!tblOrg[Organization],0)),[1]!tblLoc[Loc],0))</f>
        <v>4</v>
      </c>
      <c r="T2021" s="6" t="e">
        <f>INDEX([1]!tblLoc[Score],MATCH(INDEX([1]!tblOrg[Loc],MATCH(#REF!,[1]!tblOrg[Abbr],0)),[1]!tblLoc[Loc],0))</f>
        <v>#REF!</v>
      </c>
      <c r="U2021" s="6">
        <f>IFERROR(INDEX([1]!tblLoc[Score],MATCH(INDEX([1]!tblOrg[Loc],MATCH(INDEX(FacList,MATCH(tblTeamSch[[#This Row],[Facility]],INDEX(FacList,,1),0),3),[1]!tblOrg[Org Num],0)),[1]!tblLoc[Loc],0)),"")</f>
        <v>10</v>
      </c>
      <c r="V2021" s="6">
        <f>IF(OR(tblTeamSch[[#This Row],[Court]]="",tblTeamSch[[#This Row],[Home]]&gt;0),0,IF(tblTeamSch[[#This Row],[Court]]&lt;10,0,IF(tblTeamSch[[#This Row],[Home Court]]=10,0,10)))</f>
        <v>10</v>
      </c>
      <c r="W2021" s="6" t="e">
        <f>COUNTIFS(tblTeamSch[Travel Score for Game],10,tblTeamSch[Home],0,#REF!,#REF!)</f>
        <v>#REF!</v>
      </c>
      <c r="X2021" s="6" t="str">
        <f>IFERROR(INDEX(tblTeamSch[Overall Travel Score],MATCH(tblTeamSch[[#This Row],[Opponent]],tblTeamSch[Team],0)),"")</f>
        <v/>
      </c>
      <c r="Y2021" s="6" cm="1">
        <f t="array" ref="Y2021">IF(Y2020="Num",1,IF(Y2020="","",IF(Y2020+1&gt;TotalNumRegGames*2,"",Y2020+1)))</f>
        <v>2020</v>
      </c>
    </row>
    <row r="2022" spans="1:25" ht="13.35" customHeight="1" x14ac:dyDescent="0.3">
      <c r="A2022" s="6" cm="1">
        <f t="array" ref="A20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663</v>
      </c>
      <c r="B2022" s="6" cm="1">
        <f t="array" ref="B20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2" s="6">
        <f>IFERROR(INDEX([1]!tblSchedule[Week Game Scheduled],MATCH(tblTeamSch[[#This Row],[Game Num]],[1]!tblSchedule[GameNum],0)),"")</f>
        <v>50</v>
      </c>
      <c r="D2022" s="6">
        <f>IFERROR(INDEX([1]!tblSchedule[Round],MATCH(tblTeamSch[[#This Row],[Game Num]],[1]!tblSchedule[GameNum],0)),"")</f>
        <v>2</v>
      </c>
      <c r="E2022" s="6">
        <f>IFERROR(INDEX([1]!tblSchedule[Rnd Sch],MATCH(tblTeamSch[[#This Row],[Game Num]],[1]!tblSchedule[GameNum],0)),"")</f>
        <v>2</v>
      </c>
      <c r="F2022" s="6" t="str">
        <f>IFERROR(INDEX([1]!tblSchedule[DLC],MATCH(tblTeamSch[[#This Row],[Game Num]],[1]!tblSchedule[GameNum],0)),"")</f>
        <v>4B3</v>
      </c>
      <c r="G2022" s="7" t="str">
        <f>IFERROR(INDEX([1]!tblSchedule[Facility],MATCH(tblTeamSch[[#This Row],[Game Num]],[1]!tblSchedule[GameNum],0)),"")</f>
        <v>St. Athanasius Hornets Nest (gym)</v>
      </c>
      <c r="H2022" s="8">
        <f>IFERROR(INDEX([1]!tblSchedule[Game Date],MATCH(tblTeamSch[[#This Row],[Game Num]],[1]!tblSchedule[GameNum],0)),"")</f>
        <v>46004</v>
      </c>
      <c r="I2022" s="9">
        <f>IFERROR(INDEX([1]!tblSchedule[Game Time],MATCH(tblTeamSch[[#This Row],[Game Num]],[1]!tblSchedule[GameNum],0)),"")</f>
        <v>0.41666666666666669</v>
      </c>
      <c r="J2022" s="10" t="str">
        <f>IFERROR(INDEX([1]!tblTeams[Organization],MATCH(tblTeamSch[[#This Row],[Team]],[1]!tblTeams[Team],0)),"")</f>
        <v>St. Patrick</v>
      </c>
      <c r="K2022" s="10" t="str">
        <f>IFERROR(INDEX([1]!tblOrg[Abbr],MATCH(tblTeamSch[[#This Row],[Org]],[1]!tblOrg[Organization],0)),"")</f>
        <v>Pat</v>
      </c>
      <c r="L2022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2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2022" s="6" t="str" cm="1">
        <f t="array" ref="N202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22" s="6" t="str">
        <f>IFERROR(INDEX(#REF!,MATCH(tblTeamSch[[#This Row],[Team]],[1]!tblTeams[Team],0)),"")</f>
        <v/>
      </c>
      <c r="Q2022" s="6">
        <f>INDEX([1]!tblSchedule[Home Game],MATCH(tblTeamSch[[#This Row],[Game Num]],[1]!tblSchedule[GameNum],0))</f>
        <v>0</v>
      </c>
      <c r="R2022" s="6" t="e">
        <f>IF(COUNTIFS(tblTeamSch[Team],tblTeamSch[[#This Row],[Team]],#REF!,1)&gt;1,"Y","")</f>
        <v>#REF!</v>
      </c>
      <c r="S2022" s="6">
        <f>INDEX([1]!tblLoc[Score],MATCH(INDEX([1]!tblOrg[Loc],MATCH(tblTeamSch[[#This Row],[Org]],[1]!tblOrg[Organization],0)),[1]!tblLoc[Loc],0))</f>
        <v>4</v>
      </c>
      <c r="T2022" s="6" t="e">
        <f>INDEX([1]!tblLoc[Score],MATCH(INDEX([1]!tblOrg[Loc],MATCH(#REF!,[1]!tblOrg[Abbr],0)),[1]!tblLoc[Loc],0))</f>
        <v>#REF!</v>
      </c>
      <c r="U2022" s="6">
        <f>IFERROR(INDEX([1]!tblLoc[Score],MATCH(INDEX([1]!tblOrg[Loc],MATCH(INDEX(FacList,MATCH(tblTeamSch[[#This Row],[Facility]],INDEX(FacList,,1),0),3),[1]!tblOrg[Org Num],0)),[1]!tblLoc[Loc],0)),"")</f>
        <v>7</v>
      </c>
      <c r="V2022" s="6">
        <f>IF(OR(tblTeamSch[[#This Row],[Court]]="",tblTeamSch[[#This Row],[Home]]&gt;0),0,IF(tblTeamSch[[#This Row],[Court]]&lt;10,0,IF(tblTeamSch[[#This Row],[Home Court]]=10,0,10)))</f>
        <v>0</v>
      </c>
      <c r="W2022" s="6" t="e">
        <f>COUNTIFS(tblTeamSch[Travel Score for Game],10,tblTeamSch[Home],0,#REF!,#REF!)</f>
        <v>#REF!</v>
      </c>
      <c r="X2022" s="6" t="str">
        <f>IFERROR(INDEX(tblTeamSch[Overall Travel Score],MATCH(tblTeamSch[[#This Row],[Opponent]],tblTeamSch[Team],0)),"")</f>
        <v/>
      </c>
      <c r="Y2022" s="6" cm="1">
        <f t="array" ref="Y2022">IF(Y2021="Num",1,IF(Y2021="","",IF(Y2021+1&gt;TotalNumRegGames*2,"",Y2021+1)))</f>
        <v>2021</v>
      </c>
    </row>
    <row r="2023" spans="1:25" ht="13.35" customHeight="1" x14ac:dyDescent="0.3">
      <c r="A2023" s="6" cm="1">
        <f t="array" ref="A20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678</v>
      </c>
      <c r="B2023" s="6" cm="1">
        <f t="array" ref="B20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23" s="6">
        <f>IFERROR(INDEX([1]!tblSchedule[Week Game Scheduled],MATCH(tblTeamSch[[#This Row],[Game Num]],[1]!tblSchedule[GameNum],0)),"")</f>
        <v>5</v>
      </c>
      <c r="D2023" s="6">
        <f>IFERROR(INDEX([1]!tblSchedule[Round],MATCH(tblTeamSch[[#This Row],[Game Num]],[1]!tblSchedule[GameNum],0)),"")</f>
        <v>3</v>
      </c>
      <c r="E2023" s="6">
        <f>IFERROR(INDEX([1]!tblSchedule[Rnd Sch],MATCH(tblTeamSch[[#This Row],[Game Num]],[1]!tblSchedule[GameNum],0)),"")</f>
        <v>3</v>
      </c>
      <c r="F2023" s="6" t="str">
        <f>IFERROR(INDEX([1]!tblSchedule[DLC],MATCH(tblTeamSch[[#This Row],[Game Num]],[1]!tblSchedule[GameNum],0)),"")</f>
        <v>4B3</v>
      </c>
      <c r="G2023" s="7" t="str">
        <f>IFERROR(INDEX([1]!tblSchedule[Facility],MATCH(tblTeamSch[[#This Row],[Game Num]],[1]!tblSchedule[GameNum],0)),"")</f>
        <v>St. Patrick's Celtic Center</v>
      </c>
      <c r="H2023" s="8">
        <f>IFERROR(INDEX([1]!tblSchedule[Game Date],MATCH(tblTeamSch[[#This Row],[Game Num]],[1]!tblSchedule[GameNum],0)),"")</f>
        <v>46025</v>
      </c>
      <c r="I2023" s="9">
        <f>IFERROR(INDEX([1]!tblSchedule[Game Time],MATCH(tblTeamSch[[#This Row],[Game Num]],[1]!tblSchedule[GameNum],0)),"")</f>
        <v>0.58333333333333337</v>
      </c>
      <c r="J2023" s="10" t="str">
        <f>IFERROR(INDEX([1]!tblTeams[Organization],MATCH(tblTeamSch[[#This Row],[Team]],[1]!tblTeams[Team],0)),"")</f>
        <v>St. Patrick</v>
      </c>
      <c r="K2023" s="10" t="str">
        <f>IFERROR(INDEX([1]!tblOrg[Abbr],MATCH(tblTeamSch[[#This Row],[Org]],[1]!tblOrg[Organization],0)),"")</f>
        <v>Pat</v>
      </c>
      <c r="L2023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3" s="10" t="str">
        <f>IFERROR(INDEX(IF(tblTeamSch[[#This Row],[1vs2]]=1,[1]!tblSchedule[Team 2 Name],[1]!tblSchedule[Team 1 Name]),MATCH(tblTeamSch[[#This Row],[Game Num]],[1]!tblSchedule[GameNum],0)),"")</f>
        <v>St. Margaret Mary BB 4B#3 Gray</v>
      </c>
      <c r="N2023" s="6" t="str" cm="1">
        <f t="array" ref="N202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23" s="6" t="str">
        <f>IFERROR(INDEX(#REF!,MATCH(tblTeamSch[[#This Row],[Team]],[1]!tblTeams[Team],0)),"")</f>
        <v/>
      </c>
      <c r="Q2023" s="6">
        <f>INDEX([1]!tblSchedule[Home Game],MATCH(tblTeamSch[[#This Row],[Game Num]],[1]!tblSchedule[GameNum],0))</f>
        <v>1</v>
      </c>
      <c r="R2023" s="6" t="e">
        <f>IF(COUNTIFS(tblTeamSch[Team],tblTeamSch[[#This Row],[Team]],#REF!,1)&gt;1,"Y","")</f>
        <v>#REF!</v>
      </c>
      <c r="S2023" s="6">
        <f>INDEX([1]!tblLoc[Score],MATCH(INDEX([1]!tblOrg[Loc],MATCH(tblTeamSch[[#This Row],[Org]],[1]!tblOrg[Organization],0)),[1]!tblLoc[Loc],0))</f>
        <v>4</v>
      </c>
      <c r="T2023" s="6" t="e">
        <f>INDEX([1]!tblLoc[Score],MATCH(INDEX([1]!tblOrg[Loc],MATCH(#REF!,[1]!tblOrg[Abbr],0)),[1]!tblLoc[Loc],0))</f>
        <v>#REF!</v>
      </c>
      <c r="U2023" s="6">
        <f>IFERROR(INDEX([1]!tblLoc[Score],MATCH(INDEX([1]!tblOrg[Loc],MATCH(INDEX(FacList,MATCH(tblTeamSch[[#This Row],[Facility]],INDEX(FacList,,1),0),3),[1]!tblOrg[Org Num],0)),[1]!tblLoc[Loc],0)),"")</f>
        <v>4</v>
      </c>
      <c r="V2023" s="6">
        <f>IF(OR(tblTeamSch[[#This Row],[Court]]="",tblTeamSch[[#This Row],[Home]]&gt;0),0,IF(tblTeamSch[[#This Row],[Court]]&lt;10,0,IF(tblTeamSch[[#This Row],[Home Court]]=10,0,10)))</f>
        <v>0</v>
      </c>
      <c r="W2023" s="6" t="e">
        <f>COUNTIFS(tblTeamSch[Travel Score for Game],10,tblTeamSch[Home],0,#REF!,#REF!)</f>
        <v>#REF!</v>
      </c>
      <c r="X2023" s="6" t="str">
        <f>IFERROR(INDEX(tblTeamSch[Overall Travel Score],MATCH(tblTeamSch[[#This Row],[Opponent]],tblTeamSch[Team],0)),"")</f>
        <v/>
      </c>
      <c r="Y2023" s="6" cm="1">
        <f t="array" ref="Y2023">IF(Y2022="Num",1,IF(Y2022="","",IF(Y2022+1&gt;TotalNumRegGames*2,"",Y2022+1)))</f>
        <v>2022</v>
      </c>
    </row>
    <row r="2024" spans="1:25" ht="13.35" customHeight="1" x14ac:dyDescent="0.3">
      <c r="A2024" s="6" cm="1">
        <f t="array" ref="A20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690</v>
      </c>
      <c r="B2024" s="6" cm="1">
        <f t="array" ref="B20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4" s="6">
        <f>IFERROR(INDEX([1]!tblSchedule[Week Game Scheduled],MATCH(tblTeamSch[[#This Row],[Game Num]],[1]!tblSchedule[GameNum],0)),"")</f>
        <v>6</v>
      </c>
      <c r="D2024" s="6">
        <f>IFERROR(INDEX([1]!tblSchedule[Round],MATCH(tblTeamSch[[#This Row],[Game Num]],[1]!tblSchedule[GameNum],0)),"")</f>
        <v>4</v>
      </c>
      <c r="E2024" s="6">
        <f>IFERROR(INDEX([1]!tblSchedule[Rnd Sch],MATCH(tblTeamSch[[#This Row],[Game Num]],[1]!tblSchedule[GameNum],0)),"")</f>
        <v>4</v>
      </c>
      <c r="F2024" s="6" t="str">
        <f>IFERROR(INDEX([1]!tblSchedule[DLC],MATCH(tblTeamSch[[#This Row],[Game Num]],[1]!tblSchedule[GameNum],0)),"")</f>
        <v>4B3</v>
      </c>
      <c r="G2024" s="7" t="str">
        <f>IFERROR(INDEX([1]!tblSchedule[Facility],MATCH(tblTeamSch[[#This Row],[Game Num]],[1]!tblSchedule[GameNum],0)),"")</f>
        <v>St. Margaret Mary Gym</v>
      </c>
      <c r="H2024" s="8">
        <f>IFERROR(INDEX([1]!tblSchedule[Game Date],MATCH(tblTeamSch[[#This Row],[Game Num]],[1]!tblSchedule[GameNum],0)),"")</f>
        <v>46032</v>
      </c>
      <c r="I2024" s="9">
        <f>IFERROR(INDEX([1]!tblSchedule[Game Time],MATCH(tblTeamSch[[#This Row],[Game Num]],[1]!tblSchedule[GameNum],0)),"")</f>
        <v>0.54166666666666663</v>
      </c>
      <c r="J2024" s="10" t="str">
        <f>IFERROR(INDEX([1]!tblTeams[Organization],MATCH(tblTeamSch[[#This Row],[Team]],[1]!tblTeams[Team],0)),"")</f>
        <v>St. Patrick</v>
      </c>
      <c r="K2024" s="10" t="str">
        <f>IFERROR(INDEX([1]!tblOrg[Abbr],MATCH(tblTeamSch[[#This Row],[Org]],[1]!tblOrg[Organization],0)),"")</f>
        <v>Pat</v>
      </c>
      <c r="L2024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4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2024" s="6" t="str" cm="1">
        <f t="array" ref="N202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4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24" s="6" t="str">
        <f>IFERROR(INDEX(#REF!,MATCH(tblTeamSch[[#This Row],[Team]],[1]!tblTeams[Team],0)),"")</f>
        <v/>
      </c>
      <c r="Q2024" s="6">
        <f>INDEX([1]!tblSchedule[Home Game],MATCH(tblTeamSch[[#This Row],[Game Num]],[1]!tblSchedule[GameNum],0))</f>
        <v>1</v>
      </c>
      <c r="R2024" s="6" t="e">
        <f>IF(COUNTIFS(tblTeamSch[Team],tblTeamSch[[#This Row],[Team]],#REF!,1)&gt;1,"Y","")</f>
        <v>#REF!</v>
      </c>
      <c r="S2024" s="6">
        <f>INDEX([1]!tblLoc[Score],MATCH(INDEX([1]!tblOrg[Loc],MATCH(tblTeamSch[[#This Row],[Org]],[1]!tblOrg[Organization],0)),[1]!tblLoc[Loc],0))</f>
        <v>4</v>
      </c>
      <c r="T2024" s="6" t="e">
        <f>INDEX([1]!tblLoc[Score],MATCH(INDEX([1]!tblOrg[Loc],MATCH(#REF!,[1]!tblOrg[Abbr],0)),[1]!tblLoc[Loc],0))</f>
        <v>#REF!</v>
      </c>
      <c r="U2024" s="6">
        <f>IFERROR(INDEX([1]!tblLoc[Score],MATCH(INDEX([1]!tblOrg[Loc],MATCH(INDEX(FacList,MATCH(tblTeamSch[[#This Row],[Facility]],INDEX(FacList,,1),0),3),[1]!tblOrg[Org Num],0)),[1]!tblLoc[Loc],0)),"")</f>
        <v>0</v>
      </c>
      <c r="V2024" s="6">
        <f>IF(OR(tblTeamSch[[#This Row],[Court]]="",tblTeamSch[[#This Row],[Home]]&gt;0),0,IF(tblTeamSch[[#This Row],[Court]]&lt;10,0,IF(tblTeamSch[[#This Row],[Home Court]]=10,0,10)))</f>
        <v>0</v>
      </c>
      <c r="W2024" s="6" t="e">
        <f>COUNTIFS(tblTeamSch[Travel Score for Game],10,tblTeamSch[Home],0,#REF!,#REF!)</f>
        <v>#REF!</v>
      </c>
      <c r="X2024" s="6" t="str">
        <f>IFERROR(INDEX(tblTeamSch[Overall Travel Score],MATCH(tblTeamSch[[#This Row],[Opponent]],tblTeamSch[Team],0)),"")</f>
        <v/>
      </c>
      <c r="Y2024" s="6" cm="1">
        <f t="array" ref="Y2024">IF(Y2023="Num",1,IF(Y2023="","",IF(Y2023+1&gt;TotalNumRegGames*2,"",Y2023+1)))</f>
        <v>2023</v>
      </c>
    </row>
    <row r="2025" spans="1:25" ht="13.35" customHeight="1" x14ac:dyDescent="0.3">
      <c r="A2025" s="6" cm="1">
        <f t="array" ref="A20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704</v>
      </c>
      <c r="B2025" s="6" cm="1">
        <f t="array" ref="B20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5" s="6">
        <f>IFERROR(INDEX([1]!tblSchedule[Week Game Scheduled],MATCH(tblTeamSch[[#This Row],[Game Num]],[1]!tblSchedule[GameNum],0)),"")</f>
        <v>7</v>
      </c>
      <c r="D2025" s="6">
        <f>IFERROR(INDEX([1]!tblSchedule[Round],MATCH(tblTeamSch[[#This Row],[Game Num]],[1]!tblSchedule[GameNum],0)),"")</f>
        <v>5</v>
      </c>
      <c r="E2025" s="6">
        <f>IFERROR(INDEX([1]!tblSchedule[Rnd Sch],MATCH(tblTeamSch[[#This Row],[Game Num]],[1]!tblSchedule[GameNum],0)),"")</f>
        <v>5</v>
      </c>
      <c r="F2025" s="6" t="str">
        <f>IFERROR(INDEX([1]!tblSchedule[DLC],MATCH(tblTeamSch[[#This Row],[Game Num]],[1]!tblSchedule[GameNum],0)),"")</f>
        <v>4B3</v>
      </c>
      <c r="G2025" s="7" t="str">
        <f>IFERROR(INDEX([1]!tblSchedule[Facility],MATCH(tblTeamSch[[#This Row],[Game Num]],[1]!tblSchedule[GameNum],0)),"")</f>
        <v>St. Athanasius Hornets Nest (gym)</v>
      </c>
      <c r="H2025" s="8">
        <f>IFERROR(INDEX([1]!tblSchedule[Game Date],MATCH(tblTeamSch[[#This Row],[Game Num]],[1]!tblSchedule[GameNum],0)),"")</f>
        <v>46039</v>
      </c>
      <c r="I2025" s="9">
        <f>IFERROR(INDEX([1]!tblSchedule[Game Time],MATCH(tblTeamSch[[#This Row],[Game Num]],[1]!tblSchedule[GameNum],0)),"")</f>
        <v>0.45833333333333331</v>
      </c>
      <c r="J2025" s="10" t="str">
        <f>IFERROR(INDEX([1]!tblTeams[Organization],MATCH(tblTeamSch[[#This Row],[Team]],[1]!tblTeams[Team],0)),"")</f>
        <v>St. Patrick</v>
      </c>
      <c r="K2025" s="10" t="str">
        <f>IFERROR(INDEX([1]!tblOrg[Abbr],MATCH(tblTeamSch[[#This Row],[Org]],[1]!tblOrg[Organization],0)),"")</f>
        <v>Pat</v>
      </c>
      <c r="L2025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5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2025" s="6" t="str" cm="1">
        <f t="array" ref="N202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5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25" s="6" t="str">
        <f>IFERROR(INDEX(#REF!,MATCH(tblTeamSch[[#This Row],[Team]],[1]!tblTeams[Team],0)),"")</f>
        <v/>
      </c>
      <c r="Q2025" s="6">
        <f>INDEX([1]!tblSchedule[Home Game],MATCH(tblTeamSch[[#This Row],[Game Num]],[1]!tblSchedule[GameNum],0))</f>
        <v>0</v>
      </c>
      <c r="R2025" s="6" t="e">
        <f>IF(COUNTIFS(tblTeamSch[Team],tblTeamSch[[#This Row],[Team]],#REF!,1)&gt;1,"Y","")</f>
        <v>#REF!</v>
      </c>
      <c r="S2025" s="6">
        <f>INDEX([1]!tblLoc[Score],MATCH(INDEX([1]!tblOrg[Loc],MATCH(tblTeamSch[[#This Row],[Org]],[1]!tblOrg[Organization],0)),[1]!tblLoc[Loc],0))</f>
        <v>4</v>
      </c>
      <c r="T2025" s="6" t="e">
        <f>INDEX([1]!tblLoc[Score],MATCH(INDEX([1]!tblOrg[Loc],MATCH(#REF!,[1]!tblOrg[Abbr],0)),[1]!tblLoc[Loc],0))</f>
        <v>#REF!</v>
      </c>
      <c r="U2025" s="6">
        <f>IFERROR(INDEX([1]!tblLoc[Score],MATCH(INDEX([1]!tblOrg[Loc],MATCH(INDEX(FacList,MATCH(tblTeamSch[[#This Row],[Facility]],INDEX(FacList,,1),0),3),[1]!tblOrg[Org Num],0)),[1]!tblLoc[Loc],0)),"")</f>
        <v>7</v>
      </c>
      <c r="V2025" s="6">
        <f>IF(OR(tblTeamSch[[#This Row],[Court]]="",tblTeamSch[[#This Row],[Home]]&gt;0),0,IF(tblTeamSch[[#This Row],[Court]]&lt;10,0,IF(tblTeamSch[[#This Row],[Home Court]]=10,0,10)))</f>
        <v>0</v>
      </c>
      <c r="W2025" s="6" t="e">
        <f>COUNTIFS(tblTeamSch[Travel Score for Game],10,tblTeamSch[Home],0,#REF!,#REF!)</f>
        <v>#REF!</v>
      </c>
      <c r="X2025" s="6" t="str">
        <f>IFERROR(INDEX(tblTeamSch[Overall Travel Score],MATCH(tblTeamSch[[#This Row],[Opponent]],tblTeamSch[Team],0)),"")</f>
        <v/>
      </c>
      <c r="Y2025" s="6" cm="1">
        <f t="array" ref="Y2025">IF(Y2024="Num",1,IF(Y2024="","",IF(Y2024+1&gt;TotalNumRegGames*2,"",Y2024+1)))</f>
        <v>2024</v>
      </c>
    </row>
    <row r="2026" spans="1:25" ht="13.35" customHeight="1" x14ac:dyDescent="0.3">
      <c r="A2026" s="6" cm="1">
        <f t="array" ref="A20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717</v>
      </c>
      <c r="B2026" s="6" cm="1">
        <f t="array" ref="B20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6" s="6">
        <f>IFERROR(INDEX([1]!tblSchedule[Week Game Scheduled],MATCH(tblTeamSch[[#This Row],[Game Num]],[1]!tblSchedule[GameNum],0)),"")</f>
        <v>8</v>
      </c>
      <c r="D2026" s="6">
        <f>IFERROR(INDEX([1]!tblSchedule[Round],MATCH(tblTeamSch[[#This Row],[Game Num]],[1]!tblSchedule[GameNum],0)),"")</f>
        <v>6</v>
      </c>
      <c r="E2026" s="6">
        <f>IFERROR(INDEX([1]!tblSchedule[Rnd Sch],MATCH(tblTeamSch[[#This Row],[Game Num]],[1]!tblSchedule[GameNum],0)),"")</f>
        <v>6</v>
      </c>
      <c r="F2026" s="6" t="str">
        <f>IFERROR(INDEX([1]!tblSchedule[DLC],MATCH(tblTeamSch[[#This Row],[Game Num]],[1]!tblSchedule[GameNum],0)),"")</f>
        <v>4B3</v>
      </c>
      <c r="G2026" s="7" t="str">
        <f>IFERROR(INDEX([1]!tblSchedule[Facility],MATCH(tblTeamSch[[#This Row],[Game Num]],[1]!tblSchedule[GameNum],0)),"")</f>
        <v>St. Rita Gym</v>
      </c>
      <c r="H2026" s="8">
        <f>IFERROR(INDEX([1]!tblSchedule[Game Date],MATCH(tblTeamSch[[#This Row],[Game Num]],[1]!tblSchedule[GameNum],0)),"")</f>
        <v>46046</v>
      </c>
      <c r="I2026" s="9">
        <f>IFERROR(INDEX([1]!tblSchedule[Game Time],MATCH(tblTeamSch[[#This Row],[Game Num]],[1]!tblSchedule[GameNum],0)),"")</f>
        <v>0.54166666666666663</v>
      </c>
      <c r="J2026" s="10" t="str">
        <f>IFERROR(INDEX([1]!tblTeams[Organization],MATCH(tblTeamSch[[#This Row],[Team]],[1]!tblTeams[Team],0)),"")</f>
        <v>St. Patrick</v>
      </c>
      <c r="K2026" s="10" t="str">
        <f>IFERROR(INDEX([1]!tblOrg[Abbr],MATCH(tblTeamSch[[#This Row],[Org]],[1]!tblOrg[Organization],0)),"")</f>
        <v>Pat</v>
      </c>
      <c r="L2026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6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2026" s="6" t="str" cm="1">
        <f t="array" ref="N202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6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26" s="6" t="str">
        <f>IFERROR(INDEX(#REF!,MATCH(tblTeamSch[[#This Row],[Team]],[1]!tblTeams[Team],0)),"")</f>
        <v/>
      </c>
      <c r="Q2026" s="6">
        <f>INDEX([1]!tblSchedule[Home Game],MATCH(tblTeamSch[[#This Row],[Game Num]],[1]!tblSchedule[GameNum],0))</f>
        <v>0</v>
      </c>
      <c r="R2026" s="6" t="e">
        <f>IF(COUNTIFS(tblTeamSch[Team],tblTeamSch[[#This Row],[Team]],#REF!,1)&gt;1,"Y","")</f>
        <v>#REF!</v>
      </c>
      <c r="S2026" s="6">
        <f>INDEX([1]!tblLoc[Score],MATCH(INDEX([1]!tblOrg[Loc],MATCH(tblTeamSch[[#This Row],[Org]],[1]!tblOrg[Organization],0)),[1]!tblLoc[Loc],0))</f>
        <v>4</v>
      </c>
      <c r="T2026" s="6" t="e">
        <f>INDEX([1]!tblLoc[Score],MATCH(INDEX([1]!tblOrg[Loc],MATCH(#REF!,[1]!tblOrg[Abbr],0)),[1]!tblLoc[Loc],0))</f>
        <v>#REF!</v>
      </c>
      <c r="U2026" s="6">
        <f>IFERROR(INDEX([1]!tblLoc[Score],MATCH(INDEX([1]!tblOrg[Loc],MATCH(INDEX(FacList,MATCH(tblTeamSch[[#This Row],[Facility]],INDEX(FacList,,1),0),3),[1]!tblOrg[Org Num],0)),[1]!tblLoc[Loc],0)),"")</f>
        <v>7</v>
      </c>
      <c r="V2026" s="6">
        <f>IF(OR(tblTeamSch[[#This Row],[Court]]="",tblTeamSch[[#This Row],[Home]]&gt;0),0,IF(tblTeamSch[[#This Row],[Court]]&lt;10,0,IF(tblTeamSch[[#This Row],[Home Court]]=10,0,10)))</f>
        <v>0</v>
      </c>
      <c r="W2026" s="6" t="e">
        <f>COUNTIFS(tblTeamSch[Travel Score for Game],10,tblTeamSch[Home],0,#REF!,#REF!)</f>
        <v>#REF!</v>
      </c>
      <c r="X2026" s="6" t="str">
        <f>IFERROR(INDEX(tblTeamSch[Overall Travel Score],MATCH(tblTeamSch[[#This Row],[Opponent]],tblTeamSch[Team],0)),"")</f>
        <v/>
      </c>
      <c r="Y2026" s="6" cm="1">
        <f t="array" ref="Y2026">IF(Y2025="Num",1,IF(Y2025="","",IF(Y2025+1&gt;TotalNumRegGames*2,"",Y2025+1)))</f>
        <v>2025</v>
      </c>
    </row>
    <row r="2027" spans="1:25" ht="13.35" customHeight="1" x14ac:dyDescent="0.3">
      <c r="A2027" s="6" cm="1">
        <f t="array" ref="A20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730</v>
      </c>
      <c r="B2027" s="6" cm="1">
        <f t="array" ref="B20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7" s="6">
        <f>IFERROR(INDEX([1]!tblSchedule[Week Game Scheduled],MATCH(tblTeamSch[[#This Row],[Game Num]],[1]!tblSchedule[GameNum],0)),"")</f>
        <v>9</v>
      </c>
      <c r="D2027" s="6">
        <f>IFERROR(INDEX([1]!tblSchedule[Round],MATCH(tblTeamSch[[#This Row],[Game Num]],[1]!tblSchedule[GameNum],0)),"")</f>
        <v>7</v>
      </c>
      <c r="E2027" s="6">
        <f>IFERROR(INDEX([1]!tblSchedule[Rnd Sch],MATCH(tblTeamSch[[#This Row],[Game Num]],[1]!tblSchedule[GameNum],0)),"")</f>
        <v>7</v>
      </c>
      <c r="F2027" s="6" t="str">
        <f>IFERROR(INDEX([1]!tblSchedule[DLC],MATCH(tblTeamSch[[#This Row],[Game Num]],[1]!tblSchedule[GameNum],0)),"")</f>
        <v>4B3</v>
      </c>
      <c r="G2027" s="7" t="str">
        <f>IFERROR(INDEX([1]!tblSchedule[Facility],MATCH(tblTeamSch[[#This Row],[Game Num]],[1]!tblSchedule[GameNum],0)),"")</f>
        <v>St. Agnes Gym</v>
      </c>
      <c r="H2027" s="8">
        <f>IFERROR(INDEX([1]!tblSchedule[Game Date],MATCH(tblTeamSch[[#This Row],[Game Num]],[1]!tblSchedule[GameNum],0)),"")</f>
        <v>46053</v>
      </c>
      <c r="I2027" s="9">
        <f>IFERROR(INDEX([1]!tblSchedule[Game Time],MATCH(tblTeamSch[[#This Row],[Game Num]],[1]!tblSchedule[GameNum],0)),"")</f>
        <v>0.45833333333333331</v>
      </c>
      <c r="J2027" s="10" t="str">
        <f>IFERROR(INDEX([1]!tblTeams[Organization],MATCH(tblTeamSch[[#This Row],[Team]],[1]!tblTeams[Team],0)),"")</f>
        <v>St. Patrick</v>
      </c>
      <c r="K2027" s="10" t="str">
        <f>IFERROR(INDEX([1]!tblOrg[Abbr],MATCH(tblTeamSch[[#This Row],[Org]],[1]!tblOrg[Organization],0)),"")</f>
        <v>Pat</v>
      </c>
      <c r="L2027" s="10" t="str">
        <f>IFERROR(INDEX(IF(tblTeamSch[[#This Row],[1vs2]]=1,[1]!tblSchedule[Team 1 Name],[1]!tblSchedule[Team 2 Name]),MATCH(tblTeamSch[[#This Row],[Game Num]],[1]!tblSchedule[GameNum],0)),"")</f>
        <v>St Patrick BB 4Boys #3-Green</v>
      </c>
      <c r="M2027" s="10" t="str">
        <f>IFERROR(INDEX(IF(tblTeamSch[[#This Row],[1vs2]]=1,[1]!tblSchedule[Team 2 Name],[1]!tblSchedule[Team 1 Name]),MATCH(tblTeamSch[[#This Row],[Game Num]],[1]!tblSchedule[GameNum],0)),"")</f>
        <v>St Agnes BB 4B#3</v>
      </c>
      <c r="N2027" s="6" t="str" cm="1">
        <f t="array" ref="N202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027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027" s="6" t="str">
        <f>IFERROR(INDEX(#REF!,MATCH(tblTeamSch[[#This Row],[Team]],[1]!tblTeams[Team],0)),"")</f>
        <v/>
      </c>
      <c r="Q2027" s="6">
        <f>INDEX([1]!tblSchedule[Home Game],MATCH(tblTeamSch[[#This Row],[Game Num]],[1]!tblSchedule[GameNum],0))</f>
        <v>1</v>
      </c>
      <c r="R2027" s="6" t="e">
        <f>IF(COUNTIFS(tblTeamSch[Team],tblTeamSch[[#This Row],[Team]],#REF!,1)&gt;1,"Y","")</f>
        <v>#REF!</v>
      </c>
      <c r="S2027" s="6">
        <f>INDEX([1]!tblLoc[Score],MATCH(INDEX([1]!tblOrg[Loc],MATCH(tblTeamSch[[#This Row],[Org]],[1]!tblOrg[Organization],0)),[1]!tblLoc[Loc],0))</f>
        <v>4</v>
      </c>
      <c r="T2027" s="6" t="e">
        <f>INDEX([1]!tblLoc[Score],MATCH(INDEX([1]!tblOrg[Loc],MATCH(#REF!,[1]!tblOrg[Abbr],0)),[1]!tblLoc[Loc],0))</f>
        <v>#REF!</v>
      </c>
      <c r="U2027" s="6">
        <f>IFERROR(INDEX([1]!tblLoc[Score],MATCH(INDEX([1]!tblOrg[Loc],MATCH(INDEX(FacList,MATCH(tblTeamSch[[#This Row],[Facility]],INDEX(FacList,,1),0),3),[1]!tblOrg[Org Num],0)),[1]!tblLoc[Loc],0)),"")</f>
        <v>0</v>
      </c>
      <c r="V2027" s="6">
        <f>IF(OR(tblTeamSch[[#This Row],[Court]]="",tblTeamSch[[#This Row],[Home]]&gt;0),0,IF(tblTeamSch[[#This Row],[Court]]&lt;10,0,IF(tblTeamSch[[#This Row],[Home Court]]=10,0,10)))</f>
        <v>0</v>
      </c>
      <c r="W2027" s="6" t="e">
        <f>COUNTIFS(tblTeamSch[Travel Score for Game],10,tblTeamSch[Home],0,#REF!,#REF!)</f>
        <v>#REF!</v>
      </c>
      <c r="X2027" s="6" t="str">
        <f>IFERROR(INDEX(tblTeamSch[Overall Travel Score],MATCH(tblTeamSch[[#This Row],[Opponent]],tblTeamSch[Team],0)),"")</f>
        <v/>
      </c>
      <c r="Y2027" s="6" cm="1">
        <f t="array" ref="Y2027">IF(Y2026="Num",1,IF(Y2026="","",IF(Y2026+1&gt;TotalNumRegGames*2,"",Y2026+1)))</f>
        <v>2026</v>
      </c>
    </row>
    <row r="2028" spans="1:25" ht="13.35" customHeight="1" x14ac:dyDescent="0.3">
      <c r="A2028" s="6" cm="1">
        <f t="array" ref="A20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1005</v>
      </c>
      <c r="B2028" s="6" cm="1">
        <f t="array" ref="B20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8" s="6">
        <f>IFERROR(INDEX([1]!tblSchedule[Week Game Scheduled],MATCH(tblTeamSch[[#This Row],[Game Num]],[1]!tblSchedule[GameNum],0)),"")</f>
        <v>49</v>
      </c>
      <c r="D2028" s="6">
        <f>IFERROR(INDEX([1]!tblSchedule[Round],MATCH(tblTeamSch[[#This Row],[Game Num]],[1]!tblSchedule[GameNum],0)),"")</f>
        <v>1</v>
      </c>
      <c r="E2028" s="6">
        <f>IFERROR(INDEX([1]!tblSchedule[Rnd Sch],MATCH(tblTeamSch[[#This Row],[Game Num]],[1]!tblSchedule[GameNum],0)),"")</f>
        <v>1</v>
      </c>
      <c r="F2028" s="6" t="str">
        <f>IFERROR(INDEX([1]!tblSchedule[DLC],MATCH(tblTeamSch[[#This Row],[Game Num]],[1]!tblSchedule[GameNum],0)),"")</f>
        <v>4G1AA</v>
      </c>
      <c r="G2028" s="7" t="str">
        <f>IFERROR(INDEX([1]!tblSchedule[Facility],MATCH(tblTeamSch[[#This Row],[Game Num]],[1]!tblSchedule[GameNum],0)),"")</f>
        <v>St. Patrick's Celtic Center</v>
      </c>
      <c r="H2028" s="8">
        <f>IFERROR(INDEX([1]!tblSchedule[Game Date],MATCH(tblTeamSch[[#This Row],[Game Num]],[1]!tblSchedule[GameNum],0)),"")</f>
        <v>45997</v>
      </c>
      <c r="I2028" s="9">
        <f>IFERROR(INDEX([1]!tblSchedule[Game Time],MATCH(tblTeamSch[[#This Row],[Game Num]],[1]!tblSchedule[GameNum],0)),"")</f>
        <v>0.625</v>
      </c>
      <c r="J2028" s="10" t="str">
        <f>IFERROR(INDEX([1]!tblTeams[Organization],MATCH(tblTeamSch[[#This Row],[Team]],[1]!tblTeams[Team],0)),"")</f>
        <v>St. Patrick</v>
      </c>
      <c r="K2028" s="10" t="str">
        <f>IFERROR(INDEX([1]!tblOrg[Abbr],MATCH(tblTeamSch[[#This Row],[Org]],[1]!tblOrg[Organization],0)),"")</f>
        <v>Pat</v>
      </c>
      <c r="L2028" s="10" t="str">
        <f>IFERROR(INDEX(IF(tblTeamSch[[#This Row],[1vs2]]=1,[1]!tblSchedule[Team 1 Name],[1]!tblSchedule[Team 2 Name]),MATCH(tblTeamSch[[#This Row],[Game Num]],[1]!tblSchedule[GameNum],0)),"")</f>
        <v>St Patrick BB 4G#1</v>
      </c>
      <c r="M2028" s="10" t="str">
        <f>IFERROR(INDEX(IF(tblTeamSch[[#This Row],[1vs2]]=1,[1]!tblSchedule[Team 2 Name],[1]!tblSchedule[Team 1 Name]),MATCH(tblTeamSch[[#This Row],[Game Num]],[1]!tblSchedule[GameNum],0)),"")</f>
        <v>St. Raphael BB 4G #1</v>
      </c>
      <c r="N2028" s="6" t="str" cm="1">
        <f t="array" ref="N202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8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28" s="6" t="str">
        <f>IFERROR(INDEX(#REF!,MATCH(tblTeamSch[[#This Row],[Team]],[1]!tblTeams[Team],0)),"")</f>
        <v/>
      </c>
      <c r="Q2028" s="6">
        <f>INDEX([1]!tblSchedule[Home Game],MATCH(tblTeamSch[[#This Row],[Game Num]],[1]!tblSchedule[GameNum],0))</f>
        <v>1</v>
      </c>
      <c r="R2028" s="7" t="e">
        <f>IF(COUNTIFS(tblTeamSch[Team],tblTeamSch[[#This Row],[Team]],#REF!,1)&gt;1,"Y","")</f>
        <v>#REF!</v>
      </c>
      <c r="S2028" s="6">
        <f>INDEX([1]!tblLoc[Score],MATCH(INDEX([1]!tblOrg[Loc],MATCH(tblTeamSch[[#This Row],[Org]],[1]!tblOrg[Organization],0)),[1]!tblLoc[Loc],0))</f>
        <v>4</v>
      </c>
      <c r="T2028" s="6" t="e">
        <f>INDEX([1]!tblLoc[Score],MATCH(INDEX([1]!tblOrg[Loc],MATCH(#REF!,[1]!tblOrg[Abbr],0)),[1]!tblLoc[Loc],0))</f>
        <v>#REF!</v>
      </c>
      <c r="U2028" s="6">
        <f>IFERROR(INDEX([1]!tblLoc[Score],MATCH(INDEX([1]!tblOrg[Loc],MATCH(INDEX(FacList,MATCH(tblTeamSch[[#This Row],[Facility]],INDEX(FacList,,1),0),3),[1]!tblOrg[Org Num],0)),[1]!tblLoc[Loc],0)),"")</f>
        <v>4</v>
      </c>
      <c r="V2028" s="6">
        <f>IF(OR(tblTeamSch[[#This Row],[Court]]="",tblTeamSch[[#This Row],[Home]]&gt;0),0,IF(tblTeamSch[[#This Row],[Court]]&lt;10,0,IF(tblTeamSch[[#This Row],[Home Court]]=10,0,10)))</f>
        <v>0</v>
      </c>
      <c r="W2028" s="6" t="e">
        <f>COUNTIFS(tblTeamSch[Travel Score for Game],10,tblTeamSch[Home],0,#REF!,#REF!)</f>
        <v>#REF!</v>
      </c>
      <c r="X2028" s="6" t="str">
        <f>IFERROR(INDEX(tblTeamSch[Overall Travel Score],MATCH(tblTeamSch[[#This Row],[Opponent]],tblTeamSch[Team],0)),"")</f>
        <v/>
      </c>
      <c r="Y2028" s="6" cm="1">
        <f t="array" ref="Y2028">IF(Y2027="Num",1,IF(Y2027="","",IF(Y2027+1&gt;TotalNumRegGames*2,"",Y2027+1)))</f>
        <v>2027</v>
      </c>
    </row>
    <row r="2029" spans="1:25" ht="13.35" customHeight="1" x14ac:dyDescent="0.3">
      <c r="A2029" s="6" cm="1">
        <f t="array" ref="A20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1009</v>
      </c>
      <c r="B2029" s="6" cm="1">
        <f t="array" ref="B20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29" s="6">
        <f>IFERROR(INDEX([1]!tblSchedule[Week Game Scheduled],MATCH(tblTeamSch[[#This Row],[Game Num]],[1]!tblSchedule[GameNum],0)),"")</f>
        <v>50</v>
      </c>
      <c r="D2029" s="6">
        <f>IFERROR(INDEX([1]!tblSchedule[Round],MATCH(tblTeamSch[[#This Row],[Game Num]],[1]!tblSchedule[GameNum],0)),"")</f>
        <v>2</v>
      </c>
      <c r="E2029" s="6">
        <f>IFERROR(INDEX([1]!tblSchedule[Rnd Sch],MATCH(tblTeamSch[[#This Row],[Game Num]],[1]!tblSchedule[GameNum],0)),"")</f>
        <v>2</v>
      </c>
      <c r="F2029" s="6" t="str">
        <f>IFERROR(INDEX([1]!tblSchedule[DLC],MATCH(tblTeamSch[[#This Row],[Game Num]],[1]!tblSchedule[GameNum],0)),"")</f>
        <v>4G1AA</v>
      </c>
      <c r="G2029" s="7" t="str">
        <f>IFERROR(INDEX([1]!tblSchedule[Facility],MATCH(tblTeamSch[[#This Row],[Game Num]],[1]!tblSchedule[GameNum],0)),"")</f>
        <v>Sacred Heart Model School Gym</v>
      </c>
      <c r="H2029" s="8">
        <f>IFERROR(INDEX([1]!tblSchedule[Game Date],MATCH(tblTeamSch[[#This Row],[Game Num]],[1]!tblSchedule[GameNum],0)),"")</f>
        <v>46004</v>
      </c>
      <c r="I2029" s="9">
        <f>IFERROR(INDEX([1]!tblSchedule[Game Time],MATCH(tblTeamSch[[#This Row],[Game Num]],[1]!tblSchedule[GameNum],0)),"")</f>
        <v>0.54166666666666663</v>
      </c>
      <c r="J2029" s="10" t="str">
        <f>IFERROR(INDEX([1]!tblTeams[Organization],MATCH(tblTeamSch[[#This Row],[Team]],[1]!tblTeams[Team],0)),"")</f>
        <v>St. Patrick</v>
      </c>
      <c r="K2029" s="10" t="str">
        <f>IFERROR(INDEX([1]!tblOrg[Abbr],MATCH(tblTeamSch[[#This Row],[Org]],[1]!tblOrg[Organization],0)),"")</f>
        <v>Pat</v>
      </c>
      <c r="L2029" s="10" t="str">
        <f>IFERROR(INDEX(IF(tblTeamSch[[#This Row],[1vs2]]=1,[1]!tblSchedule[Team 1 Name],[1]!tblSchedule[Team 2 Name]),MATCH(tblTeamSch[[#This Row],[Game Num]],[1]!tblSchedule[GameNum],0)),"")</f>
        <v>St Patrick BB 4G#1</v>
      </c>
      <c r="M2029" s="10" t="str">
        <f>IFERROR(INDEX(IF(tblTeamSch[[#This Row],[1vs2]]=1,[1]!tblSchedule[Team 2 Name],[1]!tblSchedule[Team 1 Name]),MATCH(tblTeamSch[[#This Row],[Game Num]],[1]!tblSchedule[GameNum],0)),"")</f>
        <v>SHMS BB 4G#1</v>
      </c>
      <c r="N2029" s="6" t="str" cm="1">
        <f t="array" ref="N202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2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29" s="6" t="str">
        <f>IFERROR(INDEX(#REF!,MATCH(tblTeamSch[[#This Row],[Team]],[1]!tblTeams[Team],0)),"")</f>
        <v/>
      </c>
      <c r="Q2029" s="6">
        <f>INDEX([1]!tblSchedule[Home Game],MATCH(tblTeamSch[[#This Row],[Game Num]],[1]!tblSchedule[GameNum],0))</f>
        <v>1</v>
      </c>
      <c r="R2029" s="7" t="e">
        <f>IF(COUNTIFS(tblTeamSch[Team],tblTeamSch[[#This Row],[Team]],#REF!,1)&gt;1,"Y","")</f>
        <v>#REF!</v>
      </c>
      <c r="S2029" s="6">
        <f>INDEX([1]!tblLoc[Score],MATCH(INDEX([1]!tblOrg[Loc],MATCH(tblTeamSch[[#This Row],[Org]],[1]!tblOrg[Organization],0)),[1]!tblLoc[Loc],0))</f>
        <v>4</v>
      </c>
      <c r="T2029" s="6" t="e">
        <f>INDEX([1]!tblLoc[Score],MATCH(INDEX([1]!tblOrg[Loc],MATCH(#REF!,[1]!tblOrg[Abbr],0)),[1]!tblLoc[Loc],0))</f>
        <v>#REF!</v>
      </c>
      <c r="U2029" s="6">
        <f>IFERROR(INDEX([1]!tblLoc[Score],MATCH(INDEX([1]!tblOrg[Loc],MATCH(INDEX(FacList,MATCH(tblTeamSch[[#This Row],[Facility]],INDEX(FacList,,1),0),3),[1]!tblOrg[Org Num],0)),[1]!tblLoc[Loc],0)),"")</f>
        <v>0</v>
      </c>
      <c r="V2029" s="6">
        <f>IF(OR(tblTeamSch[[#This Row],[Court]]="",tblTeamSch[[#This Row],[Home]]&gt;0),0,IF(tblTeamSch[[#This Row],[Court]]&lt;10,0,IF(tblTeamSch[[#This Row],[Home Court]]=10,0,10)))</f>
        <v>0</v>
      </c>
      <c r="W2029" s="6" t="e">
        <f>COUNTIFS(tblTeamSch[Travel Score for Game],10,tblTeamSch[Home],0,#REF!,#REF!)</f>
        <v>#REF!</v>
      </c>
      <c r="X2029" s="6" t="str">
        <f>IFERROR(INDEX(tblTeamSch[Overall Travel Score],MATCH(tblTeamSch[[#This Row],[Opponent]],tblTeamSch[Team],0)),"")</f>
        <v/>
      </c>
      <c r="Y2029" s="6" cm="1">
        <f t="array" ref="Y2029">IF(Y2028="Num",1,IF(Y2028="","",IF(Y2028+1&gt;TotalNumRegGames*2,"",Y2028+1)))</f>
        <v>2028</v>
      </c>
    </row>
    <row r="2030" spans="1:25" ht="13.35" customHeight="1" x14ac:dyDescent="0.3">
      <c r="A2030" s="6" cm="1">
        <f t="array" ref="A20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1016</v>
      </c>
      <c r="B2030" s="6" cm="1">
        <f t="array" ref="B20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0" s="6">
        <f>IFERROR(INDEX([1]!tblSchedule[Week Game Scheduled],MATCH(tblTeamSch[[#This Row],[Game Num]],[1]!tblSchedule[GameNum],0)),"")</f>
        <v>5</v>
      </c>
      <c r="D2030" s="6">
        <f>IFERROR(INDEX([1]!tblSchedule[Round],MATCH(tblTeamSch[[#This Row],[Game Num]],[1]!tblSchedule[GameNum],0)),"")</f>
        <v>3</v>
      </c>
      <c r="E2030" s="6">
        <f>IFERROR(INDEX([1]!tblSchedule[Rnd Sch],MATCH(tblTeamSch[[#This Row],[Game Num]],[1]!tblSchedule[GameNum],0)),"")</f>
        <v>3</v>
      </c>
      <c r="F2030" s="6" t="str">
        <f>IFERROR(INDEX([1]!tblSchedule[DLC],MATCH(tblTeamSch[[#This Row],[Game Num]],[1]!tblSchedule[GameNum],0)),"")</f>
        <v>4G1AA</v>
      </c>
      <c r="G2030" s="7" t="str">
        <f>IFERROR(INDEX([1]!tblSchedule[Facility],MATCH(tblTeamSch[[#This Row],[Game Num]],[1]!tblSchedule[GameNum],0)),"")</f>
        <v>Holy Spirit Gym</v>
      </c>
      <c r="H2030" s="8">
        <f>IFERROR(INDEX([1]!tblSchedule[Game Date],MATCH(tblTeamSch[[#This Row],[Game Num]],[1]!tblSchedule[GameNum],0)),"")</f>
        <v>46025</v>
      </c>
      <c r="I2030" s="9">
        <f>IFERROR(INDEX([1]!tblSchedule[Game Time],MATCH(tblTeamSch[[#This Row],[Game Num]],[1]!tblSchedule[GameNum],0)),"")</f>
        <v>0.54166666666666663</v>
      </c>
      <c r="J2030" s="10" t="str">
        <f>IFERROR(INDEX([1]!tblTeams[Organization],MATCH(tblTeamSch[[#This Row],[Team]],[1]!tblTeams[Team],0)),"")</f>
        <v>St. Patrick</v>
      </c>
      <c r="K2030" s="10" t="str">
        <f>IFERROR(INDEX([1]!tblOrg[Abbr],MATCH(tblTeamSch[[#This Row],[Org]],[1]!tblOrg[Organization],0)),"")</f>
        <v>Pat</v>
      </c>
      <c r="L2030" s="10" t="str">
        <f>IFERROR(INDEX(IF(tblTeamSch[[#This Row],[1vs2]]=1,[1]!tblSchedule[Team 1 Name],[1]!tblSchedule[Team 2 Name]),MATCH(tblTeamSch[[#This Row],[Game Num]],[1]!tblSchedule[GameNum],0)),"")</f>
        <v>St Patrick BB 4G#1</v>
      </c>
      <c r="M2030" s="10" t="str">
        <f>IFERROR(INDEX(IF(tblTeamSch[[#This Row],[1vs2]]=1,[1]!tblSchedule[Team 2 Name],[1]!tblSchedule[Team 1 Name]),MATCH(tblTeamSch[[#This Row],[Game Num]],[1]!tblSchedule[GameNum],0)),"")</f>
        <v>Holy Spirit GBB 4#1</v>
      </c>
      <c r="N2030" s="6" t="str" cm="1">
        <f t="array" ref="N203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0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0" s="6" t="str">
        <f>IFERROR(INDEX(#REF!,MATCH(tblTeamSch[[#This Row],[Team]],[1]!tblTeams[Team],0)),"")</f>
        <v/>
      </c>
      <c r="Q2030" s="6">
        <f>INDEX([1]!tblSchedule[Home Game],MATCH(tblTeamSch[[#This Row],[Game Num]],[1]!tblSchedule[GameNum],0))</f>
        <v>1</v>
      </c>
      <c r="R2030" s="7" t="e">
        <f>IF(COUNTIFS(tblTeamSch[Team],tblTeamSch[[#This Row],[Team]],#REF!,1)&gt;1,"Y","")</f>
        <v>#REF!</v>
      </c>
      <c r="S2030" s="6">
        <f>INDEX([1]!tblLoc[Score],MATCH(INDEX([1]!tblOrg[Loc],MATCH(tblTeamSch[[#This Row],[Org]],[1]!tblOrg[Organization],0)),[1]!tblLoc[Loc],0))</f>
        <v>4</v>
      </c>
      <c r="T2030" s="6" t="e">
        <f>INDEX([1]!tblLoc[Score],MATCH(INDEX([1]!tblOrg[Loc],MATCH(#REF!,[1]!tblOrg[Abbr],0)),[1]!tblLoc[Loc],0))</f>
        <v>#REF!</v>
      </c>
      <c r="U2030" s="6">
        <f>IFERROR(INDEX([1]!tblLoc[Score],MATCH(INDEX([1]!tblOrg[Loc],MATCH(INDEX(FacList,MATCH(tblTeamSch[[#This Row],[Facility]],INDEX(FacList,,1),0),3),[1]!tblOrg[Org Num],0)),[1]!tblLoc[Loc],0)),"")</f>
        <v>0</v>
      </c>
      <c r="V2030" s="6">
        <f>IF(OR(tblTeamSch[[#This Row],[Court]]="",tblTeamSch[[#This Row],[Home]]&gt;0),0,IF(tblTeamSch[[#This Row],[Court]]&lt;10,0,IF(tblTeamSch[[#This Row],[Home Court]]=10,0,10)))</f>
        <v>0</v>
      </c>
      <c r="W2030" s="6" t="e">
        <f>COUNTIFS(tblTeamSch[Travel Score for Game],10,tblTeamSch[Home],0,#REF!,#REF!)</f>
        <v>#REF!</v>
      </c>
      <c r="X2030" s="6" t="str">
        <f>IFERROR(INDEX(tblTeamSch[Overall Travel Score],MATCH(tblTeamSch[[#This Row],[Opponent]],tblTeamSch[Team],0)),"")</f>
        <v/>
      </c>
      <c r="Y2030" s="6" cm="1">
        <f t="array" ref="Y2030">IF(Y2029="Num",1,IF(Y2029="","",IF(Y2029+1&gt;TotalNumRegGames*2,"",Y2029+1)))</f>
        <v>2029</v>
      </c>
    </row>
    <row r="2031" spans="1:25" ht="13.35" customHeight="1" x14ac:dyDescent="0.3">
      <c r="A2031" s="6" cm="1">
        <f t="array" ref="A20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1022</v>
      </c>
      <c r="B2031" s="6" cm="1">
        <f t="array" ref="B20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1" s="6">
        <f>IFERROR(INDEX([1]!tblSchedule[Week Game Scheduled],MATCH(tblTeamSch[[#This Row],[Game Num]],[1]!tblSchedule[GameNum],0)),"")</f>
        <v>6</v>
      </c>
      <c r="D2031" s="6">
        <f>IFERROR(INDEX([1]!tblSchedule[Round],MATCH(tblTeamSch[[#This Row],[Game Num]],[1]!tblSchedule[GameNum],0)),"")</f>
        <v>4</v>
      </c>
      <c r="E2031" s="6">
        <f>IFERROR(INDEX([1]!tblSchedule[Rnd Sch],MATCH(tblTeamSch[[#This Row],[Game Num]],[1]!tblSchedule[GameNum],0)),"")</f>
        <v>4</v>
      </c>
      <c r="F2031" s="6" t="str">
        <f>IFERROR(INDEX([1]!tblSchedule[DLC],MATCH(tblTeamSch[[#This Row],[Game Num]],[1]!tblSchedule[GameNum],0)),"")</f>
        <v>4G1AA</v>
      </c>
      <c r="G2031" s="7" t="str">
        <f>IFERROR(INDEX([1]!tblSchedule[Facility],MATCH(tblTeamSch[[#This Row],[Game Num]],[1]!tblSchedule[GameNum],0)),"")</f>
        <v>St Mary Academy Gym</v>
      </c>
      <c r="H2031" s="8">
        <f>IFERROR(INDEX([1]!tblSchedule[Game Date],MATCH(tblTeamSch[[#This Row],[Game Num]],[1]!tblSchedule[GameNum],0)),"")</f>
        <v>46032</v>
      </c>
      <c r="I2031" s="9">
        <f>IFERROR(INDEX([1]!tblSchedule[Game Time],MATCH(tblTeamSch[[#This Row],[Game Num]],[1]!tblSchedule[GameNum],0)),"")</f>
        <v>0.54166666666666663</v>
      </c>
      <c r="J2031" s="10" t="str">
        <f>IFERROR(INDEX([1]!tblTeams[Organization],MATCH(tblTeamSch[[#This Row],[Team]],[1]!tblTeams[Team],0)),"")</f>
        <v>St. Patrick</v>
      </c>
      <c r="K2031" s="10" t="str">
        <f>IFERROR(INDEX([1]!tblOrg[Abbr],MATCH(tblTeamSch[[#This Row],[Org]],[1]!tblOrg[Organization],0)),"")</f>
        <v>Pat</v>
      </c>
      <c r="L2031" s="10" t="str">
        <f>IFERROR(INDEX(IF(tblTeamSch[[#This Row],[1vs2]]=1,[1]!tblSchedule[Team 1 Name],[1]!tblSchedule[Team 2 Name]),MATCH(tblTeamSch[[#This Row],[Game Num]],[1]!tblSchedule[GameNum],0)),"")</f>
        <v>St Patrick BB 4G#1</v>
      </c>
      <c r="M2031" s="10" t="str">
        <f>IFERROR(INDEX(IF(tblTeamSch[[#This Row],[1vs2]]=1,[1]!tblSchedule[Team 2 Name],[1]!tblSchedule[Team 1 Name]),MATCH(tblTeamSch[[#This Row],[Game Num]],[1]!tblSchedule[GameNum],0)),"")</f>
        <v>St. Mary BB 4G - Green</v>
      </c>
      <c r="N2031" s="6" t="str" cm="1">
        <f t="array" ref="N203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1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1" s="6" t="str">
        <f>IFERROR(INDEX(#REF!,MATCH(tblTeamSch[[#This Row],[Team]],[1]!tblTeams[Team],0)),"")</f>
        <v/>
      </c>
      <c r="Q2031" s="6">
        <f>INDEX([1]!tblSchedule[Home Game],MATCH(tblTeamSch[[#This Row],[Game Num]],[1]!tblSchedule[GameNum],0))</f>
        <v>1</v>
      </c>
      <c r="R2031" s="7" t="e">
        <f>IF(COUNTIFS(tblTeamSch[Team],tblTeamSch[[#This Row],[Team]],#REF!,1)&gt;1,"Y","")</f>
        <v>#REF!</v>
      </c>
      <c r="S2031" s="6">
        <f>INDEX([1]!tblLoc[Score],MATCH(INDEX([1]!tblOrg[Loc],MATCH(tblTeamSch[[#This Row],[Org]],[1]!tblOrg[Organization],0)),[1]!tblLoc[Loc],0))</f>
        <v>4</v>
      </c>
      <c r="T2031" s="6" t="e">
        <f>INDEX([1]!tblLoc[Score],MATCH(INDEX([1]!tblOrg[Loc],MATCH(#REF!,[1]!tblOrg[Abbr],0)),[1]!tblLoc[Loc],0))</f>
        <v>#REF!</v>
      </c>
      <c r="U2031" s="6">
        <f>IFERROR(INDEX([1]!tblLoc[Score],MATCH(INDEX([1]!tblOrg[Loc],MATCH(INDEX(FacList,MATCH(tblTeamSch[[#This Row],[Facility]],INDEX(FacList,,1),0),3),[1]!tblOrg[Org Num],0)),[1]!tblLoc[Loc],0)),"")</f>
        <v>4</v>
      </c>
      <c r="V2031" s="6">
        <f>IF(OR(tblTeamSch[[#This Row],[Court]]="",tblTeamSch[[#This Row],[Home]]&gt;0),0,IF(tblTeamSch[[#This Row],[Court]]&lt;10,0,IF(tblTeamSch[[#This Row],[Home Court]]=10,0,10)))</f>
        <v>0</v>
      </c>
      <c r="W2031" s="6" t="e">
        <f>COUNTIFS(tblTeamSch[Travel Score for Game],10,tblTeamSch[Home],0,#REF!,#REF!)</f>
        <v>#REF!</v>
      </c>
      <c r="X2031" s="6" t="str">
        <f>IFERROR(INDEX(tblTeamSch[Overall Travel Score],MATCH(tblTeamSch[[#This Row],[Opponent]],tblTeamSch[Team],0)),"")</f>
        <v/>
      </c>
      <c r="Y2031" s="6" cm="1">
        <f t="array" ref="Y2031">IF(Y2030="Num",1,IF(Y2030="","",IF(Y2030+1&gt;TotalNumRegGames*2,"",Y2030+1)))</f>
        <v>2030</v>
      </c>
    </row>
    <row r="2032" spans="1:25" ht="13.35" customHeight="1" x14ac:dyDescent="0.3">
      <c r="A2032" s="6" cm="1">
        <f t="array" ref="A20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1032</v>
      </c>
      <c r="B2032" s="6" cm="1">
        <f t="array" ref="B20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32" s="6">
        <f>IFERROR(INDEX([1]!tblSchedule[Week Game Scheduled],MATCH(tblTeamSch[[#This Row],[Game Num]],[1]!tblSchedule[GameNum],0)),"")</f>
        <v>7</v>
      </c>
      <c r="D2032" s="6">
        <f>IFERROR(INDEX([1]!tblSchedule[Round],MATCH(tblTeamSch[[#This Row],[Game Num]],[1]!tblSchedule[GameNum],0)),"")</f>
        <v>5</v>
      </c>
      <c r="E2032" s="6">
        <f>IFERROR(INDEX([1]!tblSchedule[Rnd Sch],MATCH(tblTeamSch[[#This Row],[Game Num]],[1]!tblSchedule[GameNum],0)),"")</f>
        <v>5</v>
      </c>
      <c r="F2032" s="6" t="str">
        <f>IFERROR(INDEX([1]!tblSchedule[DLC],MATCH(tblTeamSch[[#This Row],[Game Num]],[1]!tblSchedule[GameNum],0)),"")</f>
        <v>4G1AA</v>
      </c>
      <c r="G2032" s="7" t="str">
        <f>IFERROR(INDEX([1]!tblSchedule[Facility],MATCH(tblTeamSch[[#This Row],[Game Num]],[1]!tblSchedule[GameNum],0)),"")</f>
        <v>Holy Trinity Parish School</v>
      </c>
      <c r="H2032" s="8">
        <f>IFERROR(INDEX([1]!tblSchedule[Game Date],MATCH(tblTeamSch[[#This Row],[Game Num]],[1]!tblSchedule[GameNum],0)),"")</f>
        <v>46039</v>
      </c>
      <c r="I2032" s="9">
        <f>IFERROR(INDEX([1]!tblSchedule[Game Time],MATCH(tblTeamSch[[#This Row],[Game Num]],[1]!tblSchedule[GameNum],0)),"")</f>
        <v>0.54166666666666663</v>
      </c>
      <c r="J2032" s="10" t="str">
        <f>IFERROR(INDEX([1]!tblTeams[Organization],MATCH(tblTeamSch[[#This Row],[Team]],[1]!tblTeams[Team],0)),"")</f>
        <v>St. Patrick</v>
      </c>
      <c r="K2032" s="10" t="str">
        <f>IFERROR(INDEX([1]!tblOrg[Abbr],MATCH(tblTeamSch[[#This Row],[Org]],[1]!tblOrg[Organization],0)),"")</f>
        <v>Pat</v>
      </c>
      <c r="L2032" s="10" t="str">
        <f>IFERROR(INDEX(IF(tblTeamSch[[#This Row],[1vs2]]=1,[1]!tblSchedule[Team 1 Name],[1]!tblSchedule[Team 2 Name]),MATCH(tblTeamSch[[#This Row],[Game Num]],[1]!tblSchedule[GameNum],0)),"")</f>
        <v>St Patrick BB 4G#1</v>
      </c>
      <c r="M2032" s="10" t="str">
        <f>IFERROR(INDEX(IF(tblTeamSch[[#This Row],[1vs2]]=1,[1]!tblSchedule[Team 2 Name],[1]!tblSchedule[Team 1 Name]),MATCH(tblTeamSch[[#This Row],[Game Num]],[1]!tblSchedule[GameNum],0)),"")</f>
        <v>Holy Trinity BB 3/4G #1</v>
      </c>
      <c r="N2032" s="6" t="str" cm="1">
        <f t="array" ref="N203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32" s="6" t="str">
        <f>IFERROR(INDEX(#REF!,MATCH(tblTeamSch[[#This Row],[Team]],[1]!tblTeams[Team],0)),"")</f>
        <v/>
      </c>
      <c r="Q2032" s="6">
        <f>INDEX([1]!tblSchedule[Home Game],MATCH(tblTeamSch[[#This Row],[Game Num]],[1]!tblSchedule[GameNum],0))</f>
        <v>1</v>
      </c>
      <c r="R2032" s="7" t="e">
        <f>IF(COUNTIFS(tblTeamSch[Team],tblTeamSch[[#This Row],[Team]],#REF!,1)&gt;1,"Y","")</f>
        <v>#REF!</v>
      </c>
      <c r="S2032" s="6">
        <f>INDEX([1]!tblLoc[Score],MATCH(INDEX([1]!tblOrg[Loc],MATCH(tblTeamSch[[#This Row],[Org]],[1]!tblOrg[Organization],0)),[1]!tblLoc[Loc],0))</f>
        <v>4</v>
      </c>
      <c r="T2032" s="6" t="e">
        <f>INDEX([1]!tblLoc[Score],MATCH(INDEX([1]!tblOrg[Loc],MATCH(#REF!,[1]!tblOrg[Abbr],0)),[1]!tblLoc[Loc],0))</f>
        <v>#REF!</v>
      </c>
      <c r="U2032" s="6">
        <f>IFERROR(INDEX([1]!tblLoc[Score],MATCH(INDEX([1]!tblOrg[Loc],MATCH(INDEX(FacList,MATCH(tblTeamSch[[#This Row],[Facility]],INDEX(FacList,,1),0),3),[1]!tblOrg[Org Num],0)),[1]!tblLoc[Loc],0)),"")</f>
        <v>0</v>
      </c>
      <c r="V2032" s="6">
        <f>IF(OR(tblTeamSch[[#This Row],[Court]]="",tblTeamSch[[#This Row],[Home]]&gt;0),0,IF(tblTeamSch[[#This Row],[Court]]&lt;10,0,IF(tblTeamSch[[#This Row],[Home Court]]=10,0,10)))</f>
        <v>0</v>
      </c>
      <c r="W2032" s="6" t="e">
        <f>COUNTIFS(tblTeamSch[Travel Score for Game],10,tblTeamSch[Home],0,#REF!,#REF!)</f>
        <v>#REF!</v>
      </c>
      <c r="X2032" s="6" t="str">
        <f>IFERROR(INDEX(tblTeamSch[Overall Travel Score],MATCH(tblTeamSch[[#This Row],[Opponent]],tblTeamSch[Team],0)),"")</f>
        <v/>
      </c>
      <c r="Y2032" s="6" cm="1">
        <f t="array" ref="Y2032">IF(Y2031="Num",1,IF(Y2031="","",IF(Y2031+1&gt;TotalNumRegGames*2,"",Y2031+1)))</f>
        <v>2031</v>
      </c>
    </row>
    <row r="2033" spans="1:25" ht="13.35" customHeight="1" x14ac:dyDescent="0.3">
      <c r="A2033" s="6" cm="1">
        <f t="array" ref="A20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1038</v>
      </c>
      <c r="B2033" s="6" cm="1">
        <f t="array" ref="B20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3" s="6">
        <f>IFERROR(INDEX([1]!tblSchedule[Week Game Scheduled],MATCH(tblTeamSch[[#This Row],[Game Num]],[1]!tblSchedule[GameNum],0)),"")</f>
        <v>8</v>
      </c>
      <c r="D2033" s="6">
        <f>IFERROR(INDEX([1]!tblSchedule[Round],MATCH(tblTeamSch[[#This Row],[Game Num]],[1]!tblSchedule[GameNum],0)),"")</f>
        <v>6</v>
      </c>
      <c r="E2033" s="6">
        <f>IFERROR(INDEX([1]!tblSchedule[Rnd Sch],MATCH(tblTeamSch[[#This Row],[Game Num]],[1]!tblSchedule[GameNum],0)),"")</f>
        <v>6</v>
      </c>
      <c r="F2033" s="6" t="str">
        <f>IFERROR(INDEX([1]!tblSchedule[DLC],MATCH(tblTeamSch[[#This Row],[Game Num]],[1]!tblSchedule[GameNum],0)),"")</f>
        <v>4G1AA</v>
      </c>
      <c r="G2033" s="7" t="str">
        <f>IFERROR(INDEX([1]!tblSchedule[Facility],MATCH(tblTeamSch[[#This Row],[Game Num]],[1]!tblSchedule[GameNum],0)),"")</f>
        <v>St. Patrick's Celtic Center</v>
      </c>
      <c r="H2033" s="8">
        <f>IFERROR(INDEX([1]!tblSchedule[Game Date],MATCH(tblTeamSch[[#This Row],[Game Num]],[1]!tblSchedule[GameNum],0)),"")</f>
        <v>46046</v>
      </c>
      <c r="I2033" s="9">
        <f>IFERROR(INDEX([1]!tblSchedule[Game Time],MATCH(tblTeamSch[[#This Row],[Game Num]],[1]!tblSchedule[GameNum],0)),"")</f>
        <v>0.54166666666666663</v>
      </c>
      <c r="J2033" s="10" t="str">
        <f>IFERROR(INDEX([1]!tblTeams[Organization],MATCH(tblTeamSch[[#This Row],[Team]],[1]!tblTeams[Team],0)),"")</f>
        <v>St. Patrick</v>
      </c>
      <c r="K2033" s="10" t="str">
        <f>IFERROR(INDEX([1]!tblOrg[Abbr],MATCH(tblTeamSch[[#This Row],[Org]],[1]!tblOrg[Organization],0)),"")</f>
        <v>Pat</v>
      </c>
      <c r="L2033" s="10" t="str">
        <f>IFERROR(INDEX(IF(tblTeamSch[[#This Row],[1vs2]]=1,[1]!tblSchedule[Team 1 Name],[1]!tblSchedule[Team 2 Name]),MATCH(tblTeamSch[[#This Row],[Game Num]],[1]!tblSchedule[GameNum],0)),"")</f>
        <v>St Patrick BB 4G#1</v>
      </c>
      <c r="M2033" s="10" t="str">
        <f>IFERROR(INDEX(IF(tblTeamSch[[#This Row],[1vs2]]=1,[1]!tblSchedule[Team 2 Name],[1]!tblSchedule[Team 1 Name]),MATCH(tblTeamSch[[#This Row],[Game Num]],[1]!tblSchedule[GameNum],0)),"")</f>
        <v>St Michael BB 4G#1</v>
      </c>
      <c r="N2033" s="6" t="str" cm="1">
        <f t="array" ref="N203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3" s="6" t="str">
        <f>IFERROR(INDEX(#REF!,MATCH(tblTeamSch[[#This Row],[Team]],[1]!tblTeams[Team],0)),"")</f>
        <v/>
      </c>
      <c r="Q2033" s="6">
        <f>INDEX([1]!tblSchedule[Home Game],MATCH(tblTeamSch[[#This Row],[Game Num]],[1]!tblSchedule[GameNum],0))</f>
        <v>1</v>
      </c>
      <c r="R2033" s="7" t="e">
        <f>IF(COUNTIFS(tblTeamSch[Team],tblTeamSch[[#This Row],[Team]],#REF!,1)&gt;1,"Y","")</f>
        <v>#REF!</v>
      </c>
      <c r="S2033" s="6">
        <f>INDEX([1]!tblLoc[Score],MATCH(INDEX([1]!tblOrg[Loc],MATCH(tblTeamSch[[#This Row],[Org]],[1]!tblOrg[Organization],0)),[1]!tblLoc[Loc],0))</f>
        <v>4</v>
      </c>
      <c r="T2033" s="6" t="e">
        <f>INDEX([1]!tblLoc[Score],MATCH(INDEX([1]!tblOrg[Loc],MATCH(#REF!,[1]!tblOrg[Abbr],0)),[1]!tblLoc[Loc],0))</f>
        <v>#REF!</v>
      </c>
      <c r="U2033" s="6">
        <f>IFERROR(INDEX([1]!tblLoc[Score],MATCH(INDEX([1]!tblOrg[Loc],MATCH(INDEX(FacList,MATCH(tblTeamSch[[#This Row],[Facility]],INDEX(FacList,,1),0),3),[1]!tblOrg[Org Num],0)),[1]!tblLoc[Loc],0)),"")</f>
        <v>4</v>
      </c>
      <c r="V2033" s="6">
        <f>IF(OR(tblTeamSch[[#This Row],[Court]]="",tblTeamSch[[#This Row],[Home]]&gt;0),0,IF(tblTeamSch[[#This Row],[Court]]&lt;10,0,IF(tblTeamSch[[#This Row],[Home Court]]=10,0,10)))</f>
        <v>0</v>
      </c>
      <c r="W2033" s="6" t="e">
        <f>COUNTIFS(tblTeamSch[Travel Score for Game],10,tblTeamSch[Home],0,#REF!,#REF!)</f>
        <v>#REF!</v>
      </c>
      <c r="X2033" s="6" t="str">
        <f>IFERROR(INDEX(tblTeamSch[Overall Travel Score],MATCH(tblTeamSch[[#This Row],[Opponent]],tblTeamSch[Team],0)),"")</f>
        <v/>
      </c>
      <c r="Y2033" s="6" cm="1">
        <f t="array" ref="Y2033">IF(Y2032="Num",1,IF(Y2032="","",IF(Y2032+1&gt;TotalNumRegGames*2,"",Y2032+1)))</f>
        <v>2032</v>
      </c>
    </row>
    <row r="2034" spans="1:25" ht="13.35" customHeight="1" x14ac:dyDescent="0.3">
      <c r="A2034" s="6" cm="1">
        <f t="array" ref="A20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1044</v>
      </c>
      <c r="B2034" s="6" cm="1">
        <f t="array" ref="B20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34" s="6">
        <f>IFERROR(INDEX([1]!tblSchedule[Week Game Scheduled],MATCH(tblTeamSch[[#This Row],[Game Num]],[1]!tblSchedule[GameNum],0)),"")</f>
        <v>9</v>
      </c>
      <c r="D2034" s="6">
        <f>IFERROR(INDEX([1]!tblSchedule[Round],MATCH(tblTeamSch[[#This Row],[Game Num]],[1]!tblSchedule[GameNum],0)),"")</f>
        <v>7</v>
      </c>
      <c r="E2034" s="6">
        <f>IFERROR(INDEX([1]!tblSchedule[Rnd Sch],MATCH(tblTeamSch[[#This Row],[Game Num]],[1]!tblSchedule[GameNum],0)),"")</f>
        <v>7</v>
      </c>
      <c r="F2034" s="6" t="str">
        <f>IFERROR(INDEX([1]!tblSchedule[DLC],MATCH(tblTeamSch[[#This Row],[Game Num]],[1]!tblSchedule[GameNum],0)),"")</f>
        <v>4G1AA</v>
      </c>
      <c r="G2034" s="7" t="str">
        <f>IFERROR(INDEX([1]!tblSchedule[Facility],MATCH(tblTeamSch[[#This Row],[Game Num]],[1]!tblSchedule[GameNum],0)),"")</f>
        <v>St. Margaret Mary PAC (smaller gym)</v>
      </c>
      <c r="H2034" s="8">
        <f>IFERROR(INDEX([1]!tblSchedule[Game Date],MATCH(tblTeamSch[[#This Row],[Game Num]],[1]!tblSchedule[GameNum],0)),"")</f>
        <v>46053</v>
      </c>
      <c r="I2034" s="9">
        <f>IFERROR(INDEX([1]!tblSchedule[Game Time],MATCH(tblTeamSch[[#This Row],[Game Num]],[1]!tblSchedule[GameNum],0)),"")</f>
        <v>0.5625</v>
      </c>
      <c r="J2034" s="10" t="str">
        <f>IFERROR(INDEX([1]!tblTeams[Organization],MATCH(tblTeamSch[[#This Row],[Team]],[1]!tblTeams[Team],0)),"")</f>
        <v>St. Patrick</v>
      </c>
      <c r="K2034" s="10" t="str">
        <f>IFERROR(INDEX([1]!tblOrg[Abbr],MATCH(tblTeamSch[[#This Row],[Org]],[1]!tblOrg[Organization],0)),"")</f>
        <v>Pat</v>
      </c>
      <c r="L2034" s="10" t="str">
        <f>IFERROR(INDEX(IF(tblTeamSch[[#This Row],[1vs2]]=1,[1]!tblSchedule[Team 1 Name],[1]!tblSchedule[Team 2 Name]),MATCH(tblTeamSch[[#This Row],[Game Num]],[1]!tblSchedule[GameNum],0)),"")</f>
        <v>St Patrick BB 4G#1</v>
      </c>
      <c r="M2034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2034" s="6" t="str" cm="1">
        <f t="array" ref="N203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034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034" s="6" t="str">
        <f>IFERROR(INDEX(#REF!,MATCH(tblTeamSch[[#This Row],[Team]],[1]!tblTeams[Team],0)),"")</f>
        <v/>
      </c>
      <c r="Q2034" s="6">
        <f>INDEX([1]!tblSchedule[Home Game],MATCH(tblTeamSch[[#This Row],[Game Num]],[1]!tblSchedule[GameNum],0))</f>
        <v>1</v>
      </c>
      <c r="R2034" s="7" t="e">
        <f>IF(COUNTIFS(tblTeamSch[Team],tblTeamSch[[#This Row],[Team]],#REF!,1)&gt;1,"Y","")</f>
        <v>#REF!</v>
      </c>
      <c r="S2034" s="6">
        <f>INDEX([1]!tblLoc[Score],MATCH(INDEX([1]!tblOrg[Loc],MATCH(tblTeamSch[[#This Row],[Org]],[1]!tblOrg[Organization],0)),[1]!tblLoc[Loc],0))</f>
        <v>4</v>
      </c>
      <c r="T2034" s="6" t="e">
        <f>INDEX([1]!tblLoc[Score],MATCH(INDEX([1]!tblOrg[Loc],MATCH(#REF!,[1]!tblOrg[Abbr],0)),[1]!tblLoc[Loc],0))</f>
        <v>#REF!</v>
      </c>
      <c r="U2034" s="6">
        <f>IFERROR(INDEX([1]!tblLoc[Score],MATCH(INDEX([1]!tblOrg[Loc],MATCH(INDEX(FacList,MATCH(tblTeamSch[[#This Row],[Facility]],INDEX(FacList,,1),0),3),[1]!tblOrg[Org Num],0)),[1]!tblLoc[Loc],0)),"")</f>
        <v>0</v>
      </c>
      <c r="V2034" s="6">
        <f>IF(OR(tblTeamSch[[#This Row],[Court]]="",tblTeamSch[[#This Row],[Home]]&gt;0),0,IF(tblTeamSch[[#This Row],[Court]]&lt;10,0,IF(tblTeamSch[[#This Row],[Home Court]]=10,0,10)))</f>
        <v>0</v>
      </c>
      <c r="W2034" s="6" t="e">
        <f>COUNTIFS(tblTeamSch[Travel Score for Game],10,tblTeamSch[Home],0,#REF!,#REF!)</f>
        <v>#REF!</v>
      </c>
      <c r="X2034" s="6" t="str">
        <f>IFERROR(INDEX(tblTeamSch[Overall Travel Score],MATCH(tblTeamSch[[#This Row],[Opponent]],tblTeamSch[Team],0)),"")</f>
        <v/>
      </c>
      <c r="Y2034" s="6" cm="1">
        <f t="array" ref="Y2034">IF(Y2033="Num",1,IF(Y2033="","",IF(Y2033+1&gt;TotalNumRegGames*2,"",Y2033+1)))</f>
        <v>2033</v>
      </c>
    </row>
    <row r="2035" spans="1:25" ht="13.35" customHeight="1" x14ac:dyDescent="0.3">
      <c r="A2035" s="6" cm="1">
        <f t="array" ref="A20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1082</v>
      </c>
      <c r="B2035" s="6" cm="1">
        <f t="array" ref="B20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5" s="6">
        <f>IFERROR(INDEX([1]!tblSchedule[Week Game Scheduled],MATCH(tblTeamSch[[#This Row],[Game Num]],[1]!tblSchedule[GameNum],0)),"")</f>
        <v>49</v>
      </c>
      <c r="D2035" s="6">
        <f>IFERROR(INDEX([1]!tblSchedule[Round],MATCH(tblTeamSch[[#This Row],[Game Num]],[1]!tblSchedule[GameNum],0)),"")</f>
        <v>1</v>
      </c>
      <c r="E2035" s="6">
        <f>IFERROR(INDEX([1]!tblSchedule[Rnd Sch],MATCH(tblTeamSch[[#This Row],[Game Num]],[1]!tblSchedule[GameNum],0)),"")</f>
        <v>1</v>
      </c>
      <c r="F2035" s="6" t="str">
        <f>IFERROR(INDEX([1]!tblSchedule[DLC],MATCH(tblTeamSch[[#This Row],[Game Num]],[1]!tblSchedule[GameNum],0)),"")</f>
        <v>4G2AA</v>
      </c>
      <c r="G2035" s="7" t="str">
        <f>IFERROR(INDEX([1]!tblSchedule[Facility],MATCH(tblTeamSch[[#This Row],[Game Num]],[1]!tblSchedule[GameNum],0)),"")</f>
        <v>ST. RAPHAEL GYMNASIUM</v>
      </c>
      <c r="H2035" s="8">
        <f>IFERROR(INDEX([1]!tblSchedule[Game Date],MATCH(tblTeamSch[[#This Row],[Game Num]],[1]!tblSchedule[GameNum],0)),"")</f>
        <v>45997</v>
      </c>
      <c r="I2035" s="9">
        <f>IFERROR(INDEX([1]!tblSchedule[Game Time],MATCH(tblTeamSch[[#This Row],[Game Num]],[1]!tblSchedule[GameNum],0)),"")</f>
        <v>0.5</v>
      </c>
      <c r="J2035" s="10" t="str">
        <f>IFERROR(INDEX([1]!tblTeams[Organization],MATCH(tblTeamSch[[#This Row],[Team]],[1]!tblTeams[Team],0)),"")</f>
        <v>St. Patrick</v>
      </c>
      <c r="K2035" s="10" t="str">
        <f>IFERROR(INDEX([1]!tblOrg[Abbr],MATCH(tblTeamSch[[#This Row],[Org]],[1]!tblOrg[Organization],0)),"")</f>
        <v>Pat</v>
      </c>
      <c r="L2035" s="10" t="str">
        <f>IFERROR(INDEX(IF(tblTeamSch[[#This Row],[1vs2]]=1,[1]!tblSchedule[Team 1 Name],[1]!tblSchedule[Team 2 Name]),MATCH(tblTeamSch[[#This Row],[Game Num]],[1]!tblSchedule[GameNum],0)),"")</f>
        <v>St Patrick BB 4G#2</v>
      </c>
      <c r="M2035" s="10" t="str">
        <f>IFERROR(INDEX(IF(tblTeamSch[[#This Row],[1vs2]]=1,[1]!tblSchedule[Team 2 Name],[1]!tblSchedule[Team 1 Name]),MATCH(tblTeamSch[[#This Row],[Game Num]],[1]!tblSchedule[GameNum],0)),"")</f>
        <v>St. Raphael BB 4G #2</v>
      </c>
      <c r="N2035" s="6" t="str" cm="1">
        <f t="array" ref="N203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5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5" s="6" t="str">
        <f>IFERROR(INDEX(#REF!,MATCH(tblTeamSch[[#This Row],[Team]],[1]!tblTeams[Team],0)),"")</f>
        <v/>
      </c>
      <c r="Q2035" s="6">
        <f>INDEX([1]!tblSchedule[Home Game],MATCH(tblTeamSch[[#This Row],[Game Num]],[1]!tblSchedule[GameNum],0))</f>
        <v>1</v>
      </c>
      <c r="R2035" s="7" t="e">
        <f>IF(COUNTIFS(tblTeamSch[Team],tblTeamSch[[#This Row],[Team]],#REF!,1)&gt;1,"Y","")</f>
        <v>#REF!</v>
      </c>
      <c r="S2035" s="6">
        <f>INDEX([1]!tblLoc[Score],MATCH(INDEX([1]!tblOrg[Loc],MATCH(tblTeamSch[[#This Row],[Org]],[1]!tblOrg[Organization],0)),[1]!tblLoc[Loc],0))</f>
        <v>4</v>
      </c>
      <c r="T2035" s="6" t="e">
        <f>INDEX([1]!tblLoc[Score],MATCH(INDEX([1]!tblOrg[Loc],MATCH(#REF!,[1]!tblOrg[Abbr],0)),[1]!tblLoc[Loc],0))</f>
        <v>#REF!</v>
      </c>
      <c r="U2035" s="6">
        <f>IFERROR(INDEX([1]!tblLoc[Score],MATCH(INDEX([1]!tblOrg[Loc],MATCH(INDEX(FacList,MATCH(tblTeamSch[[#This Row],[Facility]],INDEX(FacList,,1),0),3),[1]!tblOrg[Org Num],0)),[1]!tblLoc[Loc],0)),"")</f>
        <v>0</v>
      </c>
      <c r="V2035" s="6">
        <f>IF(OR(tblTeamSch[[#This Row],[Court]]="",tblTeamSch[[#This Row],[Home]]&gt;0),0,IF(tblTeamSch[[#This Row],[Court]]&lt;10,0,IF(tblTeamSch[[#This Row],[Home Court]]=10,0,10)))</f>
        <v>0</v>
      </c>
      <c r="W2035" s="6" t="e">
        <f>COUNTIFS(tblTeamSch[Travel Score for Game],10,tblTeamSch[Home],0,#REF!,#REF!)</f>
        <v>#REF!</v>
      </c>
      <c r="X2035" s="6" t="str">
        <f>IFERROR(INDEX(tblTeamSch[Overall Travel Score],MATCH(tblTeamSch[[#This Row],[Opponent]],tblTeamSch[Team],0)),"")</f>
        <v/>
      </c>
      <c r="Y2035" s="6" cm="1">
        <f t="array" ref="Y2035">IF(Y2034="Num",1,IF(Y2034="","",IF(Y2034+1&gt;TotalNumRegGames*2,"",Y2034+1)))</f>
        <v>2034</v>
      </c>
    </row>
    <row r="2036" spans="1:25" ht="13.35" customHeight="1" x14ac:dyDescent="0.3">
      <c r="A2036" s="6" cm="1">
        <f t="array" ref="A20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1086</v>
      </c>
      <c r="B2036" s="6" cm="1">
        <f t="array" ref="B20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6" s="6">
        <f>IFERROR(INDEX([1]!tblSchedule[Week Game Scheduled],MATCH(tblTeamSch[[#This Row],[Game Num]],[1]!tblSchedule[GameNum],0)),"")</f>
        <v>50</v>
      </c>
      <c r="D2036" s="6">
        <f>IFERROR(INDEX([1]!tblSchedule[Round],MATCH(tblTeamSch[[#This Row],[Game Num]],[1]!tblSchedule[GameNum],0)),"")</f>
        <v>2</v>
      </c>
      <c r="E2036" s="6">
        <f>IFERROR(INDEX([1]!tblSchedule[Rnd Sch],MATCH(tblTeamSch[[#This Row],[Game Num]],[1]!tblSchedule[GameNum],0)),"")</f>
        <v>2</v>
      </c>
      <c r="F2036" s="6" t="str">
        <f>IFERROR(INDEX([1]!tblSchedule[DLC],MATCH(tblTeamSch[[#This Row],[Game Num]],[1]!tblSchedule[GameNum],0)),"")</f>
        <v>4G2AA</v>
      </c>
      <c r="G2036" s="7" t="str">
        <f>IFERROR(INDEX([1]!tblSchedule[Facility],MATCH(tblTeamSch[[#This Row],[Game Num]],[1]!tblSchedule[GameNum],0)),"")</f>
        <v>St. Patrick's Celtic Center</v>
      </c>
      <c r="H2036" s="8">
        <f>IFERROR(INDEX([1]!tblSchedule[Game Date],MATCH(tblTeamSch[[#This Row],[Game Num]],[1]!tblSchedule[GameNum],0)),"")</f>
        <v>46004</v>
      </c>
      <c r="I2036" s="9">
        <f>IFERROR(INDEX([1]!tblSchedule[Game Time],MATCH(tblTeamSch[[#This Row],[Game Num]],[1]!tblSchedule[GameNum],0)),"")</f>
        <v>0.58333333333333337</v>
      </c>
      <c r="J2036" s="10" t="str">
        <f>IFERROR(INDEX([1]!tblTeams[Organization],MATCH(tblTeamSch[[#This Row],[Team]],[1]!tblTeams[Team],0)),"")</f>
        <v>St. Patrick</v>
      </c>
      <c r="K2036" s="10" t="str">
        <f>IFERROR(INDEX([1]!tblOrg[Abbr],MATCH(tblTeamSch[[#This Row],[Org]],[1]!tblOrg[Organization],0)),"")</f>
        <v>Pat</v>
      </c>
      <c r="L2036" s="10" t="str">
        <f>IFERROR(INDEX(IF(tblTeamSch[[#This Row],[1vs2]]=1,[1]!tblSchedule[Team 1 Name],[1]!tblSchedule[Team 2 Name]),MATCH(tblTeamSch[[#This Row],[Game Num]],[1]!tblSchedule[GameNum],0)),"")</f>
        <v>St Patrick BB 4G#2</v>
      </c>
      <c r="M2036" s="10" t="str">
        <f>IFERROR(INDEX(IF(tblTeamSch[[#This Row],[1vs2]]=1,[1]!tblSchedule[Team 2 Name],[1]!tblSchedule[Team 1 Name]),MATCH(tblTeamSch[[#This Row],[Game Num]],[1]!tblSchedule[GameNum],0)),"")</f>
        <v>SHMS BB 4G#2</v>
      </c>
      <c r="N2036" s="6" t="str" cm="1">
        <f t="array" ref="N203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36" s="6" t="str">
        <f>IFERROR(INDEX(#REF!,MATCH(tblTeamSch[[#This Row],[Team]],[1]!tblTeams[Team],0)),"")</f>
        <v/>
      </c>
      <c r="Q2036" s="6">
        <f>INDEX([1]!tblSchedule[Home Game],MATCH(tblTeamSch[[#This Row],[Game Num]],[1]!tblSchedule[GameNum],0))</f>
        <v>1</v>
      </c>
      <c r="R2036" s="7" t="e">
        <f>IF(COUNTIFS(tblTeamSch[Team],tblTeamSch[[#This Row],[Team]],#REF!,1)&gt;1,"Y","")</f>
        <v>#REF!</v>
      </c>
      <c r="S2036" s="6">
        <f>INDEX([1]!tblLoc[Score],MATCH(INDEX([1]!tblOrg[Loc],MATCH(tblTeamSch[[#This Row],[Org]],[1]!tblOrg[Organization],0)),[1]!tblLoc[Loc],0))</f>
        <v>4</v>
      </c>
      <c r="T2036" s="6" t="e">
        <f>INDEX([1]!tblLoc[Score],MATCH(INDEX([1]!tblOrg[Loc],MATCH(#REF!,[1]!tblOrg[Abbr],0)),[1]!tblLoc[Loc],0))</f>
        <v>#REF!</v>
      </c>
      <c r="U2036" s="6">
        <f>IFERROR(INDEX([1]!tblLoc[Score],MATCH(INDEX([1]!tblOrg[Loc],MATCH(INDEX(FacList,MATCH(tblTeamSch[[#This Row],[Facility]],INDEX(FacList,,1),0),3),[1]!tblOrg[Org Num],0)),[1]!tblLoc[Loc],0)),"")</f>
        <v>4</v>
      </c>
      <c r="V2036" s="6">
        <f>IF(OR(tblTeamSch[[#This Row],[Court]]="",tblTeamSch[[#This Row],[Home]]&gt;0),0,IF(tblTeamSch[[#This Row],[Court]]&lt;10,0,IF(tblTeamSch[[#This Row],[Home Court]]=10,0,10)))</f>
        <v>0</v>
      </c>
      <c r="W2036" s="6" t="e">
        <f>COUNTIFS(tblTeamSch[Travel Score for Game],10,tblTeamSch[Home],0,#REF!,#REF!)</f>
        <v>#REF!</v>
      </c>
      <c r="X2036" s="6" t="str">
        <f>IFERROR(INDEX(tblTeamSch[Overall Travel Score],MATCH(tblTeamSch[[#This Row],[Opponent]],tblTeamSch[Team],0)),"")</f>
        <v/>
      </c>
      <c r="Y2036" s="6" cm="1">
        <f t="array" ref="Y2036">IF(Y2035="Num",1,IF(Y2035="","",IF(Y2035+1&gt;TotalNumRegGames*2,"",Y2035+1)))</f>
        <v>2035</v>
      </c>
    </row>
    <row r="2037" spans="1:25" ht="13.35" customHeight="1" x14ac:dyDescent="0.3">
      <c r="A2037" s="6" cm="1">
        <f t="array" ref="A20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1093</v>
      </c>
      <c r="B2037" s="6" cm="1">
        <f t="array" ref="B20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7" s="6">
        <f>IFERROR(INDEX([1]!tblSchedule[Week Game Scheduled],MATCH(tblTeamSch[[#This Row],[Game Num]],[1]!tblSchedule[GameNum],0)),"")</f>
        <v>5</v>
      </c>
      <c r="D2037" s="6">
        <f>IFERROR(INDEX([1]!tblSchedule[Round],MATCH(tblTeamSch[[#This Row],[Game Num]],[1]!tblSchedule[GameNum],0)),"")</f>
        <v>3</v>
      </c>
      <c r="E2037" s="6">
        <f>IFERROR(INDEX([1]!tblSchedule[Rnd Sch],MATCH(tblTeamSch[[#This Row],[Game Num]],[1]!tblSchedule[GameNum],0)),"")</f>
        <v>3</v>
      </c>
      <c r="F2037" s="6" t="str">
        <f>IFERROR(INDEX([1]!tblSchedule[DLC],MATCH(tblTeamSch[[#This Row],[Game Num]],[1]!tblSchedule[GameNum],0)),"")</f>
        <v>4G2AA</v>
      </c>
      <c r="G2037" s="7" t="str">
        <f>IFERROR(INDEX([1]!tblSchedule[Facility],MATCH(tblTeamSch[[#This Row],[Game Num]],[1]!tblSchedule[GameNum],0)),"")</f>
        <v>Holy Spirit Gym</v>
      </c>
      <c r="H2037" s="8">
        <f>IFERROR(INDEX([1]!tblSchedule[Game Date],MATCH(tblTeamSch[[#This Row],[Game Num]],[1]!tblSchedule[GameNum],0)),"")</f>
        <v>46025</v>
      </c>
      <c r="I2037" s="9">
        <f>IFERROR(INDEX([1]!tblSchedule[Game Time],MATCH(tblTeamSch[[#This Row],[Game Num]],[1]!tblSchedule[GameNum],0)),"")</f>
        <v>0.58333333333333337</v>
      </c>
      <c r="J2037" s="10" t="str">
        <f>IFERROR(INDEX([1]!tblTeams[Organization],MATCH(tblTeamSch[[#This Row],[Team]],[1]!tblTeams[Team],0)),"")</f>
        <v>St. Patrick</v>
      </c>
      <c r="K2037" s="10" t="str">
        <f>IFERROR(INDEX([1]!tblOrg[Abbr],MATCH(tblTeamSch[[#This Row],[Org]],[1]!tblOrg[Organization],0)),"")</f>
        <v>Pat</v>
      </c>
      <c r="L2037" s="10" t="str">
        <f>IFERROR(INDEX(IF(tblTeamSch[[#This Row],[1vs2]]=1,[1]!tblSchedule[Team 1 Name],[1]!tblSchedule[Team 2 Name]),MATCH(tblTeamSch[[#This Row],[Game Num]],[1]!tblSchedule[GameNum],0)),"")</f>
        <v>St Patrick BB 4G#2</v>
      </c>
      <c r="M2037" s="10" t="str">
        <f>IFERROR(INDEX(IF(tblTeamSch[[#This Row],[1vs2]]=1,[1]!tblSchedule[Team 2 Name],[1]!tblSchedule[Team 1 Name]),MATCH(tblTeamSch[[#This Row],[Game Num]],[1]!tblSchedule[GameNum],0)),"")</f>
        <v>Holy Spirit GBB 4#2</v>
      </c>
      <c r="N2037" s="6" t="str" cm="1">
        <f t="array" ref="N203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7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7" s="6" t="str">
        <f>IFERROR(INDEX(#REF!,MATCH(tblTeamSch[[#This Row],[Team]],[1]!tblTeams[Team],0)),"")</f>
        <v/>
      </c>
      <c r="Q2037" s="6">
        <f>INDEX([1]!tblSchedule[Home Game],MATCH(tblTeamSch[[#This Row],[Game Num]],[1]!tblSchedule[GameNum],0))</f>
        <v>1</v>
      </c>
      <c r="R2037" s="7" t="e">
        <f>IF(COUNTIFS(tblTeamSch[Team],tblTeamSch[[#This Row],[Team]],#REF!,1)&gt;1,"Y","")</f>
        <v>#REF!</v>
      </c>
      <c r="S2037" s="6">
        <f>INDEX([1]!tblLoc[Score],MATCH(INDEX([1]!tblOrg[Loc],MATCH(tblTeamSch[[#This Row],[Org]],[1]!tblOrg[Organization],0)),[1]!tblLoc[Loc],0))</f>
        <v>4</v>
      </c>
      <c r="T2037" s="6" t="e">
        <f>INDEX([1]!tblLoc[Score],MATCH(INDEX([1]!tblOrg[Loc],MATCH(#REF!,[1]!tblOrg[Abbr],0)),[1]!tblLoc[Loc],0))</f>
        <v>#REF!</v>
      </c>
      <c r="U2037" s="6">
        <f>IFERROR(INDEX([1]!tblLoc[Score],MATCH(INDEX([1]!tblOrg[Loc],MATCH(INDEX(FacList,MATCH(tblTeamSch[[#This Row],[Facility]],INDEX(FacList,,1),0),3),[1]!tblOrg[Org Num],0)),[1]!tblLoc[Loc],0)),"")</f>
        <v>0</v>
      </c>
      <c r="V2037" s="6">
        <f>IF(OR(tblTeamSch[[#This Row],[Court]]="",tblTeamSch[[#This Row],[Home]]&gt;0),0,IF(tblTeamSch[[#This Row],[Court]]&lt;10,0,IF(tblTeamSch[[#This Row],[Home Court]]=10,0,10)))</f>
        <v>0</v>
      </c>
      <c r="W2037" s="6" t="e">
        <f>COUNTIFS(tblTeamSch[Travel Score for Game],10,tblTeamSch[Home],0,#REF!,#REF!)</f>
        <v>#REF!</v>
      </c>
      <c r="X2037" s="6" t="str">
        <f>IFERROR(INDEX(tblTeamSch[Overall Travel Score],MATCH(tblTeamSch[[#This Row],[Opponent]],tblTeamSch[Team],0)),"")</f>
        <v/>
      </c>
      <c r="Y2037" s="6" cm="1">
        <f t="array" ref="Y2037">IF(Y2036="Num",1,IF(Y2036="","",IF(Y2036+1&gt;TotalNumRegGames*2,"",Y2036+1)))</f>
        <v>2036</v>
      </c>
    </row>
    <row r="2038" spans="1:25" ht="13.35" customHeight="1" x14ac:dyDescent="0.3">
      <c r="A2038" s="6" cm="1">
        <f t="array" ref="A20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1099</v>
      </c>
      <c r="B2038" s="6" cm="1">
        <f t="array" ref="B20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38" s="6">
        <f>IFERROR(INDEX([1]!tblSchedule[Week Game Scheduled],MATCH(tblTeamSch[[#This Row],[Game Num]],[1]!tblSchedule[GameNum],0)),"")</f>
        <v>6</v>
      </c>
      <c r="D2038" s="6">
        <f>IFERROR(INDEX([1]!tblSchedule[Round],MATCH(tblTeamSch[[#This Row],[Game Num]],[1]!tblSchedule[GameNum],0)),"")</f>
        <v>4</v>
      </c>
      <c r="E2038" s="6">
        <f>IFERROR(INDEX([1]!tblSchedule[Rnd Sch],MATCH(tblTeamSch[[#This Row],[Game Num]],[1]!tblSchedule[GameNum],0)),"")</f>
        <v>4</v>
      </c>
      <c r="F2038" s="6" t="str">
        <f>IFERROR(INDEX([1]!tblSchedule[DLC],MATCH(tblTeamSch[[#This Row],[Game Num]],[1]!tblSchedule[GameNum],0)),"")</f>
        <v>4G2AA</v>
      </c>
      <c r="G2038" s="7" t="str">
        <f>IFERROR(INDEX([1]!tblSchedule[Facility],MATCH(tblTeamSch[[#This Row],[Game Num]],[1]!tblSchedule[GameNum],0)),"")</f>
        <v>St. Patrick's Celtic Center</v>
      </c>
      <c r="H2038" s="8">
        <f>IFERROR(INDEX([1]!tblSchedule[Game Date],MATCH(tblTeamSch[[#This Row],[Game Num]],[1]!tblSchedule[GameNum],0)),"")</f>
        <v>46032</v>
      </c>
      <c r="I2038" s="9">
        <f>IFERROR(INDEX([1]!tblSchedule[Game Time],MATCH(tblTeamSch[[#This Row],[Game Num]],[1]!tblSchedule[GameNum],0)),"")</f>
        <v>0.58333333333333337</v>
      </c>
      <c r="J2038" s="10" t="str">
        <f>IFERROR(INDEX([1]!tblTeams[Organization],MATCH(tblTeamSch[[#This Row],[Team]],[1]!tblTeams[Team],0)),"")</f>
        <v>St. Patrick</v>
      </c>
      <c r="K2038" s="10" t="str">
        <f>IFERROR(INDEX([1]!tblOrg[Abbr],MATCH(tblTeamSch[[#This Row],[Org]],[1]!tblOrg[Organization],0)),"")</f>
        <v>Pat</v>
      </c>
      <c r="L2038" s="10" t="str">
        <f>IFERROR(INDEX(IF(tblTeamSch[[#This Row],[1vs2]]=1,[1]!tblSchedule[Team 1 Name],[1]!tblSchedule[Team 2 Name]),MATCH(tblTeamSch[[#This Row],[Game Num]],[1]!tblSchedule[GameNum],0)),"")</f>
        <v>St Patrick BB 4G#2</v>
      </c>
      <c r="M2038" s="10" t="str">
        <f>IFERROR(INDEX(IF(tblTeamSch[[#This Row],[1vs2]]=1,[1]!tblSchedule[Team 2 Name],[1]!tblSchedule[Team 1 Name]),MATCH(tblTeamSch[[#This Row],[Game Num]],[1]!tblSchedule[GameNum],0)),"")</f>
        <v>St Mary BB 4G - Blue</v>
      </c>
      <c r="N2038" s="6" t="str" cm="1">
        <f t="array" ref="N203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8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38" s="6" t="str">
        <f>IFERROR(INDEX(#REF!,MATCH(tblTeamSch[[#This Row],[Team]],[1]!tblTeams[Team],0)),"")</f>
        <v/>
      </c>
      <c r="Q2038" s="6">
        <f>INDEX([1]!tblSchedule[Home Game],MATCH(tblTeamSch[[#This Row],[Game Num]],[1]!tblSchedule[GameNum],0))</f>
        <v>1</v>
      </c>
      <c r="R2038" s="7" t="e">
        <f>IF(COUNTIFS(tblTeamSch[Team],tblTeamSch[[#This Row],[Team]],#REF!,1)&gt;1,"Y","")</f>
        <v>#REF!</v>
      </c>
      <c r="S2038" s="6">
        <f>INDEX([1]!tblLoc[Score],MATCH(INDEX([1]!tblOrg[Loc],MATCH(tblTeamSch[[#This Row],[Org]],[1]!tblOrg[Organization],0)),[1]!tblLoc[Loc],0))</f>
        <v>4</v>
      </c>
      <c r="T2038" s="6" t="e">
        <f>INDEX([1]!tblLoc[Score],MATCH(INDEX([1]!tblOrg[Loc],MATCH(#REF!,[1]!tblOrg[Abbr],0)),[1]!tblLoc[Loc],0))</f>
        <v>#REF!</v>
      </c>
      <c r="U2038" s="6">
        <f>IFERROR(INDEX([1]!tblLoc[Score],MATCH(INDEX([1]!tblOrg[Loc],MATCH(INDEX(FacList,MATCH(tblTeamSch[[#This Row],[Facility]],INDEX(FacList,,1),0),3),[1]!tblOrg[Org Num],0)),[1]!tblLoc[Loc],0)),"")</f>
        <v>4</v>
      </c>
      <c r="V2038" s="6">
        <f>IF(OR(tblTeamSch[[#This Row],[Court]]="",tblTeamSch[[#This Row],[Home]]&gt;0),0,IF(tblTeamSch[[#This Row],[Court]]&lt;10,0,IF(tblTeamSch[[#This Row],[Home Court]]=10,0,10)))</f>
        <v>0</v>
      </c>
      <c r="W2038" s="6" t="e">
        <f>COUNTIFS(tblTeamSch[Travel Score for Game],10,tblTeamSch[Home],0,#REF!,#REF!)</f>
        <v>#REF!</v>
      </c>
      <c r="X2038" s="6" t="str">
        <f>IFERROR(INDEX(tblTeamSch[Overall Travel Score],MATCH(tblTeamSch[[#This Row],[Opponent]],tblTeamSch[Team],0)),"")</f>
        <v/>
      </c>
      <c r="Y2038" s="6" cm="1">
        <f t="array" ref="Y2038">IF(Y2037="Num",1,IF(Y2037="","",IF(Y2037+1&gt;TotalNumRegGames*2,"",Y2037+1)))</f>
        <v>2037</v>
      </c>
    </row>
    <row r="2039" spans="1:25" ht="13.35" customHeight="1" x14ac:dyDescent="0.3">
      <c r="A2039" s="6" cm="1">
        <f t="array" ref="A20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1109</v>
      </c>
      <c r="B2039" s="6" cm="1">
        <f t="array" ref="B20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39" s="6">
        <f>IFERROR(INDEX([1]!tblSchedule[Week Game Scheduled],MATCH(tblTeamSch[[#This Row],[Game Num]],[1]!tblSchedule[GameNum],0)),"")</f>
        <v>7</v>
      </c>
      <c r="D2039" s="6">
        <f>IFERROR(INDEX([1]!tblSchedule[Round],MATCH(tblTeamSch[[#This Row],[Game Num]],[1]!tblSchedule[GameNum],0)),"")</f>
        <v>5</v>
      </c>
      <c r="E2039" s="6">
        <f>IFERROR(INDEX([1]!tblSchedule[Rnd Sch],MATCH(tblTeamSch[[#This Row],[Game Num]],[1]!tblSchedule[GameNum],0)),"")</f>
        <v>5</v>
      </c>
      <c r="F2039" s="6" t="str">
        <f>IFERROR(INDEX([1]!tblSchedule[DLC],MATCH(tblTeamSch[[#This Row],[Game Num]],[1]!tblSchedule[GameNum],0)),"")</f>
        <v>4G2AA</v>
      </c>
      <c r="G2039" s="7" t="str">
        <f>IFERROR(INDEX([1]!tblSchedule[Facility],MATCH(tblTeamSch[[#This Row],[Game Num]],[1]!tblSchedule[GameNum],0)),"")</f>
        <v>St. Patrick's Celtic Center</v>
      </c>
      <c r="H2039" s="8">
        <f>IFERROR(INDEX([1]!tblSchedule[Game Date],MATCH(tblTeamSch[[#This Row],[Game Num]],[1]!tblSchedule[GameNum],0)),"")</f>
        <v>46039</v>
      </c>
      <c r="I2039" s="9">
        <f>IFERROR(INDEX([1]!tblSchedule[Game Time],MATCH(tblTeamSch[[#This Row],[Game Num]],[1]!tblSchedule[GameNum],0)),"")</f>
        <v>0.58333333333333337</v>
      </c>
      <c r="J2039" s="10" t="str">
        <f>IFERROR(INDEX([1]!tblTeams[Organization],MATCH(tblTeamSch[[#This Row],[Team]],[1]!tblTeams[Team],0)),"")</f>
        <v>St. Patrick</v>
      </c>
      <c r="K2039" s="10" t="str">
        <f>IFERROR(INDEX([1]!tblOrg[Abbr],MATCH(tblTeamSch[[#This Row],[Org]],[1]!tblOrg[Organization],0)),"")</f>
        <v>Pat</v>
      </c>
      <c r="L2039" s="10" t="str">
        <f>IFERROR(INDEX(IF(tblTeamSch[[#This Row],[1vs2]]=1,[1]!tblSchedule[Team 1 Name],[1]!tblSchedule[Team 2 Name]),MATCH(tblTeamSch[[#This Row],[Game Num]],[1]!tblSchedule[GameNum],0)),"")</f>
        <v>St Patrick BB 4G#2</v>
      </c>
      <c r="M2039" s="10" t="str">
        <f>IFERROR(INDEX(IF(tblTeamSch[[#This Row],[1vs2]]=1,[1]!tblSchedule[Team 2 Name],[1]!tblSchedule[Team 1 Name]),MATCH(tblTeamSch[[#This Row],[Game Num]],[1]!tblSchedule[GameNum],0)),"")</f>
        <v>Holy Trinity BB 3/4G #2</v>
      </c>
      <c r="N2039" s="6" t="str" cm="1">
        <f t="array" ref="N203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39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39" s="6" t="str">
        <f>IFERROR(INDEX(#REF!,MATCH(tblTeamSch[[#This Row],[Team]],[1]!tblTeams[Team],0)),"")</f>
        <v/>
      </c>
      <c r="Q2039" s="6">
        <f>INDEX([1]!tblSchedule[Home Game],MATCH(tblTeamSch[[#This Row],[Game Num]],[1]!tblSchedule[GameNum],0))</f>
        <v>1</v>
      </c>
      <c r="R2039" s="7" t="e">
        <f>IF(COUNTIFS(tblTeamSch[Team],tblTeamSch[[#This Row],[Team]],#REF!,1)&gt;1,"Y","")</f>
        <v>#REF!</v>
      </c>
      <c r="S2039" s="6">
        <f>INDEX([1]!tblLoc[Score],MATCH(INDEX([1]!tblOrg[Loc],MATCH(tblTeamSch[[#This Row],[Org]],[1]!tblOrg[Organization],0)),[1]!tblLoc[Loc],0))</f>
        <v>4</v>
      </c>
      <c r="T2039" s="6" t="e">
        <f>INDEX([1]!tblLoc[Score],MATCH(INDEX([1]!tblOrg[Loc],MATCH(#REF!,[1]!tblOrg[Abbr],0)),[1]!tblLoc[Loc],0))</f>
        <v>#REF!</v>
      </c>
      <c r="U2039" s="6">
        <f>IFERROR(INDEX([1]!tblLoc[Score],MATCH(INDEX([1]!tblOrg[Loc],MATCH(INDEX(FacList,MATCH(tblTeamSch[[#This Row],[Facility]],INDEX(FacList,,1),0),3),[1]!tblOrg[Org Num],0)),[1]!tblLoc[Loc],0)),"")</f>
        <v>4</v>
      </c>
      <c r="V2039" s="6">
        <f>IF(OR(tblTeamSch[[#This Row],[Court]]="",tblTeamSch[[#This Row],[Home]]&gt;0),0,IF(tblTeamSch[[#This Row],[Court]]&lt;10,0,IF(tblTeamSch[[#This Row],[Home Court]]=10,0,10)))</f>
        <v>0</v>
      </c>
      <c r="W2039" s="6" t="e">
        <f>COUNTIFS(tblTeamSch[Travel Score for Game],10,tblTeamSch[Home],0,#REF!,#REF!)</f>
        <v>#REF!</v>
      </c>
      <c r="X2039" s="6" t="str">
        <f>IFERROR(INDEX(tblTeamSch[Overall Travel Score],MATCH(tblTeamSch[[#This Row],[Opponent]],tblTeamSch[Team],0)),"")</f>
        <v/>
      </c>
      <c r="Y2039" s="6" cm="1">
        <f t="array" ref="Y2039">IF(Y2038="Num",1,IF(Y2038="","",IF(Y2038+1&gt;TotalNumRegGames*2,"",Y2038+1)))</f>
        <v>2038</v>
      </c>
    </row>
    <row r="2040" spans="1:25" ht="13.35" customHeight="1" x14ac:dyDescent="0.3">
      <c r="A2040" s="6" cm="1">
        <f t="array" ref="A20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1115</v>
      </c>
      <c r="B2040" s="6" cm="1">
        <f t="array" ref="B20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0" s="6">
        <f>IFERROR(INDEX([1]!tblSchedule[Week Game Scheduled],MATCH(tblTeamSch[[#This Row],[Game Num]],[1]!tblSchedule[GameNum],0)),"")</f>
        <v>8</v>
      </c>
      <c r="D2040" s="6">
        <f>IFERROR(INDEX([1]!tblSchedule[Round],MATCH(tblTeamSch[[#This Row],[Game Num]],[1]!tblSchedule[GameNum],0)),"")</f>
        <v>6</v>
      </c>
      <c r="E2040" s="6">
        <f>IFERROR(INDEX([1]!tblSchedule[Rnd Sch],MATCH(tblTeamSch[[#This Row],[Game Num]],[1]!tblSchedule[GameNum],0)),"")</f>
        <v>6</v>
      </c>
      <c r="F2040" s="6" t="str">
        <f>IFERROR(INDEX([1]!tblSchedule[DLC],MATCH(tblTeamSch[[#This Row],[Game Num]],[1]!tblSchedule[GameNum],0)),"")</f>
        <v>4G2AA</v>
      </c>
      <c r="G2040" s="7" t="str">
        <f>IFERROR(INDEX([1]!tblSchedule[Facility],MATCH(tblTeamSch[[#This Row],[Game Num]],[1]!tblSchedule[GameNum],0)),"")</f>
        <v>St. Patrick's Celtic Center</v>
      </c>
      <c r="H2040" s="8">
        <f>IFERROR(INDEX([1]!tblSchedule[Game Date],MATCH(tblTeamSch[[#This Row],[Game Num]],[1]!tblSchedule[GameNum],0)),"")</f>
        <v>46046</v>
      </c>
      <c r="I2040" s="9">
        <f>IFERROR(INDEX([1]!tblSchedule[Game Time],MATCH(tblTeamSch[[#This Row],[Game Num]],[1]!tblSchedule[GameNum],0)),"")</f>
        <v>0.58333333333333337</v>
      </c>
      <c r="J2040" s="10" t="str">
        <f>IFERROR(INDEX([1]!tblTeams[Organization],MATCH(tblTeamSch[[#This Row],[Team]],[1]!tblTeams[Team],0)),"")</f>
        <v>St. Patrick</v>
      </c>
      <c r="K2040" s="10" t="str">
        <f>IFERROR(INDEX([1]!tblOrg[Abbr],MATCH(tblTeamSch[[#This Row],[Org]],[1]!tblOrg[Organization],0)),"")</f>
        <v>Pat</v>
      </c>
      <c r="L2040" s="10" t="str">
        <f>IFERROR(INDEX(IF(tblTeamSch[[#This Row],[1vs2]]=1,[1]!tblSchedule[Team 1 Name],[1]!tblSchedule[Team 2 Name]),MATCH(tblTeamSch[[#This Row],[Game Num]],[1]!tblSchedule[GameNum],0)),"")</f>
        <v>St Patrick BB 4G#2</v>
      </c>
      <c r="M2040" s="10" t="str">
        <f>IFERROR(INDEX(IF(tblTeamSch[[#This Row],[1vs2]]=1,[1]!tblSchedule[Team 2 Name],[1]!tblSchedule[Team 1 Name]),MATCH(tblTeamSch[[#This Row],[Game Num]],[1]!tblSchedule[GameNum],0)),"")</f>
        <v>St Michael BB 4G#2</v>
      </c>
      <c r="N2040" s="6" t="str" cm="1">
        <f t="array" ref="N204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0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40" s="6" t="str">
        <f>IFERROR(INDEX(#REF!,MATCH(tblTeamSch[[#This Row],[Team]],[1]!tblTeams[Team],0)),"")</f>
        <v/>
      </c>
      <c r="Q2040" s="6">
        <f>INDEX([1]!tblSchedule[Home Game],MATCH(tblTeamSch[[#This Row],[Game Num]],[1]!tblSchedule[GameNum],0))</f>
        <v>1</v>
      </c>
      <c r="R2040" s="7" t="e">
        <f>IF(COUNTIFS(tblTeamSch[Team],tblTeamSch[[#This Row],[Team]],#REF!,1)&gt;1,"Y","")</f>
        <v>#REF!</v>
      </c>
      <c r="S2040" s="6">
        <f>INDEX([1]!tblLoc[Score],MATCH(INDEX([1]!tblOrg[Loc],MATCH(tblTeamSch[[#This Row],[Org]],[1]!tblOrg[Organization],0)),[1]!tblLoc[Loc],0))</f>
        <v>4</v>
      </c>
      <c r="T2040" s="6" t="e">
        <f>INDEX([1]!tblLoc[Score],MATCH(INDEX([1]!tblOrg[Loc],MATCH(#REF!,[1]!tblOrg[Abbr],0)),[1]!tblLoc[Loc],0))</f>
        <v>#REF!</v>
      </c>
      <c r="U2040" s="6">
        <f>IFERROR(INDEX([1]!tblLoc[Score],MATCH(INDEX([1]!tblOrg[Loc],MATCH(INDEX(FacList,MATCH(tblTeamSch[[#This Row],[Facility]],INDEX(FacList,,1),0),3),[1]!tblOrg[Org Num],0)),[1]!tblLoc[Loc],0)),"")</f>
        <v>4</v>
      </c>
      <c r="V2040" s="6">
        <f>IF(OR(tblTeamSch[[#This Row],[Court]]="",tblTeamSch[[#This Row],[Home]]&gt;0),0,IF(tblTeamSch[[#This Row],[Court]]&lt;10,0,IF(tblTeamSch[[#This Row],[Home Court]]=10,0,10)))</f>
        <v>0</v>
      </c>
      <c r="W2040" s="6" t="e">
        <f>COUNTIFS(tblTeamSch[Travel Score for Game],10,tblTeamSch[Home],0,#REF!,#REF!)</f>
        <v>#REF!</v>
      </c>
      <c r="X2040" s="6" t="str">
        <f>IFERROR(INDEX(tblTeamSch[Overall Travel Score],MATCH(tblTeamSch[[#This Row],[Opponent]],tblTeamSch[Team],0)),"")</f>
        <v/>
      </c>
      <c r="Y2040" s="6" cm="1">
        <f t="array" ref="Y2040">IF(Y2039="Num",1,IF(Y2039="","",IF(Y2039+1&gt;TotalNumRegGames*2,"",Y2039+1)))</f>
        <v>2039</v>
      </c>
    </row>
    <row r="2041" spans="1:25" ht="13.35" customHeight="1" x14ac:dyDescent="0.3">
      <c r="A2041" s="6" cm="1">
        <f t="array" ref="A20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1121</v>
      </c>
      <c r="B2041" s="6" cm="1">
        <f t="array" ref="B20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41" s="6">
        <f>IFERROR(INDEX([1]!tblSchedule[Week Game Scheduled],MATCH(tblTeamSch[[#This Row],[Game Num]],[1]!tblSchedule[GameNum],0)),"")</f>
        <v>9</v>
      </c>
      <c r="D2041" s="6">
        <f>IFERROR(INDEX([1]!tblSchedule[Round],MATCH(tblTeamSch[[#This Row],[Game Num]],[1]!tblSchedule[GameNum],0)),"")</f>
        <v>7</v>
      </c>
      <c r="E2041" s="6">
        <f>IFERROR(INDEX([1]!tblSchedule[Rnd Sch],MATCH(tblTeamSch[[#This Row],[Game Num]],[1]!tblSchedule[GameNum],0)),"")</f>
        <v>7</v>
      </c>
      <c r="F2041" s="6" t="str">
        <f>IFERROR(INDEX([1]!tblSchedule[DLC],MATCH(tblTeamSch[[#This Row],[Game Num]],[1]!tblSchedule[GameNum],0)),"")</f>
        <v>4G2AA</v>
      </c>
      <c r="G2041" s="7" t="str">
        <f>IFERROR(INDEX([1]!tblSchedule[Facility],MATCH(tblTeamSch[[#This Row],[Game Num]],[1]!tblSchedule[GameNum],0)),"")</f>
        <v>St. Margaret Mary PAC (smaller gym)</v>
      </c>
      <c r="H2041" s="8">
        <f>IFERROR(INDEX([1]!tblSchedule[Game Date],MATCH(tblTeamSch[[#This Row],[Game Num]],[1]!tblSchedule[GameNum],0)),"")</f>
        <v>46053</v>
      </c>
      <c r="I2041" s="9">
        <f>IFERROR(INDEX([1]!tblSchedule[Game Time],MATCH(tblTeamSch[[#This Row],[Game Num]],[1]!tblSchedule[GameNum],0)),"")</f>
        <v>0.60416666666666663</v>
      </c>
      <c r="J2041" s="10" t="str">
        <f>IFERROR(INDEX([1]!tblTeams[Organization],MATCH(tblTeamSch[[#This Row],[Team]],[1]!tblTeams[Team],0)),"")</f>
        <v>St. Patrick</v>
      </c>
      <c r="K2041" s="10" t="str">
        <f>IFERROR(INDEX([1]!tblOrg[Abbr],MATCH(tblTeamSch[[#This Row],[Org]],[1]!tblOrg[Organization],0)),"")</f>
        <v>Pat</v>
      </c>
      <c r="L2041" s="10" t="str">
        <f>IFERROR(INDEX(IF(tblTeamSch[[#This Row],[1vs2]]=1,[1]!tblSchedule[Team 1 Name],[1]!tblSchedule[Team 2 Name]),MATCH(tblTeamSch[[#This Row],[Game Num]],[1]!tblSchedule[GameNum],0)),"")</f>
        <v>St Patrick BB 4G#2</v>
      </c>
      <c r="M2041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2041" s="6" t="str" cm="1">
        <f t="array" ref="N204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041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041" s="6" t="str">
        <f>IFERROR(INDEX(#REF!,MATCH(tblTeamSch[[#This Row],[Team]],[1]!tblTeams[Team],0)),"")</f>
        <v/>
      </c>
      <c r="Q2041" s="6">
        <f>INDEX([1]!tblSchedule[Home Game],MATCH(tblTeamSch[[#This Row],[Game Num]],[1]!tblSchedule[GameNum],0))</f>
        <v>1</v>
      </c>
      <c r="R2041" s="7" t="e">
        <f>IF(COUNTIFS(tblTeamSch[Team],tblTeamSch[[#This Row],[Team]],#REF!,1)&gt;1,"Y","")</f>
        <v>#REF!</v>
      </c>
      <c r="S2041" s="6">
        <f>INDEX([1]!tblLoc[Score],MATCH(INDEX([1]!tblOrg[Loc],MATCH(tblTeamSch[[#This Row],[Org]],[1]!tblOrg[Organization],0)),[1]!tblLoc[Loc],0))</f>
        <v>4</v>
      </c>
      <c r="T2041" s="6" t="e">
        <f>INDEX([1]!tblLoc[Score],MATCH(INDEX([1]!tblOrg[Loc],MATCH(#REF!,[1]!tblOrg[Abbr],0)),[1]!tblLoc[Loc],0))</f>
        <v>#REF!</v>
      </c>
      <c r="U2041" s="6">
        <f>IFERROR(INDEX([1]!tblLoc[Score],MATCH(INDEX([1]!tblOrg[Loc],MATCH(INDEX(FacList,MATCH(tblTeamSch[[#This Row],[Facility]],INDEX(FacList,,1),0),3),[1]!tblOrg[Org Num],0)),[1]!tblLoc[Loc],0)),"")</f>
        <v>0</v>
      </c>
      <c r="V2041" s="6">
        <f>IF(OR(tblTeamSch[[#This Row],[Court]]="",tblTeamSch[[#This Row],[Home]]&gt;0),0,IF(tblTeamSch[[#This Row],[Court]]&lt;10,0,IF(tblTeamSch[[#This Row],[Home Court]]=10,0,10)))</f>
        <v>0</v>
      </c>
      <c r="W2041" s="6" t="e">
        <f>COUNTIFS(tblTeamSch[Travel Score for Game],10,tblTeamSch[Home],0,#REF!,#REF!)</f>
        <v>#REF!</v>
      </c>
      <c r="X2041" s="6" t="str">
        <f>IFERROR(INDEX(tblTeamSch[Overall Travel Score],MATCH(tblTeamSch[[#This Row],[Opponent]],tblTeamSch[Team],0)),"")</f>
        <v/>
      </c>
      <c r="Y2041" s="6" cm="1">
        <f t="array" ref="Y2041">IF(Y2040="Num",1,IF(Y2040="","",IF(Y2040+1&gt;TotalNumRegGames*2,"",Y2040+1)))</f>
        <v>2040</v>
      </c>
    </row>
    <row r="2042" spans="1:25" ht="13.35" customHeight="1" x14ac:dyDescent="0.3">
      <c r="A2042" s="6" cm="1">
        <f t="array" ref="A20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1155</v>
      </c>
      <c r="B2042" s="6" cm="1">
        <f t="array" ref="B20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2" s="6">
        <f>IFERROR(INDEX([1]!tblSchedule[Week Game Scheduled],MATCH(tblTeamSch[[#This Row],[Game Num]],[1]!tblSchedule[GameNum],0)),"")</f>
        <v>50</v>
      </c>
      <c r="D2042" s="6">
        <f>IFERROR(INDEX([1]!tblSchedule[Round],MATCH(tblTeamSch[[#This Row],[Game Num]],[1]!tblSchedule[GameNum],0)),"")</f>
        <v>2</v>
      </c>
      <c r="E2042" s="6">
        <f>IFERROR(INDEX([1]!tblSchedule[Rnd Sch],MATCH(tblTeamSch[[#This Row],[Game Num]],[1]!tblSchedule[GameNum],0)),"")</f>
        <v>2</v>
      </c>
      <c r="F2042" s="6" t="str">
        <f>IFERROR(INDEX([1]!tblSchedule[DLC],MATCH(tblTeamSch[[#This Row],[Game Num]],[1]!tblSchedule[GameNum],0)),"")</f>
        <v>4G3</v>
      </c>
      <c r="G2042" s="7" t="str">
        <f>IFERROR(INDEX([1]!tblSchedule[Facility],MATCH(tblTeamSch[[#This Row],[Game Num]],[1]!tblSchedule[GameNum],0)),"")</f>
        <v>St. Patrick's Celtic Center</v>
      </c>
      <c r="H2042" s="8">
        <f>IFERROR(INDEX([1]!tblSchedule[Game Date],MATCH(tblTeamSch[[#This Row],[Game Num]],[1]!tblSchedule[GameNum],0)),"")</f>
        <v>46004</v>
      </c>
      <c r="I2042" s="9">
        <f>IFERROR(INDEX([1]!tblSchedule[Game Time],MATCH(tblTeamSch[[#This Row],[Game Num]],[1]!tblSchedule[GameNum],0)),"")</f>
        <v>0.625</v>
      </c>
      <c r="J2042" s="10" t="str">
        <f>IFERROR(INDEX([1]!tblTeams[Organization],MATCH(tblTeamSch[[#This Row],[Team]],[1]!tblTeams[Team],0)),"")</f>
        <v>St. Patrick</v>
      </c>
      <c r="K2042" s="10" t="str">
        <f>IFERROR(INDEX([1]!tblOrg[Abbr],MATCH(tblTeamSch[[#This Row],[Org]],[1]!tblOrg[Organization],0)),"")</f>
        <v>Pat</v>
      </c>
      <c r="L2042" s="10" t="str">
        <f>IFERROR(INDEX(IF(tblTeamSch[[#This Row],[1vs2]]=1,[1]!tblSchedule[Team 1 Name],[1]!tblSchedule[Team 2 Name]),MATCH(tblTeamSch[[#This Row],[Game Num]],[1]!tblSchedule[GameNum],0)),"")</f>
        <v>St Patrick BB 4G#3</v>
      </c>
      <c r="M2042" s="10" t="str">
        <f>IFERROR(INDEX(IF(tblTeamSch[[#This Row],[1vs2]]=1,[1]!tblSchedule[Team 2 Name],[1]!tblSchedule[Team 1 Name]),MATCH(tblTeamSch[[#This Row],[Game Num]],[1]!tblSchedule[GameNum],0)),"")</f>
        <v>St. Raphael BB 4G #3</v>
      </c>
      <c r="N2042" s="6" t="str" cm="1">
        <f t="array" ref="N204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2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42" s="6" t="str">
        <f>IFERROR(INDEX(#REF!,MATCH(tblTeamSch[[#This Row],[Team]],[1]!tblTeams[Team],0)),"")</f>
        <v/>
      </c>
      <c r="Q2042" s="6">
        <f>INDEX([1]!tblSchedule[Home Game],MATCH(tblTeamSch[[#This Row],[Game Num]],[1]!tblSchedule[GameNum],0))</f>
        <v>1</v>
      </c>
      <c r="R2042" s="7" t="e">
        <f>IF(COUNTIFS(tblTeamSch[Team],tblTeamSch[[#This Row],[Team]],#REF!,1)&gt;1,"Y","")</f>
        <v>#REF!</v>
      </c>
      <c r="S2042" s="6">
        <f>INDEX([1]!tblLoc[Score],MATCH(INDEX([1]!tblOrg[Loc],MATCH(tblTeamSch[[#This Row],[Org]],[1]!tblOrg[Organization],0)),[1]!tblLoc[Loc],0))</f>
        <v>4</v>
      </c>
      <c r="T2042" s="6" t="e">
        <f>INDEX([1]!tblLoc[Score],MATCH(INDEX([1]!tblOrg[Loc],MATCH(#REF!,[1]!tblOrg[Abbr],0)),[1]!tblLoc[Loc],0))</f>
        <v>#REF!</v>
      </c>
      <c r="U2042" s="6">
        <f>IFERROR(INDEX([1]!tblLoc[Score],MATCH(INDEX([1]!tblOrg[Loc],MATCH(INDEX(FacList,MATCH(tblTeamSch[[#This Row],[Facility]],INDEX(FacList,,1),0),3),[1]!tblOrg[Org Num],0)),[1]!tblLoc[Loc],0)),"")</f>
        <v>4</v>
      </c>
      <c r="V2042" s="6">
        <f>IF(OR(tblTeamSch[[#This Row],[Court]]="",tblTeamSch[[#This Row],[Home]]&gt;0),0,IF(tblTeamSch[[#This Row],[Court]]&lt;10,0,IF(tblTeamSch[[#This Row],[Home Court]]=10,0,10)))</f>
        <v>0</v>
      </c>
      <c r="W2042" s="6" t="e">
        <f>COUNTIFS(tblTeamSch[Travel Score for Game],10,tblTeamSch[Home],0,#REF!,#REF!)</f>
        <v>#REF!</v>
      </c>
      <c r="X2042" s="6" t="str">
        <f>IFERROR(INDEX(tblTeamSch[Overall Travel Score],MATCH(tblTeamSch[[#This Row],[Opponent]],tblTeamSch[Team],0)),"")</f>
        <v/>
      </c>
      <c r="Y2042" s="6" cm="1">
        <f t="array" ref="Y2042">IF(Y2041="Num",1,IF(Y2041="","",IF(Y2041+1&gt;TotalNumRegGames*2,"",Y2041+1)))</f>
        <v>2041</v>
      </c>
    </row>
    <row r="2043" spans="1:25" ht="13.35" customHeight="1" x14ac:dyDescent="0.3">
      <c r="A2043" s="6" cm="1">
        <f t="array" ref="A20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1161</v>
      </c>
      <c r="B2043" s="6" cm="1">
        <f t="array" ref="B20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3" s="6">
        <f>IFERROR(INDEX([1]!tblSchedule[Week Game Scheduled],MATCH(tblTeamSch[[#This Row],[Game Num]],[1]!tblSchedule[GameNum],0)),"")</f>
        <v>5</v>
      </c>
      <c r="D2043" s="6">
        <f>IFERROR(INDEX([1]!tblSchedule[Round],MATCH(tblTeamSch[[#This Row],[Game Num]],[1]!tblSchedule[GameNum],0)),"")</f>
        <v>3</v>
      </c>
      <c r="E2043" s="6">
        <f>IFERROR(INDEX([1]!tblSchedule[Rnd Sch],MATCH(tblTeamSch[[#This Row],[Game Num]],[1]!tblSchedule[GameNum],0)),"")</f>
        <v>3</v>
      </c>
      <c r="F2043" s="6" t="str">
        <f>IFERROR(INDEX([1]!tblSchedule[DLC],MATCH(tblTeamSch[[#This Row],[Game Num]],[1]!tblSchedule[GameNum],0)),"")</f>
        <v>4G3</v>
      </c>
      <c r="G2043" s="7" t="str">
        <f>IFERROR(INDEX([1]!tblSchedule[Facility],MATCH(tblTeamSch[[#This Row],[Game Num]],[1]!tblSchedule[GameNum],0)),"")</f>
        <v>St. Patrick's Celtic Center</v>
      </c>
      <c r="H2043" s="8">
        <f>IFERROR(INDEX([1]!tblSchedule[Game Date],MATCH(tblTeamSch[[#This Row],[Game Num]],[1]!tblSchedule[GameNum],0)),"")</f>
        <v>46025</v>
      </c>
      <c r="I2043" s="9">
        <f>IFERROR(INDEX([1]!tblSchedule[Game Time],MATCH(tblTeamSch[[#This Row],[Game Num]],[1]!tblSchedule[GameNum],0)),"")</f>
        <v>0.625</v>
      </c>
      <c r="J2043" s="10" t="str">
        <f>IFERROR(INDEX([1]!tblTeams[Organization],MATCH(tblTeamSch[[#This Row],[Team]],[1]!tblTeams[Team],0)),"")</f>
        <v>St. Patrick</v>
      </c>
      <c r="K2043" s="10" t="str">
        <f>IFERROR(INDEX([1]!tblOrg[Abbr],MATCH(tblTeamSch[[#This Row],[Org]],[1]!tblOrg[Organization],0)),"")</f>
        <v>Pat</v>
      </c>
      <c r="L2043" s="10" t="str">
        <f>IFERROR(INDEX(IF(tblTeamSch[[#This Row],[1vs2]]=1,[1]!tblSchedule[Team 1 Name],[1]!tblSchedule[Team 2 Name]),MATCH(tblTeamSch[[#This Row],[Game Num]],[1]!tblSchedule[GameNum],0)),"")</f>
        <v>St Patrick BB 4G#3</v>
      </c>
      <c r="M2043" s="10" t="str">
        <f>IFERROR(INDEX(IF(tblTeamSch[[#This Row],[1vs2]]=1,[1]!tblSchedule[Team 2 Name],[1]!tblSchedule[Team 1 Name]),MATCH(tblTeamSch[[#This Row],[Game Num]],[1]!tblSchedule[GameNum],0)),"")</f>
        <v>Holy Spirit GBB 4#3</v>
      </c>
      <c r="N2043" s="6" t="str" cm="1">
        <f t="array" ref="N204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3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43" s="6" t="str">
        <f>IFERROR(INDEX(#REF!,MATCH(tblTeamSch[[#This Row],[Team]],[1]!tblTeams[Team],0)),"")</f>
        <v/>
      </c>
      <c r="Q2043" s="6">
        <f>INDEX([1]!tblSchedule[Home Game],MATCH(tblTeamSch[[#This Row],[Game Num]],[1]!tblSchedule[GameNum],0))</f>
        <v>1</v>
      </c>
      <c r="R2043" s="7" t="e">
        <f>IF(COUNTIFS(tblTeamSch[Team],tblTeamSch[[#This Row],[Team]],#REF!,1)&gt;1,"Y","")</f>
        <v>#REF!</v>
      </c>
      <c r="S2043" s="6">
        <f>INDEX([1]!tblLoc[Score],MATCH(INDEX([1]!tblOrg[Loc],MATCH(tblTeamSch[[#This Row],[Org]],[1]!tblOrg[Organization],0)),[1]!tblLoc[Loc],0))</f>
        <v>4</v>
      </c>
      <c r="T2043" s="6" t="e">
        <f>INDEX([1]!tblLoc[Score],MATCH(INDEX([1]!tblOrg[Loc],MATCH(#REF!,[1]!tblOrg[Abbr],0)),[1]!tblLoc[Loc],0))</f>
        <v>#REF!</v>
      </c>
      <c r="U2043" s="6">
        <f>IFERROR(INDEX([1]!tblLoc[Score],MATCH(INDEX([1]!tblOrg[Loc],MATCH(INDEX(FacList,MATCH(tblTeamSch[[#This Row],[Facility]],INDEX(FacList,,1),0),3),[1]!tblOrg[Org Num],0)),[1]!tblLoc[Loc],0)),"")</f>
        <v>4</v>
      </c>
      <c r="V2043" s="6">
        <f>IF(OR(tblTeamSch[[#This Row],[Court]]="",tblTeamSch[[#This Row],[Home]]&gt;0),0,IF(tblTeamSch[[#This Row],[Court]]&lt;10,0,IF(tblTeamSch[[#This Row],[Home Court]]=10,0,10)))</f>
        <v>0</v>
      </c>
      <c r="W2043" s="6" t="e">
        <f>COUNTIFS(tblTeamSch[Travel Score for Game],10,tblTeamSch[Home],0,#REF!,#REF!)</f>
        <v>#REF!</v>
      </c>
      <c r="X2043" s="6" t="str">
        <f>IFERROR(INDEX(tblTeamSch[Overall Travel Score],MATCH(tblTeamSch[[#This Row],[Opponent]],tblTeamSch[Team],0)),"")</f>
        <v/>
      </c>
      <c r="Y2043" s="6" cm="1">
        <f t="array" ref="Y2043">IF(Y2042="Num",1,IF(Y2042="","",IF(Y2042+1&gt;TotalNumRegGames*2,"",Y2042+1)))</f>
        <v>2042</v>
      </c>
    </row>
    <row r="2044" spans="1:25" ht="13.35" customHeight="1" x14ac:dyDescent="0.3">
      <c r="A2044" s="6" cm="1">
        <f t="array" ref="A20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1167</v>
      </c>
      <c r="B2044" s="6" cm="1">
        <f t="array" ref="B20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4" s="6">
        <f>IFERROR(INDEX([1]!tblSchedule[Week Game Scheduled],MATCH(tblTeamSch[[#This Row],[Game Num]],[1]!tblSchedule[GameNum],0)),"")</f>
        <v>6</v>
      </c>
      <c r="D2044" s="6">
        <f>IFERROR(INDEX([1]!tblSchedule[Round],MATCH(tblTeamSch[[#This Row],[Game Num]],[1]!tblSchedule[GameNum],0)),"")</f>
        <v>4</v>
      </c>
      <c r="E2044" s="6">
        <f>IFERROR(INDEX([1]!tblSchedule[Rnd Sch],MATCH(tblTeamSch[[#This Row],[Game Num]],[1]!tblSchedule[GameNum],0)),"")</f>
        <v>4</v>
      </c>
      <c r="F2044" s="6" t="str">
        <f>IFERROR(INDEX([1]!tblSchedule[DLC],MATCH(tblTeamSch[[#This Row],[Game Num]],[1]!tblSchedule[GameNum],0)),"")</f>
        <v>4G3</v>
      </c>
      <c r="G2044" s="7" t="str">
        <f>IFERROR(INDEX([1]!tblSchedule[Facility],MATCH(tblTeamSch[[#This Row],[Game Num]],[1]!tblSchedule[GameNum],0)),"")</f>
        <v>St. Patrick's Celtic Center</v>
      </c>
      <c r="H2044" s="8">
        <f>IFERROR(INDEX([1]!tblSchedule[Game Date],MATCH(tblTeamSch[[#This Row],[Game Num]],[1]!tblSchedule[GameNum],0)),"")</f>
        <v>46032</v>
      </c>
      <c r="I2044" s="9">
        <f>IFERROR(INDEX([1]!tblSchedule[Game Time],MATCH(tblTeamSch[[#This Row],[Game Num]],[1]!tblSchedule[GameNum],0)),"")</f>
        <v>0.625</v>
      </c>
      <c r="J2044" s="10" t="str">
        <f>IFERROR(INDEX([1]!tblTeams[Organization],MATCH(tblTeamSch[[#This Row],[Team]],[1]!tblTeams[Team],0)),"")</f>
        <v>St. Patrick</v>
      </c>
      <c r="K2044" s="10" t="str">
        <f>IFERROR(INDEX([1]!tblOrg[Abbr],MATCH(tblTeamSch[[#This Row],[Org]],[1]!tblOrg[Organization],0)),"")</f>
        <v>Pat</v>
      </c>
      <c r="L2044" s="10" t="str">
        <f>IFERROR(INDEX(IF(tblTeamSch[[#This Row],[1vs2]]=1,[1]!tblSchedule[Team 1 Name],[1]!tblSchedule[Team 2 Name]),MATCH(tblTeamSch[[#This Row],[Game Num]],[1]!tblSchedule[GameNum],0)),"")</f>
        <v>St Patrick BB 4G#3</v>
      </c>
      <c r="M2044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2044" s="6" t="str" cm="1">
        <f t="array" ref="N204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4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44" s="6" t="str">
        <f>IFERROR(INDEX(#REF!,MATCH(tblTeamSch[[#This Row],[Team]],[1]!tblTeams[Team],0)),"")</f>
        <v/>
      </c>
      <c r="Q2044" s="6">
        <f>INDEX([1]!tblSchedule[Home Game],MATCH(tblTeamSch[[#This Row],[Game Num]],[1]!tblSchedule[GameNum],0))</f>
        <v>1</v>
      </c>
      <c r="R2044" s="7" t="e">
        <f>IF(COUNTIFS(tblTeamSch[Team],tblTeamSch[[#This Row],[Team]],#REF!,1)&gt;1,"Y","")</f>
        <v>#REF!</v>
      </c>
      <c r="S2044" s="6">
        <f>INDEX([1]!tblLoc[Score],MATCH(INDEX([1]!tblOrg[Loc],MATCH(tblTeamSch[[#This Row],[Org]],[1]!tblOrg[Organization],0)),[1]!tblLoc[Loc],0))</f>
        <v>4</v>
      </c>
      <c r="T2044" s="6" t="e">
        <f>INDEX([1]!tblLoc[Score],MATCH(INDEX([1]!tblOrg[Loc],MATCH(#REF!,[1]!tblOrg[Abbr],0)),[1]!tblLoc[Loc],0))</f>
        <v>#REF!</v>
      </c>
      <c r="U2044" s="6">
        <f>IFERROR(INDEX([1]!tblLoc[Score],MATCH(INDEX([1]!tblOrg[Loc],MATCH(INDEX(FacList,MATCH(tblTeamSch[[#This Row],[Facility]],INDEX(FacList,,1),0),3),[1]!tblOrg[Org Num],0)),[1]!tblLoc[Loc],0)),"")</f>
        <v>4</v>
      </c>
      <c r="V2044" s="6">
        <f>IF(OR(tblTeamSch[[#This Row],[Court]]="",tblTeamSch[[#This Row],[Home]]&gt;0),0,IF(tblTeamSch[[#This Row],[Court]]&lt;10,0,IF(tblTeamSch[[#This Row],[Home Court]]=10,0,10)))</f>
        <v>0</v>
      </c>
      <c r="W2044" s="6" t="e">
        <f>COUNTIFS(tblTeamSch[Travel Score for Game],10,tblTeamSch[Home],0,#REF!,#REF!)</f>
        <v>#REF!</v>
      </c>
      <c r="X2044" s="6" t="str">
        <f>IFERROR(INDEX(tblTeamSch[Overall Travel Score],MATCH(tblTeamSch[[#This Row],[Opponent]],tblTeamSch[Team],0)),"")</f>
        <v/>
      </c>
      <c r="Y2044" s="6" cm="1">
        <f t="array" ref="Y2044">IF(Y2043="Num",1,IF(Y2043="","",IF(Y2043+1&gt;TotalNumRegGames*2,"",Y2043+1)))</f>
        <v>2043</v>
      </c>
    </row>
    <row r="2045" spans="1:25" ht="13.35" customHeight="1" x14ac:dyDescent="0.3">
      <c r="A2045" s="6" cm="1">
        <f t="array" ref="A20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1189</v>
      </c>
      <c r="B2045" s="6" cm="1">
        <f t="array" ref="B20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45" s="6">
        <f>IFERROR(INDEX([1]!tblSchedule[Week Game Scheduled],MATCH(tblTeamSch[[#This Row],[Game Num]],[1]!tblSchedule[GameNum],0)),"")</f>
        <v>7</v>
      </c>
      <c r="D2045" s="6">
        <f>IFERROR(INDEX([1]!tblSchedule[Round],MATCH(tblTeamSch[[#This Row],[Game Num]],[1]!tblSchedule[GameNum],0)),"")</f>
        <v>8</v>
      </c>
      <c r="E2045" s="6">
        <f>IFERROR(INDEX([1]!tblSchedule[Rnd Sch],MATCH(tblTeamSch[[#This Row],[Game Num]],[1]!tblSchedule[GameNum],0)),"")</f>
        <v>4</v>
      </c>
      <c r="F2045" s="6" t="str">
        <f>IFERROR(INDEX([1]!tblSchedule[DLC],MATCH(tblTeamSch[[#This Row],[Game Num]],[1]!tblSchedule[GameNum],0)),"")</f>
        <v>4G3</v>
      </c>
      <c r="G2045" s="7" t="str">
        <f>IFERROR(INDEX([1]!tblSchedule[Facility],MATCH(tblTeamSch[[#This Row],[Game Num]],[1]!tblSchedule[GameNum],0)),"")</f>
        <v>St. Stephen Martyr Gym</v>
      </c>
      <c r="H2045" s="8">
        <f>IFERROR(INDEX([1]!tblSchedule[Game Date],MATCH(tblTeamSch[[#This Row],[Game Num]],[1]!tblSchedule[GameNum],0)),"")</f>
        <v>46033</v>
      </c>
      <c r="I2045" s="9">
        <f>IFERROR(INDEX([1]!tblSchedule[Game Time],MATCH(tblTeamSch[[#This Row],[Game Num]],[1]!tblSchedule[GameNum],0)),"")</f>
        <v>0.66666666666666663</v>
      </c>
      <c r="J2045" s="10" t="str">
        <f>IFERROR(INDEX([1]!tblTeams[Organization],MATCH(tblTeamSch[[#This Row],[Team]],[1]!tblTeams[Team],0)),"")</f>
        <v>St. Patrick</v>
      </c>
      <c r="K2045" s="10" t="str">
        <f>IFERROR(INDEX([1]!tblOrg[Abbr],MATCH(tblTeamSch[[#This Row],[Org]],[1]!tblOrg[Organization],0)),"")</f>
        <v>Pat</v>
      </c>
      <c r="L2045" s="10" t="str">
        <f>IFERROR(INDEX(IF(tblTeamSch[[#This Row],[1vs2]]=1,[1]!tblSchedule[Team 1 Name],[1]!tblSchedule[Team 2 Name]),MATCH(tblTeamSch[[#This Row],[Game Num]],[1]!tblSchedule[GameNum],0)),"")</f>
        <v>St Patrick BB 4G#3</v>
      </c>
      <c r="M2045" s="10" t="str">
        <f>IFERROR(INDEX(IF(tblTeamSch[[#This Row],[1vs2]]=1,[1]!tblSchedule[Team 2 Name],[1]!tblSchedule[Team 1 Name]),MATCH(tblTeamSch[[#This Row],[Game Num]],[1]!tblSchedule[GameNum],0)),"")</f>
        <v>Holy Trinity BB 3/4G Green</v>
      </c>
      <c r="N2045" s="6" t="str" cm="1">
        <f t="array" ref="N204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04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045" s="6" t="str">
        <f>IFERROR(INDEX(#REF!,MATCH(tblTeamSch[[#This Row],[Team]],[1]!tblTeams[Team],0)),"")</f>
        <v/>
      </c>
      <c r="Q2045" s="6">
        <f>INDEX([1]!tblSchedule[Home Game],MATCH(tblTeamSch[[#This Row],[Game Num]],[1]!tblSchedule[GameNum],0))</f>
        <v>0</v>
      </c>
      <c r="R2045" s="7" t="e">
        <f>IF(COUNTIFS(tblTeamSch[Team],tblTeamSch[[#This Row],[Team]],#REF!,1)&gt;1,"Y","")</f>
        <v>#REF!</v>
      </c>
      <c r="S2045" s="6">
        <f>INDEX([1]!tblLoc[Score],MATCH(INDEX([1]!tblOrg[Loc],MATCH(tblTeamSch[[#This Row],[Org]],[1]!tblOrg[Organization],0)),[1]!tblLoc[Loc],0))</f>
        <v>4</v>
      </c>
      <c r="T2045" s="6" t="e">
        <f>INDEX([1]!tblLoc[Score],MATCH(INDEX([1]!tblOrg[Loc],MATCH(#REF!,[1]!tblOrg[Abbr],0)),[1]!tblLoc[Loc],0))</f>
        <v>#REF!</v>
      </c>
      <c r="U2045" s="6">
        <f>IFERROR(INDEX([1]!tblLoc[Score],MATCH(INDEX([1]!tblOrg[Loc],MATCH(INDEX(FacList,MATCH(tblTeamSch[[#This Row],[Facility]],INDEX(FacList,,1),0),3),[1]!tblOrg[Org Num],0)),[1]!tblLoc[Loc],0)),"")</f>
        <v>0</v>
      </c>
      <c r="V2045" s="6">
        <f>IF(OR(tblTeamSch[[#This Row],[Court]]="",tblTeamSch[[#This Row],[Home]]&gt;0),0,IF(tblTeamSch[[#This Row],[Court]]&lt;10,0,IF(tblTeamSch[[#This Row],[Home Court]]=10,0,10)))</f>
        <v>0</v>
      </c>
      <c r="W2045" s="6" t="e">
        <f>COUNTIFS(tblTeamSch[Travel Score for Game],10,tblTeamSch[Home],0,#REF!,#REF!)</f>
        <v>#REF!</v>
      </c>
      <c r="X2045" s="6" t="str">
        <f>IFERROR(INDEX(tblTeamSch[Overall Travel Score],MATCH(tblTeamSch[[#This Row],[Opponent]],tblTeamSch[Team],0)),"")</f>
        <v/>
      </c>
      <c r="Y2045" s="6" cm="1">
        <f t="array" ref="Y2045">IF(Y2044="Num",1,IF(Y2044="","",IF(Y2044+1&gt;TotalNumRegGames*2,"",Y2044+1)))</f>
        <v>2044</v>
      </c>
    </row>
    <row r="2046" spans="1:25" ht="13.35" customHeight="1" x14ac:dyDescent="0.3">
      <c r="A2046" s="6" cm="1">
        <f t="array" ref="A20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1176</v>
      </c>
      <c r="B2046" s="6" cm="1">
        <f t="array" ref="B20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46" s="6">
        <f>IFERROR(INDEX([1]!tblSchedule[Week Game Scheduled],MATCH(tblTeamSch[[#This Row],[Game Num]],[1]!tblSchedule[GameNum],0)),"")</f>
        <v>7</v>
      </c>
      <c r="D2046" s="6">
        <f>IFERROR(INDEX([1]!tblSchedule[Round],MATCH(tblTeamSch[[#This Row],[Game Num]],[1]!tblSchedule[GameNum],0)),"")</f>
        <v>5</v>
      </c>
      <c r="E2046" s="6">
        <f>IFERROR(INDEX([1]!tblSchedule[Rnd Sch],MATCH(tblTeamSch[[#This Row],[Game Num]],[1]!tblSchedule[GameNum],0)),"")</f>
        <v>5</v>
      </c>
      <c r="F2046" s="6" t="str">
        <f>IFERROR(INDEX([1]!tblSchedule[DLC],MATCH(tblTeamSch[[#This Row],[Game Num]],[1]!tblSchedule[GameNum],0)),"")</f>
        <v>4G3</v>
      </c>
      <c r="G2046" s="7" t="str">
        <f>IFERROR(INDEX([1]!tblSchedule[Facility],MATCH(tblTeamSch[[#This Row],[Game Num]],[1]!tblSchedule[GameNum],0)),"")</f>
        <v>Mary Queen of Peace</v>
      </c>
      <c r="H2046" s="8">
        <f>IFERROR(INDEX([1]!tblSchedule[Game Date],MATCH(tblTeamSch[[#This Row],[Game Num]],[1]!tblSchedule[GameNum],0)),"")</f>
        <v>46039</v>
      </c>
      <c r="I2046" s="9">
        <f>IFERROR(INDEX([1]!tblSchedule[Game Time],MATCH(tblTeamSch[[#This Row],[Game Num]],[1]!tblSchedule[GameNum],0)),"")</f>
        <v>0.5</v>
      </c>
      <c r="J2046" s="10" t="str">
        <f>IFERROR(INDEX([1]!tblTeams[Organization],MATCH(tblTeamSch[[#This Row],[Team]],[1]!tblTeams[Team],0)),"")</f>
        <v>St. Patrick</v>
      </c>
      <c r="K2046" s="10" t="str">
        <f>IFERROR(INDEX([1]!tblOrg[Abbr],MATCH(tblTeamSch[[#This Row],[Org]],[1]!tblOrg[Organization],0)),"")</f>
        <v>Pat</v>
      </c>
      <c r="L2046" s="10" t="str">
        <f>IFERROR(INDEX(IF(tblTeamSch[[#This Row],[1vs2]]=1,[1]!tblSchedule[Team 1 Name],[1]!tblSchedule[Team 2 Name]),MATCH(tblTeamSch[[#This Row],[Game Num]],[1]!tblSchedule[GameNum],0)),"")</f>
        <v>St Patrick BB 4G#3</v>
      </c>
      <c r="M2046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2046" s="6" t="str" cm="1">
        <f t="array" ref="N204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6" s="6">
        <f>IF(tblTeamSch[[#This Row],[Game Num]]="","",COUNTIFS([1]!tblGameSlots[Game Slot Status],"Booked",[1]!tblGameSlots[Organization],tblTeamSch[[#This Row],[Org]],[1]!tblGameSlots[Game Date],tblTeamSch[[#This Row],[Date]]))</f>
        <v>6</v>
      </c>
      <c r="P2046" s="6" t="str">
        <f>IFERROR(INDEX(#REF!,MATCH(tblTeamSch[[#This Row],[Team]],[1]!tblTeams[Team],0)),"")</f>
        <v/>
      </c>
      <c r="Q2046" s="6">
        <f>INDEX([1]!tblSchedule[Home Game],MATCH(tblTeamSch[[#This Row],[Game Num]],[1]!tblSchedule[GameNum],0))</f>
        <v>1</v>
      </c>
      <c r="R2046" s="7" t="e">
        <f>IF(COUNTIFS(tblTeamSch[Team],tblTeamSch[[#This Row],[Team]],#REF!,1)&gt;1,"Y","")</f>
        <v>#REF!</v>
      </c>
      <c r="S2046" s="6">
        <f>INDEX([1]!tblLoc[Score],MATCH(INDEX([1]!tblOrg[Loc],MATCH(tblTeamSch[[#This Row],[Org]],[1]!tblOrg[Organization],0)),[1]!tblLoc[Loc],0))</f>
        <v>4</v>
      </c>
      <c r="T2046" s="6" t="e">
        <f>INDEX([1]!tblLoc[Score],MATCH(INDEX([1]!tblOrg[Loc],MATCH(#REF!,[1]!tblOrg[Abbr],0)),[1]!tblLoc[Loc],0))</f>
        <v>#REF!</v>
      </c>
      <c r="U2046" s="6">
        <f>IFERROR(INDEX([1]!tblLoc[Score],MATCH(INDEX([1]!tblOrg[Loc],MATCH(INDEX(FacList,MATCH(tblTeamSch[[#This Row],[Facility]],INDEX(FacList,,1),0),3),[1]!tblOrg[Org Num],0)),[1]!tblLoc[Loc],0)),"")</f>
        <v>10</v>
      </c>
      <c r="V2046" s="6">
        <f>IF(OR(tblTeamSch[[#This Row],[Court]]="",tblTeamSch[[#This Row],[Home]]&gt;0),0,IF(tblTeamSch[[#This Row],[Court]]&lt;10,0,IF(tblTeamSch[[#This Row],[Home Court]]=10,0,10)))</f>
        <v>0</v>
      </c>
      <c r="W2046" s="6" t="e">
        <f>COUNTIFS(tblTeamSch[Travel Score for Game],10,tblTeamSch[Home],0,#REF!,#REF!)</f>
        <v>#REF!</v>
      </c>
      <c r="X2046" s="6" t="str">
        <f>IFERROR(INDEX(tblTeamSch[Overall Travel Score],MATCH(tblTeamSch[[#This Row],[Opponent]],tblTeamSch[Team],0)),"")</f>
        <v/>
      </c>
      <c r="Y2046" s="6" cm="1">
        <f t="array" ref="Y2046">IF(Y2045="Num",1,IF(Y2045="","",IF(Y2045+1&gt;TotalNumRegGames*2,"",Y2045+1)))</f>
        <v>2045</v>
      </c>
    </row>
    <row r="2047" spans="1:25" ht="13.35" customHeight="1" x14ac:dyDescent="0.3">
      <c r="A2047" s="6" cm="1">
        <f t="array" ref="A20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1182</v>
      </c>
      <c r="B2047" s="6" cm="1">
        <f t="array" ref="B20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47" s="6">
        <f>IFERROR(INDEX([1]!tblSchedule[Week Game Scheduled],MATCH(tblTeamSch[[#This Row],[Game Num]],[1]!tblSchedule[GameNum],0)),"")</f>
        <v>8</v>
      </c>
      <c r="D2047" s="6">
        <f>IFERROR(INDEX([1]!tblSchedule[Round],MATCH(tblTeamSch[[#This Row],[Game Num]],[1]!tblSchedule[GameNum],0)),"")</f>
        <v>6</v>
      </c>
      <c r="E2047" s="6">
        <f>IFERROR(INDEX([1]!tblSchedule[Rnd Sch],MATCH(tblTeamSch[[#This Row],[Game Num]],[1]!tblSchedule[GameNum],0)),"")</f>
        <v>6</v>
      </c>
      <c r="F2047" s="6" t="str">
        <f>IFERROR(INDEX([1]!tblSchedule[DLC],MATCH(tblTeamSch[[#This Row],[Game Num]],[1]!tblSchedule[GameNum],0)),"")</f>
        <v>4G3</v>
      </c>
      <c r="G2047" s="7" t="str">
        <f>IFERROR(INDEX([1]!tblSchedule[Facility],MATCH(tblTeamSch[[#This Row],[Game Num]],[1]!tblSchedule[GameNum],0)),"")</f>
        <v>St. Patrick's Celtic Center</v>
      </c>
      <c r="H2047" s="8">
        <f>IFERROR(INDEX([1]!tblSchedule[Game Date],MATCH(tblTeamSch[[#This Row],[Game Num]],[1]!tblSchedule[GameNum],0)),"")</f>
        <v>46046</v>
      </c>
      <c r="I2047" s="9">
        <f>IFERROR(INDEX([1]!tblSchedule[Game Time],MATCH(tblTeamSch[[#This Row],[Game Num]],[1]!tblSchedule[GameNum],0)),"")</f>
        <v>0.625</v>
      </c>
      <c r="J2047" s="10" t="str">
        <f>IFERROR(INDEX([1]!tblTeams[Organization],MATCH(tblTeamSch[[#This Row],[Team]],[1]!tblTeams[Team],0)),"")</f>
        <v>St. Patrick</v>
      </c>
      <c r="K2047" s="10" t="str">
        <f>IFERROR(INDEX([1]!tblOrg[Abbr],MATCH(tblTeamSch[[#This Row],[Org]],[1]!tblOrg[Organization],0)),"")</f>
        <v>Pat</v>
      </c>
      <c r="L2047" s="10" t="str">
        <f>IFERROR(INDEX(IF(tblTeamSch[[#This Row],[1vs2]]=1,[1]!tblSchedule[Team 1 Name],[1]!tblSchedule[Team 2 Name]),MATCH(tblTeamSch[[#This Row],[Game Num]],[1]!tblSchedule[GameNum],0)),"")</f>
        <v>St Patrick BB 4G#3</v>
      </c>
      <c r="M2047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2047" s="6" t="str" cm="1">
        <f t="array" ref="N204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047" s="6">
        <f>IF(tblTeamSch[[#This Row],[Game Num]]="","",COUNTIFS([1]!tblGameSlots[Game Slot Status],"Booked",[1]!tblGameSlots[Organization],tblTeamSch[[#This Row],[Org]],[1]!tblGameSlots[Game Date],tblTeamSch[[#This Row],[Date]]))</f>
        <v>7</v>
      </c>
      <c r="P2047" s="6" t="str">
        <f>IFERROR(INDEX(#REF!,MATCH(tblTeamSch[[#This Row],[Team]],[1]!tblTeams[Team],0)),"")</f>
        <v/>
      </c>
      <c r="Q2047" s="6">
        <f>INDEX([1]!tblSchedule[Home Game],MATCH(tblTeamSch[[#This Row],[Game Num]],[1]!tblSchedule[GameNum],0))</f>
        <v>1</v>
      </c>
      <c r="R2047" s="7" t="e">
        <f>IF(COUNTIFS(tblTeamSch[Team],tblTeamSch[[#This Row],[Team]],#REF!,1)&gt;1,"Y","")</f>
        <v>#REF!</v>
      </c>
      <c r="S2047" s="6">
        <f>INDEX([1]!tblLoc[Score],MATCH(INDEX([1]!tblOrg[Loc],MATCH(tblTeamSch[[#This Row],[Org]],[1]!tblOrg[Organization],0)),[1]!tblLoc[Loc],0))</f>
        <v>4</v>
      </c>
      <c r="T2047" s="6" t="e">
        <f>INDEX([1]!tblLoc[Score],MATCH(INDEX([1]!tblOrg[Loc],MATCH(#REF!,[1]!tblOrg[Abbr],0)),[1]!tblLoc[Loc],0))</f>
        <v>#REF!</v>
      </c>
      <c r="U2047" s="6">
        <f>IFERROR(INDEX([1]!tblLoc[Score],MATCH(INDEX([1]!tblOrg[Loc],MATCH(INDEX(FacList,MATCH(tblTeamSch[[#This Row],[Facility]],INDEX(FacList,,1),0),3),[1]!tblOrg[Org Num],0)),[1]!tblLoc[Loc],0)),"")</f>
        <v>4</v>
      </c>
      <c r="V2047" s="6">
        <f>IF(OR(tblTeamSch[[#This Row],[Court]]="",tblTeamSch[[#This Row],[Home]]&gt;0),0,IF(tblTeamSch[[#This Row],[Court]]&lt;10,0,IF(tblTeamSch[[#This Row],[Home Court]]=10,0,10)))</f>
        <v>0</v>
      </c>
      <c r="W2047" s="6" t="e">
        <f>COUNTIFS(tblTeamSch[Travel Score for Game],10,tblTeamSch[Home],0,#REF!,#REF!)</f>
        <v>#REF!</v>
      </c>
      <c r="X2047" s="6" t="str">
        <f>IFERROR(INDEX(tblTeamSch[Overall Travel Score],MATCH(tblTeamSch[[#This Row],[Opponent]],tblTeamSch[Team],0)),"")</f>
        <v/>
      </c>
      <c r="Y2047" s="6" cm="1">
        <f t="array" ref="Y2047">IF(Y2046="Num",1,IF(Y2046="","",IF(Y2046+1&gt;TotalNumRegGames*2,"",Y2046+1)))</f>
        <v>2046</v>
      </c>
    </row>
    <row r="2048" spans="1:25" ht="13.35" customHeight="1" x14ac:dyDescent="0.3">
      <c r="A2048" s="6" cm="1">
        <f t="array" ref="A20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1188</v>
      </c>
      <c r="B2048" s="6" cm="1">
        <f t="array" ref="B20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48" s="6">
        <f>IFERROR(INDEX([1]!tblSchedule[Week Game Scheduled],MATCH(tblTeamSch[[#This Row],[Game Num]],[1]!tblSchedule[GameNum],0)),"")</f>
        <v>9</v>
      </c>
      <c r="D2048" s="6">
        <f>IFERROR(INDEX([1]!tblSchedule[Round],MATCH(tblTeamSch[[#This Row],[Game Num]],[1]!tblSchedule[GameNum],0)),"")</f>
        <v>7</v>
      </c>
      <c r="E2048" s="6">
        <f>IFERROR(INDEX([1]!tblSchedule[Rnd Sch],MATCH(tblTeamSch[[#This Row],[Game Num]],[1]!tblSchedule[GameNum],0)),"")</f>
        <v>7</v>
      </c>
      <c r="F2048" s="6" t="str">
        <f>IFERROR(INDEX([1]!tblSchedule[DLC],MATCH(tblTeamSch[[#This Row],[Game Num]],[1]!tblSchedule[GameNum],0)),"")</f>
        <v>4G3</v>
      </c>
      <c r="G2048" s="7" t="str">
        <f>IFERROR(INDEX([1]!tblSchedule[Facility],MATCH(tblTeamSch[[#This Row],[Game Num]],[1]!tblSchedule[GameNum],0)),"")</f>
        <v>St. Agnes Gym</v>
      </c>
      <c r="H2048" s="8">
        <f>IFERROR(INDEX([1]!tblSchedule[Game Date],MATCH(tblTeamSch[[#This Row],[Game Num]],[1]!tblSchedule[GameNum],0)),"")</f>
        <v>46053</v>
      </c>
      <c r="I2048" s="9">
        <f>IFERROR(INDEX([1]!tblSchedule[Game Time],MATCH(tblTeamSch[[#This Row],[Game Num]],[1]!tblSchedule[GameNum],0)),"")</f>
        <v>0.58333333333333337</v>
      </c>
      <c r="J2048" s="10" t="str">
        <f>IFERROR(INDEX([1]!tblTeams[Organization],MATCH(tblTeamSch[[#This Row],[Team]],[1]!tblTeams[Team],0)),"")</f>
        <v>St. Patrick</v>
      </c>
      <c r="K2048" s="10" t="str">
        <f>IFERROR(INDEX([1]!tblOrg[Abbr],MATCH(tblTeamSch[[#This Row],[Org]],[1]!tblOrg[Organization],0)),"")</f>
        <v>Pat</v>
      </c>
      <c r="L2048" s="10" t="str">
        <f>IFERROR(INDEX(IF(tblTeamSch[[#This Row],[1vs2]]=1,[1]!tblSchedule[Team 1 Name],[1]!tblSchedule[Team 2 Name]),MATCH(tblTeamSch[[#This Row],[Game Num]],[1]!tblSchedule[GameNum],0)),"")</f>
        <v>St Patrick BB 4G#3</v>
      </c>
      <c r="M2048" s="10" t="str">
        <f>IFERROR(INDEX(IF(tblTeamSch[[#This Row],[1vs2]]=1,[1]!tblSchedule[Team 2 Name],[1]!tblSchedule[Team 1 Name]),MATCH(tblTeamSch[[#This Row],[Game Num]],[1]!tblSchedule[GameNum],0)),"")</f>
        <v>St Agnes BB 4G#3</v>
      </c>
      <c r="N2048" s="6" t="str" cm="1">
        <f t="array" ref="N20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04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048" s="6" t="str">
        <f>IFERROR(INDEX(#REF!,MATCH(tblTeamSch[[#This Row],[Team]],[1]!tblTeams[Team],0)),"")</f>
        <v/>
      </c>
      <c r="Q2048" s="6">
        <f>INDEX([1]!tblSchedule[Home Game],MATCH(tblTeamSch[[#This Row],[Game Num]],[1]!tblSchedule[GameNum],0))</f>
        <v>1</v>
      </c>
      <c r="R2048" s="7" t="e">
        <f>IF(COUNTIFS(tblTeamSch[Team],tblTeamSch[[#This Row],[Team]],#REF!,1)&gt;1,"Y","")</f>
        <v>#REF!</v>
      </c>
      <c r="S2048" s="6">
        <f>INDEX([1]!tblLoc[Score],MATCH(INDEX([1]!tblOrg[Loc],MATCH(tblTeamSch[[#This Row],[Org]],[1]!tblOrg[Organization],0)),[1]!tblLoc[Loc],0))</f>
        <v>4</v>
      </c>
      <c r="T2048" s="6" t="e">
        <f>INDEX([1]!tblLoc[Score],MATCH(INDEX([1]!tblOrg[Loc],MATCH(#REF!,[1]!tblOrg[Abbr],0)),[1]!tblLoc[Loc],0))</f>
        <v>#REF!</v>
      </c>
      <c r="U2048" s="6">
        <f>IFERROR(INDEX([1]!tblLoc[Score],MATCH(INDEX([1]!tblOrg[Loc],MATCH(INDEX(FacList,MATCH(tblTeamSch[[#This Row],[Facility]],INDEX(FacList,,1),0),3),[1]!tblOrg[Org Num],0)),[1]!tblLoc[Loc],0)),"")</f>
        <v>0</v>
      </c>
      <c r="V2048" s="6">
        <f>IF(OR(tblTeamSch[[#This Row],[Court]]="",tblTeamSch[[#This Row],[Home]]&gt;0),0,IF(tblTeamSch[[#This Row],[Court]]&lt;10,0,IF(tblTeamSch[[#This Row],[Home Court]]=10,0,10)))</f>
        <v>0</v>
      </c>
      <c r="W2048" s="6" t="e">
        <f>COUNTIFS(tblTeamSch[Travel Score for Game],10,tblTeamSch[Home],0,#REF!,#REF!)</f>
        <v>#REF!</v>
      </c>
      <c r="X2048" s="6" t="str">
        <f>IFERROR(INDEX(tblTeamSch[Overall Travel Score],MATCH(tblTeamSch[[#This Row],[Opponent]],tblTeamSch[Team],0)),"")</f>
        <v/>
      </c>
      <c r="Y2048" s="6" cm="1">
        <f t="array" ref="Y2048">IF(Y2047="Num",1,IF(Y2047="","",IF(Y2047+1&gt;TotalNumRegGames*2,"",Y2047+1)))</f>
        <v>2047</v>
      </c>
    </row>
    <row r="2049" spans="1:25" ht="13.35" customHeight="1" x14ac:dyDescent="0.3">
      <c r="A2049" s="6" cm="1">
        <f t="array" ref="A20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222</v>
      </c>
      <c r="B2049" s="6" cm="1">
        <f t="array" ref="B20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49" s="6">
        <f>IFERROR(INDEX([1]!tblSchedule[Week Game Scheduled],MATCH(tblTeamSch[[#This Row],[Game Num]],[1]!tblSchedule[GameNum],0)),"")</f>
        <v>50</v>
      </c>
      <c r="D2049" s="6">
        <f>IFERROR(INDEX([1]!tblSchedule[Round],MATCH(tblTeamSch[[#This Row],[Game Num]],[1]!tblSchedule[GameNum],0)),"")</f>
        <v>1</v>
      </c>
      <c r="E2049" s="6">
        <f>IFERROR(INDEX([1]!tblSchedule[Rnd Sch],MATCH(tblTeamSch[[#This Row],[Game Num]],[1]!tblSchedule[GameNum],0)),"")</f>
        <v>1</v>
      </c>
      <c r="F2049" s="6" t="str">
        <f>IFERROR(INDEX([1]!tblSchedule[DLC],MATCH(tblTeamSch[[#This Row],[Game Num]],[1]!tblSchedule[GameNum],0)),"")</f>
        <v>6B1AA</v>
      </c>
      <c r="G2049" s="7" t="str">
        <f>IFERROR(INDEX([1]!tblSchedule[Facility],MATCH(tblTeamSch[[#This Row],[Game Num]],[1]!tblSchedule[GameNum],0)),"")</f>
        <v>St Lawrence</v>
      </c>
      <c r="H2049" s="8">
        <f>IFERROR(INDEX([1]!tblSchedule[Game Date],MATCH(tblTeamSch[[#This Row],[Game Num]],[1]!tblSchedule[GameNum],0)),"")</f>
        <v>45998</v>
      </c>
      <c r="I2049" s="9">
        <f>IFERROR(INDEX([1]!tblSchedule[Game Time],MATCH(tblTeamSch[[#This Row],[Game Num]],[1]!tblSchedule[GameNum],0)),"")</f>
        <v>0.66666666666666663</v>
      </c>
      <c r="J2049" s="10" t="str">
        <f>IFERROR(INDEX([1]!tblTeams[Organization],MATCH(tblTeamSch[[#This Row],[Team]],[1]!tblTeams[Team],0)),"")</f>
        <v>St. Patrick</v>
      </c>
      <c r="K2049" s="10" t="str">
        <f>IFERROR(INDEX([1]!tblOrg[Abbr],MATCH(tblTeamSch[[#This Row],[Org]],[1]!tblOrg[Organization],0)),"")</f>
        <v>Pat</v>
      </c>
      <c r="L2049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49" s="10" t="str">
        <f>IFERROR(INDEX(IF(tblTeamSch[[#This Row],[1vs2]]=1,[1]!tblSchedule[Team 2 Name],[1]!tblSchedule[Team 1 Name]),MATCH(tblTeamSch[[#This Row],[Game Num]],[1]!tblSchedule[GameNum],0)),"")</f>
        <v>Notre Dame Academy BB 5/6 Boys #1</v>
      </c>
      <c r="N2049" s="6"/>
      <c r="O2049" s="6"/>
      <c r="P2049" s="6"/>
      <c r="Q2049" s="6">
        <f>INDEX([1]!tblSchedule[Home Game],MATCH(tblTeamSch[[#This Row],[Game Num]],[1]!tblSchedule[GameNum],0))</f>
        <v>1</v>
      </c>
      <c r="R2049" s="7" t="e">
        <f>IF(COUNTIFS(tblTeamSch[Team],tblTeamSch[[#This Row],[Team]],#REF!,1)&gt;1,"Y","")</f>
        <v>#REF!</v>
      </c>
      <c r="S2049" s="6">
        <f>INDEX([1]!tblLoc[Score],MATCH(INDEX([1]!tblOrg[Loc],MATCH(tblTeamSch[[#This Row],[Org]],[1]!tblOrg[Organization],0)),[1]!tblLoc[Loc],0))</f>
        <v>4</v>
      </c>
      <c r="T2049" s="6" t="e">
        <f>INDEX([1]!tblLoc[Score],MATCH(INDEX([1]!tblOrg[Loc],MATCH(#REF!,[1]!tblOrg[Abbr],0)),[1]!tblLoc[Loc],0))</f>
        <v>#REF!</v>
      </c>
      <c r="U2049" s="6">
        <f>IFERROR(INDEX([1]!tblLoc[Score],MATCH(INDEX([1]!tblOrg[Loc],MATCH(INDEX(FacList,MATCH(tblTeamSch[[#This Row],[Facility]],INDEX(FacList,,1),0),3),[1]!tblOrg[Org Num],0)),[1]!tblLoc[Loc],0)),"")</f>
        <v>10</v>
      </c>
      <c r="V2049" s="6">
        <f>IF(OR(tblTeamSch[[#This Row],[Court]]="",tblTeamSch[[#This Row],[Home]]&gt;0),0,IF(tblTeamSch[[#This Row],[Court]]&lt;10,0,IF(tblTeamSch[[#This Row],[Home Court]]=10,0,10)))</f>
        <v>0</v>
      </c>
      <c r="W2049" s="6" t="e">
        <f>COUNTIFS(tblTeamSch[Travel Score for Game],10,tblTeamSch[Home],0,#REF!,#REF!)</f>
        <v>#REF!</v>
      </c>
      <c r="X2049" s="6" t="str">
        <f>IFERROR(INDEX(tblTeamSch[Overall Travel Score],MATCH(tblTeamSch[[#This Row],[Opponent]],tblTeamSch[Team],0)),"")</f>
        <v/>
      </c>
      <c r="Y2049" s="6" cm="1">
        <f t="array" ref="Y2049">IF(Y2048="Num",1,IF(Y2048="","",IF(Y2048+1&gt;TotalNumRegGames*2,"",Y2048+1)))</f>
        <v>2048</v>
      </c>
    </row>
    <row r="2050" spans="1:25" ht="13.35" customHeight="1" x14ac:dyDescent="0.3">
      <c r="A2050" s="6" cm="1">
        <f t="array" ref="A20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228</v>
      </c>
      <c r="B2050" s="6" cm="1">
        <f t="array" ref="B20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0" s="6">
        <f>IFERROR(INDEX([1]!tblSchedule[Week Game Scheduled],MATCH(tblTeamSch[[#This Row],[Game Num]],[1]!tblSchedule[GameNum],0)),"")</f>
        <v>50</v>
      </c>
      <c r="D2050" s="6">
        <f>IFERROR(INDEX([1]!tblSchedule[Round],MATCH(tblTeamSch[[#This Row],[Game Num]],[1]!tblSchedule[GameNum],0)),"")</f>
        <v>2</v>
      </c>
      <c r="E2050" s="6">
        <f>IFERROR(INDEX([1]!tblSchedule[Rnd Sch],MATCH(tblTeamSch[[#This Row],[Game Num]],[1]!tblSchedule[GameNum],0)),"")</f>
        <v>2</v>
      </c>
      <c r="F2050" s="6" t="str">
        <f>IFERROR(INDEX([1]!tblSchedule[DLC],MATCH(tblTeamSch[[#This Row],[Game Num]],[1]!tblSchedule[GameNum],0)),"")</f>
        <v>6B1AA</v>
      </c>
      <c r="G2050" s="7" t="str">
        <f>IFERROR(INDEX([1]!tblSchedule[Facility],MATCH(tblTeamSch[[#This Row],[Game Num]],[1]!tblSchedule[GameNum],0)),"")</f>
        <v>St. Patrick's Celtic Center</v>
      </c>
      <c r="H2050" s="8">
        <f>IFERROR(INDEX([1]!tblSchedule[Game Date],MATCH(tblTeamSch[[#This Row],[Game Num]],[1]!tblSchedule[GameNum],0)),"")</f>
        <v>46004</v>
      </c>
      <c r="I2050" s="9">
        <f>IFERROR(INDEX([1]!tblSchedule[Game Time],MATCH(tblTeamSch[[#This Row],[Game Num]],[1]!tblSchedule[GameNum],0)),"")</f>
        <v>0.41666666666666669</v>
      </c>
      <c r="J2050" s="10" t="str">
        <f>IFERROR(INDEX([1]!tblTeams[Organization],MATCH(tblTeamSch[[#This Row],[Team]],[1]!tblTeams[Team],0)),"")</f>
        <v>St. Patrick</v>
      </c>
      <c r="K2050" s="10" t="str">
        <f>IFERROR(INDEX([1]!tblOrg[Abbr],MATCH(tblTeamSch[[#This Row],[Org]],[1]!tblOrg[Organization],0)),"")</f>
        <v>Pat</v>
      </c>
      <c r="L2050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0" s="10" t="str">
        <f>IFERROR(INDEX(IF(tblTeamSch[[#This Row],[1vs2]]=1,[1]!tblSchedule[Team 2 Name],[1]!tblSchedule[Team 1 Name]),MATCH(tblTeamSch[[#This Row],[Game Num]],[1]!tblSchedule[GameNum],0)),"")</f>
        <v>Holy Trinity BB 5/6B #1</v>
      </c>
      <c r="N2050" s="6"/>
      <c r="O2050" s="6"/>
      <c r="P2050" s="6"/>
      <c r="Q2050" s="6">
        <f>INDEX([1]!tblSchedule[Home Game],MATCH(tblTeamSch[[#This Row],[Game Num]],[1]!tblSchedule[GameNum],0))</f>
        <v>1</v>
      </c>
      <c r="R2050" s="7" t="e">
        <f>IF(COUNTIFS(tblTeamSch[Team],tblTeamSch[[#This Row],[Team]],#REF!,1)&gt;1,"Y","")</f>
        <v>#REF!</v>
      </c>
      <c r="S2050" s="6">
        <f>INDEX([1]!tblLoc[Score],MATCH(INDEX([1]!tblOrg[Loc],MATCH(tblTeamSch[[#This Row],[Org]],[1]!tblOrg[Organization],0)),[1]!tblLoc[Loc],0))</f>
        <v>4</v>
      </c>
      <c r="T2050" s="6" t="e">
        <f>INDEX([1]!tblLoc[Score],MATCH(INDEX([1]!tblOrg[Loc],MATCH(#REF!,[1]!tblOrg[Abbr],0)),[1]!tblLoc[Loc],0))</f>
        <v>#REF!</v>
      </c>
      <c r="U2050" s="6">
        <f>IFERROR(INDEX([1]!tblLoc[Score],MATCH(INDEX([1]!tblOrg[Loc],MATCH(INDEX(FacList,MATCH(tblTeamSch[[#This Row],[Facility]],INDEX(FacList,,1),0),3),[1]!tblOrg[Org Num],0)),[1]!tblLoc[Loc],0)),"")</f>
        <v>4</v>
      </c>
      <c r="V2050" s="6">
        <f>IF(OR(tblTeamSch[[#This Row],[Court]]="",tblTeamSch[[#This Row],[Home]]&gt;0),0,IF(tblTeamSch[[#This Row],[Court]]&lt;10,0,IF(tblTeamSch[[#This Row],[Home Court]]=10,0,10)))</f>
        <v>0</v>
      </c>
      <c r="W2050" s="6" t="e">
        <f>COUNTIFS(tblTeamSch[Travel Score for Game],10,tblTeamSch[Home],0,#REF!,#REF!)</f>
        <v>#REF!</v>
      </c>
      <c r="X2050" s="6" t="str">
        <f>IFERROR(INDEX(tblTeamSch[Overall Travel Score],MATCH(tblTeamSch[[#This Row],[Opponent]],tblTeamSch[Team],0)),"")</f>
        <v/>
      </c>
      <c r="Y2050" s="6" cm="1">
        <f t="array" ref="Y2050">IF(Y2049="Num",1,IF(Y2049="","",IF(Y2049+1&gt;TotalNumRegGames*2,"",Y2049+1)))</f>
        <v>2049</v>
      </c>
    </row>
    <row r="2051" spans="1:25" ht="13.35" customHeight="1" x14ac:dyDescent="0.3">
      <c r="A2051" s="6" cm="1">
        <f t="array" ref="A20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234</v>
      </c>
      <c r="B2051" s="6" cm="1">
        <f t="array" ref="B20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1" s="6">
        <f>IFERROR(INDEX([1]!tblSchedule[Week Game Scheduled],MATCH(tblTeamSch[[#This Row],[Game Num]],[1]!tblSchedule[GameNum],0)),"")</f>
        <v>6</v>
      </c>
      <c r="D2051" s="6">
        <f>IFERROR(INDEX([1]!tblSchedule[Round],MATCH(tblTeamSch[[#This Row],[Game Num]],[1]!tblSchedule[GameNum],0)),"")</f>
        <v>3</v>
      </c>
      <c r="E2051" s="6">
        <f>IFERROR(INDEX([1]!tblSchedule[Rnd Sch],MATCH(tblTeamSch[[#This Row],[Game Num]],[1]!tblSchedule[GameNum],0)),"")</f>
        <v>3</v>
      </c>
      <c r="F2051" s="6" t="str">
        <f>IFERROR(INDEX([1]!tblSchedule[DLC],MATCH(tblTeamSch[[#This Row],[Game Num]],[1]!tblSchedule[GameNum],0)),"")</f>
        <v>6B1AA</v>
      </c>
      <c r="G2051" s="7" t="str">
        <f>IFERROR(INDEX([1]!tblSchedule[Facility],MATCH(tblTeamSch[[#This Row],[Game Num]],[1]!tblSchedule[GameNum],0)),"")</f>
        <v>St. Michael Community Center</v>
      </c>
      <c r="H2051" s="8">
        <f>IFERROR(INDEX([1]!tblSchedule[Game Date],MATCH(tblTeamSch[[#This Row],[Game Num]],[1]!tblSchedule[GameNum],0)),"")</f>
        <v>46026</v>
      </c>
      <c r="I2051" s="9">
        <f>IFERROR(INDEX([1]!tblSchedule[Game Time],MATCH(tblTeamSch[[#This Row],[Game Num]],[1]!tblSchedule[GameNum],0)),"")</f>
        <v>0.58333333333333337</v>
      </c>
      <c r="J2051" s="10" t="str">
        <f>IFERROR(INDEX([1]!tblTeams[Organization],MATCH(tblTeamSch[[#This Row],[Team]],[1]!tblTeams[Team],0)),"")</f>
        <v>St. Patrick</v>
      </c>
      <c r="K2051" s="10" t="str">
        <f>IFERROR(INDEX([1]!tblOrg[Abbr],MATCH(tblTeamSch[[#This Row],[Org]],[1]!tblOrg[Organization],0)),"")</f>
        <v>Pat</v>
      </c>
      <c r="L2051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1" s="10" t="str">
        <f>IFERROR(INDEX(IF(tblTeamSch[[#This Row],[1vs2]]=1,[1]!tblSchedule[Team 2 Name],[1]!tblSchedule[Team 1 Name]),MATCH(tblTeamSch[[#This Row],[Game Num]],[1]!tblSchedule[GameNum],0)),"")</f>
        <v>St Michael BB 6B#1</v>
      </c>
      <c r="N2051" s="6"/>
      <c r="O2051" s="6"/>
      <c r="P2051" s="6"/>
      <c r="Q2051" s="6">
        <f>INDEX([1]!tblSchedule[Home Game],MATCH(tblTeamSch[[#This Row],[Game Num]],[1]!tblSchedule[GameNum],0))</f>
        <v>1</v>
      </c>
      <c r="R2051" s="7" t="e">
        <f>IF(COUNTIFS(tblTeamSch[Team],tblTeamSch[[#This Row],[Team]],#REF!,1)&gt;1,"Y","")</f>
        <v>#REF!</v>
      </c>
      <c r="S2051" s="6">
        <f>INDEX([1]!tblLoc[Score],MATCH(INDEX([1]!tblOrg[Loc],MATCH(tblTeamSch[[#This Row],[Org]],[1]!tblOrg[Organization],0)),[1]!tblLoc[Loc],0))</f>
        <v>4</v>
      </c>
      <c r="T2051" s="6" t="e">
        <f>INDEX([1]!tblLoc[Score],MATCH(INDEX([1]!tblOrg[Loc],MATCH(#REF!,[1]!tblOrg[Abbr],0)),[1]!tblLoc[Loc],0))</f>
        <v>#REF!</v>
      </c>
      <c r="U2051" s="6">
        <f>IFERROR(INDEX([1]!tblLoc[Score],MATCH(INDEX([1]!tblOrg[Loc],MATCH(INDEX(FacList,MATCH(tblTeamSch[[#This Row],[Facility]],INDEX(FacList,,1),0),3),[1]!tblOrg[Org Num],0)),[1]!tblLoc[Loc],0)),"")</f>
        <v>7</v>
      </c>
      <c r="V2051" s="6">
        <f>IF(OR(tblTeamSch[[#This Row],[Court]]="",tblTeamSch[[#This Row],[Home]]&gt;0),0,IF(tblTeamSch[[#This Row],[Court]]&lt;10,0,IF(tblTeamSch[[#This Row],[Home Court]]=10,0,10)))</f>
        <v>0</v>
      </c>
      <c r="W2051" s="6" t="e">
        <f>COUNTIFS(tblTeamSch[Travel Score for Game],10,tblTeamSch[Home],0,#REF!,#REF!)</f>
        <v>#REF!</v>
      </c>
      <c r="X2051" s="6" t="str">
        <f>IFERROR(INDEX(tblTeamSch[Overall Travel Score],MATCH(tblTeamSch[[#This Row],[Opponent]],tblTeamSch[Team],0)),"")</f>
        <v/>
      </c>
      <c r="Y2051" s="6" cm="1">
        <f t="array" ref="Y2051">IF(Y2050="Num",1,IF(Y2050="","",IF(Y2050+1&gt;TotalNumRegGames*2,"",Y2050+1)))</f>
        <v>2050</v>
      </c>
    </row>
    <row r="2052" spans="1:25" ht="13.35" customHeight="1" x14ac:dyDescent="0.3">
      <c r="A2052" s="6" cm="1">
        <f t="array" ref="A20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240</v>
      </c>
      <c r="B2052" s="6" cm="1">
        <f t="array" ref="B20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2" s="6">
        <f>IFERROR(INDEX([1]!tblSchedule[Week Game Scheduled],MATCH(tblTeamSch[[#This Row],[Game Num]],[1]!tblSchedule[GameNum],0)),"")</f>
        <v>7</v>
      </c>
      <c r="D2052" s="6">
        <f>IFERROR(INDEX([1]!tblSchedule[Round],MATCH(tblTeamSch[[#This Row],[Game Num]],[1]!tblSchedule[GameNum],0)),"")</f>
        <v>4</v>
      </c>
      <c r="E2052" s="6">
        <f>IFERROR(INDEX([1]!tblSchedule[Rnd Sch],MATCH(tblTeamSch[[#This Row],[Game Num]],[1]!tblSchedule[GameNum],0)),"")</f>
        <v>4</v>
      </c>
      <c r="F2052" s="6" t="str">
        <f>IFERROR(INDEX([1]!tblSchedule[DLC],MATCH(tblTeamSch[[#This Row],[Game Num]],[1]!tblSchedule[GameNum],0)),"")</f>
        <v>6B1AA</v>
      </c>
      <c r="G2052" s="7" t="str">
        <f>IFERROR(INDEX([1]!tblSchedule[Facility],MATCH(tblTeamSch[[#This Row],[Game Num]],[1]!tblSchedule[GameNum],0)),"")</f>
        <v>Mary Queen of Peace</v>
      </c>
      <c r="H2052" s="8">
        <f>IFERROR(INDEX([1]!tblSchedule[Game Date],MATCH(tblTeamSch[[#This Row],[Game Num]],[1]!tblSchedule[GameNum],0)),"")</f>
        <v>46033</v>
      </c>
      <c r="I2052" s="9">
        <f>IFERROR(INDEX([1]!tblSchedule[Game Time],MATCH(tblTeamSch[[#This Row],[Game Num]],[1]!tblSchedule[GameNum],0)),"")</f>
        <v>0.54166666666666663</v>
      </c>
      <c r="J2052" s="10" t="str">
        <f>IFERROR(INDEX([1]!tblTeams[Organization],MATCH(tblTeamSch[[#This Row],[Team]],[1]!tblTeams[Team],0)),"")</f>
        <v>St. Patrick</v>
      </c>
      <c r="K2052" s="10" t="str">
        <f>IFERROR(INDEX([1]!tblOrg[Abbr],MATCH(tblTeamSch[[#This Row],[Org]],[1]!tblOrg[Organization],0)),"")</f>
        <v>Pat</v>
      </c>
      <c r="L2052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2" s="10" t="str">
        <f>IFERROR(INDEX(IF(tblTeamSch[[#This Row],[1vs2]]=1,[1]!tblSchedule[Team 2 Name],[1]!tblSchedule[Team 1 Name]),MATCH(tblTeamSch[[#This Row],[Game Num]],[1]!tblSchedule[GameNum],0)),"")</f>
        <v>St. Albert BB 6B #1</v>
      </c>
      <c r="N2052" s="6"/>
      <c r="O2052" s="6"/>
      <c r="P2052" s="6"/>
      <c r="Q2052" s="6">
        <f>INDEX([1]!tblSchedule[Home Game],MATCH(tblTeamSch[[#This Row],[Game Num]],[1]!tblSchedule[GameNum],0))</f>
        <v>0</v>
      </c>
      <c r="R2052" s="7" t="e">
        <f>IF(COUNTIFS(tblTeamSch[Team],tblTeamSch[[#This Row],[Team]],#REF!,1)&gt;1,"Y","")</f>
        <v>#REF!</v>
      </c>
      <c r="S2052" s="6">
        <f>INDEX([1]!tblLoc[Score],MATCH(INDEX([1]!tblOrg[Loc],MATCH(tblTeamSch[[#This Row],[Org]],[1]!tblOrg[Organization],0)),[1]!tblLoc[Loc],0))</f>
        <v>4</v>
      </c>
      <c r="T2052" s="6" t="e">
        <f>INDEX([1]!tblLoc[Score],MATCH(INDEX([1]!tblOrg[Loc],MATCH(#REF!,[1]!tblOrg[Abbr],0)),[1]!tblLoc[Loc],0))</f>
        <v>#REF!</v>
      </c>
      <c r="U2052" s="6">
        <f>IFERROR(INDEX([1]!tblLoc[Score],MATCH(INDEX([1]!tblOrg[Loc],MATCH(INDEX(FacList,MATCH(tblTeamSch[[#This Row],[Facility]],INDEX(FacList,,1),0),3),[1]!tblOrg[Org Num],0)),[1]!tblLoc[Loc],0)),"")</f>
        <v>10</v>
      </c>
      <c r="V2052" s="6">
        <f>IF(OR(tblTeamSch[[#This Row],[Court]]="",tblTeamSch[[#This Row],[Home]]&gt;0),0,IF(tblTeamSch[[#This Row],[Court]]&lt;10,0,IF(tblTeamSch[[#This Row],[Home Court]]=10,0,10)))</f>
        <v>10</v>
      </c>
      <c r="W2052" s="6" t="e">
        <f>COUNTIFS(tblTeamSch[Travel Score for Game],10,tblTeamSch[Home],0,#REF!,#REF!)</f>
        <v>#REF!</v>
      </c>
      <c r="X2052" s="6" t="str">
        <f>IFERROR(INDEX(tblTeamSch[Overall Travel Score],MATCH(tblTeamSch[[#This Row],[Opponent]],tblTeamSch[Team],0)),"")</f>
        <v/>
      </c>
      <c r="Y2052" s="6" cm="1">
        <f t="array" ref="Y2052">IF(Y2051="Num",1,IF(Y2051="","",IF(Y2051+1&gt;TotalNumRegGames*2,"",Y2051+1)))</f>
        <v>2051</v>
      </c>
    </row>
    <row r="2053" spans="1:25" ht="13.35" customHeight="1" x14ac:dyDescent="0.3">
      <c r="A2053" s="6" cm="1">
        <f t="array" ref="A20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243</v>
      </c>
      <c r="B2053" s="6" cm="1">
        <f t="array" ref="B20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53" s="6">
        <f>IFERROR(INDEX([1]!tblSchedule[Week Game Scheduled],MATCH(tblTeamSch[[#This Row],[Game Num]],[1]!tblSchedule[GameNum],0)),"")</f>
        <v>8</v>
      </c>
      <c r="D2053" s="6">
        <f>IFERROR(INDEX([1]!tblSchedule[Round],MATCH(tblTeamSch[[#This Row],[Game Num]],[1]!tblSchedule[GameNum],0)),"")</f>
        <v>5</v>
      </c>
      <c r="E2053" s="6">
        <f>IFERROR(INDEX([1]!tblSchedule[Rnd Sch],MATCH(tblTeamSch[[#This Row],[Game Num]],[1]!tblSchedule[GameNum],0)),"")</f>
        <v>5</v>
      </c>
      <c r="F2053" s="6" t="str">
        <f>IFERROR(INDEX([1]!tblSchedule[DLC],MATCH(tblTeamSch[[#This Row],[Game Num]],[1]!tblSchedule[GameNum],0)),"")</f>
        <v>6B1AA</v>
      </c>
      <c r="G2053" s="7" t="str">
        <f>IFERROR(INDEX([1]!tblSchedule[Facility],MATCH(tblTeamSch[[#This Row],[Game Num]],[1]!tblSchedule[GameNum],0)),"")</f>
        <v>Mary Queen of Peace</v>
      </c>
      <c r="H2053" s="8">
        <f>IFERROR(INDEX([1]!tblSchedule[Game Date],MATCH(tblTeamSch[[#This Row],[Game Num]],[1]!tblSchedule[GameNum],0)),"")</f>
        <v>46040</v>
      </c>
      <c r="I2053" s="9">
        <f>IFERROR(INDEX([1]!tblSchedule[Game Time],MATCH(tblTeamSch[[#This Row],[Game Num]],[1]!tblSchedule[GameNum],0)),"")</f>
        <v>0.58333333333333337</v>
      </c>
      <c r="J2053" s="10" t="str">
        <f>IFERROR(INDEX([1]!tblTeams[Organization],MATCH(tblTeamSch[[#This Row],[Team]],[1]!tblTeams[Team],0)),"")</f>
        <v>St. Patrick</v>
      </c>
      <c r="K2053" s="10" t="str">
        <f>IFERROR(INDEX([1]!tblOrg[Abbr],MATCH(tblTeamSch[[#This Row],[Org]],[1]!tblOrg[Organization],0)),"")</f>
        <v>Pat</v>
      </c>
      <c r="L2053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3" s="10" t="str">
        <f>IFERROR(INDEX(IF(tblTeamSch[[#This Row],[1vs2]]=1,[1]!tblSchedule[Team 2 Name],[1]!tblSchedule[Team 1 Name]),MATCH(tblTeamSch[[#This Row],[Game Num]],[1]!tblSchedule[GameNum],0)),"")</f>
        <v>SHMS BB 6B#1</v>
      </c>
      <c r="N2053" s="6"/>
      <c r="O2053" s="6"/>
      <c r="P2053" s="6"/>
      <c r="Q2053" s="6">
        <f>INDEX([1]!tblSchedule[Home Game],MATCH(tblTeamSch[[#This Row],[Game Num]],[1]!tblSchedule[GameNum],0))</f>
        <v>0</v>
      </c>
      <c r="R2053" s="7" t="e">
        <f>IF(COUNTIFS(tblTeamSch[Team],tblTeamSch[[#This Row],[Team]],#REF!,1)&gt;1,"Y","")</f>
        <v>#REF!</v>
      </c>
      <c r="S2053" s="6">
        <f>INDEX([1]!tblLoc[Score],MATCH(INDEX([1]!tblOrg[Loc],MATCH(tblTeamSch[[#This Row],[Org]],[1]!tblOrg[Organization],0)),[1]!tblLoc[Loc],0))</f>
        <v>4</v>
      </c>
      <c r="T2053" s="6" t="e">
        <f>INDEX([1]!tblLoc[Score],MATCH(INDEX([1]!tblOrg[Loc],MATCH(#REF!,[1]!tblOrg[Abbr],0)),[1]!tblLoc[Loc],0))</f>
        <v>#REF!</v>
      </c>
      <c r="U2053" s="6">
        <f>IFERROR(INDEX([1]!tblLoc[Score],MATCH(INDEX([1]!tblOrg[Loc],MATCH(INDEX(FacList,MATCH(tblTeamSch[[#This Row],[Facility]],INDEX(FacList,,1),0),3),[1]!tblOrg[Org Num],0)),[1]!tblLoc[Loc],0)),"")</f>
        <v>10</v>
      </c>
      <c r="V2053" s="6">
        <f>IF(OR(tblTeamSch[[#This Row],[Court]]="",tblTeamSch[[#This Row],[Home]]&gt;0),0,IF(tblTeamSch[[#This Row],[Court]]&lt;10,0,IF(tblTeamSch[[#This Row],[Home Court]]=10,0,10)))</f>
        <v>10</v>
      </c>
      <c r="W2053" s="6" t="e">
        <f>COUNTIFS(tblTeamSch[Travel Score for Game],10,tblTeamSch[Home],0,#REF!,#REF!)</f>
        <v>#REF!</v>
      </c>
      <c r="X2053" s="6" t="str">
        <f>IFERROR(INDEX(tblTeamSch[Overall Travel Score],MATCH(tblTeamSch[[#This Row],[Opponent]],tblTeamSch[Team],0)),"")</f>
        <v/>
      </c>
      <c r="Y2053" s="6" cm="1">
        <f t="array" ref="Y2053">IF(Y2052="Num",1,IF(Y2052="","",IF(Y2052+1&gt;TotalNumRegGames*2,"",Y2052+1)))</f>
        <v>2052</v>
      </c>
    </row>
    <row r="2054" spans="1:25" ht="13.35" customHeight="1" x14ac:dyDescent="0.3">
      <c r="A2054" s="6" cm="1">
        <f t="array" ref="A20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252</v>
      </c>
      <c r="B2054" s="6" cm="1">
        <f t="array" ref="B20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4" s="6">
        <f>IFERROR(INDEX([1]!tblSchedule[Week Game Scheduled],MATCH(tblTeamSch[[#This Row],[Game Num]],[1]!tblSchedule[GameNum],0)),"")</f>
        <v>9</v>
      </c>
      <c r="D2054" s="6">
        <f>IFERROR(INDEX([1]!tblSchedule[Round],MATCH(tblTeamSch[[#This Row],[Game Num]],[1]!tblSchedule[GameNum],0)),"")</f>
        <v>6</v>
      </c>
      <c r="E2054" s="6">
        <f>IFERROR(INDEX([1]!tblSchedule[Rnd Sch],MATCH(tblTeamSch[[#This Row],[Game Num]],[1]!tblSchedule[GameNum],0)),"")</f>
        <v>6</v>
      </c>
      <c r="F2054" s="6" t="str">
        <f>IFERROR(INDEX([1]!tblSchedule[DLC],MATCH(tblTeamSch[[#This Row],[Game Num]],[1]!tblSchedule[GameNum],0)),"")</f>
        <v>6B1AA</v>
      </c>
      <c r="G2054" s="7" t="str">
        <f>IFERROR(INDEX([1]!tblSchedule[Facility],MATCH(tblTeamSch[[#This Row],[Game Num]],[1]!tblSchedule[GameNum],0)),"")</f>
        <v>St. Margaret Mary Gym</v>
      </c>
      <c r="H2054" s="8">
        <f>IFERROR(INDEX([1]!tblSchedule[Game Date],MATCH(tblTeamSch[[#This Row],[Game Num]],[1]!tblSchedule[GameNum],0)),"")</f>
        <v>46047</v>
      </c>
      <c r="I2054" s="9">
        <f>IFERROR(INDEX([1]!tblSchedule[Game Time],MATCH(tblTeamSch[[#This Row],[Game Num]],[1]!tblSchedule[GameNum],0)),"")</f>
        <v>0.64583333333333337</v>
      </c>
      <c r="J2054" s="10" t="str">
        <f>IFERROR(INDEX([1]!tblTeams[Organization],MATCH(tblTeamSch[[#This Row],[Team]],[1]!tblTeams[Team],0)),"")</f>
        <v>St. Patrick</v>
      </c>
      <c r="K2054" s="10" t="str">
        <f>IFERROR(INDEX([1]!tblOrg[Abbr],MATCH(tblTeamSch[[#This Row],[Org]],[1]!tblOrg[Organization],0)),"")</f>
        <v>Pat</v>
      </c>
      <c r="L2054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4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2054" s="6"/>
      <c r="O2054" s="6"/>
      <c r="P2054" s="6"/>
      <c r="Q2054" s="6">
        <f>INDEX([1]!tblSchedule[Home Game],MATCH(tblTeamSch[[#This Row],[Game Num]],[1]!tblSchedule[GameNum],0))</f>
        <v>1</v>
      </c>
      <c r="R2054" s="7" t="e">
        <f>IF(COUNTIFS(tblTeamSch[Team],tblTeamSch[[#This Row],[Team]],#REF!,1)&gt;1,"Y","")</f>
        <v>#REF!</v>
      </c>
      <c r="S2054" s="6">
        <f>INDEX([1]!tblLoc[Score],MATCH(INDEX([1]!tblOrg[Loc],MATCH(tblTeamSch[[#This Row],[Org]],[1]!tblOrg[Organization],0)),[1]!tblLoc[Loc],0))</f>
        <v>4</v>
      </c>
      <c r="T2054" s="6" t="e">
        <f>INDEX([1]!tblLoc[Score],MATCH(INDEX([1]!tblOrg[Loc],MATCH(#REF!,[1]!tblOrg[Abbr],0)),[1]!tblLoc[Loc],0))</f>
        <v>#REF!</v>
      </c>
      <c r="U2054" s="6">
        <f>IFERROR(INDEX([1]!tblLoc[Score],MATCH(INDEX([1]!tblOrg[Loc],MATCH(INDEX(FacList,MATCH(tblTeamSch[[#This Row],[Facility]],INDEX(FacList,,1),0),3),[1]!tblOrg[Org Num],0)),[1]!tblLoc[Loc],0)),"")</f>
        <v>0</v>
      </c>
      <c r="V2054" s="6">
        <f>IF(OR(tblTeamSch[[#This Row],[Court]]="",tblTeamSch[[#This Row],[Home]]&gt;0),0,IF(tblTeamSch[[#This Row],[Court]]&lt;10,0,IF(tblTeamSch[[#This Row],[Home Court]]=10,0,10)))</f>
        <v>0</v>
      </c>
      <c r="W2054" s="6" t="e">
        <f>COUNTIFS(tblTeamSch[Travel Score for Game],10,tblTeamSch[Home],0,#REF!,#REF!)</f>
        <v>#REF!</v>
      </c>
      <c r="X2054" s="6" t="str">
        <f>IFERROR(INDEX(tblTeamSch[Overall Travel Score],MATCH(tblTeamSch[[#This Row],[Opponent]],tblTeamSch[Team],0)),"")</f>
        <v/>
      </c>
      <c r="Y2054" s="6" cm="1">
        <f t="array" ref="Y2054">IF(Y2053="Num",1,IF(Y2053="","",IF(Y2053+1&gt;TotalNumRegGames*2,"",Y2053+1)))</f>
        <v>2053</v>
      </c>
    </row>
    <row r="2055" spans="1:25" ht="13.35" customHeight="1" x14ac:dyDescent="0.3">
      <c r="A2055" s="6" cm="1">
        <f t="array" ref="A20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256</v>
      </c>
      <c r="B2055" s="6" cm="1">
        <f t="array" ref="B20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55" s="6">
        <f>IFERROR(INDEX([1]!tblSchedule[Week Game Scheduled],MATCH(tblTeamSch[[#This Row],[Game Num]],[1]!tblSchedule[GameNum],0)),"")</f>
        <v>10</v>
      </c>
      <c r="D2055" s="6">
        <f>IFERROR(INDEX([1]!tblSchedule[Round],MATCH(tblTeamSch[[#This Row],[Game Num]],[1]!tblSchedule[GameNum],0)),"")</f>
        <v>7</v>
      </c>
      <c r="E2055" s="6">
        <f>IFERROR(INDEX([1]!tblSchedule[Rnd Sch],MATCH(tblTeamSch[[#This Row],[Game Num]],[1]!tblSchedule[GameNum],0)),"")</f>
        <v>7</v>
      </c>
      <c r="F2055" s="6" t="str">
        <f>IFERROR(INDEX([1]!tblSchedule[DLC],MATCH(tblTeamSch[[#This Row],[Game Num]],[1]!tblSchedule[GameNum],0)),"")</f>
        <v>6B1AA</v>
      </c>
      <c r="G2055" s="7" t="str">
        <f>IFERROR(INDEX([1]!tblSchedule[Facility],MATCH(tblTeamSch[[#This Row],[Game Num]],[1]!tblSchedule[GameNum],0)),"")</f>
        <v>St. Stephen Martyr Gym</v>
      </c>
      <c r="H2055" s="8">
        <f>IFERROR(INDEX([1]!tblSchedule[Game Date],MATCH(tblTeamSch[[#This Row],[Game Num]],[1]!tblSchedule[GameNum],0)),"")</f>
        <v>46054</v>
      </c>
      <c r="I2055" s="9">
        <f>IFERROR(INDEX([1]!tblSchedule[Game Time],MATCH(tblTeamSch[[#This Row],[Game Num]],[1]!tblSchedule[GameNum],0)),"")</f>
        <v>0.625</v>
      </c>
      <c r="J2055" s="10" t="str">
        <f>IFERROR(INDEX([1]!tblTeams[Organization],MATCH(tblTeamSch[[#This Row],[Team]],[1]!tblTeams[Team],0)),"")</f>
        <v>St. Patrick</v>
      </c>
      <c r="K2055" s="10" t="str">
        <f>IFERROR(INDEX([1]!tblOrg[Abbr],MATCH(tblTeamSch[[#This Row],[Org]],[1]!tblOrg[Organization],0)),"")</f>
        <v>Pat</v>
      </c>
      <c r="L2055" s="10" t="str">
        <f>IFERROR(INDEX(IF(tblTeamSch[[#This Row],[1vs2]]=1,[1]!tblSchedule[Team 1 Name],[1]!tblSchedule[Team 2 Name]),MATCH(tblTeamSch[[#This Row],[Game Num]],[1]!tblSchedule[GameNum],0)),"")</f>
        <v>St Patrick BB 6Boys #1</v>
      </c>
      <c r="M2055" s="10" t="str">
        <f>IFERROR(INDEX(IF(tblTeamSch[[#This Row],[1vs2]]=1,[1]!tblSchedule[Team 2 Name],[1]!tblSchedule[Team 1 Name]),MATCH(tblTeamSch[[#This Row],[Game Num]],[1]!tblSchedule[GameNum],0)),"")</f>
        <v>St. Mary BB 6B - Green</v>
      </c>
      <c r="N2055" s="6"/>
      <c r="O2055" s="6"/>
      <c r="P2055" s="6"/>
      <c r="Q2055" s="6">
        <f>INDEX([1]!tblSchedule[Home Game],MATCH(tblTeamSch[[#This Row],[Game Num]],[1]!tblSchedule[GameNum],0))</f>
        <v>0</v>
      </c>
      <c r="R2055" s="7" t="e">
        <f>IF(COUNTIFS(tblTeamSch[Team],tblTeamSch[[#This Row],[Team]],#REF!,1)&gt;1,"Y","")</f>
        <v>#REF!</v>
      </c>
      <c r="S2055" s="6">
        <f>INDEX([1]!tblLoc[Score],MATCH(INDEX([1]!tblOrg[Loc],MATCH(tblTeamSch[[#This Row],[Org]],[1]!tblOrg[Organization],0)),[1]!tblLoc[Loc],0))</f>
        <v>4</v>
      </c>
      <c r="T2055" s="6" t="e">
        <f>INDEX([1]!tblLoc[Score],MATCH(INDEX([1]!tblOrg[Loc],MATCH(#REF!,[1]!tblOrg[Abbr],0)),[1]!tblLoc[Loc],0))</f>
        <v>#REF!</v>
      </c>
      <c r="U2055" s="6">
        <f>IFERROR(INDEX([1]!tblLoc[Score],MATCH(INDEX([1]!tblOrg[Loc],MATCH(INDEX(FacList,MATCH(tblTeamSch[[#This Row],[Facility]],INDEX(FacList,,1),0),3),[1]!tblOrg[Org Num],0)),[1]!tblLoc[Loc],0)),"")</f>
        <v>0</v>
      </c>
      <c r="V2055" s="6">
        <f>IF(OR(tblTeamSch[[#This Row],[Court]]="",tblTeamSch[[#This Row],[Home]]&gt;0),0,IF(tblTeamSch[[#This Row],[Court]]&lt;10,0,IF(tblTeamSch[[#This Row],[Home Court]]=10,0,10)))</f>
        <v>0</v>
      </c>
      <c r="W2055" s="6" t="e">
        <f>COUNTIFS(tblTeamSch[Travel Score for Game],10,tblTeamSch[Home],0,#REF!,#REF!)</f>
        <v>#REF!</v>
      </c>
      <c r="X2055" s="6" t="str">
        <f>IFERROR(INDEX(tblTeamSch[Overall Travel Score],MATCH(tblTeamSch[[#This Row],[Opponent]],tblTeamSch[Team],0)),"")</f>
        <v/>
      </c>
      <c r="Y2055" s="6" cm="1">
        <f t="array" ref="Y2055">IF(Y2054="Num",1,IF(Y2054="","",IF(Y2054+1&gt;TotalNumRegGames*2,"",Y2054+1)))</f>
        <v>2054</v>
      </c>
    </row>
    <row r="2056" spans="1:25" ht="13.35" customHeight="1" x14ac:dyDescent="0.3">
      <c r="A2056" s="6" cm="1">
        <f t="array" ref="A20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305</v>
      </c>
      <c r="B2056" s="6" cm="1">
        <f t="array" ref="B20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56" s="6">
        <f>IFERROR(INDEX([1]!tblSchedule[Week Game Scheduled],MATCH(tblTeamSch[[#This Row],[Game Num]],[1]!tblSchedule[GameNum],0)),"")</f>
        <v>49</v>
      </c>
      <c r="D2056" s="6">
        <f>IFERROR(INDEX([1]!tblSchedule[Round],MATCH(tblTeamSch[[#This Row],[Game Num]],[1]!tblSchedule[GameNum],0)),"")</f>
        <v>1</v>
      </c>
      <c r="E2056" s="6">
        <f>IFERROR(INDEX([1]!tblSchedule[Rnd Sch],MATCH(tblTeamSch[[#This Row],[Game Num]],[1]!tblSchedule[GameNum],0)),"")</f>
        <v>1</v>
      </c>
      <c r="F2056" s="6" t="str">
        <f>IFERROR(INDEX([1]!tblSchedule[DLC],MATCH(tblTeamSch[[#This Row],[Game Num]],[1]!tblSchedule[GameNum],0)),"")</f>
        <v>6B2AA</v>
      </c>
      <c r="G2056" s="7" t="str">
        <f>IFERROR(INDEX([1]!tblSchedule[Facility],MATCH(tblTeamSch[[#This Row],[Game Num]],[1]!tblSchedule[GameNum],0)),"")</f>
        <v>St. Patrick's Celtic Center</v>
      </c>
      <c r="H2056" s="8">
        <f>IFERROR(INDEX([1]!tblSchedule[Game Date],MATCH(tblTeamSch[[#This Row],[Game Num]],[1]!tblSchedule[GameNum],0)),"")</f>
        <v>45997</v>
      </c>
      <c r="I2056" s="9">
        <f>IFERROR(INDEX([1]!tblSchedule[Game Time],MATCH(tblTeamSch[[#This Row],[Game Num]],[1]!tblSchedule[GameNum],0)),"")</f>
        <v>0.45833333333333331</v>
      </c>
      <c r="J2056" s="10" t="str">
        <f>IFERROR(INDEX([1]!tblTeams[Organization],MATCH(tblTeamSch[[#This Row],[Team]],[1]!tblTeams[Team],0)),"")</f>
        <v>St. Patrick</v>
      </c>
      <c r="K2056" s="10" t="str">
        <f>IFERROR(INDEX([1]!tblOrg[Abbr],MATCH(tblTeamSch[[#This Row],[Org]],[1]!tblOrg[Organization],0)),"")</f>
        <v>Pat</v>
      </c>
      <c r="L2056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56" s="10" t="str">
        <f>IFERROR(INDEX(IF(tblTeamSch[[#This Row],[1vs2]]=1,[1]!tblSchedule[Team 2 Name],[1]!tblSchedule[Team 1 Name]),MATCH(tblTeamSch[[#This Row],[Game Num]],[1]!tblSchedule[GameNum],0)),"")</f>
        <v>St Agnes BB 6B#2</v>
      </c>
      <c r="N2056" s="6"/>
      <c r="O2056" s="6"/>
      <c r="P2056" s="6"/>
      <c r="Q2056" s="6">
        <f>INDEX([1]!tblSchedule[Home Game],MATCH(tblTeamSch[[#This Row],[Game Num]],[1]!tblSchedule[GameNum],0))</f>
        <v>1</v>
      </c>
      <c r="R2056" s="7" t="e">
        <f>IF(COUNTIFS(tblTeamSch[Team],tblTeamSch[[#This Row],[Team]],#REF!,1)&gt;1,"Y","")</f>
        <v>#REF!</v>
      </c>
      <c r="S2056" s="6">
        <f>INDEX([1]!tblLoc[Score],MATCH(INDEX([1]!tblOrg[Loc],MATCH(tblTeamSch[[#This Row],[Org]],[1]!tblOrg[Organization],0)),[1]!tblLoc[Loc],0))</f>
        <v>4</v>
      </c>
      <c r="T2056" s="6" t="e">
        <f>INDEX([1]!tblLoc[Score],MATCH(INDEX([1]!tblOrg[Loc],MATCH(#REF!,[1]!tblOrg[Abbr],0)),[1]!tblLoc[Loc],0))</f>
        <v>#REF!</v>
      </c>
      <c r="U2056" s="6">
        <f>IFERROR(INDEX([1]!tblLoc[Score],MATCH(INDEX([1]!tblOrg[Loc],MATCH(INDEX(FacList,MATCH(tblTeamSch[[#This Row],[Facility]],INDEX(FacList,,1),0),3),[1]!tblOrg[Org Num],0)),[1]!tblLoc[Loc],0)),"")</f>
        <v>4</v>
      </c>
      <c r="V2056" s="6">
        <f>IF(OR(tblTeamSch[[#This Row],[Court]]="",tblTeamSch[[#This Row],[Home]]&gt;0),0,IF(tblTeamSch[[#This Row],[Court]]&lt;10,0,IF(tblTeamSch[[#This Row],[Home Court]]=10,0,10)))</f>
        <v>0</v>
      </c>
      <c r="W2056" s="6" t="e">
        <f>COUNTIFS(tblTeamSch[Travel Score for Game],10,tblTeamSch[Home],0,#REF!,#REF!)</f>
        <v>#REF!</v>
      </c>
      <c r="X2056" s="6" t="str">
        <f>IFERROR(INDEX(tblTeamSch[Overall Travel Score],MATCH(tblTeamSch[[#This Row],[Opponent]],tblTeamSch[Team],0)),"")</f>
        <v/>
      </c>
      <c r="Y2056" s="6" cm="1">
        <f t="array" ref="Y2056">IF(Y2055="Num",1,IF(Y2055="","",IF(Y2055+1&gt;TotalNumRegGames*2,"",Y2055+1)))</f>
        <v>2055</v>
      </c>
    </row>
    <row r="2057" spans="1:25" ht="13.35" customHeight="1" x14ac:dyDescent="0.3">
      <c r="A2057" s="6" cm="1">
        <f t="array" ref="A20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316</v>
      </c>
      <c r="B2057" s="6" cm="1">
        <f t="array" ref="B20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7" s="6">
        <f>IFERROR(INDEX([1]!tblSchedule[Week Game Scheduled],MATCH(tblTeamSch[[#This Row],[Game Num]],[1]!tblSchedule[GameNum],0)),"")</f>
        <v>5</v>
      </c>
      <c r="D2057" s="6">
        <f>IFERROR(INDEX([1]!tblSchedule[Round],MATCH(tblTeamSch[[#This Row],[Game Num]],[1]!tblSchedule[GameNum],0)),"")</f>
        <v>3</v>
      </c>
      <c r="E2057" s="6">
        <f>IFERROR(INDEX([1]!tblSchedule[Rnd Sch],MATCH(tblTeamSch[[#This Row],[Game Num]],[1]!tblSchedule[GameNum],0)),"")</f>
        <v>3</v>
      </c>
      <c r="F2057" s="6" t="str">
        <f>IFERROR(INDEX([1]!tblSchedule[DLC],MATCH(tblTeamSch[[#This Row],[Game Num]],[1]!tblSchedule[GameNum],0)),"")</f>
        <v>6B2AA</v>
      </c>
      <c r="G2057" s="7" t="str">
        <f>IFERROR(INDEX([1]!tblSchedule[Facility],MATCH(tblTeamSch[[#This Row],[Game Num]],[1]!tblSchedule[GameNum],0)),"")</f>
        <v>St. Patrick's Celtic Center</v>
      </c>
      <c r="H2057" s="8">
        <f>IFERROR(INDEX([1]!tblSchedule[Game Date],MATCH(tblTeamSch[[#This Row],[Game Num]],[1]!tblSchedule[GameNum],0)),"")</f>
        <v>46025</v>
      </c>
      <c r="I2057" s="9">
        <f>IFERROR(INDEX([1]!tblSchedule[Game Time],MATCH(tblTeamSch[[#This Row],[Game Num]],[1]!tblSchedule[GameNum],0)),"")</f>
        <v>0.41666666666666669</v>
      </c>
      <c r="J2057" s="10" t="str">
        <f>IFERROR(INDEX([1]!tblTeams[Organization],MATCH(tblTeamSch[[#This Row],[Team]],[1]!tblTeams[Team],0)),"")</f>
        <v>St. Patrick</v>
      </c>
      <c r="K2057" s="10" t="str">
        <f>IFERROR(INDEX([1]!tblOrg[Abbr],MATCH(tblTeamSch[[#This Row],[Org]],[1]!tblOrg[Organization],0)),"")</f>
        <v>Pat</v>
      </c>
      <c r="L2057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57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2057" s="6"/>
      <c r="O2057" s="6"/>
      <c r="P2057" s="6"/>
      <c r="Q2057" s="6">
        <f>INDEX([1]!tblSchedule[Home Game],MATCH(tblTeamSch[[#This Row],[Game Num]],[1]!tblSchedule[GameNum],0))</f>
        <v>1</v>
      </c>
      <c r="R2057" s="7" t="e">
        <f>IF(COUNTIFS(tblTeamSch[Team],tblTeamSch[[#This Row],[Team]],#REF!,1)&gt;1,"Y","")</f>
        <v>#REF!</v>
      </c>
      <c r="S2057" s="6">
        <f>INDEX([1]!tblLoc[Score],MATCH(INDEX([1]!tblOrg[Loc],MATCH(tblTeamSch[[#This Row],[Org]],[1]!tblOrg[Organization],0)),[1]!tblLoc[Loc],0))</f>
        <v>4</v>
      </c>
      <c r="T2057" s="6" t="e">
        <f>INDEX([1]!tblLoc[Score],MATCH(INDEX([1]!tblOrg[Loc],MATCH(#REF!,[1]!tblOrg[Abbr],0)),[1]!tblLoc[Loc],0))</f>
        <v>#REF!</v>
      </c>
      <c r="U2057" s="6">
        <f>IFERROR(INDEX([1]!tblLoc[Score],MATCH(INDEX([1]!tblOrg[Loc],MATCH(INDEX(FacList,MATCH(tblTeamSch[[#This Row],[Facility]],INDEX(FacList,,1),0),3),[1]!tblOrg[Org Num],0)),[1]!tblLoc[Loc],0)),"")</f>
        <v>4</v>
      </c>
      <c r="V2057" s="6">
        <f>IF(OR(tblTeamSch[[#This Row],[Court]]="",tblTeamSch[[#This Row],[Home]]&gt;0),0,IF(tblTeamSch[[#This Row],[Court]]&lt;10,0,IF(tblTeamSch[[#This Row],[Home Court]]=10,0,10)))</f>
        <v>0</v>
      </c>
      <c r="W2057" s="6" t="e">
        <f>COUNTIFS(tblTeamSch[Travel Score for Game],10,tblTeamSch[Home],0,#REF!,#REF!)</f>
        <v>#REF!</v>
      </c>
      <c r="X2057" s="6" t="str">
        <f>IFERROR(INDEX(tblTeamSch[Overall Travel Score],MATCH(tblTeamSch[[#This Row],[Opponent]],tblTeamSch[Team],0)),"")</f>
        <v/>
      </c>
      <c r="Y2057" s="6" cm="1">
        <f t="array" ref="Y2057">IF(Y2056="Num",1,IF(Y2056="","",IF(Y2056+1&gt;TotalNumRegGames*2,"",Y2056+1)))</f>
        <v>2056</v>
      </c>
    </row>
    <row r="2058" spans="1:25" ht="13.35" customHeight="1" x14ac:dyDescent="0.3">
      <c r="A2058" s="6" cm="1">
        <f t="array" ref="A20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338</v>
      </c>
      <c r="B2058" s="6" cm="1">
        <f t="array" ref="B20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58" s="6">
        <f>IFERROR(INDEX([1]!tblSchedule[Week Game Scheduled],MATCH(tblTeamSch[[#This Row],[Game Num]],[1]!tblSchedule[GameNum],0)),"")</f>
        <v>6</v>
      </c>
      <c r="D2058" s="6">
        <f>IFERROR(INDEX([1]!tblSchedule[Round],MATCH(tblTeamSch[[#This Row],[Game Num]],[1]!tblSchedule[GameNum],0)),"")</f>
        <v>8</v>
      </c>
      <c r="E2058" s="6">
        <f>IFERROR(INDEX([1]!tblSchedule[Rnd Sch],MATCH(tblTeamSch[[#This Row],[Game Num]],[1]!tblSchedule[GameNum],0)),"")</f>
        <v>3</v>
      </c>
      <c r="F2058" s="6" t="str">
        <f>IFERROR(INDEX([1]!tblSchedule[DLC],MATCH(tblTeamSch[[#This Row],[Game Num]],[1]!tblSchedule[GameNum],0)),"")</f>
        <v>6B2AA</v>
      </c>
      <c r="G2058" s="7" t="str">
        <f>IFERROR(INDEX([1]!tblSchedule[Facility],MATCH(tblTeamSch[[#This Row],[Game Num]],[1]!tblSchedule[GameNum],0)),"")</f>
        <v>Holy Spirit Gym</v>
      </c>
      <c r="H2058" s="8">
        <f>IFERROR(INDEX([1]!tblSchedule[Game Date],MATCH(tblTeamSch[[#This Row],[Game Num]],[1]!tblSchedule[GameNum],0)),"")</f>
        <v>46026</v>
      </c>
      <c r="I2058" s="9">
        <f>IFERROR(INDEX([1]!tblSchedule[Game Time],MATCH(tblTeamSch[[#This Row],[Game Num]],[1]!tblSchedule[GameNum],0)),"")</f>
        <v>0.625</v>
      </c>
      <c r="J2058" s="10" t="str">
        <f>IFERROR(INDEX([1]!tblTeams[Organization],MATCH(tblTeamSch[[#This Row],[Team]],[1]!tblTeams[Team],0)),"")</f>
        <v>St. Patrick</v>
      </c>
      <c r="K2058" s="10" t="str">
        <f>IFERROR(INDEX([1]!tblOrg[Abbr],MATCH(tblTeamSch[[#This Row],[Org]],[1]!tblOrg[Organization],0)),"")</f>
        <v>Pat</v>
      </c>
      <c r="L2058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58" s="10" t="str">
        <f>IFERROR(INDEX(IF(tblTeamSch[[#This Row],[1vs2]]=1,[1]!tblSchedule[Team 2 Name],[1]!tblSchedule[Team 1 Name]),MATCH(tblTeamSch[[#This Row],[Game Num]],[1]!tblSchedule[GameNum],0)),"")</f>
        <v>Holy Spirit BBB 6#2</v>
      </c>
      <c r="N2058" s="6"/>
      <c r="O2058" s="6"/>
      <c r="P2058" s="6"/>
      <c r="Q2058" s="6">
        <f>INDEX([1]!tblSchedule[Home Game],MATCH(tblTeamSch[[#This Row],[Game Num]],[1]!tblSchedule[GameNum],0))</f>
        <v>1</v>
      </c>
      <c r="R2058" s="7" t="e">
        <f>IF(COUNTIFS(tblTeamSch[Team],tblTeamSch[[#This Row],[Team]],#REF!,1)&gt;1,"Y","")</f>
        <v>#REF!</v>
      </c>
      <c r="S2058" s="6">
        <f>INDEX([1]!tblLoc[Score],MATCH(INDEX([1]!tblOrg[Loc],MATCH(tblTeamSch[[#This Row],[Org]],[1]!tblOrg[Organization],0)),[1]!tblLoc[Loc],0))</f>
        <v>4</v>
      </c>
      <c r="T2058" s="6" t="e">
        <f>INDEX([1]!tblLoc[Score],MATCH(INDEX([1]!tblOrg[Loc],MATCH(#REF!,[1]!tblOrg[Abbr],0)),[1]!tblLoc[Loc],0))</f>
        <v>#REF!</v>
      </c>
      <c r="U2058" s="6">
        <f>IFERROR(INDEX([1]!tblLoc[Score],MATCH(INDEX([1]!tblOrg[Loc],MATCH(INDEX(FacList,MATCH(tblTeamSch[[#This Row],[Facility]],INDEX(FacList,,1),0),3),[1]!tblOrg[Org Num],0)),[1]!tblLoc[Loc],0)),"")</f>
        <v>0</v>
      </c>
      <c r="V2058" s="6">
        <f>IF(OR(tblTeamSch[[#This Row],[Court]]="",tblTeamSch[[#This Row],[Home]]&gt;0),0,IF(tblTeamSch[[#This Row],[Court]]&lt;10,0,IF(tblTeamSch[[#This Row],[Home Court]]=10,0,10)))</f>
        <v>0</v>
      </c>
      <c r="W2058" s="6" t="e">
        <f>COUNTIFS(tblTeamSch[Travel Score for Game],10,tblTeamSch[Home],0,#REF!,#REF!)</f>
        <v>#REF!</v>
      </c>
      <c r="X2058" s="6" t="str">
        <f>IFERROR(INDEX(tblTeamSch[Overall Travel Score],MATCH(tblTeamSch[[#This Row],[Opponent]],tblTeamSch[Team],0)),"")</f>
        <v/>
      </c>
      <c r="Y2058" s="6" cm="1">
        <f t="array" ref="Y2058">IF(Y2057="Num",1,IF(Y2057="","",IF(Y2057+1&gt;TotalNumRegGames*2,"",Y2057+1)))</f>
        <v>2057</v>
      </c>
    </row>
    <row r="2059" spans="1:25" ht="13.35" customHeight="1" x14ac:dyDescent="0.3">
      <c r="A2059" s="6" cm="1">
        <f t="array" ref="A20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322</v>
      </c>
      <c r="B2059" s="6" cm="1">
        <f t="array" ref="B20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59" s="6">
        <f>IFERROR(INDEX([1]!tblSchedule[Week Game Scheduled],MATCH(tblTeamSch[[#This Row],[Game Num]],[1]!tblSchedule[GameNum],0)),"")</f>
        <v>6</v>
      </c>
      <c r="D2059" s="6">
        <f>IFERROR(INDEX([1]!tblSchedule[Round],MATCH(tblTeamSch[[#This Row],[Game Num]],[1]!tblSchedule[GameNum],0)),"")</f>
        <v>4</v>
      </c>
      <c r="E2059" s="6">
        <f>IFERROR(INDEX([1]!tblSchedule[Rnd Sch],MATCH(tblTeamSch[[#This Row],[Game Num]],[1]!tblSchedule[GameNum],0)),"")</f>
        <v>4</v>
      </c>
      <c r="F2059" s="6" t="str">
        <f>IFERROR(INDEX([1]!tblSchedule[DLC],MATCH(tblTeamSch[[#This Row],[Game Num]],[1]!tblSchedule[GameNum],0)),"")</f>
        <v>6B2AA</v>
      </c>
      <c r="G2059" s="7" t="str">
        <f>IFERROR(INDEX([1]!tblSchedule[Facility],MATCH(tblTeamSch[[#This Row],[Game Num]],[1]!tblSchedule[GameNum],0)),"")</f>
        <v>St. Patrick's Celtic Center</v>
      </c>
      <c r="H2059" s="8">
        <f>IFERROR(INDEX([1]!tblSchedule[Game Date],MATCH(tblTeamSch[[#This Row],[Game Num]],[1]!tblSchedule[GameNum],0)),"")</f>
        <v>46032</v>
      </c>
      <c r="I2059" s="9">
        <f>IFERROR(INDEX([1]!tblSchedule[Game Time],MATCH(tblTeamSch[[#This Row],[Game Num]],[1]!tblSchedule[GameNum],0)),"")</f>
        <v>0.41666666666666669</v>
      </c>
      <c r="J2059" s="10" t="str">
        <f>IFERROR(INDEX([1]!tblTeams[Organization],MATCH(tblTeamSch[[#This Row],[Team]],[1]!tblTeams[Team],0)),"")</f>
        <v>St. Patrick</v>
      </c>
      <c r="K2059" s="10" t="str">
        <f>IFERROR(INDEX([1]!tblOrg[Abbr],MATCH(tblTeamSch[[#This Row],[Org]],[1]!tblOrg[Organization],0)),"")</f>
        <v>Pat</v>
      </c>
      <c r="L2059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59" s="10" t="str">
        <f>IFERROR(INDEX(IF(tblTeamSch[[#This Row],[1vs2]]=1,[1]!tblSchedule[Team 2 Name],[1]!tblSchedule[Team 1 Name]),MATCH(tblTeamSch[[#This Row],[Game Num]],[1]!tblSchedule[GameNum],0)),"")</f>
        <v>St Michael BB 6B#2</v>
      </c>
      <c r="N2059" s="6"/>
      <c r="O2059" s="6"/>
      <c r="P2059" s="6"/>
      <c r="Q2059" s="6">
        <f>INDEX([1]!tblSchedule[Home Game],MATCH(tblTeamSch[[#This Row],[Game Num]],[1]!tblSchedule[GameNum],0))</f>
        <v>1</v>
      </c>
      <c r="R2059" s="7" t="e">
        <f>IF(COUNTIFS(tblTeamSch[Team],tblTeamSch[[#This Row],[Team]],#REF!,1)&gt;1,"Y","")</f>
        <v>#REF!</v>
      </c>
      <c r="S2059" s="6">
        <f>INDEX([1]!tblLoc[Score],MATCH(INDEX([1]!tblOrg[Loc],MATCH(tblTeamSch[[#This Row],[Org]],[1]!tblOrg[Organization],0)),[1]!tblLoc[Loc],0))</f>
        <v>4</v>
      </c>
      <c r="T2059" s="6" t="e">
        <f>INDEX([1]!tblLoc[Score],MATCH(INDEX([1]!tblOrg[Loc],MATCH(#REF!,[1]!tblOrg[Abbr],0)),[1]!tblLoc[Loc],0))</f>
        <v>#REF!</v>
      </c>
      <c r="U2059" s="6">
        <f>IFERROR(INDEX([1]!tblLoc[Score],MATCH(INDEX([1]!tblOrg[Loc],MATCH(INDEX(FacList,MATCH(tblTeamSch[[#This Row],[Facility]],INDEX(FacList,,1),0),3),[1]!tblOrg[Org Num],0)),[1]!tblLoc[Loc],0)),"")</f>
        <v>4</v>
      </c>
      <c r="V2059" s="6">
        <f>IF(OR(tblTeamSch[[#This Row],[Court]]="",tblTeamSch[[#This Row],[Home]]&gt;0),0,IF(tblTeamSch[[#This Row],[Court]]&lt;10,0,IF(tblTeamSch[[#This Row],[Home Court]]=10,0,10)))</f>
        <v>0</v>
      </c>
      <c r="W2059" s="6" t="e">
        <f>COUNTIFS(tblTeamSch[Travel Score for Game],10,tblTeamSch[Home],0,#REF!,#REF!)</f>
        <v>#REF!</v>
      </c>
      <c r="X2059" s="6" t="str">
        <f>IFERROR(INDEX(tblTeamSch[Overall Travel Score],MATCH(tblTeamSch[[#This Row],[Opponent]],tblTeamSch[Team],0)),"")</f>
        <v/>
      </c>
      <c r="Y2059" s="6" cm="1">
        <f t="array" ref="Y2059">IF(Y2058="Num",1,IF(Y2058="","",IF(Y2058+1&gt;TotalNumRegGames*2,"",Y2058+1)))</f>
        <v>2058</v>
      </c>
    </row>
    <row r="2060" spans="1:25" ht="13.35" customHeight="1" x14ac:dyDescent="0.3">
      <c r="A2060" s="6" cm="1">
        <f t="array" ref="A20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323</v>
      </c>
      <c r="B2060" s="6" cm="1">
        <f t="array" ref="B20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60" s="6">
        <f>IFERROR(INDEX([1]!tblSchedule[Week Game Scheduled],MATCH(tblTeamSch[[#This Row],[Game Num]],[1]!tblSchedule[GameNum],0)),"")</f>
        <v>7</v>
      </c>
      <c r="D2060" s="6">
        <f>IFERROR(INDEX([1]!tblSchedule[Round],MATCH(tblTeamSch[[#This Row],[Game Num]],[1]!tblSchedule[GameNum],0)),"")</f>
        <v>5</v>
      </c>
      <c r="E2060" s="6">
        <f>IFERROR(INDEX([1]!tblSchedule[Rnd Sch],MATCH(tblTeamSch[[#This Row],[Game Num]],[1]!tblSchedule[GameNum],0)),"")</f>
        <v>5</v>
      </c>
      <c r="F2060" s="6" t="str">
        <f>IFERROR(INDEX([1]!tblSchedule[DLC],MATCH(tblTeamSch[[#This Row],[Game Num]],[1]!tblSchedule[GameNum],0)),"")</f>
        <v>6B2AA</v>
      </c>
      <c r="G2060" s="7" t="str">
        <f>IFERROR(INDEX([1]!tblSchedule[Facility],MATCH(tblTeamSch[[#This Row],[Game Num]],[1]!tblSchedule[GameNum],0)),"")</f>
        <v>St. Patrick's Celtic Center</v>
      </c>
      <c r="H2060" s="8">
        <f>IFERROR(INDEX([1]!tblSchedule[Game Date],MATCH(tblTeamSch[[#This Row],[Game Num]],[1]!tblSchedule[GameNum],0)),"")</f>
        <v>46039</v>
      </c>
      <c r="I2060" s="9">
        <f>IFERROR(INDEX([1]!tblSchedule[Game Time],MATCH(tblTeamSch[[#This Row],[Game Num]],[1]!tblSchedule[GameNum],0)),"")</f>
        <v>0.41666666666666669</v>
      </c>
      <c r="J2060" s="10" t="str">
        <f>IFERROR(INDEX([1]!tblTeams[Organization],MATCH(tblTeamSch[[#This Row],[Team]],[1]!tblTeams[Team],0)),"")</f>
        <v>St. Patrick</v>
      </c>
      <c r="K2060" s="10" t="str">
        <f>IFERROR(INDEX([1]!tblOrg[Abbr],MATCH(tblTeamSch[[#This Row],[Org]],[1]!tblOrg[Organization],0)),"")</f>
        <v>Pat</v>
      </c>
      <c r="L2060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60" s="10" t="str">
        <f>IFERROR(INDEX(IF(tblTeamSch[[#This Row],[1vs2]]=1,[1]!tblSchedule[Team 2 Name],[1]!tblSchedule[Team 1 Name]),MATCH(tblTeamSch[[#This Row],[Game Num]],[1]!tblSchedule[GameNum],0)),"")</f>
        <v>St. Mary BB 6B - Blue</v>
      </c>
      <c r="N2060" s="6"/>
      <c r="O2060" s="6"/>
      <c r="P2060" s="6"/>
      <c r="Q2060" s="6">
        <f>INDEX([1]!tblSchedule[Home Game],MATCH(tblTeamSch[[#This Row],[Game Num]],[1]!tblSchedule[GameNum],0))</f>
        <v>1</v>
      </c>
      <c r="R2060" s="7" t="e">
        <f>IF(COUNTIFS(tblTeamSch[Team],tblTeamSch[[#This Row],[Team]],#REF!,1)&gt;1,"Y","")</f>
        <v>#REF!</v>
      </c>
      <c r="S2060" s="6">
        <f>INDEX([1]!tblLoc[Score],MATCH(INDEX([1]!tblOrg[Loc],MATCH(tblTeamSch[[#This Row],[Org]],[1]!tblOrg[Organization],0)),[1]!tblLoc[Loc],0))</f>
        <v>4</v>
      </c>
      <c r="T2060" s="6" t="e">
        <f>INDEX([1]!tblLoc[Score],MATCH(INDEX([1]!tblOrg[Loc],MATCH(#REF!,[1]!tblOrg[Abbr],0)),[1]!tblLoc[Loc],0))</f>
        <v>#REF!</v>
      </c>
      <c r="U2060" s="6">
        <f>IFERROR(INDEX([1]!tblLoc[Score],MATCH(INDEX([1]!tblOrg[Loc],MATCH(INDEX(FacList,MATCH(tblTeamSch[[#This Row],[Facility]],INDEX(FacList,,1),0),3),[1]!tblOrg[Org Num],0)),[1]!tblLoc[Loc],0)),"")</f>
        <v>4</v>
      </c>
      <c r="V2060" s="6">
        <f>IF(OR(tblTeamSch[[#This Row],[Court]]="",tblTeamSch[[#This Row],[Home]]&gt;0),0,IF(tblTeamSch[[#This Row],[Court]]&lt;10,0,IF(tblTeamSch[[#This Row],[Home Court]]=10,0,10)))</f>
        <v>0</v>
      </c>
      <c r="W2060" s="6" t="e">
        <f>COUNTIFS(tblTeamSch[Travel Score for Game],10,tblTeamSch[Home],0,#REF!,#REF!)</f>
        <v>#REF!</v>
      </c>
      <c r="X2060" s="6" t="str">
        <f>IFERROR(INDEX(tblTeamSch[Overall Travel Score],MATCH(tblTeamSch[[#This Row],[Opponent]],tblTeamSch[Team],0)),"")</f>
        <v/>
      </c>
      <c r="Y2060" s="6" cm="1">
        <f t="array" ref="Y2060">IF(Y2059="Num",1,IF(Y2059="","",IF(Y2059+1&gt;TotalNumRegGames*2,"",Y2059+1)))</f>
        <v>2059</v>
      </c>
    </row>
    <row r="2061" spans="1:25" ht="13.35" customHeight="1" x14ac:dyDescent="0.3">
      <c r="A2061" s="6" cm="1">
        <f t="array" ref="A20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332</v>
      </c>
      <c r="B2061" s="6" cm="1">
        <f t="array" ref="B20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1" s="6">
        <f>IFERROR(INDEX([1]!tblSchedule[Week Game Scheduled],MATCH(tblTeamSch[[#This Row],[Game Num]],[1]!tblSchedule[GameNum],0)),"")</f>
        <v>8</v>
      </c>
      <c r="D2061" s="6">
        <f>IFERROR(INDEX([1]!tblSchedule[Round],MATCH(tblTeamSch[[#This Row],[Game Num]],[1]!tblSchedule[GameNum],0)),"")</f>
        <v>6</v>
      </c>
      <c r="E2061" s="6">
        <f>IFERROR(INDEX([1]!tblSchedule[Rnd Sch],MATCH(tblTeamSch[[#This Row],[Game Num]],[1]!tblSchedule[GameNum],0)),"")</f>
        <v>6</v>
      </c>
      <c r="F2061" s="6" t="str">
        <f>IFERROR(INDEX([1]!tblSchedule[DLC],MATCH(tblTeamSch[[#This Row],[Game Num]],[1]!tblSchedule[GameNum],0)),"")</f>
        <v>6B2AA</v>
      </c>
      <c r="G2061" s="7" t="str">
        <f>IFERROR(INDEX([1]!tblSchedule[Facility],MATCH(tblTeamSch[[#This Row],[Game Num]],[1]!tblSchedule[GameNum],0)),"")</f>
        <v>Sacred Heart Model School Gym</v>
      </c>
      <c r="H2061" s="8">
        <f>IFERROR(INDEX([1]!tblSchedule[Game Date],MATCH(tblTeamSch[[#This Row],[Game Num]],[1]!tblSchedule[GameNum],0)),"")</f>
        <v>46046</v>
      </c>
      <c r="I2061" s="9">
        <f>IFERROR(INDEX([1]!tblSchedule[Game Time],MATCH(tblTeamSch[[#This Row],[Game Num]],[1]!tblSchedule[GameNum],0)),"")</f>
        <v>0.375</v>
      </c>
      <c r="J2061" s="10" t="str">
        <f>IFERROR(INDEX([1]!tblTeams[Organization],MATCH(tblTeamSch[[#This Row],[Team]],[1]!tblTeams[Team],0)),"")</f>
        <v>St. Patrick</v>
      </c>
      <c r="K2061" s="10" t="str">
        <f>IFERROR(INDEX([1]!tblOrg[Abbr],MATCH(tblTeamSch[[#This Row],[Org]],[1]!tblOrg[Organization],0)),"")</f>
        <v>Pat</v>
      </c>
      <c r="L2061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61" s="10" t="str">
        <f>IFERROR(INDEX(IF(tblTeamSch[[#This Row],[1vs2]]=1,[1]!tblSchedule[Team 2 Name],[1]!tblSchedule[Team 1 Name]),MATCH(tblTeamSch[[#This Row],[Game Num]],[1]!tblSchedule[GameNum],0)),"")</f>
        <v>Holy Trinity BB 5/6B #2</v>
      </c>
      <c r="N2061" s="6"/>
      <c r="O2061" s="6"/>
      <c r="P2061" s="6"/>
      <c r="Q2061" s="6">
        <f>INDEX([1]!tblSchedule[Home Game],MATCH(tblTeamSch[[#This Row],[Game Num]],[1]!tblSchedule[GameNum],0))</f>
        <v>0</v>
      </c>
      <c r="R2061" s="7" t="e">
        <f>IF(COUNTIFS(tblTeamSch[Team],tblTeamSch[[#This Row],[Team]],#REF!,1)&gt;1,"Y","")</f>
        <v>#REF!</v>
      </c>
      <c r="S2061" s="6">
        <f>INDEX([1]!tblLoc[Score],MATCH(INDEX([1]!tblOrg[Loc],MATCH(tblTeamSch[[#This Row],[Org]],[1]!tblOrg[Organization],0)),[1]!tblLoc[Loc],0))</f>
        <v>4</v>
      </c>
      <c r="T2061" s="6" t="e">
        <f>INDEX([1]!tblLoc[Score],MATCH(INDEX([1]!tblOrg[Loc],MATCH(#REF!,[1]!tblOrg[Abbr],0)),[1]!tblLoc[Loc],0))</f>
        <v>#REF!</v>
      </c>
      <c r="U2061" s="6">
        <f>IFERROR(INDEX([1]!tblLoc[Score],MATCH(INDEX([1]!tblOrg[Loc],MATCH(INDEX(FacList,MATCH(tblTeamSch[[#This Row],[Facility]],INDEX(FacList,,1),0),3),[1]!tblOrg[Org Num],0)),[1]!tblLoc[Loc],0)),"")</f>
        <v>0</v>
      </c>
      <c r="V2061" s="6">
        <f>IF(OR(tblTeamSch[[#This Row],[Court]]="",tblTeamSch[[#This Row],[Home]]&gt;0),0,IF(tblTeamSch[[#This Row],[Court]]&lt;10,0,IF(tblTeamSch[[#This Row],[Home Court]]=10,0,10)))</f>
        <v>0</v>
      </c>
      <c r="W2061" s="6" t="e">
        <f>COUNTIFS(tblTeamSch[Travel Score for Game],10,tblTeamSch[Home],0,#REF!,#REF!)</f>
        <v>#REF!</v>
      </c>
      <c r="X2061" s="6" t="str">
        <f>IFERROR(INDEX(tblTeamSch[Overall Travel Score],MATCH(tblTeamSch[[#This Row],[Opponent]],tblTeamSch[Team],0)),"")</f>
        <v/>
      </c>
      <c r="Y2061" s="6" cm="1">
        <f t="array" ref="Y2061">IF(Y2060="Num",1,IF(Y2060="","",IF(Y2060+1&gt;TotalNumRegGames*2,"",Y2060+1)))</f>
        <v>2060</v>
      </c>
    </row>
    <row r="2062" spans="1:25" ht="13.35" customHeight="1" x14ac:dyDescent="0.3">
      <c r="A2062" s="6" cm="1">
        <f t="array" ref="A20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337</v>
      </c>
      <c r="B2062" s="6" cm="1">
        <f t="array" ref="B20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2" s="6">
        <f>IFERROR(INDEX([1]!tblSchedule[Week Game Scheduled],MATCH(tblTeamSch[[#This Row],[Game Num]],[1]!tblSchedule[GameNum],0)),"")</f>
        <v>9</v>
      </c>
      <c r="D2062" s="6">
        <f>IFERROR(INDEX([1]!tblSchedule[Round],MATCH(tblTeamSch[[#This Row],[Game Num]],[1]!tblSchedule[GameNum],0)),"")</f>
        <v>7</v>
      </c>
      <c r="E2062" s="6">
        <f>IFERROR(INDEX([1]!tblSchedule[Rnd Sch],MATCH(tblTeamSch[[#This Row],[Game Num]],[1]!tblSchedule[GameNum],0)),"")</f>
        <v>7</v>
      </c>
      <c r="F2062" s="6" t="str">
        <f>IFERROR(INDEX([1]!tblSchedule[DLC],MATCH(tblTeamSch[[#This Row],[Game Num]],[1]!tblSchedule[GameNum],0)),"")</f>
        <v>6B2AA</v>
      </c>
      <c r="G2062" s="7" t="str">
        <f>IFERROR(INDEX([1]!tblSchedule[Facility],MATCH(tblTeamSch[[#This Row],[Game Num]],[1]!tblSchedule[GameNum],0)),"")</f>
        <v>St. Margaret Mary Gym</v>
      </c>
      <c r="H2062" s="8">
        <f>IFERROR(INDEX([1]!tblSchedule[Game Date],MATCH(tblTeamSch[[#This Row],[Game Num]],[1]!tblSchedule[GameNum],0)),"")</f>
        <v>46053</v>
      </c>
      <c r="I2062" s="9">
        <f>IFERROR(INDEX([1]!tblSchedule[Game Time],MATCH(tblTeamSch[[#This Row],[Game Num]],[1]!tblSchedule[GameNum],0)),"")</f>
        <v>0.625</v>
      </c>
      <c r="J2062" s="10" t="str">
        <f>IFERROR(INDEX([1]!tblTeams[Organization],MATCH(tblTeamSch[[#This Row],[Team]],[1]!tblTeams[Team],0)),"")</f>
        <v>St. Patrick</v>
      </c>
      <c r="K2062" s="10" t="str">
        <f>IFERROR(INDEX([1]!tblOrg[Abbr],MATCH(tblTeamSch[[#This Row],[Org]],[1]!tblOrg[Organization],0)),"")</f>
        <v>Pat</v>
      </c>
      <c r="L2062" s="10" t="str">
        <f>IFERROR(INDEX(IF(tblTeamSch[[#This Row],[1vs2]]=1,[1]!tblSchedule[Team 1 Name],[1]!tblSchedule[Team 2 Name]),MATCH(tblTeamSch[[#This Row],[Game Num]],[1]!tblSchedule[GameNum],0)),"")</f>
        <v>St Patrick BB 6Boys #2</v>
      </c>
      <c r="M2062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2062" s="6"/>
      <c r="O2062" s="6"/>
      <c r="P2062" s="6"/>
      <c r="Q2062" s="6">
        <f>INDEX([1]!tblSchedule[Home Game],MATCH(tblTeamSch[[#This Row],[Game Num]],[1]!tblSchedule[GameNum],0))</f>
        <v>1</v>
      </c>
      <c r="R2062" s="7" t="e">
        <f>IF(COUNTIFS(tblTeamSch[Team],tblTeamSch[[#This Row],[Team]],#REF!,1)&gt;1,"Y","")</f>
        <v>#REF!</v>
      </c>
      <c r="S2062" s="6">
        <f>INDEX([1]!tblLoc[Score],MATCH(INDEX([1]!tblOrg[Loc],MATCH(tblTeamSch[[#This Row],[Org]],[1]!tblOrg[Organization],0)),[1]!tblLoc[Loc],0))</f>
        <v>4</v>
      </c>
      <c r="T2062" s="6" t="e">
        <f>INDEX([1]!tblLoc[Score],MATCH(INDEX([1]!tblOrg[Loc],MATCH(#REF!,[1]!tblOrg[Abbr],0)),[1]!tblLoc[Loc],0))</f>
        <v>#REF!</v>
      </c>
      <c r="U2062" s="6">
        <f>IFERROR(INDEX([1]!tblLoc[Score],MATCH(INDEX([1]!tblOrg[Loc],MATCH(INDEX(FacList,MATCH(tblTeamSch[[#This Row],[Facility]],INDEX(FacList,,1),0),3),[1]!tblOrg[Org Num],0)),[1]!tblLoc[Loc],0)),"")</f>
        <v>0</v>
      </c>
      <c r="V2062" s="6">
        <f>IF(OR(tblTeamSch[[#This Row],[Court]]="",tblTeamSch[[#This Row],[Home]]&gt;0),0,IF(tblTeamSch[[#This Row],[Court]]&lt;10,0,IF(tblTeamSch[[#This Row],[Home Court]]=10,0,10)))</f>
        <v>0</v>
      </c>
      <c r="W2062" s="6" t="e">
        <f>COUNTIFS(tblTeamSch[Travel Score for Game],10,tblTeamSch[Home],0,#REF!,#REF!)</f>
        <v>#REF!</v>
      </c>
      <c r="X2062" s="6" t="str">
        <f>IFERROR(INDEX(tblTeamSch[Overall Travel Score],MATCH(tblTeamSch[[#This Row],[Opponent]],tblTeamSch[Team],0)),"")</f>
        <v/>
      </c>
      <c r="Y2062" s="6" cm="1">
        <f t="array" ref="Y2062">IF(Y2061="Num",1,IF(Y2061="","",IF(Y2061+1&gt;TotalNumRegGames*2,"",Y2061+1)))</f>
        <v>2061</v>
      </c>
    </row>
    <row r="2063" spans="1:25" ht="13.35" customHeight="1" x14ac:dyDescent="0.3">
      <c r="A2063" s="6" cm="1">
        <f t="array" ref="A20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374</v>
      </c>
      <c r="B2063" s="6" cm="1">
        <f t="array" ref="B20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63" s="6">
        <f>IFERROR(INDEX([1]!tblSchedule[Week Game Scheduled],MATCH(tblTeamSch[[#This Row],[Game Num]],[1]!tblSchedule[GameNum],0)),"")</f>
        <v>50</v>
      </c>
      <c r="D2063" s="6">
        <f>IFERROR(INDEX([1]!tblSchedule[Round],MATCH(tblTeamSch[[#This Row],[Game Num]],[1]!tblSchedule[GameNum],0)),"")</f>
        <v>1</v>
      </c>
      <c r="E2063" s="6">
        <f>IFERROR(INDEX([1]!tblSchedule[Rnd Sch],MATCH(tblTeamSch[[#This Row],[Game Num]],[1]!tblSchedule[GameNum],0)),"")</f>
        <v>1</v>
      </c>
      <c r="F2063" s="6" t="str">
        <f>IFERROR(INDEX([1]!tblSchedule[DLC],MATCH(tblTeamSch[[#This Row],[Game Num]],[1]!tblSchedule[GameNum],0)),"")</f>
        <v>6B3</v>
      </c>
      <c r="G2063" s="7" t="str">
        <f>IFERROR(INDEX([1]!tblSchedule[Facility],MATCH(tblTeamSch[[#This Row],[Game Num]],[1]!tblSchedule[GameNum],0)),"")</f>
        <v>St. Stephen Martyr Gym</v>
      </c>
      <c r="H2063" s="8">
        <f>IFERROR(INDEX([1]!tblSchedule[Game Date],MATCH(tblTeamSch[[#This Row],[Game Num]],[1]!tblSchedule[GameNum],0)),"")</f>
        <v>45998</v>
      </c>
      <c r="I2063" s="9">
        <f>IFERROR(INDEX([1]!tblSchedule[Game Time],MATCH(tblTeamSch[[#This Row],[Game Num]],[1]!tblSchedule[GameNum],0)),"")</f>
        <v>0.625</v>
      </c>
      <c r="J2063" s="10" t="str">
        <f>IFERROR(INDEX([1]!tblTeams[Organization],MATCH(tblTeamSch[[#This Row],[Team]],[1]!tblTeams[Team],0)),"")</f>
        <v>St. Patrick</v>
      </c>
      <c r="K2063" s="10" t="str">
        <f>IFERROR(INDEX([1]!tblOrg[Abbr],MATCH(tblTeamSch[[#This Row],[Org]],[1]!tblOrg[Organization],0)),"")</f>
        <v>Pat</v>
      </c>
      <c r="L2063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3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2063" s="6"/>
      <c r="O2063" s="6"/>
      <c r="P2063" s="6"/>
      <c r="Q2063" s="6">
        <f>INDEX([1]!tblSchedule[Home Game],MATCH(tblTeamSch[[#This Row],[Game Num]],[1]!tblSchedule[GameNum],0))</f>
        <v>0</v>
      </c>
      <c r="R2063" s="7" t="e">
        <f>IF(COUNTIFS(tblTeamSch[Team],tblTeamSch[[#This Row],[Team]],#REF!,1)&gt;1,"Y","")</f>
        <v>#REF!</v>
      </c>
      <c r="S2063" s="6">
        <f>INDEX([1]!tblLoc[Score],MATCH(INDEX([1]!tblOrg[Loc],MATCH(tblTeamSch[[#This Row],[Org]],[1]!tblOrg[Organization],0)),[1]!tblLoc[Loc],0))</f>
        <v>4</v>
      </c>
      <c r="T2063" s="6" t="e">
        <f>INDEX([1]!tblLoc[Score],MATCH(INDEX([1]!tblOrg[Loc],MATCH(#REF!,[1]!tblOrg[Abbr],0)),[1]!tblLoc[Loc],0))</f>
        <v>#REF!</v>
      </c>
      <c r="U2063" s="6">
        <f>IFERROR(INDEX([1]!tblLoc[Score],MATCH(INDEX([1]!tblOrg[Loc],MATCH(INDEX(FacList,MATCH(tblTeamSch[[#This Row],[Facility]],INDEX(FacList,,1),0),3),[1]!tblOrg[Org Num],0)),[1]!tblLoc[Loc],0)),"")</f>
        <v>0</v>
      </c>
      <c r="V2063" s="6">
        <f>IF(OR(tblTeamSch[[#This Row],[Court]]="",tblTeamSch[[#This Row],[Home]]&gt;0),0,IF(tblTeamSch[[#This Row],[Court]]&lt;10,0,IF(tblTeamSch[[#This Row],[Home Court]]=10,0,10)))</f>
        <v>0</v>
      </c>
      <c r="W2063" s="6" t="e">
        <f>COUNTIFS(tblTeamSch[Travel Score for Game],10,tblTeamSch[Home],0,#REF!,#REF!)</f>
        <v>#REF!</v>
      </c>
      <c r="X2063" s="6" t="str">
        <f>IFERROR(INDEX(tblTeamSch[Overall Travel Score],MATCH(tblTeamSch[[#This Row],[Opponent]],tblTeamSch[Team],0)),"")</f>
        <v/>
      </c>
      <c r="Y2063" s="6" cm="1">
        <f t="array" ref="Y2063">IF(Y2062="Num",1,IF(Y2062="","",IF(Y2062+1&gt;TotalNumRegGames*2,"",Y2062+1)))</f>
        <v>2062</v>
      </c>
    </row>
    <row r="2064" spans="1:25" ht="13.35" customHeight="1" x14ac:dyDescent="0.3">
      <c r="A2064" s="6" cm="1">
        <f t="array" ref="A20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393</v>
      </c>
      <c r="B2064" s="6" cm="1">
        <f t="array" ref="B20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64" s="6">
        <f>IFERROR(INDEX([1]!tblSchedule[Week Game Scheduled],MATCH(tblTeamSch[[#This Row],[Game Num]],[1]!tblSchedule[GameNum],0)),"")</f>
        <v>50</v>
      </c>
      <c r="D2064" s="6">
        <f>IFERROR(INDEX([1]!tblSchedule[Round],MATCH(tblTeamSch[[#This Row],[Game Num]],[1]!tblSchedule[GameNum],0)),"")</f>
        <v>2</v>
      </c>
      <c r="E2064" s="6">
        <f>IFERROR(INDEX([1]!tblSchedule[Rnd Sch],MATCH(tblTeamSch[[#This Row],[Game Num]],[1]!tblSchedule[GameNum],0)),"")</f>
        <v>2</v>
      </c>
      <c r="F2064" s="6" t="str">
        <f>IFERROR(INDEX([1]!tblSchedule[DLC],MATCH(tblTeamSch[[#This Row],[Game Num]],[1]!tblSchedule[GameNum],0)),"")</f>
        <v>6B3</v>
      </c>
      <c r="G2064" s="7" t="str">
        <f>IFERROR(INDEX([1]!tblSchedule[Facility],MATCH(tblTeamSch[[#This Row],[Game Num]],[1]!tblSchedule[GameNum],0)),"")</f>
        <v>St. Patrick's Celtic Center</v>
      </c>
      <c r="H2064" s="8">
        <f>IFERROR(INDEX([1]!tblSchedule[Game Date],MATCH(tblTeamSch[[#This Row],[Game Num]],[1]!tblSchedule[GameNum],0)),"")</f>
        <v>46004</v>
      </c>
      <c r="I2064" s="9">
        <f>IFERROR(INDEX([1]!tblSchedule[Game Time],MATCH(tblTeamSch[[#This Row],[Game Num]],[1]!tblSchedule[GameNum],0)),"")</f>
        <v>0.45833333333333331</v>
      </c>
      <c r="J2064" s="10" t="str">
        <f>IFERROR(INDEX([1]!tblTeams[Organization],MATCH(tblTeamSch[[#This Row],[Team]],[1]!tblTeams[Team],0)),"")</f>
        <v>St. Patrick</v>
      </c>
      <c r="K2064" s="10" t="str">
        <f>IFERROR(INDEX([1]!tblOrg[Abbr],MATCH(tblTeamSch[[#This Row],[Org]],[1]!tblOrg[Organization],0)),"")</f>
        <v>Pat</v>
      </c>
      <c r="L2064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4" s="10" t="str">
        <f>IFERROR(INDEX(IF(tblTeamSch[[#This Row],[1vs2]]=1,[1]!tblSchedule[Team 2 Name],[1]!tblSchedule[Team 1 Name]),MATCH(tblTeamSch[[#This Row],[Game Num]],[1]!tblSchedule[GameNum],0)),"")</f>
        <v>Holy Trinity BB 5/6B #3 White</v>
      </c>
      <c r="N2064" s="6"/>
      <c r="O2064" s="6"/>
      <c r="P2064" s="6"/>
      <c r="Q2064" s="6">
        <f>INDEX([1]!tblSchedule[Home Game],MATCH(tblTeamSch[[#This Row],[Game Num]],[1]!tblSchedule[GameNum],0))</f>
        <v>1</v>
      </c>
      <c r="R2064" s="7" t="e">
        <f>IF(COUNTIFS(tblTeamSch[Team],tblTeamSch[[#This Row],[Team]],#REF!,1)&gt;1,"Y","")</f>
        <v>#REF!</v>
      </c>
      <c r="S2064" s="6">
        <f>INDEX([1]!tblLoc[Score],MATCH(INDEX([1]!tblOrg[Loc],MATCH(tblTeamSch[[#This Row],[Org]],[1]!tblOrg[Organization],0)),[1]!tblLoc[Loc],0))</f>
        <v>4</v>
      </c>
      <c r="T2064" s="6" t="e">
        <f>INDEX([1]!tblLoc[Score],MATCH(INDEX([1]!tblOrg[Loc],MATCH(#REF!,[1]!tblOrg[Abbr],0)),[1]!tblLoc[Loc],0))</f>
        <v>#REF!</v>
      </c>
      <c r="U2064" s="6">
        <f>IFERROR(INDEX([1]!tblLoc[Score],MATCH(INDEX([1]!tblOrg[Loc],MATCH(INDEX(FacList,MATCH(tblTeamSch[[#This Row],[Facility]],INDEX(FacList,,1),0),3),[1]!tblOrg[Org Num],0)),[1]!tblLoc[Loc],0)),"")</f>
        <v>4</v>
      </c>
      <c r="V2064" s="6">
        <f>IF(OR(tblTeamSch[[#This Row],[Court]]="",tblTeamSch[[#This Row],[Home]]&gt;0),0,IF(tblTeamSch[[#This Row],[Court]]&lt;10,0,IF(tblTeamSch[[#This Row],[Home Court]]=10,0,10)))</f>
        <v>0</v>
      </c>
      <c r="W2064" s="6" t="e">
        <f>COUNTIFS(tblTeamSch[Travel Score for Game],10,tblTeamSch[Home],0,#REF!,#REF!)</f>
        <v>#REF!</v>
      </c>
      <c r="X2064" s="6" t="str">
        <f>IFERROR(INDEX(tblTeamSch[Overall Travel Score],MATCH(tblTeamSch[[#This Row],[Opponent]],tblTeamSch[Team],0)),"")</f>
        <v/>
      </c>
      <c r="Y2064" s="6" cm="1">
        <f t="array" ref="Y2064">IF(Y2063="Num",1,IF(Y2063="","",IF(Y2063+1&gt;TotalNumRegGames*2,"",Y2063+1)))</f>
        <v>2063</v>
      </c>
    </row>
    <row r="2065" spans="1:25" ht="13.35" customHeight="1" x14ac:dyDescent="0.3">
      <c r="A2065" s="6" cm="1">
        <f t="array" ref="A20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399</v>
      </c>
      <c r="B2065" s="6" cm="1">
        <f t="array" ref="B20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65" s="6">
        <f>IFERROR(INDEX([1]!tblSchedule[Week Game Scheduled],MATCH(tblTeamSch[[#This Row],[Game Num]],[1]!tblSchedule[GameNum],0)),"")</f>
        <v>6</v>
      </c>
      <c r="D2065" s="6">
        <f>IFERROR(INDEX([1]!tblSchedule[Round],MATCH(tblTeamSch[[#This Row],[Game Num]],[1]!tblSchedule[GameNum],0)),"")</f>
        <v>3</v>
      </c>
      <c r="E2065" s="6">
        <f>IFERROR(INDEX([1]!tblSchedule[Rnd Sch],MATCH(tblTeamSch[[#This Row],[Game Num]],[1]!tblSchedule[GameNum],0)),"")</f>
        <v>3</v>
      </c>
      <c r="F2065" s="6" t="str">
        <f>IFERROR(INDEX([1]!tblSchedule[DLC],MATCH(tblTeamSch[[#This Row],[Game Num]],[1]!tblSchedule[GameNum],0)),"")</f>
        <v>6B3</v>
      </c>
      <c r="G2065" s="7" t="str">
        <f>IFERROR(INDEX([1]!tblSchedule[Facility],MATCH(tblTeamSch[[#This Row],[Game Num]],[1]!tblSchedule[GameNum],0)),"")</f>
        <v>Mary Queen of Peace</v>
      </c>
      <c r="H2065" s="8">
        <f>IFERROR(INDEX([1]!tblSchedule[Game Date],MATCH(tblTeamSch[[#This Row],[Game Num]],[1]!tblSchedule[GameNum],0)),"")</f>
        <v>46026</v>
      </c>
      <c r="I2065" s="9">
        <f>IFERROR(INDEX([1]!tblSchedule[Game Time],MATCH(tblTeamSch[[#This Row],[Game Num]],[1]!tblSchedule[GameNum],0)),"")</f>
        <v>0.625</v>
      </c>
      <c r="J2065" s="10" t="str">
        <f>IFERROR(INDEX([1]!tblTeams[Organization],MATCH(tblTeamSch[[#This Row],[Team]],[1]!tblTeams[Team],0)),"")</f>
        <v>St. Patrick</v>
      </c>
      <c r="K2065" s="10" t="str">
        <f>IFERROR(INDEX([1]!tblOrg[Abbr],MATCH(tblTeamSch[[#This Row],[Org]],[1]!tblOrg[Organization],0)),"")</f>
        <v>Pat</v>
      </c>
      <c r="L2065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5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2065" s="6"/>
      <c r="O2065" s="6"/>
      <c r="P2065" s="6"/>
      <c r="Q2065" s="6">
        <f>INDEX([1]!tblSchedule[Home Game],MATCH(tblTeamSch[[#This Row],[Game Num]],[1]!tblSchedule[GameNum],0))</f>
        <v>0</v>
      </c>
      <c r="R2065" s="7" t="e">
        <f>IF(COUNTIFS(tblTeamSch[Team],tblTeamSch[[#This Row],[Team]],#REF!,1)&gt;1,"Y","")</f>
        <v>#REF!</v>
      </c>
      <c r="S2065" s="6">
        <f>INDEX([1]!tblLoc[Score],MATCH(INDEX([1]!tblOrg[Loc],MATCH(tblTeamSch[[#This Row],[Org]],[1]!tblOrg[Organization],0)),[1]!tblLoc[Loc],0))</f>
        <v>4</v>
      </c>
      <c r="T2065" s="6" t="e">
        <f>INDEX([1]!tblLoc[Score],MATCH(INDEX([1]!tblOrg[Loc],MATCH(#REF!,[1]!tblOrg[Abbr],0)),[1]!tblLoc[Loc],0))</f>
        <v>#REF!</v>
      </c>
      <c r="U2065" s="6">
        <f>IFERROR(INDEX([1]!tblLoc[Score],MATCH(INDEX([1]!tblOrg[Loc],MATCH(INDEX(FacList,MATCH(tblTeamSch[[#This Row],[Facility]],INDEX(FacList,,1),0),3),[1]!tblOrg[Org Num],0)),[1]!tblLoc[Loc],0)),"")</f>
        <v>10</v>
      </c>
      <c r="V2065" s="6">
        <f>IF(OR(tblTeamSch[[#This Row],[Court]]="",tblTeamSch[[#This Row],[Home]]&gt;0),0,IF(tblTeamSch[[#This Row],[Court]]&lt;10,0,IF(tblTeamSch[[#This Row],[Home Court]]=10,0,10)))</f>
        <v>10</v>
      </c>
      <c r="W2065" s="6" t="e">
        <f>COUNTIFS(tblTeamSch[Travel Score for Game],10,tblTeamSch[Home],0,#REF!,#REF!)</f>
        <v>#REF!</v>
      </c>
      <c r="X2065" s="6" t="str">
        <f>IFERROR(INDEX(tblTeamSch[Overall Travel Score],MATCH(tblTeamSch[[#This Row],[Opponent]],tblTeamSch[Team],0)),"")</f>
        <v/>
      </c>
      <c r="Y2065" s="6" cm="1">
        <f t="array" ref="Y2065">IF(Y2064="Num",1,IF(Y2064="","",IF(Y2064+1&gt;TotalNumRegGames*2,"",Y2064+1)))</f>
        <v>2064</v>
      </c>
    </row>
    <row r="2066" spans="1:25" ht="13.35" customHeight="1" x14ac:dyDescent="0.3">
      <c r="A2066" s="6" cm="1">
        <f t="array" ref="A20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413</v>
      </c>
      <c r="B2066" s="6" cm="1">
        <f t="array" ref="B20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6" s="6">
        <f>IFERROR(INDEX([1]!tblSchedule[Week Game Scheduled],MATCH(tblTeamSch[[#This Row],[Game Num]],[1]!tblSchedule[GameNum],0)),"")</f>
        <v>7</v>
      </c>
      <c r="D2066" s="6">
        <f>IFERROR(INDEX([1]!tblSchedule[Round],MATCH(tblTeamSch[[#This Row],[Game Num]],[1]!tblSchedule[GameNum],0)),"")</f>
        <v>4</v>
      </c>
      <c r="E2066" s="6">
        <f>IFERROR(INDEX([1]!tblSchedule[Rnd Sch],MATCH(tblTeamSch[[#This Row],[Game Num]],[1]!tblSchedule[GameNum],0)),"")</f>
        <v>4</v>
      </c>
      <c r="F2066" s="6" t="str">
        <f>IFERROR(INDEX([1]!tblSchedule[DLC],MATCH(tblTeamSch[[#This Row],[Game Num]],[1]!tblSchedule[GameNum],0)),"")</f>
        <v>6B3</v>
      </c>
      <c r="G2066" s="7" t="str">
        <f>IFERROR(INDEX([1]!tblSchedule[Facility],MATCH(tblTeamSch[[#This Row],[Game Num]],[1]!tblSchedule[GameNum],0)),"")</f>
        <v>Mary Queen of Peace</v>
      </c>
      <c r="H2066" s="8">
        <f>IFERROR(INDEX([1]!tblSchedule[Game Date],MATCH(tblTeamSch[[#This Row],[Game Num]],[1]!tblSchedule[GameNum],0)),"")</f>
        <v>46033</v>
      </c>
      <c r="I2066" s="9">
        <f>IFERROR(INDEX([1]!tblSchedule[Game Time],MATCH(tblTeamSch[[#This Row],[Game Num]],[1]!tblSchedule[GameNum],0)),"")</f>
        <v>0.625</v>
      </c>
      <c r="J2066" s="10" t="str">
        <f>IFERROR(INDEX([1]!tblTeams[Organization],MATCH(tblTeamSch[[#This Row],[Team]],[1]!tblTeams[Team],0)),"")</f>
        <v>St. Patrick</v>
      </c>
      <c r="K2066" s="10" t="str">
        <f>IFERROR(INDEX([1]!tblOrg[Abbr],MATCH(tblTeamSch[[#This Row],[Org]],[1]!tblOrg[Organization],0)),"")</f>
        <v>Pat</v>
      </c>
      <c r="L2066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6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2066" s="6"/>
      <c r="O2066" s="6"/>
      <c r="P2066" s="6"/>
      <c r="Q2066" s="6">
        <f>INDEX([1]!tblSchedule[Home Game],MATCH(tblTeamSch[[#This Row],[Game Num]],[1]!tblSchedule[GameNum],0))</f>
        <v>1</v>
      </c>
      <c r="R2066" s="7" t="e">
        <f>IF(COUNTIFS(tblTeamSch[Team],tblTeamSch[[#This Row],[Team]],#REF!,1)&gt;1,"Y","")</f>
        <v>#REF!</v>
      </c>
      <c r="S2066" s="6">
        <f>INDEX([1]!tblLoc[Score],MATCH(INDEX([1]!tblOrg[Loc],MATCH(tblTeamSch[[#This Row],[Org]],[1]!tblOrg[Organization],0)),[1]!tblLoc[Loc],0))</f>
        <v>4</v>
      </c>
      <c r="T2066" s="6" t="e">
        <f>INDEX([1]!tblLoc[Score],MATCH(INDEX([1]!tblOrg[Loc],MATCH(#REF!,[1]!tblOrg[Abbr],0)),[1]!tblLoc[Loc],0))</f>
        <v>#REF!</v>
      </c>
      <c r="U2066" s="6">
        <f>IFERROR(INDEX([1]!tblLoc[Score],MATCH(INDEX([1]!tblOrg[Loc],MATCH(INDEX(FacList,MATCH(tblTeamSch[[#This Row],[Facility]],INDEX(FacList,,1),0),3),[1]!tblOrg[Org Num],0)),[1]!tblLoc[Loc],0)),"")</f>
        <v>10</v>
      </c>
      <c r="V2066" s="6">
        <f>IF(OR(tblTeamSch[[#This Row],[Court]]="",tblTeamSch[[#This Row],[Home]]&gt;0),0,IF(tblTeamSch[[#This Row],[Court]]&lt;10,0,IF(tblTeamSch[[#This Row],[Home Court]]=10,0,10)))</f>
        <v>0</v>
      </c>
      <c r="W2066" s="6" t="e">
        <f>COUNTIFS(tblTeamSch[Travel Score for Game],10,tblTeamSch[Home],0,#REF!,#REF!)</f>
        <v>#REF!</v>
      </c>
      <c r="X2066" s="6" t="str">
        <f>IFERROR(INDEX(tblTeamSch[Overall Travel Score],MATCH(tblTeamSch[[#This Row],[Opponent]],tblTeamSch[Team],0)),"")</f>
        <v/>
      </c>
      <c r="Y2066" s="6" cm="1">
        <f t="array" ref="Y2066">IF(Y2065="Num",1,IF(Y2065="","",IF(Y2065+1&gt;TotalNumRegGames*2,"",Y2065+1)))</f>
        <v>2065</v>
      </c>
    </row>
    <row r="2067" spans="1:25" ht="13.35" customHeight="1" x14ac:dyDescent="0.3">
      <c r="A2067" s="6" cm="1">
        <f t="array" ref="A20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425</v>
      </c>
      <c r="B2067" s="6" cm="1">
        <f t="array" ref="B20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7" s="6">
        <f>IFERROR(INDEX([1]!tblSchedule[Week Game Scheduled],MATCH(tblTeamSch[[#This Row],[Game Num]],[1]!tblSchedule[GameNum],0)),"")</f>
        <v>8</v>
      </c>
      <c r="D2067" s="6">
        <f>IFERROR(INDEX([1]!tblSchedule[Round],MATCH(tblTeamSch[[#This Row],[Game Num]],[1]!tblSchedule[GameNum],0)),"")</f>
        <v>5</v>
      </c>
      <c r="E2067" s="6">
        <f>IFERROR(INDEX([1]!tblSchedule[Rnd Sch],MATCH(tblTeamSch[[#This Row],[Game Num]],[1]!tblSchedule[GameNum],0)),"")</f>
        <v>5</v>
      </c>
      <c r="F2067" s="6" t="str">
        <f>IFERROR(INDEX([1]!tblSchedule[DLC],MATCH(tblTeamSch[[#This Row],[Game Num]],[1]!tblSchedule[GameNum],0)),"")</f>
        <v>6B3</v>
      </c>
      <c r="G2067" s="7" t="str">
        <f>IFERROR(INDEX([1]!tblSchedule[Facility],MATCH(tblTeamSch[[#This Row],[Game Num]],[1]!tblSchedule[GameNum],0)),"")</f>
        <v>Saint Andrew Academy Gym</v>
      </c>
      <c r="H2067" s="8">
        <f>IFERROR(INDEX([1]!tblSchedule[Game Date],MATCH(tblTeamSch[[#This Row],[Game Num]],[1]!tblSchedule[GameNum],0)),"")</f>
        <v>46040</v>
      </c>
      <c r="I2067" s="9">
        <f>IFERROR(INDEX([1]!tblSchedule[Game Time],MATCH(tblTeamSch[[#This Row],[Game Num]],[1]!tblSchedule[GameNum],0)),"")</f>
        <v>0.58333333333333337</v>
      </c>
      <c r="J2067" s="10" t="str">
        <f>IFERROR(INDEX([1]!tblTeams[Organization],MATCH(tblTeamSch[[#This Row],[Team]],[1]!tblTeams[Team],0)),"")</f>
        <v>St. Patrick</v>
      </c>
      <c r="K2067" s="10" t="str">
        <f>IFERROR(INDEX([1]!tblOrg[Abbr],MATCH(tblTeamSch[[#This Row],[Org]],[1]!tblOrg[Organization],0)),"")</f>
        <v>Pat</v>
      </c>
      <c r="L2067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7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2067" s="6"/>
      <c r="O2067" s="6"/>
      <c r="P2067" s="6"/>
      <c r="Q2067" s="6">
        <f>INDEX([1]!tblSchedule[Home Game],MATCH(tblTeamSch[[#This Row],[Game Num]],[1]!tblSchedule[GameNum],0))</f>
        <v>0</v>
      </c>
      <c r="R2067" s="7" t="e">
        <f>IF(COUNTIFS(tblTeamSch[Team],tblTeamSch[[#This Row],[Team]],#REF!,1)&gt;1,"Y","")</f>
        <v>#REF!</v>
      </c>
      <c r="S2067" s="6">
        <f>INDEX([1]!tblLoc[Score],MATCH(INDEX([1]!tblOrg[Loc],MATCH(tblTeamSch[[#This Row],[Org]],[1]!tblOrg[Organization],0)),[1]!tblLoc[Loc],0))</f>
        <v>4</v>
      </c>
      <c r="T2067" s="6" t="e">
        <f>INDEX([1]!tblLoc[Score],MATCH(INDEX([1]!tblOrg[Loc],MATCH(#REF!,[1]!tblOrg[Abbr],0)),[1]!tblLoc[Loc],0))</f>
        <v>#REF!</v>
      </c>
      <c r="U2067" s="6">
        <f>IFERROR(INDEX([1]!tblLoc[Score],MATCH(INDEX([1]!tblOrg[Loc],MATCH(INDEX(FacList,MATCH(tblTeamSch[[#This Row],[Facility]],INDEX(FacList,,1),0),3),[1]!tblOrg[Org Num],0)),[1]!tblLoc[Loc],0)),"")</f>
        <v>10</v>
      </c>
      <c r="V2067" s="6">
        <f>IF(OR(tblTeamSch[[#This Row],[Court]]="",tblTeamSch[[#This Row],[Home]]&gt;0),0,IF(tblTeamSch[[#This Row],[Court]]&lt;10,0,IF(tblTeamSch[[#This Row],[Home Court]]=10,0,10)))</f>
        <v>10</v>
      </c>
      <c r="W2067" s="6" t="e">
        <f>COUNTIFS(tblTeamSch[Travel Score for Game],10,tblTeamSch[Home],0,#REF!,#REF!)</f>
        <v>#REF!</v>
      </c>
      <c r="X2067" s="6" t="str">
        <f>IFERROR(INDEX(tblTeamSch[Overall Travel Score],MATCH(tblTeamSch[[#This Row],[Opponent]],tblTeamSch[Team],0)),"")</f>
        <v/>
      </c>
      <c r="Y2067" s="6" cm="1">
        <f t="array" ref="Y2067">IF(Y2066="Num",1,IF(Y2066="","",IF(Y2066+1&gt;TotalNumRegGames*2,"",Y2066+1)))</f>
        <v>2066</v>
      </c>
    </row>
    <row r="2068" spans="1:25" ht="13.35" customHeight="1" x14ac:dyDescent="0.3">
      <c r="A2068" s="6" cm="1">
        <f t="array" ref="A20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437</v>
      </c>
      <c r="B2068" s="6" cm="1">
        <f t="array" ref="B20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8" s="6">
        <f>IFERROR(INDEX([1]!tblSchedule[Week Game Scheduled],MATCH(tblTeamSch[[#This Row],[Game Num]],[1]!tblSchedule[GameNum],0)),"")</f>
        <v>9</v>
      </c>
      <c r="D2068" s="6">
        <f>IFERROR(INDEX([1]!tblSchedule[Round],MATCH(tblTeamSch[[#This Row],[Game Num]],[1]!tblSchedule[GameNum],0)),"")</f>
        <v>6</v>
      </c>
      <c r="E2068" s="6">
        <f>IFERROR(INDEX([1]!tblSchedule[Rnd Sch],MATCH(tblTeamSch[[#This Row],[Game Num]],[1]!tblSchedule[GameNum],0)),"")</f>
        <v>6</v>
      </c>
      <c r="F2068" s="6" t="str">
        <f>IFERROR(INDEX([1]!tblSchedule[DLC],MATCH(tblTeamSch[[#This Row],[Game Num]],[1]!tblSchedule[GameNum],0)),"")</f>
        <v>6B3</v>
      </c>
      <c r="G2068" s="7" t="str">
        <f>IFERROR(INDEX([1]!tblSchedule[Facility],MATCH(tblTeamSch[[#This Row],[Game Num]],[1]!tblSchedule[GameNum],0)),"")</f>
        <v>St. Agnes Gym</v>
      </c>
      <c r="H2068" s="8">
        <f>IFERROR(INDEX([1]!tblSchedule[Game Date],MATCH(tblTeamSch[[#This Row],[Game Num]],[1]!tblSchedule[GameNum],0)),"")</f>
        <v>46047</v>
      </c>
      <c r="I2068" s="9">
        <f>IFERROR(INDEX([1]!tblSchedule[Game Time],MATCH(tblTeamSch[[#This Row],[Game Num]],[1]!tblSchedule[GameNum],0)),"")</f>
        <v>0.58333333333333337</v>
      </c>
      <c r="J2068" s="10" t="str">
        <f>IFERROR(INDEX([1]!tblTeams[Organization],MATCH(tblTeamSch[[#This Row],[Team]],[1]!tblTeams[Team],0)),"")</f>
        <v>St. Patrick</v>
      </c>
      <c r="K2068" s="10" t="str">
        <f>IFERROR(INDEX([1]!tblOrg[Abbr],MATCH(tblTeamSch[[#This Row],[Org]],[1]!tblOrg[Organization],0)),"")</f>
        <v>Pat</v>
      </c>
      <c r="L2068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8" s="10" t="str">
        <f>IFERROR(INDEX(IF(tblTeamSch[[#This Row],[1vs2]]=1,[1]!tblSchedule[Team 2 Name],[1]!tblSchedule[Team 1 Name]),MATCH(tblTeamSch[[#This Row],[Game Num]],[1]!tblSchedule[GameNum],0)),"")</f>
        <v>St Agnes BB 6B#4</v>
      </c>
      <c r="N2068" s="6"/>
      <c r="O2068" s="6"/>
      <c r="P2068" s="6"/>
      <c r="Q2068" s="6">
        <f>INDEX([1]!tblSchedule[Home Game],MATCH(tblTeamSch[[#This Row],[Game Num]],[1]!tblSchedule[GameNum],0))</f>
        <v>1</v>
      </c>
      <c r="R2068" s="7" t="e">
        <f>IF(COUNTIFS(tblTeamSch[Team],tblTeamSch[[#This Row],[Team]],#REF!,1)&gt;1,"Y","")</f>
        <v>#REF!</v>
      </c>
      <c r="S2068" s="6">
        <f>INDEX([1]!tblLoc[Score],MATCH(INDEX([1]!tblOrg[Loc],MATCH(tblTeamSch[[#This Row],[Org]],[1]!tblOrg[Organization],0)),[1]!tblLoc[Loc],0))</f>
        <v>4</v>
      </c>
      <c r="T2068" s="6" t="e">
        <f>INDEX([1]!tblLoc[Score],MATCH(INDEX([1]!tblOrg[Loc],MATCH(#REF!,[1]!tblOrg[Abbr],0)),[1]!tblLoc[Loc],0))</f>
        <v>#REF!</v>
      </c>
      <c r="U2068" s="6">
        <f>IFERROR(INDEX([1]!tblLoc[Score],MATCH(INDEX([1]!tblOrg[Loc],MATCH(INDEX(FacList,MATCH(tblTeamSch[[#This Row],[Facility]],INDEX(FacList,,1),0),3),[1]!tblOrg[Org Num],0)),[1]!tblLoc[Loc],0)),"")</f>
        <v>0</v>
      </c>
      <c r="V2068" s="6">
        <f>IF(OR(tblTeamSch[[#This Row],[Court]]="",tblTeamSch[[#This Row],[Home]]&gt;0),0,IF(tblTeamSch[[#This Row],[Court]]&lt;10,0,IF(tblTeamSch[[#This Row],[Home Court]]=10,0,10)))</f>
        <v>0</v>
      </c>
      <c r="W2068" s="6" t="e">
        <f>COUNTIFS(tblTeamSch[Travel Score for Game],10,tblTeamSch[Home],0,#REF!,#REF!)</f>
        <v>#REF!</v>
      </c>
      <c r="X2068" s="6" t="str">
        <f>IFERROR(INDEX(tblTeamSch[Overall Travel Score],MATCH(tblTeamSch[[#This Row],[Opponent]],tblTeamSch[Team],0)),"")</f>
        <v/>
      </c>
      <c r="Y2068" s="6" cm="1">
        <f t="array" ref="Y2068">IF(Y2067="Num",1,IF(Y2067="","",IF(Y2067+1&gt;TotalNumRegGames*2,"",Y2067+1)))</f>
        <v>2067</v>
      </c>
    </row>
    <row r="2069" spans="1:25" ht="13.35" customHeight="1" x14ac:dyDescent="0.3">
      <c r="A2069" s="6" cm="1">
        <f t="array" ref="A20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449</v>
      </c>
      <c r="B2069" s="6" cm="1">
        <f t="array" ref="B20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69" s="6">
        <f>IFERROR(INDEX([1]!tblSchedule[Week Game Scheduled],MATCH(tblTeamSch[[#This Row],[Game Num]],[1]!tblSchedule[GameNum],0)),"")</f>
        <v>10</v>
      </c>
      <c r="D2069" s="6">
        <f>IFERROR(INDEX([1]!tblSchedule[Round],MATCH(tblTeamSch[[#This Row],[Game Num]],[1]!tblSchedule[GameNum],0)),"")</f>
        <v>7</v>
      </c>
      <c r="E2069" s="6">
        <f>IFERROR(INDEX([1]!tblSchedule[Rnd Sch],MATCH(tblTeamSch[[#This Row],[Game Num]],[1]!tblSchedule[GameNum],0)),"")</f>
        <v>7</v>
      </c>
      <c r="F2069" s="6" t="str">
        <f>IFERROR(INDEX([1]!tblSchedule[DLC],MATCH(tblTeamSch[[#This Row],[Game Num]],[1]!tblSchedule[GameNum],0)),"")</f>
        <v>6B3</v>
      </c>
      <c r="G2069" s="7" t="str">
        <f>IFERROR(INDEX([1]!tblSchedule[Facility],MATCH(tblTeamSch[[#This Row],[Game Num]],[1]!tblSchedule[GameNum],0)),"")</f>
        <v>St. Margaret Mary PAC (smaller gym)</v>
      </c>
      <c r="H2069" s="8">
        <f>IFERROR(INDEX([1]!tblSchedule[Game Date],MATCH(tblTeamSch[[#This Row],[Game Num]],[1]!tblSchedule[GameNum],0)),"")</f>
        <v>46054</v>
      </c>
      <c r="I2069" s="9">
        <f>IFERROR(INDEX([1]!tblSchedule[Game Time],MATCH(tblTeamSch[[#This Row],[Game Num]],[1]!tblSchedule[GameNum],0)),"")</f>
        <v>0.5625</v>
      </c>
      <c r="J2069" s="10" t="str">
        <f>IFERROR(INDEX([1]!tblTeams[Organization],MATCH(tblTeamSch[[#This Row],[Team]],[1]!tblTeams[Team],0)),"")</f>
        <v>St. Patrick</v>
      </c>
      <c r="K2069" s="10" t="str">
        <f>IFERROR(INDEX([1]!tblOrg[Abbr],MATCH(tblTeamSch[[#This Row],[Org]],[1]!tblOrg[Organization],0)),"")</f>
        <v>Pat</v>
      </c>
      <c r="L2069" s="10" t="str">
        <f>IFERROR(INDEX(IF(tblTeamSch[[#This Row],[1vs2]]=1,[1]!tblSchedule[Team 1 Name],[1]!tblSchedule[Team 2 Name]),MATCH(tblTeamSch[[#This Row],[Game Num]],[1]!tblSchedule[GameNum],0)),"")</f>
        <v>St Patrick BB 6Boys #3</v>
      </c>
      <c r="M2069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2069" s="6"/>
      <c r="O2069" s="6"/>
      <c r="P2069" s="6"/>
      <c r="Q2069" s="6">
        <f>INDEX([1]!tblSchedule[Home Game],MATCH(tblTeamSch[[#This Row],[Game Num]],[1]!tblSchedule[GameNum],0))</f>
        <v>0</v>
      </c>
      <c r="R2069" s="7" t="e">
        <f>IF(COUNTIFS(tblTeamSch[Team],tblTeamSch[[#This Row],[Team]],#REF!,1)&gt;1,"Y","")</f>
        <v>#REF!</v>
      </c>
      <c r="S2069" s="6">
        <f>INDEX([1]!tblLoc[Score],MATCH(INDEX([1]!tblOrg[Loc],MATCH(tblTeamSch[[#This Row],[Org]],[1]!tblOrg[Organization],0)),[1]!tblLoc[Loc],0))</f>
        <v>4</v>
      </c>
      <c r="T2069" s="6" t="e">
        <f>INDEX([1]!tblLoc[Score],MATCH(INDEX([1]!tblOrg[Loc],MATCH(#REF!,[1]!tblOrg[Abbr],0)),[1]!tblLoc[Loc],0))</f>
        <v>#REF!</v>
      </c>
      <c r="U2069" s="6">
        <f>IFERROR(INDEX([1]!tblLoc[Score],MATCH(INDEX([1]!tblOrg[Loc],MATCH(INDEX(FacList,MATCH(tblTeamSch[[#This Row],[Facility]],INDEX(FacList,,1),0),3),[1]!tblOrg[Org Num],0)),[1]!tblLoc[Loc],0)),"")</f>
        <v>0</v>
      </c>
      <c r="V2069" s="6">
        <f>IF(OR(tblTeamSch[[#This Row],[Court]]="",tblTeamSch[[#This Row],[Home]]&gt;0),0,IF(tblTeamSch[[#This Row],[Court]]&lt;10,0,IF(tblTeamSch[[#This Row],[Home Court]]=10,0,10)))</f>
        <v>0</v>
      </c>
      <c r="W2069" s="6" t="e">
        <f>COUNTIFS(tblTeamSch[Travel Score for Game],10,tblTeamSch[Home],0,#REF!,#REF!)</f>
        <v>#REF!</v>
      </c>
      <c r="X2069" s="6" t="str">
        <f>IFERROR(INDEX(tblTeamSch[Overall Travel Score],MATCH(tblTeamSch[[#This Row],[Opponent]],tblTeamSch[Team],0)),"")</f>
        <v/>
      </c>
      <c r="Y2069" s="6" cm="1">
        <f t="array" ref="Y2069">IF(Y2068="Num",1,IF(Y2068="","",IF(Y2068+1&gt;TotalNumRegGames*2,"",Y2068+1)))</f>
        <v>2068</v>
      </c>
    </row>
    <row r="2070" spans="1:25" ht="13.35" customHeight="1" x14ac:dyDescent="0.3">
      <c r="A2070" s="6" cm="1">
        <f t="array" ref="A20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861</v>
      </c>
      <c r="B2070" s="6" cm="1">
        <f t="array" ref="B20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0" s="6">
        <f>IFERROR(INDEX([1]!tblSchedule[Week Game Scheduled],MATCH(tblTeamSch[[#This Row],[Game Num]],[1]!tblSchedule[GameNum],0)),"")</f>
        <v>49</v>
      </c>
      <c r="D2070" s="6">
        <f>IFERROR(INDEX([1]!tblSchedule[Round],MATCH(tblTeamSch[[#This Row],[Game Num]],[1]!tblSchedule[GameNum],0)),"")</f>
        <v>1</v>
      </c>
      <c r="E2070" s="6">
        <f>IFERROR(INDEX([1]!tblSchedule[Rnd Sch],MATCH(tblTeamSch[[#This Row],[Game Num]],[1]!tblSchedule[GameNum],0)),"")</f>
        <v>1</v>
      </c>
      <c r="F2070" s="6" t="str">
        <f>IFERROR(INDEX([1]!tblSchedule[DLC],MATCH(tblTeamSch[[#This Row],[Game Num]],[1]!tblSchedule[GameNum],0)),"")</f>
        <v>6G1AA</v>
      </c>
      <c r="G2070" s="7" t="str">
        <f>IFERROR(INDEX([1]!tblSchedule[Facility],MATCH(tblTeamSch[[#This Row],[Game Num]],[1]!tblSchedule[GameNum],0)),"")</f>
        <v>St Lawrence</v>
      </c>
      <c r="H2070" s="8">
        <f>IFERROR(INDEX([1]!tblSchedule[Game Date],MATCH(tblTeamSch[[#This Row],[Game Num]],[1]!tblSchedule[GameNum],0)),"")</f>
        <v>45997</v>
      </c>
      <c r="I2070" s="9">
        <f>IFERROR(INDEX([1]!tblSchedule[Game Time],MATCH(tblTeamSch[[#This Row],[Game Num]],[1]!tblSchedule[GameNum],0)),"")</f>
        <v>0.41666666666666669</v>
      </c>
      <c r="J2070" s="10" t="str">
        <f>IFERROR(INDEX([1]!tblTeams[Organization],MATCH(tblTeamSch[[#This Row],[Team]],[1]!tblTeams[Team],0)),"")</f>
        <v>St. Patrick</v>
      </c>
      <c r="K2070" s="10" t="str">
        <f>IFERROR(INDEX([1]!tblOrg[Abbr],MATCH(tblTeamSch[[#This Row],[Org]],[1]!tblOrg[Organization],0)),"")</f>
        <v>Pat</v>
      </c>
      <c r="L2070" s="10" t="str">
        <f>IFERROR(INDEX(IF(tblTeamSch[[#This Row],[1vs2]]=1,[1]!tblSchedule[Team 1 Name],[1]!tblSchedule[Team 2 Name]),MATCH(tblTeamSch[[#This Row],[Game Num]],[1]!tblSchedule[GameNum],0)),"")</f>
        <v>St Patrick BB 6G#1</v>
      </c>
      <c r="M2070" s="10" t="str">
        <f>IFERROR(INDEX(IF(tblTeamSch[[#This Row],[1vs2]]=1,[1]!tblSchedule[Team 2 Name],[1]!tblSchedule[Team 1 Name]),MATCH(tblTeamSch[[#This Row],[Game Num]],[1]!tblSchedule[GameNum],0)),"")</f>
        <v>Notre Dame Academy BB 5/6 Girls #1</v>
      </c>
      <c r="N2070" s="6"/>
      <c r="O2070" s="6"/>
      <c r="P2070" s="6"/>
      <c r="Q2070" s="6">
        <f>INDEX([1]!tblSchedule[Home Game],MATCH(tblTeamSch[[#This Row],[Game Num]],[1]!tblSchedule[GameNum],0))</f>
        <v>1</v>
      </c>
      <c r="R2070" s="7" t="e">
        <f>IF(COUNTIFS(tblTeamSch[Team],tblTeamSch[[#This Row],[Team]],#REF!,1)&gt;1,"Y","")</f>
        <v>#REF!</v>
      </c>
      <c r="S2070" s="6">
        <f>INDEX([1]!tblLoc[Score],MATCH(INDEX([1]!tblOrg[Loc],MATCH(tblTeamSch[[#This Row],[Org]],[1]!tblOrg[Organization],0)),[1]!tblLoc[Loc],0))</f>
        <v>4</v>
      </c>
      <c r="T2070" s="6" t="e">
        <f>INDEX([1]!tblLoc[Score],MATCH(INDEX([1]!tblOrg[Loc],MATCH(#REF!,[1]!tblOrg[Abbr],0)),[1]!tblLoc[Loc],0))</f>
        <v>#REF!</v>
      </c>
      <c r="U2070" s="6">
        <f>IFERROR(INDEX([1]!tblLoc[Score],MATCH(INDEX([1]!tblOrg[Loc],MATCH(INDEX(FacList,MATCH(tblTeamSch[[#This Row],[Facility]],INDEX(FacList,,1),0),3),[1]!tblOrg[Org Num],0)),[1]!tblLoc[Loc],0)),"")</f>
        <v>10</v>
      </c>
      <c r="V2070" s="6">
        <f>IF(OR(tblTeamSch[[#This Row],[Court]]="",tblTeamSch[[#This Row],[Home]]&gt;0),0,IF(tblTeamSch[[#This Row],[Court]]&lt;10,0,IF(tblTeamSch[[#This Row],[Home Court]]=10,0,10)))</f>
        <v>0</v>
      </c>
      <c r="W2070" s="6" t="e">
        <f>COUNTIFS(tblTeamSch[Travel Score for Game],10,tblTeamSch[Home],0,#REF!,#REF!)</f>
        <v>#REF!</v>
      </c>
      <c r="X2070" s="6" t="str">
        <f>IFERROR(INDEX(tblTeamSch[Overall Travel Score],MATCH(tblTeamSch[[#This Row],[Opponent]],tblTeamSch[Team],0)),"")</f>
        <v/>
      </c>
      <c r="Y2070" s="6" cm="1">
        <f t="array" ref="Y2070">IF(Y2069="Num",1,IF(Y2069="","",IF(Y2069+1&gt;TotalNumRegGames*2,"",Y2069+1)))</f>
        <v>2069</v>
      </c>
    </row>
    <row r="2071" spans="1:25" ht="13.35" customHeight="1" x14ac:dyDescent="0.3">
      <c r="A2071" s="6" cm="1">
        <f t="array" ref="A20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867</v>
      </c>
      <c r="B2071" s="6" cm="1">
        <f t="array" ref="B20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1" s="6">
        <f>IFERROR(INDEX([1]!tblSchedule[Week Game Scheduled],MATCH(tblTeamSch[[#This Row],[Game Num]],[1]!tblSchedule[GameNum],0)),"")</f>
        <v>50</v>
      </c>
      <c r="D2071" s="6">
        <f>IFERROR(INDEX([1]!tblSchedule[Round],MATCH(tblTeamSch[[#This Row],[Game Num]],[1]!tblSchedule[GameNum],0)),"")</f>
        <v>2</v>
      </c>
      <c r="E2071" s="6">
        <f>IFERROR(INDEX([1]!tblSchedule[Rnd Sch],MATCH(tblTeamSch[[#This Row],[Game Num]],[1]!tblSchedule[GameNum],0)),"")</f>
        <v>2</v>
      </c>
      <c r="F2071" s="6" t="str">
        <f>IFERROR(INDEX([1]!tblSchedule[DLC],MATCH(tblTeamSch[[#This Row],[Game Num]],[1]!tblSchedule[GameNum],0)),"")</f>
        <v>6G1AA</v>
      </c>
      <c r="G2071" s="7" t="str">
        <f>IFERROR(INDEX([1]!tblSchedule[Facility],MATCH(tblTeamSch[[#This Row],[Game Num]],[1]!tblSchedule[GameNum],0)),"")</f>
        <v>St. Patrick's Celtic Center</v>
      </c>
      <c r="H2071" s="8">
        <f>IFERROR(INDEX([1]!tblSchedule[Game Date],MATCH(tblTeamSch[[#This Row],[Game Num]],[1]!tblSchedule[GameNum],0)),"")</f>
        <v>46004</v>
      </c>
      <c r="I2071" s="9">
        <f>IFERROR(INDEX([1]!tblSchedule[Game Time],MATCH(tblTeamSch[[#This Row],[Game Num]],[1]!tblSchedule[GameNum],0)),"")</f>
        <v>0.5</v>
      </c>
      <c r="J2071" s="10" t="str">
        <f>IFERROR(INDEX([1]!tblTeams[Organization],MATCH(tblTeamSch[[#This Row],[Team]],[1]!tblTeams[Team],0)),"")</f>
        <v>St. Patrick</v>
      </c>
      <c r="K2071" s="10" t="str">
        <f>IFERROR(INDEX([1]!tblOrg[Abbr],MATCH(tblTeamSch[[#This Row],[Org]],[1]!tblOrg[Organization],0)),"")</f>
        <v>Pat</v>
      </c>
      <c r="L2071" s="10" t="str">
        <f>IFERROR(INDEX(IF(tblTeamSch[[#This Row],[1vs2]]=1,[1]!tblSchedule[Team 1 Name],[1]!tblSchedule[Team 2 Name]),MATCH(tblTeamSch[[#This Row],[Game Num]],[1]!tblSchedule[GameNum],0)),"")</f>
        <v>St Patrick BB 6G#1</v>
      </c>
      <c r="M2071" s="10" t="str">
        <f>IFERROR(INDEX(IF(tblTeamSch[[#This Row],[1vs2]]=1,[1]!tblSchedule[Team 2 Name],[1]!tblSchedule[Team 1 Name]),MATCH(tblTeamSch[[#This Row],[Game Num]],[1]!tblSchedule[GameNum],0)),"")</f>
        <v>Holy Trinity BB 5/6G #1</v>
      </c>
      <c r="N2071" s="6"/>
      <c r="O2071" s="6"/>
      <c r="P2071" s="6"/>
      <c r="Q2071" s="6">
        <f>INDEX([1]!tblSchedule[Home Game],MATCH(tblTeamSch[[#This Row],[Game Num]],[1]!tblSchedule[GameNum],0))</f>
        <v>1</v>
      </c>
      <c r="R2071" s="7" t="e">
        <f>IF(COUNTIFS(tblTeamSch[Team],tblTeamSch[[#This Row],[Team]],#REF!,1)&gt;1,"Y","")</f>
        <v>#REF!</v>
      </c>
      <c r="S2071" s="6">
        <f>INDEX([1]!tblLoc[Score],MATCH(INDEX([1]!tblOrg[Loc],MATCH(tblTeamSch[[#This Row],[Org]],[1]!tblOrg[Organization],0)),[1]!tblLoc[Loc],0))</f>
        <v>4</v>
      </c>
      <c r="T2071" s="6" t="e">
        <f>INDEX([1]!tblLoc[Score],MATCH(INDEX([1]!tblOrg[Loc],MATCH(#REF!,[1]!tblOrg[Abbr],0)),[1]!tblLoc[Loc],0))</f>
        <v>#REF!</v>
      </c>
      <c r="U2071" s="6">
        <f>IFERROR(INDEX([1]!tblLoc[Score],MATCH(INDEX([1]!tblOrg[Loc],MATCH(INDEX(FacList,MATCH(tblTeamSch[[#This Row],[Facility]],INDEX(FacList,,1),0),3),[1]!tblOrg[Org Num],0)),[1]!tblLoc[Loc],0)),"")</f>
        <v>4</v>
      </c>
      <c r="V2071" s="6">
        <f>IF(OR(tblTeamSch[[#This Row],[Court]]="",tblTeamSch[[#This Row],[Home]]&gt;0),0,IF(tblTeamSch[[#This Row],[Court]]&lt;10,0,IF(tblTeamSch[[#This Row],[Home Court]]=10,0,10)))</f>
        <v>0</v>
      </c>
      <c r="W2071" s="6" t="e">
        <f>COUNTIFS(tblTeamSch[Travel Score for Game],10,tblTeamSch[Home],0,#REF!,#REF!)</f>
        <v>#REF!</v>
      </c>
      <c r="X2071" s="6" t="str">
        <f>IFERROR(INDEX(tblTeamSch[Overall Travel Score],MATCH(tblTeamSch[[#This Row],[Opponent]],tblTeamSch[Team],0)),"")</f>
        <v/>
      </c>
      <c r="Y2071" s="6" cm="1">
        <f t="array" ref="Y2071">IF(Y2070="Num",1,IF(Y2070="","",IF(Y2070+1&gt;TotalNumRegGames*2,"",Y2070+1)))</f>
        <v>2070</v>
      </c>
    </row>
    <row r="2072" spans="1:25" ht="13.35" customHeight="1" x14ac:dyDescent="0.3">
      <c r="A2072" s="6" cm="1">
        <f t="array" ref="A20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873</v>
      </c>
      <c r="B2072" s="6" cm="1">
        <f t="array" ref="B20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2" s="6">
        <f>IFERROR(INDEX([1]!tblSchedule[Week Game Scheduled],MATCH(tblTeamSch[[#This Row],[Game Num]],[1]!tblSchedule[GameNum],0)),"")</f>
        <v>5</v>
      </c>
      <c r="D2072" s="6">
        <f>IFERROR(INDEX([1]!tblSchedule[Round],MATCH(tblTeamSch[[#This Row],[Game Num]],[1]!tblSchedule[GameNum],0)),"")</f>
        <v>3</v>
      </c>
      <c r="E2072" s="6">
        <f>IFERROR(INDEX([1]!tblSchedule[Rnd Sch],MATCH(tblTeamSch[[#This Row],[Game Num]],[1]!tblSchedule[GameNum],0)),"")</f>
        <v>3</v>
      </c>
      <c r="F2072" s="6" t="str">
        <f>IFERROR(INDEX([1]!tblSchedule[DLC],MATCH(tblTeamSch[[#This Row],[Game Num]],[1]!tblSchedule[GameNum],0)),"")</f>
        <v>6G1AA</v>
      </c>
      <c r="G2072" s="7" t="str">
        <f>IFERROR(INDEX([1]!tblSchedule[Facility],MATCH(tblTeamSch[[#This Row],[Game Num]],[1]!tblSchedule[GameNum],0)),"")</f>
        <v>St. Michael Community Center</v>
      </c>
      <c r="H2072" s="8">
        <f>IFERROR(INDEX([1]!tblSchedule[Game Date],MATCH(tblTeamSch[[#This Row],[Game Num]],[1]!tblSchedule[GameNum],0)),"")</f>
        <v>46025</v>
      </c>
      <c r="I2072" s="9">
        <f>IFERROR(INDEX([1]!tblSchedule[Game Time],MATCH(tblTeamSch[[#This Row],[Game Num]],[1]!tblSchedule[GameNum],0)),"")</f>
        <v>0.41666666666666669</v>
      </c>
      <c r="J2072" s="10" t="str">
        <f>IFERROR(INDEX([1]!tblTeams[Organization],MATCH(tblTeamSch[[#This Row],[Team]],[1]!tblTeams[Team],0)),"")</f>
        <v>St. Patrick</v>
      </c>
      <c r="K2072" s="10" t="str">
        <f>IFERROR(INDEX([1]!tblOrg[Abbr],MATCH(tblTeamSch[[#This Row],[Org]],[1]!tblOrg[Organization],0)),"")</f>
        <v>Pat</v>
      </c>
      <c r="L2072" s="10" t="str">
        <f>IFERROR(INDEX(IF(tblTeamSch[[#This Row],[1vs2]]=1,[1]!tblSchedule[Team 1 Name],[1]!tblSchedule[Team 2 Name]),MATCH(tblTeamSch[[#This Row],[Game Num]],[1]!tblSchedule[GameNum],0)),"")</f>
        <v>St Patrick BB 6G#1</v>
      </c>
      <c r="M2072" s="10" t="str">
        <f>IFERROR(INDEX(IF(tblTeamSch[[#This Row],[1vs2]]=1,[1]!tblSchedule[Team 2 Name],[1]!tblSchedule[Team 1 Name]),MATCH(tblTeamSch[[#This Row],[Game Num]],[1]!tblSchedule[GameNum],0)),"")</f>
        <v>St Michael BB 6G#1</v>
      </c>
      <c r="N2072" s="6"/>
      <c r="O2072" s="6"/>
      <c r="P2072" s="6"/>
      <c r="Q2072" s="6">
        <f>INDEX([1]!tblSchedule[Home Game],MATCH(tblTeamSch[[#This Row],[Game Num]],[1]!tblSchedule[GameNum],0))</f>
        <v>1</v>
      </c>
      <c r="R2072" s="7" t="e">
        <f>IF(COUNTIFS(tblTeamSch[Team],tblTeamSch[[#This Row],[Team]],#REF!,1)&gt;1,"Y","")</f>
        <v>#REF!</v>
      </c>
      <c r="S2072" s="6">
        <f>INDEX([1]!tblLoc[Score],MATCH(INDEX([1]!tblOrg[Loc],MATCH(tblTeamSch[[#This Row],[Org]],[1]!tblOrg[Organization],0)),[1]!tblLoc[Loc],0))</f>
        <v>4</v>
      </c>
      <c r="T2072" s="6" t="e">
        <f>INDEX([1]!tblLoc[Score],MATCH(INDEX([1]!tblOrg[Loc],MATCH(#REF!,[1]!tblOrg[Abbr],0)),[1]!tblLoc[Loc],0))</f>
        <v>#REF!</v>
      </c>
      <c r="U2072" s="6">
        <f>IFERROR(INDEX([1]!tblLoc[Score],MATCH(INDEX([1]!tblOrg[Loc],MATCH(INDEX(FacList,MATCH(tblTeamSch[[#This Row],[Facility]],INDEX(FacList,,1),0),3),[1]!tblOrg[Org Num],0)),[1]!tblLoc[Loc],0)),"")</f>
        <v>7</v>
      </c>
      <c r="V2072" s="6">
        <f>IF(OR(tblTeamSch[[#This Row],[Court]]="",tblTeamSch[[#This Row],[Home]]&gt;0),0,IF(tblTeamSch[[#This Row],[Court]]&lt;10,0,IF(tblTeamSch[[#This Row],[Home Court]]=10,0,10)))</f>
        <v>0</v>
      </c>
      <c r="W2072" s="6" t="e">
        <f>COUNTIFS(tblTeamSch[Travel Score for Game],10,tblTeamSch[Home],0,#REF!,#REF!)</f>
        <v>#REF!</v>
      </c>
      <c r="X2072" s="6" t="str">
        <f>IFERROR(INDEX(tblTeamSch[Overall Travel Score],MATCH(tblTeamSch[[#This Row],[Opponent]],tblTeamSch[Team],0)),"")</f>
        <v/>
      </c>
      <c r="Y2072" s="6" cm="1">
        <f t="array" ref="Y2072">IF(Y2071="Num",1,IF(Y2071="","",IF(Y2071+1&gt;TotalNumRegGames*2,"",Y2071+1)))</f>
        <v>2071</v>
      </c>
    </row>
    <row r="2073" spans="1:25" ht="13.35" customHeight="1" x14ac:dyDescent="0.3">
      <c r="A2073" s="6" cm="1">
        <f t="array" ref="A20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879</v>
      </c>
      <c r="B2073" s="6" cm="1">
        <f t="array" ref="B20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3" s="6">
        <f>IFERROR(INDEX([1]!tblSchedule[Week Game Scheduled],MATCH(tblTeamSch[[#This Row],[Game Num]],[1]!tblSchedule[GameNum],0)),"")</f>
        <v>6</v>
      </c>
      <c r="D2073" s="6">
        <f>IFERROR(INDEX([1]!tblSchedule[Round],MATCH(tblTeamSch[[#This Row],[Game Num]],[1]!tblSchedule[GameNum],0)),"")</f>
        <v>4</v>
      </c>
      <c r="E2073" s="6">
        <f>IFERROR(INDEX([1]!tblSchedule[Rnd Sch],MATCH(tblTeamSch[[#This Row],[Game Num]],[1]!tblSchedule[GameNum],0)),"")</f>
        <v>4</v>
      </c>
      <c r="F2073" s="6" t="str">
        <f>IFERROR(INDEX([1]!tblSchedule[DLC],MATCH(tblTeamSch[[#This Row],[Game Num]],[1]!tblSchedule[GameNum],0)),"")</f>
        <v>6G1AA</v>
      </c>
      <c r="G2073" s="7" t="str">
        <f>IFERROR(INDEX([1]!tblSchedule[Facility],MATCH(tblTeamSch[[#This Row],[Game Num]],[1]!tblSchedule[GameNum],0)),"")</f>
        <v>St. Patrick's Celtic Center</v>
      </c>
      <c r="H2073" s="8">
        <f>IFERROR(INDEX([1]!tblSchedule[Game Date],MATCH(tblTeamSch[[#This Row],[Game Num]],[1]!tblSchedule[GameNum],0)),"")</f>
        <v>46032</v>
      </c>
      <c r="I2073" s="9">
        <f>IFERROR(INDEX([1]!tblSchedule[Game Time],MATCH(tblTeamSch[[#This Row],[Game Num]],[1]!tblSchedule[GameNum],0)),"")</f>
        <v>0.45833333333333331</v>
      </c>
      <c r="J2073" s="10" t="str">
        <f>IFERROR(INDEX([1]!tblTeams[Organization],MATCH(tblTeamSch[[#This Row],[Team]],[1]!tblTeams[Team],0)),"")</f>
        <v>St. Patrick</v>
      </c>
      <c r="K2073" s="10" t="str">
        <f>IFERROR(INDEX([1]!tblOrg[Abbr],MATCH(tblTeamSch[[#This Row],[Org]],[1]!tblOrg[Organization],0)),"")</f>
        <v>Pat</v>
      </c>
      <c r="L2073" s="10" t="str">
        <f>IFERROR(INDEX(IF(tblTeamSch[[#This Row],[1vs2]]=1,[1]!tblSchedule[Team 1 Name],[1]!tblSchedule[Team 2 Name]),MATCH(tblTeamSch[[#This Row],[Game Num]],[1]!tblSchedule[GameNum],0)),"")</f>
        <v>St Patrick BB 6G#1</v>
      </c>
      <c r="M2073" s="10" t="str">
        <f>IFERROR(INDEX(IF(tblTeamSch[[#This Row],[1vs2]]=1,[1]!tblSchedule[Team 2 Name],[1]!tblSchedule[Team 1 Name]),MATCH(tblTeamSch[[#This Row],[Game Num]],[1]!tblSchedule[GameNum],0)),"")</f>
        <v>St. Albert BB 6G#1</v>
      </c>
      <c r="N2073" s="6"/>
      <c r="O2073" s="6"/>
      <c r="P2073" s="6"/>
      <c r="Q2073" s="6">
        <f>INDEX([1]!tblSchedule[Home Game],MATCH(tblTeamSch[[#This Row],[Game Num]],[1]!tblSchedule[GameNum],0))</f>
        <v>1</v>
      </c>
      <c r="R2073" s="7" t="e">
        <f>IF(COUNTIFS(tblTeamSch[Team],tblTeamSch[[#This Row],[Team]],#REF!,1)&gt;1,"Y","")</f>
        <v>#REF!</v>
      </c>
      <c r="S2073" s="6">
        <f>INDEX([1]!tblLoc[Score],MATCH(INDEX([1]!tblOrg[Loc],MATCH(tblTeamSch[[#This Row],[Org]],[1]!tblOrg[Organization],0)),[1]!tblLoc[Loc],0))</f>
        <v>4</v>
      </c>
      <c r="T2073" s="6" t="e">
        <f>INDEX([1]!tblLoc[Score],MATCH(INDEX([1]!tblOrg[Loc],MATCH(#REF!,[1]!tblOrg[Abbr],0)),[1]!tblLoc[Loc],0))</f>
        <v>#REF!</v>
      </c>
      <c r="U2073" s="6">
        <f>IFERROR(INDEX([1]!tblLoc[Score],MATCH(INDEX([1]!tblOrg[Loc],MATCH(INDEX(FacList,MATCH(tblTeamSch[[#This Row],[Facility]],INDEX(FacList,,1),0),3),[1]!tblOrg[Org Num],0)),[1]!tblLoc[Loc],0)),"")</f>
        <v>4</v>
      </c>
      <c r="V2073" s="6">
        <f>IF(OR(tblTeamSch[[#This Row],[Court]]="",tblTeamSch[[#This Row],[Home]]&gt;0),0,IF(tblTeamSch[[#This Row],[Court]]&lt;10,0,IF(tblTeamSch[[#This Row],[Home Court]]=10,0,10)))</f>
        <v>0</v>
      </c>
      <c r="W2073" s="6" t="e">
        <f>COUNTIFS(tblTeamSch[Travel Score for Game],10,tblTeamSch[Home],0,#REF!,#REF!)</f>
        <v>#REF!</v>
      </c>
      <c r="X2073" s="6" t="str">
        <f>IFERROR(INDEX(tblTeamSch[Overall Travel Score],MATCH(tblTeamSch[[#This Row],[Opponent]],tblTeamSch[Team],0)),"")</f>
        <v/>
      </c>
      <c r="Y2073" s="6" cm="1">
        <f t="array" ref="Y2073">IF(Y2072="Num",1,IF(Y2072="","",IF(Y2072+1&gt;TotalNumRegGames*2,"",Y2072+1)))</f>
        <v>2072</v>
      </c>
    </row>
    <row r="2074" spans="1:25" ht="13.35" customHeight="1" x14ac:dyDescent="0.3">
      <c r="A2074" s="6" cm="1">
        <f t="array" ref="A20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882</v>
      </c>
      <c r="B2074" s="6" cm="1">
        <f t="array" ref="B20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74" s="6">
        <f>IFERROR(INDEX([1]!tblSchedule[Week Game Scheduled],MATCH(tblTeamSch[[#This Row],[Game Num]],[1]!tblSchedule[GameNum],0)),"")</f>
        <v>7</v>
      </c>
      <c r="D2074" s="6">
        <f>IFERROR(INDEX([1]!tblSchedule[Round],MATCH(tblTeamSch[[#This Row],[Game Num]],[1]!tblSchedule[GameNum],0)),"")</f>
        <v>5</v>
      </c>
      <c r="E2074" s="6">
        <f>IFERROR(INDEX([1]!tblSchedule[Rnd Sch],MATCH(tblTeamSch[[#This Row],[Game Num]],[1]!tblSchedule[GameNum],0)),"")</f>
        <v>5</v>
      </c>
      <c r="F2074" s="6" t="str">
        <f>IFERROR(INDEX([1]!tblSchedule[DLC],MATCH(tblTeamSch[[#This Row],[Game Num]],[1]!tblSchedule[GameNum],0)),"")</f>
        <v>6G1AA</v>
      </c>
      <c r="G2074" s="7" t="str">
        <f>IFERROR(INDEX([1]!tblSchedule[Facility],MATCH(tblTeamSch[[#This Row],[Game Num]],[1]!tblSchedule[GameNum],0)),"")</f>
        <v>Holy Spirit Gym</v>
      </c>
      <c r="H2074" s="8">
        <f>IFERROR(INDEX([1]!tblSchedule[Game Date],MATCH(tblTeamSch[[#This Row],[Game Num]],[1]!tblSchedule[GameNum],0)),"")</f>
        <v>46039</v>
      </c>
      <c r="I2074" s="9">
        <f>IFERROR(INDEX([1]!tblSchedule[Game Time],MATCH(tblTeamSch[[#This Row],[Game Num]],[1]!tblSchedule[GameNum],0)),"")</f>
        <v>0.45833333333333331</v>
      </c>
      <c r="J2074" s="10" t="str">
        <f>IFERROR(INDEX([1]!tblTeams[Organization],MATCH(tblTeamSch[[#This Row],[Team]],[1]!tblTeams[Team],0)),"")</f>
        <v>St. Patrick</v>
      </c>
      <c r="K2074" s="10" t="str">
        <f>IFERROR(INDEX([1]!tblOrg[Abbr],MATCH(tblTeamSch[[#This Row],[Org]],[1]!tblOrg[Organization],0)),"")</f>
        <v>Pat</v>
      </c>
      <c r="L2074" s="10" t="str">
        <f>IFERROR(INDEX(IF(tblTeamSch[[#This Row],[1vs2]]=1,[1]!tblSchedule[Team 1 Name],[1]!tblSchedule[Team 2 Name]),MATCH(tblTeamSch[[#This Row],[Game Num]],[1]!tblSchedule[GameNum],0)),"")</f>
        <v>St Patrick BB 6G#1</v>
      </c>
      <c r="M2074" s="10" t="str">
        <f>IFERROR(INDEX(IF(tblTeamSch[[#This Row],[1vs2]]=1,[1]!tblSchedule[Team 2 Name],[1]!tblSchedule[Team 1 Name]),MATCH(tblTeamSch[[#This Row],[Game Num]],[1]!tblSchedule[GameNum],0)),"")</f>
        <v>Holy Spirit GBB 6#1</v>
      </c>
      <c r="N2074" s="6"/>
      <c r="O2074" s="6"/>
      <c r="P2074" s="6"/>
      <c r="Q2074" s="6">
        <f>INDEX([1]!tblSchedule[Home Game],MATCH(tblTeamSch[[#This Row],[Game Num]],[1]!tblSchedule[GameNum],0))</f>
        <v>1</v>
      </c>
      <c r="R2074" s="7" t="e">
        <f>IF(COUNTIFS(tblTeamSch[Team],tblTeamSch[[#This Row],[Team]],#REF!,1)&gt;1,"Y","")</f>
        <v>#REF!</v>
      </c>
      <c r="S2074" s="6">
        <f>INDEX([1]!tblLoc[Score],MATCH(INDEX([1]!tblOrg[Loc],MATCH(tblTeamSch[[#This Row],[Org]],[1]!tblOrg[Organization],0)),[1]!tblLoc[Loc],0))</f>
        <v>4</v>
      </c>
      <c r="T2074" s="6" t="e">
        <f>INDEX([1]!tblLoc[Score],MATCH(INDEX([1]!tblOrg[Loc],MATCH(#REF!,[1]!tblOrg[Abbr],0)),[1]!tblLoc[Loc],0))</f>
        <v>#REF!</v>
      </c>
      <c r="U2074" s="6">
        <f>IFERROR(INDEX([1]!tblLoc[Score],MATCH(INDEX([1]!tblOrg[Loc],MATCH(INDEX(FacList,MATCH(tblTeamSch[[#This Row],[Facility]],INDEX(FacList,,1),0),3),[1]!tblOrg[Org Num],0)),[1]!tblLoc[Loc],0)),"")</f>
        <v>0</v>
      </c>
      <c r="V2074" s="6">
        <f>IF(OR(tblTeamSch[[#This Row],[Court]]="",tblTeamSch[[#This Row],[Home]]&gt;0),0,IF(tblTeamSch[[#This Row],[Court]]&lt;10,0,IF(tblTeamSch[[#This Row],[Home Court]]=10,0,10)))</f>
        <v>0</v>
      </c>
      <c r="W2074" s="6" t="e">
        <f>COUNTIFS(tblTeamSch[Travel Score for Game],10,tblTeamSch[Home],0,#REF!,#REF!)</f>
        <v>#REF!</v>
      </c>
      <c r="X2074" s="6" t="str">
        <f>IFERROR(INDEX(tblTeamSch[Overall Travel Score],MATCH(tblTeamSch[[#This Row],[Opponent]],tblTeamSch[Team],0)),"")</f>
        <v/>
      </c>
      <c r="Y2074" s="6" cm="1">
        <f t="array" ref="Y2074">IF(Y2073="Num",1,IF(Y2073="","",IF(Y2073+1&gt;TotalNumRegGames*2,"",Y2073+1)))</f>
        <v>2073</v>
      </c>
    </row>
    <row r="2075" spans="1:25" ht="13.35" customHeight="1" x14ac:dyDescent="0.3">
      <c r="A2075" s="6" cm="1">
        <f t="array" ref="A20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891</v>
      </c>
      <c r="B2075" s="6" cm="1">
        <f t="array" ref="B20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5" s="6">
        <f>IFERROR(INDEX([1]!tblSchedule[Week Game Scheduled],MATCH(tblTeamSch[[#This Row],[Game Num]],[1]!tblSchedule[GameNum],0)),"")</f>
        <v>8</v>
      </c>
      <c r="D2075" s="6">
        <f>IFERROR(INDEX([1]!tblSchedule[Round],MATCH(tblTeamSch[[#This Row],[Game Num]],[1]!tblSchedule[GameNum],0)),"")</f>
        <v>6</v>
      </c>
      <c r="E2075" s="6">
        <f>IFERROR(INDEX([1]!tblSchedule[Rnd Sch],MATCH(tblTeamSch[[#This Row],[Game Num]],[1]!tblSchedule[GameNum],0)),"")</f>
        <v>6</v>
      </c>
      <c r="F2075" s="6" t="str">
        <f>IFERROR(INDEX([1]!tblSchedule[DLC],MATCH(tblTeamSch[[#This Row],[Game Num]],[1]!tblSchedule[GameNum],0)),"")</f>
        <v>6G1AA</v>
      </c>
      <c r="G2075" s="7" t="str">
        <f>IFERROR(INDEX([1]!tblSchedule[Facility],MATCH(tblTeamSch[[#This Row],[Game Num]],[1]!tblSchedule[GameNum],0)),"")</f>
        <v>St. Patrick's Celtic Center</v>
      </c>
      <c r="H2075" s="8">
        <f>IFERROR(INDEX([1]!tblSchedule[Game Date],MATCH(tblTeamSch[[#This Row],[Game Num]],[1]!tblSchedule[GameNum],0)),"")</f>
        <v>46046</v>
      </c>
      <c r="I2075" s="9">
        <f>IFERROR(INDEX([1]!tblSchedule[Game Time],MATCH(tblTeamSch[[#This Row],[Game Num]],[1]!tblSchedule[GameNum],0)),"")</f>
        <v>0.41666666666666669</v>
      </c>
      <c r="J2075" s="10" t="str">
        <f>IFERROR(INDEX([1]!tblTeams[Organization],MATCH(tblTeamSch[[#This Row],[Team]],[1]!tblTeams[Team],0)),"")</f>
        <v>St. Patrick</v>
      </c>
      <c r="K2075" s="10" t="str">
        <f>IFERROR(INDEX([1]!tblOrg[Abbr],MATCH(tblTeamSch[[#This Row],[Org]],[1]!tblOrg[Organization],0)),"")</f>
        <v>Pat</v>
      </c>
      <c r="L2075" s="10" t="str">
        <f>IFERROR(INDEX(IF(tblTeamSch[[#This Row],[1vs2]]=1,[1]!tblSchedule[Team 1 Name],[1]!tblSchedule[Team 2 Name]),MATCH(tblTeamSch[[#This Row],[Game Num]],[1]!tblSchedule[GameNum],0)),"")</f>
        <v>St Patrick BB 6G#1</v>
      </c>
      <c r="M2075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2075" s="6"/>
      <c r="O2075" s="6"/>
      <c r="P2075" s="6"/>
      <c r="Q2075" s="6">
        <f>INDEX([1]!tblSchedule[Home Game],MATCH(tblTeamSch[[#This Row],[Game Num]],[1]!tblSchedule[GameNum],0))</f>
        <v>1</v>
      </c>
      <c r="R2075" s="7" t="e">
        <f>IF(COUNTIFS(tblTeamSch[Team],tblTeamSch[[#This Row],[Team]],#REF!,1)&gt;1,"Y","")</f>
        <v>#REF!</v>
      </c>
      <c r="S2075" s="6">
        <f>INDEX([1]!tblLoc[Score],MATCH(INDEX([1]!tblOrg[Loc],MATCH(tblTeamSch[[#This Row],[Org]],[1]!tblOrg[Organization],0)),[1]!tblLoc[Loc],0))</f>
        <v>4</v>
      </c>
      <c r="T2075" s="6" t="e">
        <f>INDEX([1]!tblLoc[Score],MATCH(INDEX([1]!tblOrg[Loc],MATCH(#REF!,[1]!tblOrg[Abbr],0)),[1]!tblLoc[Loc],0))</f>
        <v>#REF!</v>
      </c>
      <c r="U2075" s="6">
        <f>IFERROR(INDEX([1]!tblLoc[Score],MATCH(INDEX([1]!tblOrg[Loc],MATCH(INDEX(FacList,MATCH(tblTeamSch[[#This Row],[Facility]],INDEX(FacList,,1),0),3),[1]!tblOrg[Org Num],0)),[1]!tblLoc[Loc],0)),"")</f>
        <v>4</v>
      </c>
      <c r="V2075" s="6">
        <f>IF(OR(tblTeamSch[[#This Row],[Court]]="",tblTeamSch[[#This Row],[Home]]&gt;0),0,IF(tblTeamSch[[#This Row],[Court]]&lt;10,0,IF(tblTeamSch[[#This Row],[Home Court]]=10,0,10)))</f>
        <v>0</v>
      </c>
      <c r="W2075" s="6" t="e">
        <f>COUNTIFS(tblTeamSch[Travel Score for Game],10,tblTeamSch[Home],0,#REF!,#REF!)</f>
        <v>#REF!</v>
      </c>
      <c r="X2075" s="6" t="str">
        <f>IFERROR(INDEX(tblTeamSch[Overall Travel Score],MATCH(tblTeamSch[[#This Row],[Opponent]],tblTeamSch[Team],0)),"")</f>
        <v/>
      </c>
      <c r="Y2075" s="6" cm="1">
        <f t="array" ref="Y2075">IF(Y2074="Num",1,IF(Y2074="","",IF(Y2074+1&gt;TotalNumRegGames*2,"",Y2074+1)))</f>
        <v>2074</v>
      </c>
    </row>
    <row r="2076" spans="1:25" ht="13.35" customHeight="1" x14ac:dyDescent="0.3">
      <c r="A2076" s="6" cm="1">
        <f t="array" ref="A20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895</v>
      </c>
      <c r="B2076" s="6" cm="1">
        <f t="array" ref="B20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76" s="6">
        <f>IFERROR(INDEX([1]!tblSchedule[Week Game Scheduled],MATCH(tblTeamSch[[#This Row],[Game Num]],[1]!tblSchedule[GameNum],0)),"")</f>
        <v>9</v>
      </c>
      <c r="D2076" s="6">
        <f>IFERROR(INDEX([1]!tblSchedule[Round],MATCH(tblTeamSch[[#This Row],[Game Num]],[1]!tblSchedule[GameNum],0)),"")</f>
        <v>7</v>
      </c>
      <c r="E2076" s="6">
        <f>IFERROR(INDEX([1]!tblSchedule[Rnd Sch],MATCH(tblTeamSch[[#This Row],[Game Num]],[1]!tblSchedule[GameNum],0)),"")</f>
        <v>7</v>
      </c>
      <c r="F2076" s="6" t="str">
        <f>IFERROR(INDEX([1]!tblSchedule[DLC],MATCH(tblTeamSch[[#This Row],[Game Num]],[1]!tblSchedule[GameNum],0)),"")</f>
        <v>6G1AA</v>
      </c>
      <c r="G2076" s="7" t="str">
        <f>IFERROR(INDEX([1]!tblSchedule[Facility],MATCH(tblTeamSch[[#This Row],[Game Num]],[1]!tblSchedule[GameNum],0)),"")</f>
        <v>Ascension Gym</v>
      </c>
      <c r="H2076" s="8">
        <f>IFERROR(INDEX([1]!tblSchedule[Game Date],MATCH(tblTeamSch[[#This Row],[Game Num]],[1]!tblSchedule[GameNum],0)),"")</f>
        <v>46053</v>
      </c>
      <c r="I2076" s="9">
        <f>IFERROR(INDEX([1]!tblSchedule[Game Time],MATCH(tblTeamSch[[#This Row],[Game Num]],[1]!tblSchedule[GameNum],0)),"")</f>
        <v>0.45833333333333331</v>
      </c>
      <c r="J2076" s="10" t="str">
        <f>IFERROR(INDEX([1]!tblTeams[Organization],MATCH(tblTeamSch[[#This Row],[Team]],[1]!tblTeams[Team],0)),"")</f>
        <v>St. Patrick</v>
      </c>
      <c r="K2076" s="10" t="str">
        <f>IFERROR(INDEX([1]!tblOrg[Abbr],MATCH(tblTeamSch[[#This Row],[Org]],[1]!tblOrg[Organization],0)),"")</f>
        <v>Pat</v>
      </c>
      <c r="L2076" s="10" t="str">
        <f>IFERROR(INDEX(IF(tblTeamSch[[#This Row],[1vs2]]=1,[1]!tblSchedule[Team 1 Name],[1]!tblSchedule[Team 2 Name]),MATCH(tblTeamSch[[#This Row],[Game Num]],[1]!tblSchedule[GameNum],0)),"")</f>
        <v>St Patrick BB 6G#1</v>
      </c>
      <c r="M2076" s="10" t="str">
        <f>IFERROR(INDEX(IF(tblTeamSch[[#This Row],[1vs2]]=1,[1]!tblSchedule[Team 2 Name],[1]!tblSchedule[Team 1 Name]),MATCH(tblTeamSch[[#This Row],[Game Num]],[1]!tblSchedule[GameNum],0)),"")</f>
        <v>SHMS BB 6G#1</v>
      </c>
      <c r="N2076" s="6"/>
      <c r="O2076" s="6"/>
      <c r="P2076" s="6"/>
      <c r="Q2076" s="6">
        <f>INDEX([1]!tblSchedule[Home Game],MATCH(tblTeamSch[[#This Row],[Game Num]],[1]!tblSchedule[GameNum],0))</f>
        <v>0</v>
      </c>
      <c r="R2076" s="7" t="e">
        <f>IF(COUNTIFS(tblTeamSch[Team],tblTeamSch[[#This Row],[Team]],#REF!,1)&gt;1,"Y","")</f>
        <v>#REF!</v>
      </c>
      <c r="S2076" s="6">
        <f>INDEX([1]!tblLoc[Score],MATCH(INDEX([1]!tblOrg[Loc],MATCH(tblTeamSch[[#This Row],[Org]],[1]!tblOrg[Organization],0)),[1]!tblLoc[Loc],0))</f>
        <v>4</v>
      </c>
      <c r="T2076" s="6" t="e">
        <f>INDEX([1]!tblLoc[Score],MATCH(INDEX([1]!tblOrg[Loc],MATCH(#REF!,[1]!tblOrg[Abbr],0)),[1]!tblLoc[Loc],0))</f>
        <v>#REF!</v>
      </c>
      <c r="U2076" s="6">
        <f>IFERROR(INDEX([1]!tblLoc[Score],MATCH(INDEX([1]!tblOrg[Loc],MATCH(INDEX(FacList,MATCH(tblTeamSch[[#This Row],[Facility]],INDEX(FacList,,1),0),3),[1]!tblOrg[Org Num],0)),[1]!tblLoc[Loc],0)),"")</f>
        <v>0</v>
      </c>
      <c r="V2076" s="6">
        <f>IF(OR(tblTeamSch[[#This Row],[Court]]="",tblTeamSch[[#This Row],[Home]]&gt;0),0,IF(tblTeamSch[[#This Row],[Court]]&lt;10,0,IF(tblTeamSch[[#This Row],[Home Court]]=10,0,10)))</f>
        <v>0</v>
      </c>
      <c r="W2076" s="6" t="e">
        <f>COUNTIFS(tblTeamSch[Travel Score for Game],10,tblTeamSch[Home],0,#REF!,#REF!)</f>
        <v>#REF!</v>
      </c>
      <c r="X2076" s="6" t="str">
        <f>IFERROR(INDEX(tblTeamSch[Overall Travel Score],MATCH(tblTeamSch[[#This Row],[Opponent]],tblTeamSch[Team],0)),"")</f>
        <v/>
      </c>
      <c r="Y2076" s="6" cm="1">
        <f t="array" ref="Y2076">IF(Y2075="Num",1,IF(Y2075="","",IF(Y2075+1&gt;TotalNumRegGames*2,"",Y2075+1)))</f>
        <v>2075</v>
      </c>
    </row>
    <row r="2077" spans="1:25" ht="13.35" customHeight="1" x14ac:dyDescent="0.3">
      <c r="A2077" s="6" cm="1">
        <f t="array" ref="A20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933</v>
      </c>
      <c r="B2077" s="6" cm="1">
        <f t="array" ref="B20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77" s="6">
        <f>IFERROR(INDEX([1]!tblSchedule[Week Game Scheduled],MATCH(tblTeamSch[[#This Row],[Game Num]],[1]!tblSchedule[GameNum],0)),"")</f>
        <v>49</v>
      </c>
      <c r="D2077" s="6">
        <f>IFERROR(INDEX([1]!tblSchedule[Round],MATCH(tblTeamSch[[#This Row],[Game Num]],[1]!tblSchedule[GameNum],0)),"")</f>
        <v>1</v>
      </c>
      <c r="E2077" s="6">
        <f>IFERROR(INDEX([1]!tblSchedule[Rnd Sch],MATCH(tblTeamSch[[#This Row],[Game Num]],[1]!tblSchedule[GameNum],0)),"")</f>
        <v>1</v>
      </c>
      <c r="F2077" s="6" t="str">
        <f>IFERROR(INDEX([1]!tblSchedule[DLC],MATCH(tblTeamSch[[#This Row],[Game Num]],[1]!tblSchedule[GameNum],0)),"")</f>
        <v>6G2</v>
      </c>
      <c r="G2077" s="7" t="str">
        <f>IFERROR(INDEX([1]!tblSchedule[Facility],MATCH(tblTeamSch[[#This Row],[Game Num]],[1]!tblSchedule[GameNum],0)),"")</f>
        <v>St. Patrick's Celtic Center</v>
      </c>
      <c r="H2077" s="8">
        <f>IFERROR(INDEX([1]!tblSchedule[Game Date],MATCH(tblTeamSch[[#This Row],[Game Num]],[1]!tblSchedule[GameNum],0)),"")</f>
        <v>45997</v>
      </c>
      <c r="I2077" s="9">
        <f>IFERROR(INDEX([1]!tblSchedule[Game Time],MATCH(tblTeamSch[[#This Row],[Game Num]],[1]!tblSchedule[GameNum],0)),"")</f>
        <v>0.5</v>
      </c>
      <c r="J2077" s="10" t="str">
        <f>IFERROR(INDEX([1]!tblTeams[Organization],MATCH(tblTeamSch[[#This Row],[Team]],[1]!tblTeams[Team],0)),"")</f>
        <v>St. Patrick</v>
      </c>
      <c r="K2077" s="10" t="str">
        <f>IFERROR(INDEX([1]!tblOrg[Abbr],MATCH(tblTeamSch[[#This Row],[Org]],[1]!tblOrg[Organization],0)),"")</f>
        <v>Pat</v>
      </c>
      <c r="L2077" s="10" t="str">
        <f>IFERROR(INDEX(IF(tblTeamSch[[#This Row],[1vs2]]=1,[1]!tblSchedule[Team 1 Name],[1]!tblSchedule[Team 2 Name]),MATCH(tblTeamSch[[#This Row],[Game Num]],[1]!tblSchedule[GameNum],0)),"")</f>
        <v>St Patrick BB 6G#2</v>
      </c>
      <c r="M2077" s="10" t="str">
        <f>IFERROR(INDEX(IF(tblTeamSch[[#This Row],[1vs2]]=1,[1]!tblSchedule[Team 2 Name],[1]!tblSchedule[Team 1 Name]),MATCH(tblTeamSch[[#This Row],[Game Num]],[1]!tblSchedule[GameNum],0)),"")</f>
        <v>St Agnes BB 6G#2</v>
      </c>
      <c r="N2077" s="6"/>
      <c r="O2077" s="6"/>
      <c r="P2077" s="6"/>
      <c r="Q2077" s="6">
        <f>INDEX([1]!tblSchedule[Home Game],MATCH(tblTeamSch[[#This Row],[Game Num]],[1]!tblSchedule[GameNum],0))</f>
        <v>1</v>
      </c>
      <c r="R2077" s="7" t="e">
        <f>IF(COUNTIFS(tblTeamSch[Team],tblTeamSch[[#This Row],[Team]],#REF!,1)&gt;1,"Y","")</f>
        <v>#REF!</v>
      </c>
      <c r="S2077" s="6">
        <f>INDEX([1]!tblLoc[Score],MATCH(INDEX([1]!tblOrg[Loc],MATCH(tblTeamSch[[#This Row],[Org]],[1]!tblOrg[Organization],0)),[1]!tblLoc[Loc],0))</f>
        <v>4</v>
      </c>
      <c r="T2077" s="6" t="e">
        <f>INDEX([1]!tblLoc[Score],MATCH(INDEX([1]!tblOrg[Loc],MATCH(#REF!,[1]!tblOrg[Abbr],0)),[1]!tblLoc[Loc],0))</f>
        <v>#REF!</v>
      </c>
      <c r="U2077" s="6">
        <f>IFERROR(INDEX([1]!tblLoc[Score],MATCH(INDEX([1]!tblOrg[Loc],MATCH(INDEX(FacList,MATCH(tblTeamSch[[#This Row],[Facility]],INDEX(FacList,,1),0),3),[1]!tblOrg[Org Num],0)),[1]!tblLoc[Loc],0)),"")</f>
        <v>4</v>
      </c>
      <c r="V2077" s="6">
        <f>IF(OR(tblTeamSch[[#This Row],[Court]]="",tblTeamSch[[#This Row],[Home]]&gt;0),0,IF(tblTeamSch[[#This Row],[Court]]&lt;10,0,IF(tblTeamSch[[#This Row],[Home Court]]=10,0,10)))</f>
        <v>0</v>
      </c>
      <c r="W2077" s="6" t="e">
        <f>COUNTIFS(tblTeamSch[Travel Score for Game],10,tblTeamSch[Home],0,#REF!,#REF!)</f>
        <v>#REF!</v>
      </c>
      <c r="X2077" s="6" t="str">
        <f>IFERROR(INDEX(tblTeamSch[Overall Travel Score],MATCH(tblTeamSch[[#This Row],[Opponent]],tblTeamSch[Team],0)),"")</f>
        <v/>
      </c>
      <c r="Y2077" s="6" cm="1">
        <f t="array" ref="Y2077">IF(Y2076="Num",1,IF(Y2076="","",IF(Y2076+1&gt;TotalNumRegGames*2,"",Y2076+1)))</f>
        <v>2076</v>
      </c>
    </row>
    <row r="2078" spans="1:25" ht="13.35" customHeight="1" x14ac:dyDescent="0.3">
      <c r="A2078" s="6" cm="1">
        <f t="array" ref="A20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938</v>
      </c>
      <c r="B2078" s="6" cm="1">
        <f t="array" ref="B20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8" s="6">
        <f>IFERROR(INDEX([1]!tblSchedule[Week Game Scheduled],MATCH(tblTeamSch[[#This Row],[Game Num]],[1]!tblSchedule[GameNum],0)),"")</f>
        <v>50</v>
      </c>
      <c r="D2078" s="6">
        <f>IFERROR(INDEX([1]!tblSchedule[Round],MATCH(tblTeamSch[[#This Row],[Game Num]],[1]!tblSchedule[GameNum],0)),"")</f>
        <v>2</v>
      </c>
      <c r="E2078" s="6">
        <f>IFERROR(INDEX([1]!tblSchedule[Rnd Sch],MATCH(tblTeamSch[[#This Row],[Game Num]],[1]!tblSchedule[GameNum],0)),"")</f>
        <v>2</v>
      </c>
      <c r="F2078" s="6" t="str">
        <f>IFERROR(INDEX([1]!tblSchedule[DLC],MATCH(tblTeamSch[[#This Row],[Game Num]],[1]!tblSchedule[GameNum],0)),"")</f>
        <v>6G2</v>
      </c>
      <c r="G2078" s="7" t="str">
        <f>IFERROR(INDEX([1]!tblSchedule[Facility],MATCH(tblTeamSch[[#This Row],[Game Num]],[1]!tblSchedule[GameNum],0)),"")</f>
        <v>St. Gabriel Multi-Purpose Building</v>
      </c>
      <c r="H2078" s="8">
        <f>IFERROR(INDEX([1]!tblSchedule[Game Date],MATCH(tblTeamSch[[#This Row],[Game Num]],[1]!tblSchedule[GameNum],0)),"")</f>
        <v>46004</v>
      </c>
      <c r="I2078" s="9">
        <f>IFERROR(INDEX([1]!tblSchedule[Game Time],MATCH(tblTeamSch[[#This Row],[Game Num]],[1]!tblSchedule[GameNum],0)),"")</f>
        <v>0.45833333333333331</v>
      </c>
      <c r="J2078" s="10" t="str">
        <f>IFERROR(INDEX([1]!tblTeams[Organization],MATCH(tblTeamSch[[#This Row],[Team]],[1]!tblTeams[Team],0)),"")</f>
        <v>St. Patrick</v>
      </c>
      <c r="K2078" s="10" t="str">
        <f>IFERROR(INDEX([1]!tblOrg[Abbr],MATCH(tblTeamSch[[#This Row],[Org]],[1]!tblOrg[Organization],0)),"")</f>
        <v>Pat</v>
      </c>
      <c r="L2078" s="10" t="str">
        <f>IFERROR(INDEX(IF(tblTeamSch[[#This Row],[1vs2]]=1,[1]!tblSchedule[Team 1 Name],[1]!tblSchedule[Team 2 Name]),MATCH(tblTeamSch[[#This Row],[Game Num]],[1]!tblSchedule[GameNum],0)),"")</f>
        <v>St Patrick BB 6G#2</v>
      </c>
      <c r="M2078" s="10" t="str">
        <f>IFERROR(INDEX(IF(tblTeamSch[[#This Row],[1vs2]]=1,[1]!tblSchedule[Team 2 Name],[1]!tblSchedule[Team 1 Name]),MATCH(tblTeamSch[[#This Row],[Game Num]],[1]!tblSchedule[GameNum],0)),"")</f>
        <v>St Michael BB 6G#2</v>
      </c>
      <c r="N2078" s="6"/>
      <c r="O2078" s="6"/>
      <c r="P2078" s="6"/>
      <c r="Q2078" s="6">
        <f>INDEX([1]!tblSchedule[Home Game],MATCH(tblTeamSch[[#This Row],[Game Num]],[1]!tblSchedule[GameNum],0))</f>
        <v>0</v>
      </c>
      <c r="R2078" s="7" t="e">
        <f>IF(COUNTIFS(tblTeamSch[Team],tblTeamSch[[#This Row],[Team]],#REF!,1)&gt;1,"Y","")</f>
        <v>#REF!</v>
      </c>
      <c r="S2078" s="6">
        <f>INDEX([1]!tblLoc[Score],MATCH(INDEX([1]!tblOrg[Loc],MATCH(tblTeamSch[[#This Row],[Org]],[1]!tblOrg[Organization],0)),[1]!tblLoc[Loc],0))</f>
        <v>4</v>
      </c>
      <c r="T2078" s="6" t="e">
        <f>INDEX([1]!tblLoc[Score],MATCH(INDEX([1]!tblOrg[Loc],MATCH(#REF!,[1]!tblOrg[Abbr],0)),[1]!tblLoc[Loc],0))</f>
        <v>#REF!</v>
      </c>
      <c r="U2078" s="6">
        <f>IFERROR(INDEX([1]!tblLoc[Score],MATCH(INDEX([1]!tblOrg[Loc],MATCH(INDEX(FacList,MATCH(tblTeamSch[[#This Row],[Facility]],INDEX(FacList,,1),0),3),[1]!tblOrg[Org Num],0)),[1]!tblLoc[Loc],0)),"")</f>
        <v>7</v>
      </c>
      <c r="V2078" s="6">
        <f>IF(OR(tblTeamSch[[#This Row],[Court]]="",tblTeamSch[[#This Row],[Home]]&gt;0),0,IF(tblTeamSch[[#This Row],[Court]]&lt;10,0,IF(tblTeamSch[[#This Row],[Home Court]]=10,0,10)))</f>
        <v>0</v>
      </c>
      <c r="W2078" s="6" t="e">
        <f>COUNTIFS(tblTeamSch[Travel Score for Game],10,tblTeamSch[Home],0,#REF!,#REF!)</f>
        <v>#REF!</v>
      </c>
      <c r="X2078" s="6" t="str">
        <f>IFERROR(INDEX(tblTeamSch[Overall Travel Score],MATCH(tblTeamSch[[#This Row],[Opponent]],tblTeamSch[Team],0)),"")</f>
        <v/>
      </c>
      <c r="Y2078" s="6" cm="1">
        <f t="array" ref="Y2078">IF(Y2077="Num",1,IF(Y2077="","",IF(Y2077+1&gt;TotalNumRegGames*2,"",Y2077+1)))</f>
        <v>2077</v>
      </c>
    </row>
    <row r="2079" spans="1:25" ht="13.35" customHeight="1" x14ac:dyDescent="0.3">
      <c r="A2079" s="6" cm="1">
        <f t="array" ref="A20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942</v>
      </c>
      <c r="B2079" s="6" cm="1">
        <f t="array" ref="B20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79" s="6">
        <f>IFERROR(INDEX([1]!tblSchedule[Week Game Scheduled],MATCH(tblTeamSch[[#This Row],[Game Num]],[1]!tblSchedule[GameNum],0)),"")</f>
        <v>5</v>
      </c>
      <c r="D2079" s="6">
        <f>IFERROR(INDEX([1]!tblSchedule[Round],MATCH(tblTeamSch[[#This Row],[Game Num]],[1]!tblSchedule[GameNum],0)),"")</f>
        <v>3</v>
      </c>
      <c r="E2079" s="6">
        <f>IFERROR(INDEX([1]!tblSchedule[Rnd Sch],MATCH(tblTeamSch[[#This Row],[Game Num]],[1]!tblSchedule[GameNum],0)),"")</f>
        <v>3</v>
      </c>
      <c r="F2079" s="6" t="str">
        <f>IFERROR(INDEX([1]!tblSchedule[DLC],MATCH(tblTeamSch[[#This Row],[Game Num]],[1]!tblSchedule[GameNum],0)),"")</f>
        <v>6G2</v>
      </c>
      <c r="G2079" s="7" t="str">
        <f>IFERROR(INDEX([1]!tblSchedule[Facility],MATCH(tblTeamSch[[#This Row],[Game Num]],[1]!tblSchedule[GameNum],0)),"")</f>
        <v>St Lawrence</v>
      </c>
      <c r="H2079" s="8">
        <f>IFERROR(INDEX([1]!tblSchedule[Game Date],MATCH(tblTeamSch[[#This Row],[Game Num]],[1]!tblSchedule[GameNum],0)),"")</f>
        <v>46025</v>
      </c>
      <c r="I2079" s="9">
        <f>IFERROR(INDEX([1]!tblSchedule[Game Time],MATCH(tblTeamSch[[#This Row],[Game Num]],[1]!tblSchedule[GameNum],0)),"")</f>
        <v>0.41666666666666669</v>
      </c>
      <c r="J2079" s="10" t="str">
        <f>IFERROR(INDEX([1]!tblTeams[Organization],MATCH(tblTeamSch[[#This Row],[Team]],[1]!tblTeams[Team],0)),"")</f>
        <v>St. Patrick</v>
      </c>
      <c r="K2079" s="10" t="str">
        <f>IFERROR(INDEX([1]!tblOrg[Abbr],MATCH(tblTeamSch[[#This Row],[Org]],[1]!tblOrg[Organization],0)),"")</f>
        <v>Pat</v>
      </c>
      <c r="L2079" s="10" t="str">
        <f>IFERROR(INDEX(IF(tblTeamSch[[#This Row],[1vs2]]=1,[1]!tblSchedule[Team 1 Name],[1]!tblSchedule[Team 2 Name]),MATCH(tblTeamSch[[#This Row],[Game Num]],[1]!tblSchedule[GameNum],0)),"")</f>
        <v>St Patrick BB 6G#2</v>
      </c>
      <c r="M2079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2079" s="6"/>
      <c r="O2079" s="6"/>
      <c r="P2079" s="6"/>
      <c r="Q2079" s="6">
        <f>INDEX([1]!tblSchedule[Home Game],MATCH(tblTeamSch[[#This Row],[Game Num]],[1]!tblSchedule[GameNum],0))</f>
        <v>1</v>
      </c>
      <c r="R2079" s="7" t="e">
        <f>IF(COUNTIFS(tblTeamSch[Team],tblTeamSch[[#This Row],[Team]],#REF!,1)&gt;1,"Y","")</f>
        <v>#REF!</v>
      </c>
      <c r="S2079" s="6">
        <f>INDEX([1]!tblLoc[Score],MATCH(INDEX([1]!tblOrg[Loc],MATCH(tblTeamSch[[#This Row],[Org]],[1]!tblOrg[Organization],0)),[1]!tblLoc[Loc],0))</f>
        <v>4</v>
      </c>
      <c r="T2079" s="6" t="e">
        <f>INDEX([1]!tblLoc[Score],MATCH(INDEX([1]!tblOrg[Loc],MATCH(#REF!,[1]!tblOrg[Abbr],0)),[1]!tblLoc[Loc],0))</f>
        <v>#REF!</v>
      </c>
      <c r="U2079" s="6">
        <f>IFERROR(INDEX([1]!tblLoc[Score],MATCH(INDEX([1]!tblOrg[Loc],MATCH(INDEX(FacList,MATCH(tblTeamSch[[#This Row],[Facility]],INDEX(FacList,,1),0),3),[1]!tblOrg[Org Num],0)),[1]!tblLoc[Loc],0)),"")</f>
        <v>10</v>
      </c>
      <c r="V2079" s="6">
        <f>IF(OR(tblTeamSch[[#This Row],[Court]]="",tblTeamSch[[#This Row],[Home]]&gt;0),0,IF(tblTeamSch[[#This Row],[Court]]&lt;10,0,IF(tblTeamSch[[#This Row],[Home Court]]=10,0,10)))</f>
        <v>0</v>
      </c>
      <c r="W2079" s="6" t="e">
        <f>COUNTIFS(tblTeamSch[Travel Score for Game],10,tblTeamSch[Home],0,#REF!,#REF!)</f>
        <v>#REF!</v>
      </c>
      <c r="X2079" s="6" t="str">
        <f>IFERROR(INDEX(tblTeamSch[Overall Travel Score],MATCH(tblTeamSch[[#This Row],[Opponent]],tblTeamSch[Team],0)),"")</f>
        <v/>
      </c>
      <c r="Y2079" s="6" cm="1">
        <f t="array" ref="Y2079">IF(Y2078="Num",1,IF(Y2078="","",IF(Y2078+1&gt;TotalNumRegGames*2,"",Y2078+1)))</f>
        <v>2078</v>
      </c>
    </row>
    <row r="2080" spans="1:25" ht="13.35" customHeight="1" x14ac:dyDescent="0.3">
      <c r="A2080" s="6" cm="1">
        <f t="array" ref="A20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944</v>
      </c>
      <c r="B2080" s="6" cm="1">
        <f t="array" ref="B20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80" s="6">
        <f>IFERROR(INDEX([1]!tblSchedule[Week Game Scheduled],MATCH(tblTeamSch[[#This Row],[Game Num]],[1]!tblSchedule[GameNum],0)),"")</f>
        <v>6</v>
      </c>
      <c r="D2080" s="6">
        <f>IFERROR(INDEX([1]!tblSchedule[Round],MATCH(tblTeamSch[[#This Row],[Game Num]],[1]!tblSchedule[GameNum],0)),"")</f>
        <v>4</v>
      </c>
      <c r="E2080" s="6">
        <f>IFERROR(INDEX([1]!tblSchedule[Rnd Sch],MATCH(tblTeamSch[[#This Row],[Game Num]],[1]!tblSchedule[GameNum],0)),"")</f>
        <v>4</v>
      </c>
      <c r="F2080" s="6" t="str">
        <f>IFERROR(INDEX([1]!tblSchedule[DLC],MATCH(tblTeamSch[[#This Row],[Game Num]],[1]!tblSchedule[GameNum],0)),"")</f>
        <v>6G2</v>
      </c>
      <c r="G2080" s="7" t="str">
        <f>IFERROR(INDEX([1]!tblSchedule[Facility],MATCH(tblTeamSch[[#This Row],[Game Num]],[1]!tblSchedule[GameNum],0)),"")</f>
        <v>St. Patrick's Celtic Center</v>
      </c>
      <c r="H2080" s="8">
        <f>IFERROR(INDEX([1]!tblSchedule[Game Date],MATCH(tblTeamSch[[#This Row],[Game Num]],[1]!tblSchedule[GameNum],0)),"")</f>
        <v>46032</v>
      </c>
      <c r="I2080" s="9">
        <f>IFERROR(INDEX([1]!tblSchedule[Game Time],MATCH(tblTeamSch[[#This Row],[Game Num]],[1]!tblSchedule[GameNum],0)),"")</f>
        <v>0.5</v>
      </c>
      <c r="J2080" s="10" t="str">
        <f>IFERROR(INDEX([1]!tblTeams[Organization],MATCH(tblTeamSch[[#This Row],[Team]],[1]!tblTeams[Team],0)),"")</f>
        <v>St. Patrick</v>
      </c>
      <c r="K2080" s="10" t="str">
        <f>IFERROR(INDEX([1]!tblOrg[Abbr],MATCH(tblTeamSch[[#This Row],[Org]],[1]!tblOrg[Organization],0)),"")</f>
        <v>Pat</v>
      </c>
      <c r="L2080" s="10" t="str">
        <f>IFERROR(INDEX(IF(tblTeamSch[[#This Row],[1vs2]]=1,[1]!tblSchedule[Team 1 Name],[1]!tblSchedule[Team 2 Name]),MATCH(tblTeamSch[[#This Row],[Game Num]],[1]!tblSchedule[GameNum],0)),"")</f>
        <v>St Patrick BB 6G#2</v>
      </c>
      <c r="M2080" s="10" t="str">
        <f>IFERROR(INDEX(IF(tblTeamSch[[#This Row],[1vs2]]=1,[1]!tblSchedule[Team 2 Name],[1]!tblSchedule[Team 1 Name]),MATCH(tblTeamSch[[#This Row],[Game Num]],[1]!tblSchedule[GameNum],0)),"")</f>
        <v>Holy Spirit GBB 6#2</v>
      </c>
      <c r="N2080" s="6"/>
      <c r="O2080" s="6"/>
      <c r="P2080" s="6"/>
      <c r="Q2080" s="6">
        <f>INDEX([1]!tblSchedule[Home Game],MATCH(tblTeamSch[[#This Row],[Game Num]],[1]!tblSchedule[GameNum],0))</f>
        <v>1</v>
      </c>
      <c r="R2080" s="7" t="e">
        <f>IF(COUNTIFS(tblTeamSch[Team],tblTeamSch[[#This Row],[Team]],#REF!,1)&gt;1,"Y","")</f>
        <v>#REF!</v>
      </c>
      <c r="S2080" s="6">
        <f>INDEX([1]!tblLoc[Score],MATCH(INDEX([1]!tblOrg[Loc],MATCH(tblTeamSch[[#This Row],[Org]],[1]!tblOrg[Organization],0)),[1]!tblLoc[Loc],0))</f>
        <v>4</v>
      </c>
      <c r="T2080" s="6" t="e">
        <f>INDEX([1]!tblLoc[Score],MATCH(INDEX([1]!tblOrg[Loc],MATCH(#REF!,[1]!tblOrg[Abbr],0)),[1]!tblLoc[Loc],0))</f>
        <v>#REF!</v>
      </c>
      <c r="U2080" s="6">
        <f>IFERROR(INDEX([1]!tblLoc[Score],MATCH(INDEX([1]!tblOrg[Loc],MATCH(INDEX(FacList,MATCH(tblTeamSch[[#This Row],[Facility]],INDEX(FacList,,1),0),3),[1]!tblOrg[Org Num],0)),[1]!tblLoc[Loc],0)),"")</f>
        <v>4</v>
      </c>
      <c r="V2080" s="6">
        <f>IF(OR(tblTeamSch[[#This Row],[Court]]="",tblTeamSch[[#This Row],[Home]]&gt;0),0,IF(tblTeamSch[[#This Row],[Court]]&lt;10,0,IF(tblTeamSch[[#This Row],[Home Court]]=10,0,10)))</f>
        <v>0</v>
      </c>
      <c r="W2080" s="6" t="e">
        <f>COUNTIFS(tblTeamSch[Travel Score for Game],10,tblTeamSch[Home],0,#REF!,#REF!)</f>
        <v>#REF!</v>
      </c>
      <c r="X2080" s="6" t="str">
        <f>IFERROR(INDEX(tblTeamSch[Overall Travel Score],MATCH(tblTeamSch[[#This Row],[Opponent]],tblTeamSch[Team],0)),"")</f>
        <v/>
      </c>
      <c r="Y2080" s="6" cm="1">
        <f t="array" ref="Y2080">IF(Y2079="Num",1,IF(Y2079="","",IF(Y2079+1&gt;TotalNumRegGames*2,"",Y2079+1)))</f>
        <v>2079</v>
      </c>
    </row>
    <row r="2081" spans="1:25" ht="13.35" customHeight="1" x14ac:dyDescent="0.3">
      <c r="A2081" s="6" cm="1">
        <f t="array" ref="A20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962</v>
      </c>
      <c r="B2081" s="6" cm="1">
        <f t="array" ref="B20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1" s="6">
        <f>IFERROR(INDEX([1]!tblSchedule[Week Game Scheduled],MATCH(tblTeamSch[[#This Row],[Game Num]],[1]!tblSchedule[GameNum],0)),"")</f>
        <v>7</v>
      </c>
      <c r="D2081" s="6">
        <f>IFERROR(INDEX([1]!tblSchedule[Round],MATCH(tblTeamSch[[#This Row],[Game Num]],[1]!tblSchedule[GameNum],0)),"")</f>
        <v>8</v>
      </c>
      <c r="E2081" s="6">
        <f>IFERROR(INDEX([1]!tblSchedule[Rnd Sch],MATCH(tblTeamSch[[#This Row],[Game Num]],[1]!tblSchedule[GameNum],0)),"")</f>
        <v>4</v>
      </c>
      <c r="F2081" s="6" t="str">
        <f>IFERROR(INDEX([1]!tblSchedule[DLC],MATCH(tblTeamSch[[#This Row],[Game Num]],[1]!tblSchedule[GameNum],0)),"")</f>
        <v>6G2</v>
      </c>
      <c r="G2081" s="7" t="str">
        <f>IFERROR(INDEX([1]!tblSchedule[Facility],MATCH(tblTeamSch[[#This Row],[Game Num]],[1]!tblSchedule[GameNum],0)),"")</f>
        <v>St. Athanasius Hornets Nest (gym)</v>
      </c>
      <c r="H2081" s="8">
        <f>IFERROR(INDEX([1]!tblSchedule[Game Date],MATCH(tblTeamSch[[#This Row],[Game Num]],[1]!tblSchedule[GameNum],0)),"")</f>
        <v>46033</v>
      </c>
      <c r="I2081" s="9">
        <f>IFERROR(INDEX([1]!tblSchedule[Game Time],MATCH(tblTeamSch[[#This Row],[Game Num]],[1]!tblSchedule[GameNum],0)),"")</f>
        <v>0.625</v>
      </c>
      <c r="J2081" s="10" t="str">
        <f>IFERROR(INDEX([1]!tblTeams[Organization],MATCH(tblTeamSch[[#This Row],[Team]],[1]!tblTeams[Team],0)),"")</f>
        <v>St. Patrick</v>
      </c>
      <c r="K2081" s="10" t="str">
        <f>IFERROR(INDEX([1]!tblOrg[Abbr],MATCH(tblTeamSch[[#This Row],[Org]],[1]!tblOrg[Organization],0)),"")</f>
        <v>Pat</v>
      </c>
      <c r="L2081" s="10" t="str">
        <f>IFERROR(INDEX(IF(tblTeamSch[[#This Row],[1vs2]]=1,[1]!tblSchedule[Team 1 Name],[1]!tblSchedule[Team 2 Name]),MATCH(tblTeamSch[[#This Row],[Game Num]],[1]!tblSchedule[GameNum],0)),"")</f>
        <v>St Patrick BB 6G#2</v>
      </c>
      <c r="M2081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2081" s="6"/>
      <c r="O2081" s="6"/>
      <c r="P2081" s="6"/>
      <c r="Q2081" s="6">
        <f>INDEX([1]!tblSchedule[Home Game],MATCH(tblTeamSch[[#This Row],[Game Num]],[1]!tblSchedule[GameNum],0))</f>
        <v>0</v>
      </c>
      <c r="R2081" s="7" t="e">
        <f>IF(COUNTIFS(tblTeamSch[Team],tblTeamSch[[#This Row],[Team]],#REF!,1)&gt;1,"Y","")</f>
        <v>#REF!</v>
      </c>
      <c r="S2081" s="6">
        <f>INDEX([1]!tblLoc[Score],MATCH(INDEX([1]!tblOrg[Loc],MATCH(tblTeamSch[[#This Row],[Org]],[1]!tblOrg[Organization],0)),[1]!tblLoc[Loc],0))</f>
        <v>4</v>
      </c>
      <c r="T2081" s="6" t="e">
        <f>INDEX([1]!tblLoc[Score],MATCH(INDEX([1]!tblOrg[Loc],MATCH(#REF!,[1]!tblOrg[Abbr],0)),[1]!tblLoc[Loc],0))</f>
        <v>#REF!</v>
      </c>
      <c r="U2081" s="6">
        <f>IFERROR(INDEX([1]!tblLoc[Score],MATCH(INDEX([1]!tblOrg[Loc],MATCH(INDEX(FacList,MATCH(tblTeamSch[[#This Row],[Facility]],INDEX(FacList,,1),0),3),[1]!tblOrg[Org Num],0)),[1]!tblLoc[Loc],0)),"")</f>
        <v>7</v>
      </c>
      <c r="V2081" s="6">
        <f>IF(OR(tblTeamSch[[#This Row],[Court]]="",tblTeamSch[[#This Row],[Home]]&gt;0),0,IF(tblTeamSch[[#This Row],[Court]]&lt;10,0,IF(tblTeamSch[[#This Row],[Home Court]]=10,0,10)))</f>
        <v>0</v>
      </c>
      <c r="W2081" s="6" t="e">
        <f>COUNTIFS(tblTeamSch[Travel Score for Game],10,tblTeamSch[Home],0,#REF!,#REF!)</f>
        <v>#REF!</v>
      </c>
      <c r="X2081" s="6" t="str">
        <f>IFERROR(INDEX(tblTeamSch[Overall Travel Score],MATCH(tblTeamSch[[#This Row],[Opponent]],tblTeamSch[Team],0)),"")</f>
        <v/>
      </c>
      <c r="Y2081" s="6" cm="1">
        <f t="array" ref="Y2081">IF(Y2080="Num",1,IF(Y2080="","",IF(Y2080+1&gt;TotalNumRegGames*2,"",Y2080+1)))</f>
        <v>2080</v>
      </c>
    </row>
    <row r="2082" spans="1:25" ht="13.35" customHeight="1" x14ac:dyDescent="0.3">
      <c r="A2082" s="6" cm="1">
        <f t="array" ref="A20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951</v>
      </c>
      <c r="B2082" s="6" cm="1">
        <f t="array" ref="B20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2" s="6">
        <f>IFERROR(INDEX([1]!tblSchedule[Week Game Scheduled],MATCH(tblTeamSch[[#This Row],[Game Num]],[1]!tblSchedule[GameNum],0)),"")</f>
        <v>7</v>
      </c>
      <c r="D2082" s="6">
        <f>IFERROR(INDEX([1]!tblSchedule[Round],MATCH(tblTeamSch[[#This Row],[Game Num]],[1]!tblSchedule[GameNum],0)),"")</f>
        <v>5</v>
      </c>
      <c r="E2082" s="6">
        <f>IFERROR(INDEX([1]!tblSchedule[Rnd Sch],MATCH(tblTeamSch[[#This Row],[Game Num]],[1]!tblSchedule[GameNum],0)),"")</f>
        <v>5</v>
      </c>
      <c r="F2082" s="6" t="str">
        <f>IFERROR(INDEX([1]!tblSchedule[DLC],MATCH(tblTeamSch[[#This Row],[Game Num]],[1]!tblSchedule[GameNum],0)),"")</f>
        <v>6G2</v>
      </c>
      <c r="G2082" s="7" t="str">
        <f>IFERROR(INDEX([1]!tblSchedule[Facility],MATCH(tblTeamSch[[#This Row],[Game Num]],[1]!tblSchedule[GameNum],0)),"")</f>
        <v>St. Patrick's Celtic Center</v>
      </c>
      <c r="H2082" s="8">
        <f>IFERROR(INDEX([1]!tblSchedule[Game Date],MATCH(tblTeamSch[[#This Row],[Game Num]],[1]!tblSchedule[GameNum],0)),"")</f>
        <v>46039</v>
      </c>
      <c r="I2082" s="9">
        <f>IFERROR(INDEX([1]!tblSchedule[Game Time],MATCH(tblTeamSch[[#This Row],[Game Num]],[1]!tblSchedule[GameNum],0)),"")</f>
        <v>0.45833333333333331</v>
      </c>
      <c r="J2082" s="10" t="str">
        <f>IFERROR(INDEX([1]!tblTeams[Organization],MATCH(tblTeamSch[[#This Row],[Team]],[1]!tblTeams[Team],0)),"")</f>
        <v>St. Patrick</v>
      </c>
      <c r="K2082" s="10" t="str">
        <f>IFERROR(INDEX([1]!tblOrg[Abbr],MATCH(tblTeamSch[[#This Row],[Org]],[1]!tblOrg[Organization],0)),"")</f>
        <v>Pat</v>
      </c>
      <c r="L2082" s="10" t="str">
        <f>IFERROR(INDEX(IF(tblTeamSch[[#This Row],[1vs2]]=1,[1]!tblSchedule[Team 1 Name],[1]!tblSchedule[Team 2 Name]),MATCH(tblTeamSch[[#This Row],[Game Num]],[1]!tblSchedule[GameNum],0)),"")</f>
        <v>St Patrick BB 6G#2</v>
      </c>
      <c r="M2082" s="10" t="str">
        <f>IFERROR(INDEX(IF(tblTeamSch[[#This Row],[1vs2]]=1,[1]!tblSchedule[Team 2 Name],[1]!tblSchedule[Team 1 Name]),MATCH(tblTeamSch[[#This Row],[Game Num]],[1]!tblSchedule[GameNum],0)),"")</f>
        <v>Holy Trinity BB 5/6G #2</v>
      </c>
      <c r="N2082" s="6"/>
      <c r="O2082" s="6"/>
      <c r="P2082" s="6"/>
      <c r="Q2082" s="6">
        <f>INDEX([1]!tblSchedule[Home Game],MATCH(tblTeamSch[[#This Row],[Game Num]],[1]!tblSchedule[GameNum],0))</f>
        <v>1</v>
      </c>
      <c r="R2082" s="7" t="e">
        <f>IF(COUNTIFS(tblTeamSch[Team],tblTeamSch[[#This Row],[Team]],#REF!,1)&gt;1,"Y","")</f>
        <v>#REF!</v>
      </c>
      <c r="S2082" s="6">
        <f>INDEX([1]!tblLoc[Score],MATCH(INDEX([1]!tblOrg[Loc],MATCH(tblTeamSch[[#This Row],[Org]],[1]!tblOrg[Organization],0)),[1]!tblLoc[Loc],0))</f>
        <v>4</v>
      </c>
      <c r="T2082" s="6" t="e">
        <f>INDEX([1]!tblLoc[Score],MATCH(INDEX([1]!tblOrg[Loc],MATCH(#REF!,[1]!tblOrg[Abbr],0)),[1]!tblLoc[Loc],0))</f>
        <v>#REF!</v>
      </c>
      <c r="U2082" s="6">
        <f>IFERROR(INDEX([1]!tblLoc[Score],MATCH(INDEX([1]!tblOrg[Loc],MATCH(INDEX(FacList,MATCH(tblTeamSch[[#This Row],[Facility]],INDEX(FacList,,1),0),3),[1]!tblOrg[Org Num],0)),[1]!tblLoc[Loc],0)),"")</f>
        <v>4</v>
      </c>
      <c r="V2082" s="6">
        <f>IF(OR(tblTeamSch[[#This Row],[Court]]="",tblTeamSch[[#This Row],[Home]]&gt;0),0,IF(tblTeamSch[[#This Row],[Court]]&lt;10,0,IF(tblTeamSch[[#This Row],[Home Court]]=10,0,10)))</f>
        <v>0</v>
      </c>
      <c r="W2082" s="6" t="e">
        <f>COUNTIFS(tblTeamSch[Travel Score for Game],10,tblTeamSch[Home],0,#REF!,#REF!)</f>
        <v>#REF!</v>
      </c>
      <c r="X2082" s="6" t="str">
        <f>IFERROR(INDEX(tblTeamSch[Overall Travel Score],MATCH(tblTeamSch[[#This Row],[Opponent]],tblTeamSch[Team],0)),"")</f>
        <v/>
      </c>
      <c r="Y2082" s="6" cm="1">
        <f t="array" ref="Y2082">IF(Y2081="Num",1,IF(Y2081="","",IF(Y2081+1&gt;TotalNumRegGames*2,"",Y2081+1)))</f>
        <v>2081</v>
      </c>
    </row>
    <row r="2083" spans="1:25" ht="13.35" customHeight="1" x14ac:dyDescent="0.3">
      <c r="A2083" s="6" cm="1">
        <f t="array" ref="A20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957</v>
      </c>
      <c r="B2083" s="6" cm="1">
        <f t="array" ref="B20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83" s="6">
        <f>IFERROR(INDEX([1]!tblSchedule[Week Game Scheduled],MATCH(tblTeamSch[[#This Row],[Game Num]],[1]!tblSchedule[GameNum],0)),"")</f>
        <v>9</v>
      </c>
      <c r="D2083" s="6">
        <f>IFERROR(INDEX([1]!tblSchedule[Round],MATCH(tblTeamSch[[#This Row],[Game Num]],[1]!tblSchedule[GameNum],0)),"")</f>
        <v>7</v>
      </c>
      <c r="E2083" s="6">
        <f>IFERROR(INDEX([1]!tblSchedule[Rnd Sch],MATCH(tblTeamSch[[#This Row],[Game Num]],[1]!tblSchedule[GameNum],0)),"")</f>
        <v>7</v>
      </c>
      <c r="F2083" s="6" t="str">
        <f>IFERROR(INDEX([1]!tblSchedule[DLC],MATCH(tblTeamSch[[#This Row],[Game Num]],[1]!tblSchedule[GameNum],0)),"")</f>
        <v>6G2</v>
      </c>
      <c r="G2083" s="7" t="str">
        <f>IFERROR(INDEX([1]!tblSchedule[Facility],MATCH(tblTeamSch[[#This Row],[Game Num]],[1]!tblSchedule[GameNum],0)),"")</f>
        <v>ST. RAPHAEL GYMNASIUM</v>
      </c>
      <c r="H2083" s="8">
        <f>IFERROR(INDEX([1]!tblSchedule[Game Date],MATCH(tblTeamSch[[#This Row],[Game Num]],[1]!tblSchedule[GameNum],0)),"")</f>
        <v>46053</v>
      </c>
      <c r="I2083" s="9">
        <f>IFERROR(INDEX([1]!tblSchedule[Game Time],MATCH(tblTeamSch[[#This Row],[Game Num]],[1]!tblSchedule[GameNum],0)),"")</f>
        <v>0.45833333333333331</v>
      </c>
      <c r="J2083" s="10" t="str">
        <f>IFERROR(INDEX([1]!tblTeams[Organization],MATCH(tblTeamSch[[#This Row],[Team]],[1]!tblTeams[Team],0)),"")</f>
        <v>St. Patrick</v>
      </c>
      <c r="K2083" s="10" t="str">
        <f>IFERROR(INDEX([1]!tblOrg[Abbr],MATCH(tblTeamSch[[#This Row],[Org]],[1]!tblOrg[Organization],0)),"")</f>
        <v>Pat</v>
      </c>
      <c r="L2083" s="10" t="str">
        <f>IFERROR(INDEX(IF(tblTeamSch[[#This Row],[1vs2]]=1,[1]!tblSchedule[Team 1 Name],[1]!tblSchedule[Team 2 Name]),MATCH(tblTeamSch[[#This Row],[Game Num]],[1]!tblSchedule[GameNum],0)),"")</f>
        <v>St Patrick BB 6G#2</v>
      </c>
      <c r="M2083" s="10" t="str">
        <f>IFERROR(INDEX(IF(tblTeamSch[[#This Row],[1vs2]]=1,[1]!tblSchedule[Team 2 Name],[1]!tblSchedule[Team 1 Name]),MATCH(tblTeamSch[[#This Row],[Game Num]],[1]!tblSchedule[GameNum],0)),"")</f>
        <v>St. Raphael BB 6G #2</v>
      </c>
      <c r="N2083" s="6"/>
      <c r="O2083" s="6"/>
      <c r="P2083" s="6"/>
      <c r="Q2083" s="6">
        <f>INDEX([1]!tblSchedule[Home Game],MATCH(tblTeamSch[[#This Row],[Game Num]],[1]!tblSchedule[GameNum],0))</f>
        <v>1</v>
      </c>
      <c r="R2083" s="7" t="e">
        <f>IF(COUNTIFS(tblTeamSch[Team],tblTeamSch[[#This Row],[Team]],#REF!,1)&gt;1,"Y","")</f>
        <v>#REF!</v>
      </c>
      <c r="S2083" s="6">
        <f>INDEX([1]!tblLoc[Score],MATCH(INDEX([1]!tblOrg[Loc],MATCH(tblTeamSch[[#This Row],[Org]],[1]!tblOrg[Organization],0)),[1]!tblLoc[Loc],0))</f>
        <v>4</v>
      </c>
      <c r="T2083" s="6" t="e">
        <f>INDEX([1]!tblLoc[Score],MATCH(INDEX([1]!tblOrg[Loc],MATCH(#REF!,[1]!tblOrg[Abbr],0)),[1]!tblLoc[Loc],0))</f>
        <v>#REF!</v>
      </c>
      <c r="U2083" s="6">
        <f>IFERROR(INDEX([1]!tblLoc[Score],MATCH(INDEX([1]!tblOrg[Loc],MATCH(INDEX(FacList,MATCH(tblTeamSch[[#This Row],[Facility]],INDEX(FacList,,1),0),3),[1]!tblOrg[Org Num],0)),[1]!tblLoc[Loc],0)),"")</f>
        <v>0</v>
      </c>
      <c r="V2083" s="6">
        <f>IF(OR(tblTeamSch[[#This Row],[Court]]="",tblTeamSch[[#This Row],[Home]]&gt;0),0,IF(tblTeamSch[[#This Row],[Court]]&lt;10,0,IF(tblTeamSch[[#This Row],[Home Court]]=10,0,10)))</f>
        <v>0</v>
      </c>
      <c r="W2083" s="6" t="e">
        <f>COUNTIFS(tblTeamSch[Travel Score for Game],10,tblTeamSch[Home],0,#REF!,#REF!)</f>
        <v>#REF!</v>
      </c>
      <c r="X2083" s="6" t="str">
        <f>IFERROR(INDEX(tblTeamSch[Overall Travel Score],MATCH(tblTeamSch[[#This Row],[Opponent]],tblTeamSch[Team],0)),"")</f>
        <v/>
      </c>
      <c r="Y2083" s="6" cm="1">
        <f t="array" ref="Y2083">IF(Y2082="Num",1,IF(Y2082="","",IF(Y2082+1&gt;TotalNumRegGames*2,"",Y2082+1)))</f>
        <v>2082</v>
      </c>
    </row>
    <row r="2084" spans="1:25" ht="13.35" customHeight="1" x14ac:dyDescent="0.3">
      <c r="A2084" s="6" cm="1">
        <f t="array" ref="A20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</v>
      </c>
      <c r="B2084" s="6" cm="1">
        <f t="array" ref="B20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4" s="6">
        <f>IFERROR(INDEX([1]!tblSchedule[Week Game Scheduled],MATCH(tblTeamSch[[#This Row],[Game Num]],[1]!tblSchedule[GameNum],0)),"")</f>
        <v>49</v>
      </c>
      <c r="D2084" s="6">
        <f>IFERROR(INDEX([1]!tblSchedule[Round],MATCH(tblTeamSch[[#This Row],[Game Num]],[1]!tblSchedule[GameNum],0)),"")</f>
        <v>1</v>
      </c>
      <c r="E2084" s="6">
        <f>IFERROR(INDEX([1]!tblSchedule[Rnd Sch],MATCH(tblTeamSch[[#This Row],[Game Num]],[1]!tblSchedule[GameNum],0)),"")</f>
        <v>1</v>
      </c>
      <c r="F2084" s="6" t="str">
        <f>IFERROR(INDEX([1]!tblSchedule[DLC],MATCH(tblTeamSch[[#This Row],[Game Num]],[1]!tblSchedule[GameNum],0)),"")</f>
        <v>8B1AA</v>
      </c>
      <c r="G2084" s="7" t="str">
        <f>IFERROR(INDEX([1]!tblSchedule[Facility],MATCH(tblTeamSch[[#This Row],[Game Num]],[1]!tblSchedule[GameNum],0)),"")</f>
        <v>St. Patrick's Celtic Center</v>
      </c>
      <c r="H2084" s="8">
        <f>IFERROR(INDEX([1]!tblSchedule[Game Date],MATCH(tblTeamSch[[#This Row],[Game Num]],[1]!tblSchedule[GameNum],0)),"")</f>
        <v>45997</v>
      </c>
      <c r="I2084" s="9">
        <f>IFERROR(INDEX([1]!tblSchedule[Game Time],MATCH(tblTeamSch[[#This Row],[Game Num]],[1]!tblSchedule[GameNum],0)),"")</f>
        <v>0.375</v>
      </c>
      <c r="J2084" s="10" t="str">
        <f>IFERROR(INDEX([1]!tblTeams[Organization],MATCH(tblTeamSch[[#This Row],[Team]],[1]!tblTeams[Team],0)),"")</f>
        <v>St. Patrick</v>
      </c>
      <c r="K2084" s="10" t="str">
        <f>IFERROR(INDEX([1]!tblOrg[Abbr],MATCH(tblTeamSch[[#This Row],[Org]],[1]!tblOrg[Organization],0)),"")</f>
        <v>Pat</v>
      </c>
      <c r="L2084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4" s="10" t="str">
        <f>IFERROR(INDEX(IF(tblTeamSch[[#This Row],[1vs2]]=1,[1]!tblSchedule[Team 2 Name],[1]!tblSchedule[Team 1 Name]),MATCH(tblTeamSch[[#This Row],[Game Num]],[1]!tblSchedule[GameNum],0)),"")</f>
        <v>St. Albert BB 8B#1</v>
      </c>
      <c r="N2084" s="6"/>
      <c r="O2084" s="6"/>
      <c r="P2084" s="6"/>
      <c r="Q2084" s="6">
        <f>INDEX([1]!tblSchedule[Home Game],MATCH(tblTeamSch[[#This Row],[Game Num]],[1]!tblSchedule[GameNum],0))</f>
        <v>1</v>
      </c>
      <c r="R2084" s="7" t="e">
        <f>IF(COUNTIFS(tblTeamSch[Team],tblTeamSch[[#This Row],[Team]],#REF!,1)&gt;1,"Y","")</f>
        <v>#REF!</v>
      </c>
      <c r="S2084" s="6">
        <f>INDEX([1]!tblLoc[Score],MATCH(INDEX([1]!tblOrg[Loc],MATCH(tblTeamSch[[#This Row],[Org]],[1]!tblOrg[Organization],0)),[1]!tblLoc[Loc],0))</f>
        <v>4</v>
      </c>
      <c r="T2084" s="6" t="e">
        <f>INDEX([1]!tblLoc[Score],MATCH(INDEX([1]!tblOrg[Loc],MATCH(#REF!,[1]!tblOrg[Abbr],0)),[1]!tblLoc[Loc],0))</f>
        <v>#REF!</v>
      </c>
      <c r="U2084" s="6">
        <f>IFERROR(INDEX([1]!tblLoc[Score],MATCH(INDEX([1]!tblOrg[Loc],MATCH(INDEX(FacList,MATCH(tblTeamSch[[#This Row],[Facility]],INDEX(FacList,,1),0),3),[1]!tblOrg[Org Num],0)),[1]!tblLoc[Loc],0)),"")</f>
        <v>4</v>
      </c>
      <c r="V2084" s="6">
        <f>IF(OR(tblTeamSch[[#This Row],[Court]]="",tblTeamSch[[#This Row],[Home]]&gt;0),0,IF(tblTeamSch[[#This Row],[Court]]&lt;10,0,IF(tblTeamSch[[#This Row],[Home Court]]=10,0,10)))</f>
        <v>0</v>
      </c>
      <c r="W2084" s="6" t="e">
        <f>COUNTIFS(tblTeamSch[Travel Score for Game],10,tblTeamSch[Home],0,#REF!,#REF!)</f>
        <v>#REF!</v>
      </c>
      <c r="X2084" s="6" t="str">
        <f>IFERROR(INDEX(tblTeamSch[Overall Travel Score],MATCH(tblTeamSch[[#This Row],[Opponent]],tblTeamSch[Team],0)),"")</f>
        <v/>
      </c>
      <c r="Y2084" s="6" cm="1">
        <f t="array" ref="Y2084">IF(Y2083="Num",1,IF(Y2083="","",IF(Y2083+1&gt;TotalNumRegGames*2,"",Y2083+1)))</f>
        <v>2083</v>
      </c>
    </row>
    <row r="2085" spans="1:25" ht="13.35" customHeight="1" x14ac:dyDescent="0.3">
      <c r="A2085" s="6" cm="1">
        <f t="array" ref="A20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</v>
      </c>
      <c r="B2085" s="6" cm="1">
        <f t="array" ref="B20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85" s="6">
        <f>IFERROR(INDEX([1]!tblSchedule[Week Game Scheduled],MATCH(tblTeamSch[[#This Row],[Game Num]],[1]!tblSchedule[GameNum],0)),"")</f>
        <v>51</v>
      </c>
      <c r="D2085" s="6">
        <f>IFERROR(INDEX([1]!tblSchedule[Round],MATCH(tblTeamSch[[#This Row],[Game Num]],[1]!tblSchedule[GameNum],0)),"")</f>
        <v>2</v>
      </c>
      <c r="E2085" s="6">
        <f>IFERROR(INDEX([1]!tblSchedule[Rnd Sch],MATCH(tblTeamSch[[#This Row],[Game Num]],[1]!tblSchedule[GameNum],0)),"")</f>
        <v>2</v>
      </c>
      <c r="F2085" s="6" t="str">
        <f>IFERROR(INDEX([1]!tblSchedule[DLC],MATCH(tblTeamSch[[#This Row],[Game Num]],[1]!tblSchedule[GameNum],0)),"")</f>
        <v>8B1AA</v>
      </c>
      <c r="G2085" s="7" t="str">
        <f>IFERROR(INDEX([1]!tblSchedule[Facility],MATCH(tblTeamSch[[#This Row],[Game Num]],[1]!tblSchedule[GameNum],0)),"")</f>
        <v>Trinity High School's Steinhauser Gym</v>
      </c>
      <c r="H2085" s="8">
        <f>IFERROR(INDEX([1]!tblSchedule[Game Date],MATCH(tblTeamSch[[#This Row],[Game Num]],[1]!tblSchedule[GameNum],0)),"")</f>
        <v>46005</v>
      </c>
      <c r="I2085" s="9">
        <f>IFERROR(INDEX([1]!tblSchedule[Game Time],MATCH(tblTeamSch[[#This Row],[Game Num]],[1]!tblSchedule[GameNum],0)),"")</f>
        <v>0.58333333333333337</v>
      </c>
      <c r="J2085" s="10" t="str">
        <f>IFERROR(INDEX([1]!tblTeams[Organization],MATCH(tblTeamSch[[#This Row],[Team]],[1]!tblTeams[Team],0)),"")</f>
        <v>St. Patrick</v>
      </c>
      <c r="K2085" s="10" t="str">
        <f>IFERROR(INDEX([1]!tblOrg[Abbr],MATCH(tblTeamSch[[#This Row],[Org]],[1]!tblOrg[Organization],0)),"")</f>
        <v>Pat</v>
      </c>
      <c r="L2085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5" s="10" t="str">
        <f>IFERROR(INDEX(IF(tblTeamSch[[#This Row],[1vs2]]=1,[1]!tblSchedule[Team 2 Name],[1]!tblSchedule[Team 1 Name]),MATCH(tblTeamSch[[#This Row],[Game Num]],[1]!tblSchedule[GameNum],0)),"")</f>
        <v>Notre Dame Academy BB 7/8 Boys #1</v>
      </c>
      <c r="N2085" s="6"/>
      <c r="O2085" s="6"/>
      <c r="P2085" s="6"/>
      <c r="Q2085" s="6">
        <f>INDEX([1]!tblSchedule[Home Game],MATCH(tblTeamSch[[#This Row],[Game Num]],[1]!tblSchedule[GameNum],0))</f>
        <v>0</v>
      </c>
      <c r="R2085" s="7" t="e">
        <f>IF(COUNTIFS(tblTeamSch[Team],tblTeamSch[[#This Row],[Team]],#REF!,1)&gt;1,"Y","")</f>
        <v>#REF!</v>
      </c>
      <c r="S2085" s="6">
        <f>INDEX([1]!tblLoc[Score],MATCH(INDEX([1]!tblOrg[Loc],MATCH(tblTeamSch[[#This Row],[Org]],[1]!tblOrg[Organization],0)),[1]!tblLoc[Loc],0))</f>
        <v>4</v>
      </c>
      <c r="T2085" s="6" t="e">
        <f>INDEX([1]!tblLoc[Score],MATCH(INDEX([1]!tblOrg[Loc],MATCH(#REF!,[1]!tblOrg[Abbr],0)),[1]!tblLoc[Loc],0))</f>
        <v>#REF!</v>
      </c>
      <c r="U2085" s="6" t="str">
        <f>IFERROR(INDEX([1]!tblLoc[Score],MATCH(INDEX([1]!tblOrg[Loc],MATCH(INDEX(FacList,MATCH(tblTeamSch[[#This Row],[Facility]],INDEX(FacList,,1),0),3),[1]!tblOrg[Org Num],0)),[1]!tblLoc[Loc],0)),"")</f>
        <v/>
      </c>
      <c r="V2085" s="6">
        <f>IF(OR(tblTeamSch[[#This Row],[Court]]="",tblTeamSch[[#This Row],[Home]]&gt;0),0,IF(tblTeamSch[[#This Row],[Court]]&lt;10,0,IF(tblTeamSch[[#This Row],[Home Court]]=10,0,10)))</f>
        <v>0</v>
      </c>
      <c r="W2085" s="6" t="e">
        <f>COUNTIFS(tblTeamSch[Travel Score for Game],10,tblTeamSch[Home],0,#REF!,#REF!)</f>
        <v>#REF!</v>
      </c>
      <c r="X2085" s="6" t="str">
        <f>IFERROR(INDEX(tblTeamSch[Overall Travel Score],MATCH(tblTeamSch[[#This Row],[Opponent]],tblTeamSch[Team],0)),"")</f>
        <v/>
      </c>
      <c r="Y2085" s="6" cm="1">
        <f t="array" ref="Y2085">IF(Y2084="Num",1,IF(Y2084="","",IF(Y2084+1&gt;TotalNumRegGames*2,"",Y2084+1)))</f>
        <v>2084</v>
      </c>
    </row>
    <row r="2086" spans="1:25" ht="13.35" customHeight="1" x14ac:dyDescent="0.3">
      <c r="A2086" s="6" cm="1">
        <f t="array" ref="A20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</v>
      </c>
      <c r="B2086" s="6" cm="1">
        <f t="array" ref="B20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86" s="6">
        <f>IFERROR(INDEX([1]!tblSchedule[Week Game Scheduled],MATCH(tblTeamSch[[#This Row],[Game Num]],[1]!tblSchedule[GameNum],0)),"")</f>
        <v>6</v>
      </c>
      <c r="D2086" s="6">
        <f>IFERROR(INDEX([1]!tblSchedule[Round],MATCH(tblTeamSch[[#This Row],[Game Num]],[1]!tblSchedule[GameNum],0)),"")</f>
        <v>3</v>
      </c>
      <c r="E2086" s="6">
        <f>IFERROR(INDEX([1]!tblSchedule[Rnd Sch],MATCH(tblTeamSch[[#This Row],[Game Num]],[1]!tblSchedule[GameNum],0)),"")</f>
        <v>3</v>
      </c>
      <c r="F2086" s="6" t="str">
        <f>IFERROR(INDEX([1]!tblSchedule[DLC],MATCH(tblTeamSch[[#This Row],[Game Num]],[1]!tblSchedule[GameNum],0)),"")</f>
        <v>8B1AA</v>
      </c>
      <c r="G2086" s="7" t="str">
        <f>IFERROR(INDEX([1]!tblSchedule[Facility],MATCH(tblTeamSch[[#This Row],[Game Num]],[1]!tblSchedule[GameNum],0)),"")</f>
        <v>Holy Spirit Gym</v>
      </c>
      <c r="H2086" s="8">
        <f>IFERROR(INDEX([1]!tblSchedule[Game Date],MATCH(tblTeamSch[[#This Row],[Game Num]],[1]!tblSchedule[GameNum],0)),"")</f>
        <v>46026</v>
      </c>
      <c r="I2086" s="9">
        <f>IFERROR(INDEX([1]!tblSchedule[Game Time],MATCH(tblTeamSch[[#This Row],[Game Num]],[1]!tblSchedule[GameNum],0)),"")</f>
        <v>0.54166666666666663</v>
      </c>
      <c r="J2086" s="10" t="str">
        <f>IFERROR(INDEX([1]!tblTeams[Organization],MATCH(tblTeamSch[[#This Row],[Team]],[1]!tblTeams[Team],0)),"")</f>
        <v>St. Patrick</v>
      </c>
      <c r="K2086" s="10" t="str">
        <f>IFERROR(INDEX([1]!tblOrg[Abbr],MATCH(tblTeamSch[[#This Row],[Org]],[1]!tblOrg[Organization],0)),"")</f>
        <v>Pat</v>
      </c>
      <c r="L2086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6" s="10" t="str">
        <f>IFERROR(INDEX(IF(tblTeamSch[[#This Row],[1vs2]]=1,[1]!tblSchedule[Team 2 Name],[1]!tblSchedule[Team 1 Name]),MATCH(tblTeamSch[[#This Row],[Game Num]],[1]!tblSchedule[GameNum],0)),"")</f>
        <v>St Michael BB 8B#1</v>
      </c>
      <c r="N2086" s="6"/>
      <c r="O2086" s="6"/>
      <c r="P2086" s="6"/>
      <c r="Q2086" s="6">
        <f>INDEX([1]!tblSchedule[Home Game],MATCH(tblTeamSch[[#This Row],[Game Num]],[1]!tblSchedule[GameNum],0))</f>
        <v>0</v>
      </c>
      <c r="R2086" s="7" t="e">
        <f>IF(COUNTIFS(tblTeamSch[Team],tblTeamSch[[#This Row],[Team]],#REF!,1)&gt;1,"Y","")</f>
        <v>#REF!</v>
      </c>
      <c r="S2086" s="6">
        <f>INDEX([1]!tblLoc[Score],MATCH(INDEX([1]!tblOrg[Loc],MATCH(tblTeamSch[[#This Row],[Org]],[1]!tblOrg[Organization],0)),[1]!tblLoc[Loc],0))</f>
        <v>4</v>
      </c>
      <c r="T2086" s="6" t="e">
        <f>INDEX([1]!tblLoc[Score],MATCH(INDEX([1]!tblOrg[Loc],MATCH(#REF!,[1]!tblOrg[Abbr],0)),[1]!tblLoc[Loc],0))</f>
        <v>#REF!</v>
      </c>
      <c r="U2086" s="6">
        <f>IFERROR(INDEX([1]!tblLoc[Score],MATCH(INDEX([1]!tblOrg[Loc],MATCH(INDEX(FacList,MATCH(tblTeamSch[[#This Row],[Facility]],INDEX(FacList,,1),0),3),[1]!tblOrg[Org Num],0)),[1]!tblLoc[Loc],0)),"")</f>
        <v>0</v>
      </c>
      <c r="V2086" s="6">
        <f>IF(OR(tblTeamSch[[#This Row],[Court]]="",tblTeamSch[[#This Row],[Home]]&gt;0),0,IF(tblTeamSch[[#This Row],[Court]]&lt;10,0,IF(tblTeamSch[[#This Row],[Home Court]]=10,0,10)))</f>
        <v>0</v>
      </c>
      <c r="W2086" s="6" t="e">
        <f>COUNTIFS(tblTeamSch[Travel Score for Game],10,tblTeamSch[Home],0,#REF!,#REF!)</f>
        <v>#REF!</v>
      </c>
      <c r="X2086" s="6" t="str">
        <f>IFERROR(INDEX(tblTeamSch[Overall Travel Score],MATCH(tblTeamSch[[#This Row],[Opponent]],tblTeamSch[Team],0)),"")</f>
        <v/>
      </c>
      <c r="Y2086" s="6" cm="1">
        <f t="array" ref="Y2086">IF(Y2085="Num",1,IF(Y2085="","",IF(Y2085+1&gt;TotalNumRegGames*2,"",Y2085+1)))</f>
        <v>2085</v>
      </c>
    </row>
    <row r="2087" spans="1:25" ht="13.35" customHeight="1" x14ac:dyDescent="0.3">
      <c r="A2087" s="6" cm="1">
        <f t="array" ref="A20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</v>
      </c>
      <c r="B2087" s="6" cm="1">
        <f t="array" ref="B20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7" s="6">
        <f>IFERROR(INDEX([1]!tblSchedule[Week Game Scheduled],MATCH(tblTeamSch[[#This Row],[Game Num]],[1]!tblSchedule[GameNum],0)),"")</f>
        <v>7</v>
      </c>
      <c r="D2087" s="6">
        <f>IFERROR(INDEX([1]!tblSchedule[Round],MATCH(tblTeamSch[[#This Row],[Game Num]],[1]!tblSchedule[GameNum],0)),"")</f>
        <v>4</v>
      </c>
      <c r="E2087" s="6">
        <f>IFERROR(INDEX([1]!tblSchedule[Rnd Sch],MATCH(tblTeamSch[[#This Row],[Game Num]],[1]!tblSchedule[GameNum],0)),"")</f>
        <v>4</v>
      </c>
      <c r="F2087" s="6" t="str">
        <f>IFERROR(INDEX([1]!tblSchedule[DLC],MATCH(tblTeamSch[[#This Row],[Game Num]],[1]!tblSchedule[GameNum],0)),"")</f>
        <v>8B1AA</v>
      </c>
      <c r="G2087" s="7" t="str">
        <f>IFERROR(INDEX([1]!tblSchedule[Facility],MATCH(tblTeamSch[[#This Row],[Game Num]],[1]!tblSchedule[GameNum],0)),"")</f>
        <v>St. Margaret Mary Gym</v>
      </c>
      <c r="H2087" s="8">
        <f>IFERROR(INDEX([1]!tblSchedule[Game Date],MATCH(tblTeamSch[[#This Row],[Game Num]],[1]!tblSchedule[GameNum],0)),"")</f>
        <v>46033</v>
      </c>
      <c r="I2087" s="9">
        <f>IFERROR(INDEX([1]!tblSchedule[Game Time],MATCH(tblTeamSch[[#This Row],[Game Num]],[1]!tblSchedule[GameNum],0)),"")</f>
        <v>0.5625</v>
      </c>
      <c r="J2087" s="10" t="str">
        <f>IFERROR(INDEX([1]!tblTeams[Organization],MATCH(tblTeamSch[[#This Row],[Team]],[1]!tblTeams[Team],0)),"")</f>
        <v>St. Patrick</v>
      </c>
      <c r="K2087" s="10" t="str">
        <f>IFERROR(INDEX([1]!tblOrg[Abbr],MATCH(tblTeamSch[[#This Row],[Org]],[1]!tblOrg[Organization],0)),"")</f>
        <v>Pat</v>
      </c>
      <c r="L2087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7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2087" s="6"/>
      <c r="O2087" s="6"/>
      <c r="P2087" s="6"/>
      <c r="Q2087" s="6">
        <f>INDEX([1]!tblSchedule[Home Game],MATCH(tblTeamSch[[#This Row],[Game Num]],[1]!tblSchedule[GameNum],0))</f>
        <v>1</v>
      </c>
      <c r="R2087" s="7" t="e">
        <f>IF(COUNTIFS(tblTeamSch[Team],tblTeamSch[[#This Row],[Team]],#REF!,1)&gt;1,"Y","")</f>
        <v>#REF!</v>
      </c>
      <c r="S2087" s="6">
        <f>INDEX([1]!tblLoc[Score],MATCH(INDEX([1]!tblOrg[Loc],MATCH(tblTeamSch[[#This Row],[Org]],[1]!tblOrg[Organization],0)),[1]!tblLoc[Loc],0))</f>
        <v>4</v>
      </c>
      <c r="T2087" s="6" t="e">
        <f>INDEX([1]!tblLoc[Score],MATCH(INDEX([1]!tblOrg[Loc],MATCH(#REF!,[1]!tblOrg[Abbr],0)),[1]!tblLoc[Loc],0))</f>
        <v>#REF!</v>
      </c>
      <c r="U2087" s="6">
        <f>IFERROR(INDEX([1]!tblLoc[Score],MATCH(INDEX([1]!tblOrg[Loc],MATCH(INDEX(FacList,MATCH(tblTeamSch[[#This Row],[Facility]],INDEX(FacList,,1),0),3),[1]!tblOrg[Org Num],0)),[1]!tblLoc[Loc],0)),"")</f>
        <v>0</v>
      </c>
      <c r="V2087" s="6">
        <f>IF(OR(tblTeamSch[[#This Row],[Court]]="",tblTeamSch[[#This Row],[Home]]&gt;0),0,IF(tblTeamSch[[#This Row],[Court]]&lt;10,0,IF(tblTeamSch[[#This Row],[Home Court]]=10,0,10)))</f>
        <v>0</v>
      </c>
      <c r="W2087" s="6" t="e">
        <f>COUNTIFS(tblTeamSch[Travel Score for Game],10,tblTeamSch[Home],0,#REF!,#REF!)</f>
        <v>#REF!</v>
      </c>
      <c r="X2087" s="6" t="str">
        <f>IFERROR(INDEX(tblTeamSch[Overall Travel Score],MATCH(tblTeamSch[[#This Row],[Opponent]],tblTeamSch[Team],0)),"")</f>
        <v/>
      </c>
      <c r="Y2087" s="6" cm="1">
        <f t="array" ref="Y2087">IF(Y2086="Num",1,IF(Y2086="","",IF(Y2086+1&gt;TotalNumRegGames*2,"",Y2086+1)))</f>
        <v>2086</v>
      </c>
    </row>
    <row r="2088" spans="1:25" ht="13.35" customHeight="1" x14ac:dyDescent="0.3">
      <c r="A2088" s="6" cm="1">
        <f t="array" ref="A20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</v>
      </c>
      <c r="B2088" s="6" cm="1">
        <f t="array" ref="B20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88" s="6">
        <f>IFERROR(INDEX([1]!tblSchedule[Week Game Scheduled],MATCH(tblTeamSch[[#This Row],[Game Num]],[1]!tblSchedule[GameNum],0)),"")</f>
        <v>8</v>
      </c>
      <c r="D2088" s="6">
        <f>IFERROR(INDEX([1]!tblSchedule[Round],MATCH(tblTeamSch[[#This Row],[Game Num]],[1]!tblSchedule[GameNum],0)),"")</f>
        <v>5</v>
      </c>
      <c r="E2088" s="6">
        <f>IFERROR(INDEX([1]!tblSchedule[Rnd Sch],MATCH(tblTeamSch[[#This Row],[Game Num]],[1]!tblSchedule[GameNum],0)),"")</f>
        <v>5</v>
      </c>
      <c r="F2088" s="6" t="str">
        <f>IFERROR(INDEX([1]!tblSchedule[DLC],MATCH(tblTeamSch[[#This Row],[Game Num]],[1]!tblSchedule[GameNum],0)),"")</f>
        <v>8B1AA</v>
      </c>
      <c r="G2088" s="7" t="str">
        <f>IFERROR(INDEX([1]!tblSchedule[Facility],MATCH(tblTeamSch[[#This Row],[Game Num]],[1]!tblSchedule[GameNum],0)),"")</f>
        <v>Trinity High School's Steinhauser Gym</v>
      </c>
      <c r="H2088" s="8">
        <f>IFERROR(INDEX([1]!tblSchedule[Game Date],MATCH(tblTeamSch[[#This Row],[Game Num]],[1]!tblSchedule[GameNum],0)),"")</f>
        <v>46040</v>
      </c>
      <c r="I2088" s="9">
        <f>IFERROR(INDEX([1]!tblSchedule[Game Time],MATCH(tblTeamSch[[#This Row],[Game Num]],[1]!tblSchedule[GameNum],0)),"")</f>
        <v>0.58333333333333337</v>
      </c>
      <c r="J2088" s="10" t="str">
        <f>IFERROR(INDEX([1]!tblTeams[Organization],MATCH(tblTeamSch[[#This Row],[Team]],[1]!tblTeams[Team],0)),"")</f>
        <v>St. Patrick</v>
      </c>
      <c r="K2088" s="10" t="str">
        <f>IFERROR(INDEX([1]!tblOrg[Abbr],MATCH(tblTeamSch[[#This Row],[Org]],[1]!tblOrg[Organization],0)),"")</f>
        <v>Pat</v>
      </c>
      <c r="L2088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8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2088" s="6"/>
      <c r="O2088" s="6"/>
      <c r="P2088" s="6"/>
      <c r="Q2088" s="6">
        <f>INDEX([1]!tblSchedule[Home Game],MATCH(tblTeamSch[[#This Row],[Game Num]],[1]!tblSchedule[GameNum],0))</f>
        <v>0</v>
      </c>
      <c r="R2088" s="7" t="e">
        <f>IF(COUNTIFS(tblTeamSch[Team],tblTeamSch[[#This Row],[Team]],#REF!,1)&gt;1,"Y","")</f>
        <v>#REF!</v>
      </c>
      <c r="S2088" s="6">
        <f>INDEX([1]!tblLoc[Score],MATCH(INDEX([1]!tblOrg[Loc],MATCH(tblTeamSch[[#This Row],[Org]],[1]!tblOrg[Organization],0)),[1]!tblLoc[Loc],0))</f>
        <v>4</v>
      </c>
      <c r="T2088" s="6" t="e">
        <f>INDEX([1]!tblLoc[Score],MATCH(INDEX([1]!tblOrg[Loc],MATCH(#REF!,[1]!tblOrg[Abbr],0)),[1]!tblLoc[Loc],0))</f>
        <v>#REF!</v>
      </c>
      <c r="U2088" s="6" t="str">
        <f>IFERROR(INDEX([1]!tblLoc[Score],MATCH(INDEX([1]!tblOrg[Loc],MATCH(INDEX(FacList,MATCH(tblTeamSch[[#This Row],[Facility]],INDEX(FacList,,1),0),3),[1]!tblOrg[Org Num],0)),[1]!tblLoc[Loc],0)),"")</f>
        <v/>
      </c>
      <c r="V2088" s="6">
        <f>IF(OR(tblTeamSch[[#This Row],[Court]]="",tblTeamSch[[#This Row],[Home]]&gt;0),0,IF(tblTeamSch[[#This Row],[Court]]&lt;10,0,IF(tblTeamSch[[#This Row],[Home Court]]=10,0,10)))</f>
        <v>0</v>
      </c>
      <c r="W2088" s="6" t="e">
        <f>COUNTIFS(tblTeamSch[Travel Score for Game],10,tblTeamSch[Home],0,#REF!,#REF!)</f>
        <v>#REF!</v>
      </c>
      <c r="X2088" s="6" t="str">
        <f>IFERROR(INDEX(tblTeamSch[Overall Travel Score],MATCH(tblTeamSch[[#This Row],[Opponent]],tblTeamSch[Team],0)),"")</f>
        <v/>
      </c>
      <c r="Y2088" s="6" cm="1">
        <f t="array" ref="Y2088">IF(Y2087="Num",1,IF(Y2087="","",IF(Y2087+1&gt;TotalNumRegGames*2,"",Y2087+1)))</f>
        <v>2087</v>
      </c>
    </row>
    <row r="2089" spans="1:25" ht="13.35" customHeight="1" x14ac:dyDescent="0.3">
      <c r="A2089" s="6" cm="1">
        <f t="array" ref="A20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</v>
      </c>
      <c r="B2089" s="6" cm="1">
        <f t="array" ref="B20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89" s="6">
        <f>IFERROR(INDEX([1]!tblSchedule[Week Game Scheduled],MATCH(tblTeamSch[[#This Row],[Game Num]],[1]!tblSchedule[GameNum],0)),"")</f>
        <v>9</v>
      </c>
      <c r="D2089" s="6">
        <f>IFERROR(INDEX([1]!tblSchedule[Round],MATCH(tblTeamSch[[#This Row],[Game Num]],[1]!tblSchedule[GameNum],0)),"")</f>
        <v>6</v>
      </c>
      <c r="E2089" s="6">
        <f>IFERROR(INDEX([1]!tblSchedule[Rnd Sch],MATCH(tblTeamSch[[#This Row],[Game Num]],[1]!tblSchedule[GameNum],0)),"")</f>
        <v>6</v>
      </c>
      <c r="F2089" s="6" t="str">
        <f>IFERROR(INDEX([1]!tblSchedule[DLC],MATCH(tblTeamSch[[#This Row],[Game Num]],[1]!tblSchedule[GameNum],0)),"")</f>
        <v>8B1AA</v>
      </c>
      <c r="G2089" s="7" t="str">
        <f>IFERROR(INDEX([1]!tblSchedule[Facility],MATCH(tblTeamSch[[#This Row],[Game Num]],[1]!tblSchedule[GameNum],0)),"")</f>
        <v>Trinity High School's Steinhauser Gym</v>
      </c>
      <c r="H2089" s="8">
        <f>IFERROR(INDEX([1]!tblSchedule[Game Date],MATCH(tblTeamSch[[#This Row],[Game Num]],[1]!tblSchedule[GameNum],0)),"")</f>
        <v>46047</v>
      </c>
      <c r="I2089" s="9">
        <f>IFERROR(INDEX([1]!tblSchedule[Game Time],MATCH(tblTeamSch[[#This Row],[Game Num]],[1]!tblSchedule[GameNum],0)),"")</f>
        <v>0.58333333333333337</v>
      </c>
      <c r="J2089" s="10" t="str">
        <f>IFERROR(INDEX([1]!tblTeams[Organization],MATCH(tblTeamSch[[#This Row],[Team]],[1]!tblTeams[Team],0)),"")</f>
        <v>St. Patrick</v>
      </c>
      <c r="K2089" s="10" t="str">
        <f>IFERROR(INDEX([1]!tblOrg[Abbr],MATCH(tblTeamSch[[#This Row],[Org]],[1]!tblOrg[Organization],0)),"")</f>
        <v>Pat</v>
      </c>
      <c r="L2089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89" s="10" t="str">
        <f>IFERROR(INDEX(IF(tblTeamSch[[#This Row],[1vs2]]=1,[1]!tblSchedule[Team 2 Name],[1]!tblSchedule[Team 1 Name]),MATCH(tblTeamSch[[#This Row],[Game Num]],[1]!tblSchedule[GameNum],0)),"")</f>
        <v>St Agnes BB 8B#1</v>
      </c>
      <c r="N2089" s="6"/>
      <c r="O2089" s="6"/>
      <c r="P2089" s="6"/>
      <c r="Q2089" s="6">
        <f>INDEX([1]!tblSchedule[Home Game],MATCH(tblTeamSch[[#This Row],[Game Num]],[1]!tblSchedule[GameNum],0))</f>
        <v>0</v>
      </c>
      <c r="R2089" s="7" t="e">
        <f>IF(COUNTIFS(tblTeamSch[Team],tblTeamSch[[#This Row],[Team]],#REF!,1)&gt;1,"Y","")</f>
        <v>#REF!</v>
      </c>
      <c r="S2089" s="6">
        <f>INDEX([1]!tblLoc[Score],MATCH(INDEX([1]!tblOrg[Loc],MATCH(tblTeamSch[[#This Row],[Org]],[1]!tblOrg[Organization],0)),[1]!tblLoc[Loc],0))</f>
        <v>4</v>
      </c>
      <c r="T2089" s="6" t="e">
        <f>INDEX([1]!tblLoc[Score],MATCH(INDEX([1]!tblOrg[Loc],MATCH(#REF!,[1]!tblOrg[Abbr],0)),[1]!tblLoc[Loc],0))</f>
        <v>#REF!</v>
      </c>
      <c r="U2089" s="6" t="str">
        <f>IFERROR(INDEX([1]!tblLoc[Score],MATCH(INDEX([1]!tblOrg[Loc],MATCH(INDEX(FacList,MATCH(tblTeamSch[[#This Row],[Facility]],INDEX(FacList,,1),0),3),[1]!tblOrg[Org Num],0)),[1]!tblLoc[Loc],0)),"")</f>
        <v/>
      </c>
      <c r="V2089" s="6">
        <f>IF(OR(tblTeamSch[[#This Row],[Court]]="",tblTeamSch[[#This Row],[Home]]&gt;0),0,IF(tblTeamSch[[#This Row],[Court]]&lt;10,0,IF(tblTeamSch[[#This Row],[Home Court]]=10,0,10)))</f>
        <v>0</v>
      </c>
      <c r="W2089" s="6" t="e">
        <f>COUNTIFS(tblTeamSch[Travel Score for Game],10,tblTeamSch[Home],0,#REF!,#REF!)</f>
        <v>#REF!</v>
      </c>
      <c r="X2089" s="6" t="str">
        <f>IFERROR(INDEX(tblTeamSch[Overall Travel Score],MATCH(tblTeamSch[[#This Row],[Opponent]],tblTeamSch[Team],0)),"")</f>
        <v/>
      </c>
      <c r="Y2089" s="6" cm="1">
        <f t="array" ref="Y2089">IF(Y2088="Num",1,IF(Y2088="","",IF(Y2088+1&gt;TotalNumRegGames*2,"",Y2088+1)))</f>
        <v>2088</v>
      </c>
    </row>
    <row r="2090" spans="1:25" ht="13.35" customHeight="1" x14ac:dyDescent="0.3">
      <c r="A2090" s="6" cm="1">
        <f t="array" ref="A20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40</v>
      </c>
      <c r="B2090" s="6" cm="1">
        <f t="array" ref="B20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90" s="6">
        <f>IFERROR(INDEX([1]!tblSchedule[Week Game Scheduled],MATCH(tblTeamSch[[#This Row],[Game Num]],[1]!tblSchedule[GameNum],0)),"")</f>
        <v>10</v>
      </c>
      <c r="D2090" s="6">
        <f>IFERROR(INDEX([1]!tblSchedule[Round],MATCH(tblTeamSch[[#This Row],[Game Num]],[1]!tblSchedule[GameNum],0)),"")</f>
        <v>7</v>
      </c>
      <c r="E2090" s="6">
        <f>IFERROR(INDEX([1]!tblSchedule[Rnd Sch],MATCH(tblTeamSch[[#This Row],[Game Num]],[1]!tblSchedule[GameNum],0)),"")</f>
        <v>7</v>
      </c>
      <c r="F2090" s="6" t="str">
        <f>IFERROR(INDEX([1]!tblSchedule[DLC],MATCH(tblTeamSch[[#This Row],[Game Num]],[1]!tblSchedule[GameNum],0)),"")</f>
        <v>8B1AA</v>
      </c>
      <c r="G2090" s="7" t="str">
        <f>IFERROR(INDEX([1]!tblSchedule[Facility],MATCH(tblTeamSch[[#This Row],[Game Num]],[1]!tblSchedule[GameNum],0)),"")</f>
        <v>Holy Spirit Gym</v>
      </c>
      <c r="H2090" s="8">
        <f>IFERROR(INDEX([1]!tblSchedule[Game Date],MATCH(tblTeamSch[[#This Row],[Game Num]],[1]!tblSchedule[GameNum],0)),"")</f>
        <v>46054</v>
      </c>
      <c r="I2090" s="9">
        <f>IFERROR(INDEX([1]!tblSchedule[Game Time],MATCH(tblTeamSch[[#This Row],[Game Num]],[1]!tblSchedule[GameNum],0)),"")</f>
        <v>0.54166666666666663</v>
      </c>
      <c r="J2090" s="10" t="str">
        <f>IFERROR(INDEX([1]!tblTeams[Organization],MATCH(tblTeamSch[[#This Row],[Team]],[1]!tblTeams[Team],0)),"")</f>
        <v>St. Patrick</v>
      </c>
      <c r="K2090" s="10" t="str">
        <f>IFERROR(INDEX([1]!tblOrg[Abbr],MATCH(tblTeamSch[[#This Row],[Org]],[1]!tblOrg[Organization],0)),"")</f>
        <v>Pat</v>
      </c>
      <c r="L2090" s="10" t="str">
        <f>IFERROR(INDEX(IF(tblTeamSch[[#This Row],[1vs2]]=1,[1]!tblSchedule[Team 1 Name],[1]!tblSchedule[Team 2 Name]),MATCH(tblTeamSch[[#This Row],[Game Num]],[1]!tblSchedule[GameNum],0)),"")</f>
        <v>St Patrick BB 8Boys #1</v>
      </c>
      <c r="M2090" s="10" t="str">
        <f>IFERROR(INDEX(IF(tblTeamSch[[#This Row],[1vs2]]=1,[1]!tblSchedule[Team 2 Name],[1]!tblSchedule[Team 1 Name]),MATCH(tblTeamSch[[#This Row],[Game Num]],[1]!tblSchedule[GameNum],0)),"")</f>
        <v>Holy Spirit BBB 8#1</v>
      </c>
      <c r="N2090" s="6"/>
      <c r="O2090" s="6"/>
      <c r="P2090" s="6"/>
      <c r="Q2090" s="6">
        <f>INDEX([1]!tblSchedule[Home Game],MATCH(tblTeamSch[[#This Row],[Game Num]],[1]!tblSchedule[GameNum],0))</f>
        <v>1</v>
      </c>
      <c r="R2090" s="7" t="e">
        <f>IF(COUNTIFS(tblTeamSch[Team],tblTeamSch[[#This Row],[Team]],#REF!,1)&gt;1,"Y","")</f>
        <v>#REF!</v>
      </c>
      <c r="S2090" s="6">
        <f>INDEX([1]!tblLoc[Score],MATCH(INDEX([1]!tblOrg[Loc],MATCH(tblTeamSch[[#This Row],[Org]],[1]!tblOrg[Organization],0)),[1]!tblLoc[Loc],0))</f>
        <v>4</v>
      </c>
      <c r="T2090" s="6" t="e">
        <f>INDEX([1]!tblLoc[Score],MATCH(INDEX([1]!tblOrg[Loc],MATCH(#REF!,[1]!tblOrg[Abbr],0)),[1]!tblLoc[Loc],0))</f>
        <v>#REF!</v>
      </c>
      <c r="U2090" s="6">
        <f>IFERROR(INDEX([1]!tblLoc[Score],MATCH(INDEX([1]!tblOrg[Loc],MATCH(INDEX(FacList,MATCH(tblTeamSch[[#This Row],[Facility]],INDEX(FacList,,1),0),3),[1]!tblOrg[Org Num],0)),[1]!tblLoc[Loc],0)),"")</f>
        <v>0</v>
      </c>
      <c r="V2090" s="6">
        <f>IF(OR(tblTeamSch[[#This Row],[Court]]="",tblTeamSch[[#This Row],[Home]]&gt;0),0,IF(tblTeamSch[[#This Row],[Court]]&lt;10,0,IF(tblTeamSch[[#This Row],[Home Court]]=10,0,10)))</f>
        <v>0</v>
      </c>
      <c r="W2090" s="6" t="e">
        <f>COUNTIFS(tblTeamSch[Travel Score for Game],10,tblTeamSch[Home],0,#REF!,#REF!)</f>
        <v>#REF!</v>
      </c>
      <c r="X2090" s="6" t="str">
        <f>IFERROR(INDEX(tblTeamSch[Overall Travel Score],MATCH(tblTeamSch[[#This Row],[Opponent]],tblTeamSch[Team],0)),"")</f>
        <v/>
      </c>
      <c r="Y2090" s="6" cm="1">
        <f t="array" ref="Y2090">IF(Y2089="Num",1,IF(Y2089="","",IF(Y2089+1&gt;TotalNumRegGames*2,"",Y2089+1)))</f>
        <v>2089</v>
      </c>
    </row>
    <row r="2091" spans="1:25" ht="13.35" customHeight="1" x14ac:dyDescent="0.3">
      <c r="A2091" s="6" cm="1">
        <f t="array" ref="A20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</v>
      </c>
      <c r="B2091" s="6" cm="1">
        <f t="array" ref="B20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1" s="6">
        <f>IFERROR(INDEX([1]!tblSchedule[Week Game Scheduled],MATCH(tblTeamSch[[#This Row],[Game Num]],[1]!tblSchedule[GameNum],0)),"")</f>
        <v>50</v>
      </c>
      <c r="D2091" s="6">
        <f>IFERROR(INDEX([1]!tblSchedule[Round],MATCH(tblTeamSch[[#This Row],[Game Num]],[1]!tblSchedule[GameNum],0)),"")</f>
        <v>1</v>
      </c>
      <c r="E2091" s="6">
        <f>IFERROR(INDEX([1]!tblSchedule[Rnd Sch],MATCH(tblTeamSch[[#This Row],[Game Num]],[1]!tblSchedule[GameNum],0)),"")</f>
        <v>1</v>
      </c>
      <c r="F2091" s="6" t="str">
        <f>IFERROR(INDEX([1]!tblSchedule[DLC],MATCH(tblTeamSch[[#This Row],[Game Num]],[1]!tblSchedule[GameNum],0)),"")</f>
        <v>8B2AA</v>
      </c>
      <c r="G2091" s="7" t="str">
        <f>IFERROR(INDEX([1]!tblSchedule[Facility],MATCH(tblTeamSch[[#This Row],[Game Num]],[1]!tblSchedule[GameNum],0)),"")</f>
        <v>St Lawrence</v>
      </c>
      <c r="H2091" s="8">
        <f>IFERROR(INDEX([1]!tblSchedule[Game Date],MATCH(tblTeamSch[[#This Row],[Game Num]],[1]!tblSchedule[GameNum],0)),"")</f>
        <v>45998</v>
      </c>
      <c r="I2091" s="9">
        <f>IFERROR(INDEX([1]!tblSchedule[Game Time],MATCH(tblTeamSch[[#This Row],[Game Num]],[1]!tblSchedule[GameNum],0)),"")</f>
        <v>0.58333333333333337</v>
      </c>
      <c r="J2091" s="10" t="str">
        <f>IFERROR(INDEX([1]!tblTeams[Organization],MATCH(tblTeamSch[[#This Row],[Team]],[1]!tblTeams[Team],0)),"")</f>
        <v>St. Patrick</v>
      </c>
      <c r="K2091" s="10" t="str">
        <f>IFERROR(INDEX([1]!tblOrg[Abbr],MATCH(tblTeamSch[[#This Row],[Org]],[1]!tblOrg[Organization],0)),"")</f>
        <v>Pat</v>
      </c>
      <c r="L2091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1" s="10" t="str">
        <f>IFERROR(INDEX(IF(tblTeamSch[[#This Row],[1vs2]]=1,[1]!tblSchedule[Team 2 Name],[1]!tblSchedule[Team 1 Name]),MATCH(tblTeamSch[[#This Row],[Game Num]],[1]!tblSchedule[GameNum],0)),"")</f>
        <v>Notre Dame Academy BB 7/8 Boys #2</v>
      </c>
      <c r="N2091" s="6"/>
      <c r="O2091" s="6"/>
      <c r="P2091" s="6"/>
      <c r="Q2091" s="6">
        <f>INDEX([1]!tblSchedule[Home Game],MATCH(tblTeamSch[[#This Row],[Game Num]],[1]!tblSchedule[GameNum],0))</f>
        <v>1</v>
      </c>
      <c r="R2091" s="7" t="e">
        <f>IF(COUNTIFS(tblTeamSch[Team],tblTeamSch[[#This Row],[Team]],#REF!,1)&gt;1,"Y","")</f>
        <v>#REF!</v>
      </c>
      <c r="S2091" s="6">
        <f>INDEX([1]!tblLoc[Score],MATCH(INDEX([1]!tblOrg[Loc],MATCH(tblTeamSch[[#This Row],[Org]],[1]!tblOrg[Organization],0)),[1]!tblLoc[Loc],0))</f>
        <v>4</v>
      </c>
      <c r="T2091" s="6" t="e">
        <f>INDEX([1]!tblLoc[Score],MATCH(INDEX([1]!tblOrg[Loc],MATCH(#REF!,[1]!tblOrg[Abbr],0)),[1]!tblLoc[Loc],0))</f>
        <v>#REF!</v>
      </c>
      <c r="U2091" s="6">
        <f>IFERROR(INDEX([1]!tblLoc[Score],MATCH(INDEX([1]!tblOrg[Loc],MATCH(INDEX(FacList,MATCH(tblTeamSch[[#This Row],[Facility]],INDEX(FacList,,1),0),3),[1]!tblOrg[Org Num],0)),[1]!tblLoc[Loc],0)),"")</f>
        <v>10</v>
      </c>
      <c r="V2091" s="6">
        <f>IF(OR(tblTeamSch[[#This Row],[Court]]="",tblTeamSch[[#This Row],[Home]]&gt;0),0,IF(tblTeamSch[[#This Row],[Court]]&lt;10,0,IF(tblTeamSch[[#This Row],[Home Court]]=10,0,10)))</f>
        <v>0</v>
      </c>
      <c r="W2091" s="6" t="e">
        <f>COUNTIFS(tblTeamSch[Travel Score for Game],10,tblTeamSch[Home],0,#REF!,#REF!)</f>
        <v>#REF!</v>
      </c>
      <c r="X2091" s="6" t="str">
        <f>IFERROR(INDEX(tblTeamSch[Overall Travel Score],MATCH(tblTeamSch[[#This Row],[Opponent]],tblTeamSch[Team],0)),"")</f>
        <v/>
      </c>
      <c r="Y2091" s="6" cm="1">
        <f t="array" ref="Y2091">IF(Y2090="Num",1,IF(Y2090="","",IF(Y2090+1&gt;TotalNumRegGames*2,"",Y2090+1)))</f>
        <v>2090</v>
      </c>
    </row>
    <row r="2092" spans="1:25" ht="13.35" customHeight="1" x14ac:dyDescent="0.3">
      <c r="A2092" s="6" cm="1">
        <f t="array" ref="A20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</v>
      </c>
      <c r="B2092" s="6" cm="1">
        <f t="array" ref="B20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2" s="6">
        <f>IFERROR(INDEX([1]!tblSchedule[Week Game Scheduled],MATCH(tblTeamSch[[#This Row],[Game Num]],[1]!tblSchedule[GameNum],0)),"")</f>
        <v>51</v>
      </c>
      <c r="D2092" s="6">
        <f>IFERROR(INDEX([1]!tblSchedule[Round],MATCH(tblTeamSch[[#This Row],[Game Num]],[1]!tblSchedule[GameNum],0)),"")</f>
        <v>2</v>
      </c>
      <c r="E2092" s="6">
        <f>IFERROR(INDEX([1]!tblSchedule[Rnd Sch],MATCH(tblTeamSch[[#This Row],[Game Num]],[1]!tblSchedule[GameNum],0)),"")</f>
        <v>2</v>
      </c>
      <c r="F2092" s="6" t="str">
        <f>IFERROR(INDEX([1]!tblSchedule[DLC],MATCH(tblTeamSch[[#This Row],[Game Num]],[1]!tblSchedule[GameNum],0)),"")</f>
        <v>8B2AA</v>
      </c>
      <c r="G2092" s="7" t="str">
        <f>IFERROR(INDEX([1]!tblSchedule[Facility],MATCH(tblTeamSch[[#This Row],[Game Num]],[1]!tblSchedule[GameNum],0)),"")</f>
        <v>Holy Trinity Parish School</v>
      </c>
      <c r="H2092" s="8">
        <f>IFERROR(INDEX([1]!tblSchedule[Game Date],MATCH(tblTeamSch[[#This Row],[Game Num]],[1]!tblSchedule[GameNum],0)),"")</f>
        <v>46005</v>
      </c>
      <c r="I2092" s="9">
        <f>IFERROR(INDEX([1]!tblSchedule[Game Time],MATCH(tblTeamSch[[#This Row],[Game Num]],[1]!tblSchedule[GameNum],0)),"")</f>
        <v>0.54166666666666663</v>
      </c>
      <c r="J2092" s="10" t="str">
        <f>IFERROR(INDEX([1]!tblTeams[Organization],MATCH(tblTeamSch[[#This Row],[Team]],[1]!tblTeams[Team],0)),"")</f>
        <v>St. Patrick</v>
      </c>
      <c r="K2092" s="10" t="str">
        <f>IFERROR(INDEX([1]!tblOrg[Abbr],MATCH(tblTeamSch[[#This Row],[Org]],[1]!tblOrg[Organization],0)),"")</f>
        <v>Pat</v>
      </c>
      <c r="L2092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2" s="10" t="str">
        <f>IFERROR(INDEX(IF(tblTeamSch[[#This Row],[1vs2]]=1,[1]!tblSchedule[Team 2 Name],[1]!tblSchedule[Team 1 Name]),MATCH(tblTeamSch[[#This Row],[Game Num]],[1]!tblSchedule[GameNum],0)),"")</f>
        <v>Holy Trinity BB 7/8B #2</v>
      </c>
      <c r="N2092" s="6"/>
      <c r="O2092" s="6"/>
      <c r="P2092" s="6"/>
      <c r="Q2092" s="6">
        <f>INDEX([1]!tblSchedule[Home Game],MATCH(tblTeamSch[[#This Row],[Game Num]],[1]!tblSchedule[GameNum],0))</f>
        <v>1</v>
      </c>
      <c r="R2092" s="7" t="e">
        <f>IF(COUNTIFS(tblTeamSch[Team],tblTeamSch[[#This Row],[Team]],#REF!,1)&gt;1,"Y","")</f>
        <v>#REF!</v>
      </c>
      <c r="S2092" s="6">
        <f>INDEX([1]!tblLoc[Score],MATCH(INDEX([1]!tblOrg[Loc],MATCH(tblTeamSch[[#This Row],[Org]],[1]!tblOrg[Organization],0)),[1]!tblLoc[Loc],0))</f>
        <v>4</v>
      </c>
      <c r="T2092" s="6" t="e">
        <f>INDEX([1]!tblLoc[Score],MATCH(INDEX([1]!tblOrg[Loc],MATCH(#REF!,[1]!tblOrg[Abbr],0)),[1]!tblLoc[Loc],0))</f>
        <v>#REF!</v>
      </c>
      <c r="U2092" s="6">
        <f>IFERROR(INDEX([1]!tblLoc[Score],MATCH(INDEX([1]!tblOrg[Loc],MATCH(INDEX(FacList,MATCH(tblTeamSch[[#This Row],[Facility]],INDEX(FacList,,1),0),3),[1]!tblOrg[Org Num],0)),[1]!tblLoc[Loc],0)),"")</f>
        <v>0</v>
      </c>
      <c r="V2092" s="6">
        <f>IF(OR(tblTeamSch[[#This Row],[Court]]="",tblTeamSch[[#This Row],[Home]]&gt;0),0,IF(tblTeamSch[[#This Row],[Court]]&lt;10,0,IF(tblTeamSch[[#This Row],[Home Court]]=10,0,10)))</f>
        <v>0</v>
      </c>
      <c r="W2092" s="6" t="e">
        <f>COUNTIFS(tblTeamSch[Travel Score for Game],10,tblTeamSch[Home],0,#REF!,#REF!)</f>
        <v>#REF!</v>
      </c>
      <c r="X2092" s="6" t="str">
        <f>IFERROR(INDEX(tblTeamSch[Overall Travel Score],MATCH(tblTeamSch[[#This Row],[Opponent]],tblTeamSch[Team],0)),"")</f>
        <v/>
      </c>
      <c r="Y2092" s="6" cm="1">
        <f t="array" ref="Y2092">IF(Y2091="Num",1,IF(Y2091="","",IF(Y2091+1&gt;TotalNumRegGames*2,"",Y2091+1)))</f>
        <v>2091</v>
      </c>
    </row>
    <row r="2093" spans="1:25" ht="13.35" customHeight="1" x14ac:dyDescent="0.3">
      <c r="A2093" s="6" cm="1">
        <f t="array" ref="A20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97</v>
      </c>
      <c r="B2093" s="6" cm="1">
        <f t="array" ref="B20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3" s="6">
        <f>IFERROR(INDEX([1]!tblSchedule[Week Game Scheduled],MATCH(tblTeamSch[[#This Row],[Game Num]],[1]!tblSchedule[GameNum],0)),"")</f>
        <v>6</v>
      </c>
      <c r="D2093" s="6">
        <f>IFERROR(INDEX([1]!tblSchedule[Round],MATCH(tblTeamSch[[#This Row],[Game Num]],[1]!tblSchedule[GameNum],0)),"")</f>
        <v>3</v>
      </c>
      <c r="E2093" s="6">
        <f>IFERROR(INDEX([1]!tblSchedule[Rnd Sch],MATCH(tblTeamSch[[#This Row],[Game Num]],[1]!tblSchedule[GameNum],0)),"")</f>
        <v>3</v>
      </c>
      <c r="F2093" s="6" t="str">
        <f>IFERROR(INDEX([1]!tblSchedule[DLC],MATCH(tblTeamSch[[#This Row],[Game Num]],[1]!tblSchedule[GameNum],0)),"")</f>
        <v>8B2AA</v>
      </c>
      <c r="G2093" s="7" t="str">
        <f>IFERROR(INDEX([1]!tblSchedule[Facility],MATCH(tblTeamSch[[#This Row],[Game Num]],[1]!tblSchedule[GameNum],0)),"")</f>
        <v>St. Michael Community Center</v>
      </c>
      <c r="H2093" s="8">
        <f>IFERROR(INDEX([1]!tblSchedule[Game Date],MATCH(tblTeamSch[[#This Row],[Game Num]],[1]!tblSchedule[GameNum],0)),"")</f>
        <v>46026</v>
      </c>
      <c r="I2093" s="9">
        <f>IFERROR(INDEX([1]!tblSchedule[Game Time],MATCH(tblTeamSch[[#This Row],[Game Num]],[1]!tblSchedule[GameNum],0)),"")</f>
        <v>0.54166666666666663</v>
      </c>
      <c r="J2093" s="10" t="str">
        <f>IFERROR(INDEX([1]!tblTeams[Organization],MATCH(tblTeamSch[[#This Row],[Team]],[1]!tblTeams[Team],0)),"")</f>
        <v>St. Patrick</v>
      </c>
      <c r="K2093" s="10" t="str">
        <f>IFERROR(INDEX([1]!tblOrg[Abbr],MATCH(tblTeamSch[[#This Row],[Org]],[1]!tblOrg[Organization],0)),"")</f>
        <v>Pat</v>
      </c>
      <c r="L2093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3" s="10" t="str">
        <f>IFERROR(INDEX(IF(tblTeamSch[[#This Row],[1vs2]]=1,[1]!tblSchedule[Team 2 Name],[1]!tblSchedule[Team 1 Name]),MATCH(tblTeamSch[[#This Row],[Game Num]],[1]!tblSchedule[GameNum],0)),"")</f>
        <v>St Michael BB 8B#2</v>
      </c>
      <c r="N2093" s="6"/>
      <c r="O2093" s="6"/>
      <c r="P2093" s="6"/>
      <c r="Q2093" s="6">
        <f>INDEX([1]!tblSchedule[Home Game],MATCH(tblTeamSch[[#This Row],[Game Num]],[1]!tblSchedule[GameNum],0))</f>
        <v>1</v>
      </c>
      <c r="R2093" s="7" t="e">
        <f>IF(COUNTIFS(tblTeamSch[Team],tblTeamSch[[#This Row],[Team]],#REF!,1)&gt;1,"Y","")</f>
        <v>#REF!</v>
      </c>
      <c r="S2093" s="6">
        <f>INDEX([1]!tblLoc[Score],MATCH(INDEX([1]!tblOrg[Loc],MATCH(tblTeamSch[[#This Row],[Org]],[1]!tblOrg[Organization],0)),[1]!tblLoc[Loc],0))</f>
        <v>4</v>
      </c>
      <c r="T2093" s="6" t="e">
        <f>INDEX([1]!tblLoc[Score],MATCH(INDEX([1]!tblOrg[Loc],MATCH(#REF!,[1]!tblOrg[Abbr],0)),[1]!tblLoc[Loc],0))</f>
        <v>#REF!</v>
      </c>
      <c r="U2093" s="6">
        <f>IFERROR(INDEX([1]!tblLoc[Score],MATCH(INDEX([1]!tblOrg[Loc],MATCH(INDEX(FacList,MATCH(tblTeamSch[[#This Row],[Facility]],INDEX(FacList,,1),0),3),[1]!tblOrg[Org Num],0)),[1]!tblLoc[Loc],0)),"")</f>
        <v>7</v>
      </c>
      <c r="V2093" s="6">
        <f>IF(OR(tblTeamSch[[#This Row],[Court]]="",tblTeamSch[[#This Row],[Home]]&gt;0),0,IF(tblTeamSch[[#This Row],[Court]]&lt;10,0,IF(tblTeamSch[[#This Row],[Home Court]]=10,0,10)))</f>
        <v>0</v>
      </c>
      <c r="W2093" s="6" t="e">
        <f>COUNTIFS(tblTeamSch[Travel Score for Game],10,tblTeamSch[Home],0,#REF!,#REF!)</f>
        <v>#REF!</v>
      </c>
      <c r="X2093" s="6" t="str">
        <f>IFERROR(INDEX(tblTeamSch[Overall Travel Score],MATCH(tblTeamSch[[#This Row],[Opponent]],tblTeamSch[Team],0)),"")</f>
        <v/>
      </c>
      <c r="Y2093" s="6" cm="1">
        <f t="array" ref="Y2093">IF(Y2092="Num",1,IF(Y2092="","",IF(Y2092+1&gt;TotalNumRegGames*2,"",Y2092+1)))</f>
        <v>2092</v>
      </c>
    </row>
    <row r="2094" spans="1:25" ht="13.35" customHeight="1" x14ac:dyDescent="0.3">
      <c r="A2094" s="6" cm="1">
        <f t="array" ref="A20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</v>
      </c>
      <c r="B2094" s="6" cm="1">
        <f t="array" ref="B20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4" s="6">
        <f>IFERROR(INDEX([1]!tblSchedule[Week Game Scheduled],MATCH(tblTeamSch[[#This Row],[Game Num]],[1]!tblSchedule[GameNum],0)),"")</f>
        <v>6</v>
      </c>
      <c r="D2094" s="6">
        <f>IFERROR(INDEX([1]!tblSchedule[Round],MATCH(tblTeamSch[[#This Row],[Game Num]],[1]!tblSchedule[GameNum],0)),"")</f>
        <v>4</v>
      </c>
      <c r="E2094" s="6">
        <f>IFERROR(INDEX([1]!tblSchedule[Rnd Sch],MATCH(tblTeamSch[[#This Row],[Game Num]],[1]!tblSchedule[GameNum],0)),"")</f>
        <v>4</v>
      </c>
      <c r="F2094" s="6" t="str">
        <f>IFERROR(INDEX([1]!tblSchedule[DLC],MATCH(tblTeamSch[[#This Row],[Game Num]],[1]!tblSchedule[GameNum],0)),"")</f>
        <v>8B2AA</v>
      </c>
      <c r="G2094" s="7" t="str">
        <f>IFERROR(INDEX([1]!tblSchedule[Facility],MATCH(tblTeamSch[[#This Row],[Game Num]],[1]!tblSchedule[GameNum],0)),"")</f>
        <v>St. Patrick's Celtic Center</v>
      </c>
      <c r="H2094" s="8">
        <f>IFERROR(INDEX([1]!tblSchedule[Game Date],MATCH(tblTeamSch[[#This Row],[Game Num]],[1]!tblSchedule[GameNum],0)),"")</f>
        <v>46032</v>
      </c>
      <c r="I2094" s="9">
        <f>IFERROR(INDEX([1]!tblSchedule[Game Time],MATCH(tblTeamSch[[#This Row],[Game Num]],[1]!tblSchedule[GameNum],0)),"")</f>
        <v>0.375</v>
      </c>
      <c r="J2094" s="10" t="str">
        <f>IFERROR(INDEX([1]!tblTeams[Organization],MATCH(tblTeamSch[[#This Row],[Team]],[1]!tblTeams[Team],0)),"")</f>
        <v>St. Patrick</v>
      </c>
      <c r="K2094" s="10" t="str">
        <f>IFERROR(INDEX([1]!tblOrg[Abbr],MATCH(tblTeamSch[[#This Row],[Org]],[1]!tblOrg[Organization],0)),"")</f>
        <v>Pat</v>
      </c>
      <c r="L2094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4" s="10" t="str">
        <f>IFERROR(INDEX(IF(tblTeamSch[[#This Row],[1vs2]]=1,[1]!tblSchedule[Team 2 Name],[1]!tblSchedule[Team 1 Name]),MATCH(tblTeamSch[[#This Row],[Game Num]],[1]!tblSchedule[GameNum],0)),"")</f>
        <v>St. Albert BB 8B#2</v>
      </c>
      <c r="N2094" s="6"/>
      <c r="O2094" s="6"/>
      <c r="P2094" s="6"/>
      <c r="Q2094" s="6">
        <f>INDEX([1]!tblSchedule[Home Game],MATCH(tblTeamSch[[#This Row],[Game Num]],[1]!tblSchedule[GameNum],0))</f>
        <v>1</v>
      </c>
      <c r="R2094" s="7" t="e">
        <f>IF(COUNTIFS(tblTeamSch[Team],tblTeamSch[[#This Row],[Team]],#REF!,1)&gt;1,"Y","")</f>
        <v>#REF!</v>
      </c>
      <c r="S2094" s="6">
        <f>INDEX([1]!tblLoc[Score],MATCH(INDEX([1]!tblOrg[Loc],MATCH(tblTeamSch[[#This Row],[Org]],[1]!tblOrg[Organization],0)),[1]!tblLoc[Loc],0))</f>
        <v>4</v>
      </c>
      <c r="T2094" s="6" t="e">
        <f>INDEX([1]!tblLoc[Score],MATCH(INDEX([1]!tblOrg[Loc],MATCH(#REF!,[1]!tblOrg[Abbr],0)),[1]!tblLoc[Loc],0))</f>
        <v>#REF!</v>
      </c>
      <c r="U2094" s="6">
        <f>IFERROR(INDEX([1]!tblLoc[Score],MATCH(INDEX([1]!tblOrg[Loc],MATCH(INDEX(FacList,MATCH(tblTeamSch[[#This Row],[Facility]],INDEX(FacList,,1),0),3),[1]!tblOrg[Org Num],0)),[1]!tblLoc[Loc],0)),"")</f>
        <v>4</v>
      </c>
      <c r="V2094" s="6">
        <f>IF(OR(tblTeamSch[[#This Row],[Court]]="",tblTeamSch[[#This Row],[Home]]&gt;0),0,IF(tblTeamSch[[#This Row],[Court]]&lt;10,0,IF(tblTeamSch[[#This Row],[Home Court]]=10,0,10)))</f>
        <v>0</v>
      </c>
      <c r="W2094" s="6" t="e">
        <f>COUNTIFS(tblTeamSch[Travel Score for Game],10,tblTeamSch[Home],0,#REF!,#REF!)</f>
        <v>#REF!</v>
      </c>
      <c r="X2094" s="6" t="str">
        <f>IFERROR(INDEX(tblTeamSch[Overall Travel Score],MATCH(tblTeamSch[[#This Row],[Opponent]],tblTeamSch[Team],0)),"")</f>
        <v/>
      </c>
      <c r="Y2094" s="6" cm="1">
        <f t="array" ref="Y2094">IF(Y2093="Num",1,IF(Y2093="","",IF(Y2093+1&gt;TotalNumRegGames*2,"",Y2093+1)))</f>
        <v>2093</v>
      </c>
    </row>
    <row r="2095" spans="1:25" ht="13.35" customHeight="1" x14ac:dyDescent="0.3">
      <c r="A2095" s="6" cm="1">
        <f t="array" ref="A20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</v>
      </c>
      <c r="B2095" s="6" cm="1">
        <f t="array" ref="B20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95" s="6">
        <f>IFERROR(INDEX([1]!tblSchedule[Week Game Scheduled],MATCH(tblTeamSch[[#This Row],[Game Num]],[1]!tblSchedule[GameNum],0)),"")</f>
        <v>7</v>
      </c>
      <c r="D2095" s="6">
        <f>IFERROR(INDEX([1]!tblSchedule[Round],MATCH(tblTeamSch[[#This Row],[Game Num]],[1]!tblSchedule[GameNum],0)),"")</f>
        <v>5</v>
      </c>
      <c r="E2095" s="6">
        <f>IFERROR(INDEX([1]!tblSchedule[Rnd Sch],MATCH(tblTeamSch[[#This Row],[Game Num]],[1]!tblSchedule[GameNum],0)),"")</f>
        <v>5</v>
      </c>
      <c r="F2095" s="6" t="str">
        <f>IFERROR(INDEX([1]!tblSchedule[DLC],MATCH(tblTeamSch[[#This Row],[Game Num]],[1]!tblSchedule[GameNum],0)),"")</f>
        <v>8B2AA</v>
      </c>
      <c r="G2095" s="7" t="str">
        <f>IFERROR(INDEX([1]!tblSchedule[Facility],MATCH(tblTeamSch[[#This Row],[Game Num]],[1]!tblSchedule[GameNum],0)),"")</f>
        <v>Sacred Heart Model School Gym</v>
      </c>
      <c r="H2095" s="8">
        <f>IFERROR(INDEX([1]!tblSchedule[Game Date],MATCH(tblTeamSch[[#This Row],[Game Num]],[1]!tblSchedule[GameNum],0)),"")</f>
        <v>46039</v>
      </c>
      <c r="I2095" s="9">
        <f>IFERROR(INDEX([1]!tblSchedule[Game Time],MATCH(tblTeamSch[[#This Row],[Game Num]],[1]!tblSchedule[GameNum],0)),"")</f>
        <v>0.375</v>
      </c>
      <c r="J2095" s="10" t="str">
        <f>IFERROR(INDEX([1]!tblTeams[Organization],MATCH(tblTeamSch[[#This Row],[Team]],[1]!tblTeams[Team],0)),"")</f>
        <v>St. Patrick</v>
      </c>
      <c r="K2095" s="10" t="str">
        <f>IFERROR(INDEX([1]!tblOrg[Abbr],MATCH(tblTeamSch[[#This Row],[Org]],[1]!tblOrg[Organization],0)),"")</f>
        <v>Pat</v>
      </c>
      <c r="L2095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5" s="10" t="str">
        <f>IFERROR(INDEX(IF(tblTeamSch[[#This Row],[1vs2]]=1,[1]!tblSchedule[Team 2 Name],[1]!tblSchedule[Team 1 Name]),MATCH(tblTeamSch[[#This Row],[Game Num]],[1]!tblSchedule[GameNum],0)),"")</f>
        <v>SHMS BB 8B#2</v>
      </c>
      <c r="N2095" s="6"/>
      <c r="O2095" s="6"/>
      <c r="P2095" s="6"/>
      <c r="Q2095" s="6">
        <f>INDEX([1]!tblSchedule[Home Game],MATCH(tblTeamSch[[#This Row],[Game Num]],[1]!tblSchedule[GameNum],0))</f>
        <v>1</v>
      </c>
      <c r="R2095" s="7" t="e">
        <f>IF(COUNTIFS(tblTeamSch[Team],tblTeamSch[[#This Row],[Team]],#REF!,1)&gt;1,"Y","")</f>
        <v>#REF!</v>
      </c>
      <c r="S2095" s="6">
        <f>INDEX([1]!tblLoc[Score],MATCH(INDEX([1]!tblOrg[Loc],MATCH(tblTeamSch[[#This Row],[Org]],[1]!tblOrg[Organization],0)),[1]!tblLoc[Loc],0))</f>
        <v>4</v>
      </c>
      <c r="T2095" s="6" t="e">
        <f>INDEX([1]!tblLoc[Score],MATCH(INDEX([1]!tblOrg[Loc],MATCH(#REF!,[1]!tblOrg[Abbr],0)),[1]!tblLoc[Loc],0))</f>
        <v>#REF!</v>
      </c>
      <c r="U2095" s="6">
        <f>IFERROR(INDEX([1]!tblLoc[Score],MATCH(INDEX([1]!tblOrg[Loc],MATCH(INDEX(FacList,MATCH(tblTeamSch[[#This Row],[Facility]],INDEX(FacList,,1),0),3),[1]!tblOrg[Org Num],0)),[1]!tblLoc[Loc],0)),"")</f>
        <v>0</v>
      </c>
      <c r="V2095" s="6">
        <f>IF(OR(tblTeamSch[[#This Row],[Court]]="",tblTeamSch[[#This Row],[Home]]&gt;0),0,IF(tblTeamSch[[#This Row],[Court]]&lt;10,0,IF(tblTeamSch[[#This Row],[Home Court]]=10,0,10)))</f>
        <v>0</v>
      </c>
      <c r="W2095" s="6" t="e">
        <f>COUNTIFS(tblTeamSch[Travel Score for Game],10,tblTeamSch[Home],0,#REF!,#REF!)</f>
        <v>#REF!</v>
      </c>
      <c r="X2095" s="6" t="str">
        <f>IFERROR(INDEX(tblTeamSch[Overall Travel Score],MATCH(tblTeamSch[[#This Row],[Opponent]],tblTeamSch[Team],0)),"")</f>
        <v/>
      </c>
      <c r="Y2095" s="6" cm="1">
        <f t="array" ref="Y2095">IF(Y2094="Num",1,IF(Y2094="","",IF(Y2094+1&gt;TotalNumRegGames*2,"",Y2094+1)))</f>
        <v>2094</v>
      </c>
    </row>
    <row r="2096" spans="1:25" ht="13.35" customHeight="1" x14ac:dyDescent="0.3">
      <c r="A2096" s="6" cm="1">
        <f t="array" ref="A20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</v>
      </c>
      <c r="B2096" s="6" cm="1">
        <f t="array" ref="B20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6" s="6">
        <f>IFERROR(INDEX([1]!tblSchedule[Week Game Scheduled],MATCH(tblTeamSch[[#This Row],[Game Num]],[1]!tblSchedule[GameNum],0)),"")</f>
        <v>9</v>
      </c>
      <c r="D2096" s="6">
        <f>IFERROR(INDEX([1]!tblSchedule[Round],MATCH(tblTeamSch[[#This Row],[Game Num]],[1]!tblSchedule[GameNum],0)),"")</f>
        <v>6</v>
      </c>
      <c r="E2096" s="6">
        <f>IFERROR(INDEX([1]!tblSchedule[Rnd Sch],MATCH(tblTeamSch[[#This Row],[Game Num]],[1]!tblSchedule[GameNum],0)),"")</f>
        <v>6</v>
      </c>
      <c r="F2096" s="6" t="str">
        <f>IFERROR(INDEX([1]!tblSchedule[DLC],MATCH(tblTeamSch[[#This Row],[Game Num]],[1]!tblSchedule[GameNum],0)),"")</f>
        <v>8B2AA</v>
      </c>
      <c r="G2096" s="7" t="str">
        <f>IFERROR(INDEX([1]!tblSchedule[Facility],MATCH(tblTeamSch[[#This Row],[Game Num]],[1]!tblSchedule[GameNum],0)),"")</f>
        <v>Saint Andrew Academy Gym</v>
      </c>
      <c r="H2096" s="8">
        <f>IFERROR(INDEX([1]!tblSchedule[Game Date],MATCH(tblTeamSch[[#This Row],[Game Num]],[1]!tblSchedule[GameNum],0)),"")</f>
        <v>46047</v>
      </c>
      <c r="I2096" s="9">
        <f>IFERROR(INDEX([1]!tblSchedule[Game Time],MATCH(tblTeamSch[[#This Row],[Game Num]],[1]!tblSchedule[GameNum],0)),"")</f>
        <v>0.66666666666666663</v>
      </c>
      <c r="J2096" s="10" t="str">
        <f>IFERROR(INDEX([1]!tblTeams[Organization],MATCH(tblTeamSch[[#This Row],[Team]],[1]!tblTeams[Team],0)),"")</f>
        <v>St. Patrick</v>
      </c>
      <c r="K2096" s="10" t="str">
        <f>IFERROR(INDEX([1]!tblOrg[Abbr],MATCH(tblTeamSch[[#This Row],[Org]],[1]!tblOrg[Organization],0)),"")</f>
        <v>Pat</v>
      </c>
      <c r="L2096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6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2096" s="6"/>
      <c r="O2096" s="6"/>
      <c r="P2096" s="6"/>
      <c r="Q2096" s="6">
        <f>INDEX([1]!tblSchedule[Home Game],MATCH(tblTeamSch[[#This Row],[Game Num]],[1]!tblSchedule[GameNum],0))</f>
        <v>0</v>
      </c>
      <c r="R2096" s="7" t="e">
        <f>IF(COUNTIFS(tblTeamSch[Team],tblTeamSch[[#This Row],[Team]],#REF!,1)&gt;1,"Y","")</f>
        <v>#REF!</v>
      </c>
      <c r="S2096" s="6">
        <f>INDEX([1]!tblLoc[Score],MATCH(INDEX([1]!tblOrg[Loc],MATCH(tblTeamSch[[#This Row],[Org]],[1]!tblOrg[Organization],0)),[1]!tblLoc[Loc],0))</f>
        <v>4</v>
      </c>
      <c r="T2096" s="6" t="e">
        <f>INDEX([1]!tblLoc[Score],MATCH(INDEX([1]!tblOrg[Loc],MATCH(#REF!,[1]!tblOrg[Abbr],0)),[1]!tblLoc[Loc],0))</f>
        <v>#REF!</v>
      </c>
      <c r="U2096" s="6">
        <f>IFERROR(INDEX([1]!tblLoc[Score],MATCH(INDEX([1]!tblOrg[Loc],MATCH(INDEX(FacList,MATCH(tblTeamSch[[#This Row],[Facility]],INDEX(FacList,,1),0),3),[1]!tblOrg[Org Num],0)),[1]!tblLoc[Loc],0)),"")</f>
        <v>10</v>
      </c>
      <c r="V2096" s="6">
        <f>IF(OR(tblTeamSch[[#This Row],[Court]]="",tblTeamSch[[#This Row],[Home]]&gt;0),0,IF(tblTeamSch[[#This Row],[Court]]&lt;10,0,IF(tblTeamSch[[#This Row],[Home Court]]=10,0,10)))</f>
        <v>10</v>
      </c>
      <c r="W2096" s="6" t="e">
        <f>COUNTIFS(tblTeamSch[Travel Score for Game],10,tblTeamSch[Home],0,#REF!,#REF!)</f>
        <v>#REF!</v>
      </c>
      <c r="X2096" s="6" t="str">
        <f>IFERROR(INDEX(tblTeamSch[Overall Travel Score],MATCH(tblTeamSch[[#This Row],[Opponent]],tblTeamSch[Team],0)),"")</f>
        <v/>
      </c>
      <c r="Y2096" s="6" cm="1">
        <f t="array" ref="Y2096">IF(Y2095="Num",1,IF(Y2095="","",IF(Y2095+1&gt;TotalNumRegGames*2,"",Y2095+1)))</f>
        <v>2095</v>
      </c>
    </row>
    <row r="2097" spans="1:25" ht="13.35" customHeight="1" x14ac:dyDescent="0.3">
      <c r="A2097" s="6" cm="1">
        <f t="array" ref="A20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</v>
      </c>
      <c r="B2097" s="6" cm="1">
        <f t="array" ref="B20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097" s="6">
        <f>IFERROR(INDEX([1]!tblSchedule[Week Game Scheduled],MATCH(tblTeamSch[[#This Row],[Game Num]],[1]!tblSchedule[GameNum],0)),"")</f>
        <v>10</v>
      </c>
      <c r="D2097" s="6">
        <f>IFERROR(INDEX([1]!tblSchedule[Round],MATCH(tblTeamSch[[#This Row],[Game Num]],[1]!tblSchedule[GameNum],0)),"")</f>
        <v>7</v>
      </c>
      <c r="E2097" s="6">
        <f>IFERROR(INDEX([1]!tblSchedule[Rnd Sch],MATCH(tblTeamSch[[#This Row],[Game Num]],[1]!tblSchedule[GameNum],0)),"")</f>
        <v>7</v>
      </c>
      <c r="F2097" s="6" t="str">
        <f>IFERROR(INDEX([1]!tblSchedule[DLC],MATCH(tblTeamSch[[#This Row],[Game Num]],[1]!tblSchedule[GameNum],0)),"")</f>
        <v>8B2AA</v>
      </c>
      <c r="G2097" s="7" t="str">
        <f>IFERROR(INDEX([1]!tblSchedule[Facility],MATCH(tblTeamSch[[#This Row],[Game Num]],[1]!tblSchedule[GameNum],0)),"")</f>
        <v>Mary Queen of Peace</v>
      </c>
      <c r="H2097" s="8">
        <f>IFERROR(INDEX([1]!tblSchedule[Game Date],MATCH(tblTeamSch[[#This Row],[Game Num]],[1]!tblSchedule[GameNum],0)),"")</f>
        <v>46054</v>
      </c>
      <c r="I2097" s="9">
        <f>IFERROR(INDEX([1]!tblSchedule[Game Time],MATCH(tblTeamSch[[#This Row],[Game Num]],[1]!tblSchedule[GameNum],0)),"")</f>
        <v>0.54166666666666663</v>
      </c>
      <c r="J2097" s="10" t="str">
        <f>IFERROR(INDEX([1]!tblTeams[Organization],MATCH(tblTeamSch[[#This Row],[Team]],[1]!tblTeams[Team],0)),"")</f>
        <v>St. Patrick</v>
      </c>
      <c r="K2097" s="10" t="str">
        <f>IFERROR(INDEX([1]!tblOrg[Abbr],MATCH(tblTeamSch[[#This Row],[Org]],[1]!tblOrg[Organization],0)),"")</f>
        <v>Pat</v>
      </c>
      <c r="L2097" s="10" t="str">
        <f>IFERROR(INDEX(IF(tblTeamSch[[#This Row],[1vs2]]=1,[1]!tblSchedule[Team 1 Name],[1]!tblSchedule[Team 2 Name]),MATCH(tblTeamSch[[#This Row],[Game Num]],[1]!tblSchedule[GameNum],0)),"")</f>
        <v>St Patrick BB 8Boys #2</v>
      </c>
      <c r="M2097" s="10" t="str">
        <f>IFERROR(INDEX(IF(tblTeamSch[[#This Row],[1vs2]]=1,[1]!tblSchedule[Team 2 Name],[1]!tblSchedule[Team 1 Name]),MATCH(tblTeamSch[[#This Row],[Game Num]],[1]!tblSchedule[GameNum],0)),"")</f>
        <v>St. Mary BB 8B - Blue</v>
      </c>
      <c r="N2097" s="6"/>
      <c r="O2097" s="6"/>
      <c r="P2097" s="6"/>
      <c r="Q2097" s="6">
        <f>INDEX([1]!tblSchedule[Home Game],MATCH(tblTeamSch[[#This Row],[Game Num]],[1]!tblSchedule[GameNum],0))</f>
        <v>0</v>
      </c>
      <c r="R2097" s="7" t="e">
        <f>IF(COUNTIFS(tblTeamSch[Team],tblTeamSch[[#This Row],[Team]],#REF!,1)&gt;1,"Y","")</f>
        <v>#REF!</v>
      </c>
      <c r="S2097" s="6">
        <f>INDEX([1]!tblLoc[Score],MATCH(INDEX([1]!tblOrg[Loc],MATCH(tblTeamSch[[#This Row],[Org]],[1]!tblOrg[Organization],0)),[1]!tblLoc[Loc],0))</f>
        <v>4</v>
      </c>
      <c r="T2097" s="6" t="e">
        <f>INDEX([1]!tblLoc[Score],MATCH(INDEX([1]!tblOrg[Loc],MATCH(#REF!,[1]!tblOrg[Abbr],0)),[1]!tblLoc[Loc],0))</f>
        <v>#REF!</v>
      </c>
      <c r="U2097" s="6">
        <f>IFERROR(INDEX([1]!tblLoc[Score],MATCH(INDEX([1]!tblOrg[Loc],MATCH(INDEX(FacList,MATCH(tblTeamSch[[#This Row],[Facility]],INDEX(FacList,,1),0),3),[1]!tblOrg[Org Num],0)),[1]!tblLoc[Loc],0)),"")</f>
        <v>10</v>
      </c>
      <c r="V2097" s="6">
        <f>IF(OR(tblTeamSch[[#This Row],[Court]]="",tblTeamSch[[#This Row],[Home]]&gt;0),0,IF(tblTeamSch[[#This Row],[Court]]&lt;10,0,IF(tblTeamSch[[#This Row],[Home Court]]=10,0,10)))</f>
        <v>10</v>
      </c>
      <c r="W2097" s="6" t="e">
        <f>COUNTIFS(tblTeamSch[Travel Score for Game],10,tblTeamSch[Home],0,#REF!,#REF!)</f>
        <v>#REF!</v>
      </c>
      <c r="X2097" s="6" t="str">
        <f>IFERROR(INDEX(tblTeamSch[Overall Travel Score],MATCH(tblTeamSch[[#This Row],[Opponent]],tblTeamSch[Team],0)),"")</f>
        <v/>
      </c>
      <c r="Y2097" s="6" cm="1">
        <f t="array" ref="Y2097">IF(Y2096="Num",1,IF(Y2096="","",IF(Y2096+1&gt;TotalNumRegGames*2,"",Y2096+1)))</f>
        <v>2096</v>
      </c>
    </row>
    <row r="2098" spans="1:25" ht="13.35" customHeight="1" x14ac:dyDescent="0.3">
      <c r="A2098" s="6" cm="1">
        <f t="array" ref="A20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160</v>
      </c>
      <c r="B2098" s="6" cm="1">
        <f t="array" ref="B20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8" s="6">
        <f>IFERROR(INDEX([1]!tblSchedule[Week Game Scheduled],MATCH(tblTeamSch[[#This Row],[Game Num]],[1]!tblSchedule[GameNum],0)),"")</f>
        <v>50</v>
      </c>
      <c r="D2098" s="6">
        <f>IFERROR(INDEX([1]!tblSchedule[Round],MATCH(tblTeamSch[[#This Row],[Game Num]],[1]!tblSchedule[GameNum],0)),"")</f>
        <v>1</v>
      </c>
      <c r="E2098" s="6">
        <f>IFERROR(INDEX([1]!tblSchedule[Rnd Sch],MATCH(tblTeamSch[[#This Row],[Game Num]],[1]!tblSchedule[GameNum],0)),"")</f>
        <v>1</v>
      </c>
      <c r="F2098" s="6" t="str">
        <f>IFERROR(INDEX([1]!tblSchedule[DLC],MATCH(tblTeamSch[[#This Row],[Game Num]],[1]!tblSchedule[GameNum],0)),"")</f>
        <v>8B3</v>
      </c>
      <c r="G2098" s="7" t="str">
        <f>IFERROR(INDEX([1]!tblSchedule[Facility],MATCH(tblTeamSch[[#This Row],[Game Num]],[1]!tblSchedule[GameNum],0)),"")</f>
        <v>St Lawrence</v>
      </c>
      <c r="H2098" s="8">
        <f>IFERROR(INDEX([1]!tblSchedule[Game Date],MATCH(tblTeamSch[[#This Row],[Game Num]],[1]!tblSchedule[GameNum],0)),"")</f>
        <v>45998</v>
      </c>
      <c r="I2098" s="9">
        <f>IFERROR(INDEX([1]!tblSchedule[Game Time],MATCH(tblTeamSch[[#This Row],[Game Num]],[1]!tblSchedule[GameNum],0)),"")</f>
        <v>0.625</v>
      </c>
      <c r="J2098" s="10" t="str">
        <f>IFERROR(INDEX([1]!tblTeams[Organization],MATCH(tblTeamSch[[#This Row],[Team]],[1]!tblTeams[Team],0)),"")</f>
        <v>St. Patrick</v>
      </c>
      <c r="K2098" s="10" t="str">
        <f>IFERROR(INDEX([1]!tblOrg[Abbr],MATCH(tblTeamSch[[#This Row],[Org]],[1]!tblOrg[Organization],0)),"")</f>
        <v>Pat</v>
      </c>
      <c r="L2098" s="10" t="str">
        <f>IFERROR(INDEX(IF(tblTeamSch[[#This Row],[1vs2]]=1,[1]!tblSchedule[Team 1 Name],[1]!tblSchedule[Team 2 Name]),MATCH(tblTeamSch[[#This Row],[Game Num]],[1]!tblSchedule[GameNum],0)),"")</f>
        <v>St Patrick BB 8Boys #3</v>
      </c>
      <c r="M2098" s="10" t="str">
        <f>IFERROR(INDEX(IF(tblTeamSch[[#This Row],[1vs2]]=1,[1]!tblSchedule[Team 2 Name],[1]!tblSchedule[Team 1 Name]),MATCH(tblTeamSch[[#This Row],[Game Num]],[1]!tblSchedule[GameNum],0)),"")</f>
        <v>Notre Dame Academy BB 7/8 Boys #3</v>
      </c>
      <c r="N2098" s="6"/>
      <c r="O2098" s="6"/>
      <c r="P2098" s="6"/>
      <c r="Q2098" s="6">
        <f>INDEX([1]!tblSchedule[Home Game],MATCH(tblTeamSch[[#This Row],[Game Num]],[1]!tblSchedule[GameNum],0))</f>
        <v>1</v>
      </c>
      <c r="R2098" s="7" t="e">
        <f>IF(COUNTIFS(tblTeamSch[Team],tblTeamSch[[#This Row],[Team]],#REF!,1)&gt;1,"Y","")</f>
        <v>#REF!</v>
      </c>
      <c r="S2098" s="6">
        <f>INDEX([1]!tblLoc[Score],MATCH(INDEX([1]!tblOrg[Loc],MATCH(tblTeamSch[[#This Row],[Org]],[1]!tblOrg[Organization],0)),[1]!tblLoc[Loc],0))</f>
        <v>4</v>
      </c>
      <c r="T2098" s="6" t="e">
        <f>INDEX([1]!tblLoc[Score],MATCH(INDEX([1]!tblOrg[Loc],MATCH(#REF!,[1]!tblOrg[Abbr],0)),[1]!tblLoc[Loc],0))</f>
        <v>#REF!</v>
      </c>
      <c r="U2098" s="6">
        <f>IFERROR(INDEX([1]!tblLoc[Score],MATCH(INDEX([1]!tblOrg[Loc],MATCH(INDEX(FacList,MATCH(tblTeamSch[[#This Row],[Facility]],INDEX(FacList,,1),0),3),[1]!tblOrg[Org Num],0)),[1]!tblLoc[Loc],0)),"")</f>
        <v>10</v>
      </c>
      <c r="V2098" s="6">
        <f>IF(OR(tblTeamSch[[#This Row],[Court]]="",tblTeamSch[[#This Row],[Home]]&gt;0),0,IF(tblTeamSch[[#This Row],[Court]]&lt;10,0,IF(tblTeamSch[[#This Row],[Home Court]]=10,0,10)))</f>
        <v>0</v>
      </c>
      <c r="W2098" s="6" t="e">
        <f>COUNTIFS(tblTeamSch[Travel Score for Game],10,tblTeamSch[Home],0,#REF!,#REF!)</f>
        <v>#REF!</v>
      </c>
      <c r="X2098" s="6" t="str">
        <f>IFERROR(INDEX(tblTeamSch[Overall Travel Score],MATCH(tblTeamSch[[#This Row],[Opponent]],tblTeamSch[Team],0)),"")</f>
        <v/>
      </c>
      <c r="Y2098" s="6" cm="1">
        <f t="array" ref="Y2098">IF(Y2097="Num",1,IF(Y2097="","",IF(Y2097+1&gt;TotalNumRegGames*2,"",Y2097+1)))</f>
        <v>2097</v>
      </c>
    </row>
    <row r="2099" spans="1:25" ht="13.35" customHeight="1" x14ac:dyDescent="0.3">
      <c r="A2099" s="6" cm="1">
        <f t="array" ref="A20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169</v>
      </c>
      <c r="B2099" s="6" cm="1">
        <f t="array" ref="B20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099" s="6">
        <f>IFERROR(INDEX([1]!tblSchedule[Week Game Scheduled],MATCH(tblTeamSch[[#This Row],[Game Num]],[1]!tblSchedule[GameNum],0)),"")</f>
        <v>51</v>
      </c>
      <c r="D2099" s="6">
        <f>IFERROR(INDEX([1]!tblSchedule[Round],MATCH(tblTeamSch[[#This Row],[Game Num]],[1]!tblSchedule[GameNum],0)),"")</f>
        <v>2</v>
      </c>
      <c r="E2099" s="6">
        <f>IFERROR(INDEX([1]!tblSchedule[Rnd Sch],MATCH(tblTeamSch[[#This Row],[Game Num]],[1]!tblSchedule[GameNum],0)),"")</f>
        <v>2</v>
      </c>
      <c r="F2099" s="6" t="str">
        <f>IFERROR(INDEX([1]!tblSchedule[DLC],MATCH(tblTeamSch[[#This Row],[Game Num]],[1]!tblSchedule[GameNum],0)),"")</f>
        <v>8B3</v>
      </c>
      <c r="G2099" s="7" t="str">
        <f>IFERROR(INDEX([1]!tblSchedule[Facility],MATCH(tblTeamSch[[#This Row],[Game Num]],[1]!tblSchedule[GameNum],0)),"")</f>
        <v>St. Michael Community Center</v>
      </c>
      <c r="H2099" s="8">
        <f>IFERROR(INDEX([1]!tblSchedule[Game Date],MATCH(tblTeamSch[[#This Row],[Game Num]],[1]!tblSchedule[GameNum],0)),"")</f>
        <v>46005</v>
      </c>
      <c r="I2099" s="9">
        <f>IFERROR(INDEX([1]!tblSchedule[Game Time],MATCH(tblTeamSch[[#This Row],[Game Num]],[1]!tblSchedule[GameNum],0)),"")</f>
        <v>0.58333333333333337</v>
      </c>
      <c r="J2099" s="10" t="str">
        <f>IFERROR(INDEX([1]!tblTeams[Organization],MATCH(tblTeamSch[[#This Row],[Team]],[1]!tblTeams[Team],0)),"")</f>
        <v>St. Patrick</v>
      </c>
      <c r="K2099" s="10" t="str">
        <f>IFERROR(INDEX([1]!tblOrg[Abbr],MATCH(tblTeamSch[[#This Row],[Org]],[1]!tblOrg[Organization],0)),"")</f>
        <v>Pat</v>
      </c>
      <c r="L2099" s="10" t="str">
        <f>IFERROR(INDEX(IF(tblTeamSch[[#This Row],[1vs2]]=1,[1]!tblSchedule[Team 1 Name],[1]!tblSchedule[Team 2 Name]),MATCH(tblTeamSch[[#This Row],[Game Num]],[1]!tblSchedule[GameNum],0)),"")</f>
        <v>St Patrick BB 8Boys #3</v>
      </c>
      <c r="M2099" s="10" t="str">
        <f>IFERROR(INDEX(IF(tblTeamSch[[#This Row],[1vs2]]=1,[1]!tblSchedule[Team 2 Name],[1]!tblSchedule[Team 1 Name]),MATCH(tblTeamSch[[#This Row],[Game Num]],[1]!tblSchedule[GameNum],0)),"")</f>
        <v>St Michael BB 8B#3 Black</v>
      </c>
      <c r="N2099" s="6"/>
      <c r="O2099" s="6"/>
      <c r="P2099" s="6"/>
      <c r="Q2099" s="6">
        <f>INDEX([1]!tblSchedule[Home Game],MATCH(tblTeamSch[[#This Row],[Game Num]],[1]!tblSchedule[GameNum],0))</f>
        <v>1</v>
      </c>
      <c r="R2099" s="7" t="e">
        <f>IF(COUNTIFS(tblTeamSch[Team],tblTeamSch[[#This Row],[Team]],#REF!,1)&gt;1,"Y","")</f>
        <v>#REF!</v>
      </c>
      <c r="S2099" s="6">
        <f>INDEX([1]!tblLoc[Score],MATCH(INDEX([1]!tblOrg[Loc],MATCH(tblTeamSch[[#This Row],[Org]],[1]!tblOrg[Organization],0)),[1]!tblLoc[Loc],0))</f>
        <v>4</v>
      </c>
      <c r="T2099" s="6" t="e">
        <f>INDEX([1]!tblLoc[Score],MATCH(INDEX([1]!tblOrg[Loc],MATCH(#REF!,[1]!tblOrg[Abbr],0)),[1]!tblLoc[Loc],0))</f>
        <v>#REF!</v>
      </c>
      <c r="U2099" s="6">
        <f>IFERROR(INDEX([1]!tblLoc[Score],MATCH(INDEX([1]!tblOrg[Loc],MATCH(INDEX(FacList,MATCH(tblTeamSch[[#This Row],[Facility]],INDEX(FacList,,1),0),3),[1]!tblOrg[Org Num],0)),[1]!tblLoc[Loc],0)),"")</f>
        <v>7</v>
      </c>
      <c r="V2099" s="6">
        <f>IF(OR(tblTeamSch[[#This Row],[Court]]="",tblTeamSch[[#This Row],[Home]]&gt;0),0,IF(tblTeamSch[[#This Row],[Court]]&lt;10,0,IF(tblTeamSch[[#This Row],[Home Court]]=10,0,10)))</f>
        <v>0</v>
      </c>
      <c r="W2099" s="6" t="e">
        <f>COUNTIFS(tblTeamSch[Travel Score for Game],10,tblTeamSch[Home],0,#REF!,#REF!)</f>
        <v>#REF!</v>
      </c>
      <c r="X2099" s="6" t="str">
        <f>IFERROR(INDEX(tblTeamSch[Overall Travel Score],MATCH(tblTeamSch[[#This Row],[Opponent]],tblTeamSch[Team],0)),"")</f>
        <v/>
      </c>
      <c r="Y2099" s="6" cm="1">
        <f t="array" ref="Y2099">IF(Y2098="Num",1,IF(Y2098="","",IF(Y2098+1&gt;TotalNumRegGames*2,"",Y2098+1)))</f>
        <v>2098</v>
      </c>
    </row>
    <row r="2100" spans="1:25" ht="13.35" customHeight="1" x14ac:dyDescent="0.3">
      <c r="A2100" s="6" cm="1">
        <f t="array" ref="A2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178</v>
      </c>
      <c r="B2100" s="6" cm="1">
        <f t="array" ref="B21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0" s="6">
        <f>IFERROR(INDEX([1]!tblSchedule[Week Game Scheduled],MATCH(tblTeamSch[[#This Row],[Game Num]],[1]!tblSchedule[GameNum],0)),"")</f>
        <v>6</v>
      </c>
      <c r="D2100" s="6">
        <f>IFERROR(INDEX([1]!tblSchedule[Round],MATCH(tblTeamSch[[#This Row],[Game Num]],[1]!tblSchedule[GameNum],0)),"")</f>
        <v>3</v>
      </c>
      <c r="E2100" s="6">
        <f>IFERROR(INDEX([1]!tblSchedule[Rnd Sch],MATCH(tblTeamSch[[#This Row],[Game Num]],[1]!tblSchedule[GameNum],0)),"")</f>
        <v>3</v>
      </c>
      <c r="F2100" s="6" t="str">
        <f>IFERROR(INDEX([1]!tblSchedule[DLC],MATCH(tblTeamSch[[#This Row],[Game Num]],[1]!tblSchedule[GameNum],0)),"")</f>
        <v>8B3</v>
      </c>
      <c r="G2100" s="7" t="str">
        <f>IFERROR(INDEX([1]!tblSchedule[Facility],MATCH(tblTeamSch[[#This Row],[Game Num]],[1]!tblSchedule[GameNum],0)),"")</f>
        <v>Ascension Gym</v>
      </c>
      <c r="H2100" s="8">
        <f>IFERROR(INDEX([1]!tblSchedule[Game Date],MATCH(tblTeamSch[[#This Row],[Game Num]],[1]!tblSchedule[GameNum],0)),"")</f>
        <v>46026</v>
      </c>
      <c r="I2100" s="9">
        <f>IFERROR(INDEX([1]!tblSchedule[Game Time],MATCH(tblTeamSch[[#This Row],[Game Num]],[1]!tblSchedule[GameNum],0)),"")</f>
        <v>0.625</v>
      </c>
      <c r="J2100" s="10" t="str">
        <f>IFERROR(INDEX([1]!tblTeams[Organization],MATCH(tblTeamSch[[#This Row],[Team]],[1]!tblTeams[Team],0)),"")</f>
        <v>St. Patrick</v>
      </c>
      <c r="K2100" s="10" t="str">
        <f>IFERROR(INDEX([1]!tblOrg[Abbr],MATCH(tblTeamSch[[#This Row],[Org]],[1]!tblOrg[Organization],0)),"")</f>
        <v>Pat</v>
      </c>
      <c r="L2100" s="10" t="str">
        <f>IFERROR(INDEX(IF(tblTeamSch[[#This Row],[1vs2]]=1,[1]!tblSchedule[Team 1 Name],[1]!tblSchedule[Team 2 Name]),MATCH(tblTeamSch[[#This Row],[Game Num]],[1]!tblSchedule[GameNum],0)),"")</f>
        <v>St Patrick BB 8Boys #3</v>
      </c>
      <c r="M2100" s="10" t="str">
        <f>IFERROR(INDEX(IF(tblTeamSch[[#This Row],[1vs2]]=1,[1]!tblSchedule[Team 2 Name],[1]!tblSchedule[Team 1 Name]),MATCH(tblTeamSch[[#This Row],[Game Num]],[1]!tblSchedule[GameNum],0)),"")</f>
        <v>St Michael BB 8B#3 White</v>
      </c>
      <c r="N2100" s="6"/>
      <c r="O2100" s="6"/>
      <c r="P2100" s="6"/>
      <c r="Q2100" s="6">
        <f>INDEX([1]!tblSchedule[Home Game],MATCH(tblTeamSch[[#This Row],[Game Num]],[1]!tblSchedule[GameNum],0))</f>
        <v>0</v>
      </c>
      <c r="R2100" s="7" t="e">
        <f>IF(COUNTIFS(tblTeamSch[Team],tblTeamSch[[#This Row],[Team]],#REF!,1)&gt;1,"Y","")</f>
        <v>#REF!</v>
      </c>
      <c r="S2100" s="6">
        <f>INDEX([1]!tblLoc[Score],MATCH(INDEX([1]!tblOrg[Loc],MATCH(tblTeamSch[[#This Row],[Org]],[1]!tblOrg[Organization],0)),[1]!tblLoc[Loc],0))</f>
        <v>4</v>
      </c>
      <c r="T2100" s="6" t="e">
        <f>INDEX([1]!tblLoc[Score],MATCH(INDEX([1]!tblOrg[Loc],MATCH(#REF!,[1]!tblOrg[Abbr],0)),[1]!tblLoc[Loc],0))</f>
        <v>#REF!</v>
      </c>
      <c r="U2100" s="6">
        <f>IFERROR(INDEX([1]!tblLoc[Score],MATCH(INDEX([1]!tblOrg[Loc],MATCH(INDEX(FacList,MATCH(tblTeamSch[[#This Row],[Facility]],INDEX(FacList,,1),0),3),[1]!tblOrg[Org Num],0)),[1]!tblLoc[Loc],0)),"")</f>
        <v>0</v>
      </c>
      <c r="V2100" s="6">
        <f>IF(OR(tblTeamSch[[#This Row],[Court]]="",tblTeamSch[[#This Row],[Home]]&gt;0),0,IF(tblTeamSch[[#This Row],[Court]]&lt;10,0,IF(tblTeamSch[[#This Row],[Home Court]]=10,0,10)))</f>
        <v>0</v>
      </c>
      <c r="W2100" s="6" t="e">
        <f>COUNTIFS(tblTeamSch[Travel Score for Game],10,tblTeamSch[Home],0,#REF!,#REF!)</f>
        <v>#REF!</v>
      </c>
      <c r="X2100" s="6" t="str">
        <f>IFERROR(INDEX(tblTeamSch[Overall Travel Score],MATCH(tblTeamSch[[#This Row],[Opponent]],tblTeamSch[Team],0)),"")</f>
        <v/>
      </c>
      <c r="Y2100" s="6" cm="1">
        <f t="array" ref="Y2100">IF(Y2099="Num",1,IF(Y2099="","",IF(Y2099+1&gt;TotalNumRegGames*2,"",Y2099+1)))</f>
        <v>2099</v>
      </c>
    </row>
    <row r="2101" spans="1:25" ht="13.35" customHeight="1" x14ac:dyDescent="0.3">
      <c r="A2101" s="6" cm="1">
        <f t="array" ref="A2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187</v>
      </c>
      <c r="B2101" s="6" cm="1">
        <f t="array" ref="B21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1" s="6">
        <f>IFERROR(INDEX([1]!tblSchedule[Week Game Scheduled],MATCH(tblTeamSch[[#This Row],[Game Num]],[1]!tblSchedule[GameNum],0)),"")</f>
        <v>7</v>
      </c>
      <c r="D2101" s="6">
        <f>IFERROR(INDEX([1]!tblSchedule[Round],MATCH(tblTeamSch[[#This Row],[Game Num]],[1]!tblSchedule[GameNum],0)),"")</f>
        <v>4</v>
      </c>
      <c r="E2101" s="6">
        <f>IFERROR(INDEX([1]!tblSchedule[Rnd Sch],MATCH(tblTeamSch[[#This Row],[Game Num]],[1]!tblSchedule[GameNum],0)),"")</f>
        <v>4</v>
      </c>
      <c r="F2101" s="6" t="str">
        <f>IFERROR(INDEX([1]!tblSchedule[DLC],MATCH(tblTeamSch[[#This Row],[Game Num]],[1]!tblSchedule[GameNum],0)),"")</f>
        <v>8B3</v>
      </c>
      <c r="G2101" s="7" t="str">
        <f>IFERROR(INDEX([1]!tblSchedule[Facility],MATCH(tblTeamSch[[#This Row],[Game Num]],[1]!tblSchedule[GameNum],0)),"")</f>
        <v>Holy Trinity Parish School</v>
      </c>
      <c r="H2101" s="8">
        <f>IFERROR(INDEX([1]!tblSchedule[Game Date],MATCH(tblTeamSch[[#This Row],[Game Num]],[1]!tblSchedule[GameNum],0)),"")</f>
        <v>46033</v>
      </c>
      <c r="I2101" s="9">
        <f>IFERROR(INDEX([1]!tblSchedule[Game Time],MATCH(tblTeamSch[[#This Row],[Game Num]],[1]!tblSchedule[GameNum],0)),"")</f>
        <v>0.625</v>
      </c>
      <c r="J2101" s="10" t="str">
        <f>IFERROR(INDEX([1]!tblTeams[Organization],MATCH(tblTeamSch[[#This Row],[Team]],[1]!tblTeams[Team],0)),"")</f>
        <v>St. Patrick</v>
      </c>
      <c r="K2101" s="10" t="str">
        <f>IFERROR(INDEX([1]!tblOrg[Abbr],MATCH(tblTeamSch[[#This Row],[Org]],[1]!tblOrg[Organization],0)),"")</f>
        <v>Pat</v>
      </c>
      <c r="L2101" s="10" t="str">
        <f>IFERROR(INDEX(IF(tblTeamSch[[#This Row],[1vs2]]=1,[1]!tblSchedule[Team 1 Name],[1]!tblSchedule[Team 2 Name]),MATCH(tblTeamSch[[#This Row],[Game Num]],[1]!tblSchedule[GameNum],0)),"")</f>
        <v>St Patrick BB 8Boys #3</v>
      </c>
      <c r="M2101" s="10" t="str">
        <f>IFERROR(INDEX(IF(tblTeamSch[[#This Row],[1vs2]]=1,[1]!tblSchedule[Team 2 Name],[1]!tblSchedule[Team 1 Name]),MATCH(tblTeamSch[[#This Row],[Game Num]],[1]!tblSchedule[GameNum],0)),"")</f>
        <v>Holy Trinity BB 7/8B White</v>
      </c>
      <c r="N2101" s="6"/>
      <c r="O2101" s="6"/>
      <c r="P2101" s="6"/>
      <c r="Q2101" s="6">
        <f>INDEX([1]!tblSchedule[Home Game],MATCH(tblTeamSch[[#This Row],[Game Num]],[1]!tblSchedule[GameNum],0))</f>
        <v>1</v>
      </c>
      <c r="R2101" s="7" t="e">
        <f>IF(COUNTIFS(tblTeamSch[Team],tblTeamSch[[#This Row],[Team]],#REF!,1)&gt;1,"Y","")</f>
        <v>#REF!</v>
      </c>
      <c r="S2101" s="6">
        <f>INDEX([1]!tblLoc[Score],MATCH(INDEX([1]!tblOrg[Loc],MATCH(tblTeamSch[[#This Row],[Org]],[1]!tblOrg[Organization],0)),[1]!tblLoc[Loc],0))</f>
        <v>4</v>
      </c>
      <c r="T2101" s="6" t="e">
        <f>INDEX([1]!tblLoc[Score],MATCH(INDEX([1]!tblOrg[Loc],MATCH(#REF!,[1]!tblOrg[Abbr],0)),[1]!tblLoc[Loc],0))</f>
        <v>#REF!</v>
      </c>
      <c r="U2101" s="6">
        <f>IFERROR(INDEX([1]!tblLoc[Score],MATCH(INDEX([1]!tblOrg[Loc],MATCH(INDEX(FacList,MATCH(tblTeamSch[[#This Row],[Facility]],INDEX(FacList,,1),0),3),[1]!tblOrg[Org Num],0)),[1]!tblLoc[Loc],0)),"")</f>
        <v>0</v>
      </c>
      <c r="V2101" s="6">
        <f>IF(OR(tblTeamSch[[#This Row],[Court]]="",tblTeamSch[[#This Row],[Home]]&gt;0),0,IF(tblTeamSch[[#This Row],[Court]]&lt;10,0,IF(tblTeamSch[[#This Row],[Home Court]]=10,0,10)))</f>
        <v>0</v>
      </c>
      <c r="W2101" s="6" t="e">
        <f>COUNTIFS(tblTeamSch[Travel Score for Game],10,tblTeamSch[Home],0,#REF!,#REF!)</f>
        <v>#REF!</v>
      </c>
      <c r="X2101" s="6" t="str">
        <f>IFERROR(INDEX(tblTeamSch[Overall Travel Score],MATCH(tblTeamSch[[#This Row],[Opponent]],tblTeamSch[Team],0)),"")</f>
        <v/>
      </c>
      <c r="Y2101" s="6" cm="1">
        <f t="array" ref="Y2101">IF(Y2100="Num",1,IF(Y2100="","",IF(Y2100+1&gt;TotalNumRegGames*2,"",Y2100+1)))</f>
        <v>2100</v>
      </c>
    </row>
    <row r="2102" spans="1:25" ht="13.35" customHeight="1" x14ac:dyDescent="0.3">
      <c r="A2102" s="6" cm="1">
        <f t="array" ref="A2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196</v>
      </c>
      <c r="B2102" s="6" cm="1">
        <f t="array" ref="B21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2" s="6">
        <f>IFERROR(INDEX([1]!tblSchedule[Week Game Scheduled],MATCH(tblTeamSch[[#This Row],[Game Num]],[1]!tblSchedule[GameNum],0)),"")</f>
        <v>8</v>
      </c>
      <c r="D2102" s="6">
        <f>IFERROR(INDEX([1]!tblSchedule[Round],MATCH(tblTeamSch[[#This Row],[Game Num]],[1]!tblSchedule[GameNum],0)),"")</f>
        <v>5</v>
      </c>
      <c r="E2102" s="6">
        <f>IFERROR(INDEX([1]!tblSchedule[Rnd Sch],MATCH(tblTeamSch[[#This Row],[Game Num]],[1]!tblSchedule[GameNum],0)),"")</f>
        <v>5</v>
      </c>
      <c r="F2102" s="6" t="str">
        <f>IFERROR(INDEX([1]!tblSchedule[DLC],MATCH(tblTeamSch[[#This Row],[Game Num]],[1]!tblSchedule[GameNum],0)),"")</f>
        <v>8B3</v>
      </c>
      <c r="G2102" s="7" t="str">
        <f>IFERROR(INDEX([1]!tblSchedule[Facility],MATCH(tblTeamSch[[#This Row],[Game Num]],[1]!tblSchedule[GameNum],0)),"")</f>
        <v>St. Margaret Mary Gym</v>
      </c>
      <c r="H2102" s="8">
        <f>IFERROR(INDEX([1]!tblSchedule[Game Date],MATCH(tblTeamSch[[#This Row],[Game Num]],[1]!tblSchedule[GameNum],0)),"")</f>
        <v>46040</v>
      </c>
      <c r="I2102" s="9">
        <f>IFERROR(INDEX([1]!tblSchedule[Game Time],MATCH(tblTeamSch[[#This Row],[Game Num]],[1]!tblSchedule[GameNum],0)),"")</f>
        <v>0.60416666666666663</v>
      </c>
      <c r="J2102" s="10" t="str">
        <f>IFERROR(INDEX([1]!tblTeams[Organization],MATCH(tblTeamSch[[#This Row],[Team]],[1]!tblTeams[Team],0)),"")</f>
        <v>St. Patrick</v>
      </c>
      <c r="K2102" s="10" t="str">
        <f>IFERROR(INDEX([1]!tblOrg[Abbr],MATCH(tblTeamSch[[#This Row],[Org]],[1]!tblOrg[Organization],0)),"")</f>
        <v>Pat</v>
      </c>
      <c r="L2102" s="10" t="str">
        <f>IFERROR(INDEX(IF(tblTeamSch[[#This Row],[1vs2]]=1,[1]!tblSchedule[Team 1 Name],[1]!tblSchedule[Team 2 Name]),MATCH(tblTeamSch[[#This Row],[Game Num]],[1]!tblSchedule[GameNum],0)),"")</f>
        <v>St Patrick BB 8Boys #3</v>
      </c>
      <c r="M2102" s="10" t="str">
        <f>IFERROR(INDEX(IF(tblTeamSch[[#This Row],[1vs2]]=1,[1]!tblSchedule[Team 2 Name],[1]!tblSchedule[Team 1 Name]),MATCH(tblTeamSch[[#This Row],[Game Num]],[1]!tblSchedule[GameNum],0)),"")</f>
        <v>St. Margaret Mary BB 8B#3 Black</v>
      </c>
      <c r="N2102" s="6"/>
      <c r="O2102" s="6"/>
      <c r="P2102" s="6"/>
      <c r="Q2102" s="6">
        <f>INDEX([1]!tblSchedule[Home Game],MATCH(tblTeamSch[[#This Row],[Game Num]],[1]!tblSchedule[GameNum],0))</f>
        <v>1</v>
      </c>
      <c r="R2102" s="7" t="e">
        <f>IF(COUNTIFS(tblTeamSch[Team],tblTeamSch[[#This Row],[Team]],#REF!,1)&gt;1,"Y","")</f>
        <v>#REF!</v>
      </c>
      <c r="S2102" s="6">
        <f>INDEX([1]!tblLoc[Score],MATCH(INDEX([1]!tblOrg[Loc],MATCH(tblTeamSch[[#This Row],[Org]],[1]!tblOrg[Organization],0)),[1]!tblLoc[Loc],0))</f>
        <v>4</v>
      </c>
      <c r="T2102" s="6" t="e">
        <f>INDEX([1]!tblLoc[Score],MATCH(INDEX([1]!tblOrg[Loc],MATCH(#REF!,[1]!tblOrg[Abbr],0)),[1]!tblLoc[Loc],0))</f>
        <v>#REF!</v>
      </c>
      <c r="U2102" s="6">
        <f>IFERROR(INDEX([1]!tblLoc[Score],MATCH(INDEX([1]!tblOrg[Loc],MATCH(INDEX(FacList,MATCH(tblTeamSch[[#This Row],[Facility]],INDEX(FacList,,1),0),3),[1]!tblOrg[Org Num],0)),[1]!tblLoc[Loc],0)),"")</f>
        <v>0</v>
      </c>
      <c r="V2102" s="6">
        <f>IF(OR(tblTeamSch[[#This Row],[Court]]="",tblTeamSch[[#This Row],[Home]]&gt;0),0,IF(tblTeamSch[[#This Row],[Court]]&lt;10,0,IF(tblTeamSch[[#This Row],[Home Court]]=10,0,10)))</f>
        <v>0</v>
      </c>
      <c r="W2102" s="6" t="e">
        <f>COUNTIFS(tblTeamSch[Travel Score for Game],10,tblTeamSch[Home],0,#REF!,#REF!)</f>
        <v>#REF!</v>
      </c>
      <c r="X2102" s="6" t="str">
        <f>IFERROR(INDEX(tblTeamSch[Overall Travel Score],MATCH(tblTeamSch[[#This Row],[Opponent]],tblTeamSch[Team],0)),"")</f>
        <v/>
      </c>
      <c r="Y2102" s="6" cm="1">
        <f t="array" ref="Y2102">IF(Y2101="Num",1,IF(Y2101="","",IF(Y2101+1&gt;TotalNumRegGames*2,"",Y2101+1)))</f>
        <v>2101</v>
      </c>
    </row>
    <row r="2103" spans="1:25" ht="13.35" customHeight="1" x14ac:dyDescent="0.3">
      <c r="A2103" s="6" cm="1">
        <f t="array" ref="A2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205</v>
      </c>
      <c r="B2103" s="6" cm="1">
        <f t="array" ref="B21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3" s="6">
        <f>IFERROR(INDEX([1]!tblSchedule[Week Game Scheduled],MATCH(tblTeamSch[[#This Row],[Game Num]],[1]!tblSchedule[GameNum],0)),"")</f>
        <v>8</v>
      </c>
      <c r="D2103" s="6">
        <f>IFERROR(INDEX([1]!tblSchedule[Round],MATCH(tblTeamSch[[#This Row],[Game Num]],[1]!tblSchedule[GameNum],0)),"")</f>
        <v>6</v>
      </c>
      <c r="E2103" s="6">
        <f>IFERROR(INDEX([1]!tblSchedule[Rnd Sch],MATCH(tblTeamSch[[#This Row],[Game Num]],[1]!tblSchedule[GameNum],0)),"")</f>
        <v>6</v>
      </c>
      <c r="F2103" s="6" t="str">
        <f>IFERROR(INDEX([1]!tblSchedule[DLC],MATCH(tblTeamSch[[#This Row],[Game Num]],[1]!tblSchedule[GameNum],0)),"")</f>
        <v>8B3</v>
      </c>
      <c r="G2103" s="7" t="str">
        <f>IFERROR(INDEX([1]!tblSchedule[Facility],MATCH(tblTeamSch[[#This Row],[Game Num]],[1]!tblSchedule[GameNum],0)),"")</f>
        <v>St. Patrick's Celtic Center</v>
      </c>
      <c r="H2103" s="8">
        <f>IFERROR(INDEX([1]!tblSchedule[Game Date],MATCH(tblTeamSch[[#This Row],[Game Num]],[1]!tblSchedule[GameNum],0)),"")</f>
        <v>46046</v>
      </c>
      <c r="I2103" s="9">
        <f>IFERROR(INDEX([1]!tblSchedule[Game Time],MATCH(tblTeamSch[[#This Row],[Game Num]],[1]!tblSchedule[GameNum],0)),"")</f>
        <v>0.375</v>
      </c>
      <c r="J2103" s="10" t="str">
        <f>IFERROR(INDEX([1]!tblTeams[Organization],MATCH(tblTeamSch[[#This Row],[Team]],[1]!tblTeams[Team],0)),"")</f>
        <v>St. Patrick</v>
      </c>
      <c r="K2103" s="10" t="str">
        <f>IFERROR(INDEX([1]!tblOrg[Abbr],MATCH(tblTeamSch[[#This Row],[Org]],[1]!tblOrg[Organization],0)),"")</f>
        <v>Pat</v>
      </c>
      <c r="L2103" s="10" t="str">
        <f>IFERROR(INDEX(IF(tblTeamSch[[#This Row],[1vs2]]=1,[1]!tblSchedule[Team 1 Name],[1]!tblSchedule[Team 2 Name]),MATCH(tblTeamSch[[#This Row],[Game Num]],[1]!tblSchedule[GameNum],0)),"")</f>
        <v>St Patrick BB 8Boys #3</v>
      </c>
      <c r="M2103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2103" s="6"/>
      <c r="O2103" s="6"/>
      <c r="P2103" s="6"/>
      <c r="Q2103" s="6">
        <f>INDEX([1]!tblSchedule[Home Game],MATCH(tblTeamSch[[#This Row],[Game Num]],[1]!tblSchedule[GameNum],0))</f>
        <v>1</v>
      </c>
      <c r="R2103" s="7" t="e">
        <f>IF(COUNTIFS(tblTeamSch[Team],tblTeamSch[[#This Row],[Team]],#REF!,1)&gt;1,"Y","")</f>
        <v>#REF!</v>
      </c>
      <c r="S2103" s="6">
        <f>INDEX([1]!tblLoc[Score],MATCH(INDEX([1]!tblOrg[Loc],MATCH(tblTeamSch[[#This Row],[Org]],[1]!tblOrg[Organization],0)),[1]!tblLoc[Loc],0))</f>
        <v>4</v>
      </c>
      <c r="T2103" s="6" t="e">
        <f>INDEX([1]!tblLoc[Score],MATCH(INDEX([1]!tblOrg[Loc],MATCH(#REF!,[1]!tblOrg[Abbr],0)),[1]!tblLoc[Loc],0))</f>
        <v>#REF!</v>
      </c>
      <c r="U2103" s="6">
        <f>IFERROR(INDEX([1]!tblLoc[Score],MATCH(INDEX([1]!tblOrg[Loc],MATCH(INDEX(FacList,MATCH(tblTeamSch[[#This Row],[Facility]],INDEX(FacList,,1),0),3),[1]!tblOrg[Org Num],0)),[1]!tblLoc[Loc],0)),"")</f>
        <v>4</v>
      </c>
      <c r="V2103" s="6">
        <f>IF(OR(tblTeamSch[[#This Row],[Court]]="",tblTeamSch[[#This Row],[Home]]&gt;0),0,IF(tblTeamSch[[#This Row],[Court]]&lt;10,0,IF(tblTeamSch[[#This Row],[Home Court]]=10,0,10)))</f>
        <v>0</v>
      </c>
      <c r="W2103" s="6" t="e">
        <f>COUNTIFS(tblTeamSch[Travel Score for Game],10,tblTeamSch[Home],0,#REF!,#REF!)</f>
        <v>#REF!</v>
      </c>
      <c r="X2103" s="6" t="str">
        <f>IFERROR(INDEX(tblTeamSch[Overall Travel Score],MATCH(tblTeamSch[[#This Row],[Opponent]],tblTeamSch[Team],0)),"")</f>
        <v/>
      </c>
      <c r="Y2103" s="6" cm="1">
        <f t="array" ref="Y2103">IF(Y2102="Num",1,IF(Y2102="","",IF(Y2102+1&gt;TotalNumRegGames*2,"",Y2102+1)))</f>
        <v>2102</v>
      </c>
    </row>
    <row r="2104" spans="1:25" ht="13.35" customHeight="1" x14ac:dyDescent="0.3">
      <c r="A2104" s="6" cm="1">
        <f t="array" ref="A2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214</v>
      </c>
      <c r="B2104" s="6" cm="1">
        <f t="array" ref="B21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4" s="6">
        <f>IFERROR(INDEX([1]!tblSchedule[Week Game Scheduled],MATCH(tblTeamSch[[#This Row],[Game Num]],[1]!tblSchedule[GameNum],0)),"")</f>
        <v>9</v>
      </c>
      <c r="D2104" s="6">
        <f>IFERROR(INDEX([1]!tblSchedule[Round],MATCH(tblTeamSch[[#This Row],[Game Num]],[1]!tblSchedule[GameNum],0)),"")</f>
        <v>7</v>
      </c>
      <c r="E2104" s="6">
        <f>IFERROR(INDEX([1]!tblSchedule[Rnd Sch],MATCH(tblTeamSch[[#This Row],[Game Num]],[1]!tblSchedule[GameNum],0)),"")</f>
        <v>7</v>
      </c>
      <c r="F2104" s="6" t="str">
        <f>IFERROR(INDEX([1]!tblSchedule[DLC],MATCH(tblTeamSch[[#This Row],[Game Num]],[1]!tblSchedule[GameNum],0)),"")</f>
        <v>8B3</v>
      </c>
      <c r="G2104" s="7" t="str">
        <f>IFERROR(INDEX([1]!tblSchedule[Facility],MATCH(tblTeamSch[[#This Row],[Game Num]],[1]!tblSchedule[GameNum],0)),"")</f>
        <v>St. Margaret Mary Gym</v>
      </c>
      <c r="H2104" s="8">
        <f>IFERROR(INDEX([1]!tblSchedule[Game Date],MATCH(tblTeamSch[[#This Row],[Game Num]],[1]!tblSchedule[GameNum],0)),"")</f>
        <v>46053</v>
      </c>
      <c r="I2104" s="9">
        <f>IFERROR(INDEX([1]!tblSchedule[Game Time],MATCH(tblTeamSch[[#This Row],[Game Num]],[1]!tblSchedule[GameNum],0)),"")</f>
        <v>0.41666666666666669</v>
      </c>
      <c r="J2104" s="10" t="str">
        <f>IFERROR(INDEX([1]!tblTeams[Organization],MATCH(tblTeamSch[[#This Row],[Team]],[1]!tblTeams[Team],0)),"")</f>
        <v>St. Patrick</v>
      </c>
      <c r="K2104" s="10" t="str">
        <f>IFERROR(INDEX([1]!tblOrg[Abbr],MATCH(tblTeamSch[[#This Row],[Org]],[1]!tblOrg[Organization],0)),"")</f>
        <v>Pat</v>
      </c>
      <c r="L2104" s="10" t="str">
        <f>IFERROR(INDEX(IF(tblTeamSch[[#This Row],[1vs2]]=1,[1]!tblSchedule[Team 1 Name],[1]!tblSchedule[Team 2 Name]),MATCH(tblTeamSch[[#This Row],[Game Num]],[1]!tblSchedule[GameNum],0)),"")</f>
        <v>St Patrick BB 8Boys #3</v>
      </c>
      <c r="M2104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2104" s="6"/>
      <c r="O2104" s="6"/>
      <c r="P2104" s="6"/>
      <c r="Q2104" s="6">
        <f>INDEX([1]!tblSchedule[Home Game],MATCH(tblTeamSch[[#This Row],[Game Num]],[1]!tblSchedule[GameNum],0))</f>
        <v>0</v>
      </c>
      <c r="R2104" s="7" t="e">
        <f>IF(COUNTIFS(tblTeamSch[Team],tblTeamSch[[#This Row],[Team]],#REF!,1)&gt;1,"Y","")</f>
        <v>#REF!</v>
      </c>
      <c r="S2104" s="6">
        <f>INDEX([1]!tblLoc[Score],MATCH(INDEX([1]!tblOrg[Loc],MATCH(tblTeamSch[[#This Row],[Org]],[1]!tblOrg[Organization],0)),[1]!tblLoc[Loc],0))</f>
        <v>4</v>
      </c>
      <c r="T2104" s="6" t="e">
        <f>INDEX([1]!tblLoc[Score],MATCH(INDEX([1]!tblOrg[Loc],MATCH(#REF!,[1]!tblOrg[Abbr],0)),[1]!tblLoc[Loc],0))</f>
        <v>#REF!</v>
      </c>
      <c r="U2104" s="6">
        <f>IFERROR(INDEX([1]!tblLoc[Score],MATCH(INDEX([1]!tblOrg[Loc],MATCH(INDEX(FacList,MATCH(tblTeamSch[[#This Row],[Facility]],INDEX(FacList,,1),0),3),[1]!tblOrg[Org Num],0)),[1]!tblLoc[Loc],0)),"")</f>
        <v>0</v>
      </c>
      <c r="V2104" s="6">
        <f>IF(OR(tblTeamSch[[#This Row],[Court]]="",tblTeamSch[[#This Row],[Home]]&gt;0),0,IF(tblTeamSch[[#This Row],[Court]]&lt;10,0,IF(tblTeamSch[[#This Row],[Home Court]]=10,0,10)))</f>
        <v>0</v>
      </c>
      <c r="W2104" s="6" t="e">
        <f>COUNTIFS(tblTeamSch[Travel Score for Game],10,tblTeamSch[Home],0,#REF!,#REF!)</f>
        <v>#REF!</v>
      </c>
      <c r="X2104" s="6" t="str">
        <f>IFERROR(INDEX(tblTeamSch[Overall Travel Score],MATCH(tblTeamSch[[#This Row],[Opponent]],tblTeamSch[Team],0)),"")</f>
        <v/>
      </c>
      <c r="Y2104" s="6" cm="1">
        <f t="array" ref="Y2104">IF(Y2103="Num",1,IF(Y2103="","",IF(Y2103+1&gt;TotalNumRegGames*2,"",Y2103+1)))</f>
        <v>2103</v>
      </c>
    </row>
    <row r="2105" spans="1:25" ht="13.35" customHeight="1" x14ac:dyDescent="0.3">
      <c r="A2105" s="6" cm="1">
        <f t="array" ref="A2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742</v>
      </c>
      <c r="B2105" s="6" cm="1">
        <f t="array" ref="B21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5" s="6">
        <f>IFERROR(INDEX([1]!tblSchedule[Week Game Scheduled],MATCH(tblTeamSch[[#This Row],[Game Num]],[1]!tblSchedule[GameNum],0)),"")</f>
        <v>49</v>
      </c>
      <c r="D2105" s="6">
        <f>IFERROR(INDEX([1]!tblSchedule[Round],MATCH(tblTeamSch[[#This Row],[Game Num]],[1]!tblSchedule[GameNum],0)),"")</f>
        <v>1</v>
      </c>
      <c r="E2105" s="6">
        <f>IFERROR(INDEX([1]!tblSchedule[Rnd Sch],MATCH(tblTeamSch[[#This Row],[Game Num]],[1]!tblSchedule[GameNum],0)),"")</f>
        <v>1</v>
      </c>
      <c r="F2105" s="6" t="str">
        <f>IFERROR(INDEX([1]!tblSchedule[DLC],MATCH(tblTeamSch[[#This Row],[Game Num]],[1]!tblSchedule[GameNum],0)),"")</f>
        <v>8G1AA</v>
      </c>
      <c r="G2105" s="7" t="str">
        <f>IFERROR(INDEX([1]!tblSchedule[Facility],MATCH(tblTeamSch[[#This Row],[Game Num]],[1]!tblSchedule[GameNum],0)),"")</f>
        <v>Mary Queen of Peace</v>
      </c>
      <c r="H2105" s="8">
        <f>IFERROR(INDEX([1]!tblSchedule[Game Date],MATCH(tblTeamSch[[#This Row],[Game Num]],[1]!tblSchedule[GameNum],0)),"")</f>
        <v>45997</v>
      </c>
      <c r="I2105" s="9">
        <f>IFERROR(INDEX([1]!tblSchedule[Game Time],MATCH(tblTeamSch[[#This Row],[Game Num]],[1]!tblSchedule[GameNum],0)),"")</f>
        <v>0.375</v>
      </c>
      <c r="J2105" s="10" t="str">
        <f>IFERROR(INDEX([1]!tblTeams[Organization],MATCH(tblTeamSch[[#This Row],[Team]],[1]!tblTeams[Team],0)),"")</f>
        <v>St. Patrick</v>
      </c>
      <c r="K2105" s="10" t="str">
        <f>IFERROR(INDEX([1]!tblOrg[Abbr],MATCH(tblTeamSch[[#This Row],[Org]],[1]!tblOrg[Organization],0)),"")</f>
        <v>Pat</v>
      </c>
      <c r="L2105" s="10" t="str">
        <f>IFERROR(INDEX(IF(tblTeamSch[[#This Row],[1vs2]]=1,[1]!tblSchedule[Team 1 Name],[1]!tblSchedule[Team 2 Name]),MATCH(tblTeamSch[[#This Row],[Game Num]],[1]!tblSchedule[GameNum],0)),"")</f>
        <v>St Patrick BB 8G#1</v>
      </c>
      <c r="M2105" s="10" t="str">
        <f>IFERROR(INDEX(IF(tblTeamSch[[#This Row],[1vs2]]=1,[1]!tblSchedule[Team 2 Name],[1]!tblSchedule[Team 1 Name]),MATCH(tblTeamSch[[#This Row],[Game Num]],[1]!tblSchedule[GameNum],0)),"")</f>
        <v>Notre Dame Academy BB 7/8 Girls #1</v>
      </c>
      <c r="N2105" s="6"/>
      <c r="O2105" s="6"/>
      <c r="P2105" s="6"/>
      <c r="Q2105" s="6">
        <f>INDEX([1]!tblSchedule[Home Game],MATCH(tblTeamSch[[#This Row],[Game Num]],[1]!tblSchedule[GameNum],0))</f>
        <v>1</v>
      </c>
      <c r="R2105" s="7" t="e">
        <f>IF(COUNTIFS(tblTeamSch[Team],tblTeamSch[[#This Row],[Team]],#REF!,1)&gt;1,"Y","")</f>
        <v>#REF!</v>
      </c>
      <c r="S2105" s="6">
        <f>INDEX([1]!tblLoc[Score],MATCH(INDEX([1]!tblOrg[Loc],MATCH(tblTeamSch[[#This Row],[Org]],[1]!tblOrg[Organization],0)),[1]!tblLoc[Loc],0))</f>
        <v>4</v>
      </c>
      <c r="T2105" s="6" t="e">
        <f>INDEX([1]!tblLoc[Score],MATCH(INDEX([1]!tblOrg[Loc],MATCH(#REF!,[1]!tblOrg[Abbr],0)),[1]!tblLoc[Loc],0))</f>
        <v>#REF!</v>
      </c>
      <c r="U2105" s="6">
        <f>IFERROR(INDEX([1]!tblLoc[Score],MATCH(INDEX([1]!tblOrg[Loc],MATCH(INDEX(FacList,MATCH(tblTeamSch[[#This Row],[Facility]],INDEX(FacList,,1),0),3),[1]!tblOrg[Org Num],0)),[1]!tblLoc[Loc],0)),"")</f>
        <v>10</v>
      </c>
      <c r="V2105" s="6">
        <f>IF(OR(tblTeamSch[[#This Row],[Court]]="",tblTeamSch[[#This Row],[Home]]&gt;0),0,IF(tblTeamSch[[#This Row],[Court]]&lt;10,0,IF(tblTeamSch[[#This Row],[Home Court]]=10,0,10)))</f>
        <v>0</v>
      </c>
      <c r="W2105" s="6" t="e">
        <f>COUNTIFS(tblTeamSch[Travel Score for Game],10,tblTeamSch[Home],0,#REF!,#REF!)</f>
        <v>#REF!</v>
      </c>
      <c r="X2105" s="6" t="str">
        <f>IFERROR(INDEX(tblTeamSch[Overall Travel Score],MATCH(tblTeamSch[[#This Row],[Opponent]],tblTeamSch[Team],0)),"")</f>
        <v/>
      </c>
      <c r="Y2105" s="6" cm="1">
        <f t="array" ref="Y2105">IF(Y2104="Num",1,IF(Y2104="","",IF(Y2104+1&gt;TotalNumRegGames*2,"",Y2104+1)))</f>
        <v>2104</v>
      </c>
    </row>
    <row r="2106" spans="1:25" ht="13.35" customHeight="1" x14ac:dyDescent="0.3">
      <c r="A2106" s="6" cm="1">
        <f t="array" ref="A2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748</v>
      </c>
      <c r="B2106" s="6" cm="1">
        <f t="array" ref="B21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6" s="6">
        <f>IFERROR(INDEX([1]!tblSchedule[Week Game Scheduled],MATCH(tblTeamSch[[#This Row],[Game Num]],[1]!tblSchedule[GameNum],0)),"")</f>
        <v>51</v>
      </c>
      <c r="D2106" s="6">
        <f>IFERROR(INDEX([1]!tblSchedule[Round],MATCH(tblTeamSch[[#This Row],[Game Num]],[1]!tblSchedule[GameNum],0)),"")</f>
        <v>2</v>
      </c>
      <c r="E2106" s="6">
        <f>IFERROR(INDEX([1]!tblSchedule[Rnd Sch],MATCH(tblTeamSch[[#This Row],[Game Num]],[1]!tblSchedule[GameNum],0)),"")</f>
        <v>2</v>
      </c>
      <c r="F2106" s="6" t="str">
        <f>IFERROR(INDEX([1]!tblSchedule[DLC],MATCH(tblTeamSch[[#This Row],[Game Num]],[1]!tblSchedule[GameNum],0)),"")</f>
        <v>8G1AA</v>
      </c>
      <c r="G2106" s="7" t="str">
        <f>IFERROR(INDEX([1]!tblSchedule[Facility],MATCH(tblTeamSch[[#This Row],[Game Num]],[1]!tblSchedule[GameNum],0)),"")</f>
        <v>Holy Trinity Parish School</v>
      </c>
      <c r="H2106" s="8">
        <f>IFERROR(INDEX([1]!tblSchedule[Game Date],MATCH(tblTeamSch[[#This Row],[Game Num]],[1]!tblSchedule[GameNum],0)),"")</f>
        <v>46005</v>
      </c>
      <c r="I2106" s="9">
        <f>IFERROR(INDEX([1]!tblSchedule[Game Time],MATCH(tblTeamSch[[#This Row],[Game Num]],[1]!tblSchedule[GameNum],0)),"")</f>
        <v>0.66666666666666663</v>
      </c>
      <c r="J2106" s="10" t="str">
        <f>IFERROR(INDEX([1]!tblTeams[Organization],MATCH(tblTeamSch[[#This Row],[Team]],[1]!tblTeams[Team],0)),"")</f>
        <v>St. Patrick</v>
      </c>
      <c r="K2106" s="10" t="str">
        <f>IFERROR(INDEX([1]!tblOrg[Abbr],MATCH(tblTeamSch[[#This Row],[Org]],[1]!tblOrg[Organization],0)),"")</f>
        <v>Pat</v>
      </c>
      <c r="L2106" s="10" t="str">
        <f>IFERROR(INDEX(IF(tblTeamSch[[#This Row],[1vs2]]=1,[1]!tblSchedule[Team 1 Name],[1]!tblSchedule[Team 2 Name]),MATCH(tblTeamSch[[#This Row],[Game Num]],[1]!tblSchedule[GameNum],0)),"")</f>
        <v>St Patrick BB 8G#1</v>
      </c>
      <c r="M2106" s="10" t="str">
        <f>IFERROR(INDEX(IF(tblTeamSch[[#This Row],[1vs2]]=1,[1]!tblSchedule[Team 2 Name],[1]!tblSchedule[Team 1 Name]),MATCH(tblTeamSch[[#This Row],[Game Num]],[1]!tblSchedule[GameNum],0)),"")</f>
        <v>Holy Trinity BB 7/8G #1</v>
      </c>
      <c r="N2106" s="6"/>
      <c r="O2106" s="6"/>
      <c r="P2106" s="6"/>
      <c r="Q2106" s="6">
        <f>INDEX([1]!tblSchedule[Home Game],MATCH(tblTeamSch[[#This Row],[Game Num]],[1]!tblSchedule[GameNum],0))</f>
        <v>1</v>
      </c>
      <c r="R2106" s="7" t="e">
        <f>IF(COUNTIFS(tblTeamSch[Team],tblTeamSch[[#This Row],[Team]],#REF!,1)&gt;1,"Y","")</f>
        <v>#REF!</v>
      </c>
      <c r="S2106" s="6">
        <f>INDEX([1]!tblLoc[Score],MATCH(INDEX([1]!tblOrg[Loc],MATCH(tblTeamSch[[#This Row],[Org]],[1]!tblOrg[Organization],0)),[1]!tblLoc[Loc],0))</f>
        <v>4</v>
      </c>
      <c r="T2106" s="6" t="e">
        <f>INDEX([1]!tblLoc[Score],MATCH(INDEX([1]!tblOrg[Loc],MATCH(#REF!,[1]!tblOrg[Abbr],0)),[1]!tblLoc[Loc],0))</f>
        <v>#REF!</v>
      </c>
      <c r="U2106" s="6">
        <f>IFERROR(INDEX([1]!tblLoc[Score],MATCH(INDEX([1]!tblOrg[Loc],MATCH(INDEX(FacList,MATCH(tblTeamSch[[#This Row],[Facility]],INDEX(FacList,,1),0),3),[1]!tblOrg[Org Num],0)),[1]!tblLoc[Loc],0)),"")</f>
        <v>0</v>
      </c>
      <c r="V2106" s="6">
        <f>IF(OR(tblTeamSch[[#This Row],[Court]]="",tblTeamSch[[#This Row],[Home]]&gt;0),0,IF(tblTeamSch[[#This Row],[Court]]&lt;10,0,IF(tblTeamSch[[#This Row],[Home Court]]=10,0,10)))</f>
        <v>0</v>
      </c>
      <c r="W2106" s="6" t="e">
        <f>COUNTIFS(tblTeamSch[Travel Score for Game],10,tblTeamSch[Home],0,#REF!,#REF!)</f>
        <v>#REF!</v>
      </c>
      <c r="X2106" s="6" t="str">
        <f>IFERROR(INDEX(tblTeamSch[Overall Travel Score],MATCH(tblTeamSch[[#This Row],[Opponent]],tblTeamSch[Team],0)),"")</f>
        <v/>
      </c>
      <c r="Y2106" s="6" cm="1">
        <f t="array" ref="Y2106">IF(Y2105="Num",1,IF(Y2105="","",IF(Y2105+1&gt;TotalNumRegGames*2,"",Y2105+1)))</f>
        <v>2105</v>
      </c>
    </row>
    <row r="2107" spans="1:25" ht="13.35" customHeight="1" x14ac:dyDescent="0.3">
      <c r="A2107" s="6" cm="1">
        <f t="array" ref="A2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754</v>
      </c>
      <c r="B2107" s="6" cm="1">
        <f t="array" ref="B21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7" s="6">
        <f>IFERROR(INDEX([1]!tblSchedule[Week Game Scheduled],MATCH(tblTeamSch[[#This Row],[Game Num]],[1]!tblSchedule[GameNum],0)),"")</f>
        <v>5</v>
      </c>
      <c r="D2107" s="6">
        <f>IFERROR(INDEX([1]!tblSchedule[Round],MATCH(tblTeamSch[[#This Row],[Game Num]],[1]!tblSchedule[GameNum],0)),"")</f>
        <v>3</v>
      </c>
      <c r="E2107" s="6">
        <f>IFERROR(INDEX([1]!tblSchedule[Rnd Sch],MATCH(tblTeamSch[[#This Row],[Game Num]],[1]!tblSchedule[GameNum],0)),"")</f>
        <v>3</v>
      </c>
      <c r="F2107" s="6" t="str">
        <f>IFERROR(INDEX([1]!tblSchedule[DLC],MATCH(tblTeamSch[[#This Row],[Game Num]],[1]!tblSchedule[GameNum],0)),"")</f>
        <v>8G1AA</v>
      </c>
      <c r="G2107" s="7" t="str">
        <f>IFERROR(INDEX([1]!tblSchedule[Facility],MATCH(tblTeamSch[[#This Row],[Game Num]],[1]!tblSchedule[GameNum],0)),"")</f>
        <v>St. Patrick's Celtic Center</v>
      </c>
      <c r="H2107" s="8">
        <f>IFERROR(INDEX([1]!tblSchedule[Game Date],MATCH(tblTeamSch[[#This Row],[Game Num]],[1]!tblSchedule[GameNum],0)),"")</f>
        <v>46025</v>
      </c>
      <c r="I2107" s="9">
        <f>IFERROR(INDEX([1]!tblSchedule[Game Time],MATCH(tblTeamSch[[#This Row],[Game Num]],[1]!tblSchedule[GameNum],0)),"")</f>
        <v>0.375</v>
      </c>
      <c r="J2107" s="10" t="str">
        <f>IFERROR(INDEX([1]!tblTeams[Organization],MATCH(tblTeamSch[[#This Row],[Team]],[1]!tblTeams[Team],0)),"")</f>
        <v>St. Patrick</v>
      </c>
      <c r="K2107" s="10" t="str">
        <f>IFERROR(INDEX([1]!tblOrg[Abbr],MATCH(tblTeamSch[[#This Row],[Org]],[1]!tblOrg[Organization],0)),"")</f>
        <v>Pat</v>
      </c>
      <c r="L2107" s="10" t="str">
        <f>IFERROR(INDEX(IF(tblTeamSch[[#This Row],[1vs2]]=1,[1]!tblSchedule[Team 1 Name],[1]!tblSchedule[Team 2 Name]),MATCH(tblTeamSch[[#This Row],[Game Num]],[1]!tblSchedule[GameNum],0)),"")</f>
        <v>St Patrick BB 8G#1</v>
      </c>
      <c r="M2107" s="10" t="str">
        <f>IFERROR(INDEX(IF(tblTeamSch[[#This Row],[1vs2]]=1,[1]!tblSchedule[Team 2 Name],[1]!tblSchedule[Team 1 Name]),MATCH(tblTeamSch[[#This Row],[Game Num]],[1]!tblSchedule[GameNum],0)),"")</f>
        <v>St Michael BB 8G#1</v>
      </c>
      <c r="N2107" s="6"/>
      <c r="O2107" s="6"/>
      <c r="P2107" s="6"/>
      <c r="Q2107" s="6">
        <f>INDEX([1]!tblSchedule[Home Game],MATCH(tblTeamSch[[#This Row],[Game Num]],[1]!tblSchedule[GameNum],0))</f>
        <v>1</v>
      </c>
      <c r="R2107" s="7" t="e">
        <f>IF(COUNTIFS(tblTeamSch[Team],tblTeamSch[[#This Row],[Team]],#REF!,1)&gt;1,"Y","")</f>
        <v>#REF!</v>
      </c>
      <c r="S2107" s="6">
        <f>INDEX([1]!tblLoc[Score],MATCH(INDEX([1]!tblOrg[Loc],MATCH(tblTeamSch[[#This Row],[Org]],[1]!tblOrg[Organization],0)),[1]!tblLoc[Loc],0))</f>
        <v>4</v>
      </c>
      <c r="T2107" s="6" t="e">
        <f>INDEX([1]!tblLoc[Score],MATCH(INDEX([1]!tblOrg[Loc],MATCH(#REF!,[1]!tblOrg[Abbr],0)),[1]!tblLoc[Loc],0))</f>
        <v>#REF!</v>
      </c>
      <c r="U2107" s="6">
        <f>IFERROR(INDEX([1]!tblLoc[Score],MATCH(INDEX([1]!tblOrg[Loc],MATCH(INDEX(FacList,MATCH(tblTeamSch[[#This Row],[Facility]],INDEX(FacList,,1),0),3),[1]!tblOrg[Org Num],0)),[1]!tblLoc[Loc],0)),"")</f>
        <v>4</v>
      </c>
      <c r="V2107" s="6">
        <f>IF(OR(tblTeamSch[[#This Row],[Court]]="",tblTeamSch[[#This Row],[Home]]&gt;0),0,IF(tblTeamSch[[#This Row],[Court]]&lt;10,0,IF(tblTeamSch[[#This Row],[Home Court]]=10,0,10)))</f>
        <v>0</v>
      </c>
      <c r="W2107" s="6" t="e">
        <f>COUNTIFS(tblTeamSch[Travel Score for Game],10,tblTeamSch[Home],0,#REF!,#REF!)</f>
        <v>#REF!</v>
      </c>
      <c r="X2107" s="6" t="str">
        <f>IFERROR(INDEX(tblTeamSch[Overall Travel Score],MATCH(tblTeamSch[[#This Row],[Opponent]],tblTeamSch[Team],0)),"")</f>
        <v/>
      </c>
      <c r="Y2107" s="6" cm="1">
        <f t="array" ref="Y2107">IF(Y2106="Num",1,IF(Y2106="","",IF(Y2106+1&gt;TotalNumRegGames*2,"",Y2106+1)))</f>
        <v>2106</v>
      </c>
    </row>
    <row r="2108" spans="1:25" ht="13.35" customHeight="1" x14ac:dyDescent="0.3">
      <c r="A2108" s="6" cm="1">
        <f t="array" ref="A2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760</v>
      </c>
      <c r="B2108" s="6" cm="1">
        <f t="array" ref="B21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08" s="6">
        <f>IFERROR(INDEX([1]!tblSchedule[Week Game Scheduled],MATCH(tblTeamSch[[#This Row],[Game Num]],[1]!tblSchedule[GameNum],0)),"")</f>
        <v>6</v>
      </c>
      <c r="D2108" s="6">
        <f>IFERROR(INDEX([1]!tblSchedule[Round],MATCH(tblTeamSch[[#This Row],[Game Num]],[1]!tblSchedule[GameNum],0)),"")</f>
        <v>4</v>
      </c>
      <c r="E2108" s="6">
        <f>IFERROR(INDEX([1]!tblSchedule[Rnd Sch],MATCH(tblTeamSch[[#This Row],[Game Num]],[1]!tblSchedule[GameNum],0)),"")</f>
        <v>4</v>
      </c>
      <c r="F2108" s="6" t="str">
        <f>IFERROR(INDEX([1]!tblSchedule[DLC],MATCH(tblTeamSch[[#This Row],[Game Num]],[1]!tblSchedule[GameNum],0)),"")</f>
        <v>8G1AA</v>
      </c>
      <c r="G2108" s="7" t="str">
        <f>IFERROR(INDEX([1]!tblSchedule[Facility],MATCH(tblTeamSch[[#This Row],[Game Num]],[1]!tblSchedule[GameNum],0)),"")</f>
        <v>St. Albert the Great Gym</v>
      </c>
      <c r="H2108" s="8">
        <f>IFERROR(INDEX([1]!tblSchedule[Game Date],MATCH(tblTeamSch[[#This Row],[Game Num]],[1]!tblSchedule[GameNum],0)),"")</f>
        <v>46032</v>
      </c>
      <c r="I2108" s="9">
        <f>IFERROR(INDEX([1]!tblSchedule[Game Time],MATCH(tblTeamSch[[#This Row],[Game Num]],[1]!tblSchedule[GameNum],0)),"")</f>
        <v>0.375</v>
      </c>
      <c r="J2108" s="10" t="str">
        <f>IFERROR(INDEX([1]!tblTeams[Organization],MATCH(tblTeamSch[[#This Row],[Team]],[1]!tblTeams[Team],0)),"")</f>
        <v>St. Patrick</v>
      </c>
      <c r="K2108" s="10" t="str">
        <f>IFERROR(INDEX([1]!tblOrg[Abbr],MATCH(tblTeamSch[[#This Row],[Org]],[1]!tblOrg[Organization],0)),"")</f>
        <v>Pat</v>
      </c>
      <c r="L2108" s="10" t="str">
        <f>IFERROR(INDEX(IF(tblTeamSch[[#This Row],[1vs2]]=1,[1]!tblSchedule[Team 1 Name],[1]!tblSchedule[Team 2 Name]),MATCH(tblTeamSch[[#This Row],[Game Num]],[1]!tblSchedule[GameNum],0)),"")</f>
        <v>St Patrick BB 8G#1</v>
      </c>
      <c r="M2108" s="10" t="str">
        <f>IFERROR(INDEX(IF(tblTeamSch[[#This Row],[1vs2]]=1,[1]!tblSchedule[Team 2 Name],[1]!tblSchedule[Team 1 Name]),MATCH(tblTeamSch[[#This Row],[Game Num]],[1]!tblSchedule[GameNum],0)),"")</f>
        <v>St. Albert BB 8G#1</v>
      </c>
      <c r="N2108" s="6"/>
      <c r="O2108" s="6"/>
      <c r="P2108" s="6"/>
      <c r="Q2108" s="6">
        <f>INDEX([1]!tblSchedule[Home Game],MATCH(tblTeamSch[[#This Row],[Game Num]],[1]!tblSchedule[GameNum],0))</f>
        <v>1</v>
      </c>
      <c r="R2108" s="7" t="e">
        <f>IF(COUNTIFS(tblTeamSch[Team],tblTeamSch[[#This Row],[Team]],#REF!,1)&gt;1,"Y","")</f>
        <v>#REF!</v>
      </c>
      <c r="S2108" s="6">
        <f>INDEX([1]!tblLoc[Score],MATCH(INDEX([1]!tblOrg[Loc],MATCH(tblTeamSch[[#This Row],[Org]],[1]!tblOrg[Organization],0)),[1]!tblLoc[Loc],0))</f>
        <v>4</v>
      </c>
      <c r="T2108" s="6" t="e">
        <f>INDEX([1]!tblLoc[Score],MATCH(INDEX([1]!tblOrg[Loc],MATCH(#REF!,[1]!tblOrg[Abbr],0)),[1]!tblLoc[Loc],0))</f>
        <v>#REF!</v>
      </c>
      <c r="U2108" s="6">
        <f>IFERROR(INDEX([1]!tblLoc[Score],MATCH(INDEX([1]!tblOrg[Loc],MATCH(INDEX(FacList,MATCH(tblTeamSch[[#This Row],[Facility]],INDEX(FacList,,1),0),3),[1]!tblOrg[Org Num],0)),[1]!tblLoc[Loc],0)),"")</f>
        <v>0</v>
      </c>
      <c r="V2108" s="6">
        <f>IF(OR(tblTeamSch[[#This Row],[Court]]="",tblTeamSch[[#This Row],[Home]]&gt;0),0,IF(tblTeamSch[[#This Row],[Court]]&lt;10,0,IF(tblTeamSch[[#This Row],[Home Court]]=10,0,10)))</f>
        <v>0</v>
      </c>
      <c r="W2108" s="6" t="e">
        <f>COUNTIFS(tblTeamSch[Travel Score for Game],10,tblTeamSch[Home],0,#REF!,#REF!)</f>
        <v>#REF!</v>
      </c>
      <c r="X2108" s="6" t="str">
        <f>IFERROR(INDEX(tblTeamSch[Overall Travel Score],MATCH(tblTeamSch[[#This Row],[Opponent]],tblTeamSch[Team],0)),"")</f>
        <v/>
      </c>
      <c r="Y2108" s="6" cm="1">
        <f t="array" ref="Y2108">IF(Y2107="Num",1,IF(Y2107="","",IF(Y2107+1&gt;TotalNumRegGames*2,"",Y2107+1)))</f>
        <v>2107</v>
      </c>
    </row>
    <row r="2109" spans="1:25" ht="13.35" customHeight="1" x14ac:dyDescent="0.3">
      <c r="A2109" s="6" cm="1">
        <f t="array" ref="A2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763</v>
      </c>
      <c r="B2109" s="6" cm="1">
        <f t="array" ref="B21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09" s="6">
        <f>IFERROR(INDEX([1]!tblSchedule[Week Game Scheduled],MATCH(tblTeamSch[[#This Row],[Game Num]],[1]!tblSchedule[GameNum],0)),"")</f>
        <v>7</v>
      </c>
      <c r="D2109" s="6">
        <f>IFERROR(INDEX([1]!tblSchedule[Round],MATCH(tblTeamSch[[#This Row],[Game Num]],[1]!tblSchedule[GameNum],0)),"")</f>
        <v>5</v>
      </c>
      <c r="E2109" s="6">
        <f>IFERROR(INDEX([1]!tblSchedule[Rnd Sch],MATCH(tblTeamSch[[#This Row],[Game Num]],[1]!tblSchedule[GameNum],0)),"")</f>
        <v>5</v>
      </c>
      <c r="F2109" s="6" t="str">
        <f>IFERROR(INDEX([1]!tblSchedule[DLC],MATCH(tblTeamSch[[#This Row],[Game Num]],[1]!tblSchedule[GameNum],0)),"")</f>
        <v>8G1AA</v>
      </c>
      <c r="G2109" s="7" t="str">
        <f>IFERROR(INDEX([1]!tblSchedule[Facility],MATCH(tblTeamSch[[#This Row],[Game Num]],[1]!tblSchedule[GameNum],0)),"")</f>
        <v>Holy Spirit Gym</v>
      </c>
      <c r="H2109" s="8">
        <f>IFERROR(INDEX([1]!tblSchedule[Game Date],MATCH(tblTeamSch[[#This Row],[Game Num]],[1]!tblSchedule[GameNum],0)),"")</f>
        <v>46039</v>
      </c>
      <c r="I2109" s="9">
        <f>IFERROR(INDEX([1]!tblSchedule[Game Time],MATCH(tblTeamSch[[#This Row],[Game Num]],[1]!tblSchedule[GameNum],0)),"")</f>
        <v>0.375</v>
      </c>
      <c r="J2109" s="10" t="str">
        <f>IFERROR(INDEX([1]!tblTeams[Organization],MATCH(tblTeamSch[[#This Row],[Team]],[1]!tblTeams[Team],0)),"")</f>
        <v>St. Patrick</v>
      </c>
      <c r="K2109" s="10" t="str">
        <f>IFERROR(INDEX([1]!tblOrg[Abbr],MATCH(tblTeamSch[[#This Row],[Org]],[1]!tblOrg[Organization],0)),"")</f>
        <v>Pat</v>
      </c>
      <c r="L2109" s="10" t="str">
        <f>IFERROR(INDEX(IF(tblTeamSch[[#This Row],[1vs2]]=1,[1]!tblSchedule[Team 1 Name],[1]!tblSchedule[Team 2 Name]),MATCH(tblTeamSch[[#This Row],[Game Num]],[1]!tblSchedule[GameNum],0)),"")</f>
        <v>St Patrick BB 8G#1</v>
      </c>
      <c r="M2109" s="10" t="str">
        <f>IFERROR(INDEX(IF(tblTeamSch[[#This Row],[1vs2]]=1,[1]!tblSchedule[Team 2 Name],[1]!tblSchedule[Team 1 Name]),MATCH(tblTeamSch[[#This Row],[Game Num]],[1]!tblSchedule[GameNum],0)),"")</f>
        <v>Holy Spirit GBB 8#1</v>
      </c>
      <c r="N2109" s="6"/>
      <c r="O2109" s="6"/>
      <c r="P2109" s="6"/>
      <c r="Q2109" s="6">
        <f>INDEX([1]!tblSchedule[Home Game],MATCH(tblTeamSch[[#This Row],[Game Num]],[1]!tblSchedule[GameNum],0))</f>
        <v>1</v>
      </c>
      <c r="R2109" s="7" t="e">
        <f>IF(COUNTIFS(tblTeamSch[Team],tblTeamSch[[#This Row],[Team]],#REF!,1)&gt;1,"Y","")</f>
        <v>#REF!</v>
      </c>
      <c r="S2109" s="6">
        <f>INDEX([1]!tblLoc[Score],MATCH(INDEX([1]!tblOrg[Loc],MATCH(tblTeamSch[[#This Row],[Org]],[1]!tblOrg[Organization],0)),[1]!tblLoc[Loc],0))</f>
        <v>4</v>
      </c>
      <c r="T2109" s="6" t="e">
        <f>INDEX([1]!tblLoc[Score],MATCH(INDEX([1]!tblOrg[Loc],MATCH(#REF!,[1]!tblOrg[Abbr],0)),[1]!tblLoc[Loc],0))</f>
        <v>#REF!</v>
      </c>
      <c r="U2109" s="6">
        <f>IFERROR(INDEX([1]!tblLoc[Score],MATCH(INDEX([1]!tblOrg[Loc],MATCH(INDEX(FacList,MATCH(tblTeamSch[[#This Row],[Facility]],INDEX(FacList,,1),0),3),[1]!tblOrg[Org Num],0)),[1]!tblLoc[Loc],0)),"")</f>
        <v>0</v>
      </c>
      <c r="V2109" s="6">
        <f>IF(OR(tblTeamSch[[#This Row],[Court]]="",tblTeamSch[[#This Row],[Home]]&gt;0),0,IF(tblTeamSch[[#This Row],[Court]]&lt;10,0,IF(tblTeamSch[[#This Row],[Home Court]]=10,0,10)))</f>
        <v>0</v>
      </c>
      <c r="W2109" s="6" t="e">
        <f>COUNTIFS(tblTeamSch[Travel Score for Game],10,tblTeamSch[Home],0,#REF!,#REF!)</f>
        <v>#REF!</v>
      </c>
      <c r="X2109" s="6" t="str">
        <f>IFERROR(INDEX(tblTeamSch[Overall Travel Score],MATCH(tblTeamSch[[#This Row],[Opponent]],tblTeamSch[Team],0)),"")</f>
        <v/>
      </c>
      <c r="Y2109" s="6" cm="1">
        <f t="array" ref="Y2109">IF(Y2108="Num",1,IF(Y2108="","",IF(Y2108+1&gt;TotalNumRegGames*2,"",Y2108+1)))</f>
        <v>2108</v>
      </c>
    </row>
    <row r="2110" spans="1:25" ht="13.35" customHeight="1" x14ac:dyDescent="0.3">
      <c r="A2110" s="6" cm="1">
        <f t="array" ref="A2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772</v>
      </c>
      <c r="B2110" s="6" cm="1">
        <f t="array" ref="B21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0" s="6">
        <f>IFERROR(INDEX([1]!tblSchedule[Week Game Scheduled],MATCH(tblTeamSch[[#This Row],[Game Num]],[1]!tblSchedule[GameNum],0)),"")</f>
        <v>8</v>
      </c>
      <c r="D2110" s="6">
        <f>IFERROR(INDEX([1]!tblSchedule[Round],MATCH(tblTeamSch[[#This Row],[Game Num]],[1]!tblSchedule[GameNum],0)),"")</f>
        <v>6</v>
      </c>
      <c r="E2110" s="6">
        <f>IFERROR(INDEX([1]!tblSchedule[Rnd Sch],MATCH(tblTeamSch[[#This Row],[Game Num]],[1]!tblSchedule[GameNum],0)),"")</f>
        <v>6</v>
      </c>
      <c r="F2110" s="6" t="str">
        <f>IFERROR(INDEX([1]!tblSchedule[DLC],MATCH(tblTeamSch[[#This Row],[Game Num]],[1]!tblSchedule[GameNum],0)),"")</f>
        <v>8G1AA</v>
      </c>
      <c r="G2110" s="7" t="str">
        <f>IFERROR(INDEX([1]!tblSchedule[Facility],MATCH(tblTeamSch[[#This Row],[Game Num]],[1]!tblSchedule[GameNum],0)),"")</f>
        <v>St. Margaret Mary Gym</v>
      </c>
      <c r="H2110" s="8">
        <f>IFERROR(INDEX([1]!tblSchedule[Game Date],MATCH(tblTeamSch[[#This Row],[Game Num]],[1]!tblSchedule[GameNum],0)),"")</f>
        <v>46046</v>
      </c>
      <c r="I2110" s="9">
        <f>IFERROR(INDEX([1]!tblSchedule[Game Time],MATCH(tblTeamSch[[#This Row],[Game Num]],[1]!tblSchedule[GameNum],0)),"")</f>
        <v>0.375</v>
      </c>
      <c r="J2110" s="10" t="str">
        <f>IFERROR(INDEX([1]!tblTeams[Organization],MATCH(tblTeamSch[[#This Row],[Team]],[1]!tblTeams[Team],0)),"")</f>
        <v>St. Patrick</v>
      </c>
      <c r="K2110" s="10" t="str">
        <f>IFERROR(INDEX([1]!tblOrg[Abbr],MATCH(tblTeamSch[[#This Row],[Org]],[1]!tblOrg[Organization],0)),"")</f>
        <v>Pat</v>
      </c>
      <c r="L2110" s="10" t="str">
        <f>IFERROR(INDEX(IF(tblTeamSch[[#This Row],[1vs2]]=1,[1]!tblSchedule[Team 1 Name],[1]!tblSchedule[Team 2 Name]),MATCH(tblTeamSch[[#This Row],[Game Num]],[1]!tblSchedule[GameNum],0)),"")</f>
        <v>St Patrick BB 8G#1</v>
      </c>
      <c r="M2110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2110" s="6"/>
      <c r="O2110" s="6"/>
      <c r="P2110" s="6"/>
      <c r="Q2110" s="6">
        <f>INDEX([1]!tblSchedule[Home Game],MATCH(tblTeamSch[[#This Row],[Game Num]],[1]!tblSchedule[GameNum],0))</f>
        <v>1</v>
      </c>
      <c r="R2110" s="7" t="e">
        <f>IF(COUNTIFS(tblTeamSch[Team],tblTeamSch[[#This Row],[Team]],#REF!,1)&gt;1,"Y","")</f>
        <v>#REF!</v>
      </c>
      <c r="S2110" s="6">
        <f>INDEX([1]!tblLoc[Score],MATCH(INDEX([1]!tblOrg[Loc],MATCH(tblTeamSch[[#This Row],[Org]],[1]!tblOrg[Organization],0)),[1]!tblLoc[Loc],0))</f>
        <v>4</v>
      </c>
      <c r="T2110" s="6" t="e">
        <f>INDEX([1]!tblLoc[Score],MATCH(INDEX([1]!tblOrg[Loc],MATCH(#REF!,[1]!tblOrg[Abbr],0)),[1]!tblLoc[Loc],0))</f>
        <v>#REF!</v>
      </c>
      <c r="U2110" s="6">
        <f>IFERROR(INDEX([1]!tblLoc[Score],MATCH(INDEX([1]!tblOrg[Loc],MATCH(INDEX(FacList,MATCH(tblTeamSch[[#This Row],[Facility]],INDEX(FacList,,1),0),3),[1]!tblOrg[Org Num],0)),[1]!tblLoc[Loc],0)),"")</f>
        <v>0</v>
      </c>
      <c r="V2110" s="6">
        <f>IF(OR(tblTeamSch[[#This Row],[Court]]="",tblTeamSch[[#This Row],[Home]]&gt;0),0,IF(tblTeamSch[[#This Row],[Court]]&lt;10,0,IF(tblTeamSch[[#This Row],[Home Court]]=10,0,10)))</f>
        <v>0</v>
      </c>
      <c r="W2110" s="6" t="e">
        <f>COUNTIFS(tblTeamSch[Travel Score for Game],10,tblTeamSch[Home],0,#REF!,#REF!)</f>
        <v>#REF!</v>
      </c>
      <c r="X2110" s="6" t="str">
        <f>IFERROR(INDEX(tblTeamSch[Overall Travel Score],MATCH(tblTeamSch[[#This Row],[Opponent]],tblTeamSch[Team],0)),"")</f>
        <v/>
      </c>
      <c r="Y2110" s="6" cm="1">
        <f t="array" ref="Y2110">IF(Y2109="Num",1,IF(Y2109="","",IF(Y2109+1&gt;TotalNumRegGames*2,"",Y2109+1)))</f>
        <v>2109</v>
      </c>
    </row>
    <row r="2111" spans="1:25" ht="13.35" customHeight="1" x14ac:dyDescent="0.3">
      <c r="A2111" s="6" cm="1">
        <f t="array" ref="A2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776</v>
      </c>
      <c r="B2111" s="6" cm="1">
        <f t="array" ref="B21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11" s="6">
        <f>IFERROR(INDEX([1]!tblSchedule[Week Game Scheduled],MATCH(tblTeamSch[[#This Row],[Game Num]],[1]!tblSchedule[GameNum],0)),"")</f>
        <v>9</v>
      </c>
      <c r="D2111" s="6">
        <f>IFERROR(INDEX([1]!tblSchedule[Round],MATCH(tblTeamSch[[#This Row],[Game Num]],[1]!tblSchedule[GameNum],0)),"")</f>
        <v>7</v>
      </c>
      <c r="E2111" s="6">
        <f>IFERROR(INDEX([1]!tblSchedule[Rnd Sch],MATCH(tblTeamSch[[#This Row],[Game Num]],[1]!tblSchedule[GameNum],0)),"")</f>
        <v>7</v>
      </c>
      <c r="F2111" s="6" t="str">
        <f>IFERROR(INDEX([1]!tblSchedule[DLC],MATCH(tblTeamSch[[#This Row],[Game Num]],[1]!tblSchedule[GameNum],0)),"")</f>
        <v>8G1AA</v>
      </c>
      <c r="G2111" s="7" t="str">
        <f>IFERROR(INDEX([1]!tblSchedule[Facility],MATCH(tblTeamSch[[#This Row],[Game Num]],[1]!tblSchedule[GameNum],0)),"")</f>
        <v>Saint Bernard Parish Hall</v>
      </c>
      <c r="H2111" s="8">
        <f>IFERROR(INDEX([1]!tblSchedule[Game Date],MATCH(tblTeamSch[[#This Row],[Game Num]],[1]!tblSchedule[GameNum],0)),"")</f>
        <v>46053</v>
      </c>
      <c r="I2111" s="9">
        <f>IFERROR(INDEX([1]!tblSchedule[Game Time],MATCH(tblTeamSch[[#This Row],[Game Num]],[1]!tblSchedule[GameNum],0)),"")</f>
        <v>0.375</v>
      </c>
      <c r="J2111" s="10" t="str">
        <f>IFERROR(INDEX([1]!tblTeams[Organization],MATCH(tblTeamSch[[#This Row],[Team]],[1]!tblTeams[Team],0)),"")</f>
        <v>St. Patrick</v>
      </c>
      <c r="K2111" s="10" t="str">
        <f>IFERROR(INDEX([1]!tblOrg[Abbr],MATCH(tblTeamSch[[#This Row],[Org]],[1]!tblOrg[Organization],0)),"")</f>
        <v>Pat</v>
      </c>
      <c r="L2111" s="10" t="str">
        <f>IFERROR(INDEX(IF(tblTeamSch[[#This Row],[1vs2]]=1,[1]!tblSchedule[Team 1 Name],[1]!tblSchedule[Team 2 Name]),MATCH(tblTeamSch[[#This Row],[Game Num]],[1]!tblSchedule[GameNum],0)),"")</f>
        <v>St Patrick BB 8G#1</v>
      </c>
      <c r="M2111" s="10" t="str">
        <f>IFERROR(INDEX(IF(tblTeamSch[[#This Row],[1vs2]]=1,[1]!tblSchedule[Team 2 Name],[1]!tblSchedule[Team 1 Name]),MATCH(tblTeamSch[[#This Row],[Game Num]],[1]!tblSchedule[GameNum],0)),"")</f>
        <v>SHMS BB 8G#1</v>
      </c>
      <c r="N2111" s="6"/>
      <c r="O2111" s="6"/>
      <c r="P2111" s="6"/>
      <c r="Q2111" s="6">
        <f>INDEX([1]!tblSchedule[Home Game],MATCH(tblTeamSch[[#This Row],[Game Num]],[1]!tblSchedule[GameNum],0))</f>
        <v>0</v>
      </c>
      <c r="R2111" s="7" t="e">
        <f>IF(COUNTIFS(tblTeamSch[Team],tblTeamSch[[#This Row],[Team]],#REF!,1)&gt;1,"Y","")</f>
        <v>#REF!</v>
      </c>
      <c r="S2111" s="6">
        <f>INDEX([1]!tblLoc[Score],MATCH(INDEX([1]!tblOrg[Loc],MATCH(tblTeamSch[[#This Row],[Org]],[1]!tblOrg[Organization],0)),[1]!tblLoc[Loc],0))</f>
        <v>4</v>
      </c>
      <c r="T2111" s="6" t="e">
        <f>INDEX([1]!tblLoc[Score],MATCH(INDEX([1]!tblOrg[Loc],MATCH(#REF!,[1]!tblOrg[Abbr],0)),[1]!tblLoc[Loc],0))</f>
        <v>#REF!</v>
      </c>
      <c r="U2111" s="6">
        <f>IFERROR(INDEX([1]!tblLoc[Score],MATCH(INDEX([1]!tblOrg[Loc],MATCH(INDEX(FacList,MATCH(tblTeamSch[[#This Row],[Facility]],INDEX(FacList,,1),0),3),[1]!tblOrg[Org Num],0)),[1]!tblLoc[Loc],0)),"")</f>
        <v>7</v>
      </c>
      <c r="V2111" s="6">
        <f>IF(OR(tblTeamSch[[#This Row],[Court]]="",tblTeamSch[[#This Row],[Home]]&gt;0),0,IF(tblTeamSch[[#This Row],[Court]]&lt;10,0,IF(tblTeamSch[[#This Row],[Home Court]]=10,0,10)))</f>
        <v>0</v>
      </c>
      <c r="W2111" s="6" t="e">
        <f>COUNTIFS(tblTeamSch[Travel Score for Game],10,tblTeamSch[Home],0,#REF!,#REF!)</f>
        <v>#REF!</v>
      </c>
      <c r="X2111" s="6" t="str">
        <f>IFERROR(INDEX(tblTeamSch[Overall Travel Score],MATCH(tblTeamSch[[#This Row],[Opponent]],tblTeamSch[Team],0)),"")</f>
        <v/>
      </c>
      <c r="Y2111" s="6" cm="1">
        <f t="array" ref="Y2111">IF(Y2110="Num",1,IF(Y2110="","",IF(Y2110+1&gt;TotalNumRegGames*2,"",Y2110+1)))</f>
        <v>2110</v>
      </c>
    </row>
    <row r="2112" spans="1:25" ht="13.35" customHeight="1" x14ac:dyDescent="0.3">
      <c r="A2112" s="6" cm="1">
        <f t="array" ref="A2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813</v>
      </c>
      <c r="B2112" s="6" cm="1">
        <f t="array" ref="B21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12" s="6">
        <f>IFERROR(INDEX([1]!tblSchedule[Week Game Scheduled],MATCH(tblTeamSch[[#This Row],[Game Num]],[1]!tblSchedule[GameNum],0)),"")</f>
        <v>49</v>
      </c>
      <c r="D2112" s="6">
        <f>IFERROR(INDEX([1]!tblSchedule[Round],MATCH(tblTeamSch[[#This Row],[Game Num]],[1]!tblSchedule[GameNum],0)),"")</f>
        <v>1</v>
      </c>
      <c r="E2112" s="6">
        <f>IFERROR(INDEX([1]!tblSchedule[Rnd Sch],MATCH(tblTeamSch[[#This Row],[Game Num]],[1]!tblSchedule[GameNum],0)),"")</f>
        <v>1</v>
      </c>
      <c r="F2112" s="6" t="str">
        <f>IFERROR(INDEX([1]!tblSchedule[DLC],MATCH(tblTeamSch[[#This Row],[Game Num]],[1]!tblSchedule[GameNum],0)),"")</f>
        <v>8G2</v>
      </c>
      <c r="G2112" s="7" t="str">
        <f>IFERROR(INDEX([1]!tblSchedule[Facility],MATCH(tblTeamSch[[#This Row],[Game Num]],[1]!tblSchedule[GameNum],0)),"")</f>
        <v>St. Patrick's Celtic Center</v>
      </c>
      <c r="H2112" s="8">
        <f>IFERROR(INDEX([1]!tblSchedule[Game Date],MATCH(tblTeamSch[[#This Row],[Game Num]],[1]!tblSchedule[GameNum],0)),"")</f>
        <v>45997</v>
      </c>
      <c r="I2112" s="9">
        <f>IFERROR(INDEX([1]!tblSchedule[Game Time],MATCH(tblTeamSch[[#This Row],[Game Num]],[1]!tblSchedule[GameNum],0)),"")</f>
        <v>0.41666666666666669</v>
      </c>
      <c r="J2112" s="10" t="str">
        <f>IFERROR(INDEX([1]!tblTeams[Organization],MATCH(tblTeamSch[[#This Row],[Team]],[1]!tblTeams[Team],0)),"")</f>
        <v>St. Patrick</v>
      </c>
      <c r="K2112" s="10" t="str">
        <f>IFERROR(INDEX([1]!tblOrg[Abbr],MATCH(tblTeamSch[[#This Row],[Org]],[1]!tblOrg[Organization],0)),"")</f>
        <v>Pat</v>
      </c>
      <c r="L2112" s="10" t="str">
        <f>IFERROR(INDEX(IF(tblTeamSch[[#This Row],[1vs2]]=1,[1]!tblSchedule[Team 1 Name],[1]!tblSchedule[Team 2 Name]),MATCH(tblTeamSch[[#This Row],[Game Num]],[1]!tblSchedule[GameNum],0)),"")</f>
        <v>St Patrick BB 8G#2</v>
      </c>
      <c r="M2112" s="10" t="str">
        <f>IFERROR(INDEX(IF(tblTeamSch[[#This Row],[1vs2]]=1,[1]!tblSchedule[Team 2 Name],[1]!tblSchedule[Team 1 Name]),MATCH(tblTeamSch[[#This Row],[Game Num]],[1]!tblSchedule[GameNum],0)),"")</f>
        <v>St Agnes BB 8G#2</v>
      </c>
      <c r="N2112" s="6"/>
      <c r="O2112" s="6"/>
      <c r="P2112" s="6"/>
      <c r="Q2112" s="6">
        <f>INDEX([1]!tblSchedule[Home Game],MATCH(tblTeamSch[[#This Row],[Game Num]],[1]!tblSchedule[GameNum],0))</f>
        <v>1</v>
      </c>
      <c r="R2112" s="7" t="e">
        <f>IF(COUNTIFS(tblTeamSch[Team],tblTeamSch[[#This Row],[Team]],#REF!,1)&gt;1,"Y","")</f>
        <v>#REF!</v>
      </c>
      <c r="S2112" s="6">
        <f>INDEX([1]!tblLoc[Score],MATCH(INDEX([1]!tblOrg[Loc],MATCH(tblTeamSch[[#This Row],[Org]],[1]!tblOrg[Organization],0)),[1]!tblLoc[Loc],0))</f>
        <v>4</v>
      </c>
      <c r="T2112" s="6" t="e">
        <f>INDEX([1]!tblLoc[Score],MATCH(INDEX([1]!tblOrg[Loc],MATCH(#REF!,[1]!tblOrg[Abbr],0)),[1]!tblLoc[Loc],0))</f>
        <v>#REF!</v>
      </c>
      <c r="U2112" s="6">
        <f>IFERROR(INDEX([1]!tblLoc[Score],MATCH(INDEX([1]!tblOrg[Loc],MATCH(INDEX(FacList,MATCH(tblTeamSch[[#This Row],[Facility]],INDEX(FacList,,1),0),3),[1]!tblOrg[Org Num],0)),[1]!tblLoc[Loc],0)),"")</f>
        <v>4</v>
      </c>
      <c r="V2112" s="6">
        <f>IF(OR(tblTeamSch[[#This Row],[Court]]="",tblTeamSch[[#This Row],[Home]]&gt;0),0,IF(tblTeamSch[[#This Row],[Court]]&lt;10,0,IF(tblTeamSch[[#This Row],[Home Court]]=10,0,10)))</f>
        <v>0</v>
      </c>
      <c r="W2112" s="6" t="e">
        <f>COUNTIFS(tblTeamSch[Travel Score for Game],10,tblTeamSch[Home],0,#REF!,#REF!)</f>
        <v>#REF!</v>
      </c>
      <c r="X2112" s="6" t="str">
        <f>IFERROR(INDEX(tblTeamSch[Overall Travel Score],MATCH(tblTeamSch[[#This Row],[Opponent]],tblTeamSch[Team],0)),"")</f>
        <v/>
      </c>
      <c r="Y2112" s="6" cm="1">
        <f t="array" ref="Y2112">IF(Y2111="Num",1,IF(Y2111="","",IF(Y2111+1&gt;TotalNumRegGames*2,"",Y2111+1)))</f>
        <v>2111</v>
      </c>
    </row>
    <row r="2113" spans="1:25" ht="13.35" customHeight="1" x14ac:dyDescent="0.3">
      <c r="A2113" s="6" cm="1">
        <f t="array" ref="A2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821</v>
      </c>
      <c r="B2113" s="6" cm="1">
        <f t="array" ref="B21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3" s="6">
        <f>IFERROR(INDEX([1]!tblSchedule[Week Game Scheduled],MATCH(tblTeamSch[[#This Row],[Game Num]],[1]!tblSchedule[GameNum],0)),"")</f>
        <v>51</v>
      </c>
      <c r="D2113" s="6">
        <f>IFERROR(INDEX([1]!tblSchedule[Round],MATCH(tblTeamSch[[#This Row],[Game Num]],[1]!tblSchedule[GameNum],0)),"")</f>
        <v>2</v>
      </c>
      <c r="E2113" s="6">
        <f>IFERROR(INDEX([1]!tblSchedule[Rnd Sch],MATCH(tblTeamSch[[#This Row],[Game Num]],[1]!tblSchedule[GameNum],0)),"")</f>
        <v>2</v>
      </c>
      <c r="F2113" s="6" t="str">
        <f>IFERROR(INDEX([1]!tblSchedule[DLC],MATCH(tblTeamSch[[#This Row],[Game Num]],[1]!tblSchedule[GameNum],0)),"")</f>
        <v>8G2</v>
      </c>
      <c r="G2113" s="7" t="str">
        <f>IFERROR(INDEX([1]!tblSchedule[Facility],MATCH(tblTeamSch[[#This Row],[Game Num]],[1]!tblSchedule[GameNum],0)),"")</f>
        <v>Saint Andrew Academy Gym</v>
      </c>
      <c r="H2113" s="8">
        <f>IFERROR(INDEX([1]!tblSchedule[Game Date],MATCH(tblTeamSch[[#This Row],[Game Num]],[1]!tblSchedule[GameNum],0)),"")</f>
        <v>46005</v>
      </c>
      <c r="I2113" s="9">
        <f>IFERROR(INDEX([1]!tblSchedule[Game Time],MATCH(tblTeamSch[[#This Row],[Game Num]],[1]!tblSchedule[GameNum],0)),"")</f>
        <v>0.625</v>
      </c>
      <c r="J2113" s="10" t="str">
        <f>IFERROR(INDEX([1]!tblTeams[Organization],MATCH(tblTeamSch[[#This Row],[Team]],[1]!tblTeams[Team],0)),"")</f>
        <v>St. Patrick</v>
      </c>
      <c r="K2113" s="10" t="str">
        <f>IFERROR(INDEX([1]!tblOrg[Abbr],MATCH(tblTeamSch[[#This Row],[Org]],[1]!tblOrg[Organization],0)),"")</f>
        <v>Pat</v>
      </c>
      <c r="L2113" s="10" t="str">
        <f>IFERROR(INDEX(IF(tblTeamSch[[#This Row],[1vs2]]=1,[1]!tblSchedule[Team 1 Name],[1]!tblSchedule[Team 2 Name]),MATCH(tblTeamSch[[#This Row],[Game Num]],[1]!tblSchedule[GameNum],0)),"")</f>
        <v>St Patrick BB 8G#2</v>
      </c>
      <c r="M2113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2113" s="6"/>
      <c r="O2113" s="6"/>
      <c r="P2113" s="6"/>
      <c r="Q2113" s="6">
        <f>INDEX([1]!tblSchedule[Home Game],MATCH(tblTeamSch[[#This Row],[Game Num]],[1]!tblSchedule[GameNum],0))</f>
        <v>0</v>
      </c>
      <c r="R2113" s="7" t="e">
        <f>IF(COUNTIFS(tblTeamSch[Team],tblTeamSch[[#This Row],[Team]],#REF!,1)&gt;1,"Y","")</f>
        <v>#REF!</v>
      </c>
      <c r="S2113" s="6">
        <f>INDEX([1]!tblLoc[Score],MATCH(INDEX([1]!tblOrg[Loc],MATCH(tblTeamSch[[#This Row],[Org]],[1]!tblOrg[Organization],0)),[1]!tblLoc[Loc],0))</f>
        <v>4</v>
      </c>
      <c r="T2113" s="6" t="e">
        <f>INDEX([1]!tblLoc[Score],MATCH(INDEX([1]!tblOrg[Loc],MATCH(#REF!,[1]!tblOrg[Abbr],0)),[1]!tblLoc[Loc],0))</f>
        <v>#REF!</v>
      </c>
      <c r="U2113" s="6">
        <f>IFERROR(INDEX([1]!tblLoc[Score],MATCH(INDEX([1]!tblOrg[Loc],MATCH(INDEX(FacList,MATCH(tblTeamSch[[#This Row],[Facility]],INDEX(FacList,,1),0),3),[1]!tblOrg[Org Num],0)),[1]!tblLoc[Loc],0)),"")</f>
        <v>10</v>
      </c>
      <c r="V2113" s="6">
        <f>IF(OR(tblTeamSch[[#This Row],[Court]]="",tblTeamSch[[#This Row],[Home]]&gt;0),0,IF(tblTeamSch[[#This Row],[Court]]&lt;10,0,IF(tblTeamSch[[#This Row],[Home Court]]=10,0,10)))</f>
        <v>10</v>
      </c>
      <c r="W2113" s="6" t="e">
        <f>COUNTIFS(tblTeamSch[Travel Score for Game],10,tblTeamSch[Home],0,#REF!,#REF!)</f>
        <v>#REF!</v>
      </c>
      <c r="X2113" s="6" t="str">
        <f>IFERROR(INDEX(tblTeamSch[Overall Travel Score],MATCH(tblTeamSch[[#This Row],[Opponent]],tblTeamSch[Team],0)),"")</f>
        <v/>
      </c>
      <c r="Y2113" s="6" cm="1">
        <f t="array" ref="Y2113">IF(Y2112="Num",1,IF(Y2112="","",IF(Y2112+1&gt;TotalNumRegGames*2,"",Y2112+1)))</f>
        <v>2112</v>
      </c>
    </row>
    <row r="2114" spans="1:25" ht="13.35" customHeight="1" x14ac:dyDescent="0.3">
      <c r="A2114" s="6" cm="1">
        <f t="array" ref="A2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828</v>
      </c>
      <c r="B2114" s="6" cm="1">
        <f t="array" ref="B21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4" s="6">
        <f>IFERROR(INDEX([1]!tblSchedule[Week Game Scheduled],MATCH(tblTeamSch[[#This Row],[Game Num]],[1]!tblSchedule[GameNum],0)),"")</f>
        <v>5</v>
      </c>
      <c r="D2114" s="6">
        <f>IFERROR(INDEX([1]!tblSchedule[Round],MATCH(tblTeamSch[[#This Row],[Game Num]],[1]!tblSchedule[GameNum],0)),"")</f>
        <v>3</v>
      </c>
      <c r="E2114" s="6">
        <f>IFERROR(INDEX([1]!tblSchedule[Rnd Sch],MATCH(tblTeamSch[[#This Row],[Game Num]],[1]!tblSchedule[GameNum],0)),"")</f>
        <v>3</v>
      </c>
      <c r="F2114" s="6" t="str">
        <f>IFERROR(INDEX([1]!tblSchedule[DLC],MATCH(tblTeamSch[[#This Row],[Game Num]],[1]!tblSchedule[GameNum],0)),"")</f>
        <v>8G2</v>
      </c>
      <c r="G2114" s="7" t="str">
        <f>IFERROR(INDEX([1]!tblSchedule[Facility],MATCH(tblTeamSch[[#This Row],[Game Num]],[1]!tblSchedule[GameNum],0)),"")</f>
        <v>Mary Queen of Peace</v>
      </c>
      <c r="H2114" s="8">
        <f>IFERROR(INDEX([1]!tblSchedule[Game Date],MATCH(tblTeamSch[[#This Row],[Game Num]],[1]!tblSchedule[GameNum],0)),"")</f>
        <v>46025</v>
      </c>
      <c r="I2114" s="9">
        <f>IFERROR(INDEX([1]!tblSchedule[Game Time],MATCH(tblTeamSch[[#This Row],[Game Num]],[1]!tblSchedule[GameNum],0)),"")</f>
        <v>0.41666666666666669</v>
      </c>
      <c r="J2114" s="10" t="str">
        <f>IFERROR(INDEX([1]!tblTeams[Organization],MATCH(tblTeamSch[[#This Row],[Team]],[1]!tblTeams[Team],0)),"")</f>
        <v>St. Patrick</v>
      </c>
      <c r="K2114" s="10" t="str">
        <f>IFERROR(INDEX([1]!tblOrg[Abbr],MATCH(tblTeamSch[[#This Row],[Org]],[1]!tblOrg[Organization],0)),"")</f>
        <v>Pat</v>
      </c>
      <c r="L2114" s="10" t="str">
        <f>IFERROR(INDEX(IF(tblTeamSch[[#This Row],[1vs2]]=1,[1]!tblSchedule[Team 1 Name],[1]!tblSchedule[Team 2 Name]),MATCH(tblTeamSch[[#This Row],[Game Num]],[1]!tblSchedule[GameNum],0)),"")</f>
        <v>St Patrick BB 8G#2</v>
      </c>
      <c r="M2114" s="10" t="str">
        <f>IFERROR(INDEX(IF(tblTeamSch[[#This Row],[1vs2]]=1,[1]!tblSchedule[Team 2 Name],[1]!tblSchedule[Team 1 Name]),MATCH(tblTeamSch[[#This Row],[Game Num]],[1]!tblSchedule[GameNum],0)),"")</f>
        <v>St Michael BB 8G#2</v>
      </c>
      <c r="N2114" s="6"/>
      <c r="O2114" s="6"/>
      <c r="P2114" s="6"/>
      <c r="Q2114" s="6">
        <f>INDEX([1]!tblSchedule[Home Game],MATCH(tblTeamSch[[#This Row],[Game Num]],[1]!tblSchedule[GameNum],0))</f>
        <v>0</v>
      </c>
      <c r="R2114" s="7" t="e">
        <f>IF(COUNTIFS(tblTeamSch[Team],tblTeamSch[[#This Row],[Team]],#REF!,1)&gt;1,"Y","")</f>
        <v>#REF!</v>
      </c>
      <c r="S2114" s="6">
        <f>INDEX([1]!tblLoc[Score],MATCH(INDEX([1]!tblOrg[Loc],MATCH(tblTeamSch[[#This Row],[Org]],[1]!tblOrg[Organization],0)),[1]!tblLoc[Loc],0))</f>
        <v>4</v>
      </c>
      <c r="T2114" s="6" t="e">
        <f>INDEX([1]!tblLoc[Score],MATCH(INDEX([1]!tblOrg[Loc],MATCH(#REF!,[1]!tblOrg[Abbr],0)),[1]!tblLoc[Loc],0))</f>
        <v>#REF!</v>
      </c>
      <c r="U2114" s="6">
        <f>IFERROR(INDEX([1]!tblLoc[Score],MATCH(INDEX([1]!tblOrg[Loc],MATCH(INDEX(FacList,MATCH(tblTeamSch[[#This Row],[Facility]],INDEX(FacList,,1),0),3),[1]!tblOrg[Org Num],0)),[1]!tblLoc[Loc],0)),"")</f>
        <v>10</v>
      </c>
      <c r="V2114" s="6">
        <f>IF(OR(tblTeamSch[[#This Row],[Court]]="",tblTeamSch[[#This Row],[Home]]&gt;0),0,IF(tblTeamSch[[#This Row],[Court]]&lt;10,0,IF(tblTeamSch[[#This Row],[Home Court]]=10,0,10)))</f>
        <v>10</v>
      </c>
      <c r="W2114" s="6" t="e">
        <f>COUNTIFS(tblTeamSch[Travel Score for Game],10,tblTeamSch[Home],0,#REF!,#REF!)</f>
        <v>#REF!</v>
      </c>
      <c r="X2114" s="6" t="str">
        <f>IFERROR(INDEX(tblTeamSch[Overall Travel Score],MATCH(tblTeamSch[[#This Row],[Opponent]],tblTeamSch[Team],0)),"")</f>
        <v/>
      </c>
      <c r="Y2114" s="6" cm="1">
        <f t="array" ref="Y2114">IF(Y2113="Num",1,IF(Y2113="","",IF(Y2113+1&gt;TotalNumRegGames*2,"",Y2113+1)))</f>
        <v>2113</v>
      </c>
    </row>
    <row r="2115" spans="1:25" ht="13.35" customHeight="1" x14ac:dyDescent="0.3">
      <c r="A2115" s="6" cm="1">
        <f t="array" ref="A2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835</v>
      </c>
      <c r="B2115" s="6" cm="1">
        <f t="array" ref="B21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5" s="6">
        <f>IFERROR(INDEX([1]!tblSchedule[Week Game Scheduled],MATCH(tblTeamSch[[#This Row],[Game Num]],[1]!tblSchedule[GameNum],0)),"")</f>
        <v>6</v>
      </c>
      <c r="D2115" s="6">
        <f>IFERROR(INDEX([1]!tblSchedule[Round],MATCH(tblTeamSch[[#This Row],[Game Num]],[1]!tblSchedule[GameNum],0)),"")</f>
        <v>4</v>
      </c>
      <c r="E2115" s="6">
        <f>IFERROR(INDEX([1]!tblSchedule[Rnd Sch],MATCH(tblTeamSch[[#This Row],[Game Num]],[1]!tblSchedule[GameNum],0)),"")</f>
        <v>4</v>
      </c>
      <c r="F2115" s="6" t="str">
        <f>IFERROR(INDEX([1]!tblSchedule[DLC],MATCH(tblTeamSch[[#This Row],[Game Num]],[1]!tblSchedule[GameNum],0)),"")</f>
        <v>8G2</v>
      </c>
      <c r="G2115" s="7" t="str">
        <f>IFERROR(INDEX([1]!tblSchedule[Facility],MATCH(tblTeamSch[[#This Row],[Game Num]],[1]!tblSchedule[GameNum],0)),"")</f>
        <v>Holy Spirit Gym</v>
      </c>
      <c r="H2115" s="8">
        <f>IFERROR(INDEX([1]!tblSchedule[Game Date],MATCH(tblTeamSch[[#This Row],[Game Num]],[1]!tblSchedule[GameNum],0)),"")</f>
        <v>46032</v>
      </c>
      <c r="I2115" s="9">
        <f>IFERROR(INDEX([1]!tblSchedule[Game Time],MATCH(tblTeamSch[[#This Row],[Game Num]],[1]!tblSchedule[GameNum],0)),"")</f>
        <v>0.41666666666666669</v>
      </c>
      <c r="J2115" s="10" t="str">
        <f>IFERROR(INDEX([1]!tblTeams[Organization],MATCH(tblTeamSch[[#This Row],[Team]],[1]!tblTeams[Team],0)),"")</f>
        <v>St. Patrick</v>
      </c>
      <c r="K2115" s="10" t="str">
        <f>IFERROR(INDEX([1]!tblOrg[Abbr],MATCH(tblTeamSch[[#This Row],[Org]],[1]!tblOrg[Organization],0)),"")</f>
        <v>Pat</v>
      </c>
      <c r="L2115" s="10" t="str">
        <f>IFERROR(INDEX(IF(tblTeamSch[[#This Row],[1vs2]]=1,[1]!tblSchedule[Team 1 Name],[1]!tblSchedule[Team 2 Name]),MATCH(tblTeamSch[[#This Row],[Game Num]],[1]!tblSchedule[GameNum],0)),"")</f>
        <v>St Patrick BB 8G#2</v>
      </c>
      <c r="M2115" s="10" t="str">
        <f>IFERROR(INDEX(IF(tblTeamSch[[#This Row],[1vs2]]=1,[1]!tblSchedule[Team 2 Name],[1]!tblSchedule[Team 1 Name]),MATCH(tblTeamSch[[#This Row],[Game Num]],[1]!tblSchedule[GameNum],0)),"")</f>
        <v>Holy Spirit GBB 8#2</v>
      </c>
      <c r="N2115" s="6"/>
      <c r="O2115" s="6"/>
      <c r="P2115" s="6"/>
      <c r="Q2115" s="6">
        <f>INDEX([1]!tblSchedule[Home Game],MATCH(tblTeamSch[[#This Row],[Game Num]],[1]!tblSchedule[GameNum],0))</f>
        <v>1</v>
      </c>
      <c r="R2115" s="7" t="e">
        <f>IF(COUNTIFS(tblTeamSch[Team],tblTeamSch[[#This Row],[Team]],#REF!,1)&gt;1,"Y","")</f>
        <v>#REF!</v>
      </c>
      <c r="S2115" s="6">
        <f>INDEX([1]!tblLoc[Score],MATCH(INDEX([1]!tblOrg[Loc],MATCH(tblTeamSch[[#This Row],[Org]],[1]!tblOrg[Organization],0)),[1]!tblLoc[Loc],0))</f>
        <v>4</v>
      </c>
      <c r="T2115" s="6" t="e">
        <f>INDEX([1]!tblLoc[Score],MATCH(INDEX([1]!tblOrg[Loc],MATCH(#REF!,[1]!tblOrg[Abbr],0)),[1]!tblLoc[Loc],0))</f>
        <v>#REF!</v>
      </c>
      <c r="U2115" s="6">
        <f>IFERROR(INDEX([1]!tblLoc[Score],MATCH(INDEX([1]!tblOrg[Loc],MATCH(INDEX(FacList,MATCH(tblTeamSch[[#This Row],[Facility]],INDEX(FacList,,1),0),3),[1]!tblOrg[Org Num],0)),[1]!tblLoc[Loc],0)),"")</f>
        <v>0</v>
      </c>
      <c r="V2115" s="6">
        <f>IF(OR(tblTeamSch[[#This Row],[Court]]="",tblTeamSch[[#This Row],[Home]]&gt;0),0,IF(tblTeamSch[[#This Row],[Court]]&lt;10,0,IF(tblTeamSch[[#This Row],[Home Court]]=10,0,10)))</f>
        <v>0</v>
      </c>
      <c r="W2115" s="6" t="e">
        <f>COUNTIFS(tblTeamSch[Travel Score for Game],10,tblTeamSch[Home],0,#REF!,#REF!)</f>
        <v>#REF!</v>
      </c>
      <c r="X2115" s="6" t="str">
        <f>IFERROR(INDEX(tblTeamSch[Overall Travel Score],MATCH(tblTeamSch[[#This Row],[Opponent]],tblTeamSch[Team],0)),"")</f>
        <v/>
      </c>
      <c r="Y2115" s="6" cm="1">
        <f t="array" ref="Y2115">IF(Y2114="Num",1,IF(Y2114="","",IF(Y2114+1&gt;TotalNumRegGames*2,"",Y2114+1)))</f>
        <v>2114</v>
      </c>
    </row>
    <row r="2116" spans="1:25" ht="13.35" customHeight="1" x14ac:dyDescent="0.3">
      <c r="A2116" s="6" cm="1">
        <f t="array" ref="A2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842</v>
      </c>
      <c r="B2116" s="6" cm="1">
        <f t="array" ref="B21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6" s="6">
        <f>IFERROR(INDEX([1]!tblSchedule[Week Game Scheduled],MATCH(tblTeamSch[[#This Row],[Game Num]],[1]!tblSchedule[GameNum],0)),"")</f>
        <v>7</v>
      </c>
      <c r="D2116" s="6">
        <f>IFERROR(INDEX([1]!tblSchedule[Round],MATCH(tblTeamSch[[#This Row],[Game Num]],[1]!tblSchedule[GameNum],0)),"")</f>
        <v>5</v>
      </c>
      <c r="E2116" s="6">
        <f>IFERROR(INDEX([1]!tblSchedule[Rnd Sch],MATCH(tblTeamSch[[#This Row],[Game Num]],[1]!tblSchedule[GameNum],0)),"")</f>
        <v>5</v>
      </c>
      <c r="F2116" s="6" t="str">
        <f>IFERROR(INDEX([1]!tblSchedule[DLC],MATCH(tblTeamSch[[#This Row],[Game Num]],[1]!tblSchedule[GameNum],0)),"")</f>
        <v>8G2</v>
      </c>
      <c r="G2116" s="7" t="str">
        <f>IFERROR(INDEX([1]!tblSchedule[Facility],MATCH(tblTeamSch[[#This Row],[Game Num]],[1]!tblSchedule[GameNum],0)),"")</f>
        <v>St. Patrick's Celtic Center</v>
      </c>
      <c r="H2116" s="8">
        <f>IFERROR(INDEX([1]!tblSchedule[Game Date],MATCH(tblTeamSch[[#This Row],[Game Num]],[1]!tblSchedule[GameNum],0)),"")</f>
        <v>46039</v>
      </c>
      <c r="I2116" s="9">
        <f>IFERROR(INDEX([1]!tblSchedule[Game Time],MATCH(tblTeamSch[[#This Row],[Game Num]],[1]!tblSchedule[GameNum],0)),"")</f>
        <v>0.375</v>
      </c>
      <c r="J2116" s="10" t="str">
        <f>IFERROR(INDEX([1]!tblTeams[Organization],MATCH(tblTeamSch[[#This Row],[Team]],[1]!tblTeams[Team],0)),"")</f>
        <v>St. Patrick</v>
      </c>
      <c r="K2116" s="10" t="str">
        <f>IFERROR(INDEX([1]!tblOrg[Abbr],MATCH(tblTeamSch[[#This Row],[Org]],[1]!tblOrg[Organization],0)),"")</f>
        <v>Pat</v>
      </c>
      <c r="L2116" s="10" t="str">
        <f>IFERROR(INDEX(IF(tblTeamSch[[#This Row],[1vs2]]=1,[1]!tblSchedule[Team 1 Name],[1]!tblSchedule[Team 2 Name]),MATCH(tblTeamSch[[#This Row],[Game Num]],[1]!tblSchedule[GameNum],0)),"")</f>
        <v>St Patrick BB 8G#2</v>
      </c>
      <c r="M2116" s="10" t="str">
        <f>IFERROR(INDEX(IF(tblTeamSch[[#This Row],[1vs2]]=1,[1]!tblSchedule[Team 2 Name],[1]!tblSchedule[Team 1 Name]),MATCH(tblTeamSch[[#This Row],[Game Num]],[1]!tblSchedule[GameNum],0)),"")</f>
        <v>St. Albert BB 8G#2</v>
      </c>
      <c r="N2116" s="6"/>
      <c r="O2116" s="6"/>
      <c r="P2116" s="6"/>
      <c r="Q2116" s="6">
        <f>INDEX([1]!tblSchedule[Home Game],MATCH(tblTeamSch[[#This Row],[Game Num]],[1]!tblSchedule[GameNum],0))</f>
        <v>1</v>
      </c>
      <c r="R2116" s="7" t="e">
        <f>IF(COUNTIFS(tblTeamSch[Team],tblTeamSch[[#This Row],[Team]],#REF!,1)&gt;1,"Y","")</f>
        <v>#REF!</v>
      </c>
      <c r="S2116" s="6">
        <f>INDEX([1]!tblLoc[Score],MATCH(INDEX([1]!tblOrg[Loc],MATCH(tblTeamSch[[#This Row],[Org]],[1]!tblOrg[Organization],0)),[1]!tblLoc[Loc],0))</f>
        <v>4</v>
      </c>
      <c r="T2116" s="6" t="e">
        <f>INDEX([1]!tblLoc[Score],MATCH(INDEX([1]!tblOrg[Loc],MATCH(#REF!,[1]!tblOrg[Abbr],0)),[1]!tblLoc[Loc],0))</f>
        <v>#REF!</v>
      </c>
      <c r="U2116" s="6">
        <f>IFERROR(INDEX([1]!tblLoc[Score],MATCH(INDEX([1]!tblOrg[Loc],MATCH(INDEX(FacList,MATCH(tblTeamSch[[#This Row],[Facility]],INDEX(FacList,,1),0),3),[1]!tblOrg[Org Num],0)),[1]!tblLoc[Loc],0)),"")</f>
        <v>4</v>
      </c>
      <c r="V2116" s="6">
        <f>IF(OR(tblTeamSch[[#This Row],[Court]]="",tblTeamSch[[#This Row],[Home]]&gt;0),0,IF(tblTeamSch[[#This Row],[Court]]&lt;10,0,IF(tblTeamSch[[#This Row],[Home Court]]=10,0,10)))</f>
        <v>0</v>
      </c>
      <c r="W2116" s="6" t="e">
        <f>COUNTIFS(tblTeamSch[Travel Score for Game],10,tblTeamSch[Home],0,#REF!,#REF!)</f>
        <v>#REF!</v>
      </c>
      <c r="X2116" s="6" t="str">
        <f>IFERROR(INDEX(tblTeamSch[Overall Travel Score],MATCH(tblTeamSch[[#This Row],[Opponent]],tblTeamSch[Team],0)),"")</f>
        <v/>
      </c>
      <c r="Y2116" s="6" cm="1">
        <f t="array" ref="Y2116">IF(Y2115="Num",1,IF(Y2115="","",IF(Y2115+1&gt;TotalNumRegGames*2,"",Y2115+1)))</f>
        <v>2115</v>
      </c>
    </row>
    <row r="2117" spans="1:25" ht="13.35" customHeight="1" x14ac:dyDescent="0.3">
      <c r="A2117" s="6" cm="1">
        <f t="array" ref="A2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845</v>
      </c>
      <c r="B2117" s="6" cm="1">
        <f t="array" ref="B21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17" s="6">
        <f>IFERROR(INDEX([1]!tblSchedule[Week Game Scheduled],MATCH(tblTeamSch[[#This Row],[Game Num]],[1]!tblSchedule[GameNum],0)),"")</f>
        <v>8</v>
      </c>
      <c r="D2117" s="6">
        <f>IFERROR(INDEX([1]!tblSchedule[Round],MATCH(tblTeamSch[[#This Row],[Game Num]],[1]!tblSchedule[GameNum],0)),"")</f>
        <v>6</v>
      </c>
      <c r="E2117" s="6">
        <f>IFERROR(INDEX([1]!tblSchedule[Rnd Sch],MATCH(tblTeamSch[[#This Row],[Game Num]],[1]!tblSchedule[GameNum],0)),"")</f>
        <v>6</v>
      </c>
      <c r="F2117" s="6" t="str">
        <f>IFERROR(INDEX([1]!tblSchedule[DLC],MATCH(tblTeamSch[[#This Row],[Game Num]],[1]!tblSchedule[GameNum],0)),"")</f>
        <v>8G2</v>
      </c>
      <c r="G2117" s="7" t="str">
        <f>IFERROR(INDEX([1]!tblSchedule[Facility],MATCH(tblTeamSch[[#This Row],[Game Num]],[1]!tblSchedule[GameNum],0)),"")</f>
        <v>Ascension Gym</v>
      </c>
      <c r="H2117" s="8">
        <f>IFERROR(INDEX([1]!tblSchedule[Game Date],MATCH(tblTeamSch[[#This Row],[Game Num]],[1]!tblSchedule[GameNum],0)),"")</f>
        <v>46046</v>
      </c>
      <c r="I2117" s="9">
        <f>IFERROR(INDEX([1]!tblSchedule[Game Time],MATCH(tblTeamSch[[#This Row],[Game Num]],[1]!tblSchedule[GameNum],0)),"")</f>
        <v>0.41666666666666669</v>
      </c>
      <c r="J2117" s="10" t="str">
        <f>IFERROR(INDEX([1]!tblTeams[Organization],MATCH(tblTeamSch[[#This Row],[Team]],[1]!tblTeams[Team],0)),"")</f>
        <v>St. Patrick</v>
      </c>
      <c r="K2117" s="10" t="str">
        <f>IFERROR(INDEX([1]!tblOrg[Abbr],MATCH(tblTeamSch[[#This Row],[Org]],[1]!tblOrg[Organization],0)),"")</f>
        <v>Pat</v>
      </c>
      <c r="L2117" s="10" t="str">
        <f>IFERROR(INDEX(IF(tblTeamSch[[#This Row],[1vs2]]=1,[1]!tblSchedule[Team 1 Name],[1]!tblSchedule[Team 2 Name]),MATCH(tblTeamSch[[#This Row],[Game Num]],[1]!tblSchedule[GameNum],0)),"")</f>
        <v>St Patrick BB 8G#2</v>
      </c>
      <c r="M2117" s="10" t="str">
        <f>IFERROR(INDEX(IF(tblTeamSch[[#This Row],[1vs2]]=1,[1]!tblSchedule[Team 2 Name],[1]!tblSchedule[Team 1 Name]),MATCH(tblTeamSch[[#This Row],[Game Num]],[1]!tblSchedule[GameNum],0)),"")</f>
        <v>Ascension BB 8G#2</v>
      </c>
      <c r="N2117" s="6"/>
      <c r="O2117" s="6"/>
      <c r="P2117" s="6"/>
      <c r="Q2117" s="6">
        <f>INDEX([1]!tblSchedule[Home Game],MATCH(tblTeamSch[[#This Row],[Game Num]],[1]!tblSchedule[GameNum],0))</f>
        <v>1</v>
      </c>
      <c r="R2117" s="7" t="e">
        <f>IF(COUNTIFS(tblTeamSch[Team],tblTeamSch[[#This Row],[Team]],#REF!,1)&gt;1,"Y","")</f>
        <v>#REF!</v>
      </c>
      <c r="S2117" s="6">
        <f>INDEX([1]!tblLoc[Score],MATCH(INDEX([1]!tblOrg[Loc],MATCH(tblTeamSch[[#This Row],[Org]],[1]!tblOrg[Organization],0)),[1]!tblLoc[Loc],0))</f>
        <v>4</v>
      </c>
      <c r="T2117" s="6" t="e">
        <f>INDEX([1]!tblLoc[Score],MATCH(INDEX([1]!tblOrg[Loc],MATCH(#REF!,[1]!tblOrg[Abbr],0)),[1]!tblLoc[Loc],0))</f>
        <v>#REF!</v>
      </c>
      <c r="U2117" s="6">
        <f>IFERROR(INDEX([1]!tblLoc[Score],MATCH(INDEX([1]!tblOrg[Loc],MATCH(INDEX(FacList,MATCH(tblTeamSch[[#This Row],[Facility]],INDEX(FacList,,1),0),3),[1]!tblOrg[Org Num],0)),[1]!tblLoc[Loc],0)),"")</f>
        <v>0</v>
      </c>
      <c r="V2117" s="6">
        <f>IF(OR(tblTeamSch[[#This Row],[Court]]="",tblTeamSch[[#This Row],[Home]]&gt;0),0,IF(tblTeamSch[[#This Row],[Court]]&lt;10,0,IF(tblTeamSch[[#This Row],[Home Court]]=10,0,10)))</f>
        <v>0</v>
      </c>
      <c r="W2117" s="6" t="e">
        <f>COUNTIFS(tblTeamSch[Travel Score for Game],10,tblTeamSch[Home],0,#REF!,#REF!)</f>
        <v>#REF!</v>
      </c>
      <c r="X2117" s="6" t="str">
        <f>IFERROR(INDEX(tblTeamSch[Overall Travel Score],MATCH(tblTeamSch[[#This Row],[Opponent]],tblTeamSch[Team],0)),"")</f>
        <v/>
      </c>
      <c r="Y2117" s="6" cm="1">
        <f t="array" ref="Y2117">IF(Y2116="Num",1,IF(Y2116="","",IF(Y2116+1&gt;TotalNumRegGames*2,"",Y2116+1)))</f>
        <v>2116</v>
      </c>
    </row>
    <row r="2118" spans="1:25" ht="13.35" customHeight="1" x14ac:dyDescent="0.3">
      <c r="A2118" s="6" cm="1">
        <f t="array" ref="A2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855</v>
      </c>
      <c r="B2118" s="6" cm="1">
        <f t="array" ref="B21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8" s="6">
        <f>IFERROR(INDEX([1]!tblSchedule[Week Game Scheduled],MATCH(tblTeamSch[[#This Row],[Game Num]],[1]!tblSchedule[GameNum],0)),"")</f>
        <v>9</v>
      </c>
      <c r="D2118" s="6">
        <f>IFERROR(INDEX([1]!tblSchedule[Round],MATCH(tblTeamSch[[#This Row],[Game Num]],[1]!tblSchedule[GameNum],0)),"")</f>
        <v>7</v>
      </c>
      <c r="E2118" s="6">
        <f>IFERROR(INDEX([1]!tblSchedule[Rnd Sch],MATCH(tblTeamSch[[#This Row],[Game Num]],[1]!tblSchedule[GameNum],0)),"")</f>
        <v>7</v>
      </c>
      <c r="F2118" s="6" t="str">
        <f>IFERROR(INDEX([1]!tblSchedule[DLC],MATCH(tblTeamSch[[#This Row],[Game Num]],[1]!tblSchedule[GameNum],0)),"")</f>
        <v>8G2</v>
      </c>
      <c r="G2118" s="7" t="str">
        <f>IFERROR(INDEX([1]!tblSchedule[Facility],MATCH(tblTeamSch[[#This Row],[Game Num]],[1]!tblSchedule[GameNum],0)),"")</f>
        <v>St. Margaret Mary Gym</v>
      </c>
      <c r="H2118" s="8">
        <f>IFERROR(INDEX([1]!tblSchedule[Game Date],MATCH(tblTeamSch[[#This Row],[Game Num]],[1]!tblSchedule[GameNum],0)),"")</f>
        <v>46053</v>
      </c>
      <c r="I2118" s="9">
        <f>IFERROR(INDEX([1]!tblSchedule[Game Time],MATCH(tblTeamSch[[#This Row],[Game Num]],[1]!tblSchedule[GameNum],0)),"")</f>
        <v>0.54166666666666663</v>
      </c>
      <c r="J2118" s="10" t="str">
        <f>IFERROR(INDEX([1]!tblTeams[Organization],MATCH(tblTeamSch[[#This Row],[Team]],[1]!tblTeams[Team],0)),"")</f>
        <v>St. Patrick</v>
      </c>
      <c r="K2118" s="10" t="str">
        <f>IFERROR(INDEX([1]!tblOrg[Abbr],MATCH(tblTeamSch[[#This Row],[Org]],[1]!tblOrg[Organization],0)),"")</f>
        <v>Pat</v>
      </c>
      <c r="L2118" s="10" t="str">
        <f>IFERROR(INDEX(IF(tblTeamSch[[#This Row],[1vs2]]=1,[1]!tblSchedule[Team 1 Name],[1]!tblSchedule[Team 2 Name]),MATCH(tblTeamSch[[#This Row],[Game Num]],[1]!tblSchedule[GameNum],0)),"")</f>
        <v>St Patrick BB 8G#2</v>
      </c>
      <c r="M2118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2118" s="6"/>
      <c r="O2118" s="6"/>
      <c r="P2118" s="6"/>
      <c r="Q2118" s="6">
        <f>INDEX([1]!tblSchedule[Home Game],MATCH(tblTeamSch[[#This Row],[Game Num]],[1]!tblSchedule[GameNum],0))</f>
        <v>1</v>
      </c>
      <c r="R2118" s="7" t="e">
        <f>IF(COUNTIFS(tblTeamSch[Team],tblTeamSch[[#This Row],[Team]],#REF!,1)&gt;1,"Y","")</f>
        <v>#REF!</v>
      </c>
      <c r="S2118" s="6">
        <f>INDEX([1]!tblLoc[Score],MATCH(INDEX([1]!tblOrg[Loc],MATCH(tblTeamSch[[#This Row],[Org]],[1]!tblOrg[Organization],0)),[1]!tblLoc[Loc],0))</f>
        <v>4</v>
      </c>
      <c r="T2118" s="6" t="e">
        <f>INDEX([1]!tblLoc[Score],MATCH(INDEX([1]!tblOrg[Loc],MATCH(#REF!,[1]!tblOrg[Abbr],0)),[1]!tblLoc[Loc],0))</f>
        <v>#REF!</v>
      </c>
      <c r="U2118" s="6">
        <f>IFERROR(INDEX([1]!tblLoc[Score],MATCH(INDEX([1]!tblOrg[Loc],MATCH(INDEX(FacList,MATCH(tblTeamSch[[#This Row],[Facility]],INDEX(FacList,,1),0),3),[1]!tblOrg[Org Num],0)),[1]!tblLoc[Loc],0)),"")</f>
        <v>0</v>
      </c>
      <c r="V2118" s="6">
        <f>IF(OR(tblTeamSch[[#This Row],[Court]]="",tblTeamSch[[#This Row],[Home]]&gt;0),0,IF(tblTeamSch[[#This Row],[Court]]&lt;10,0,IF(tblTeamSch[[#This Row],[Home Court]]=10,0,10)))</f>
        <v>0</v>
      </c>
      <c r="W2118" s="6" t="e">
        <f>COUNTIFS(tblTeamSch[Travel Score for Game],10,tblTeamSch[Home],0,#REF!,#REF!)</f>
        <v>#REF!</v>
      </c>
      <c r="X2118" s="6" t="str">
        <f>IFERROR(INDEX(tblTeamSch[Overall Travel Score],MATCH(tblTeamSch[[#This Row],[Opponent]],tblTeamSch[Team],0)),"")</f>
        <v/>
      </c>
      <c r="Y2118" s="6" cm="1">
        <f t="array" ref="Y2118">IF(Y2117="Num",1,IF(Y2117="","",IF(Y2117+1&gt;TotalNumRegGames*2,"",Y2117+1)))</f>
        <v>2117</v>
      </c>
    </row>
    <row r="2119" spans="1:25" ht="13.35" customHeight="1" x14ac:dyDescent="0.3">
      <c r="A2119" s="6" cm="1">
        <f t="array" ref="A2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499</v>
      </c>
      <c r="B2119" s="6" cm="1">
        <f t="array" ref="B21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19" s="6">
        <f>IFERROR(INDEX([1]!tblSchedule[Week Game Scheduled],MATCH(tblTeamSch[[#This Row],[Game Num]],[1]!tblSchedule[GameNum],0)),"")</f>
        <v>49</v>
      </c>
      <c r="D2119" s="6">
        <f>IFERROR(INDEX([1]!tblSchedule[Round],MATCH(tblTeamSch[[#This Row],[Game Num]],[1]!tblSchedule[GameNum],0)),"")</f>
        <v>1</v>
      </c>
      <c r="E2119" s="6">
        <f>IFERROR(INDEX([1]!tblSchedule[Rnd Sch],MATCH(tblTeamSch[[#This Row],[Game Num]],[1]!tblSchedule[GameNum],0)),"")</f>
        <v>1</v>
      </c>
      <c r="F2119" s="6" t="str">
        <f>IFERROR(INDEX([1]!tblSchedule[DLC],MATCH(tblTeamSch[[#This Row],[Game Num]],[1]!tblSchedule[GameNum],0)),"")</f>
        <v>4B1A</v>
      </c>
      <c r="G2119" s="7" t="str">
        <f>IFERROR(INDEX([1]!tblSchedule[Facility],MATCH(tblTeamSch[[#This Row],[Game Num]],[1]!tblSchedule[GameNum],0)),"")</f>
        <v>St Edward Gym</v>
      </c>
      <c r="H2119" s="8">
        <f>IFERROR(INDEX([1]!tblSchedule[Game Date],MATCH(tblTeamSch[[#This Row],[Game Num]],[1]!tblSchedule[GameNum],0)),"")</f>
        <v>45997</v>
      </c>
      <c r="I2119" s="9">
        <f>IFERROR(INDEX([1]!tblSchedule[Game Time],MATCH(tblTeamSch[[#This Row],[Game Num]],[1]!tblSchedule[GameNum],0)),"")</f>
        <v>0.54166666666666663</v>
      </c>
      <c r="J2119" s="10" t="str">
        <f>IFERROR(INDEX([1]!tblTeams[Organization],MATCH(tblTeamSch[[#This Row],[Team]],[1]!tblTeams[Team],0)),"")</f>
        <v>St. Paul</v>
      </c>
      <c r="K2119" s="10" t="str">
        <f>IFERROR(INDEX([1]!tblOrg[Abbr],MATCH(tblTeamSch[[#This Row],[Org]],[1]!tblOrg[Organization],0)),"")</f>
        <v>Paul</v>
      </c>
      <c r="L2119" s="10" t="str">
        <f>IFERROR(INDEX(IF(tblTeamSch[[#This Row],[1vs2]]=1,[1]!tblSchedule[Team 1 Name],[1]!tblSchedule[Team 2 Name]),MATCH(tblTeamSch[[#This Row],[Game Num]],[1]!tblSchedule[GameNum],0)),"")</f>
        <v>St. Paul BB 4B#1</v>
      </c>
      <c r="M2119" s="10" t="str">
        <f>IFERROR(INDEX(IF(tblTeamSch[[#This Row],[1vs2]]=1,[1]!tblSchedule[Team 2 Name],[1]!tblSchedule[Team 1 Name]),MATCH(tblTeamSch[[#This Row],[Game Num]],[1]!tblSchedule[GameNum],0)),"")</f>
        <v>St Edward Bball 4B1</v>
      </c>
      <c r="N2119" s="6"/>
      <c r="O2119" s="6"/>
      <c r="P2119" s="6"/>
      <c r="Q2119" s="6">
        <f>INDEX([1]!tblSchedule[Home Game],MATCH(tblTeamSch[[#This Row],[Game Num]],[1]!tblSchedule[GameNum],0))</f>
        <v>1</v>
      </c>
      <c r="R2119" s="7" t="e">
        <f>IF(COUNTIFS(tblTeamSch[Team],tblTeamSch[[#This Row],[Team]],#REF!,1)&gt;1,"Y","")</f>
        <v>#REF!</v>
      </c>
      <c r="S2119" s="6">
        <f>INDEX([1]!tblLoc[Score],MATCH(INDEX([1]!tblOrg[Loc],MATCH(tblTeamSch[[#This Row],[Org]],[1]!tblOrg[Organization],0)),[1]!tblLoc[Loc],0))</f>
        <v>10</v>
      </c>
      <c r="T2119" s="6" t="e">
        <f>INDEX([1]!tblLoc[Score],MATCH(INDEX([1]!tblOrg[Loc],MATCH(#REF!,[1]!tblOrg[Abbr],0)),[1]!tblLoc[Loc],0))</f>
        <v>#REF!</v>
      </c>
      <c r="U2119" s="6">
        <f>IFERROR(INDEX([1]!tblLoc[Score],MATCH(INDEX([1]!tblOrg[Loc],MATCH(INDEX(FacList,MATCH(tblTeamSch[[#This Row],[Facility]],INDEX(FacList,,1),0),3),[1]!tblOrg[Org Num],0)),[1]!tblLoc[Loc],0)),"")</f>
        <v>7</v>
      </c>
      <c r="V2119" s="6">
        <f>IF(OR(tblTeamSch[[#This Row],[Court]]="",tblTeamSch[[#This Row],[Home]]&gt;0),0,IF(tblTeamSch[[#This Row],[Court]]&lt;10,0,IF(tblTeamSch[[#This Row],[Home Court]]=10,0,10)))</f>
        <v>0</v>
      </c>
      <c r="W2119" s="6" t="e">
        <f>COUNTIFS(tblTeamSch[Travel Score for Game],10,tblTeamSch[Home],0,#REF!,#REF!)</f>
        <v>#REF!</v>
      </c>
      <c r="X2119" s="6" t="str">
        <f>IFERROR(INDEX(tblTeamSch[Overall Travel Score],MATCH(tblTeamSch[[#This Row],[Opponent]],tblTeamSch[Team],0)),"")</f>
        <v/>
      </c>
      <c r="Y2119" s="6" cm="1">
        <f t="array" ref="Y2119">IF(Y2118="Num",1,IF(Y2118="","",IF(Y2118+1&gt;TotalNumRegGames*2,"",Y2118+1)))</f>
        <v>2118</v>
      </c>
    </row>
    <row r="2120" spans="1:25" ht="13.35" customHeight="1" x14ac:dyDescent="0.3">
      <c r="A2120" s="6" cm="1">
        <f t="array" ref="A2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505</v>
      </c>
      <c r="B2120" s="6" cm="1">
        <f t="array" ref="B21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20" s="6">
        <f>IFERROR(INDEX([1]!tblSchedule[Week Game Scheduled],MATCH(tblTeamSch[[#This Row],[Game Num]],[1]!tblSchedule[GameNum],0)),"")</f>
        <v>50</v>
      </c>
      <c r="D2120" s="6">
        <f>IFERROR(INDEX([1]!tblSchedule[Round],MATCH(tblTeamSch[[#This Row],[Game Num]],[1]!tblSchedule[GameNum],0)),"")</f>
        <v>2</v>
      </c>
      <c r="E2120" s="6">
        <f>IFERROR(INDEX([1]!tblSchedule[Rnd Sch],MATCH(tblTeamSch[[#This Row],[Game Num]],[1]!tblSchedule[GameNum],0)),"")</f>
        <v>2</v>
      </c>
      <c r="F2120" s="6" t="str">
        <f>IFERROR(INDEX([1]!tblSchedule[DLC],MATCH(tblTeamSch[[#This Row],[Game Num]],[1]!tblSchedule[GameNum],0)),"")</f>
        <v>4B1A</v>
      </c>
      <c r="G2120" s="7" t="str">
        <f>IFERROR(INDEX([1]!tblSchedule[Facility],MATCH(tblTeamSch[[#This Row],[Game Num]],[1]!tblSchedule[GameNum],0)),"")</f>
        <v>St. Paul Gym</v>
      </c>
      <c r="H2120" s="8">
        <f>IFERROR(INDEX([1]!tblSchedule[Game Date],MATCH(tblTeamSch[[#This Row],[Game Num]],[1]!tblSchedule[GameNum],0)),"")</f>
        <v>46004</v>
      </c>
      <c r="I2120" s="9">
        <f>IFERROR(INDEX([1]!tblSchedule[Game Time],MATCH(tblTeamSch[[#This Row],[Game Num]],[1]!tblSchedule[GameNum],0)),"")</f>
        <v>0.5</v>
      </c>
      <c r="J2120" s="10" t="str">
        <f>IFERROR(INDEX([1]!tblTeams[Organization],MATCH(tblTeamSch[[#This Row],[Team]],[1]!tblTeams[Team],0)),"")</f>
        <v>St. Paul</v>
      </c>
      <c r="K2120" s="10" t="str">
        <f>IFERROR(INDEX([1]!tblOrg[Abbr],MATCH(tblTeamSch[[#This Row],[Org]],[1]!tblOrg[Organization],0)),"")</f>
        <v>Paul</v>
      </c>
      <c r="L2120" s="10" t="str">
        <f>IFERROR(INDEX(IF(tblTeamSch[[#This Row],[1vs2]]=1,[1]!tblSchedule[Team 1 Name],[1]!tblSchedule[Team 2 Name]),MATCH(tblTeamSch[[#This Row],[Game Num]],[1]!tblSchedule[GameNum],0)),"")</f>
        <v>St. Paul BB 4B#1</v>
      </c>
      <c r="M2120" s="10" t="str">
        <f>IFERROR(INDEX(IF(tblTeamSch[[#This Row],[1vs2]]=1,[1]!tblSchedule[Team 2 Name],[1]!tblSchedule[Team 1 Name]),MATCH(tblTeamSch[[#This Row],[Game Num]],[1]!tblSchedule[GameNum],0)),"")</f>
        <v>St. Nicholas BB 4B #1</v>
      </c>
      <c r="N2120" s="6"/>
      <c r="O2120" s="6"/>
      <c r="P2120" s="6"/>
      <c r="Q2120" s="6">
        <f>INDEX([1]!tblSchedule[Home Game],MATCH(tblTeamSch[[#This Row],[Game Num]],[1]!tblSchedule[GameNum],0))</f>
        <v>1</v>
      </c>
      <c r="R2120" s="7" t="e">
        <f>IF(COUNTIFS(tblTeamSch[Team],tblTeamSch[[#This Row],[Team]],#REF!,1)&gt;1,"Y","")</f>
        <v>#REF!</v>
      </c>
      <c r="S2120" s="6">
        <f>INDEX([1]!tblLoc[Score],MATCH(INDEX([1]!tblOrg[Loc],MATCH(tblTeamSch[[#This Row],[Org]],[1]!tblOrg[Organization],0)),[1]!tblLoc[Loc],0))</f>
        <v>10</v>
      </c>
      <c r="T2120" s="6" t="e">
        <f>INDEX([1]!tblLoc[Score],MATCH(INDEX([1]!tblOrg[Loc],MATCH(#REF!,[1]!tblOrg[Abbr],0)),[1]!tblLoc[Loc],0))</f>
        <v>#REF!</v>
      </c>
      <c r="U2120" s="6">
        <f>IFERROR(INDEX([1]!tblLoc[Score],MATCH(INDEX([1]!tblOrg[Loc],MATCH(INDEX(FacList,MATCH(tblTeamSch[[#This Row],[Facility]],INDEX(FacList,,1),0),3),[1]!tblOrg[Org Num],0)),[1]!tblLoc[Loc],0)),"")</f>
        <v>10</v>
      </c>
      <c r="V2120" s="6">
        <f>IF(OR(tblTeamSch[[#This Row],[Court]]="",tblTeamSch[[#This Row],[Home]]&gt;0),0,IF(tblTeamSch[[#This Row],[Court]]&lt;10,0,IF(tblTeamSch[[#This Row],[Home Court]]=10,0,10)))</f>
        <v>0</v>
      </c>
      <c r="W2120" s="6" t="e">
        <f>COUNTIFS(tblTeamSch[Travel Score for Game],10,tblTeamSch[Home],0,#REF!,#REF!)</f>
        <v>#REF!</v>
      </c>
      <c r="X2120" s="6" t="str">
        <f>IFERROR(INDEX(tblTeamSch[Overall Travel Score],MATCH(tblTeamSch[[#This Row],[Opponent]],tblTeamSch[Team],0)),"")</f>
        <v/>
      </c>
      <c r="Y2120" s="6" cm="1">
        <f t="array" ref="Y2120">IF(Y2119="Num",1,IF(Y2119="","",IF(Y2119+1&gt;TotalNumRegGames*2,"",Y2119+1)))</f>
        <v>2119</v>
      </c>
    </row>
    <row r="2121" spans="1:25" ht="13.35" customHeight="1" x14ac:dyDescent="0.3">
      <c r="A2121" s="6" cm="1">
        <f t="array" ref="A2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511</v>
      </c>
      <c r="B2121" s="6" cm="1">
        <f t="array" ref="B21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21" s="6">
        <f>IFERROR(INDEX([1]!tblSchedule[Week Game Scheduled],MATCH(tblTeamSch[[#This Row],[Game Num]],[1]!tblSchedule[GameNum],0)),"")</f>
        <v>5</v>
      </c>
      <c r="D2121" s="6">
        <f>IFERROR(INDEX([1]!tblSchedule[Round],MATCH(tblTeamSch[[#This Row],[Game Num]],[1]!tblSchedule[GameNum],0)),"")</f>
        <v>3</v>
      </c>
      <c r="E2121" s="6">
        <f>IFERROR(INDEX([1]!tblSchedule[Rnd Sch],MATCH(tblTeamSch[[#This Row],[Game Num]],[1]!tblSchedule[GameNum],0)),"")</f>
        <v>3</v>
      </c>
      <c r="F2121" s="6" t="str">
        <f>IFERROR(INDEX([1]!tblSchedule[DLC],MATCH(tblTeamSch[[#This Row],[Game Num]],[1]!tblSchedule[GameNum],0)),"")</f>
        <v>4B1A</v>
      </c>
      <c r="G2121" s="7" t="str">
        <f>IFERROR(INDEX([1]!tblSchedule[Facility],MATCH(tblTeamSch[[#This Row],[Game Num]],[1]!tblSchedule[GameNum],0)),"")</f>
        <v>St. Paul Gym</v>
      </c>
      <c r="H2121" s="8">
        <f>IFERROR(INDEX([1]!tblSchedule[Game Date],MATCH(tblTeamSch[[#This Row],[Game Num]],[1]!tblSchedule[GameNum],0)),"")</f>
        <v>46025</v>
      </c>
      <c r="I2121" s="9">
        <f>IFERROR(INDEX([1]!tblSchedule[Game Time],MATCH(tblTeamSch[[#This Row],[Game Num]],[1]!tblSchedule[GameNum],0)),"")</f>
        <v>0.5</v>
      </c>
      <c r="J2121" s="10" t="str">
        <f>IFERROR(INDEX([1]!tblTeams[Organization],MATCH(tblTeamSch[[#This Row],[Team]],[1]!tblTeams[Team],0)),"")</f>
        <v>St. Paul</v>
      </c>
      <c r="K2121" s="10" t="str">
        <f>IFERROR(INDEX([1]!tblOrg[Abbr],MATCH(tblTeamSch[[#This Row],[Org]],[1]!tblOrg[Organization],0)),"")</f>
        <v>Paul</v>
      </c>
      <c r="L2121" s="10" t="str">
        <f>IFERROR(INDEX(IF(tblTeamSch[[#This Row],[1vs2]]=1,[1]!tblSchedule[Team 1 Name],[1]!tblSchedule[Team 2 Name]),MATCH(tblTeamSch[[#This Row],[Game Num]],[1]!tblSchedule[GameNum],0)),"")</f>
        <v>St. Paul BB 4B#1</v>
      </c>
      <c r="M2121" s="10" t="str">
        <f>IFERROR(INDEX(IF(tblTeamSch[[#This Row],[1vs2]]=1,[1]!tblSchedule[Team 2 Name],[1]!tblSchedule[Team 1 Name]),MATCH(tblTeamSch[[#This Row],[Game Num]],[1]!tblSchedule[GameNum],0)),"")</f>
        <v>OLOL 3/4 BB #1</v>
      </c>
      <c r="N2121" s="6"/>
      <c r="O2121" s="6"/>
      <c r="P2121" s="6"/>
      <c r="Q2121" s="6">
        <f>INDEX([1]!tblSchedule[Home Game],MATCH(tblTeamSch[[#This Row],[Game Num]],[1]!tblSchedule[GameNum],0))</f>
        <v>1</v>
      </c>
      <c r="R2121" s="7" t="e">
        <f>IF(COUNTIFS(tblTeamSch[Team],tblTeamSch[[#This Row],[Team]],#REF!,1)&gt;1,"Y","")</f>
        <v>#REF!</v>
      </c>
      <c r="S2121" s="6">
        <f>INDEX([1]!tblLoc[Score],MATCH(INDEX([1]!tblOrg[Loc],MATCH(tblTeamSch[[#This Row],[Org]],[1]!tblOrg[Organization],0)),[1]!tblLoc[Loc],0))</f>
        <v>10</v>
      </c>
      <c r="T2121" s="6" t="e">
        <f>INDEX([1]!tblLoc[Score],MATCH(INDEX([1]!tblOrg[Loc],MATCH(#REF!,[1]!tblOrg[Abbr],0)),[1]!tblLoc[Loc],0))</f>
        <v>#REF!</v>
      </c>
      <c r="U2121" s="6">
        <f>IFERROR(INDEX([1]!tblLoc[Score],MATCH(INDEX([1]!tblOrg[Loc],MATCH(INDEX(FacList,MATCH(tblTeamSch[[#This Row],[Facility]],INDEX(FacList,,1),0),3),[1]!tblOrg[Org Num],0)),[1]!tblLoc[Loc],0)),"")</f>
        <v>10</v>
      </c>
      <c r="V2121" s="6">
        <f>IF(OR(tblTeamSch[[#This Row],[Court]]="",tblTeamSch[[#This Row],[Home]]&gt;0),0,IF(tblTeamSch[[#This Row],[Court]]&lt;10,0,IF(tblTeamSch[[#This Row],[Home Court]]=10,0,10)))</f>
        <v>0</v>
      </c>
      <c r="W2121" s="6" t="e">
        <f>COUNTIFS(tblTeamSch[Travel Score for Game],10,tblTeamSch[Home],0,#REF!,#REF!)</f>
        <v>#REF!</v>
      </c>
      <c r="X2121" s="6" t="str">
        <f>IFERROR(INDEX(tblTeamSch[Overall Travel Score],MATCH(tblTeamSch[[#This Row],[Opponent]],tblTeamSch[Team],0)),"")</f>
        <v/>
      </c>
      <c r="Y2121" s="6" cm="1">
        <f t="array" ref="Y2121">IF(Y2120="Num",1,IF(Y2120="","",IF(Y2120+1&gt;TotalNumRegGames*2,"",Y2120+1)))</f>
        <v>2120</v>
      </c>
    </row>
    <row r="2122" spans="1:25" ht="13.35" customHeight="1" x14ac:dyDescent="0.3">
      <c r="A2122" s="6" cm="1">
        <f t="array" ref="A2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517</v>
      </c>
      <c r="B2122" s="6" cm="1">
        <f t="array" ref="B21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22" s="6">
        <f>IFERROR(INDEX([1]!tblSchedule[Week Game Scheduled],MATCH(tblTeamSch[[#This Row],[Game Num]],[1]!tblSchedule[GameNum],0)),"")</f>
        <v>6</v>
      </c>
      <c r="D2122" s="6">
        <f>IFERROR(INDEX([1]!tblSchedule[Round],MATCH(tblTeamSch[[#This Row],[Game Num]],[1]!tblSchedule[GameNum],0)),"")</f>
        <v>4</v>
      </c>
      <c r="E2122" s="6">
        <f>IFERROR(INDEX([1]!tblSchedule[Rnd Sch],MATCH(tblTeamSch[[#This Row],[Game Num]],[1]!tblSchedule[GameNum],0)),"")</f>
        <v>4</v>
      </c>
      <c r="F2122" s="6" t="str">
        <f>IFERROR(INDEX([1]!tblSchedule[DLC],MATCH(tblTeamSch[[#This Row],[Game Num]],[1]!tblSchedule[GameNum],0)),"")</f>
        <v>4B1A</v>
      </c>
      <c r="G2122" s="7" t="str">
        <f>IFERROR(INDEX([1]!tblSchedule[Facility],MATCH(tblTeamSch[[#This Row],[Game Num]],[1]!tblSchedule[GameNum],0)),"")</f>
        <v>Saint Bernard Parish Hall</v>
      </c>
      <c r="H2122" s="8">
        <f>IFERROR(INDEX([1]!tblSchedule[Game Date],MATCH(tblTeamSch[[#This Row],[Game Num]],[1]!tblSchedule[GameNum],0)),"")</f>
        <v>46032</v>
      </c>
      <c r="I2122" s="9">
        <f>IFERROR(INDEX([1]!tblSchedule[Game Time],MATCH(tblTeamSch[[#This Row],[Game Num]],[1]!tblSchedule[GameNum],0)),"")</f>
        <v>0.45833333333333331</v>
      </c>
      <c r="J2122" s="10" t="str">
        <f>IFERROR(INDEX([1]!tblTeams[Organization],MATCH(tblTeamSch[[#This Row],[Team]],[1]!tblTeams[Team],0)),"")</f>
        <v>St. Paul</v>
      </c>
      <c r="K2122" s="10" t="str">
        <f>IFERROR(INDEX([1]!tblOrg[Abbr],MATCH(tblTeamSch[[#This Row],[Org]],[1]!tblOrg[Organization],0)),"")</f>
        <v>Paul</v>
      </c>
      <c r="L2122" s="10" t="str">
        <f>IFERROR(INDEX(IF(tblTeamSch[[#This Row],[1vs2]]=1,[1]!tblSchedule[Team 1 Name],[1]!tblSchedule[Team 2 Name]),MATCH(tblTeamSch[[#This Row],[Game Num]],[1]!tblSchedule[GameNum],0)),"")</f>
        <v>St. Paul BB 4B#1</v>
      </c>
      <c r="M2122" s="10" t="str">
        <f>IFERROR(INDEX(IF(tblTeamSch[[#This Row],[1vs2]]=1,[1]!tblSchedule[Team 2 Name],[1]!tblSchedule[Team 1 Name]),MATCH(tblTeamSch[[#This Row],[Game Num]],[1]!tblSchedule[GameNum],0)),"")</f>
        <v>St Bernard BB 4B#1</v>
      </c>
      <c r="N2122" s="6"/>
      <c r="O2122" s="6"/>
      <c r="P2122" s="6"/>
      <c r="Q2122" s="6">
        <f>INDEX([1]!tblSchedule[Home Game],MATCH(tblTeamSch[[#This Row],[Game Num]],[1]!tblSchedule[GameNum],0))</f>
        <v>1</v>
      </c>
      <c r="R2122" s="7" t="e">
        <f>IF(COUNTIFS(tblTeamSch[Team],tblTeamSch[[#This Row],[Team]],#REF!,1)&gt;1,"Y","")</f>
        <v>#REF!</v>
      </c>
      <c r="S2122" s="6">
        <f>INDEX([1]!tblLoc[Score],MATCH(INDEX([1]!tblOrg[Loc],MATCH(tblTeamSch[[#This Row],[Org]],[1]!tblOrg[Organization],0)),[1]!tblLoc[Loc],0))</f>
        <v>10</v>
      </c>
      <c r="T2122" s="6" t="e">
        <f>INDEX([1]!tblLoc[Score],MATCH(INDEX([1]!tblOrg[Loc],MATCH(#REF!,[1]!tblOrg[Abbr],0)),[1]!tblLoc[Loc],0))</f>
        <v>#REF!</v>
      </c>
      <c r="U2122" s="6">
        <f>IFERROR(INDEX([1]!tblLoc[Score],MATCH(INDEX([1]!tblOrg[Loc],MATCH(INDEX(FacList,MATCH(tblTeamSch[[#This Row],[Facility]],INDEX(FacList,,1),0),3),[1]!tblOrg[Org Num],0)),[1]!tblLoc[Loc],0)),"")</f>
        <v>7</v>
      </c>
      <c r="V2122" s="6">
        <f>IF(OR(tblTeamSch[[#This Row],[Court]]="",tblTeamSch[[#This Row],[Home]]&gt;0),0,IF(tblTeamSch[[#This Row],[Court]]&lt;10,0,IF(tblTeamSch[[#This Row],[Home Court]]=10,0,10)))</f>
        <v>0</v>
      </c>
      <c r="W2122" s="6" t="e">
        <f>COUNTIFS(tblTeamSch[Travel Score for Game],10,tblTeamSch[Home],0,#REF!,#REF!)</f>
        <v>#REF!</v>
      </c>
      <c r="X2122" s="6" t="str">
        <f>IFERROR(INDEX(tblTeamSch[Overall Travel Score],MATCH(tblTeamSch[[#This Row],[Opponent]],tblTeamSch[Team],0)),"")</f>
        <v/>
      </c>
      <c r="Y2122" s="6" cm="1">
        <f t="array" ref="Y2122">IF(Y2121="Num",1,IF(Y2121="","",IF(Y2121+1&gt;TotalNumRegGames*2,"",Y2121+1)))</f>
        <v>2121</v>
      </c>
    </row>
    <row r="2123" spans="1:25" ht="13.35" customHeight="1" x14ac:dyDescent="0.3">
      <c r="A2123" s="6" cm="1">
        <f t="array" ref="A2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541</v>
      </c>
      <c r="B2123" s="6" cm="1">
        <f t="array" ref="B21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3" s="6">
        <f>IFERROR(INDEX([1]!tblSchedule[Week Game Scheduled],MATCH(tblTeamSch[[#This Row],[Game Num]],[1]!tblSchedule[GameNum],0)),"")</f>
        <v>7</v>
      </c>
      <c r="D2123" s="6">
        <f>IFERROR(INDEX([1]!tblSchedule[Round],MATCH(tblTeamSch[[#This Row],[Game Num]],[1]!tblSchedule[GameNum],0)),"")</f>
        <v>8</v>
      </c>
      <c r="E2123" s="6">
        <f>IFERROR(INDEX([1]!tblSchedule[Rnd Sch],MATCH(tblTeamSch[[#This Row],[Game Num]],[1]!tblSchedule[GameNum],0)),"")</f>
        <v>4</v>
      </c>
      <c r="F2123" s="6" t="str">
        <f>IFERROR(INDEX([1]!tblSchedule[DLC],MATCH(tblTeamSch[[#This Row],[Game Num]],[1]!tblSchedule[GameNum],0)),"")</f>
        <v>4B1A</v>
      </c>
      <c r="G2123" s="7" t="str">
        <f>IFERROR(INDEX([1]!tblSchedule[Facility],MATCH(tblTeamSch[[#This Row],[Game Num]],[1]!tblSchedule[GameNum],0)),"")</f>
        <v>St. Rita Gym</v>
      </c>
      <c r="H2123" s="8">
        <f>IFERROR(INDEX([1]!tblSchedule[Game Date],MATCH(tblTeamSch[[#This Row],[Game Num]],[1]!tblSchedule[GameNum],0)),"")</f>
        <v>46033</v>
      </c>
      <c r="I2123" s="9">
        <f>IFERROR(INDEX([1]!tblSchedule[Game Time],MATCH(tblTeamSch[[#This Row],[Game Num]],[1]!tblSchedule[GameNum],0)),"")</f>
        <v>0.64583333333333337</v>
      </c>
      <c r="J2123" s="10" t="str">
        <f>IFERROR(INDEX([1]!tblTeams[Organization],MATCH(tblTeamSch[[#This Row],[Team]],[1]!tblTeams[Team],0)),"")</f>
        <v>St. Paul</v>
      </c>
      <c r="K2123" s="10" t="str">
        <f>IFERROR(INDEX([1]!tblOrg[Abbr],MATCH(tblTeamSch[[#This Row],[Org]],[1]!tblOrg[Organization],0)),"")</f>
        <v>Paul</v>
      </c>
      <c r="L2123" s="10" t="str">
        <f>IFERROR(INDEX(IF(tblTeamSch[[#This Row],[1vs2]]=1,[1]!tblSchedule[Team 1 Name],[1]!tblSchedule[Team 2 Name]),MATCH(tblTeamSch[[#This Row],[Game Num]],[1]!tblSchedule[GameNum],0)),"")</f>
        <v>St. Paul BB 4B#1</v>
      </c>
      <c r="M2123" s="10" t="str">
        <f>IFERROR(INDEX(IF(tblTeamSch[[#This Row],[1vs2]]=1,[1]!tblSchedule[Team 2 Name],[1]!tblSchedule[Team 1 Name]),MATCH(tblTeamSch[[#This Row],[Game Num]],[1]!tblSchedule[GameNum],0)),"")</f>
        <v>St. Rita 3/4#1</v>
      </c>
      <c r="N2123" s="6"/>
      <c r="O2123" s="6"/>
      <c r="P2123" s="6"/>
      <c r="Q2123" s="6">
        <f>INDEX([1]!tblSchedule[Home Game],MATCH(tblTeamSch[[#This Row],[Game Num]],[1]!tblSchedule[GameNum],0))</f>
        <v>1</v>
      </c>
      <c r="R2123" s="7" t="e">
        <f>IF(COUNTIFS(tblTeamSch[Team],tblTeamSch[[#This Row],[Team]],#REF!,1)&gt;1,"Y","")</f>
        <v>#REF!</v>
      </c>
      <c r="S2123" s="6">
        <f>INDEX([1]!tblLoc[Score],MATCH(INDEX([1]!tblOrg[Loc],MATCH(tblTeamSch[[#This Row],[Org]],[1]!tblOrg[Organization],0)),[1]!tblLoc[Loc],0))</f>
        <v>10</v>
      </c>
      <c r="T2123" s="6" t="e">
        <f>INDEX([1]!tblLoc[Score],MATCH(INDEX([1]!tblOrg[Loc],MATCH(#REF!,[1]!tblOrg[Abbr],0)),[1]!tblLoc[Loc],0))</f>
        <v>#REF!</v>
      </c>
      <c r="U2123" s="6">
        <f>IFERROR(INDEX([1]!tblLoc[Score],MATCH(INDEX([1]!tblOrg[Loc],MATCH(INDEX(FacList,MATCH(tblTeamSch[[#This Row],[Facility]],INDEX(FacList,,1),0),3),[1]!tblOrg[Org Num],0)),[1]!tblLoc[Loc],0)),"")</f>
        <v>7</v>
      </c>
      <c r="V2123" s="6">
        <f>IF(OR(tblTeamSch[[#This Row],[Court]]="",tblTeamSch[[#This Row],[Home]]&gt;0),0,IF(tblTeamSch[[#This Row],[Court]]&lt;10,0,IF(tblTeamSch[[#This Row],[Home Court]]=10,0,10)))</f>
        <v>0</v>
      </c>
      <c r="W2123" s="6" t="e">
        <f>COUNTIFS(tblTeamSch[Travel Score for Game],10,tblTeamSch[Home],0,#REF!,#REF!)</f>
        <v>#REF!</v>
      </c>
      <c r="X2123" s="6" t="str">
        <f>IFERROR(INDEX(tblTeamSch[Overall Travel Score],MATCH(tblTeamSch[[#This Row],[Opponent]],tblTeamSch[Team],0)),"")</f>
        <v/>
      </c>
      <c r="Y2123" s="6" cm="1">
        <f t="array" ref="Y2123">IF(Y2122="Num",1,IF(Y2122="","",IF(Y2122+1&gt;TotalNumRegGames*2,"",Y2122+1)))</f>
        <v>2122</v>
      </c>
    </row>
    <row r="2124" spans="1:25" ht="13.35" customHeight="1" x14ac:dyDescent="0.3">
      <c r="A2124" s="6" cm="1">
        <f t="array" ref="A2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521</v>
      </c>
      <c r="B2124" s="6" cm="1">
        <f t="array" ref="B21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4" s="6">
        <f>IFERROR(INDEX([1]!tblSchedule[Week Game Scheduled],MATCH(tblTeamSch[[#This Row],[Game Num]],[1]!tblSchedule[GameNum],0)),"")</f>
        <v>7</v>
      </c>
      <c r="D2124" s="6">
        <f>IFERROR(INDEX([1]!tblSchedule[Round],MATCH(tblTeamSch[[#This Row],[Game Num]],[1]!tblSchedule[GameNum],0)),"")</f>
        <v>5</v>
      </c>
      <c r="E2124" s="6">
        <f>IFERROR(INDEX([1]!tblSchedule[Rnd Sch],MATCH(tblTeamSch[[#This Row],[Game Num]],[1]!tblSchedule[GameNum],0)),"")</f>
        <v>5</v>
      </c>
      <c r="F2124" s="6" t="str">
        <f>IFERROR(INDEX([1]!tblSchedule[DLC],MATCH(tblTeamSch[[#This Row],[Game Num]],[1]!tblSchedule[GameNum],0)),"")</f>
        <v>4B1A</v>
      </c>
      <c r="G2124" s="7" t="str">
        <f>IFERROR(INDEX([1]!tblSchedule[Facility],MATCH(tblTeamSch[[#This Row],[Game Num]],[1]!tblSchedule[GameNum],0)),"")</f>
        <v>Saint Andrew Academy Gym</v>
      </c>
      <c r="H2124" s="8">
        <f>IFERROR(INDEX([1]!tblSchedule[Game Date],MATCH(tblTeamSch[[#This Row],[Game Num]],[1]!tblSchedule[GameNum],0)),"")</f>
        <v>46039</v>
      </c>
      <c r="I2124" s="9">
        <f>IFERROR(INDEX([1]!tblSchedule[Game Time],MATCH(tblTeamSch[[#This Row],[Game Num]],[1]!tblSchedule[GameNum],0)),"")</f>
        <v>0.5</v>
      </c>
      <c r="J2124" s="10" t="str">
        <f>IFERROR(INDEX([1]!tblTeams[Organization],MATCH(tblTeamSch[[#This Row],[Team]],[1]!tblTeams[Team],0)),"")</f>
        <v>St. Paul</v>
      </c>
      <c r="K2124" s="10" t="str">
        <f>IFERROR(INDEX([1]!tblOrg[Abbr],MATCH(tblTeamSch[[#This Row],[Org]],[1]!tblOrg[Organization],0)),"")</f>
        <v>Paul</v>
      </c>
      <c r="L2124" s="10" t="str">
        <f>IFERROR(INDEX(IF(tblTeamSch[[#This Row],[1vs2]]=1,[1]!tblSchedule[Team 1 Name],[1]!tblSchedule[Team 2 Name]),MATCH(tblTeamSch[[#This Row],[Game Num]],[1]!tblSchedule[GameNum],0)),"")</f>
        <v>St. Paul BB 4B#1</v>
      </c>
      <c r="M2124" s="10" t="str">
        <f>IFERROR(INDEX(IF(tblTeamSch[[#This Row],[1vs2]]=1,[1]!tblSchedule[Team 2 Name],[1]!tblSchedule[Team 1 Name]),MATCH(tblTeamSch[[#This Row],[Game Num]],[1]!tblSchedule[GameNum],0)),"")</f>
        <v>St. Andrew BB 4B</v>
      </c>
      <c r="N2124" s="6"/>
      <c r="O2124" s="6"/>
      <c r="P2124" s="6"/>
      <c r="Q2124" s="6">
        <f>INDEX([1]!tblSchedule[Home Game],MATCH(tblTeamSch[[#This Row],[Game Num]],[1]!tblSchedule[GameNum],0))</f>
        <v>1</v>
      </c>
      <c r="R2124" s="7" t="e">
        <f>IF(COUNTIFS(tblTeamSch[Team],tblTeamSch[[#This Row],[Team]],#REF!,1)&gt;1,"Y","")</f>
        <v>#REF!</v>
      </c>
      <c r="S2124" s="6">
        <f>INDEX([1]!tblLoc[Score],MATCH(INDEX([1]!tblOrg[Loc],MATCH(tblTeamSch[[#This Row],[Org]],[1]!tblOrg[Organization],0)),[1]!tblLoc[Loc],0))</f>
        <v>10</v>
      </c>
      <c r="T2124" s="6" t="e">
        <f>INDEX([1]!tblLoc[Score],MATCH(INDEX([1]!tblOrg[Loc],MATCH(#REF!,[1]!tblOrg[Abbr],0)),[1]!tblLoc[Loc],0))</f>
        <v>#REF!</v>
      </c>
      <c r="U2124" s="6">
        <f>IFERROR(INDEX([1]!tblLoc[Score],MATCH(INDEX([1]!tblOrg[Loc],MATCH(INDEX(FacList,MATCH(tblTeamSch[[#This Row],[Facility]],INDEX(FacList,,1),0),3),[1]!tblOrg[Org Num],0)),[1]!tblLoc[Loc],0)),"")</f>
        <v>10</v>
      </c>
      <c r="V2124" s="6">
        <f>IF(OR(tblTeamSch[[#This Row],[Court]]="",tblTeamSch[[#This Row],[Home]]&gt;0),0,IF(tblTeamSch[[#This Row],[Court]]&lt;10,0,IF(tblTeamSch[[#This Row],[Home Court]]=10,0,10)))</f>
        <v>0</v>
      </c>
      <c r="W2124" s="6" t="e">
        <f>COUNTIFS(tblTeamSch[Travel Score for Game],10,tblTeamSch[Home],0,#REF!,#REF!)</f>
        <v>#REF!</v>
      </c>
      <c r="X2124" s="6" t="str">
        <f>IFERROR(INDEX(tblTeamSch[Overall Travel Score],MATCH(tblTeamSch[[#This Row],[Opponent]],tblTeamSch[Team],0)),"")</f>
        <v/>
      </c>
      <c r="Y2124" s="6" cm="1">
        <f t="array" ref="Y2124">IF(Y2123="Num",1,IF(Y2123="","",IF(Y2123+1&gt;TotalNumRegGames*2,"",Y2123+1)))</f>
        <v>2123</v>
      </c>
    </row>
    <row r="2125" spans="1:25" ht="13.35" customHeight="1" x14ac:dyDescent="0.3">
      <c r="A2125" s="6" cm="1">
        <f t="array" ref="A2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526</v>
      </c>
      <c r="B2125" s="6" cm="1">
        <f t="array" ref="B21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5" s="6">
        <f>IFERROR(INDEX([1]!tblSchedule[Week Game Scheduled],MATCH(tblTeamSch[[#This Row],[Game Num]],[1]!tblSchedule[GameNum],0)),"")</f>
        <v>8</v>
      </c>
      <c r="D2125" s="6">
        <f>IFERROR(INDEX([1]!tblSchedule[Round],MATCH(tblTeamSch[[#This Row],[Game Num]],[1]!tblSchedule[GameNum],0)),"")</f>
        <v>6</v>
      </c>
      <c r="E2125" s="6">
        <f>IFERROR(INDEX([1]!tblSchedule[Rnd Sch],MATCH(tblTeamSch[[#This Row],[Game Num]],[1]!tblSchedule[GameNum],0)),"")</f>
        <v>6</v>
      </c>
      <c r="F2125" s="6" t="str">
        <f>IFERROR(INDEX([1]!tblSchedule[DLC],MATCH(tblTeamSch[[#This Row],[Game Num]],[1]!tblSchedule[GameNum],0)),"")</f>
        <v>4B1A</v>
      </c>
      <c r="G2125" s="7" t="str">
        <f>IFERROR(INDEX([1]!tblSchedule[Facility],MATCH(tblTeamSch[[#This Row],[Game Num]],[1]!tblSchedule[GameNum],0)),"")</f>
        <v>St. Martha Gym (Bethany Center)</v>
      </c>
      <c r="H2125" s="8">
        <f>IFERROR(INDEX([1]!tblSchedule[Game Date],MATCH(tblTeamSch[[#This Row],[Game Num]],[1]!tblSchedule[GameNum],0)),"")</f>
        <v>46046</v>
      </c>
      <c r="I2125" s="9">
        <f>IFERROR(INDEX([1]!tblSchedule[Game Time],MATCH(tblTeamSch[[#This Row],[Game Num]],[1]!tblSchedule[GameNum],0)),"")</f>
        <v>0.45833333333333331</v>
      </c>
      <c r="J2125" s="10" t="str">
        <f>IFERROR(INDEX([1]!tblTeams[Organization],MATCH(tblTeamSch[[#This Row],[Team]],[1]!tblTeams[Team],0)),"")</f>
        <v>St. Paul</v>
      </c>
      <c r="K2125" s="10" t="str">
        <f>IFERROR(INDEX([1]!tblOrg[Abbr],MATCH(tblTeamSch[[#This Row],[Org]],[1]!tblOrg[Organization],0)),"")</f>
        <v>Paul</v>
      </c>
      <c r="L2125" s="10" t="str">
        <f>IFERROR(INDEX(IF(tblTeamSch[[#This Row],[1vs2]]=1,[1]!tblSchedule[Team 1 Name],[1]!tblSchedule[Team 2 Name]),MATCH(tblTeamSch[[#This Row],[Game Num]],[1]!tblSchedule[GameNum],0)),"")</f>
        <v>St. Paul BB 4B#1</v>
      </c>
      <c r="M2125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2125" s="6"/>
      <c r="O2125" s="6"/>
      <c r="P2125" s="6"/>
      <c r="Q2125" s="6">
        <f>INDEX([1]!tblSchedule[Home Game],MATCH(tblTeamSch[[#This Row],[Game Num]],[1]!tblSchedule[GameNum],0))</f>
        <v>1</v>
      </c>
      <c r="R2125" s="7" t="e">
        <f>IF(COUNTIFS(tblTeamSch[Team],tblTeamSch[[#This Row],[Team]],#REF!,1)&gt;1,"Y","")</f>
        <v>#REF!</v>
      </c>
      <c r="S2125" s="6">
        <f>INDEX([1]!tblLoc[Score],MATCH(INDEX([1]!tblOrg[Loc],MATCH(tblTeamSch[[#This Row],[Org]],[1]!tblOrg[Organization],0)),[1]!tblLoc[Loc],0))</f>
        <v>10</v>
      </c>
      <c r="T2125" s="6" t="e">
        <f>INDEX([1]!tblLoc[Score],MATCH(INDEX([1]!tblOrg[Loc],MATCH(#REF!,[1]!tblOrg[Abbr],0)),[1]!tblLoc[Loc],0))</f>
        <v>#REF!</v>
      </c>
      <c r="U2125" s="6">
        <f>IFERROR(INDEX([1]!tblLoc[Score],MATCH(INDEX([1]!tblOrg[Loc],MATCH(INDEX(FacList,MATCH(tblTeamSch[[#This Row],[Facility]],INDEX(FacList,,1),0),3),[1]!tblOrg[Org Num],0)),[1]!tblLoc[Loc],0)),"")</f>
        <v>0</v>
      </c>
      <c r="V2125" s="6">
        <f>IF(OR(tblTeamSch[[#This Row],[Court]]="",tblTeamSch[[#This Row],[Home]]&gt;0),0,IF(tblTeamSch[[#This Row],[Court]]&lt;10,0,IF(tblTeamSch[[#This Row],[Home Court]]=10,0,10)))</f>
        <v>0</v>
      </c>
      <c r="W2125" s="6" t="e">
        <f>COUNTIFS(tblTeamSch[Travel Score for Game],10,tblTeamSch[Home],0,#REF!,#REF!)</f>
        <v>#REF!</v>
      </c>
      <c r="X2125" s="6" t="str">
        <f>IFERROR(INDEX(tblTeamSch[Overall Travel Score],MATCH(tblTeamSch[[#This Row],[Opponent]],tblTeamSch[Team],0)),"")</f>
        <v/>
      </c>
      <c r="Y2125" s="6" cm="1">
        <f t="array" ref="Y2125">IF(Y2124="Num",1,IF(Y2124="","",IF(Y2124+1&gt;TotalNumRegGames*2,"",Y2124+1)))</f>
        <v>2124</v>
      </c>
    </row>
    <row r="2126" spans="1:25" ht="13.35" customHeight="1" x14ac:dyDescent="0.3">
      <c r="A2126" s="6" cm="1">
        <f t="array" ref="A2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537</v>
      </c>
      <c r="B2126" s="6" cm="1">
        <f t="array" ref="B21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6" s="6">
        <f>IFERROR(INDEX([1]!tblSchedule[Week Game Scheduled],MATCH(tblTeamSch[[#This Row],[Game Num]],[1]!tblSchedule[GameNum],0)),"")</f>
        <v>9</v>
      </c>
      <c r="D2126" s="6">
        <f>IFERROR(INDEX([1]!tblSchedule[Round],MATCH(tblTeamSch[[#This Row],[Game Num]],[1]!tblSchedule[GameNum],0)),"")</f>
        <v>7</v>
      </c>
      <c r="E2126" s="6">
        <f>IFERROR(INDEX([1]!tblSchedule[Rnd Sch],MATCH(tblTeamSch[[#This Row],[Game Num]],[1]!tblSchedule[GameNum],0)),"")</f>
        <v>7</v>
      </c>
      <c r="F2126" s="6" t="str">
        <f>IFERROR(INDEX([1]!tblSchedule[DLC],MATCH(tblTeamSch[[#This Row],[Game Num]],[1]!tblSchedule[GameNum],0)),"")</f>
        <v>4B1A</v>
      </c>
      <c r="G2126" s="7" t="str">
        <f>IFERROR(INDEX([1]!tblSchedule[Facility],MATCH(tblTeamSch[[#This Row],[Game Num]],[1]!tblSchedule[GameNum],0)),"")</f>
        <v>St. Paul Gym</v>
      </c>
      <c r="H2126" s="8">
        <f>IFERROR(INDEX([1]!tblSchedule[Game Date],MATCH(tblTeamSch[[#This Row],[Game Num]],[1]!tblSchedule[GameNum],0)),"")</f>
        <v>46053</v>
      </c>
      <c r="I2126" s="9">
        <f>IFERROR(INDEX([1]!tblSchedule[Game Time],MATCH(tblTeamSch[[#This Row],[Game Num]],[1]!tblSchedule[GameNum],0)),"")</f>
        <v>0.58333333333333337</v>
      </c>
      <c r="J2126" s="10" t="str">
        <f>IFERROR(INDEX([1]!tblTeams[Organization],MATCH(tblTeamSch[[#This Row],[Team]],[1]!tblTeams[Team],0)),"")</f>
        <v>St. Paul</v>
      </c>
      <c r="K2126" s="10" t="str">
        <f>IFERROR(INDEX([1]!tblOrg[Abbr],MATCH(tblTeamSch[[#This Row],[Org]],[1]!tblOrg[Organization],0)),"")</f>
        <v>Paul</v>
      </c>
      <c r="L2126" s="10" t="str">
        <f>IFERROR(INDEX(IF(tblTeamSch[[#This Row],[1vs2]]=1,[1]!tblSchedule[Team 1 Name],[1]!tblSchedule[Team 2 Name]),MATCH(tblTeamSch[[#This Row],[Game Num]],[1]!tblSchedule[GameNum],0)),"")</f>
        <v>St. Paul BB 4B#1</v>
      </c>
      <c r="M2126" s="10" t="str">
        <f>IFERROR(INDEX(IF(tblTeamSch[[#This Row],[1vs2]]=1,[1]!tblSchedule[Team 2 Name],[1]!tblSchedule[Team 1 Name]),MATCH(tblTeamSch[[#This Row],[Game Num]],[1]!tblSchedule[GameNum],0)),"")</f>
        <v>Ascension BB 4B#1</v>
      </c>
      <c r="N2126" s="6"/>
      <c r="O2126" s="6"/>
      <c r="P2126" s="6"/>
      <c r="Q2126" s="6">
        <f>INDEX([1]!tblSchedule[Home Game],MATCH(tblTeamSch[[#This Row],[Game Num]],[1]!tblSchedule[GameNum],0))</f>
        <v>1</v>
      </c>
      <c r="R2126" s="7" t="e">
        <f>IF(COUNTIFS(tblTeamSch[Team],tblTeamSch[[#This Row],[Team]],#REF!,1)&gt;1,"Y","")</f>
        <v>#REF!</v>
      </c>
      <c r="S2126" s="6">
        <f>INDEX([1]!tblLoc[Score],MATCH(INDEX([1]!tblOrg[Loc],MATCH(tblTeamSch[[#This Row],[Org]],[1]!tblOrg[Organization],0)),[1]!tblLoc[Loc],0))</f>
        <v>10</v>
      </c>
      <c r="T2126" s="6" t="e">
        <f>INDEX([1]!tblLoc[Score],MATCH(INDEX([1]!tblOrg[Loc],MATCH(#REF!,[1]!tblOrg[Abbr],0)),[1]!tblLoc[Loc],0))</f>
        <v>#REF!</v>
      </c>
      <c r="U2126" s="6">
        <f>IFERROR(INDEX([1]!tblLoc[Score],MATCH(INDEX([1]!tblOrg[Loc],MATCH(INDEX(FacList,MATCH(tblTeamSch[[#This Row],[Facility]],INDEX(FacList,,1),0),3),[1]!tblOrg[Org Num],0)),[1]!tblLoc[Loc],0)),"")</f>
        <v>10</v>
      </c>
      <c r="V2126" s="6">
        <f>IF(OR(tblTeamSch[[#This Row],[Court]]="",tblTeamSch[[#This Row],[Home]]&gt;0),0,IF(tblTeamSch[[#This Row],[Court]]&lt;10,0,IF(tblTeamSch[[#This Row],[Home Court]]=10,0,10)))</f>
        <v>0</v>
      </c>
      <c r="W2126" s="6" t="e">
        <f>COUNTIFS(tblTeamSch[Travel Score for Game],10,tblTeamSch[Home],0,#REF!,#REF!)</f>
        <v>#REF!</v>
      </c>
      <c r="X2126" s="6" t="str">
        <f>IFERROR(INDEX(tblTeamSch[Overall Travel Score],MATCH(tblTeamSch[[#This Row],[Opponent]],tblTeamSch[Team],0)),"")</f>
        <v/>
      </c>
      <c r="Y2126" s="6" cm="1">
        <f t="array" ref="Y2126">IF(Y2125="Num",1,IF(Y2125="","",IF(Y2125+1&gt;TotalNumRegGames*2,"",Y2125+1)))</f>
        <v>2125</v>
      </c>
    </row>
    <row r="2127" spans="1:25" ht="13.35" customHeight="1" x14ac:dyDescent="0.3">
      <c r="A2127" s="6" cm="1">
        <f t="array" ref="A2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594</v>
      </c>
      <c r="B2127" s="6" cm="1">
        <f t="array" ref="B21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7" s="6">
        <f>IFERROR(INDEX([1]!tblSchedule[Week Game Scheduled],MATCH(tblTeamSch[[#This Row],[Game Num]],[1]!tblSchedule[GameNum],0)),"")</f>
        <v>50</v>
      </c>
      <c r="D2127" s="6">
        <f>IFERROR(INDEX([1]!tblSchedule[Round],MATCH(tblTeamSch[[#This Row],[Game Num]],[1]!tblSchedule[GameNum],0)),"")</f>
        <v>1</v>
      </c>
      <c r="E2127" s="6">
        <f>IFERROR(INDEX([1]!tblSchedule[Rnd Sch],MATCH(tblTeamSch[[#This Row],[Game Num]],[1]!tblSchedule[GameNum],0)),"")</f>
        <v>1</v>
      </c>
      <c r="F2127" s="6" t="str">
        <f>IFERROR(INDEX([1]!tblSchedule[DLC],MATCH(tblTeamSch[[#This Row],[Game Num]],[1]!tblSchedule[GameNum],0)),"")</f>
        <v>4B2A</v>
      </c>
      <c r="G2127" s="7" t="str">
        <f>IFERROR(INDEX([1]!tblSchedule[Facility],MATCH(tblTeamSch[[#This Row],[Game Num]],[1]!tblSchedule[GameNum],0)),"")</f>
        <v>St. John Paul II Community Center (Gym)</v>
      </c>
      <c r="H2127" s="8">
        <f>IFERROR(INDEX([1]!tblSchedule[Game Date],MATCH(tblTeamSch[[#This Row],[Game Num]],[1]!tblSchedule[GameNum],0)),"")</f>
        <v>45998</v>
      </c>
      <c r="I2127" s="9">
        <f>IFERROR(INDEX([1]!tblSchedule[Game Time],MATCH(tblTeamSch[[#This Row],[Game Num]],[1]!tblSchedule[GameNum],0)),"")</f>
        <v>0.66666666666666663</v>
      </c>
      <c r="J2127" s="10" t="str">
        <f>IFERROR(INDEX([1]!tblTeams[Organization],MATCH(tblTeamSch[[#This Row],[Team]],[1]!tblTeams[Team],0)),"")</f>
        <v>St. Paul</v>
      </c>
      <c r="K2127" s="10" t="str">
        <f>IFERROR(INDEX([1]!tblOrg[Abbr],MATCH(tblTeamSch[[#This Row],[Org]],[1]!tblOrg[Organization],0)),"")</f>
        <v>Paul</v>
      </c>
      <c r="L2127" s="10" t="str">
        <f>IFERROR(INDEX(IF(tblTeamSch[[#This Row],[1vs2]]=1,[1]!tblSchedule[Team 1 Name],[1]!tblSchedule[Team 2 Name]),MATCH(tblTeamSch[[#This Row],[Game Num]],[1]!tblSchedule[GameNum],0)),"")</f>
        <v>St. Paul BB 4B#2 Red</v>
      </c>
      <c r="M2127" s="10" t="str">
        <f>IFERROR(INDEX(IF(tblTeamSch[[#This Row],[1vs2]]=1,[1]!tblSchedule[Team 2 Name],[1]!tblSchedule[Team 1 Name]),MATCH(tblTeamSch[[#This Row],[Game Num]],[1]!tblSchedule[GameNum],0)),"")</f>
        <v>St Martha Basketball 4B#3</v>
      </c>
      <c r="N2127" s="6"/>
      <c r="O2127" s="6"/>
      <c r="P2127" s="6"/>
      <c r="Q2127" s="6">
        <f>INDEX([1]!tblSchedule[Home Game],MATCH(tblTeamSch[[#This Row],[Game Num]],[1]!tblSchedule[GameNum],0))</f>
        <v>0</v>
      </c>
      <c r="R2127" s="7" t="e">
        <f>IF(COUNTIFS(tblTeamSch[Team],tblTeamSch[[#This Row],[Team]],#REF!,1)&gt;1,"Y","")</f>
        <v>#REF!</v>
      </c>
      <c r="S2127" s="6">
        <f>INDEX([1]!tblLoc[Score],MATCH(INDEX([1]!tblOrg[Loc],MATCH(tblTeamSch[[#This Row],[Org]],[1]!tblOrg[Organization],0)),[1]!tblLoc[Loc],0))</f>
        <v>10</v>
      </c>
      <c r="T2127" s="6" t="e">
        <f>INDEX([1]!tblLoc[Score],MATCH(INDEX([1]!tblOrg[Loc],MATCH(#REF!,[1]!tblOrg[Abbr],0)),[1]!tblLoc[Loc],0))</f>
        <v>#REF!</v>
      </c>
      <c r="U2127" s="6">
        <f>IFERROR(INDEX([1]!tblLoc[Score],MATCH(INDEX([1]!tblOrg[Loc],MATCH(INDEX(FacList,MATCH(tblTeamSch[[#This Row],[Facility]],INDEX(FacList,,1),0),3),[1]!tblOrg[Org Num],0)),[1]!tblLoc[Loc],0)),"")</f>
        <v>0</v>
      </c>
      <c r="V2127" s="6">
        <f>IF(OR(tblTeamSch[[#This Row],[Court]]="",tblTeamSch[[#This Row],[Home]]&gt;0),0,IF(tblTeamSch[[#This Row],[Court]]&lt;10,0,IF(tblTeamSch[[#This Row],[Home Court]]=10,0,10)))</f>
        <v>0</v>
      </c>
      <c r="W2127" s="6" t="e">
        <f>COUNTIFS(tblTeamSch[Travel Score for Game],10,tblTeamSch[Home],0,#REF!,#REF!)</f>
        <v>#REF!</v>
      </c>
      <c r="X2127" s="6" t="str">
        <f>IFERROR(INDEX(tblTeamSch[Overall Travel Score],MATCH(tblTeamSch[[#This Row],[Opponent]],tblTeamSch[Team],0)),"")</f>
        <v/>
      </c>
      <c r="Y2127" s="6" cm="1">
        <f t="array" ref="Y2127">IF(Y2126="Num",1,IF(Y2126="","",IF(Y2126+1&gt;TotalNumRegGames*2,"",Y2126+1)))</f>
        <v>2126</v>
      </c>
    </row>
    <row r="2128" spans="1:25" ht="13.35" customHeight="1" x14ac:dyDescent="0.3">
      <c r="A2128" s="6" cm="1">
        <f t="array" ref="A2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601</v>
      </c>
      <c r="B2128" s="6" cm="1">
        <f t="array" ref="B21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28" s="6">
        <f>IFERROR(INDEX([1]!tblSchedule[Week Game Scheduled],MATCH(tblTeamSch[[#This Row],[Game Num]],[1]!tblSchedule[GameNum],0)),"")</f>
        <v>51</v>
      </c>
      <c r="D2128" s="6">
        <f>IFERROR(INDEX([1]!tblSchedule[Round],MATCH(tblTeamSch[[#This Row],[Game Num]],[1]!tblSchedule[GameNum],0)),"")</f>
        <v>2</v>
      </c>
      <c r="E2128" s="6">
        <f>IFERROR(INDEX([1]!tblSchedule[Rnd Sch],MATCH(tblTeamSch[[#This Row],[Game Num]],[1]!tblSchedule[GameNum],0)),"")</f>
        <v>2</v>
      </c>
      <c r="F2128" s="6" t="str">
        <f>IFERROR(INDEX([1]!tblSchedule[DLC],MATCH(tblTeamSch[[#This Row],[Game Num]],[1]!tblSchedule[GameNum],0)),"")</f>
        <v>4B2A</v>
      </c>
      <c r="G2128" s="7" t="str">
        <f>IFERROR(INDEX([1]!tblSchedule[Facility],MATCH(tblTeamSch[[#This Row],[Game Num]],[1]!tblSchedule[GameNum],0)),"")</f>
        <v>St. Paul Gym</v>
      </c>
      <c r="H2128" s="8">
        <f>IFERROR(INDEX([1]!tblSchedule[Game Date],MATCH(tblTeamSch[[#This Row],[Game Num]],[1]!tblSchedule[GameNum],0)),"")</f>
        <v>46005</v>
      </c>
      <c r="I2128" s="9">
        <f>IFERROR(INDEX([1]!tblSchedule[Game Time],MATCH(tblTeamSch[[#This Row],[Game Num]],[1]!tblSchedule[GameNum],0)),"")</f>
        <v>0.66666666666666663</v>
      </c>
      <c r="J2128" s="10" t="str">
        <f>IFERROR(INDEX([1]!tblTeams[Organization],MATCH(tblTeamSch[[#This Row],[Team]],[1]!tblTeams[Team],0)),"")</f>
        <v>St. Paul</v>
      </c>
      <c r="K2128" s="10" t="str">
        <f>IFERROR(INDEX([1]!tblOrg[Abbr],MATCH(tblTeamSch[[#This Row],[Org]],[1]!tblOrg[Organization],0)),"")</f>
        <v>Paul</v>
      </c>
      <c r="L2128" s="10" t="str">
        <f>IFERROR(INDEX(IF(tblTeamSch[[#This Row],[1vs2]]=1,[1]!tblSchedule[Team 1 Name],[1]!tblSchedule[Team 2 Name]),MATCH(tblTeamSch[[#This Row],[Game Num]],[1]!tblSchedule[GameNum],0)),"")</f>
        <v>St. Paul BB 4B#2 Red</v>
      </c>
      <c r="M2128" s="10" t="str">
        <f>IFERROR(INDEX(IF(tblTeamSch[[#This Row],[1vs2]]=1,[1]!tblSchedule[Team 2 Name],[1]!tblSchedule[Team 1 Name]),MATCH(tblTeamSch[[#This Row],[Game Num]],[1]!tblSchedule[GameNum],0)),"")</f>
        <v>St Bernard BB 4B#2</v>
      </c>
      <c r="N2128" s="6"/>
      <c r="O2128" s="6"/>
      <c r="P2128" s="6"/>
      <c r="Q2128" s="6">
        <f>INDEX([1]!tblSchedule[Home Game],MATCH(tblTeamSch[[#This Row],[Game Num]],[1]!tblSchedule[GameNum],0))</f>
        <v>1</v>
      </c>
      <c r="R2128" s="7" t="e">
        <f>IF(COUNTIFS(tblTeamSch[Team],tblTeamSch[[#This Row],[Team]],#REF!,1)&gt;1,"Y","")</f>
        <v>#REF!</v>
      </c>
      <c r="S2128" s="6">
        <f>INDEX([1]!tblLoc[Score],MATCH(INDEX([1]!tblOrg[Loc],MATCH(tblTeamSch[[#This Row],[Org]],[1]!tblOrg[Organization],0)),[1]!tblLoc[Loc],0))</f>
        <v>10</v>
      </c>
      <c r="T2128" s="6" t="e">
        <f>INDEX([1]!tblLoc[Score],MATCH(INDEX([1]!tblOrg[Loc],MATCH(#REF!,[1]!tblOrg[Abbr],0)),[1]!tblLoc[Loc],0))</f>
        <v>#REF!</v>
      </c>
      <c r="U2128" s="6">
        <f>IFERROR(INDEX([1]!tblLoc[Score],MATCH(INDEX([1]!tblOrg[Loc],MATCH(INDEX(FacList,MATCH(tblTeamSch[[#This Row],[Facility]],INDEX(FacList,,1),0),3),[1]!tblOrg[Org Num],0)),[1]!tblLoc[Loc],0)),"")</f>
        <v>10</v>
      </c>
      <c r="V2128" s="6">
        <f>IF(OR(tblTeamSch[[#This Row],[Court]]="",tblTeamSch[[#This Row],[Home]]&gt;0),0,IF(tblTeamSch[[#This Row],[Court]]&lt;10,0,IF(tblTeamSch[[#This Row],[Home Court]]=10,0,10)))</f>
        <v>0</v>
      </c>
      <c r="W2128" s="6" t="e">
        <f>COUNTIFS(tblTeamSch[Travel Score for Game],10,tblTeamSch[Home],0,#REF!,#REF!)</f>
        <v>#REF!</v>
      </c>
      <c r="X2128" s="6" t="str">
        <f>IFERROR(INDEX(tblTeamSch[Overall Travel Score],MATCH(tblTeamSch[[#This Row],[Opponent]],tblTeamSch[Team],0)),"")</f>
        <v/>
      </c>
      <c r="Y2128" s="6" cm="1">
        <f t="array" ref="Y2128">IF(Y2127="Num",1,IF(Y2127="","",IF(Y2127+1&gt;TotalNumRegGames*2,"",Y2127+1)))</f>
        <v>2127</v>
      </c>
    </row>
    <row r="2129" spans="1:25" ht="13.35" customHeight="1" x14ac:dyDescent="0.3">
      <c r="A2129" s="6" cm="1">
        <f t="array" ref="A2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605</v>
      </c>
      <c r="B2129" s="6" cm="1">
        <f t="array" ref="B21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29" s="6">
        <f>IFERROR(INDEX([1]!tblSchedule[Week Game Scheduled],MATCH(tblTeamSch[[#This Row],[Game Num]],[1]!tblSchedule[GameNum],0)),"")</f>
        <v>6</v>
      </c>
      <c r="D2129" s="6">
        <f>IFERROR(INDEX([1]!tblSchedule[Round],MATCH(tblTeamSch[[#This Row],[Game Num]],[1]!tblSchedule[GameNum],0)),"")</f>
        <v>3</v>
      </c>
      <c r="E2129" s="6">
        <f>IFERROR(INDEX([1]!tblSchedule[Rnd Sch],MATCH(tblTeamSch[[#This Row],[Game Num]],[1]!tblSchedule[GameNum],0)),"")</f>
        <v>3</v>
      </c>
      <c r="F2129" s="6" t="str">
        <f>IFERROR(INDEX([1]!tblSchedule[DLC],MATCH(tblTeamSch[[#This Row],[Game Num]],[1]!tblSchedule[GameNum],0)),"")</f>
        <v>4B2A</v>
      </c>
      <c r="G2129" s="7" t="str">
        <f>IFERROR(INDEX([1]!tblSchedule[Facility],MATCH(tblTeamSch[[#This Row],[Game Num]],[1]!tblSchedule[GameNum],0)),"")</f>
        <v>St. Paul Gym</v>
      </c>
      <c r="H2129" s="8">
        <f>IFERROR(INDEX([1]!tblSchedule[Game Date],MATCH(tblTeamSch[[#This Row],[Game Num]],[1]!tblSchedule[GameNum],0)),"")</f>
        <v>46026</v>
      </c>
      <c r="I2129" s="9">
        <f>IFERROR(INDEX([1]!tblSchedule[Game Time],MATCH(tblTeamSch[[#This Row],[Game Num]],[1]!tblSchedule[GameNum],0)),"")</f>
        <v>0.66666666666666663</v>
      </c>
      <c r="J2129" s="10" t="str">
        <f>IFERROR(INDEX([1]!tblTeams[Organization],MATCH(tblTeamSch[[#This Row],[Team]],[1]!tblTeams[Team],0)),"")</f>
        <v>St. Paul</v>
      </c>
      <c r="K2129" s="10" t="str">
        <f>IFERROR(INDEX([1]!tblOrg[Abbr],MATCH(tblTeamSch[[#This Row],[Org]],[1]!tblOrg[Organization],0)),"")</f>
        <v>Paul</v>
      </c>
      <c r="L2129" s="10" t="str">
        <f>IFERROR(INDEX(IF(tblTeamSch[[#This Row],[1vs2]]=1,[1]!tblSchedule[Team 1 Name],[1]!tblSchedule[Team 2 Name]),MATCH(tblTeamSch[[#This Row],[Game Num]],[1]!tblSchedule[GameNum],0)),"")</f>
        <v>St. Paul BB 4B#2 Red</v>
      </c>
      <c r="M2129" s="10" t="str">
        <f>IFERROR(INDEX(IF(tblTeamSch[[#This Row],[1vs2]]=1,[1]!tblSchedule[Team 2 Name],[1]!tblSchedule[Team 1 Name]),MATCH(tblTeamSch[[#This Row],[Game Num]],[1]!tblSchedule[GameNum],0)),"")</f>
        <v>Ascension BB 4B#2</v>
      </c>
      <c r="N2129" s="6"/>
      <c r="O2129" s="6"/>
      <c r="P2129" s="6"/>
      <c r="Q2129" s="6">
        <f>INDEX([1]!tblSchedule[Home Game],MATCH(tblTeamSch[[#This Row],[Game Num]],[1]!tblSchedule[GameNum],0))</f>
        <v>1</v>
      </c>
      <c r="R2129" s="7" t="e">
        <f>IF(COUNTIFS(tblTeamSch[Team],tblTeamSch[[#This Row],[Team]],#REF!,1)&gt;1,"Y","")</f>
        <v>#REF!</v>
      </c>
      <c r="S2129" s="6">
        <f>INDEX([1]!tblLoc[Score],MATCH(INDEX([1]!tblOrg[Loc],MATCH(tblTeamSch[[#This Row],[Org]],[1]!tblOrg[Organization],0)),[1]!tblLoc[Loc],0))</f>
        <v>10</v>
      </c>
      <c r="T2129" s="6" t="e">
        <f>INDEX([1]!tblLoc[Score],MATCH(INDEX([1]!tblOrg[Loc],MATCH(#REF!,[1]!tblOrg[Abbr],0)),[1]!tblLoc[Loc],0))</f>
        <v>#REF!</v>
      </c>
      <c r="U2129" s="6">
        <f>IFERROR(INDEX([1]!tblLoc[Score],MATCH(INDEX([1]!tblOrg[Loc],MATCH(INDEX(FacList,MATCH(tblTeamSch[[#This Row],[Facility]],INDEX(FacList,,1),0),3),[1]!tblOrg[Org Num],0)),[1]!tblLoc[Loc],0)),"")</f>
        <v>10</v>
      </c>
      <c r="V2129" s="6">
        <f>IF(OR(tblTeamSch[[#This Row],[Court]]="",tblTeamSch[[#This Row],[Home]]&gt;0),0,IF(tblTeamSch[[#This Row],[Court]]&lt;10,0,IF(tblTeamSch[[#This Row],[Home Court]]=10,0,10)))</f>
        <v>0</v>
      </c>
      <c r="W2129" s="6" t="e">
        <f>COUNTIFS(tblTeamSch[Travel Score for Game],10,tblTeamSch[Home],0,#REF!,#REF!)</f>
        <v>#REF!</v>
      </c>
      <c r="X2129" s="6" t="str">
        <f>IFERROR(INDEX(tblTeamSch[Overall Travel Score],MATCH(tblTeamSch[[#This Row],[Opponent]],tblTeamSch[Team],0)),"")</f>
        <v/>
      </c>
      <c r="Y2129" s="6" cm="1">
        <f t="array" ref="Y2129">IF(Y2128="Num",1,IF(Y2128="","",IF(Y2128+1&gt;TotalNumRegGames*2,"",Y2128+1)))</f>
        <v>2128</v>
      </c>
    </row>
    <row r="2130" spans="1:25" ht="13.35" customHeight="1" x14ac:dyDescent="0.3">
      <c r="A2130" s="6" cm="1">
        <f t="array" ref="A2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610</v>
      </c>
      <c r="B2130" s="6" cm="1">
        <f t="array" ref="B21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30" s="6">
        <f>IFERROR(INDEX([1]!tblSchedule[Week Game Scheduled],MATCH(tblTeamSch[[#This Row],[Game Num]],[1]!tblSchedule[GameNum],0)),"")</f>
        <v>7</v>
      </c>
      <c r="D2130" s="6">
        <f>IFERROR(INDEX([1]!tblSchedule[Round],MATCH(tblTeamSch[[#This Row],[Game Num]],[1]!tblSchedule[GameNum],0)),"")</f>
        <v>4</v>
      </c>
      <c r="E2130" s="6">
        <f>IFERROR(INDEX([1]!tblSchedule[Rnd Sch],MATCH(tblTeamSch[[#This Row],[Game Num]],[1]!tblSchedule[GameNum],0)),"")</f>
        <v>4</v>
      </c>
      <c r="F2130" s="6" t="str">
        <f>IFERROR(INDEX([1]!tblSchedule[DLC],MATCH(tblTeamSch[[#This Row],[Game Num]],[1]!tblSchedule[GameNum],0)),"")</f>
        <v>4B2A</v>
      </c>
      <c r="G2130" s="7" t="str">
        <f>IFERROR(INDEX([1]!tblSchedule[Facility],MATCH(tblTeamSch[[#This Row],[Game Num]],[1]!tblSchedule[GameNum],0)),"")</f>
        <v>St. Paul Gym</v>
      </c>
      <c r="H2130" s="8">
        <f>IFERROR(INDEX([1]!tblSchedule[Game Date],MATCH(tblTeamSch[[#This Row],[Game Num]],[1]!tblSchedule[GameNum],0)),"")</f>
        <v>46033</v>
      </c>
      <c r="I2130" s="9">
        <f>IFERROR(INDEX([1]!tblSchedule[Game Time],MATCH(tblTeamSch[[#This Row],[Game Num]],[1]!tblSchedule[GameNum],0)),"")</f>
        <v>0.66666666666666663</v>
      </c>
      <c r="J2130" s="10" t="str">
        <f>IFERROR(INDEX([1]!tblTeams[Organization],MATCH(tblTeamSch[[#This Row],[Team]],[1]!tblTeams[Team],0)),"")</f>
        <v>St. Paul</v>
      </c>
      <c r="K2130" s="10" t="str">
        <f>IFERROR(INDEX([1]!tblOrg[Abbr],MATCH(tblTeamSch[[#This Row],[Org]],[1]!tblOrg[Organization],0)),"")</f>
        <v>Paul</v>
      </c>
      <c r="L2130" s="10" t="str">
        <f>IFERROR(INDEX(IF(tblTeamSch[[#This Row],[1vs2]]=1,[1]!tblSchedule[Team 1 Name],[1]!tblSchedule[Team 2 Name]),MATCH(tblTeamSch[[#This Row],[Game Num]],[1]!tblSchedule[GameNum],0)),"")</f>
        <v>St. Paul BB 4B#2 Red</v>
      </c>
      <c r="M2130" s="10" t="str">
        <f>IFERROR(INDEX(IF(tblTeamSch[[#This Row],[1vs2]]=1,[1]!tblSchedule[Team 2 Name],[1]!tblSchedule[Team 1 Name]),MATCH(tblTeamSch[[#This Row],[Game Num]],[1]!tblSchedule[GameNum],0)),"")</f>
        <v>OLOL 3/4 BB #2 Black</v>
      </c>
      <c r="N2130" s="6"/>
      <c r="O2130" s="6"/>
      <c r="P2130" s="6"/>
      <c r="Q2130" s="6">
        <f>INDEX([1]!tblSchedule[Home Game],MATCH(tblTeamSch[[#This Row],[Game Num]],[1]!tblSchedule[GameNum],0))</f>
        <v>1</v>
      </c>
      <c r="R2130" s="7" t="e">
        <f>IF(COUNTIFS(tblTeamSch[Team],tblTeamSch[[#This Row],[Team]],#REF!,1)&gt;1,"Y","")</f>
        <v>#REF!</v>
      </c>
      <c r="S2130" s="6">
        <f>INDEX([1]!tblLoc[Score],MATCH(INDEX([1]!tblOrg[Loc],MATCH(tblTeamSch[[#This Row],[Org]],[1]!tblOrg[Organization],0)),[1]!tblLoc[Loc],0))</f>
        <v>10</v>
      </c>
      <c r="T2130" s="6" t="e">
        <f>INDEX([1]!tblLoc[Score],MATCH(INDEX([1]!tblOrg[Loc],MATCH(#REF!,[1]!tblOrg[Abbr],0)),[1]!tblLoc[Loc],0))</f>
        <v>#REF!</v>
      </c>
      <c r="U2130" s="6">
        <f>IFERROR(INDEX([1]!tblLoc[Score],MATCH(INDEX([1]!tblOrg[Loc],MATCH(INDEX(FacList,MATCH(tblTeamSch[[#This Row],[Facility]],INDEX(FacList,,1),0),3),[1]!tblOrg[Org Num],0)),[1]!tblLoc[Loc],0)),"")</f>
        <v>10</v>
      </c>
      <c r="V2130" s="6">
        <f>IF(OR(tblTeamSch[[#This Row],[Court]]="",tblTeamSch[[#This Row],[Home]]&gt;0),0,IF(tblTeamSch[[#This Row],[Court]]&lt;10,0,IF(tblTeamSch[[#This Row],[Home Court]]=10,0,10)))</f>
        <v>0</v>
      </c>
      <c r="W2130" s="6" t="e">
        <f>COUNTIFS(tblTeamSch[Travel Score for Game],10,tblTeamSch[Home],0,#REF!,#REF!)</f>
        <v>#REF!</v>
      </c>
      <c r="X2130" s="6" t="str">
        <f>IFERROR(INDEX(tblTeamSch[Overall Travel Score],MATCH(tblTeamSch[[#This Row],[Opponent]],tblTeamSch[Team],0)),"")</f>
        <v/>
      </c>
      <c r="Y2130" s="6" cm="1">
        <f t="array" ref="Y2130">IF(Y2129="Num",1,IF(Y2129="","",IF(Y2129+1&gt;TotalNumRegGames*2,"",Y2129+1)))</f>
        <v>2129</v>
      </c>
    </row>
    <row r="2131" spans="1:25" ht="13.35" customHeight="1" x14ac:dyDescent="0.3">
      <c r="A2131" s="6" cm="1">
        <f t="array" ref="A2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620</v>
      </c>
      <c r="B2131" s="6" cm="1">
        <f t="array" ref="B21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31" s="6">
        <f>IFERROR(INDEX([1]!tblSchedule[Week Game Scheduled],MATCH(tblTeamSch[[#This Row],[Game Num]],[1]!tblSchedule[GameNum],0)),"")</f>
        <v>8</v>
      </c>
      <c r="D2131" s="6">
        <f>IFERROR(INDEX([1]!tblSchedule[Round],MATCH(tblTeamSch[[#This Row],[Game Num]],[1]!tblSchedule[GameNum],0)),"")</f>
        <v>5</v>
      </c>
      <c r="E2131" s="6">
        <f>IFERROR(INDEX([1]!tblSchedule[Rnd Sch],MATCH(tblTeamSch[[#This Row],[Game Num]],[1]!tblSchedule[GameNum],0)),"")</f>
        <v>5</v>
      </c>
      <c r="F2131" s="6" t="str">
        <f>IFERROR(INDEX([1]!tblSchedule[DLC],MATCH(tblTeamSch[[#This Row],[Game Num]],[1]!tblSchedule[GameNum],0)),"")</f>
        <v>4B2A</v>
      </c>
      <c r="G2131" s="7" t="str">
        <f>IFERROR(INDEX([1]!tblSchedule[Facility],MATCH(tblTeamSch[[#This Row],[Game Num]],[1]!tblSchedule[GameNum],0)),"")</f>
        <v>St. Paul Gym</v>
      </c>
      <c r="H2131" s="8">
        <f>IFERROR(INDEX([1]!tblSchedule[Game Date],MATCH(tblTeamSch[[#This Row],[Game Num]],[1]!tblSchedule[GameNum],0)),"")</f>
        <v>46040</v>
      </c>
      <c r="I2131" s="9">
        <f>IFERROR(INDEX([1]!tblSchedule[Game Time],MATCH(tblTeamSch[[#This Row],[Game Num]],[1]!tblSchedule[GameNum],0)),"")</f>
        <v>0.66666666666666663</v>
      </c>
      <c r="J2131" s="10" t="str">
        <f>IFERROR(INDEX([1]!tblTeams[Organization],MATCH(tblTeamSch[[#This Row],[Team]],[1]!tblTeams[Team],0)),"")</f>
        <v>St. Paul</v>
      </c>
      <c r="K2131" s="10" t="str">
        <f>IFERROR(INDEX([1]!tblOrg[Abbr],MATCH(tblTeamSch[[#This Row],[Org]],[1]!tblOrg[Organization],0)),"")</f>
        <v>Paul</v>
      </c>
      <c r="L2131" s="10" t="str">
        <f>IFERROR(INDEX(IF(tblTeamSch[[#This Row],[1vs2]]=1,[1]!tblSchedule[Team 1 Name],[1]!tblSchedule[Team 2 Name]),MATCH(tblTeamSch[[#This Row],[Game Num]],[1]!tblSchedule[GameNum],0)),"")</f>
        <v>St. Paul BB 4B#2 Red</v>
      </c>
      <c r="M2131" s="10" t="str">
        <f>IFERROR(INDEX(IF(tblTeamSch[[#This Row],[1vs2]]=1,[1]!tblSchedule[Team 2 Name],[1]!tblSchedule[Team 1 Name]),MATCH(tblTeamSch[[#This Row],[Game Num]],[1]!tblSchedule[GameNum],0)),"")</f>
        <v>OLOL 3/4 BB #2 White</v>
      </c>
      <c r="N2131" s="6"/>
      <c r="O2131" s="6"/>
      <c r="P2131" s="6"/>
      <c r="Q2131" s="6">
        <f>INDEX([1]!tblSchedule[Home Game],MATCH(tblTeamSch[[#This Row],[Game Num]],[1]!tblSchedule[GameNum],0))</f>
        <v>1</v>
      </c>
      <c r="R2131" s="7" t="e">
        <f>IF(COUNTIFS(tblTeamSch[Team],tblTeamSch[[#This Row],[Team]],#REF!,1)&gt;1,"Y","")</f>
        <v>#REF!</v>
      </c>
      <c r="S2131" s="6">
        <f>INDEX([1]!tblLoc[Score],MATCH(INDEX([1]!tblOrg[Loc],MATCH(tblTeamSch[[#This Row],[Org]],[1]!tblOrg[Organization],0)),[1]!tblLoc[Loc],0))</f>
        <v>10</v>
      </c>
      <c r="T2131" s="6" t="e">
        <f>INDEX([1]!tblLoc[Score],MATCH(INDEX([1]!tblOrg[Loc],MATCH(#REF!,[1]!tblOrg[Abbr],0)),[1]!tblLoc[Loc],0))</f>
        <v>#REF!</v>
      </c>
      <c r="U2131" s="6">
        <f>IFERROR(INDEX([1]!tblLoc[Score],MATCH(INDEX([1]!tblOrg[Loc],MATCH(INDEX(FacList,MATCH(tblTeamSch[[#This Row],[Facility]],INDEX(FacList,,1),0),3),[1]!tblOrg[Org Num],0)),[1]!tblLoc[Loc],0)),"")</f>
        <v>10</v>
      </c>
      <c r="V2131" s="6">
        <f>IF(OR(tblTeamSch[[#This Row],[Court]]="",tblTeamSch[[#This Row],[Home]]&gt;0),0,IF(tblTeamSch[[#This Row],[Court]]&lt;10,0,IF(tblTeamSch[[#This Row],[Home Court]]=10,0,10)))</f>
        <v>0</v>
      </c>
      <c r="W2131" s="6" t="e">
        <f>COUNTIFS(tblTeamSch[Travel Score for Game],10,tblTeamSch[Home],0,#REF!,#REF!)</f>
        <v>#REF!</v>
      </c>
      <c r="X2131" s="6" t="str">
        <f>IFERROR(INDEX(tblTeamSch[Overall Travel Score],MATCH(tblTeamSch[[#This Row],[Opponent]],tblTeamSch[Team],0)),"")</f>
        <v/>
      </c>
      <c r="Y2131" s="6" cm="1">
        <f t="array" ref="Y2131">IF(Y2130="Num",1,IF(Y2130="","",IF(Y2130+1&gt;TotalNumRegGames*2,"",Y2130+1)))</f>
        <v>2130</v>
      </c>
    </row>
    <row r="2132" spans="1:25" ht="13.35" customHeight="1" x14ac:dyDescent="0.3">
      <c r="A2132" s="6" cm="1">
        <f t="array" ref="A2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626</v>
      </c>
      <c r="B2132" s="6" cm="1">
        <f t="array" ref="B21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32" s="6">
        <f>IFERROR(INDEX([1]!tblSchedule[Week Game Scheduled],MATCH(tblTeamSch[[#This Row],[Game Num]],[1]!tblSchedule[GameNum],0)),"")</f>
        <v>9</v>
      </c>
      <c r="D2132" s="6">
        <f>IFERROR(INDEX([1]!tblSchedule[Round],MATCH(tblTeamSch[[#This Row],[Game Num]],[1]!tblSchedule[GameNum],0)),"")</f>
        <v>6</v>
      </c>
      <c r="E2132" s="6">
        <f>IFERROR(INDEX([1]!tblSchedule[Rnd Sch],MATCH(tblTeamSch[[#This Row],[Game Num]],[1]!tblSchedule[GameNum],0)),"")</f>
        <v>6</v>
      </c>
      <c r="F2132" s="6" t="str">
        <f>IFERROR(INDEX([1]!tblSchedule[DLC],MATCH(tblTeamSch[[#This Row],[Game Num]],[1]!tblSchedule[GameNum],0)),"")</f>
        <v>4B2A</v>
      </c>
      <c r="G2132" s="7" t="str">
        <f>IFERROR(INDEX([1]!tblSchedule[Facility],MATCH(tblTeamSch[[#This Row],[Game Num]],[1]!tblSchedule[GameNum],0)),"")</f>
        <v>St. Paul Gym</v>
      </c>
      <c r="H2132" s="8">
        <f>IFERROR(INDEX([1]!tblSchedule[Game Date],MATCH(tblTeamSch[[#This Row],[Game Num]],[1]!tblSchedule[GameNum],0)),"")</f>
        <v>46047</v>
      </c>
      <c r="I2132" s="9">
        <f>IFERROR(INDEX([1]!tblSchedule[Game Time],MATCH(tblTeamSch[[#This Row],[Game Num]],[1]!tblSchedule[GameNum],0)),"")</f>
        <v>0.66666666666666663</v>
      </c>
      <c r="J2132" s="10" t="str">
        <f>IFERROR(INDEX([1]!tblTeams[Organization],MATCH(tblTeamSch[[#This Row],[Team]],[1]!tblTeams[Team],0)),"")</f>
        <v>St. Paul</v>
      </c>
      <c r="K2132" s="10" t="str">
        <f>IFERROR(INDEX([1]!tblOrg[Abbr],MATCH(tblTeamSch[[#This Row],[Org]],[1]!tblOrg[Organization],0)),"")</f>
        <v>Paul</v>
      </c>
      <c r="L2132" s="10" t="str">
        <f>IFERROR(INDEX(IF(tblTeamSch[[#This Row],[1vs2]]=1,[1]!tblSchedule[Team 1 Name],[1]!tblSchedule[Team 2 Name]),MATCH(tblTeamSch[[#This Row],[Game Num]],[1]!tblSchedule[GameNum],0)),"")</f>
        <v>St. Paul BB 4B#2 Red</v>
      </c>
      <c r="M2132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2132" s="6"/>
      <c r="O2132" s="6"/>
      <c r="P2132" s="6"/>
      <c r="Q2132" s="6">
        <f>INDEX([1]!tblSchedule[Home Game],MATCH(tblTeamSch[[#This Row],[Game Num]],[1]!tblSchedule[GameNum],0))</f>
        <v>1</v>
      </c>
      <c r="R2132" s="7" t="e">
        <f>IF(COUNTIFS(tblTeamSch[Team],tblTeamSch[[#This Row],[Team]],#REF!,1)&gt;1,"Y","")</f>
        <v>#REF!</v>
      </c>
      <c r="S2132" s="6">
        <f>INDEX([1]!tblLoc[Score],MATCH(INDEX([1]!tblOrg[Loc],MATCH(tblTeamSch[[#This Row],[Org]],[1]!tblOrg[Organization],0)),[1]!tblLoc[Loc],0))</f>
        <v>10</v>
      </c>
      <c r="T2132" s="6" t="e">
        <f>INDEX([1]!tblLoc[Score],MATCH(INDEX([1]!tblOrg[Loc],MATCH(#REF!,[1]!tblOrg[Abbr],0)),[1]!tblLoc[Loc],0))</f>
        <v>#REF!</v>
      </c>
      <c r="U2132" s="6">
        <f>IFERROR(INDEX([1]!tblLoc[Score],MATCH(INDEX([1]!tblOrg[Loc],MATCH(INDEX(FacList,MATCH(tblTeamSch[[#This Row],[Facility]],INDEX(FacList,,1),0),3),[1]!tblOrg[Org Num],0)),[1]!tblLoc[Loc],0)),"")</f>
        <v>10</v>
      </c>
      <c r="V2132" s="6">
        <f>IF(OR(tblTeamSch[[#This Row],[Court]]="",tblTeamSch[[#This Row],[Home]]&gt;0),0,IF(tblTeamSch[[#This Row],[Court]]&lt;10,0,IF(tblTeamSch[[#This Row],[Home Court]]=10,0,10)))</f>
        <v>0</v>
      </c>
      <c r="W2132" s="6" t="e">
        <f>COUNTIFS(tblTeamSch[Travel Score for Game],10,tblTeamSch[Home],0,#REF!,#REF!)</f>
        <v>#REF!</v>
      </c>
      <c r="X2132" s="6" t="str">
        <f>IFERROR(INDEX(tblTeamSch[Overall Travel Score],MATCH(tblTeamSch[[#This Row],[Opponent]],tblTeamSch[Team],0)),"")</f>
        <v/>
      </c>
      <c r="Y2132" s="6" cm="1">
        <f t="array" ref="Y2132">IF(Y2131="Num",1,IF(Y2131="","",IF(Y2131+1&gt;TotalNumRegGames*2,"",Y2131+1)))</f>
        <v>2131</v>
      </c>
    </row>
    <row r="2133" spans="1:25" ht="13.35" customHeight="1" x14ac:dyDescent="0.3">
      <c r="A2133" s="6" cm="1">
        <f t="array" ref="A2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635</v>
      </c>
      <c r="B2133" s="6" cm="1">
        <f t="array" ref="B21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33" s="6">
        <f>IFERROR(INDEX([1]!tblSchedule[Week Game Scheduled],MATCH(tblTeamSch[[#This Row],[Game Num]],[1]!tblSchedule[GameNum],0)),"")</f>
        <v>10</v>
      </c>
      <c r="D2133" s="6">
        <f>IFERROR(INDEX([1]!tblSchedule[Round],MATCH(tblTeamSch[[#This Row],[Game Num]],[1]!tblSchedule[GameNum],0)),"")</f>
        <v>7</v>
      </c>
      <c r="E2133" s="6">
        <f>IFERROR(INDEX([1]!tblSchedule[Rnd Sch],MATCH(tblTeamSch[[#This Row],[Game Num]],[1]!tblSchedule[GameNum],0)),"")</f>
        <v>7</v>
      </c>
      <c r="F2133" s="6" t="str">
        <f>IFERROR(INDEX([1]!tblSchedule[DLC],MATCH(tblTeamSch[[#This Row],[Game Num]],[1]!tblSchedule[GameNum],0)),"")</f>
        <v>4B2A</v>
      </c>
      <c r="G2133" s="7" t="str">
        <f>IFERROR(INDEX([1]!tblSchedule[Facility],MATCH(tblTeamSch[[#This Row],[Game Num]],[1]!tblSchedule[GameNum],0)),"")</f>
        <v>St. Paul Gym</v>
      </c>
      <c r="H2133" s="8">
        <f>IFERROR(INDEX([1]!tblSchedule[Game Date],MATCH(tblTeamSch[[#This Row],[Game Num]],[1]!tblSchedule[GameNum],0)),"")</f>
        <v>46054</v>
      </c>
      <c r="I2133" s="9">
        <f>IFERROR(INDEX([1]!tblSchedule[Game Time],MATCH(tblTeamSch[[#This Row],[Game Num]],[1]!tblSchedule[GameNum],0)),"")</f>
        <v>0.66666666666666663</v>
      </c>
      <c r="J2133" s="10" t="str">
        <f>IFERROR(INDEX([1]!tblTeams[Organization],MATCH(tblTeamSch[[#This Row],[Team]],[1]!tblTeams[Team],0)),"")</f>
        <v>St. Paul</v>
      </c>
      <c r="K2133" s="10" t="str">
        <f>IFERROR(INDEX([1]!tblOrg[Abbr],MATCH(tblTeamSch[[#This Row],[Org]],[1]!tblOrg[Organization],0)),"")</f>
        <v>Paul</v>
      </c>
      <c r="L2133" s="10" t="str">
        <f>IFERROR(INDEX(IF(tblTeamSch[[#This Row],[1vs2]]=1,[1]!tblSchedule[Team 1 Name],[1]!tblSchedule[Team 2 Name]),MATCH(tblTeamSch[[#This Row],[Game Num]],[1]!tblSchedule[GameNum],0)),"")</f>
        <v>St. Paul BB 4B#2 Red</v>
      </c>
      <c r="M2133" s="10" t="str">
        <f>IFERROR(INDEX(IF(tblTeamSch[[#This Row],[1vs2]]=1,[1]!tblSchedule[Team 2 Name],[1]!tblSchedule[Team 1 Name]),MATCH(tblTeamSch[[#This Row],[Game Num]],[1]!tblSchedule[GameNum],0)),"")</f>
        <v>OLOL 3/4  BB #2 Blue</v>
      </c>
      <c r="N2133" s="6"/>
      <c r="O2133" s="6"/>
      <c r="P2133" s="6"/>
      <c r="Q2133" s="6">
        <f>INDEX([1]!tblSchedule[Home Game],MATCH(tblTeamSch[[#This Row],[Game Num]],[1]!tblSchedule[GameNum],0))</f>
        <v>1</v>
      </c>
      <c r="R2133" s="7" t="e">
        <f>IF(COUNTIFS(tblTeamSch[Team],tblTeamSch[[#This Row],[Team]],#REF!,1)&gt;1,"Y","")</f>
        <v>#REF!</v>
      </c>
      <c r="S2133" s="6">
        <f>INDEX([1]!tblLoc[Score],MATCH(INDEX([1]!tblOrg[Loc],MATCH(tblTeamSch[[#This Row],[Org]],[1]!tblOrg[Organization],0)),[1]!tblLoc[Loc],0))</f>
        <v>10</v>
      </c>
      <c r="T2133" s="6" t="e">
        <f>INDEX([1]!tblLoc[Score],MATCH(INDEX([1]!tblOrg[Loc],MATCH(#REF!,[1]!tblOrg[Abbr],0)),[1]!tblLoc[Loc],0))</f>
        <v>#REF!</v>
      </c>
      <c r="U2133" s="6">
        <f>IFERROR(INDEX([1]!tblLoc[Score],MATCH(INDEX([1]!tblOrg[Loc],MATCH(INDEX(FacList,MATCH(tblTeamSch[[#This Row],[Facility]],INDEX(FacList,,1),0),3),[1]!tblOrg[Org Num],0)),[1]!tblLoc[Loc],0)),"")</f>
        <v>10</v>
      </c>
      <c r="V2133" s="6">
        <f>IF(OR(tblTeamSch[[#This Row],[Court]]="",tblTeamSch[[#This Row],[Home]]&gt;0),0,IF(tblTeamSch[[#This Row],[Court]]&lt;10,0,IF(tblTeamSch[[#This Row],[Home Court]]=10,0,10)))</f>
        <v>0</v>
      </c>
      <c r="W2133" s="6" t="e">
        <f>COUNTIFS(tblTeamSch[Travel Score for Game],10,tblTeamSch[Home],0,#REF!,#REF!)</f>
        <v>#REF!</v>
      </c>
      <c r="X2133" s="6" t="str">
        <f>IFERROR(INDEX(tblTeamSch[Overall Travel Score],MATCH(tblTeamSch[[#This Row],[Opponent]],tblTeamSch[Team],0)),"")</f>
        <v/>
      </c>
      <c r="Y2133" s="6" cm="1">
        <f t="array" ref="Y2133">IF(Y2132="Num",1,IF(Y2132="","",IF(Y2132+1&gt;TotalNumRegGames*2,"",Y2132+1)))</f>
        <v>2132</v>
      </c>
    </row>
    <row r="2134" spans="1:25" ht="13.35" customHeight="1" x14ac:dyDescent="0.3">
      <c r="A2134" s="6" cm="1">
        <f t="array" ref="A2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588</v>
      </c>
      <c r="B2134" s="6" cm="1">
        <f t="array" ref="B21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4" s="6">
        <f>IFERROR(INDEX([1]!tblSchedule[Week Game Scheduled],MATCH(tblTeamSch[[#This Row],[Game Num]],[1]!tblSchedule[GameNum],0)),"")</f>
        <v>50</v>
      </c>
      <c r="D2134" s="6">
        <f>IFERROR(INDEX([1]!tblSchedule[Round],MATCH(tblTeamSch[[#This Row],[Game Num]],[1]!tblSchedule[GameNum],0)),"")</f>
        <v>1</v>
      </c>
      <c r="E2134" s="6">
        <f>IFERROR(INDEX([1]!tblSchedule[Rnd Sch],MATCH(tblTeamSch[[#This Row],[Game Num]],[1]!tblSchedule[GameNum],0)),"")</f>
        <v>1</v>
      </c>
      <c r="F2134" s="6" t="str">
        <f>IFERROR(INDEX([1]!tblSchedule[DLC],MATCH(tblTeamSch[[#This Row],[Game Num]],[1]!tblSchedule[GameNum],0)),"")</f>
        <v>4B2A</v>
      </c>
      <c r="G2134" s="7" t="str">
        <f>IFERROR(INDEX([1]!tblSchedule[Facility],MATCH(tblTeamSch[[#This Row],[Game Num]],[1]!tblSchedule[GameNum],0)),"")</f>
        <v>St. John Paul II Community Center (Gym)</v>
      </c>
      <c r="H2134" s="8">
        <f>IFERROR(INDEX([1]!tblSchedule[Game Date],MATCH(tblTeamSch[[#This Row],[Game Num]],[1]!tblSchedule[GameNum],0)),"")</f>
        <v>45998</v>
      </c>
      <c r="I2134" s="9">
        <f>IFERROR(INDEX([1]!tblSchedule[Game Time],MATCH(tblTeamSch[[#This Row],[Game Num]],[1]!tblSchedule[GameNum],0)),"")</f>
        <v>0.58333333333333337</v>
      </c>
      <c r="J2134" s="10" t="str">
        <f>IFERROR(INDEX([1]!tblTeams[Organization],MATCH(tblTeamSch[[#This Row],[Team]],[1]!tblTeams[Team],0)),"")</f>
        <v>St. Paul</v>
      </c>
      <c r="K2134" s="10" t="str">
        <f>IFERROR(INDEX([1]!tblOrg[Abbr],MATCH(tblTeamSch[[#This Row],[Org]],[1]!tblOrg[Organization],0)),"")</f>
        <v>Paul</v>
      </c>
      <c r="L2134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4" s="10" t="str">
        <f>IFERROR(INDEX(IF(tblTeamSch[[#This Row],[1vs2]]=1,[1]!tblSchedule[Team 2 Name],[1]!tblSchedule[Team 1 Name]),MATCH(tblTeamSch[[#This Row],[Game Num]],[1]!tblSchedule[GameNum],0)),"")</f>
        <v>OLOL 3/4 BB #2 Black</v>
      </c>
      <c r="N2134" s="6"/>
      <c r="O2134" s="6"/>
      <c r="P2134" s="6"/>
      <c r="Q2134" s="6">
        <f>INDEX([1]!tblSchedule[Home Game],MATCH(tblTeamSch[[#This Row],[Game Num]],[1]!tblSchedule[GameNum],0))</f>
        <v>0</v>
      </c>
      <c r="R2134" s="7" t="e">
        <f>IF(COUNTIFS(tblTeamSch[Team],tblTeamSch[[#This Row],[Team]],#REF!,1)&gt;1,"Y","")</f>
        <v>#REF!</v>
      </c>
      <c r="S2134" s="6">
        <f>INDEX([1]!tblLoc[Score],MATCH(INDEX([1]!tblOrg[Loc],MATCH(tblTeamSch[[#This Row],[Org]],[1]!tblOrg[Organization],0)),[1]!tblLoc[Loc],0))</f>
        <v>10</v>
      </c>
      <c r="T2134" s="6" t="e">
        <f>INDEX([1]!tblLoc[Score],MATCH(INDEX([1]!tblOrg[Loc],MATCH(#REF!,[1]!tblOrg[Abbr],0)),[1]!tblLoc[Loc],0))</f>
        <v>#REF!</v>
      </c>
      <c r="U2134" s="6">
        <f>IFERROR(INDEX([1]!tblLoc[Score],MATCH(INDEX([1]!tblOrg[Loc],MATCH(INDEX(FacList,MATCH(tblTeamSch[[#This Row],[Facility]],INDEX(FacList,,1),0),3),[1]!tblOrg[Org Num],0)),[1]!tblLoc[Loc],0)),"")</f>
        <v>0</v>
      </c>
      <c r="V2134" s="6">
        <f>IF(OR(tblTeamSch[[#This Row],[Court]]="",tblTeamSch[[#This Row],[Home]]&gt;0),0,IF(tblTeamSch[[#This Row],[Court]]&lt;10,0,IF(tblTeamSch[[#This Row],[Home Court]]=10,0,10)))</f>
        <v>0</v>
      </c>
      <c r="W2134" s="6" t="e">
        <f>COUNTIFS(tblTeamSch[Travel Score for Game],10,tblTeamSch[Home],0,#REF!,#REF!)</f>
        <v>#REF!</v>
      </c>
      <c r="X2134" s="6" t="str">
        <f>IFERROR(INDEX(tblTeamSch[Overall Travel Score],MATCH(tblTeamSch[[#This Row],[Opponent]],tblTeamSch[Team],0)),"")</f>
        <v/>
      </c>
      <c r="Y2134" s="6" cm="1">
        <f t="array" ref="Y2134">IF(Y2133="Num",1,IF(Y2133="","",IF(Y2133+1&gt;TotalNumRegGames*2,"",Y2133+1)))</f>
        <v>2133</v>
      </c>
    </row>
    <row r="2135" spans="1:25" ht="13.35" customHeight="1" x14ac:dyDescent="0.3">
      <c r="A2135" s="6" cm="1">
        <f t="array" ref="A2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595</v>
      </c>
      <c r="B2135" s="6" cm="1">
        <f t="array" ref="B21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5" s="6">
        <f>IFERROR(INDEX([1]!tblSchedule[Week Game Scheduled],MATCH(tblTeamSch[[#This Row],[Game Num]],[1]!tblSchedule[GameNum],0)),"")</f>
        <v>51</v>
      </c>
      <c r="D2135" s="6">
        <f>IFERROR(INDEX([1]!tblSchedule[Round],MATCH(tblTeamSch[[#This Row],[Game Num]],[1]!tblSchedule[GameNum],0)),"")</f>
        <v>2</v>
      </c>
      <c r="E2135" s="6">
        <f>IFERROR(INDEX([1]!tblSchedule[Rnd Sch],MATCH(tblTeamSch[[#This Row],[Game Num]],[1]!tblSchedule[GameNum],0)),"")</f>
        <v>2</v>
      </c>
      <c r="F2135" s="6" t="str">
        <f>IFERROR(INDEX([1]!tblSchedule[DLC],MATCH(tblTeamSch[[#This Row],[Game Num]],[1]!tblSchedule[GameNum],0)),"")</f>
        <v>4B2A</v>
      </c>
      <c r="G2135" s="7" t="str">
        <f>IFERROR(INDEX([1]!tblSchedule[Facility],MATCH(tblTeamSch[[#This Row],[Game Num]],[1]!tblSchedule[GameNum],0)),"")</f>
        <v>St. Paul Gym</v>
      </c>
      <c r="H2135" s="8">
        <f>IFERROR(INDEX([1]!tblSchedule[Game Date],MATCH(tblTeamSch[[#This Row],[Game Num]],[1]!tblSchedule[GameNum],0)),"")</f>
        <v>46005</v>
      </c>
      <c r="I2135" s="9">
        <f>IFERROR(INDEX([1]!tblSchedule[Game Time],MATCH(tblTeamSch[[#This Row],[Game Num]],[1]!tblSchedule[GameNum],0)),"")</f>
        <v>0.625</v>
      </c>
      <c r="J2135" s="10" t="str">
        <f>IFERROR(INDEX([1]!tblTeams[Organization],MATCH(tblTeamSch[[#This Row],[Team]],[1]!tblTeams[Team],0)),"")</f>
        <v>St. Paul</v>
      </c>
      <c r="K2135" s="10" t="str">
        <f>IFERROR(INDEX([1]!tblOrg[Abbr],MATCH(tblTeamSch[[#This Row],[Org]],[1]!tblOrg[Organization],0)),"")</f>
        <v>Paul</v>
      </c>
      <c r="L2135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5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2135" s="6"/>
      <c r="O2135" s="6"/>
      <c r="P2135" s="6"/>
      <c r="Q2135" s="6">
        <f>INDEX([1]!tblSchedule[Home Game],MATCH(tblTeamSch[[#This Row],[Game Num]],[1]!tblSchedule[GameNum],0))</f>
        <v>1</v>
      </c>
      <c r="R2135" s="7" t="e">
        <f>IF(COUNTIFS(tblTeamSch[Team],tblTeamSch[[#This Row],[Team]],#REF!,1)&gt;1,"Y","")</f>
        <v>#REF!</v>
      </c>
      <c r="S2135" s="6">
        <f>INDEX([1]!tblLoc[Score],MATCH(INDEX([1]!tblOrg[Loc],MATCH(tblTeamSch[[#This Row],[Org]],[1]!tblOrg[Organization],0)),[1]!tblLoc[Loc],0))</f>
        <v>10</v>
      </c>
      <c r="T2135" s="6" t="e">
        <f>INDEX([1]!tblLoc[Score],MATCH(INDEX([1]!tblOrg[Loc],MATCH(#REF!,[1]!tblOrg[Abbr],0)),[1]!tblLoc[Loc],0))</f>
        <v>#REF!</v>
      </c>
      <c r="U2135" s="6">
        <f>IFERROR(INDEX([1]!tblLoc[Score],MATCH(INDEX([1]!tblOrg[Loc],MATCH(INDEX(FacList,MATCH(tblTeamSch[[#This Row],[Facility]],INDEX(FacList,,1),0),3),[1]!tblOrg[Org Num],0)),[1]!tblLoc[Loc],0)),"")</f>
        <v>10</v>
      </c>
      <c r="V2135" s="6">
        <f>IF(OR(tblTeamSch[[#This Row],[Court]]="",tblTeamSch[[#This Row],[Home]]&gt;0),0,IF(tblTeamSch[[#This Row],[Court]]&lt;10,0,IF(tblTeamSch[[#This Row],[Home Court]]=10,0,10)))</f>
        <v>0</v>
      </c>
      <c r="W2135" s="6" t="e">
        <f>COUNTIFS(tblTeamSch[Travel Score for Game],10,tblTeamSch[Home],0,#REF!,#REF!)</f>
        <v>#REF!</v>
      </c>
      <c r="X2135" s="6" t="str">
        <f>IFERROR(INDEX(tblTeamSch[Overall Travel Score],MATCH(tblTeamSch[[#This Row],[Opponent]],tblTeamSch[Team],0)),"")</f>
        <v/>
      </c>
      <c r="Y2135" s="6" cm="1">
        <f t="array" ref="Y2135">IF(Y2134="Num",1,IF(Y2134="","",IF(Y2134+1&gt;TotalNumRegGames*2,"",Y2134+1)))</f>
        <v>2134</v>
      </c>
    </row>
    <row r="2136" spans="1:25" ht="13.35" customHeight="1" x14ac:dyDescent="0.3">
      <c r="A2136" s="6" cm="1">
        <f t="array" ref="A2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602</v>
      </c>
      <c r="B2136" s="6" cm="1">
        <f t="array" ref="B21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6" s="6">
        <f>IFERROR(INDEX([1]!tblSchedule[Week Game Scheduled],MATCH(tblTeamSch[[#This Row],[Game Num]],[1]!tblSchedule[GameNum],0)),"")</f>
        <v>6</v>
      </c>
      <c r="D2136" s="6">
        <f>IFERROR(INDEX([1]!tblSchedule[Round],MATCH(tblTeamSch[[#This Row],[Game Num]],[1]!tblSchedule[GameNum],0)),"")</f>
        <v>3</v>
      </c>
      <c r="E2136" s="6">
        <f>IFERROR(INDEX([1]!tblSchedule[Rnd Sch],MATCH(tblTeamSch[[#This Row],[Game Num]],[1]!tblSchedule[GameNum],0)),"")</f>
        <v>3</v>
      </c>
      <c r="F2136" s="6" t="str">
        <f>IFERROR(INDEX([1]!tblSchedule[DLC],MATCH(tblTeamSch[[#This Row],[Game Num]],[1]!tblSchedule[GameNum],0)),"")</f>
        <v>4B2A</v>
      </c>
      <c r="G2136" s="7" t="str">
        <f>IFERROR(INDEX([1]!tblSchedule[Facility],MATCH(tblTeamSch[[#This Row],[Game Num]],[1]!tblSchedule[GameNum],0)),"")</f>
        <v>St. Paul Gym</v>
      </c>
      <c r="H2136" s="8">
        <f>IFERROR(INDEX([1]!tblSchedule[Game Date],MATCH(tblTeamSch[[#This Row],[Game Num]],[1]!tblSchedule[GameNum],0)),"")</f>
        <v>46026</v>
      </c>
      <c r="I2136" s="9">
        <f>IFERROR(INDEX([1]!tblSchedule[Game Time],MATCH(tblTeamSch[[#This Row],[Game Num]],[1]!tblSchedule[GameNum],0)),"")</f>
        <v>0.625</v>
      </c>
      <c r="J2136" s="10" t="str">
        <f>IFERROR(INDEX([1]!tblTeams[Organization],MATCH(tblTeamSch[[#This Row],[Team]],[1]!tblTeams[Team],0)),"")</f>
        <v>St. Paul</v>
      </c>
      <c r="K2136" s="10" t="str">
        <f>IFERROR(INDEX([1]!tblOrg[Abbr],MATCH(tblTeamSch[[#This Row],[Org]],[1]!tblOrg[Organization],0)),"")</f>
        <v>Paul</v>
      </c>
      <c r="L2136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6" s="10" t="str">
        <f>IFERROR(INDEX(IF(tblTeamSch[[#This Row],[1vs2]]=1,[1]!tblSchedule[Team 2 Name],[1]!tblSchedule[Team 1 Name]),MATCH(tblTeamSch[[#This Row],[Game Num]],[1]!tblSchedule[GameNum],0)),"")</f>
        <v>OLOL 3/4  BB #2 Blue</v>
      </c>
      <c r="N2136" s="6"/>
      <c r="O2136" s="6"/>
      <c r="P2136" s="6"/>
      <c r="Q2136" s="6">
        <f>INDEX([1]!tblSchedule[Home Game],MATCH(tblTeamSch[[#This Row],[Game Num]],[1]!tblSchedule[GameNum],0))</f>
        <v>1</v>
      </c>
      <c r="R2136" s="7" t="e">
        <f>IF(COUNTIFS(tblTeamSch[Team],tblTeamSch[[#This Row],[Team]],#REF!,1)&gt;1,"Y","")</f>
        <v>#REF!</v>
      </c>
      <c r="S2136" s="6">
        <f>INDEX([1]!tblLoc[Score],MATCH(INDEX([1]!tblOrg[Loc],MATCH(tblTeamSch[[#This Row],[Org]],[1]!tblOrg[Organization],0)),[1]!tblLoc[Loc],0))</f>
        <v>10</v>
      </c>
      <c r="T2136" s="6" t="e">
        <f>INDEX([1]!tblLoc[Score],MATCH(INDEX([1]!tblOrg[Loc],MATCH(#REF!,[1]!tblOrg[Abbr],0)),[1]!tblLoc[Loc],0))</f>
        <v>#REF!</v>
      </c>
      <c r="U2136" s="6">
        <f>IFERROR(INDEX([1]!tblLoc[Score],MATCH(INDEX([1]!tblOrg[Loc],MATCH(INDEX(FacList,MATCH(tblTeamSch[[#This Row],[Facility]],INDEX(FacList,,1),0),3),[1]!tblOrg[Org Num],0)),[1]!tblLoc[Loc],0)),"")</f>
        <v>10</v>
      </c>
      <c r="V2136" s="6">
        <f>IF(OR(tblTeamSch[[#This Row],[Court]]="",tblTeamSch[[#This Row],[Home]]&gt;0),0,IF(tblTeamSch[[#This Row],[Court]]&lt;10,0,IF(tblTeamSch[[#This Row],[Home Court]]=10,0,10)))</f>
        <v>0</v>
      </c>
      <c r="W2136" s="6" t="e">
        <f>COUNTIFS(tblTeamSch[Travel Score for Game],10,tblTeamSch[Home],0,#REF!,#REF!)</f>
        <v>#REF!</v>
      </c>
      <c r="X2136" s="6" t="str">
        <f>IFERROR(INDEX(tblTeamSch[Overall Travel Score],MATCH(tblTeamSch[[#This Row],[Opponent]],tblTeamSch[Team],0)),"")</f>
        <v/>
      </c>
      <c r="Y2136" s="6" cm="1">
        <f t="array" ref="Y2136">IF(Y2135="Num",1,IF(Y2135="","",IF(Y2135+1&gt;TotalNumRegGames*2,"",Y2135+1)))</f>
        <v>2135</v>
      </c>
    </row>
    <row r="2137" spans="1:25" ht="13.35" customHeight="1" x14ac:dyDescent="0.3">
      <c r="A2137" s="6" cm="1">
        <f t="array" ref="A2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609</v>
      </c>
      <c r="B2137" s="6" cm="1">
        <f t="array" ref="B21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7" s="6">
        <f>IFERROR(INDEX([1]!tblSchedule[Week Game Scheduled],MATCH(tblTeamSch[[#This Row],[Game Num]],[1]!tblSchedule[GameNum],0)),"")</f>
        <v>7</v>
      </c>
      <c r="D2137" s="6">
        <f>IFERROR(INDEX([1]!tblSchedule[Round],MATCH(tblTeamSch[[#This Row],[Game Num]],[1]!tblSchedule[GameNum],0)),"")</f>
        <v>4</v>
      </c>
      <c r="E2137" s="6">
        <f>IFERROR(INDEX([1]!tblSchedule[Rnd Sch],MATCH(tblTeamSch[[#This Row],[Game Num]],[1]!tblSchedule[GameNum],0)),"")</f>
        <v>4</v>
      </c>
      <c r="F2137" s="6" t="str">
        <f>IFERROR(INDEX([1]!tblSchedule[DLC],MATCH(tblTeamSch[[#This Row],[Game Num]],[1]!tblSchedule[GameNum],0)),"")</f>
        <v>4B2A</v>
      </c>
      <c r="G2137" s="7" t="str">
        <f>IFERROR(INDEX([1]!tblSchedule[Facility],MATCH(tblTeamSch[[#This Row],[Game Num]],[1]!tblSchedule[GameNum],0)),"")</f>
        <v>St. Paul Gym</v>
      </c>
      <c r="H2137" s="8">
        <f>IFERROR(INDEX([1]!tblSchedule[Game Date],MATCH(tblTeamSch[[#This Row],[Game Num]],[1]!tblSchedule[GameNum],0)),"")</f>
        <v>46033</v>
      </c>
      <c r="I2137" s="9">
        <f>IFERROR(INDEX([1]!tblSchedule[Game Time],MATCH(tblTeamSch[[#This Row],[Game Num]],[1]!tblSchedule[GameNum],0)),"")</f>
        <v>0.625</v>
      </c>
      <c r="J2137" s="10" t="str">
        <f>IFERROR(INDEX([1]!tblTeams[Organization],MATCH(tblTeamSch[[#This Row],[Team]],[1]!tblTeams[Team],0)),"")</f>
        <v>St. Paul</v>
      </c>
      <c r="K2137" s="10" t="str">
        <f>IFERROR(INDEX([1]!tblOrg[Abbr],MATCH(tblTeamSch[[#This Row],[Org]],[1]!tblOrg[Organization],0)),"")</f>
        <v>Paul</v>
      </c>
      <c r="L2137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7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2137" s="6"/>
      <c r="O2137" s="6"/>
      <c r="P2137" s="6"/>
      <c r="Q2137" s="6">
        <f>INDEX([1]!tblSchedule[Home Game],MATCH(tblTeamSch[[#This Row],[Game Num]],[1]!tblSchedule[GameNum],0))</f>
        <v>1</v>
      </c>
      <c r="R2137" s="7" t="e">
        <f>IF(COUNTIFS(tblTeamSch[Team],tblTeamSch[[#This Row],[Team]],#REF!,1)&gt;1,"Y","")</f>
        <v>#REF!</v>
      </c>
      <c r="S2137" s="6">
        <f>INDEX([1]!tblLoc[Score],MATCH(INDEX([1]!tblOrg[Loc],MATCH(tblTeamSch[[#This Row],[Org]],[1]!tblOrg[Organization],0)),[1]!tblLoc[Loc],0))</f>
        <v>10</v>
      </c>
      <c r="T2137" s="6" t="e">
        <f>INDEX([1]!tblLoc[Score],MATCH(INDEX([1]!tblOrg[Loc],MATCH(#REF!,[1]!tblOrg[Abbr],0)),[1]!tblLoc[Loc],0))</f>
        <v>#REF!</v>
      </c>
      <c r="U2137" s="6">
        <f>IFERROR(INDEX([1]!tblLoc[Score],MATCH(INDEX([1]!tblOrg[Loc],MATCH(INDEX(FacList,MATCH(tblTeamSch[[#This Row],[Facility]],INDEX(FacList,,1),0),3),[1]!tblOrg[Org Num],0)),[1]!tblLoc[Loc],0)),"")</f>
        <v>10</v>
      </c>
      <c r="V2137" s="6">
        <f>IF(OR(tblTeamSch[[#This Row],[Court]]="",tblTeamSch[[#This Row],[Home]]&gt;0),0,IF(tblTeamSch[[#This Row],[Court]]&lt;10,0,IF(tblTeamSch[[#This Row],[Home Court]]=10,0,10)))</f>
        <v>0</v>
      </c>
      <c r="W2137" s="6" t="e">
        <f>COUNTIFS(tblTeamSch[Travel Score for Game],10,tblTeamSch[Home],0,#REF!,#REF!)</f>
        <v>#REF!</v>
      </c>
      <c r="X2137" s="6" t="str">
        <f>IFERROR(INDEX(tblTeamSch[Overall Travel Score],MATCH(tblTeamSch[[#This Row],[Opponent]],tblTeamSch[Team],0)),"")</f>
        <v/>
      </c>
      <c r="Y2137" s="6" cm="1">
        <f t="array" ref="Y2137">IF(Y2136="Num",1,IF(Y2136="","",IF(Y2136+1&gt;TotalNumRegGames*2,"",Y2136+1)))</f>
        <v>2136</v>
      </c>
    </row>
    <row r="2138" spans="1:25" ht="13.35" customHeight="1" x14ac:dyDescent="0.3">
      <c r="A2138" s="6" cm="1">
        <f t="array" ref="A2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616</v>
      </c>
      <c r="B2138" s="6" cm="1">
        <f t="array" ref="B21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8" s="6">
        <f>IFERROR(INDEX([1]!tblSchedule[Week Game Scheduled],MATCH(tblTeamSch[[#This Row],[Game Num]],[1]!tblSchedule[GameNum],0)),"")</f>
        <v>8</v>
      </c>
      <c r="D2138" s="6">
        <f>IFERROR(INDEX([1]!tblSchedule[Round],MATCH(tblTeamSch[[#This Row],[Game Num]],[1]!tblSchedule[GameNum],0)),"")</f>
        <v>5</v>
      </c>
      <c r="E2138" s="6">
        <f>IFERROR(INDEX([1]!tblSchedule[Rnd Sch],MATCH(tblTeamSch[[#This Row],[Game Num]],[1]!tblSchedule[GameNum],0)),"")</f>
        <v>5</v>
      </c>
      <c r="F2138" s="6" t="str">
        <f>IFERROR(INDEX([1]!tblSchedule[DLC],MATCH(tblTeamSch[[#This Row],[Game Num]],[1]!tblSchedule[GameNum],0)),"")</f>
        <v>4B2A</v>
      </c>
      <c r="G2138" s="7" t="str">
        <f>IFERROR(INDEX([1]!tblSchedule[Facility],MATCH(tblTeamSch[[#This Row],[Game Num]],[1]!tblSchedule[GameNum],0)),"")</f>
        <v>St. Paul Gym</v>
      </c>
      <c r="H2138" s="8">
        <f>IFERROR(INDEX([1]!tblSchedule[Game Date],MATCH(tblTeamSch[[#This Row],[Game Num]],[1]!tblSchedule[GameNum],0)),"")</f>
        <v>46040</v>
      </c>
      <c r="I2138" s="9">
        <f>IFERROR(INDEX([1]!tblSchedule[Game Time],MATCH(tblTeamSch[[#This Row],[Game Num]],[1]!tblSchedule[GameNum],0)),"")</f>
        <v>0.625</v>
      </c>
      <c r="J2138" s="10" t="str">
        <f>IFERROR(INDEX([1]!tblTeams[Organization],MATCH(tblTeamSch[[#This Row],[Team]],[1]!tblTeams[Team],0)),"")</f>
        <v>St. Paul</v>
      </c>
      <c r="K2138" s="10" t="str">
        <f>IFERROR(INDEX([1]!tblOrg[Abbr],MATCH(tblTeamSch[[#This Row],[Org]],[1]!tblOrg[Organization],0)),"")</f>
        <v>Paul</v>
      </c>
      <c r="L2138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8" s="10" t="str">
        <f>IFERROR(INDEX(IF(tblTeamSch[[#This Row],[1vs2]]=1,[1]!tblSchedule[Team 2 Name],[1]!tblSchedule[Team 1 Name]),MATCH(tblTeamSch[[#This Row],[Game Num]],[1]!tblSchedule[GameNum],0)),"")</f>
        <v>Ascension BB 4B#2</v>
      </c>
      <c r="N2138" s="6"/>
      <c r="O2138" s="6"/>
      <c r="P2138" s="6"/>
      <c r="Q2138" s="6">
        <f>INDEX([1]!tblSchedule[Home Game],MATCH(tblTeamSch[[#This Row],[Game Num]],[1]!tblSchedule[GameNum],0))</f>
        <v>1</v>
      </c>
      <c r="R2138" s="7" t="e">
        <f>IF(COUNTIFS(tblTeamSch[Team],tblTeamSch[[#This Row],[Team]],#REF!,1)&gt;1,"Y","")</f>
        <v>#REF!</v>
      </c>
      <c r="S2138" s="6">
        <f>INDEX([1]!tblLoc[Score],MATCH(INDEX([1]!tblOrg[Loc],MATCH(tblTeamSch[[#This Row],[Org]],[1]!tblOrg[Organization],0)),[1]!tblLoc[Loc],0))</f>
        <v>10</v>
      </c>
      <c r="T2138" s="6" t="e">
        <f>INDEX([1]!tblLoc[Score],MATCH(INDEX([1]!tblOrg[Loc],MATCH(#REF!,[1]!tblOrg[Abbr],0)),[1]!tblLoc[Loc],0))</f>
        <v>#REF!</v>
      </c>
      <c r="U2138" s="6">
        <f>IFERROR(INDEX([1]!tblLoc[Score],MATCH(INDEX([1]!tblOrg[Loc],MATCH(INDEX(FacList,MATCH(tblTeamSch[[#This Row],[Facility]],INDEX(FacList,,1),0),3),[1]!tblOrg[Org Num],0)),[1]!tblLoc[Loc],0)),"")</f>
        <v>10</v>
      </c>
      <c r="V2138" s="6">
        <f>IF(OR(tblTeamSch[[#This Row],[Court]]="",tblTeamSch[[#This Row],[Home]]&gt;0),0,IF(tblTeamSch[[#This Row],[Court]]&lt;10,0,IF(tblTeamSch[[#This Row],[Home Court]]=10,0,10)))</f>
        <v>0</v>
      </c>
      <c r="W2138" s="6" t="e">
        <f>COUNTIFS(tblTeamSch[Travel Score for Game],10,tblTeamSch[Home],0,#REF!,#REF!)</f>
        <v>#REF!</v>
      </c>
      <c r="X2138" s="6" t="str">
        <f>IFERROR(INDEX(tblTeamSch[Overall Travel Score],MATCH(tblTeamSch[[#This Row],[Opponent]],tblTeamSch[Team],0)),"")</f>
        <v/>
      </c>
      <c r="Y2138" s="6" cm="1">
        <f t="array" ref="Y2138">IF(Y2137="Num",1,IF(Y2137="","",IF(Y2137+1&gt;TotalNumRegGames*2,"",Y2137+1)))</f>
        <v>2137</v>
      </c>
    </row>
    <row r="2139" spans="1:25" ht="13.35" customHeight="1" x14ac:dyDescent="0.3">
      <c r="A2139" s="6" cm="1">
        <f t="array" ref="A2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623</v>
      </c>
      <c r="B2139" s="6" cm="1">
        <f t="array" ref="B21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39" s="6">
        <f>IFERROR(INDEX([1]!tblSchedule[Week Game Scheduled],MATCH(tblTeamSch[[#This Row],[Game Num]],[1]!tblSchedule[GameNum],0)),"")</f>
        <v>9</v>
      </c>
      <c r="D2139" s="6">
        <f>IFERROR(INDEX([1]!tblSchedule[Round],MATCH(tblTeamSch[[#This Row],[Game Num]],[1]!tblSchedule[GameNum],0)),"")</f>
        <v>6</v>
      </c>
      <c r="E2139" s="6">
        <f>IFERROR(INDEX([1]!tblSchedule[Rnd Sch],MATCH(tblTeamSch[[#This Row],[Game Num]],[1]!tblSchedule[GameNum],0)),"")</f>
        <v>6</v>
      </c>
      <c r="F2139" s="6" t="str">
        <f>IFERROR(INDEX([1]!tblSchedule[DLC],MATCH(tblTeamSch[[#This Row],[Game Num]],[1]!tblSchedule[GameNum],0)),"")</f>
        <v>4B2A</v>
      </c>
      <c r="G2139" s="7" t="str">
        <f>IFERROR(INDEX([1]!tblSchedule[Facility],MATCH(tblTeamSch[[#This Row],[Game Num]],[1]!tblSchedule[GameNum],0)),"")</f>
        <v>St. Paul Gym</v>
      </c>
      <c r="H2139" s="8">
        <f>IFERROR(INDEX([1]!tblSchedule[Game Date],MATCH(tblTeamSch[[#This Row],[Game Num]],[1]!tblSchedule[GameNum],0)),"")</f>
        <v>46047</v>
      </c>
      <c r="I2139" s="9">
        <f>IFERROR(INDEX([1]!tblSchedule[Game Time],MATCH(tblTeamSch[[#This Row],[Game Num]],[1]!tblSchedule[GameNum],0)),"")</f>
        <v>0.625</v>
      </c>
      <c r="J2139" s="10" t="str">
        <f>IFERROR(INDEX([1]!tblTeams[Organization],MATCH(tblTeamSch[[#This Row],[Team]],[1]!tblTeams[Team],0)),"")</f>
        <v>St. Paul</v>
      </c>
      <c r="K2139" s="10" t="str">
        <f>IFERROR(INDEX([1]!tblOrg[Abbr],MATCH(tblTeamSch[[#This Row],[Org]],[1]!tblOrg[Organization],0)),"")</f>
        <v>Paul</v>
      </c>
      <c r="L2139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39" s="10" t="str">
        <f>IFERROR(INDEX(IF(tblTeamSch[[#This Row],[1vs2]]=1,[1]!tblSchedule[Team 2 Name],[1]!tblSchedule[Team 1 Name]),MATCH(tblTeamSch[[#This Row],[Game Num]],[1]!tblSchedule[GameNum],0)),"")</f>
        <v>St Stephen Martyr BB 4b#2</v>
      </c>
      <c r="N2139" s="6"/>
      <c r="O2139" s="6"/>
      <c r="P2139" s="6"/>
      <c r="Q2139" s="6">
        <f>INDEX([1]!tblSchedule[Home Game],MATCH(tblTeamSch[[#This Row],[Game Num]],[1]!tblSchedule[GameNum],0))</f>
        <v>1</v>
      </c>
      <c r="R2139" s="7" t="e">
        <f>IF(COUNTIFS(tblTeamSch[Team],tblTeamSch[[#This Row],[Team]],#REF!,1)&gt;1,"Y","")</f>
        <v>#REF!</v>
      </c>
      <c r="S2139" s="6">
        <f>INDEX([1]!tblLoc[Score],MATCH(INDEX([1]!tblOrg[Loc],MATCH(tblTeamSch[[#This Row],[Org]],[1]!tblOrg[Organization],0)),[1]!tblLoc[Loc],0))</f>
        <v>10</v>
      </c>
      <c r="T2139" s="6" t="e">
        <f>INDEX([1]!tblLoc[Score],MATCH(INDEX([1]!tblOrg[Loc],MATCH(#REF!,[1]!tblOrg[Abbr],0)),[1]!tblLoc[Loc],0))</f>
        <v>#REF!</v>
      </c>
      <c r="U2139" s="6">
        <f>IFERROR(INDEX([1]!tblLoc[Score],MATCH(INDEX([1]!tblOrg[Loc],MATCH(INDEX(FacList,MATCH(tblTeamSch[[#This Row],[Facility]],INDEX(FacList,,1),0),3),[1]!tblOrg[Org Num],0)),[1]!tblLoc[Loc],0)),"")</f>
        <v>10</v>
      </c>
      <c r="V2139" s="6">
        <f>IF(OR(tblTeamSch[[#This Row],[Court]]="",tblTeamSch[[#This Row],[Home]]&gt;0),0,IF(tblTeamSch[[#This Row],[Court]]&lt;10,0,IF(tblTeamSch[[#This Row],[Home Court]]=10,0,10)))</f>
        <v>0</v>
      </c>
      <c r="W2139" s="6" t="e">
        <f>COUNTIFS(tblTeamSch[Travel Score for Game],10,tblTeamSch[Home],0,#REF!,#REF!)</f>
        <v>#REF!</v>
      </c>
      <c r="X2139" s="6" t="str">
        <f>IFERROR(INDEX(tblTeamSch[Overall Travel Score],MATCH(tblTeamSch[[#This Row],[Opponent]],tblTeamSch[Team],0)),"")</f>
        <v/>
      </c>
      <c r="Y2139" s="6" cm="1">
        <f t="array" ref="Y2139">IF(Y2138="Num",1,IF(Y2138="","",IF(Y2138+1&gt;TotalNumRegGames*2,"",Y2138+1)))</f>
        <v>2138</v>
      </c>
    </row>
    <row r="2140" spans="1:25" ht="13.35" customHeight="1" x14ac:dyDescent="0.3">
      <c r="A2140" s="6" cm="1">
        <f t="array" ref="A2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630</v>
      </c>
      <c r="B2140" s="6" cm="1">
        <f t="array" ref="B21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0" s="6">
        <f>IFERROR(INDEX([1]!tblSchedule[Week Game Scheduled],MATCH(tblTeamSch[[#This Row],[Game Num]],[1]!tblSchedule[GameNum],0)),"")</f>
        <v>10</v>
      </c>
      <c r="D2140" s="6">
        <f>IFERROR(INDEX([1]!tblSchedule[Round],MATCH(tblTeamSch[[#This Row],[Game Num]],[1]!tblSchedule[GameNum],0)),"")</f>
        <v>7</v>
      </c>
      <c r="E2140" s="6">
        <f>IFERROR(INDEX([1]!tblSchedule[Rnd Sch],MATCH(tblTeamSch[[#This Row],[Game Num]],[1]!tblSchedule[GameNum],0)),"")</f>
        <v>7</v>
      </c>
      <c r="F2140" s="6" t="str">
        <f>IFERROR(INDEX([1]!tblSchedule[DLC],MATCH(tblTeamSch[[#This Row],[Game Num]],[1]!tblSchedule[GameNum],0)),"")</f>
        <v>4B2A</v>
      </c>
      <c r="G2140" s="7" t="str">
        <f>IFERROR(INDEX([1]!tblSchedule[Facility],MATCH(tblTeamSch[[#This Row],[Game Num]],[1]!tblSchedule[GameNum],0)),"")</f>
        <v>St. Paul Gym</v>
      </c>
      <c r="H2140" s="8">
        <f>IFERROR(INDEX([1]!tblSchedule[Game Date],MATCH(tblTeamSch[[#This Row],[Game Num]],[1]!tblSchedule[GameNum],0)),"")</f>
        <v>46054</v>
      </c>
      <c r="I2140" s="9">
        <f>IFERROR(INDEX([1]!tblSchedule[Game Time],MATCH(tblTeamSch[[#This Row],[Game Num]],[1]!tblSchedule[GameNum],0)),"")</f>
        <v>0.625</v>
      </c>
      <c r="J2140" s="10" t="str">
        <f>IFERROR(INDEX([1]!tblTeams[Organization],MATCH(tblTeamSch[[#This Row],[Team]],[1]!tblTeams[Team],0)),"")</f>
        <v>St. Paul</v>
      </c>
      <c r="K2140" s="10" t="str">
        <f>IFERROR(INDEX([1]!tblOrg[Abbr],MATCH(tblTeamSch[[#This Row],[Org]],[1]!tblOrg[Organization],0)),"")</f>
        <v>Paul</v>
      </c>
      <c r="L2140" s="10" t="str">
        <f>IFERROR(INDEX(IF(tblTeamSch[[#This Row],[1vs2]]=1,[1]!tblSchedule[Team 1 Name],[1]!tblSchedule[Team 2 Name]),MATCH(tblTeamSch[[#This Row],[Game Num]],[1]!tblSchedule[GameNum],0)),"")</f>
        <v>St. Paul BB 4B#2 White</v>
      </c>
      <c r="M2140" s="10" t="str">
        <f>IFERROR(INDEX(IF(tblTeamSch[[#This Row],[1vs2]]=1,[1]!tblSchedule[Team 2 Name],[1]!tblSchedule[Team 1 Name]),MATCH(tblTeamSch[[#This Row],[Game Num]],[1]!tblSchedule[GameNum],0)),"")</f>
        <v>OLOL 3/4 BB #2 White</v>
      </c>
      <c r="N2140" s="6"/>
      <c r="O2140" s="6"/>
      <c r="P2140" s="6"/>
      <c r="Q2140" s="6">
        <f>INDEX([1]!tblSchedule[Home Game],MATCH(tblTeamSch[[#This Row],[Game Num]],[1]!tblSchedule[GameNum],0))</f>
        <v>1</v>
      </c>
      <c r="R2140" s="7" t="e">
        <f>IF(COUNTIFS(tblTeamSch[Team],tblTeamSch[[#This Row],[Team]],#REF!,1)&gt;1,"Y","")</f>
        <v>#REF!</v>
      </c>
      <c r="S2140" s="6">
        <f>INDEX([1]!tblLoc[Score],MATCH(INDEX([1]!tblOrg[Loc],MATCH(tblTeamSch[[#This Row],[Org]],[1]!tblOrg[Organization],0)),[1]!tblLoc[Loc],0))</f>
        <v>10</v>
      </c>
      <c r="T2140" s="6" t="e">
        <f>INDEX([1]!tblLoc[Score],MATCH(INDEX([1]!tblOrg[Loc],MATCH(#REF!,[1]!tblOrg[Abbr],0)),[1]!tblLoc[Loc],0))</f>
        <v>#REF!</v>
      </c>
      <c r="U2140" s="6">
        <f>IFERROR(INDEX([1]!tblLoc[Score],MATCH(INDEX([1]!tblOrg[Loc],MATCH(INDEX(FacList,MATCH(tblTeamSch[[#This Row],[Facility]],INDEX(FacList,,1),0),3),[1]!tblOrg[Org Num],0)),[1]!tblLoc[Loc],0)),"")</f>
        <v>10</v>
      </c>
      <c r="V2140" s="6">
        <f>IF(OR(tblTeamSch[[#This Row],[Court]]="",tblTeamSch[[#This Row],[Home]]&gt;0),0,IF(tblTeamSch[[#This Row],[Court]]&lt;10,0,IF(tblTeamSch[[#This Row],[Home Court]]=10,0,10)))</f>
        <v>0</v>
      </c>
      <c r="W2140" s="6" t="e">
        <f>COUNTIFS(tblTeamSch[Travel Score for Game],10,tblTeamSch[Home],0,#REF!,#REF!)</f>
        <v>#REF!</v>
      </c>
      <c r="X2140" s="6" t="str">
        <f>IFERROR(INDEX(tblTeamSch[Overall Travel Score],MATCH(tblTeamSch[[#This Row],[Opponent]],tblTeamSch[Team],0)),"")</f>
        <v/>
      </c>
      <c r="Y2140" s="6" cm="1">
        <f t="array" ref="Y2140">IF(Y2139="Num",1,IF(Y2139="","",IF(Y2139+1&gt;TotalNumRegGames*2,"",Y2139+1)))</f>
        <v>2139</v>
      </c>
    </row>
    <row r="2141" spans="1:25" ht="13.35" customHeight="1" x14ac:dyDescent="0.3">
      <c r="A2141" s="6" cm="1">
        <f t="array" ref="A2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1048</v>
      </c>
      <c r="B2141" s="6" cm="1">
        <f t="array" ref="B21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1" s="6">
        <f>IFERROR(INDEX([1]!tblSchedule[Week Game Scheduled],MATCH(tblTeamSch[[#This Row],[Game Num]],[1]!tblSchedule[GameNum],0)),"")</f>
        <v>49</v>
      </c>
      <c r="D2141" s="6">
        <f>IFERROR(INDEX([1]!tblSchedule[Round],MATCH(tblTeamSch[[#This Row],[Game Num]],[1]!tblSchedule[GameNum],0)),"")</f>
        <v>1</v>
      </c>
      <c r="E2141" s="6">
        <f>IFERROR(INDEX([1]!tblSchedule[Rnd Sch],MATCH(tblTeamSch[[#This Row],[Game Num]],[1]!tblSchedule[GameNum],0)),"")</f>
        <v>1</v>
      </c>
      <c r="F2141" s="6" t="str">
        <f>IFERROR(INDEX([1]!tblSchedule[DLC],MATCH(tblTeamSch[[#This Row],[Game Num]],[1]!tblSchedule[GameNum],0)),"")</f>
        <v>4G1A</v>
      </c>
      <c r="G2141" s="7" t="str">
        <f>IFERROR(INDEX([1]!tblSchedule[Facility],MATCH(tblTeamSch[[#This Row],[Game Num]],[1]!tblSchedule[GameNum],0)),"")</f>
        <v>St. Athanasius Hornets Nest (gym)</v>
      </c>
      <c r="H2141" s="8">
        <f>IFERROR(INDEX([1]!tblSchedule[Game Date],MATCH(tblTeamSch[[#This Row],[Game Num]],[1]!tblSchedule[GameNum],0)),"")</f>
        <v>45997</v>
      </c>
      <c r="I2141" s="9">
        <f>IFERROR(INDEX([1]!tblSchedule[Game Time],MATCH(tblTeamSch[[#This Row],[Game Num]],[1]!tblSchedule[GameNum],0)),"")</f>
        <v>0.5</v>
      </c>
      <c r="J2141" s="10" t="str">
        <f>IFERROR(INDEX([1]!tblTeams[Organization],MATCH(tblTeamSch[[#This Row],[Team]],[1]!tblTeams[Team],0)),"")</f>
        <v>St. Paul</v>
      </c>
      <c r="K2141" s="10" t="str">
        <f>IFERROR(INDEX([1]!tblOrg[Abbr],MATCH(tblTeamSch[[#This Row],[Org]],[1]!tblOrg[Organization],0)),"")</f>
        <v>Paul</v>
      </c>
      <c r="L2141" s="10" t="str">
        <f>IFERROR(INDEX(IF(tblTeamSch[[#This Row],[1vs2]]=1,[1]!tblSchedule[Team 1 Name],[1]!tblSchedule[Team 2 Name]),MATCH(tblTeamSch[[#This Row],[Game Num]],[1]!tblSchedule[GameNum],0)),"")</f>
        <v>St Paul BB 4G#1</v>
      </c>
      <c r="M2141" s="10" t="str">
        <f>IFERROR(INDEX(IF(tblTeamSch[[#This Row],[1vs2]]=1,[1]!tblSchedule[Team 2 Name],[1]!tblSchedule[Team 1 Name]),MATCH(tblTeamSch[[#This Row],[Game Num]],[1]!tblSchedule[GameNum],0)),"")</f>
        <v>St Martha Basketball 4G#1</v>
      </c>
      <c r="N2141" s="6"/>
      <c r="O2141" s="6"/>
      <c r="P2141" s="6"/>
      <c r="Q2141" s="6">
        <f>INDEX([1]!tblSchedule[Home Game],MATCH(tblTeamSch[[#This Row],[Game Num]],[1]!tblSchedule[GameNum],0))</f>
        <v>0</v>
      </c>
      <c r="R2141" s="7" t="e">
        <f>IF(COUNTIFS(tblTeamSch[Team],tblTeamSch[[#This Row],[Team]],#REF!,1)&gt;1,"Y","")</f>
        <v>#REF!</v>
      </c>
      <c r="S2141" s="6">
        <f>INDEX([1]!tblLoc[Score],MATCH(INDEX([1]!tblOrg[Loc],MATCH(tblTeamSch[[#This Row],[Org]],[1]!tblOrg[Organization],0)),[1]!tblLoc[Loc],0))</f>
        <v>10</v>
      </c>
      <c r="T2141" s="6" t="e">
        <f>INDEX([1]!tblLoc[Score],MATCH(INDEX([1]!tblOrg[Loc],MATCH(#REF!,[1]!tblOrg[Abbr],0)),[1]!tblLoc[Loc],0))</f>
        <v>#REF!</v>
      </c>
      <c r="U2141" s="6">
        <f>IFERROR(INDEX([1]!tblLoc[Score],MATCH(INDEX([1]!tblOrg[Loc],MATCH(INDEX(FacList,MATCH(tblTeamSch[[#This Row],[Facility]],INDEX(FacList,,1),0),3),[1]!tblOrg[Org Num],0)),[1]!tblLoc[Loc],0)),"")</f>
        <v>7</v>
      </c>
      <c r="V2141" s="6">
        <f>IF(OR(tblTeamSch[[#This Row],[Court]]="",tblTeamSch[[#This Row],[Home]]&gt;0),0,IF(tblTeamSch[[#This Row],[Court]]&lt;10,0,IF(tblTeamSch[[#This Row],[Home Court]]=10,0,10)))</f>
        <v>0</v>
      </c>
      <c r="W2141" s="6" t="e">
        <f>COUNTIFS(tblTeamSch[Travel Score for Game],10,tblTeamSch[Home],0,#REF!,#REF!)</f>
        <v>#REF!</v>
      </c>
      <c r="X2141" s="6" t="str">
        <f>IFERROR(INDEX(tblTeamSch[Overall Travel Score],MATCH(tblTeamSch[[#This Row],[Opponent]],tblTeamSch[Team],0)),"")</f>
        <v/>
      </c>
      <c r="Y2141" s="6" cm="1">
        <f t="array" ref="Y2141">IF(Y2140="Num",1,IF(Y2140="","",IF(Y2140+1&gt;TotalNumRegGames*2,"",Y2140+1)))</f>
        <v>2140</v>
      </c>
    </row>
    <row r="2142" spans="1:25" ht="13.35" customHeight="1" x14ac:dyDescent="0.3">
      <c r="A2142" s="6" cm="1">
        <f t="array" ref="A2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1052</v>
      </c>
      <c r="B2142" s="6" cm="1">
        <f t="array" ref="B21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42" s="6">
        <f>IFERROR(INDEX([1]!tblSchedule[Week Game Scheduled],MATCH(tblTeamSch[[#This Row],[Game Num]],[1]!tblSchedule[GameNum],0)),"")</f>
        <v>50</v>
      </c>
      <c r="D2142" s="6">
        <f>IFERROR(INDEX([1]!tblSchedule[Round],MATCH(tblTeamSch[[#This Row],[Game Num]],[1]!tblSchedule[GameNum],0)),"")</f>
        <v>2</v>
      </c>
      <c r="E2142" s="6">
        <f>IFERROR(INDEX([1]!tblSchedule[Rnd Sch],MATCH(tblTeamSch[[#This Row],[Game Num]],[1]!tblSchedule[GameNum],0)),"")</f>
        <v>2</v>
      </c>
      <c r="F2142" s="6" t="str">
        <f>IFERROR(INDEX([1]!tblSchedule[DLC],MATCH(tblTeamSch[[#This Row],[Game Num]],[1]!tblSchedule[GameNum],0)),"")</f>
        <v>4G1A</v>
      </c>
      <c r="G2142" s="7" t="str">
        <f>IFERROR(INDEX([1]!tblSchedule[Facility],MATCH(tblTeamSch[[#This Row],[Game Num]],[1]!tblSchedule[GameNum],0)),"")</f>
        <v>St. Aloysius</v>
      </c>
      <c r="H2142" s="8">
        <f>IFERROR(INDEX([1]!tblSchedule[Game Date],MATCH(tblTeamSch[[#This Row],[Game Num]],[1]!tblSchedule[GameNum],0)),"")</f>
        <v>46004</v>
      </c>
      <c r="I2142" s="9">
        <f>IFERROR(INDEX([1]!tblSchedule[Game Time],MATCH(tblTeamSch[[#This Row],[Game Num]],[1]!tblSchedule[GameNum],0)),"")</f>
        <v>0.45833333333333331</v>
      </c>
      <c r="J2142" s="10" t="str">
        <f>IFERROR(INDEX([1]!tblTeams[Organization],MATCH(tblTeamSch[[#This Row],[Team]],[1]!tblTeams[Team],0)),"")</f>
        <v>St. Paul</v>
      </c>
      <c r="K2142" s="10" t="str">
        <f>IFERROR(INDEX([1]!tblOrg[Abbr],MATCH(tblTeamSch[[#This Row],[Org]],[1]!tblOrg[Organization],0)),"")</f>
        <v>Paul</v>
      </c>
      <c r="L2142" s="10" t="str">
        <f>IFERROR(INDEX(IF(tblTeamSch[[#This Row],[1vs2]]=1,[1]!tblSchedule[Team 1 Name],[1]!tblSchedule[Team 2 Name]),MATCH(tblTeamSch[[#This Row],[Game Num]],[1]!tblSchedule[GameNum],0)),"")</f>
        <v>St Paul BB 4G#1</v>
      </c>
      <c r="M2142" s="10" t="str">
        <f>IFERROR(INDEX(IF(tblTeamSch[[#This Row],[1vs2]]=1,[1]!tblSchedule[Team 2 Name],[1]!tblSchedule[Team 1 Name]),MATCH(tblTeamSch[[#This Row],[Game Num]],[1]!tblSchedule[GameNum],0)),"")</f>
        <v>St. Aloysius BB-4G Girls#1</v>
      </c>
      <c r="N2142" s="6"/>
      <c r="O2142" s="6"/>
      <c r="P2142" s="6"/>
      <c r="Q2142" s="6">
        <f>INDEX([1]!tblSchedule[Home Game],MATCH(tblTeamSch[[#This Row],[Game Num]],[1]!tblSchedule[GameNum],0))</f>
        <v>1</v>
      </c>
      <c r="R2142" s="7" t="e">
        <f>IF(COUNTIFS(tblTeamSch[Team],tblTeamSch[[#This Row],[Team]],#REF!,1)&gt;1,"Y","")</f>
        <v>#REF!</v>
      </c>
      <c r="S2142" s="6">
        <f>INDEX([1]!tblLoc[Score],MATCH(INDEX([1]!tblOrg[Loc],MATCH(tblTeamSch[[#This Row],[Org]],[1]!tblOrg[Organization],0)),[1]!tblLoc[Loc],0))</f>
        <v>10</v>
      </c>
      <c r="T2142" s="6" t="e">
        <f>INDEX([1]!tblLoc[Score],MATCH(INDEX([1]!tblOrg[Loc],MATCH(#REF!,[1]!tblOrg[Abbr],0)),[1]!tblLoc[Loc],0))</f>
        <v>#REF!</v>
      </c>
      <c r="U2142" s="6">
        <f>IFERROR(INDEX([1]!tblLoc[Score],MATCH(INDEX([1]!tblOrg[Loc],MATCH(INDEX(FacList,MATCH(tblTeamSch[[#This Row],[Facility]],INDEX(FacList,,1),0),3),[1]!tblOrg[Org Num],0)),[1]!tblLoc[Loc],0)),"")</f>
        <v>4</v>
      </c>
      <c r="V2142" s="6">
        <f>IF(OR(tblTeamSch[[#This Row],[Court]]="",tblTeamSch[[#This Row],[Home]]&gt;0),0,IF(tblTeamSch[[#This Row],[Court]]&lt;10,0,IF(tblTeamSch[[#This Row],[Home Court]]=10,0,10)))</f>
        <v>0</v>
      </c>
      <c r="W2142" s="6" t="e">
        <f>COUNTIFS(tblTeamSch[Travel Score for Game],10,tblTeamSch[Home],0,#REF!,#REF!)</f>
        <v>#REF!</v>
      </c>
      <c r="X2142" s="6" t="str">
        <f>IFERROR(INDEX(tblTeamSch[Overall Travel Score],MATCH(tblTeamSch[[#This Row],[Opponent]],tblTeamSch[Team],0)),"")</f>
        <v/>
      </c>
      <c r="Y2142" s="6" cm="1">
        <f t="array" ref="Y2142">IF(Y2141="Num",1,IF(Y2141="","",IF(Y2141+1&gt;TotalNumRegGames*2,"",Y2141+1)))</f>
        <v>2141</v>
      </c>
    </row>
    <row r="2143" spans="1:25" ht="13.35" customHeight="1" x14ac:dyDescent="0.3">
      <c r="A2143" s="6" cm="1">
        <f t="array" ref="A2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1058</v>
      </c>
      <c r="B2143" s="6" cm="1">
        <f t="array" ref="B21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43" s="6">
        <f>IFERROR(INDEX([1]!tblSchedule[Week Game Scheduled],MATCH(tblTeamSch[[#This Row],[Game Num]],[1]!tblSchedule[GameNum],0)),"")</f>
        <v>5</v>
      </c>
      <c r="D2143" s="6">
        <f>IFERROR(INDEX([1]!tblSchedule[Round],MATCH(tblTeamSch[[#This Row],[Game Num]],[1]!tblSchedule[GameNum],0)),"")</f>
        <v>3</v>
      </c>
      <c r="E2143" s="6">
        <f>IFERROR(INDEX([1]!tblSchedule[Rnd Sch],MATCH(tblTeamSch[[#This Row],[Game Num]],[1]!tblSchedule[GameNum],0)),"")</f>
        <v>3</v>
      </c>
      <c r="F2143" s="6" t="str">
        <f>IFERROR(INDEX([1]!tblSchedule[DLC],MATCH(tblTeamSch[[#This Row],[Game Num]],[1]!tblSchedule[GameNum],0)),"")</f>
        <v>4G1A</v>
      </c>
      <c r="G2143" s="7" t="str">
        <f>IFERROR(INDEX([1]!tblSchedule[Facility],MATCH(tblTeamSch[[#This Row],[Game Num]],[1]!tblSchedule[GameNum],0)),"")</f>
        <v>Ascension Gym</v>
      </c>
      <c r="H2143" s="8">
        <f>IFERROR(INDEX([1]!tblSchedule[Game Date],MATCH(tblTeamSch[[#This Row],[Game Num]],[1]!tblSchedule[GameNum],0)),"")</f>
        <v>46025</v>
      </c>
      <c r="I2143" s="9">
        <f>IFERROR(INDEX([1]!tblSchedule[Game Time],MATCH(tblTeamSch[[#This Row],[Game Num]],[1]!tblSchedule[GameNum],0)),"")</f>
        <v>0.54166666666666663</v>
      </c>
      <c r="J2143" s="10" t="str">
        <f>IFERROR(INDEX([1]!tblTeams[Organization],MATCH(tblTeamSch[[#This Row],[Team]],[1]!tblTeams[Team],0)),"")</f>
        <v>St. Paul</v>
      </c>
      <c r="K2143" s="10" t="str">
        <f>IFERROR(INDEX([1]!tblOrg[Abbr],MATCH(tblTeamSch[[#This Row],[Org]],[1]!tblOrg[Organization],0)),"")</f>
        <v>Paul</v>
      </c>
      <c r="L2143" s="10" t="str">
        <f>IFERROR(INDEX(IF(tblTeamSch[[#This Row],[1vs2]]=1,[1]!tblSchedule[Team 1 Name],[1]!tblSchedule[Team 2 Name]),MATCH(tblTeamSch[[#This Row],[Game Num]],[1]!tblSchedule[GameNum],0)),"")</f>
        <v>St Paul BB 4G#1</v>
      </c>
      <c r="M2143" s="10" t="str">
        <f>IFERROR(INDEX(IF(tblTeamSch[[#This Row],[1vs2]]=1,[1]!tblSchedule[Team 2 Name],[1]!tblSchedule[Team 1 Name]),MATCH(tblTeamSch[[#This Row],[Game Num]],[1]!tblSchedule[GameNum],0)),"")</f>
        <v>Ascension BB 4G#1</v>
      </c>
      <c r="N2143" s="6"/>
      <c r="O2143" s="6"/>
      <c r="P2143" s="6"/>
      <c r="Q2143" s="6">
        <f>INDEX([1]!tblSchedule[Home Game],MATCH(tblTeamSch[[#This Row],[Game Num]],[1]!tblSchedule[GameNum],0))</f>
        <v>1</v>
      </c>
      <c r="R2143" s="7" t="e">
        <f>IF(COUNTIFS(tblTeamSch[Team],tblTeamSch[[#This Row],[Team]],#REF!,1)&gt;1,"Y","")</f>
        <v>#REF!</v>
      </c>
      <c r="S2143" s="6">
        <f>INDEX([1]!tblLoc[Score],MATCH(INDEX([1]!tblOrg[Loc],MATCH(tblTeamSch[[#This Row],[Org]],[1]!tblOrg[Organization],0)),[1]!tblLoc[Loc],0))</f>
        <v>10</v>
      </c>
      <c r="T2143" s="6" t="e">
        <f>INDEX([1]!tblLoc[Score],MATCH(INDEX([1]!tblOrg[Loc],MATCH(#REF!,[1]!tblOrg[Abbr],0)),[1]!tblLoc[Loc],0))</f>
        <v>#REF!</v>
      </c>
      <c r="U2143" s="6">
        <f>IFERROR(INDEX([1]!tblLoc[Score],MATCH(INDEX([1]!tblOrg[Loc],MATCH(INDEX(FacList,MATCH(tblTeamSch[[#This Row],[Facility]],INDEX(FacList,,1),0),3),[1]!tblOrg[Org Num],0)),[1]!tblLoc[Loc],0)),"")</f>
        <v>0</v>
      </c>
      <c r="V2143" s="6">
        <f>IF(OR(tblTeamSch[[#This Row],[Court]]="",tblTeamSch[[#This Row],[Home]]&gt;0),0,IF(tblTeamSch[[#This Row],[Court]]&lt;10,0,IF(tblTeamSch[[#This Row],[Home Court]]=10,0,10)))</f>
        <v>0</v>
      </c>
      <c r="W2143" s="6" t="e">
        <f>COUNTIFS(tblTeamSch[Travel Score for Game],10,tblTeamSch[Home],0,#REF!,#REF!)</f>
        <v>#REF!</v>
      </c>
      <c r="X2143" s="6" t="str">
        <f>IFERROR(INDEX(tblTeamSch[Overall Travel Score],MATCH(tblTeamSch[[#This Row],[Opponent]],tblTeamSch[Team],0)),"")</f>
        <v/>
      </c>
      <c r="Y2143" s="6" cm="1">
        <f t="array" ref="Y2143">IF(Y2142="Num",1,IF(Y2142="","",IF(Y2142+1&gt;TotalNumRegGames*2,"",Y2142+1)))</f>
        <v>2142</v>
      </c>
    </row>
    <row r="2144" spans="1:25" ht="13.35" customHeight="1" x14ac:dyDescent="0.3">
      <c r="A2144" s="6" cm="1">
        <f t="array" ref="A2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1061</v>
      </c>
      <c r="B2144" s="6" cm="1">
        <f t="array" ref="B21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44" s="6">
        <f>IFERROR(INDEX([1]!tblSchedule[Week Game Scheduled],MATCH(tblTeamSch[[#This Row],[Game Num]],[1]!tblSchedule[GameNum],0)),"")</f>
        <v>6</v>
      </c>
      <c r="D2144" s="6">
        <f>IFERROR(INDEX([1]!tblSchedule[Round],MATCH(tblTeamSch[[#This Row],[Game Num]],[1]!tblSchedule[GameNum],0)),"")</f>
        <v>4</v>
      </c>
      <c r="E2144" s="6">
        <f>IFERROR(INDEX([1]!tblSchedule[Rnd Sch],MATCH(tblTeamSch[[#This Row],[Game Num]],[1]!tblSchedule[GameNum],0)),"")</f>
        <v>4</v>
      </c>
      <c r="F2144" s="6" t="str">
        <f>IFERROR(INDEX([1]!tblSchedule[DLC],MATCH(tblTeamSch[[#This Row],[Game Num]],[1]!tblSchedule[GameNum],0)),"")</f>
        <v>4G1A</v>
      </c>
      <c r="G2144" s="7" t="str">
        <f>IFERROR(INDEX([1]!tblSchedule[Facility],MATCH(tblTeamSch[[#This Row],[Game Num]],[1]!tblSchedule[GameNum],0)),"")</f>
        <v>St. Athanasius Hornets Nest (gym)</v>
      </c>
      <c r="H2144" s="8">
        <f>IFERROR(INDEX([1]!tblSchedule[Game Date],MATCH(tblTeamSch[[#This Row],[Game Num]],[1]!tblSchedule[GameNum],0)),"")</f>
        <v>46032</v>
      </c>
      <c r="I2144" s="9">
        <f>IFERROR(INDEX([1]!tblSchedule[Game Time],MATCH(tblTeamSch[[#This Row],[Game Num]],[1]!tblSchedule[GameNum],0)),"")</f>
        <v>0.375</v>
      </c>
      <c r="J2144" s="10" t="str">
        <f>IFERROR(INDEX([1]!tblTeams[Organization],MATCH(tblTeamSch[[#This Row],[Team]],[1]!tblTeams[Team],0)),"")</f>
        <v>St. Paul</v>
      </c>
      <c r="K2144" s="10" t="str">
        <f>IFERROR(INDEX([1]!tblOrg[Abbr],MATCH(tblTeamSch[[#This Row],[Org]],[1]!tblOrg[Organization],0)),"")</f>
        <v>Paul</v>
      </c>
      <c r="L2144" s="10" t="str">
        <f>IFERROR(INDEX(IF(tblTeamSch[[#This Row],[1vs2]]=1,[1]!tblSchedule[Team 1 Name],[1]!tblSchedule[Team 2 Name]),MATCH(tblTeamSch[[#This Row],[Game Num]],[1]!tblSchedule[GameNum],0)),"")</f>
        <v>St Paul BB 4G#1</v>
      </c>
      <c r="M2144" s="10" t="str">
        <f>IFERROR(INDEX(IF(tblTeamSch[[#This Row],[1vs2]]=1,[1]!tblSchedule[Team 2 Name],[1]!tblSchedule[Team 1 Name]),MATCH(tblTeamSch[[#This Row],[Game Num]],[1]!tblSchedule[GameNum],0)),"")</f>
        <v>St. Athanasius BB 4G#1</v>
      </c>
      <c r="N2144" s="6"/>
      <c r="O2144" s="6"/>
      <c r="P2144" s="6"/>
      <c r="Q2144" s="6">
        <f>INDEX([1]!tblSchedule[Home Game],MATCH(tblTeamSch[[#This Row],[Game Num]],[1]!tblSchedule[GameNum],0))</f>
        <v>1</v>
      </c>
      <c r="R2144" s="7" t="e">
        <f>IF(COUNTIFS(tblTeamSch[Team],tblTeamSch[[#This Row],[Team]],#REF!,1)&gt;1,"Y","")</f>
        <v>#REF!</v>
      </c>
      <c r="S2144" s="6">
        <f>INDEX([1]!tblLoc[Score],MATCH(INDEX([1]!tblOrg[Loc],MATCH(tblTeamSch[[#This Row],[Org]],[1]!tblOrg[Organization],0)),[1]!tblLoc[Loc],0))</f>
        <v>10</v>
      </c>
      <c r="T2144" s="6" t="e">
        <f>INDEX([1]!tblLoc[Score],MATCH(INDEX([1]!tblOrg[Loc],MATCH(#REF!,[1]!tblOrg[Abbr],0)),[1]!tblLoc[Loc],0))</f>
        <v>#REF!</v>
      </c>
      <c r="U2144" s="6">
        <f>IFERROR(INDEX([1]!tblLoc[Score],MATCH(INDEX([1]!tblOrg[Loc],MATCH(INDEX(FacList,MATCH(tblTeamSch[[#This Row],[Facility]],INDEX(FacList,,1),0),3),[1]!tblOrg[Org Num],0)),[1]!tblLoc[Loc],0)),"")</f>
        <v>7</v>
      </c>
      <c r="V2144" s="6">
        <f>IF(OR(tblTeamSch[[#This Row],[Court]]="",tblTeamSch[[#This Row],[Home]]&gt;0),0,IF(tblTeamSch[[#This Row],[Court]]&lt;10,0,IF(tblTeamSch[[#This Row],[Home Court]]=10,0,10)))</f>
        <v>0</v>
      </c>
      <c r="W2144" s="6" t="e">
        <f>COUNTIFS(tblTeamSch[Travel Score for Game],10,tblTeamSch[Home],0,#REF!,#REF!)</f>
        <v>#REF!</v>
      </c>
      <c r="X2144" s="6" t="str">
        <f>IFERROR(INDEX(tblTeamSch[Overall Travel Score],MATCH(tblTeamSch[[#This Row],[Opponent]],tblTeamSch[Team],0)),"")</f>
        <v/>
      </c>
      <c r="Y2144" s="6" cm="1">
        <f t="array" ref="Y2144">IF(Y2143="Num",1,IF(Y2143="","",IF(Y2143+1&gt;TotalNumRegGames*2,"",Y2143+1)))</f>
        <v>2143</v>
      </c>
    </row>
    <row r="2145" spans="1:25" ht="13.35" customHeight="1" x14ac:dyDescent="0.3">
      <c r="A2145" s="6" cm="1">
        <f t="array" ref="A2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1068</v>
      </c>
      <c r="B2145" s="6" cm="1">
        <f t="array" ref="B21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45" s="6">
        <f>IFERROR(INDEX([1]!tblSchedule[Week Game Scheduled],MATCH(tblTeamSch[[#This Row],[Game Num]],[1]!tblSchedule[GameNum],0)),"")</f>
        <v>7</v>
      </c>
      <c r="D2145" s="6">
        <f>IFERROR(INDEX([1]!tblSchedule[Round],MATCH(tblTeamSch[[#This Row],[Game Num]],[1]!tblSchedule[GameNum],0)),"")</f>
        <v>5</v>
      </c>
      <c r="E2145" s="6">
        <f>IFERROR(INDEX([1]!tblSchedule[Rnd Sch],MATCH(tblTeamSch[[#This Row],[Game Num]],[1]!tblSchedule[GameNum],0)),"")</f>
        <v>5</v>
      </c>
      <c r="F2145" s="6" t="str">
        <f>IFERROR(INDEX([1]!tblSchedule[DLC],MATCH(tblTeamSch[[#This Row],[Game Num]],[1]!tblSchedule[GameNum],0)),"")</f>
        <v>4G1A</v>
      </c>
      <c r="G2145" s="7" t="str">
        <f>IFERROR(INDEX([1]!tblSchedule[Facility],MATCH(tblTeamSch[[#This Row],[Game Num]],[1]!tblSchedule[GameNum],0)),"")</f>
        <v>St. Paul Gym</v>
      </c>
      <c r="H2145" s="8">
        <f>IFERROR(INDEX([1]!tblSchedule[Game Date],MATCH(tblTeamSch[[#This Row],[Game Num]],[1]!tblSchedule[GameNum],0)),"")</f>
        <v>46039</v>
      </c>
      <c r="I2145" s="9">
        <f>IFERROR(INDEX([1]!tblSchedule[Game Time],MATCH(tblTeamSch[[#This Row],[Game Num]],[1]!tblSchedule[GameNum],0)),"")</f>
        <v>0.45833333333333331</v>
      </c>
      <c r="J2145" s="10" t="str">
        <f>IFERROR(INDEX([1]!tblTeams[Organization],MATCH(tblTeamSch[[#This Row],[Team]],[1]!tblTeams[Team],0)),"")</f>
        <v>St. Paul</v>
      </c>
      <c r="K2145" s="10" t="str">
        <f>IFERROR(INDEX([1]!tblOrg[Abbr],MATCH(tblTeamSch[[#This Row],[Org]],[1]!tblOrg[Organization],0)),"")</f>
        <v>Paul</v>
      </c>
      <c r="L2145" s="10" t="str">
        <f>IFERROR(INDEX(IF(tblTeamSch[[#This Row],[1vs2]]=1,[1]!tblSchedule[Team 1 Name],[1]!tblSchedule[Team 2 Name]),MATCH(tblTeamSch[[#This Row],[Game Num]],[1]!tblSchedule[GameNum],0)),"")</f>
        <v>St Paul BB 4G#1</v>
      </c>
      <c r="M2145" s="10" t="str">
        <f>IFERROR(INDEX(IF(tblTeamSch[[#This Row],[1vs2]]=1,[1]!tblSchedule[Team 2 Name],[1]!tblSchedule[Team 1 Name]),MATCH(tblTeamSch[[#This Row],[Game Num]],[1]!tblSchedule[GameNum],0)),"")</f>
        <v>St. Stephen Martyr BB 4G#1</v>
      </c>
      <c r="N2145" s="6"/>
      <c r="O2145" s="6"/>
      <c r="P2145" s="6"/>
      <c r="Q2145" s="6">
        <f>INDEX([1]!tblSchedule[Home Game],MATCH(tblTeamSch[[#This Row],[Game Num]],[1]!tblSchedule[GameNum],0))</f>
        <v>1</v>
      </c>
      <c r="R2145" s="7" t="e">
        <f>IF(COUNTIFS(tblTeamSch[Team],tblTeamSch[[#This Row],[Team]],#REF!,1)&gt;1,"Y","")</f>
        <v>#REF!</v>
      </c>
      <c r="S2145" s="6">
        <f>INDEX([1]!tblLoc[Score],MATCH(INDEX([1]!tblOrg[Loc],MATCH(tblTeamSch[[#This Row],[Org]],[1]!tblOrg[Organization],0)),[1]!tblLoc[Loc],0))</f>
        <v>10</v>
      </c>
      <c r="T2145" s="6" t="e">
        <f>INDEX([1]!tblLoc[Score],MATCH(INDEX([1]!tblOrg[Loc],MATCH(#REF!,[1]!tblOrg[Abbr],0)),[1]!tblLoc[Loc],0))</f>
        <v>#REF!</v>
      </c>
      <c r="U2145" s="6">
        <f>IFERROR(INDEX([1]!tblLoc[Score],MATCH(INDEX([1]!tblOrg[Loc],MATCH(INDEX(FacList,MATCH(tblTeamSch[[#This Row],[Facility]],INDEX(FacList,,1),0),3),[1]!tblOrg[Org Num],0)),[1]!tblLoc[Loc],0)),"")</f>
        <v>10</v>
      </c>
      <c r="V2145" s="6">
        <f>IF(OR(tblTeamSch[[#This Row],[Court]]="",tblTeamSch[[#This Row],[Home]]&gt;0),0,IF(tblTeamSch[[#This Row],[Court]]&lt;10,0,IF(tblTeamSch[[#This Row],[Home Court]]=10,0,10)))</f>
        <v>0</v>
      </c>
      <c r="W2145" s="6" t="e">
        <f>COUNTIFS(tblTeamSch[Travel Score for Game],10,tblTeamSch[Home],0,#REF!,#REF!)</f>
        <v>#REF!</v>
      </c>
      <c r="X2145" s="6" t="str">
        <f>IFERROR(INDEX(tblTeamSch[Overall Travel Score],MATCH(tblTeamSch[[#This Row],[Opponent]],tblTeamSch[Team],0)),"")</f>
        <v/>
      </c>
      <c r="Y2145" s="6" cm="1">
        <f t="array" ref="Y2145">IF(Y2144="Num",1,IF(Y2144="","",IF(Y2144+1&gt;TotalNumRegGames*2,"",Y2144+1)))</f>
        <v>2144</v>
      </c>
    </row>
    <row r="2146" spans="1:25" ht="13.35" customHeight="1" x14ac:dyDescent="0.3">
      <c r="A2146" s="6" cm="1">
        <f t="array" ref="A2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1070</v>
      </c>
      <c r="B2146" s="6" cm="1">
        <f t="array" ref="B21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46" s="6">
        <f>IFERROR(INDEX([1]!tblSchedule[Week Game Scheduled],MATCH(tblTeamSch[[#This Row],[Game Num]],[1]!tblSchedule[GameNum],0)),"")</f>
        <v>8</v>
      </c>
      <c r="D2146" s="6">
        <f>IFERROR(INDEX([1]!tblSchedule[Round],MATCH(tblTeamSch[[#This Row],[Game Num]],[1]!tblSchedule[GameNum],0)),"")</f>
        <v>6</v>
      </c>
      <c r="E2146" s="6">
        <f>IFERROR(INDEX([1]!tblSchedule[Rnd Sch],MATCH(tblTeamSch[[#This Row],[Game Num]],[1]!tblSchedule[GameNum],0)),"")</f>
        <v>6</v>
      </c>
      <c r="F2146" s="6" t="str">
        <f>IFERROR(INDEX([1]!tblSchedule[DLC],MATCH(tblTeamSch[[#This Row],[Game Num]],[1]!tblSchedule[GameNum],0)),"")</f>
        <v>4G1A</v>
      </c>
      <c r="G2146" s="7" t="str">
        <f>IFERROR(INDEX([1]!tblSchedule[Facility],MATCH(tblTeamSch[[#This Row],[Game Num]],[1]!tblSchedule[GameNum],0)),"")</f>
        <v>St. Paul Gym</v>
      </c>
      <c r="H2146" s="8">
        <f>IFERROR(INDEX([1]!tblSchedule[Game Date],MATCH(tblTeamSch[[#This Row],[Game Num]],[1]!tblSchedule[GameNum],0)),"")</f>
        <v>46046</v>
      </c>
      <c r="I2146" s="9">
        <f>IFERROR(INDEX([1]!tblSchedule[Game Time],MATCH(tblTeamSch[[#This Row],[Game Num]],[1]!tblSchedule[GameNum],0)),"")</f>
        <v>0.5</v>
      </c>
      <c r="J2146" s="10" t="str">
        <f>IFERROR(INDEX([1]!tblTeams[Organization],MATCH(tblTeamSch[[#This Row],[Team]],[1]!tblTeams[Team],0)),"")</f>
        <v>St. Paul</v>
      </c>
      <c r="K2146" s="10" t="str">
        <f>IFERROR(INDEX([1]!tblOrg[Abbr],MATCH(tblTeamSch[[#This Row],[Org]],[1]!tblOrg[Organization],0)),"")</f>
        <v>Paul</v>
      </c>
      <c r="L2146" s="10" t="str">
        <f>IFERROR(INDEX(IF(tblTeamSch[[#This Row],[1vs2]]=1,[1]!tblSchedule[Team 1 Name],[1]!tblSchedule[Team 2 Name]),MATCH(tblTeamSch[[#This Row],[Game Num]],[1]!tblSchedule[GameNum],0)),"")</f>
        <v>St Paul BB 4G#1</v>
      </c>
      <c r="M2146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2146" s="6"/>
      <c r="O2146" s="6"/>
      <c r="P2146" s="6"/>
      <c r="Q2146" s="6">
        <f>INDEX([1]!tblSchedule[Home Game],MATCH(tblTeamSch[[#This Row],[Game Num]],[1]!tblSchedule[GameNum],0))</f>
        <v>1</v>
      </c>
      <c r="R2146" s="7" t="e">
        <f>IF(COUNTIFS(tblTeamSch[Team],tblTeamSch[[#This Row],[Team]],#REF!,1)&gt;1,"Y","")</f>
        <v>#REF!</v>
      </c>
      <c r="S2146" s="6">
        <f>INDEX([1]!tblLoc[Score],MATCH(INDEX([1]!tblOrg[Loc],MATCH(tblTeamSch[[#This Row],[Org]],[1]!tblOrg[Organization],0)),[1]!tblLoc[Loc],0))</f>
        <v>10</v>
      </c>
      <c r="T2146" s="6" t="e">
        <f>INDEX([1]!tblLoc[Score],MATCH(INDEX([1]!tblOrg[Loc],MATCH(#REF!,[1]!tblOrg[Abbr],0)),[1]!tblLoc[Loc],0))</f>
        <v>#REF!</v>
      </c>
      <c r="U2146" s="6">
        <f>IFERROR(INDEX([1]!tblLoc[Score],MATCH(INDEX([1]!tblOrg[Loc],MATCH(INDEX(FacList,MATCH(tblTeamSch[[#This Row],[Facility]],INDEX(FacList,,1),0),3),[1]!tblOrg[Org Num],0)),[1]!tblLoc[Loc],0)),"")</f>
        <v>10</v>
      </c>
      <c r="V2146" s="6">
        <f>IF(OR(tblTeamSch[[#This Row],[Court]]="",tblTeamSch[[#This Row],[Home]]&gt;0),0,IF(tblTeamSch[[#This Row],[Court]]&lt;10,0,IF(tblTeamSch[[#This Row],[Home Court]]=10,0,10)))</f>
        <v>0</v>
      </c>
      <c r="W2146" s="6" t="e">
        <f>COUNTIFS(tblTeamSch[Travel Score for Game],10,tblTeamSch[Home],0,#REF!,#REF!)</f>
        <v>#REF!</v>
      </c>
      <c r="X2146" s="6" t="str">
        <f>IFERROR(INDEX(tblTeamSch[Overall Travel Score],MATCH(tblTeamSch[[#This Row],[Opponent]],tblTeamSch[Team],0)),"")</f>
        <v/>
      </c>
      <c r="Y2146" s="6" cm="1">
        <f t="array" ref="Y2146">IF(Y2145="Num",1,IF(Y2145="","",IF(Y2145+1&gt;TotalNumRegGames*2,"",Y2145+1)))</f>
        <v>2145</v>
      </c>
    </row>
    <row r="2147" spans="1:25" ht="13.35" customHeight="1" x14ac:dyDescent="0.3">
      <c r="A2147" s="6" cm="1">
        <f t="array" ref="A2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1079</v>
      </c>
      <c r="B2147" s="6" cm="1">
        <f t="array" ref="B21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7" s="6">
        <f>IFERROR(INDEX([1]!tblSchedule[Week Game Scheduled],MATCH(tblTeamSch[[#This Row],[Game Num]],[1]!tblSchedule[GameNum],0)),"")</f>
        <v>9</v>
      </c>
      <c r="D2147" s="6">
        <f>IFERROR(INDEX([1]!tblSchedule[Round],MATCH(tblTeamSch[[#This Row],[Game Num]],[1]!tblSchedule[GameNum],0)),"")</f>
        <v>7</v>
      </c>
      <c r="E2147" s="6">
        <f>IFERROR(INDEX([1]!tblSchedule[Rnd Sch],MATCH(tblTeamSch[[#This Row],[Game Num]],[1]!tblSchedule[GameNum],0)),"")</f>
        <v>7</v>
      </c>
      <c r="F2147" s="6" t="str">
        <f>IFERROR(INDEX([1]!tblSchedule[DLC],MATCH(tblTeamSch[[#This Row],[Game Num]],[1]!tblSchedule[GameNum],0)),"")</f>
        <v>4G1A</v>
      </c>
      <c r="G2147" s="7" t="str">
        <f>IFERROR(INDEX([1]!tblSchedule[Facility],MATCH(tblTeamSch[[#This Row],[Game Num]],[1]!tblSchedule[GameNum],0)),"")</f>
        <v>Saint Bernard Parish Hall</v>
      </c>
      <c r="H2147" s="8">
        <f>IFERROR(INDEX([1]!tblSchedule[Game Date],MATCH(tblTeamSch[[#This Row],[Game Num]],[1]!tblSchedule[GameNum],0)),"")</f>
        <v>46053</v>
      </c>
      <c r="I2147" s="9">
        <f>IFERROR(INDEX([1]!tblSchedule[Game Time],MATCH(tblTeamSch[[#This Row],[Game Num]],[1]!tblSchedule[GameNum],0)),"")</f>
        <v>0.54166666666666663</v>
      </c>
      <c r="J2147" s="10" t="str">
        <f>IFERROR(INDEX([1]!tblTeams[Organization],MATCH(tblTeamSch[[#This Row],[Team]],[1]!tblTeams[Team],0)),"")</f>
        <v>St. Paul</v>
      </c>
      <c r="K2147" s="10" t="str">
        <f>IFERROR(INDEX([1]!tblOrg[Abbr],MATCH(tblTeamSch[[#This Row],[Org]],[1]!tblOrg[Organization],0)),"")</f>
        <v>Paul</v>
      </c>
      <c r="L2147" s="10" t="str">
        <f>IFERROR(INDEX(IF(tblTeamSch[[#This Row],[1vs2]]=1,[1]!tblSchedule[Team 1 Name],[1]!tblSchedule[Team 2 Name]),MATCH(tblTeamSch[[#This Row],[Game Num]],[1]!tblSchedule[GameNum],0)),"")</f>
        <v>St Paul BB 4G#1</v>
      </c>
      <c r="M2147" s="10" t="str">
        <f>IFERROR(INDEX(IF(tblTeamSch[[#This Row],[1vs2]]=1,[1]!tblSchedule[Team 2 Name],[1]!tblSchedule[Team 1 Name]),MATCH(tblTeamSch[[#This Row],[Game Num]],[1]!tblSchedule[GameNum],0)),"")</f>
        <v>St Bernard BB 4G#1</v>
      </c>
      <c r="N2147" s="6"/>
      <c r="O2147" s="6"/>
      <c r="P2147" s="6"/>
      <c r="Q2147" s="6">
        <f>INDEX([1]!tblSchedule[Home Game],MATCH(tblTeamSch[[#This Row],[Game Num]],[1]!tblSchedule[GameNum],0))</f>
        <v>1</v>
      </c>
      <c r="R2147" s="7" t="e">
        <f>IF(COUNTIFS(tblTeamSch[Team],tblTeamSch[[#This Row],[Team]],#REF!,1)&gt;1,"Y","")</f>
        <v>#REF!</v>
      </c>
      <c r="S2147" s="6">
        <f>INDEX([1]!tblLoc[Score],MATCH(INDEX([1]!tblOrg[Loc],MATCH(tblTeamSch[[#This Row],[Org]],[1]!tblOrg[Organization],0)),[1]!tblLoc[Loc],0))</f>
        <v>10</v>
      </c>
      <c r="T2147" s="6" t="e">
        <f>INDEX([1]!tblLoc[Score],MATCH(INDEX([1]!tblOrg[Loc],MATCH(#REF!,[1]!tblOrg[Abbr],0)),[1]!tblLoc[Loc],0))</f>
        <v>#REF!</v>
      </c>
      <c r="U2147" s="6">
        <f>IFERROR(INDEX([1]!tblLoc[Score],MATCH(INDEX([1]!tblOrg[Loc],MATCH(INDEX(FacList,MATCH(tblTeamSch[[#This Row],[Facility]],INDEX(FacList,,1),0),3),[1]!tblOrg[Org Num],0)),[1]!tblLoc[Loc],0)),"")</f>
        <v>7</v>
      </c>
      <c r="V2147" s="6">
        <f>IF(OR(tblTeamSch[[#This Row],[Court]]="",tblTeamSch[[#This Row],[Home]]&gt;0),0,IF(tblTeamSch[[#This Row],[Court]]&lt;10,0,IF(tblTeamSch[[#This Row],[Home Court]]=10,0,10)))</f>
        <v>0</v>
      </c>
      <c r="W2147" s="6" t="e">
        <f>COUNTIFS(tblTeamSch[Travel Score for Game],10,tblTeamSch[Home],0,#REF!,#REF!)</f>
        <v>#REF!</v>
      </c>
      <c r="X2147" s="6" t="str">
        <f>IFERROR(INDEX(tblTeamSch[Overall Travel Score],MATCH(tblTeamSch[[#This Row],[Opponent]],tblTeamSch[Team],0)),"")</f>
        <v/>
      </c>
      <c r="Y2147" s="6" cm="1">
        <f t="array" ref="Y2147">IF(Y2146="Num",1,IF(Y2146="","",IF(Y2146+1&gt;TotalNumRegGames*2,"",Y2146+1)))</f>
        <v>2146</v>
      </c>
    </row>
    <row r="2148" spans="1:25" ht="13.35" customHeight="1" x14ac:dyDescent="0.3">
      <c r="A2148" s="6" cm="1">
        <f t="array" ref="A2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1124</v>
      </c>
      <c r="B2148" s="6" cm="1">
        <f t="array" ref="B21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8" s="6">
        <f>IFERROR(INDEX([1]!tblSchedule[Week Game Scheduled],MATCH(tblTeamSch[[#This Row],[Game Num]],[1]!tblSchedule[GameNum],0)),"")</f>
        <v>49</v>
      </c>
      <c r="D2148" s="6">
        <f>IFERROR(INDEX([1]!tblSchedule[Round],MATCH(tblTeamSch[[#This Row],[Game Num]],[1]!tblSchedule[GameNum],0)),"")</f>
        <v>1</v>
      </c>
      <c r="E2148" s="6">
        <f>IFERROR(INDEX([1]!tblSchedule[Rnd Sch],MATCH(tblTeamSch[[#This Row],[Game Num]],[1]!tblSchedule[GameNum],0)),"")</f>
        <v>1</v>
      </c>
      <c r="F2148" s="6" t="str">
        <f>IFERROR(INDEX([1]!tblSchedule[DLC],MATCH(tblTeamSch[[#This Row],[Game Num]],[1]!tblSchedule[GameNum],0)),"")</f>
        <v>4G2A</v>
      </c>
      <c r="G2148" s="7" t="str">
        <f>IFERROR(INDEX([1]!tblSchedule[Facility],MATCH(tblTeamSch[[#This Row],[Game Num]],[1]!tblSchedule[GameNum],0)),"")</f>
        <v>Saint Bernard Parish Hall</v>
      </c>
      <c r="H2148" s="8">
        <f>IFERROR(INDEX([1]!tblSchedule[Game Date],MATCH(tblTeamSch[[#This Row],[Game Num]],[1]!tblSchedule[GameNum],0)),"")</f>
        <v>45997</v>
      </c>
      <c r="I2148" s="9">
        <f>IFERROR(INDEX([1]!tblSchedule[Game Time],MATCH(tblTeamSch[[#This Row],[Game Num]],[1]!tblSchedule[GameNum],0)),"")</f>
        <v>0.58333333333333337</v>
      </c>
      <c r="J2148" s="10" t="str">
        <f>IFERROR(INDEX([1]!tblTeams[Organization],MATCH(tblTeamSch[[#This Row],[Team]],[1]!tblTeams[Team],0)),"")</f>
        <v>St. Paul</v>
      </c>
      <c r="K2148" s="10" t="str">
        <f>IFERROR(INDEX([1]!tblOrg[Abbr],MATCH(tblTeamSch[[#This Row],[Org]],[1]!tblOrg[Organization],0)),"")</f>
        <v>Paul</v>
      </c>
      <c r="L2148" s="10" t="str">
        <f>IFERROR(INDEX(IF(tblTeamSch[[#This Row],[1vs2]]=1,[1]!tblSchedule[Team 1 Name],[1]!tblSchedule[Team 2 Name]),MATCH(tblTeamSch[[#This Row],[Game Num]],[1]!tblSchedule[GameNum],0)),"")</f>
        <v>St. Paul BB 4G#2</v>
      </c>
      <c r="M2148" s="10" t="str">
        <f>IFERROR(INDEX(IF(tblTeamSch[[#This Row],[1vs2]]=1,[1]!tblSchedule[Team 2 Name],[1]!tblSchedule[Team 1 Name]),MATCH(tblTeamSch[[#This Row],[Game Num]],[1]!tblSchedule[GameNum],0)),"")</f>
        <v>St Bernard BB 4G#2</v>
      </c>
      <c r="N2148" s="6" t="str" cm="1">
        <f t="array" ref="N214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NA</v>
      </c>
      <c r="O214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148" s="6" t="str">
        <f>IFERROR(INDEX(#REF!,MATCH(tblTeamSch[[#This Row],[Team]],[1]!tblTeams[Team],0)),"")</f>
        <v/>
      </c>
      <c r="Q2148" s="6">
        <f>INDEX([1]!tblSchedule[Home Game],MATCH(tblTeamSch[[#This Row],[Game Num]],[1]!tblSchedule[GameNum],0))</f>
        <v>1</v>
      </c>
      <c r="R2148" s="7" t="e">
        <f>IF(COUNTIFS(tblTeamSch[Team],tblTeamSch[[#This Row],[Team]],#REF!,1)&gt;1,"Y","")</f>
        <v>#REF!</v>
      </c>
      <c r="S2148" s="6">
        <f>INDEX([1]!tblLoc[Score],MATCH(INDEX([1]!tblOrg[Loc],MATCH(tblTeamSch[[#This Row],[Org]],[1]!tblOrg[Organization],0)),[1]!tblLoc[Loc],0))</f>
        <v>10</v>
      </c>
      <c r="T2148" s="6" t="e">
        <f>INDEX([1]!tblLoc[Score],MATCH(INDEX([1]!tblOrg[Loc],MATCH(#REF!,[1]!tblOrg[Abbr],0)),[1]!tblLoc[Loc],0))</f>
        <v>#REF!</v>
      </c>
      <c r="U2148" s="6">
        <f>IFERROR(INDEX([1]!tblLoc[Score],MATCH(INDEX([1]!tblOrg[Loc],MATCH(INDEX(FacList,MATCH(tblTeamSch[[#This Row],[Facility]],INDEX(FacList,,1),0),3),[1]!tblOrg[Org Num],0)),[1]!tblLoc[Loc],0)),"")</f>
        <v>7</v>
      </c>
      <c r="V2148" s="6">
        <f>IF(OR(tblTeamSch[[#This Row],[Court]]="",tblTeamSch[[#This Row],[Home]]&gt;0),0,IF(tblTeamSch[[#This Row],[Court]]&lt;10,0,IF(tblTeamSch[[#This Row],[Home Court]]=10,0,10)))</f>
        <v>0</v>
      </c>
      <c r="W2148" s="6" t="e">
        <f>COUNTIFS(tblTeamSch[Travel Score for Game],10,tblTeamSch[Home],0,#REF!,#REF!)</f>
        <v>#REF!</v>
      </c>
      <c r="X2148" s="6" t="str">
        <f>IFERROR(INDEX(tblTeamSch[Overall Travel Score],MATCH(tblTeamSch[[#This Row],[Opponent]],tblTeamSch[Team],0)),"")</f>
        <v/>
      </c>
      <c r="Y2148" s="6" cm="1">
        <f t="array" ref="Y2148">IF(Y2147="Num",1,IF(Y2147="","",IF(Y2147+1&gt;TotalNumRegGames*2,"",Y2147+1)))</f>
        <v>2147</v>
      </c>
    </row>
    <row r="2149" spans="1:25" ht="13.35" customHeight="1" x14ac:dyDescent="0.3">
      <c r="A2149" s="6" cm="1">
        <f t="array" ref="A2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1130</v>
      </c>
      <c r="B2149" s="6" cm="1">
        <f t="array" ref="B21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49" s="6">
        <f>IFERROR(INDEX([1]!tblSchedule[Week Game Scheduled],MATCH(tblTeamSch[[#This Row],[Game Num]],[1]!tblSchedule[GameNum],0)),"")</f>
        <v>5</v>
      </c>
      <c r="D2149" s="6">
        <f>IFERROR(INDEX([1]!tblSchedule[Round],MATCH(tblTeamSch[[#This Row],[Game Num]],[1]!tblSchedule[GameNum],0)),"")</f>
        <v>3</v>
      </c>
      <c r="E2149" s="6">
        <f>IFERROR(INDEX([1]!tblSchedule[Rnd Sch],MATCH(tblTeamSch[[#This Row],[Game Num]],[1]!tblSchedule[GameNum],0)),"")</f>
        <v>3</v>
      </c>
      <c r="F2149" s="6" t="str">
        <f>IFERROR(INDEX([1]!tblSchedule[DLC],MATCH(tblTeamSch[[#This Row],[Game Num]],[1]!tblSchedule[GameNum],0)),"")</f>
        <v>4G2A</v>
      </c>
      <c r="G2149" s="7" t="str">
        <f>IFERROR(INDEX([1]!tblSchedule[Facility],MATCH(tblTeamSch[[#This Row],[Game Num]],[1]!tblSchedule[GameNum],0)),"")</f>
        <v>St. Paul Gym</v>
      </c>
      <c r="H2149" s="8">
        <f>IFERROR(INDEX([1]!tblSchedule[Game Date],MATCH(tblTeamSch[[#This Row],[Game Num]],[1]!tblSchedule[GameNum],0)),"")</f>
        <v>46025</v>
      </c>
      <c r="I2149" s="9">
        <f>IFERROR(INDEX([1]!tblSchedule[Game Time],MATCH(tblTeamSch[[#This Row],[Game Num]],[1]!tblSchedule[GameNum],0)),"")</f>
        <v>0.54166666666666663</v>
      </c>
      <c r="J2149" s="10" t="str">
        <f>IFERROR(INDEX([1]!tblTeams[Organization],MATCH(tblTeamSch[[#This Row],[Team]],[1]!tblTeams[Team],0)),"")</f>
        <v>St. Paul</v>
      </c>
      <c r="K2149" s="10" t="str">
        <f>IFERROR(INDEX([1]!tblOrg[Abbr],MATCH(tblTeamSch[[#This Row],[Org]],[1]!tblOrg[Organization],0)),"")</f>
        <v>Paul</v>
      </c>
      <c r="L2149" s="10" t="str">
        <f>IFERROR(INDEX(IF(tblTeamSch[[#This Row],[1vs2]]=1,[1]!tblSchedule[Team 1 Name],[1]!tblSchedule[Team 2 Name]),MATCH(tblTeamSch[[#This Row],[Game Num]],[1]!tblSchedule[GameNum],0)),"")</f>
        <v>St. Paul BB 4G#2</v>
      </c>
      <c r="M2149" s="10" t="str">
        <f>IFERROR(INDEX(IF(tblTeamSch[[#This Row],[1vs2]]=1,[1]!tblSchedule[Team 2 Name],[1]!tblSchedule[Team 1 Name]),MATCH(tblTeamSch[[#This Row],[Game Num]],[1]!tblSchedule[GameNum],0)),"")</f>
        <v>OLOL 3/4 GB #2 Blue</v>
      </c>
      <c r="N2149" s="6" t="str" cm="1">
        <f t="array" ref="N214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149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2149" s="6" t="str">
        <f>IFERROR(INDEX(#REF!,MATCH(tblTeamSch[[#This Row],[Team]],[1]!tblTeams[Team],0)),"")</f>
        <v/>
      </c>
      <c r="Q2149" s="6">
        <f>INDEX([1]!tblSchedule[Home Game],MATCH(tblTeamSch[[#This Row],[Game Num]],[1]!tblSchedule[GameNum],0))</f>
        <v>1</v>
      </c>
      <c r="R2149" s="7" t="e">
        <f>IF(COUNTIFS(tblTeamSch[Team],tblTeamSch[[#This Row],[Team]],#REF!,1)&gt;1,"Y","")</f>
        <v>#REF!</v>
      </c>
      <c r="S2149" s="6">
        <f>INDEX([1]!tblLoc[Score],MATCH(INDEX([1]!tblOrg[Loc],MATCH(tblTeamSch[[#This Row],[Org]],[1]!tblOrg[Organization],0)),[1]!tblLoc[Loc],0))</f>
        <v>10</v>
      </c>
      <c r="T2149" s="6" t="e">
        <f>INDEX([1]!tblLoc[Score],MATCH(INDEX([1]!tblOrg[Loc],MATCH(#REF!,[1]!tblOrg[Abbr],0)),[1]!tblLoc[Loc],0))</f>
        <v>#REF!</v>
      </c>
      <c r="U2149" s="6">
        <f>IFERROR(INDEX([1]!tblLoc[Score],MATCH(INDEX([1]!tblOrg[Loc],MATCH(INDEX(FacList,MATCH(tblTeamSch[[#This Row],[Facility]],INDEX(FacList,,1),0),3),[1]!tblOrg[Org Num],0)),[1]!tblLoc[Loc],0)),"")</f>
        <v>10</v>
      </c>
      <c r="V2149" s="6">
        <f>IF(OR(tblTeamSch[[#This Row],[Court]]="",tblTeamSch[[#This Row],[Home]]&gt;0),0,IF(tblTeamSch[[#This Row],[Court]]&lt;10,0,IF(tblTeamSch[[#This Row],[Home Court]]=10,0,10)))</f>
        <v>0</v>
      </c>
      <c r="W2149" s="6" t="e">
        <f>COUNTIFS(tblTeamSch[Travel Score for Game],10,tblTeamSch[Home],0,#REF!,#REF!)</f>
        <v>#REF!</v>
      </c>
      <c r="X2149" s="6" t="str">
        <f>IFERROR(INDEX(tblTeamSch[Overall Travel Score],MATCH(tblTeamSch[[#This Row],[Opponent]],tblTeamSch[Team],0)),"")</f>
        <v/>
      </c>
      <c r="Y2149" s="6" cm="1">
        <f t="array" ref="Y2149">IF(Y2148="Num",1,IF(Y2148="","",IF(Y2148+1&gt;TotalNumRegGames*2,"",Y2148+1)))</f>
        <v>2148</v>
      </c>
    </row>
    <row r="2150" spans="1:25" ht="13.35" customHeight="1" x14ac:dyDescent="0.3">
      <c r="A2150" s="6" cm="1">
        <f t="array" ref="A2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1131</v>
      </c>
      <c r="B2150" s="6" cm="1">
        <f t="array" ref="B21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50" s="6">
        <f>IFERROR(INDEX([1]!tblSchedule[Week Game Scheduled],MATCH(tblTeamSch[[#This Row],[Game Num]],[1]!tblSchedule[GameNum],0)),"")</f>
        <v>6</v>
      </c>
      <c r="D2150" s="6">
        <f>IFERROR(INDEX([1]!tblSchedule[Round],MATCH(tblTeamSch[[#This Row],[Game Num]],[1]!tblSchedule[GameNum],0)),"")</f>
        <v>4</v>
      </c>
      <c r="E2150" s="6">
        <f>IFERROR(INDEX([1]!tblSchedule[Rnd Sch],MATCH(tblTeamSch[[#This Row],[Game Num]],[1]!tblSchedule[GameNum],0)),"")</f>
        <v>4</v>
      </c>
      <c r="F2150" s="6" t="str">
        <f>IFERROR(INDEX([1]!tblSchedule[DLC],MATCH(tblTeamSch[[#This Row],[Game Num]],[1]!tblSchedule[GameNum],0)),"")</f>
        <v>4G2A</v>
      </c>
      <c r="G2150" s="7" t="str">
        <f>IFERROR(INDEX([1]!tblSchedule[Facility],MATCH(tblTeamSch[[#This Row],[Game Num]],[1]!tblSchedule[GameNum],0)),"")</f>
        <v>St. Paul Gym</v>
      </c>
      <c r="H2150" s="8">
        <f>IFERROR(INDEX([1]!tblSchedule[Game Date],MATCH(tblTeamSch[[#This Row],[Game Num]],[1]!tblSchedule[GameNum],0)),"")</f>
        <v>46032</v>
      </c>
      <c r="I2150" s="9">
        <f>IFERROR(INDEX([1]!tblSchedule[Game Time],MATCH(tblTeamSch[[#This Row],[Game Num]],[1]!tblSchedule[GameNum],0)),"")</f>
        <v>0.5</v>
      </c>
      <c r="J2150" s="10" t="str">
        <f>IFERROR(INDEX([1]!tblTeams[Organization],MATCH(tblTeamSch[[#This Row],[Team]],[1]!tblTeams[Team],0)),"")</f>
        <v>St. Paul</v>
      </c>
      <c r="K2150" s="10" t="str">
        <f>IFERROR(INDEX([1]!tblOrg[Abbr],MATCH(tblTeamSch[[#This Row],[Org]],[1]!tblOrg[Organization],0)),"")</f>
        <v>Paul</v>
      </c>
      <c r="L2150" s="10" t="str">
        <f>IFERROR(INDEX(IF(tblTeamSch[[#This Row],[1vs2]]=1,[1]!tblSchedule[Team 1 Name],[1]!tblSchedule[Team 2 Name]),MATCH(tblTeamSch[[#This Row],[Game Num]],[1]!tblSchedule[GameNum],0)),"")</f>
        <v>St. Paul BB 4G#2</v>
      </c>
      <c r="M2150" s="10" t="str">
        <f>IFERROR(INDEX(IF(tblTeamSch[[#This Row],[1vs2]]=1,[1]!tblSchedule[Team 2 Name],[1]!tblSchedule[Team 1 Name]),MATCH(tblTeamSch[[#This Row],[Game Num]],[1]!tblSchedule[GameNum],0)),"")</f>
        <v>St. Aloysius BB-4G Girls#2</v>
      </c>
      <c r="N2150" s="6" t="str" cm="1">
        <f t="array" ref="N215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15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150" s="6" t="str">
        <f>IFERROR(INDEX(#REF!,MATCH(tblTeamSch[[#This Row],[Team]],[1]!tblTeams[Team],0)),"")</f>
        <v/>
      </c>
      <c r="Q2150" s="6">
        <f>INDEX([1]!tblSchedule[Home Game],MATCH(tblTeamSch[[#This Row],[Game Num]],[1]!tblSchedule[GameNum],0))</f>
        <v>1</v>
      </c>
      <c r="R2150" s="7" t="e">
        <f>IF(COUNTIFS(tblTeamSch[Team],tblTeamSch[[#This Row],[Team]],#REF!,1)&gt;1,"Y","")</f>
        <v>#REF!</v>
      </c>
      <c r="S2150" s="6">
        <f>INDEX([1]!tblLoc[Score],MATCH(INDEX([1]!tblOrg[Loc],MATCH(tblTeamSch[[#This Row],[Org]],[1]!tblOrg[Organization],0)),[1]!tblLoc[Loc],0))</f>
        <v>10</v>
      </c>
      <c r="T2150" s="6" t="e">
        <f>INDEX([1]!tblLoc[Score],MATCH(INDEX([1]!tblOrg[Loc],MATCH(#REF!,[1]!tblOrg[Abbr],0)),[1]!tblLoc[Loc],0))</f>
        <v>#REF!</v>
      </c>
      <c r="U2150" s="6">
        <f>IFERROR(INDEX([1]!tblLoc[Score],MATCH(INDEX([1]!tblOrg[Loc],MATCH(INDEX(FacList,MATCH(tblTeamSch[[#This Row],[Facility]],INDEX(FacList,,1),0),3),[1]!tblOrg[Org Num],0)),[1]!tblLoc[Loc],0)),"")</f>
        <v>10</v>
      </c>
      <c r="V2150" s="6">
        <f>IF(OR(tblTeamSch[[#This Row],[Court]]="",tblTeamSch[[#This Row],[Home]]&gt;0),0,IF(tblTeamSch[[#This Row],[Court]]&lt;10,0,IF(tblTeamSch[[#This Row],[Home Court]]=10,0,10)))</f>
        <v>0</v>
      </c>
      <c r="W2150" s="6" t="e">
        <f>COUNTIFS(tblTeamSch[Travel Score for Game],10,tblTeamSch[Home],0,#REF!,#REF!)</f>
        <v>#REF!</v>
      </c>
      <c r="X2150" s="6" t="str">
        <f>IFERROR(INDEX(tblTeamSch[Overall Travel Score],MATCH(tblTeamSch[[#This Row],[Opponent]],tblTeamSch[Team],0)),"")</f>
        <v/>
      </c>
      <c r="Y2150" s="6" cm="1">
        <f t="array" ref="Y2150">IF(Y2149="Num",1,IF(Y2149="","",IF(Y2149+1&gt;TotalNumRegGames*2,"",Y2149+1)))</f>
        <v>2149</v>
      </c>
    </row>
    <row r="2151" spans="1:25" ht="13.35" customHeight="1" x14ac:dyDescent="0.3">
      <c r="A2151" s="6" cm="1">
        <f t="array" ref="A2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1145</v>
      </c>
      <c r="B2151" s="6" cm="1">
        <f t="array" ref="B21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1" s="6">
        <f>IFERROR(INDEX([1]!tblSchedule[Week Game Scheduled],MATCH(tblTeamSch[[#This Row],[Game Num]],[1]!tblSchedule[GameNum],0)),"")</f>
        <v>7</v>
      </c>
      <c r="D2151" s="6">
        <f>IFERROR(INDEX([1]!tblSchedule[Round],MATCH(tblTeamSch[[#This Row],[Game Num]],[1]!tblSchedule[GameNum],0)),"")</f>
        <v>8</v>
      </c>
      <c r="E2151" s="6">
        <f>IFERROR(INDEX([1]!tblSchedule[Rnd Sch],MATCH(tblTeamSch[[#This Row],[Game Num]],[1]!tblSchedule[GameNum],0)),"")</f>
        <v>4</v>
      </c>
      <c r="F2151" s="6" t="str">
        <f>IFERROR(INDEX([1]!tblSchedule[DLC],MATCH(tblTeamSch[[#This Row],[Game Num]],[1]!tblSchedule[GameNum],0)),"")</f>
        <v>4G2A</v>
      </c>
      <c r="G2151" s="7" t="str">
        <f>IFERROR(INDEX([1]!tblSchedule[Facility],MATCH(tblTeamSch[[#This Row],[Game Num]],[1]!tblSchedule[GameNum],0)),"")</f>
        <v>Saint Andrew Academy Gym</v>
      </c>
      <c r="H2151" s="8">
        <f>IFERROR(INDEX([1]!tblSchedule[Game Date],MATCH(tblTeamSch[[#This Row],[Game Num]],[1]!tblSchedule[GameNum],0)),"")</f>
        <v>46033</v>
      </c>
      <c r="I2151" s="9">
        <f>IFERROR(INDEX([1]!tblSchedule[Game Time],MATCH(tblTeamSch[[#This Row],[Game Num]],[1]!tblSchedule[GameNum],0)),"")</f>
        <v>0.66666666666666663</v>
      </c>
      <c r="J2151" s="10" t="str">
        <f>IFERROR(INDEX([1]!tblTeams[Organization],MATCH(tblTeamSch[[#This Row],[Team]],[1]!tblTeams[Team],0)),"")</f>
        <v>St. Paul</v>
      </c>
      <c r="K2151" s="10" t="str">
        <f>IFERROR(INDEX([1]!tblOrg[Abbr],MATCH(tblTeamSch[[#This Row],[Org]],[1]!tblOrg[Organization],0)),"")</f>
        <v>Paul</v>
      </c>
      <c r="L2151" s="10" t="str">
        <f>IFERROR(INDEX(IF(tblTeamSch[[#This Row],[1vs2]]=1,[1]!tblSchedule[Team 1 Name],[1]!tblSchedule[Team 2 Name]),MATCH(tblTeamSch[[#This Row],[Game Num]],[1]!tblSchedule[GameNum],0)),"")</f>
        <v>St. Paul BB 4G#2</v>
      </c>
      <c r="M2151" s="10" t="str">
        <f>IFERROR(INDEX(IF(tblTeamSch[[#This Row],[1vs2]]=1,[1]!tblSchedule[Team 2 Name],[1]!tblSchedule[Team 1 Name]),MATCH(tblTeamSch[[#This Row],[Game Num]],[1]!tblSchedule[GameNum],0)),"")</f>
        <v>St Bernard BB 4G#2</v>
      </c>
      <c r="N2151" s="6" t="str" cm="1">
        <f t="array" ref="N215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151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151" s="6" t="str">
        <f>IFERROR(INDEX(#REF!,MATCH(tblTeamSch[[#This Row],[Team]],[1]!tblTeams[Team],0)),"")</f>
        <v/>
      </c>
      <c r="Q2151" s="6">
        <f>INDEX([1]!tblSchedule[Home Game],MATCH(tblTeamSch[[#This Row],[Game Num]],[1]!tblSchedule[GameNum],0))</f>
        <v>0</v>
      </c>
      <c r="R2151" s="7" t="e">
        <f>IF(COUNTIFS(tblTeamSch[Team],tblTeamSch[[#This Row],[Team]],#REF!,1)&gt;1,"Y","")</f>
        <v>#REF!</v>
      </c>
      <c r="S2151" s="6">
        <f>INDEX([1]!tblLoc[Score],MATCH(INDEX([1]!tblOrg[Loc],MATCH(tblTeamSch[[#This Row],[Org]],[1]!tblOrg[Organization],0)),[1]!tblLoc[Loc],0))</f>
        <v>10</v>
      </c>
      <c r="T2151" s="6" t="e">
        <f>INDEX([1]!tblLoc[Score],MATCH(INDEX([1]!tblOrg[Loc],MATCH(#REF!,[1]!tblOrg[Abbr],0)),[1]!tblLoc[Loc],0))</f>
        <v>#REF!</v>
      </c>
      <c r="U2151" s="6">
        <f>IFERROR(INDEX([1]!tblLoc[Score],MATCH(INDEX([1]!tblOrg[Loc],MATCH(INDEX(FacList,MATCH(tblTeamSch[[#This Row],[Facility]],INDEX(FacList,,1),0),3),[1]!tblOrg[Org Num],0)),[1]!tblLoc[Loc],0)),"")</f>
        <v>10</v>
      </c>
      <c r="V2151" s="6">
        <f>IF(OR(tblTeamSch[[#This Row],[Court]]="",tblTeamSch[[#This Row],[Home]]&gt;0),0,IF(tblTeamSch[[#This Row],[Court]]&lt;10,0,IF(tblTeamSch[[#This Row],[Home Court]]=10,0,10)))</f>
        <v>0</v>
      </c>
      <c r="W2151" s="6" t="e">
        <f>COUNTIFS(tblTeamSch[Travel Score for Game],10,tblTeamSch[Home],0,#REF!,#REF!)</f>
        <v>#REF!</v>
      </c>
      <c r="X2151" s="6" t="str">
        <f>IFERROR(INDEX(tblTeamSch[Overall Travel Score],MATCH(tblTeamSch[[#This Row],[Opponent]],tblTeamSch[Team],0)),"")</f>
        <v/>
      </c>
      <c r="Y2151" s="6" cm="1">
        <f t="array" ref="Y2151">IF(Y2150="Num",1,IF(Y2150="","",IF(Y2150+1&gt;TotalNumRegGames*2,"",Y2150+1)))</f>
        <v>2150</v>
      </c>
    </row>
    <row r="2152" spans="1:25" ht="13.35" customHeight="1" x14ac:dyDescent="0.3">
      <c r="A2152" s="6" cm="1">
        <f t="array" ref="A2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1135</v>
      </c>
      <c r="B2152" s="6" cm="1">
        <f t="array" ref="B21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52" s="6">
        <f>IFERROR(INDEX([1]!tblSchedule[Week Game Scheduled],MATCH(tblTeamSch[[#This Row],[Game Num]],[1]!tblSchedule[GameNum],0)),"")</f>
        <v>7</v>
      </c>
      <c r="D2152" s="6">
        <f>IFERROR(INDEX([1]!tblSchedule[Round],MATCH(tblTeamSch[[#This Row],[Game Num]],[1]!tblSchedule[GameNum],0)),"")</f>
        <v>5</v>
      </c>
      <c r="E2152" s="6">
        <f>IFERROR(INDEX([1]!tblSchedule[Rnd Sch],MATCH(tblTeamSch[[#This Row],[Game Num]],[1]!tblSchedule[GameNum],0)),"")</f>
        <v>5</v>
      </c>
      <c r="F2152" s="6" t="str">
        <f>IFERROR(INDEX([1]!tblSchedule[DLC],MATCH(tblTeamSch[[#This Row],[Game Num]],[1]!tblSchedule[GameNum],0)),"")</f>
        <v>4G2A</v>
      </c>
      <c r="G2152" s="7" t="str">
        <f>IFERROR(INDEX([1]!tblSchedule[Facility],MATCH(tblTeamSch[[#This Row],[Game Num]],[1]!tblSchedule[GameNum],0)),"")</f>
        <v>St. Paul Gym</v>
      </c>
      <c r="H2152" s="8">
        <f>IFERROR(INDEX([1]!tblSchedule[Game Date],MATCH(tblTeamSch[[#This Row],[Game Num]],[1]!tblSchedule[GameNum],0)),"")</f>
        <v>46039</v>
      </c>
      <c r="I2152" s="9">
        <f>IFERROR(INDEX([1]!tblSchedule[Game Time],MATCH(tblTeamSch[[#This Row],[Game Num]],[1]!tblSchedule[GameNum],0)),"")</f>
        <v>0.5</v>
      </c>
      <c r="J2152" s="10" t="str">
        <f>IFERROR(INDEX([1]!tblTeams[Organization],MATCH(tblTeamSch[[#This Row],[Team]],[1]!tblTeams[Team],0)),"")</f>
        <v>St. Paul</v>
      </c>
      <c r="K2152" s="10" t="str">
        <f>IFERROR(INDEX([1]!tblOrg[Abbr],MATCH(tblTeamSch[[#This Row],[Org]],[1]!tblOrg[Organization],0)),"")</f>
        <v>Paul</v>
      </c>
      <c r="L2152" s="10" t="str">
        <f>IFERROR(INDEX(IF(tblTeamSch[[#This Row],[1vs2]]=1,[1]!tblSchedule[Team 1 Name],[1]!tblSchedule[Team 2 Name]),MATCH(tblTeamSch[[#This Row],[Game Num]],[1]!tblSchedule[GameNum],0)),"")</f>
        <v>St. Paul BB 4G#2</v>
      </c>
      <c r="M2152" s="10" t="str">
        <f>IFERROR(INDEX(IF(tblTeamSch[[#This Row],[1vs2]]=1,[1]!tblSchedule[Team 2 Name],[1]!tblSchedule[Team 1 Name]),MATCH(tblTeamSch[[#This Row],[Game Num]],[1]!tblSchedule[GameNum],0)),"")</f>
        <v>OLOL 3/4 GB #2 White</v>
      </c>
      <c r="N2152" s="6" t="str" cm="1">
        <f t="array" ref="N215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152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152" s="6" t="str">
        <f>IFERROR(INDEX(#REF!,MATCH(tblTeamSch[[#This Row],[Team]],[1]!tblTeams[Team],0)),"")</f>
        <v/>
      </c>
      <c r="Q2152" s="6">
        <f>INDEX([1]!tblSchedule[Home Game],MATCH(tblTeamSch[[#This Row],[Game Num]],[1]!tblSchedule[GameNum],0))</f>
        <v>1</v>
      </c>
      <c r="R2152" s="7" t="e">
        <f>IF(COUNTIFS(tblTeamSch[Team],tblTeamSch[[#This Row],[Team]],#REF!,1)&gt;1,"Y","")</f>
        <v>#REF!</v>
      </c>
      <c r="S2152" s="6">
        <f>INDEX([1]!tblLoc[Score],MATCH(INDEX([1]!tblOrg[Loc],MATCH(tblTeamSch[[#This Row],[Org]],[1]!tblOrg[Organization],0)),[1]!tblLoc[Loc],0))</f>
        <v>10</v>
      </c>
      <c r="T2152" s="6" t="e">
        <f>INDEX([1]!tblLoc[Score],MATCH(INDEX([1]!tblOrg[Loc],MATCH(#REF!,[1]!tblOrg[Abbr],0)),[1]!tblLoc[Loc],0))</f>
        <v>#REF!</v>
      </c>
      <c r="U2152" s="6">
        <f>IFERROR(INDEX([1]!tblLoc[Score],MATCH(INDEX([1]!tblOrg[Loc],MATCH(INDEX(FacList,MATCH(tblTeamSch[[#This Row],[Facility]],INDEX(FacList,,1),0),3),[1]!tblOrg[Org Num],0)),[1]!tblLoc[Loc],0)),"")</f>
        <v>10</v>
      </c>
      <c r="V2152" s="6">
        <f>IF(OR(tblTeamSch[[#This Row],[Court]]="",tblTeamSch[[#This Row],[Home]]&gt;0),0,IF(tblTeamSch[[#This Row],[Court]]&lt;10,0,IF(tblTeamSch[[#This Row],[Home Court]]=10,0,10)))</f>
        <v>0</v>
      </c>
      <c r="W2152" s="6" t="e">
        <f>COUNTIFS(tblTeamSch[Travel Score for Game],10,tblTeamSch[Home],0,#REF!,#REF!)</f>
        <v>#REF!</v>
      </c>
      <c r="X2152" s="6" t="str">
        <f>IFERROR(INDEX(tblTeamSch[Overall Travel Score],MATCH(tblTeamSch[[#This Row],[Opponent]],tblTeamSch[Team],0)),"")</f>
        <v/>
      </c>
      <c r="Y2152" s="6" cm="1">
        <f t="array" ref="Y2152">IF(Y2151="Num",1,IF(Y2151="","",IF(Y2151+1&gt;TotalNumRegGames*2,"",Y2151+1)))</f>
        <v>2151</v>
      </c>
    </row>
    <row r="2153" spans="1:25" ht="13.35" customHeight="1" x14ac:dyDescent="0.3">
      <c r="A2153" s="6" cm="1">
        <f t="array" ref="A2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1138</v>
      </c>
      <c r="B2153" s="6" cm="1">
        <f t="array" ref="B21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53" s="6">
        <f>IFERROR(INDEX([1]!tblSchedule[Week Game Scheduled],MATCH(tblTeamSch[[#This Row],[Game Num]],[1]!tblSchedule[GameNum],0)),"")</f>
        <v>8</v>
      </c>
      <c r="D2153" s="6">
        <f>IFERROR(INDEX([1]!tblSchedule[Round],MATCH(tblTeamSch[[#This Row],[Game Num]],[1]!tblSchedule[GameNum],0)),"")</f>
        <v>6</v>
      </c>
      <c r="E2153" s="6">
        <f>IFERROR(INDEX([1]!tblSchedule[Rnd Sch],MATCH(tblTeamSch[[#This Row],[Game Num]],[1]!tblSchedule[GameNum],0)),"")</f>
        <v>6</v>
      </c>
      <c r="F2153" s="6" t="str">
        <f>IFERROR(INDEX([1]!tblSchedule[DLC],MATCH(tblTeamSch[[#This Row],[Game Num]],[1]!tblSchedule[GameNum],0)),"")</f>
        <v>4G2A</v>
      </c>
      <c r="G2153" s="7" t="str">
        <f>IFERROR(INDEX([1]!tblSchedule[Facility],MATCH(tblTeamSch[[#This Row],[Game Num]],[1]!tblSchedule[GameNum],0)),"")</f>
        <v>St. Paul Gym</v>
      </c>
      <c r="H2153" s="8">
        <f>IFERROR(INDEX([1]!tblSchedule[Game Date],MATCH(tblTeamSch[[#This Row],[Game Num]],[1]!tblSchedule[GameNum],0)),"")</f>
        <v>46046</v>
      </c>
      <c r="I2153" s="9">
        <f>IFERROR(INDEX([1]!tblSchedule[Game Time],MATCH(tblTeamSch[[#This Row],[Game Num]],[1]!tblSchedule[GameNum],0)),"")</f>
        <v>0.54166666666666663</v>
      </c>
      <c r="J2153" s="10" t="str">
        <f>IFERROR(INDEX([1]!tblTeams[Organization],MATCH(tblTeamSch[[#This Row],[Team]],[1]!tblTeams[Team],0)),"")</f>
        <v>St. Paul</v>
      </c>
      <c r="K2153" s="10" t="str">
        <f>IFERROR(INDEX([1]!tblOrg[Abbr],MATCH(tblTeamSch[[#This Row],[Org]],[1]!tblOrg[Organization],0)),"")</f>
        <v>Paul</v>
      </c>
      <c r="L2153" s="10" t="str">
        <f>IFERROR(INDEX(IF(tblTeamSch[[#This Row],[1vs2]]=1,[1]!tblSchedule[Team 1 Name],[1]!tblSchedule[Team 2 Name]),MATCH(tblTeamSch[[#This Row],[Game Num]],[1]!tblSchedule[GameNum],0)),"")</f>
        <v>St. Paul BB 4G#2</v>
      </c>
      <c r="M2153" s="10" t="str">
        <f>IFERROR(INDEX(IF(tblTeamSch[[#This Row],[1vs2]]=1,[1]!tblSchedule[Team 2 Name],[1]!tblSchedule[Team 1 Name]),MATCH(tblTeamSch[[#This Row],[Game Num]],[1]!tblSchedule[GameNum],0)),"")</f>
        <v>St. Francis of Assisi BB 4G#2</v>
      </c>
      <c r="N2153" s="6" t="str" cm="1">
        <f t="array" ref="N215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153" s="6">
        <f>IF(tblTeamSch[[#This Row],[Game Num]]="","",COUNTIFS([1]!tblGameSlots[Game Slot Status],"Booked",[1]!tblGameSlots[Organization],tblTeamSch[[#This Row],[Org]],[1]!tblGameSlots[Game Date],tblTeamSch[[#This Row],[Date]]))</f>
        <v>5</v>
      </c>
      <c r="P2153" s="6" t="str">
        <f>IFERROR(INDEX(#REF!,MATCH(tblTeamSch[[#This Row],[Team]],[1]!tblTeams[Team],0)),"")</f>
        <v/>
      </c>
      <c r="Q2153" s="6">
        <f>INDEX([1]!tblSchedule[Home Game],MATCH(tblTeamSch[[#This Row],[Game Num]],[1]!tblSchedule[GameNum],0))</f>
        <v>1</v>
      </c>
      <c r="R2153" s="7" t="e">
        <f>IF(COUNTIFS(tblTeamSch[Team],tblTeamSch[[#This Row],[Team]],#REF!,1)&gt;1,"Y","")</f>
        <v>#REF!</v>
      </c>
      <c r="S2153" s="6">
        <f>INDEX([1]!tblLoc[Score],MATCH(INDEX([1]!tblOrg[Loc],MATCH(tblTeamSch[[#This Row],[Org]],[1]!tblOrg[Organization],0)),[1]!tblLoc[Loc],0))</f>
        <v>10</v>
      </c>
      <c r="T2153" s="6" t="e">
        <f>INDEX([1]!tblLoc[Score],MATCH(INDEX([1]!tblOrg[Loc],MATCH(#REF!,[1]!tblOrg[Abbr],0)),[1]!tblLoc[Loc],0))</f>
        <v>#REF!</v>
      </c>
      <c r="U2153" s="6">
        <f>IFERROR(INDEX([1]!tblLoc[Score],MATCH(INDEX([1]!tblOrg[Loc],MATCH(INDEX(FacList,MATCH(tblTeamSch[[#This Row],[Facility]],INDEX(FacList,,1),0),3),[1]!tblOrg[Org Num],0)),[1]!tblLoc[Loc],0)),"")</f>
        <v>10</v>
      </c>
      <c r="V2153" s="6">
        <f>IF(OR(tblTeamSch[[#This Row],[Court]]="",tblTeamSch[[#This Row],[Home]]&gt;0),0,IF(tblTeamSch[[#This Row],[Court]]&lt;10,0,IF(tblTeamSch[[#This Row],[Home Court]]=10,0,10)))</f>
        <v>0</v>
      </c>
      <c r="W2153" s="6" t="e">
        <f>COUNTIFS(tblTeamSch[Travel Score for Game],10,tblTeamSch[Home],0,#REF!,#REF!)</f>
        <v>#REF!</v>
      </c>
      <c r="X2153" s="6" t="str">
        <f>IFERROR(INDEX(tblTeamSch[Overall Travel Score],MATCH(tblTeamSch[[#This Row],[Opponent]],tblTeamSch[Team],0)),"")</f>
        <v/>
      </c>
      <c r="Y2153" s="6" cm="1">
        <f t="array" ref="Y2153">IF(Y2152="Num",1,IF(Y2152="","",IF(Y2152+1&gt;TotalNumRegGames*2,"",Y2152+1)))</f>
        <v>2152</v>
      </c>
    </row>
    <row r="2154" spans="1:25" ht="13.35" customHeight="1" x14ac:dyDescent="0.3">
      <c r="A2154" s="6" cm="1">
        <f t="array" ref="A2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1142</v>
      </c>
      <c r="B2154" s="6" cm="1">
        <f t="array" ref="B21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54" s="6">
        <f>IFERROR(INDEX([1]!tblSchedule[Week Game Scheduled],MATCH(tblTeamSch[[#This Row],[Game Num]],[1]!tblSchedule[GameNum],0)),"")</f>
        <v>10</v>
      </c>
      <c r="D2154" s="6">
        <f>IFERROR(INDEX([1]!tblSchedule[Round],MATCH(tblTeamSch[[#This Row],[Game Num]],[1]!tblSchedule[GameNum],0)),"")</f>
        <v>7</v>
      </c>
      <c r="E2154" s="6">
        <f>IFERROR(INDEX([1]!tblSchedule[Rnd Sch],MATCH(tblTeamSch[[#This Row],[Game Num]],[1]!tblSchedule[GameNum],0)),"")</f>
        <v>7</v>
      </c>
      <c r="F2154" s="6" t="str">
        <f>IFERROR(INDEX([1]!tblSchedule[DLC],MATCH(tblTeamSch[[#This Row],[Game Num]],[1]!tblSchedule[GameNum],0)),"")</f>
        <v>4G2A</v>
      </c>
      <c r="G2154" s="7" t="str">
        <f>IFERROR(INDEX([1]!tblSchedule[Facility],MATCH(tblTeamSch[[#This Row],[Game Num]],[1]!tblSchedule[GameNum],0)),"")</f>
        <v>Ascension Gym</v>
      </c>
      <c r="H2154" s="8">
        <f>IFERROR(INDEX([1]!tblSchedule[Game Date],MATCH(tblTeamSch[[#This Row],[Game Num]],[1]!tblSchedule[GameNum],0)),"")</f>
        <v>46054</v>
      </c>
      <c r="I2154" s="9">
        <f>IFERROR(INDEX([1]!tblSchedule[Game Time],MATCH(tblTeamSch[[#This Row],[Game Num]],[1]!tblSchedule[GameNum],0)),"")</f>
        <v>0.66666666666666663</v>
      </c>
      <c r="J2154" s="10" t="str">
        <f>IFERROR(INDEX([1]!tblTeams[Organization],MATCH(tblTeamSch[[#This Row],[Team]],[1]!tblTeams[Team],0)),"")</f>
        <v>St. Paul</v>
      </c>
      <c r="K2154" s="10" t="str">
        <f>IFERROR(INDEX([1]!tblOrg[Abbr],MATCH(tblTeamSch[[#This Row],[Org]],[1]!tblOrg[Organization],0)),"")</f>
        <v>Paul</v>
      </c>
      <c r="L2154" s="10" t="str">
        <f>IFERROR(INDEX(IF(tblTeamSch[[#This Row],[1vs2]]=1,[1]!tblSchedule[Team 1 Name],[1]!tblSchedule[Team 2 Name]),MATCH(tblTeamSch[[#This Row],[Game Num]],[1]!tblSchedule[GameNum],0)),"")</f>
        <v>St. Paul BB 4G#2</v>
      </c>
      <c r="M2154" s="10" t="str">
        <f>IFERROR(INDEX(IF(tblTeamSch[[#This Row],[1vs2]]=1,[1]!tblSchedule[Team 2 Name],[1]!tblSchedule[Team 1 Name]),MATCH(tblTeamSch[[#This Row],[Game Num]],[1]!tblSchedule[GameNum],0)),"")</f>
        <v>Ascension BB 4G#2</v>
      </c>
      <c r="N2154" s="6" t="str" cm="1">
        <f t="array" ref="N215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15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154" s="6" t="str">
        <f>IFERROR(INDEX(#REF!,MATCH(tblTeamSch[[#This Row],[Team]],[1]!tblTeams[Team],0)),"")</f>
        <v/>
      </c>
      <c r="Q2154" s="6">
        <f>INDEX([1]!tblSchedule[Home Game],MATCH(tblTeamSch[[#This Row],[Game Num]],[1]!tblSchedule[GameNum],0))</f>
        <v>1</v>
      </c>
      <c r="R2154" s="7" t="e">
        <f>IF(COUNTIFS(tblTeamSch[Team],tblTeamSch[[#This Row],[Team]],#REF!,1)&gt;1,"Y","")</f>
        <v>#REF!</v>
      </c>
      <c r="S2154" s="6">
        <f>INDEX([1]!tblLoc[Score],MATCH(INDEX([1]!tblOrg[Loc],MATCH(tblTeamSch[[#This Row],[Org]],[1]!tblOrg[Organization],0)),[1]!tblLoc[Loc],0))</f>
        <v>10</v>
      </c>
      <c r="T2154" s="6" t="e">
        <f>INDEX([1]!tblLoc[Score],MATCH(INDEX([1]!tblOrg[Loc],MATCH(#REF!,[1]!tblOrg[Abbr],0)),[1]!tblLoc[Loc],0))</f>
        <v>#REF!</v>
      </c>
      <c r="U2154" s="6">
        <f>IFERROR(INDEX([1]!tblLoc[Score],MATCH(INDEX([1]!tblOrg[Loc],MATCH(INDEX(FacList,MATCH(tblTeamSch[[#This Row],[Facility]],INDEX(FacList,,1),0),3),[1]!tblOrg[Org Num],0)),[1]!tblLoc[Loc],0)),"")</f>
        <v>0</v>
      </c>
      <c r="V2154" s="6">
        <f>IF(OR(tblTeamSch[[#This Row],[Court]]="",tblTeamSch[[#This Row],[Home]]&gt;0),0,IF(tblTeamSch[[#This Row],[Court]]&lt;10,0,IF(tblTeamSch[[#This Row],[Home Court]]=10,0,10)))</f>
        <v>0</v>
      </c>
      <c r="W2154" s="6" t="e">
        <f>COUNTIFS(tblTeamSch[Travel Score for Game],10,tblTeamSch[Home],0,#REF!,#REF!)</f>
        <v>#REF!</v>
      </c>
      <c r="X2154" s="6" t="str">
        <f>IFERROR(INDEX(tblTeamSch[Overall Travel Score],MATCH(tblTeamSch[[#This Row],[Opponent]],tblTeamSch[Team],0)),"")</f>
        <v/>
      </c>
      <c r="Y2154" s="6" cm="1">
        <f t="array" ref="Y2154">IF(Y2153="Num",1,IF(Y2153="","",IF(Y2153+1&gt;TotalNumRegGames*2,"",Y2153+1)))</f>
        <v>2153</v>
      </c>
    </row>
    <row r="2155" spans="1:25" ht="13.35" customHeight="1" x14ac:dyDescent="0.3">
      <c r="A2155" s="6" cm="1">
        <f t="array" ref="A2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261</v>
      </c>
      <c r="B2155" s="6" cm="1">
        <f t="array" ref="B21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5" s="6">
        <f>IFERROR(INDEX([1]!tblSchedule[Week Game Scheduled],MATCH(tblTeamSch[[#This Row],[Game Num]],[1]!tblSchedule[GameNum],0)),"")</f>
        <v>50</v>
      </c>
      <c r="D2155" s="6">
        <f>IFERROR(INDEX([1]!tblSchedule[Round],MATCH(tblTeamSch[[#This Row],[Game Num]],[1]!tblSchedule[GameNum],0)),"")</f>
        <v>1</v>
      </c>
      <c r="E2155" s="6">
        <f>IFERROR(INDEX([1]!tblSchedule[Rnd Sch],MATCH(tblTeamSch[[#This Row],[Game Num]],[1]!tblSchedule[GameNum],0)),"")</f>
        <v>1</v>
      </c>
      <c r="F2155" s="6" t="str">
        <f>IFERROR(INDEX([1]!tblSchedule[DLC],MATCH(tblTeamSch[[#This Row],[Game Num]],[1]!tblSchedule[GameNum],0)),"")</f>
        <v>6B1A</v>
      </c>
      <c r="G2155" s="7" t="str">
        <f>IFERROR(INDEX([1]!tblSchedule[Facility],MATCH(tblTeamSch[[#This Row],[Game Num]],[1]!tblSchedule[GameNum],0)),"")</f>
        <v>Ascension Gym</v>
      </c>
      <c r="H2155" s="8">
        <f>IFERROR(INDEX([1]!tblSchedule[Game Date],MATCH(tblTeamSch[[#This Row],[Game Num]],[1]!tblSchedule[GameNum],0)),"")</f>
        <v>45998</v>
      </c>
      <c r="I2155" s="9">
        <f>IFERROR(INDEX([1]!tblSchedule[Game Time],MATCH(tblTeamSch[[#This Row],[Game Num]],[1]!tblSchedule[GameNum],0)),"")</f>
        <v>0.625</v>
      </c>
      <c r="J2155" s="10" t="str">
        <f>IFERROR(INDEX([1]!tblTeams[Organization],MATCH(tblTeamSch[[#This Row],[Team]],[1]!tblTeams[Team],0)),"")</f>
        <v>St. Paul</v>
      </c>
      <c r="K2155" s="10" t="str">
        <f>IFERROR(INDEX([1]!tblOrg[Abbr],MATCH(tblTeamSch[[#This Row],[Org]],[1]!tblOrg[Organization],0)),"")</f>
        <v>Paul</v>
      </c>
      <c r="L2155" s="10" t="str">
        <f>IFERROR(INDEX(IF(tblTeamSch[[#This Row],[1vs2]]=1,[1]!tblSchedule[Team 1 Name],[1]!tblSchedule[Team 2 Name]),MATCH(tblTeamSch[[#This Row],[Game Num]],[1]!tblSchedule[GameNum],0)),"")</f>
        <v>St Paul BB 6B#1</v>
      </c>
      <c r="M2155" s="10" t="str">
        <f>IFERROR(INDEX(IF(tblTeamSch[[#This Row],[1vs2]]=1,[1]!tblSchedule[Team 2 Name],[1]!tblSchedule[Team 1 Name]),MATCH(tblTeamSch[[#This Row],[Game Num]],[1]!tblSchedule[GameNum],0)),"")</f>
        <v>Nativity BB 6B #1</v>
      </c>
      <c r="N2155" s="6"/>
      <c r="O2155" s="6"/>
      <c r="P2155" s="6"/>
      <c r="Q2155" s="6">
        <f>INDEX([1]!tblSchedule[Home Game],MATCH(tblTeamSch[[#This Row],[Game Num]],[1]!tblSchedule[GameNum],0))</f>
        <v>0</v>
      </c>
      <c r="R2155" s="7" t="e">
        <f>IF(COUNTIFS(tblTeamSch[Team],tblTeamSch[[#This Row],[Team]],#REF!,1)&gt;1,"Y","")</f>
        <v>#REF!</v>
      </c>
      <c r="S2155" s="6">
        <f>INDEX([1]!tblLoc[Score],MATCH(INDEX([1]!tblOrg[Loc],MATCH(tblTeamSch[[#This Row],[Org]],[1]!tblOrg[Organization],0)),[1]!tblLoc[Loc],0))</f>
        <v>10</v>
      </c>
      <c r="T2155" s="6" t="e">
        <f>INDEX([1]!tblLoc[Score],MATCH(INDEX([1]!tblOrg[Loc],MATCH(#REF!,[1]!tblOrg[Abbr],0)),[1]!tblLoc[Loc],0))</f>
        <v>#REF!</v>
      </c>
      <c r="U2155" s="6">
        <f>IFERROR(INDEX([1]!tblLoc[Score],MATCH(INDEX([1]!tblOrg[Loc],MATCH(INDEX(FacList,MATCH(tblTeamSch[[#This Row],[Facility]],INDEX(FacList,,1),0),3),[1]!tblOrg[Org Num],0)),[1]!tblLoc[Loc],0)),"")</f>
        <v>0</v>
      </c>
      <c r="V2155" s="6">
        <f>IF(OR(tblTeamSch[[#This Row],[Court]]="",tblTeamSch[[#This Row],[Home]]&gt;0),0,IF(tblTeamSch[[#This Row],[Court]]&lt;10,0,IF(tblTeamSch[[#This Row],[Home Court]]=10,0,10)))</f>
        <v>0</v>
      </c>
      <c r="W2155" s="6" t="e">
        <f>COUNTIFS(tblTeamSch[Travel Score for Game],10,tblTeamSch[Home],0,#REF!,#REF!)</f>
        <v>#REF!</v>
      </c>
      <c r="X2155" s="6" t="str">
        <f>IFERROR(INDEX(tblTeamSch[Overall Travel Score],MATCH(tblTeamSch[[#This Row],[Opponent]],tblTeamSch[Team],0)),"")</f>
        <v/>
      </c>
      <c r="Y2155" s="6" cm="1">
        <f t="array" ref="Y2155">IF(Y2154="Num",1,IF(Y2154="","",IF(Y2154+1&gt;TotalNumRegGames*2,"",Y2154+1)))</f>
        <v>2154</v>
      </c>
    </row>
    <row r="2156" spans="1:25" ht="13.35" customHeight="1" x14ac:dyDescent="0.3">
      <c r="A2156" s="6" cm="1">
        <f t="array" ref="A2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267</v>
      </c>
      <c r="B2156" s="6" cm="1">
        <f t="array" ref="B21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6" s="6">
        <f>IFERROR(INDEX([1]!tblSchedule[Week Game Scheduled],MATCH(tblTeamSch[[#This Row],[Game Num]],[1]!tblSchedule[GameNum],0)),"")</f>
        <v>50</v>
      </c>
      <c r="D2156" s="6">
        <f>IFERROR(INDEX([1]!tblSchedule[Round],MATCH(tblTeamSch[[#This Row],[Game Num]],[1]!tblSchedule[GameNum],0)),"")</f>
        <v>2</v>
      </c>
      <c r="E2156" s="6">
        <f>IFERROR(INDEX([1]!tblSchedule[Rnd Sch],MATCH(tblTeamSch[[#This Row],[Game Num]],[1]!tblSchedule[GameNum],0)),"")</f>
        <v>2</v>
      </c>
      <c r="F2156" s="6" t="str">
        <f>IFERROR(INDEX([1]!tblSchedule[DLC],MATCH(tblTeamSch[[#This Row],[Game Num]],[1]!tblSchedule[GameNum],0)),"")</f>
        <v>6B1A</v>
      </c>
      <c r="G2156" s="7" t="str">
        <f>IFERROR(INDEX([1]!tblSchedule[Facility],MATCH(tblTeamSch[[#This Row],[Game Num]],[1]!tblSchedule[GameNum],0)),"")</f>
        <v>St. Paul Gym</v>
      </c>
      <c r="H2156" s="8">
        <f>IFERROR(INDEX([1]!tblSchedule[Game Date],MATCH(tblTeamSch[[#This Row],[Game Num]],[1]!tblSchedule[GameNum],0)),"")</f>
        <v>46004</v>
      </c>
      <c r="I2156" s="9">
        <f>IFERROR(INDEX([1]!tblSchedule[Game Time],MATCH(tblTeamSch[[#This Row],[Game Num]],[1]!tblSchedule[GameNum],0)),"")</f>
        <v>0.375</v>
      </c>
      <c r="J2156" s="10" t="str">
        <f>IFERROR(INDEX([1]!tblTeams[Organization],MATCH(tblTeamSch[[#This Row],[Team]],[1]!tblTeams[Team],0)),"")</f>
        <v>St. Paul</v>
      </c>
      <c r="K2156" s="10" t="str">
        <f>IFERROR(INDEX([1]!tblOrg[Abbr],MATCH(tblTeamSch[[#This Row],[Org]],[1]!tblOrg[Organization],0)),"")</f>
        <v>Paul</v>
      </c>
      <c r="L2156" s="10" t="str">
        <f>IFERROR(INDEX(IF(tblTeamSch[[#This Row],[1vs2]]=1,[1]!tblSchedule[Team 1 Name],[1]!tblSchedule[Team 2 Name]),MATCH(tblTeamSch[[#This Row],[Game Num]],[1]!tblSchedule[GameNum],0)),"")</f>
        <v>St Paul BB 6B#1</v>
      </c>
      <c r="M2156" s="10" t="str">
        <f>IFERROR(INDEX(IF(tblTeamSch[[#This Row],[1vs2]]=1,[1]!tblSchedule[Team 2 Name],[1]!tblSchedule[Team 1 Name]),MATCH(tblTeamSch[[#This Row],[Game Num]],[1]!tblSchedule[GameNum],0)),"")</f>
        <v>St Stephen Martyr BB 6B#1</v>
      </c>
      <c r="N2156" s="6"/>
      <c r="O2156" s="6"/>
      <c r="P2156" s="6"/>
      <c r="Q2156" s="6">
        <f>INDEX([1]!tblSchedule[Home Game],MATCH(tblTeamSch[[#This Row],[Game Num]],[1]!tblSchedule[GameNum],0))</f>
        <v>1</v>
      </c>
      <c r="R2156" s="7" t="e">
        <f>IF(COUNTIFS(tblTeamSch[Team],tblTeamSch[[#This Row],[Team]],#REF!,1)&gt;1,"Y","")</f>
        <v>#REF!</v>
      </c>
      <c r="S2156" s="6">
        <f>INDEX([1]!tblLoc[Score],MATCH(INDEX([1]!tblOrg[Loc],MATCH(tblTeamSch[[#This Row],[Org]],[1]!tblOrg[Organization],0)),[1]!tblLoc[Loc],0))</f>
        <v>10</v>
      </c>
      <c r="T2156" s="6" t="e">
        <f>INDEX([1]!tblLoc[Score],MATCH(INDEX([1]!tblOrg[Loc],MATCH(#REF!,[1]!tblOrg[Abbr],0)),[1]!tblLoc[Loc],0))</f>
        <v>#REF!</v>
      </c>
      <c r="U2156" s="6">
        <f>IFERROR(INDEX([1]!tblLoc[Score],MATCH(INDEX([1]!tblOrg[Loc],MATCH(INDEX(FacList,MATCH(tblTeamSch[[#This Row],[Facility]],INDEX(FacList,,1),0),3),[1]!tblOrg[Org Num],0)),[1]!tblLoc[Loc],0)),"")</f>
        <v>10</v>
      </c>
      <c r="V2156" s="6">
        <f>IF(OR(tblTeamSch[[#This Row],[Court]]="",tblTeamSch[[#This Row],[Home]]&gt;0),0,IF(tblTeamSch[[#This Row],[Court]]&lt;10,0,IF(tblTeamSch[[#This Row],[Home Court]]=10,0,10)))</f>
        <v>0</v>
      </c>
      <c r="W2156" s="6" t="e">
        <f>COUNTIFS(tblTeamSch[Travel Score for Game],10,tblTeamSch[Home],0,#REF!,#REF!)</f>
        <v>#REF!</v>
      </c>
      <c r="X2156" s="6" t="str">
        <f>IFERROR(INDEX(tblTeamSch[Overall Travel Score],MATCH(tblTeamSch[[#This Row],[Opponent]],tblTeamSch[Team],0)),"")</f>
        <v/>
      </c>
      <c r="Y2156" s="6" cm="1">
        <f t="array" ref="Y2156">IF(Y2155="Num",1,IF(Y2155="","",IF(Y2155+1&gt;TotalNumRegGames*2,"",Y2155+1)))</f>
        <v>2155</v>
      </c>
    </row>
    <row r="2157" spans="1:25" ht="13.35" customHeight="1" x14ac:dyDescent="0.3">
      <c r="A2157" s="6" cm="1">
        <f t="array" ref="A2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273</v>
      </c>
      <c r="B2157" s="6" cm="1">
        <f t="array" ref="B21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7" s="6">
        <f>IFERROR(INDEX([1]!tblSchedule[Week Game Scheduled],MATCH(tblTeamSch[[#This Row],[Game Num]],[1]!tblSchedule[GameNum],0)),"")</f>
        <v>6</v>
      </c>
      <c r="D2157" s="6">
        <f>IFERROR(INDEX([1]!tblSchedule[Round],MATCH(tblTeamSch[[#This Row],[Game Num]],[1]!tblSchedule[GameNum],0)),"")</f>
        <v>3</v>
      </c>
      <c r="E2157" s="6">
        <f>IFERROR(INDEX([1]!tblSchedule[Rnd Sch],MATCH(tblTeamSch[[#This Row],[Game Num]],[1]!tblSchedule[GameNum],0)),"")</f>
        <v>3</v>
      </c>
      <c r="F2157" s="6" t="str">
        <f>IFERROR(INDEX([1]!tblSchedule[DLC],MATCH(tblTeamSch[[#This Row],[Game Num]],[1]!tblSchedule[GameNum],0)),"")</f>
        <v>6B1A</v>
      </c>
      <c r="G2157" s="7" t="str">
        <f>IFERROR(INDEX([1]!tblSchedule[Facility],MATCH(tblTeamSch[[#This Row],[Game Num]],[1]!tblSchedule[GameNum],0)),"")</f>
        <v>St. Paul Gym</v>
      </c>
      <c r="H2157" s="8">
        <f>IFERROR(INDEX([1]!tblSchedule[Game Date],MATCH(tblTeamSch[[#This Row],[Game Num]],[1]!tblSchedule[GameNum],0)),"")</f>
        <v>46026</v>
      </c>
      <c r="I2157" s="9">
        <f>IFERROR(INDEX([1]!tblSchedule[Game Time],MATCH(tblTeamSch[[#This Row],[Game Num]],[1]!tblSchedule[GameNum],0)),"")</f>
        <v>0.54166666666666663</v>
      </c>
      <c r="J2157" s="10" t="str">
        <f>IFERROR(INDEX([1]!tblTeams[Organization],MATCH(tblTeamSch[[#This Row],[Team]],[1]!tblTeams[Team],0)),"")</f>
        <v>St. Paul</v>
      </c>
      <c r="K2157" s="10" t="str">
        <f>IFERROR(INDEX([1]!tblOrg[Abbr],MATCH(tblTeamSch[[#This Row],[Org]],[1]!tblOrg[Organization],0)),"")</f>
        <v>Paul</v>
      </c>
      <c r="L2157" s="10" t="str">
        <f>IFERROR(INDEX(IF(tblTeamSch[[#This Row],[1vs2]]=1,[1]!tblSchedule[Team 1 Name],[1]!tblSchedule[Team 2 Name]),MATCH(tblTeamSch[[#This Row],[Game Num]],[1]!tblSchedule[GameNum],0)),"")</f>
        <v>St Paul BB 6B#1</v>
      </c>
      <c r="M2157" s="10" t="str">
        <f>IFERROR(INDEX(IF(tblTeamSch[[#This Row],[1vs2]]=1,[1]!tblSchedule[Team 2 Name],[1]!tblSchedule[Team 1 Name]),MATCH(tblTeamSch[[#This Row],[Game Num]],[1]!tblSchedule[GameNum],0)),"")</f>
        <v>St. Andrew BB 6B</v>
      </c>
      <c r="N2157" s="6"/>
      <c r="O2157" s="6"/>
      <c r="P2157" s="6"/>
      <c r="Q2157" s="6">
        <f>INDEX([1]!tblSchedule[Home Game],MATCH(tblTeamSch[[#This Row],[Game Num]],[1]!tblSchedule[GameNum],0))</f>
        <v>1</v>
      </c>
      <c r="R2157" s="7" t="e">
        <f>IF(COUNTIFS(tblTeamSch[Team],tblTeamSch[[#This Row],[Team]],#REF!,1)&gt;1,"Y","")</f>
        <v>#REF!</v>
      </c>
      <c r="S2157" s="6">
        <f>INDEX([1]!tblLoc[Score],MATCH(INDEX([1]!tblOrg[Loc],MATCH(tblTeamSch[[#This Row],[Org]],[1]!tblOrg[Organization],0)),[1]!tblLoc[Loc],0))</f>
        <v>10</v>
      </c>
      <c r="T2157" s="6" t="e">
        <f>INDEX([1]!tblLoc[Score],MATCH(INDEX([1]!tblOrg[Loc],MATCH(#REF!,[1]!tblOrg[Abbr],0)),[1]!tblLoc[Loc],0))</f>
        <v>#REF!</v>
      </c>
      <c r="U2157" s="6">
        <f>IFERROR(INDEX([1]!tblLoc[Score],MATCH(INDEX([1]!tblOrg[Loc],MATCH(INDEX(FacList,MATCH(tblTeamSch[[#This Row],[Facility]],INDEX(FacList,,1),0),3),[1]!tblOrg[Org Num],0)),[1]!tblLoc[Loc],0)),"")</f>
        <v>10</v>
      </c>
      <c r="V2157" s="6">
        <f>IF(OR(tblTeamSch[[#This Row],[Court]]="",tblTeamSch[[#This Row],[Home]]&gt;0),0,IF(tblTeamSch[[#This Row],[Court]]&lt;10,0,IF(tblTeamSch[[#This Row],[Home Court]]=10,0,10)))</f>
        <v>0</v>
      </c>
      <c r="W2157" s="6" t="e">
        <f>COUNTIFS(tblTeamSch[Travel Score for Game],10,tblTeamSch[Home],0,#REF!,#REF!)</f>
        <v>#REF!</v>
      </c>
      <c r="X2157" s="6" t="str">
        <f>IFERROR(INDEX(tblTeamSch[Overall Travel Score],MATCH(tblTeamSch[[#This Row],[Opponent]],tblTeamSch[Team],0)),"")</f>
        <v/>
      </c>
      <c r="Y2157" s="6" cm="1">
        <f t="array" ref="Y2157">IF(Y2156="Num",1,IF(Y2156="","",IF(Y2156+1&gt;TotalNumRegGames*2,"",Y2156+1)))</f>
        <v>2156</v>
      </c>
    </row>
    <row r="2158" spans="1:25" ht="13.35" customHeight="1" x14ac:dyDescent="0.3">
      <c r="A2158" s="6" cm="1">
        <f t="array" ref="A2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279</v>
      </c>
      <c r="B2158" s="6" cm="1">
        <f t="array" ref="B21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8" s="6">
        <f>IFERROR(INDEX([1]!tblSchedule[Week Game Scheduled],MATCH(tblTeamSch[[#This Row],[Game Num]],[1]!tblSchedule[GameNum],0)),"")</f>
        <v>7</v>
      </c>
      <c r="D2158" s="6">
        <f>IFERROR(INDEX([1]!tblSchedule[Round],MATCH(tblTeamSch[[#This Row],[Game Num]],[1]!tblSchedule[GameNum],0)),"")</f>
        <v>4</v>
      </c>
      <c r="E2158" s="6">
        <f>IFERROR(INDEX([1]!tblSchedule[Rnd Sch],MATCH(tblTeamSch[[#This Row],[Game Num]],[1]!tblSchedule[GameNum],0)),"")</f>
        <v>4</v>
      </c>
      <c r="F2158" s="6" t="str">
        <f>IFERROR(INDEX([1]!tblSchedule[DLC],MATCH(tblTeamSch[[#This Row],[Game Num]],[1]!tblSchedule[GameNum],0)),"")</f>
        <v>6B1A</v>
      </c>
      <c r="G2158" s="7" t="str">
        <f>IFERROR(INDEX([1]!tblSchedule[Facility],MATCH(tblTeamSch[[#This Row],[Game Num]],[1]!tblSchedule[GameNum],0)),"")</f>
        <v>St. Paul Gym</v>
      </c>
      <c r="H2158" s="8">
        <f>IFERROR(INDEX([1]!tblSchedule[Game Date],MATCH(tblTeamSch[[#This Row],[Game Num]],[1]!tblSchedule[GameNum],0)),"")</f>
        <v>46033</v>
      </c>
      <c r="I2158" s="9">
        <f>IFERROR(INDEX([1]!tblSchedule[Game Time],MATCH(tblTeamSch[[#This Row],[Game Num]],[1]!tblSchedule[GameNum],0)),"")</f>
        <v>0.58333333333333337</v>
      </c>
      <c r="J2158" s="10" t="str">
        <f>IFERROR(INDEX([1]!tblTeams[Organization],MATCH(tblTeamSch[[#This Row],[Team]],[1]!tblTeams[Team],0)),"")</f>
        <v>St. Paul</v>
      </c>
      <c r="K2158" s="10" t="str">
        <f>IFERROR(INDEX([1]!tblOrg[Abbr],MATCH(tblTeamSch[[#This Row],[Org]],[1]!tblOrg[Organization],0)),"")</f>
        <v>Paul</v>
      </c>
      <c r="L2158" s="10" t="str">
        <f>IFERROR(INDEX(IF(tblTeamSch[[#This Row],[1vs2]]=1,[1]!tblSchedule[Team 1 Name],[1]!tblSchedule[Team 2 Name]),MATCH(tblTeamSch[[#This Row],[Game Num]],[1]!tblSchedule[GameNum],0)),"")</f>
        <v>St Paul BB 6B#1</v>
      </c>
      <c r="M2158" s="10" t="str">
        <f>IFERROR(INDEX(IF(tblTeamSch[[#This Row],[1vs2]]=1,[1]!tblSchedule[Team 2 Name],[1]!tblSchedule[Team 1 Name]),MATCH(tblTeamSch[[#This Row],[Game Num]],[1]!tblSchedule[GameNum],0)),"")</f>
        <v>St Edward Bball 6B1</v>
      </c>
      <c r="N2158" s="6"/>
      <c r="O2158" s="6"/>
      <c r="P2158" s="6"/>
      <c r="Q2158" s="6">
        <f>INDEX([1]!tblSchedule[Home Game],MATCH(tblTeamSch[[#This Row],[Game Num]],[1]!tblSchedule[GameNum],0))</f>
        <v>1</v>
      </c>
      <c r="R2158" s="7" t="e">
        <f>IF(COUNTIFS(tblTeamSch[Team],tblTeamSch[[#This Row],[Team]],#REF!,1)&gt;1,"Y","")</f>
        <v>#REF!</v>
      </c>
      <c r="S2158" s="6">
        <f>INDEX([1]!tblLoc[Score],MATCH(INDEX([1]!tblOrg[Loc],MATCH(tblTeamSch[[#This Row],[Org]],[1]!tblOrg[Organization],0)),[1]!tblLoc[Loc],0))</f>
        <v>10</v>
      </c>
      <c r="T2158" s="6" t="e">
        <f>INDEX([1]!tblLoc[Score],MATCH(INDEX([1]!tblOrg[Loc],MATCH(#REF!,[1]!tblOrg[Abbr],0)),[1]!tblLoc[Loc],0))</f>
        <v>#REF!</v>
      </c>
      <c r="U2158" s="6">
        <f>IFERROR(INDEX([1]!tblLoc[Score],MATCH(INDEX([1]!tblOrg[Loc],MATCH(INDEX(FacList,MATCH(tblTeamSch[[#This Row],[Facility]],INDEX(FacList,,1),0),3),[1]!tblOrg[Org Num],0)),[1]!tblLoc[Loc],0)),"")</f>
        <v>10</v>
      </c>
      <c r="V2158" s="6">
        <f>IF(OR(tblTeamSch[[#This Row],[Court]]="",tblTeamSch[[#This Row],[Home]]&gt;0),0,IF(tblTeamSch[[#This Row],[Court]]&lt;10,0,IF(tblTeamSch[[#This Row],[Home Court]]=10,0,10)))</f>
        <v>0</v>
      </c>
      <c r="W2158" s="6" t="e">
        <f>COUNTIFS(tblTeamSch[Travel Score for Game],10,tblTeamSch[Home],0,#REF!,#REF!)</f>
        <v>#REF!</v>
      </c>
      <c r="X2158" s="6" t="str">
        <f>IFERROR(INDEX(tblTeamSch[Overall Travel Score],MATCH(tblTeamSch[[#This Row],[Opponent]],tblTeamSch[Team],0)),"")</f>
        <v/>
      </c>
      <c r="Y2158" s="6" cm="1">
        <f t="array" ref="Y2158">IF(Y2157="Num",1,IF(Y2157="","",IF(Y2157+1&gt;TotalNumRegGames*2,"",Y2157+1)))</f>
        <v>2157</v>
      </c>
    </row>
    <row r="2159" spans="1:25" ht="13.35" customHeight="1" x14ac:dyDescent="0.3">
      <c r="A2159" s="6" cm="1">
        <f t="array" ref="A2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285</v>
      </c>
      <c r="B2159" s="6" cm="1">
        <f t="array" ref="B21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59" s="6">
        <f>IFERROR(INDEX([1]!tblSchedule[Week Game Scheduled],MATCH(tblTeamSch[[#This Row],[Game Num]],[1]!tblSchedule[GameNum],0)),"")</f>
        <v>8</v>
      </c>
      <c r="D2159" s="6">
        <f>IFERROR(INDEX([1]!tblSchedule[Round],MATCH(tblTeamSch[[#This Row],[Game Num]],[1]!tblSchedule[GameNum],0)),"")</f>
        <v>5</v>
      </c>
      <c r="E2159" s="6">
        <f>IFERROR(INDEX([1]!tblSchedule[Rnd Sch],MATCH(tblTeamSch[[#This Row],[Game Num]],[1]!tblSchedule[GameNum],0)),"")</f>
        <v>5</v>
      </c>
      <c r="F2159" s="6" t="str">
        <f>IFERROR(INDEX([1]!tblSchedule[DLC],MATCH(tblTeamSch[[#This Row],[Game Num]],[1]!tblSchedule[GameNum],0)),"")</f>
        <v>6B1A</v>
      </c>
      <c r="G2159" s="7" t="str">
        <f>IFERROR(INDEX([1]!tblSchedule[Facility],MATCH(tblTeamSch[[#This Row],[Game Num]],[1]!tblSchedule[GameNum],0)),"")</f>
        <v>St. Paul Gym</v>
      </c>
      <c r="H2159" s="8">
        <f>IFERROR(INDEX([1]!tblSchedule[Game Date],MATCH(tblTeamSch[[#This Row],[Game Num]],[1]!tblSchedule[GameNum],0)),"")</f>
        <v>46040</v>
      </c>
      <c r="I2159" s="9">
        <f>IFERROR(INDEX([1]!tblSchedule[Game Time],MATCH(tblTeamSch[[#This Row],[Game Num]],[1]!tblSchedule[GameNum],0)),"")</f>
        <v>0.58333333333333337</v>
      </c>
      <c r="J2159" s="10" t="str">
        <f>IFERROR(INDEX([1]!tblTeams[Organization],MATCH(tblTeamSch[[#This Row],[Team]],[1]!tblTeams[Team],0)),"")</f>
        <v>St. Paul</v>
      </c>
      <c r="K2159" s="10" t="str">
        <f>IFERROR(INDEX([1]!tblOrg[Abbr],MATCH(tblTeamSch[[#This Row],[Org]],[1]!tblOrg[Organization],0)),"")</f>
        <v>Paul</v>
      </c>
      <c r="L2159" s="10" t="str">
        <f>IFERROR(INDEX(IF(tblTeamSch[[#This Row],[1vs2]]=1,[1]!tblSchedule[Team 1 Name],[1]!tblSchedule[Team 2 Name]),MATCH(tblTeamSch[[#This Row],[Game Num]],[1]!tblSchedule[GameNum],0)),"")</f>
        <v>St Paul BB 6B#1</v>
      </c>
      <c r="M2159" s="10" t="str">
        <f>IFERROR(INDEX(IF(tblTeamSch[[#This Row],[1vs2]]=1,[1]!tblSchedule[Team 2 Name],[1]!tblSchedule[Team 1 Name]),MATCH(tblTeamSch[[#This Row],[Game Num]],[1]!tblSchedule[GameNum],0)),"")</f>
        <v>St. Francis of Assisi BB 6B#1</v>
      </c>
      <c r="N2159" s="6"/>
      <c r="O2159" s="6"/>
      <c r="P2159" s="6"/>
      <c r="Q2159" s="6">
        <f>INDEX([1]!tblSchedule[Home Game],MATCH(tblTeamSch[[#This Row],[Game Num]],[1]!tblSchedule[GameNum],0))</f>
        <v>1</v>
      </c>
      <c r="R2159" s="7" t="e">
        <f>IF(COUNTIFS(tblTeamSch[Team],tblTeamSch[[#This Row],[Team]],#REF!,1)&gt;1,"Y","")</f>
        <v>#REF!</v>
      </c>
      <c r="S2159" s="6">
        <f>INDEX([1]!tblLoc[Score],MATCH(INDEX([1]!tblOrg[Loc],MATCH(tblTeamSch[[#This Row],[Org]],[1]!tblOrg[Organization],0)),[1]!tblLoc[Loc],0))</f>
        <v>10</v>
      </c>
      <c r="T2159" s="6" t="e">
        <f>INDEX([1]!tblLoc[Score],MATCH(INDEX([1]!tblOrg[Loc],MATCH(#REF!,[1]!tblOrg[Abbr],0)),[1]!tblLoc[Loc],0))</f>
        <v>#REF!</v>
      </c>
      <c r="U2159" s="6">
        <f>IFERROR(INDEX([1]!tblLoc[Score],MATCH(INDEX([1]!tblOrg[Loc],MATCH(INDEX(FacList,MATCH(tblTeamSch[[#This Row],[Facility]],INDEX(FacList,,1),0),3),[1]!tblOrg[Org Num],0)),[1]!tblLoc[Loc],0)),"")</f>
        <v>10</v>
      </c>
      <c r="V2159" s="6">
        <f>IF(OR(tblTeamSch[[#This Row],[Court]]="",tblTeamSch[[#This Row],[Home]]&gt;0),0,IF(tblTeamSch[[#This Row],[Court]]&lt;10,0,IF(tblTeamSch[[#This Row],[Home Court]]=10,0,10)))</f>
        <v>0</v>
      </c>
      <c r="W2159" s="6" t="e">
        <f>COUNTIFS(tblTeamSch[Travel Score for Game],10,tblTeamSch[Home],0,#REF!,#REF!)</f>
        <v>#REF!</v>
      </c>
      <c r="X2159" s="6" t="str">
        <f>IFERROR(INDEX(tblTeamSch[Overall Travel Score],MATCH(tblTeamSch[[#This Row],[Opponent]],tblTeamSch[Team],0)),"")</f>
        <v/>
      </c>
      <c r="Y2159" s="6" cm="1">
        <f t="array" ref="Y2159">IF(Y2158="Num",1,IF(Y2158="","",IF(Y2158+1&gt;TotalNumRegGames*2,"",Y2158+1)))</f>
        <v>2158</v>
      </c>
    </row>
    <row r="2160" spans="1:25" ht="13.35" customHeight="1" x14ac:dyDescent="0.3">
      <c r="A2160" s="6" cm="1">
        <f t="array" ref="A2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291</v>
      </c>
      <c r="B2160" s="6" cm="1">
        <f t="array" ref="B21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0" s="6">
        <f>IFERROR(INDEX([1]!tblSchedule[Week Game Scheduled],MATCH(tblTeamSch[[#This Row],[Game Num]],[1]!tblSchedule[GameNum],0)),"")</f>
        <v>9</v>
      </c>
      <c r="D2160" s="6">
        <f>IFERROR(INDEX([1]!tblSchedule[Round],MATCH(tblTeamSch[[#This Row],[Game Num]],[1]!tblSchedule[GameNum],0)),"")</f>
        <v>6</v>
      </c>
      <c r="E2160" s="6">
        <f>IFERROR(INDEX([1]!tblSchedule[Rnd Sch],MATCH(tblTeamSch[[#This Row],[Game Num]],[1]!tblSchedule[GameNum],0)),"")</f>
        <v>6</v>
      </c>
      <c r="F2160" s="6" t="str">
        <f>IFERROR(INDEX([1]!tblSchedule[DLC],MATCH(tblTeamSch[[#This Row],[Game Num]],[1]!tblSchedule[GameNum],0)),"")</f>
        <v>6B1A</v>
      </c>
      <c r="G2160" s="7" t="str">
        <f>IFERROR(INDEX([1]!tblSchedule[Facility],MATCH(tblTeamSch[[#This Row],[Game Num]],[1]!tblSchedule[GameNum],0)),"")</f>
        <v>St. Paul Gym</v>
      </c>
      <c r="H2160" s="8">
        <f>IFERROR(INDEX([1]!tblSchedule[Game Date],MATCH(tblTeamSch[[#This Row],[Game Num]],[1]!tblSchedule[GameNum],0)),"")</f>
        <v>46047</v>
      </c>
      <c r="I2160" s="9">
        <f>IFERROR(INDEX([1]!tblSchedule[Game Time],MATCH(tblTeamSch[[#This Row],[Game Num]],[1]!tblSchedule[GameNum],0)),"")</f>
        <v>0.58333333333333337</v>
      </c>
      <c r="J2160" s="10" t="str">
        <f>IFERROR(INDEX([1]!tblTeams[Organization],MATCH(tblTeamSch[[#This Row],[Team]],[1]!tblTeams[Team],0)),"")</f>
        <v>St. Paul</v>
      </c>
      <c r="K2160" s="10" t="str">
        <f>IFERROR(INDEX([1]!tblOrg[Abbr],MATCH(tblTeamSch[[#This Row],[Org]],[1]!tblOrg[Organization],0)),"")</f>
        <v>Paul</v>
      </c>
      <c r="L2160" s="10" t="str">
        <f>IFERROR(INDEX(IF(tblTeamSch[[#This Row],[1vs2]]=1,[1]!tblSchedule[Team 1 Name],[1]!tblSchedule[Team 2 Name]),MATCH(tblTeamSch[[#This Row],[Game Num]],[1]!tblSchedule[GameNum],0)),"")</f>
        <v>St Paul BB 6B#1</v>
      </c>
      <c r="M2160" s="10" t="str">
        <f>IFERROR(INDEX(IF(tblTeamSch[[#This Row],[1vs2]]=1,[1]!tblSchedule[Team 2 Name],[1]!tblSchedule[Team 1 Name]),MATCH(tblTeamSch[[#This Row],[Game Num]],[1]!tblSchedule[GameNum],0)),"")</f>
        <v>St. Nicholas BB 6B #1</v>
      </c>
      <c r="N2160" s="6"/>
      <c r="O2160" s="6"/>
      <c r="P2160" s="6"/>
      <c r="Q2160" s="6">
        <f>INDEX([1]!tblSchedule[Home Game],MATCH(tblTeamSch[[#This Row],[Game Num]],[1]!tblSchedule[GameNum],0))</f>
        <v>1</v>
      </c>
      <c r="R2160" s="7" t="e">
        <f>IF(COUNTIFS(tblTeamSch[Team],tblTeamSch[[#This Row],[Team]],#REF!,1)&gt;1,"Y","")</f>
        <v>#REF!</v>
      </c>
      <c r="S2160" s="6">
        <f>INDEX([1]!tblLoc[Score],MATCH(INDEX([1]!tblOrg[Loc],MATCH(tblTeamSch[[#This Row],[Org]],[1]!tblOrg[Organization],0)),[1]!tblLoc[Loc],0))</f>
        <v>10</v>
      </c>
      <c r="T2160" s="6" t="e">
        <f>INDEX([1]!tblLoc[Score],MATCH(INDEX([1]!tblOrg[Loc],MATCH(#REF!,[1]!tblOrg[Abbr],0)),[1]!tblLoc[Loc],0))</f>
        <v>#REF!</v>
      </c>
      <c r="U2160" s="6">
        <f>IFERROR(INDEX([1]!tblLoc[Score],MATCH(INDEX([1]!tblOrg[Loc],MATCH(INDEX(FacList,MATCH(tblTeamSch[[#This Row],[Facility]],INDEX(FacList,,1),0),3),[1]!tblOrg[Org Num],0)),[1]!tblLoc[Loc],0)),"")</f>
        <v>10</v>
      </c>
      <c r="V2160" s="6">
        <f>IF(OR(tblTeamSch[[#This Row],[Court]]="",tblTeamSch[[#This Row],[Home]]&gt;0),0,IF(tblTeamSch[[#This Row],[Court]]&lt;10,0,IF(tblTeamSch[[#This Row],[Home Court]]=10,0,10)))</f>
        <v>0</v>
      </c>
      <c r="W2160" s="6" t="e">
        <f>COUNTIFS(tblTeamSch[Travel Score for Game],10,tblTeamSch[Home],0,#REF!,#REF!)</f>
        <v>#REF!</v>
      </c>
      <c r="X2160" s="6" t="str">
        <f>IFERROR(INDEX(tblTeamSch[Overall Travel Score],MATCH(tblTeamSch[[#This Row],[Opponent]],tblTeamSch[Team],0)),"")</f>
        <v/>
      </c>
      <c r="Y2160" s="6" cm="1">
        <f t="array" ref="Y2160">IF(Y2159="Num",1,IF(Y2159="","",IF(Y2159+1&gt;TotalNumRegGames*2,"",Y2159+1)))</f>
        <v>2159</v>
      </c>
    </row>
    <row r="2161" spans="1:25" ht="13.35" customHeight="1" x14ac:dyDescent="0.3">
      <c r="A2161" s="6" cm="1">
        <f t="array" ref="A2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297</v>
      </c>
      <c r="B2161" s="6" cm="1">
        <f t="array" ref="B21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1" s="6">
        <f>IFERROR(INDEX([1]!tblSchedule[Week Game Scheduled],MATCH(tblTeamSch[[#This Row],[Game Num]],[1]!tblSchedule[GameNum],0)),"")</f>
        <v>10</v>
      </c>
      <c r="D2161" s="6">
        <f>IFERROR(INDEX([1]!tblSchedule[Round],MATCH(tblTeamSch[[#This Row],[Game Num]],[1]!tblSchedule[GameNum],0)),"")</f>
        <v>7</v>
      </c>
      <c r="E2161" s="6">
        <f>IFERROR(INDEX([1]!tblSchedule[Rnd Sch],MATCH(tblTeamSch[[#This Row],[Game Num]],[1]!tblSchedule[GameNum],0)),"")</f>
        <v>7</v>
      </c>
      <c r="F2161" s="6" t="str">
        <f>IFERROR(INDEX([1]!tblSchedule[DLC],MATCH(tblTeamSch[[#This Row],[Game Num]],[1]!tblSchedule[GameNum],0)),"")</f>
        <v>6B1A</v>
      </c>
      <c r="G2161" s="7" t="str">
        <f>IFERROR(INDEX([1]!tblSchedule[Facility],MATCH(tblTeamSch[[#This Row],[Game Num]],[1]!tblSchedule[GameNum],0)),"")</f>
        <v>St. Paul Gym</v>
      </c>
      <c r="H2161" s="8">
        <f>IFERROR(INDEX([1]!tblSchedule[Game Date],MATCH(tblTeamSch[[#This Row],[Game Num]],[1]!tblSchedule[GameNum],0)),"")</f>
        <v>46054</v>
      </c>
      <c r="I2161" s="9">
        <f>IFERROR(INDEX([1]!tblSchedule[Game Time],MATCH(tblTeamSch[[#This Row],[Game Num]],[1]!tblSchedule[GameNum],0)),"")</f>
        <v>0.58333333333333337</v>
      </c>
      <c r="J2161" s="10" t="str">
        <f>IFERROR(INDEX([1]!tblTeams[Organization],MATCH(tblTeamSch[[#This Row],[Team]],[1]!tblTeams[Team],0)),"")</f>
        <v>St. Paul</v>
      </c>
      <c r="K2161" s="10" t="str">
        <f>IFERROR(INDEX([1]!tblOrg[Abbr],MATCH(tblTeamSch[[#This Row],[Org]],[1]!tblOrg[Organization],0)),"")</f>
        <v>Paul</v>
      </c>
      <c r="L2161" s="10" t="str">
        <f>IFERROR(INDEX(IF(tblTeamSch[[#This Row],[1vs2]]=1,[1]!tblSchedule[Team 1 Name],[1]!tblSchedule[Team 2 Name]),MATCH(tblTeamSch[[#This Row],[Game Num]],[1]!tblSchedule[GameNum],0)),"")</f>
        <v>St Paul BB 6B#1</v>
      </c>
      <c r="M2161" s="10" t="str">
        <f>IFERROR(INDEX(IF(tblTeamSch[[#This Row],[1vs2]]=1,[1]!tblSchedule[Team 2 Name],[1]!tblSchedule[Team 1 Name]),MATCH(tblTeamSch[[#This Row],[Game Num]],[1]!tblSchedule[GameNum],0)),"")</f>
        <v>St. Aloysius BB-6G Boys#1</v>
      </c>
      <c r="N2161" s="6"/>
      <c r="O2161" s="6"/>
      <c r="P2161" s="6"/>
      <c r="Q2161" s="6">
        <f>INDEX([1]!tblSchedule[Home Game],MATCH(tblTeamSch[[#This Row],[Game Num]],[1]!tblSchedule[GameNum],0))</f>
        <v>1</v>
      </c>
      <c r="R2161" s="7" t="e">
        <f>IF(COUNTIFS(tblTeamSch[Team],tblTeamSch[[#This Row],[Team]],#REF!,1)&gt;1,"Y","")</f>
        <v>#REF!</v>
      </c>
      <c r="S2161" s="6">
        <f>INDEX([1]!tblLoc[Score],MATCH(INDEX([1]!tblOrg[Loc],MATCH(tblTeamSch[[#This Row],[Org]],[1]!tblOrg[Organization],0)),[1]!tblLoc[Loc],0))</f>
        <v>10</v>
      </c>
      <c r="T2161" s="6" t="e">
        <f>INDEX([1]!tblLoc[Score],MATCH(INDEX([1]!tblOrg[Loc],MATCH(#REF!,[1]!tblOrg[Abbr],0)),[1]!tblLoc[Loc],0))</f>
        <v>#REF!</v>
      </c>
      <c r="U2161" s="6">
        <f>IFERROR(INDEX([1]!tblLoc[Score],MATCH(INDEX([1]!tblOrg[Loc],MATCH(INDEX(FacList,MATCH(tblTeamSch[[#This Row],[Facility]],INDEX(FacList,,1),0),3),[1]!tblOrg[Org Num],0)),[1]!tblLoc[Loc],0)),"")</f>
        <v>10</v>
      </c>
      <c r="V2161" s="6">
        <f>IF(OR(tblTeamSch[[#This Row],[Court]]="",tblTeamSch[[#This Row],[Home]]&gt;0),0,IF(tblTeamSch[[#This Row],[Court]]&lt;10,0,IF(tblTeamSch[[#This Row],[Home Court]]=10,0,10)))</f>
        <v>0</v>
      </c>
      <c r="W2161" s="6" t="e">
        <f>COUNTIFS(tblTeamSch[Travel Score for Game],10,tblTeamSch[Home],0,#REF!,#REF!)</f>
        <v>#REF!</v>
      </c>
      <c r="X2161" s="6" t="str">
        <f>IFERROR(INDEX(tblTeamSch[Overall Travel Score],MATCH(tblTeamSch[[#This Row],[Opponent]],tblTeamSch[Team],0)),"")</f>
        <v/>
      </c>
      <c r="Y2161" s="6" cm="1">
        <f t="array" ref="Y2161">IF(Y2160="Num",1,IF(Y2160="","",IF(Y2160+1&gt;TotalNumRegGames*2,"",Y2160+1)))</f>
        <v>2160</v>
      </c>
    </row>
    <row r="2162" spans="1:25" ht="13.35" customHeight="1" x14ac:dyDescent="0.3">
      <c r="A2162" s="6" cm="1">
        <f t="array" ref="A2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344</v>
      </c>
      <c r="B2162" s="6" cm="1">
        <f t="array" ref="B21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2" s="6">
        <f>IFERROR(INDEX([1]!tblSchedule[Week Game Scheduled],MATCH(tblTeamSch[[#This Row],[Game Num]],[1]!tblSchedule[GameNum],0)),"")</f>
        <v>49</v>
      </c>
      <c r="D2162" s="6">
        <f>IFERROR(INDEX([1]!tblSchedule[Round],MATCH(tblTeamSch[[#This Row],[Game Num]],[1]!tblSchedule[GameNum],0)),"")</f>
        <v>1</v>
      </c>
      <c r="E2162" s="6">
        <f>IFERROR(INDEX([1]!tblSchedule[Rnd Sch],MATCH(tblTeamSch[[#This Row],[Game Num]],[1]!tblSchedule[GameNum],0)),"")</f>
        <v>1</v>
      </c>
      <c r="F2162" s="6" t="str">
        <f>IFERROR(INDEX([1]!tblSchedule[DLC],MATCH(tblTeamSch[[#This Row],[Game Num]],[1]!tblSchedule[GameNum],0)),"")</f>
        <v>6B2A</v>
      </c>
      <c r="G2162" s="7" t="str">
        <f>IFERROR(INDEX([1]!tblSchedule[Facility],MATCH(tblTeamSch[[#This Row],[Game Num]],[1]!tblSchedule[GameNum],0)),"")</f>
        <v>Saint Andrew Academy Gym</v>
      </c>
      <c r="H2162" s="8">
        <f>IFERROR(INDEX([1]!tblSchedule[Game Date],MATCH(tblTeamSch[[#This Row],[Game Num]],[1]!tblSchedule[GameNum],0)),"")</f>
        <v>45997</v>
      </c>
      <c r="I2162" s="9">
        <f>IFERROR(INDEX([1]!tblSchedule[Game Time],MATCH(tblTeamSch[[#This Row],[Game Num]],[1]!tblSchedule[GameNum],0)),"")</f>
        <v>0.41666666666666669</v>
      </c>
      <c r="J2162" s="10" t="str">
        <f>IFERROR(INDEX([1]!tblTeams[Organization],MATCH(tblTeamSch[[#This Row],[Team]],[1]!tblTeams[Team],0)),"")</f>
        <v>St. Paul</v>
      </c>
      <c r="K2162" s="10" t="str">
        <f>IFERROR(INDEX([1]!tblOrg[Abbr],MATCH(tblTeamSch[[#This Row],[Org]],[1]!tblOrg[Organization],0)),"")</f>
        <v>Paul</v>
      </c>
      <c r="L2162" s="10" t="str">
        <f>IFERROR(INDEX(IF(tblTeamSch[[#This Row],[1vs2]]=1,[1]!tblSchedule[Team 1 Name],[1]!tblSchedule[Team 2 Name]),MATCH(tblTeamSch[[#This Row],[Game Num]],[1]!tblSchedule[GameNum],0)),"")</f>
        <v>St. Paul BB 6B#2</v>
      </c>
      <c r="M2162" s="10" t="str">
        <f>IFERROR(INDEX(IF(tblTeamSch[[#This Row],[1vs2]]=1,[1]!tblSchedule[Team 2 Name],[1]!tblSchedule[Team 1 Name]),MATCH(tblTeamSch[[#This Row],[Game Num]],[1]!tblSchedule[GameNum],0)),"")</f>
        <v>St Martha Basketball 6B#2</v>
      </c>
      <c r="N2162" s="6"/>
      <c r="O2162" s="6"/>
      <c r="P2162" s="6"/>
      <c r="Q2162" s="6">
        <f>INDEX([1]!tblSchedule[Home Game],MATCH(tblTeamSch[[#This Row],[Game Num]],[1]!tblSchedule[GameNum],0))</f>
        <v>0</v>
      </c>
      <c r="R2162" s="7" t="e">
        <f>IF(COUNTIFS(tblTeamSch[Team],tblTeamSch[[#This Row],[Team]],#REF!,1)&gt;1,"Y","")</f>
        <v>#REF!</v>
      </c>
      <c r="S2162" s="6">
        <f>INDEX([1]!tblLoc[Score],MATCH(INDEX([1]!tblOrg[Loc],MATCH(tblTeamSch[[#This Row],[Org]],[1]!tblOrg[Organization],0)),[1]!tblLoc[Loc],0))</f>
        <v>10</v>
      </c>
      <c r="T2162" s="6" t="e">
        <f>INDEX([1]!tblLoc[Score],MATCH(INDEX([1]!tblOrg[Loc],MATCH(#REF!,[1]!tblOrg[Abbr],0)),[1]!tblLoc[Loc],0))</f>
        <v>#REF!</v>
      </c>
      <c r="U2162" s="6">
        <f>IFERROR(INDEX([1]!tblLoc[Score],MATCH(INDEX([1]!tblOrg[Loc],MATCH(INDEX(FacList,MATCH(tblTeamSch[[#This Row],[Facility]],INDEX(FacList,,1),0),3),[1]!tblOrg[Org Num],0)),[1]!tblLoc[Loc],0)),"")</f>
        <v>10</v>
      </c>
      <c r="V2162" s="6">
        <f>IF(OR(tblTeamSch[[#This Row],[Court]]="",tblTeamSch[[#This Row],[Home]]&gt;0),0,IF(tblTeamSch[[#This Row],[Court]]&lt;10,0,IF(tblTeamSch[[#This Row],[Home Court]]=10,0,10)))</f>
        <v>0</v>
      </c>
      <c r="W2162" s="6" t="e">
        <f>COUNTIFS(tblTeamSch[Travel Score for Game],10,tblTeamSch[Home],0,#REF!,#REF!)</f>
        <v>#REF!</v>
      </c>
      <c r="X2162" s="6" t="str">
        <f>IFERROR(INDEX(tblTeamSch[Overall Travel Score],MATCH(tblTeamSch[[#This Row],[Opponent]],tblTeamSch[Team],0)),"")</f>
        <v/>
      </c>
      <c r="Y2162" s="6" cm="1">
        <f t="array" ref="Y2162">IF(Y2161="Num",1,IF(Y2161="","",IF(Y2161+1&gt;TotalNumRegGames*2,"",Y2161+1)))</f>
        <v>2161</v>
      </c>
    </row>
    <row r="2163" spans="1:25" ht="13.35" customHeight="1" x14ac:dyDescent="0.3">
      <c r="A2163" s="6" cm="1">
        <f t="array" ref="A2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348</v>
      </c>
      <c r="B2163" s="6" cm="1">
        <f t="array" ref="B21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3" s="6">
        <f>IFERROR(INDEX([1]!tblSchedule[Week Game Scheduled],MATCH(tblTeamSch[[#This Row],[Game Num]],[1]!tblSchedule[GameNum],0)),"")</f>
        <v>50</v>
      </c>
      <c r="D2163" s="6">
        <f>IFERROR(INDEX([1]!tblSchedule[Round],MATCH(tblTeamSch[[#This Row],[Game Num]],[1]!tblSchedule[GameNum],0)),"")</f>
        <v>2</v>
      </c>
      <c r="E2163" s="6">
        <f>IFERROR(INDEX([1]!tblSchedule[Rnd Sch],MATCH(tblTeamSch[[#This Row],[Game Num]],[1]!tblSchedule[GameNum],0)),"")</f>
        <v>2</v>
      </c>
      <c r="F2163" s="6" t="str">
        <f>IFERROR(INDEX([1]!tblSchedule[DLC],MATCH(tblTeamSch[[#This Row],[Game Num]],[1]!tblSchedule[GameNum],0)),"")</f>
        <v>6B2A</v>
      </c>
      <c r="G2163" s="7" t="str">
        <f>IFERROR(INDEX([1]!tblSchedule[Facility],MATCH(tblTeamSch[[#This Row],[Game Num]],[1]!tblSchedule[GameNum],0)),"")</f>
        <v>St. Paul Gym</v>
      </c>
      <c r="H2163" s="8">
        <f>IFERROR(INDEX([1]!tblSchedule[Game Date],MATCH(tblTeamSch[[#This Row],[Game Num]],[1]!tblSchedule[GameNum],0)),"")</f>
        <v>46004</v>
      </c>
      <c r="I2163" s="9">
        <f>IFERROR(INDEX([1]!tblSchedule[Game Time],MATCH(tblTeamSch[[#This Row],[Game Num]],[1]!tblSchedule[GameNum],0)),"")</f>
        <v>0.41666666666666669</v>
      </c>
      <c r="J2163" s="10" t="str">
        <f>IFERROR(INDEX([1]!tblTeams[Organization],MATCH(tblTeamSch[[#This Row],[Team]],[1]!tblTeams[Team],0)),"")</f>
        <v>St. Paul</v>
      </c>
      <c r="K2163" s="10" t="str">
        <f>IFERROR(INDEX([1]!tblOrg[Abbr],MATCH(tblTeamSch[[#This Row],[Org]],[1]!tblOrg[Organization],0)),"")</f>
        <v>Paul</v>
      </c>
      <c r="L2163" s="10" t="str">
        <f>IFERROR(INDEX(IF(tblTeamSch[[#This Row],[1vs2]]=1,[1]!tblSchedule[Team 1 Name],[1]!tblSchedule[Team 2 Name]),MATCH(tblTeamSch[[#This Row],[Game Num]],[1]!tblSchedule[GameNum],0)),"")</f>
        <v>St. Paul BB 6B#2</v>
      </c>
      <c r="M2163" s="10" t="str">
        <f>IFERROR(INDEX(IF(tblTeamSch[[#This Row],[1vs2]]=1,[1]!tblSchedule[Team 2 Name],[1]!tblSchedule[Team 1 Name]),MATCH(tblTeamSch[[#This Row],[Game Num]],[1]!tblSchedule[GameNum],0)),"")</f>
        <v>OLOL 5/6 BB White</v>
      </c>
      <c r="N2163" s="6"/>
      <c r="O2163" s="6"/>
      <c r="P2163" s="6"/>
      <c r="Q2163" s="6">
        <f>INDEX([1]!tblSchedule[Home Game],MATCH(tblTeamSch[[#This Row],[Game Num]],[1]!tblSchedule[GameNum],0))</f>
        <v>1</v>
      </c>
      <c r="R2163" s="7" t="e">
        <f>IF(COUNTIFS(tblTeamSch[Team],tblTeamSch[[#This Row],[Team]],#REF!,1)&gt;1,"Y","")</f>
        <v>#REF!</v>
      </c>
      <c r="S2163" s="6">
        <f>INDEX([1]!tblLoc[Score],MATCH(INDEX([1]!tblOrg[Loc],MATCH(tblTeamSch[[#This Row],[Org]],[1]!tblOrg[Organization],0)),[1]!tblLoc[Loc],0))</f>
        <v>10</v>
      </c>
      <c r="T2163" s="6" t="e">
        <f>INDEX([1]!tblLoc[Score],MATCH(INDEX([1]!tblOrg[Loc],MATCH(#REF!,[1]!tblOrg[Abbr],0)),[1]!tblLoc[Loc],0))</f>
        <v>#REF!</v>
      </c>
      <c r="U2163" s="6">
        <f>IFERROR(INDEX([1]!tblLoc[Score],MATCH(INDEX([1]!tblOrg[Loc],MATCH(INDEX(FacList,MATCH(tblTeamSch[[#This Row],[Facility]],INDEX(FacList,,1),0),3),[1]!tblOrg[Org Num],0)),[1]!tblLoc[Loc],0)),"")</f>
        <v>10</v>
      </c>
      <c r="V2163" s="6">
        <f>IF(OR(tblTeamSch[[#This Row],[Court]]="",tblTeamSch[[#This Row],[Home]]&gt;0),0,IF(tblTeamSch[[#This Row],[Court]]&lt;10,0,IF(tblTeamSch[[#This Row],[Home Court]]=10,0,10)))</f>
        <v>0</v>
      </c>
      <c r="W2163" s="6" t="e">
        <f>COUNTIFS(tblTeamSch[Travel Score for Game],10,tblTeamSch[Home],0,#REF!,#REF!)</f>
        <v>#REF!</v>
      </c>
      <c r="X2163" s="6" t="str">
        <f>IFERROR(INDEX(tblTeamSch[Overall Travel Score],MATCH(tblTeamSch[[#This Row],[Opponent]],tblTeamSch[Team],0)),"")</f>
        <v/>
      </c>
      <c r="Y2163" s="6" cm="1">
        <f t="array" ref="Y2163">IF(Y2162="Num",1,IF(Y2162="","",IF(Y2162+1&gt;TotalNumRegGames*2,"",Y2162+1)))</f>
        <v>2162</v>
      </c>
    </row>
    <row r="2164" spans="1:25" ht="13.35" customHeight="1" x14ac:dyDescent="0.3">
      <c r="A2164" s="6" cm="1">
        <f t="array" ref="A2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352</v>
      </c>
      <c r="B2164" s="6" cm="1">
        <f t="array" ref="B21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64" s="6">
        <f>IFERROR(INDEX([1]!tblSchedule[Week Game Scheduled],MATCH(tblTeamSch[[#This Row],[Game Num]],[1]!tblSchedule[GameNum],0)),"")</f>
        <v>5</v>
      </c>
      <c r="D2164" s="6">
        <f>IFERROR(INDEX([1]!tblSchedule[Round],MATCH(tblTeamSch[[#This Row],[Game Num]],[1]!tblSchedule[GameNum],0)),"")</f>
        <v>3</v>
      </c>
      <c r="E2164" s="6">
        <f>IFERROR(INDEX([1]!tblSchedule[Rnd Sch],MATCH(tblTeamSch[[#This Row],[Game Num]],[1]!tblSchedule[GameNum],0)),"")</f>
        <v>3</v>
      </c>
      <c r="F2164" s="6" t="str">
        <f>IFERROR(INDEX([1]!tblSchedule[DLC],MATCH(tblTeamSch[[#This Row],[Game Num]],[1]!tblSchedule[GameNum],0)),"")</f>
        <v>6B2A</v>
      </c>
      <c r="G2164" s="7" t="str">
        <f>IFERROR(INDEX([1]!tblSchedule[Facility],MATCH(tblTeamSch[[#This Row],[Game Num]],[1]!tblSchedule[GameNum],0)),"")</f>
        <v>Saint Bernard Parish Hall</v>
      </c>
      <c r="H2164" s="8">
        <f>IFERROR(INDEX([1]!tblSchedule[Game Date],MATCH(tblTeamSch[[#This Row],[Game Num]],[1]!tblSchedule[GameNum],0)),"")</f>
        <v>46025</v>
      </c>
      <c r="I2164" s="9">
        <f>IFERROR(INDEX([1]!tblSchedule[Game Time],MATCH(tblTeamSch[[#This Row],[Game Num]],[1]!tblSchedule[GameNum],0)),"")</f>
        <v>0.41666666666666669</v>
      </c>
      <c r="J2164" s="10" t="str">
        <f>IFERROR(INDEX([1]!tblTeams[Organization],MATCH(tblTeamSch[[#This Row],[Team]],[1]!tblTeams[Team],0)),"")</f>
        <v>St. Paul</v>
      </c>
      <c r="K2164" s="10" t="str">
        <f>IFERROR(INDEX([1]!tblOrg[Abbr],MATCH(tblTeamSch[[#This Row],[Org]],[1]!tblOrg[Organization],0)),"")</f>
        <v>Paul</v>
      </c>
      <c r="L2164" s="10" t="str">
        <f>IFERROR(INDEX(IF(tblTeamSch[[#This Row],[1vs2]]=1,[1]!tblSchedule[Team 1 Name],[1]!tblSchedule[Team 2 Name]),MATCH(tblTeamSch[[#This Row],[Game Num]],[1]!tblSchedule[GameNum],0)),"")</f>
        <v>St. Paul BB 6B#2</v>
      </c>
      <c r="M2164" s="10" t="str">
        <f>IFERROR(INDEX(IF(tblTeamSch[[#This Row],[1vs2]]=1,[1]!tblSchedule[Team 2 Name],[1]!tblSchedule[Team 1 Name]),MATCH(tblTeamSch[[#This Row],[Game Num]],[1]!tblSchedule[GameNum],0)),"")</f>
        <v>St Bernard BB 6B#2</v>
      </c>
      <c r="N2164" s="6"/>
      <c r="O2164" s="6"/>
      <c r="P2164" s="6"/>
      <c r="Q2164" s="6">
        <f>INDEX([1]!tblSchedule[Home Game],MATCH(tblTeamSch[[#This Row],[Game Num]],[1]!tblSchedule[GameNum],0))</f>
        <v>1</v>
      </c>
      <c r="R2164" s="7" t="e">
        <f>IF(COUNTIFS(tblTeamSch[Team],tblTeamSch[[#This Row],[Team]],#REF!,1)&gt;1,"Y","")</f>
        <v>#REF!</v>
      </c>
      <c r="S2164" s="6">
        <f>INDEX([1]!tblLoc[Score],MATCH(INDEX([1]!tblOrg[Loc],MATCH(tblTeamSch[[#This Row],[Org]],[1]!tblOrg[Organization],0)),[1]!tblLoc[Loc],0))</f>
        <v>10</v>
      </c>
      <c r="T2164" s="6" t="e">
        <f>INDEX([1]!tblLoc[Score],MATCH(INDEX([1]!tblOrg[Loc],MATCH(#REF!,[1]!tblOrg[Abbr],0)),[1]!tblLoc[Loc],0))</f>
        <v>#REF!</v>
      </c>
      <c r="U2164" s="6">
        <f>IFERROR(INDEX([1]!tblLoc[Score],MATCH(INDEX([1]!tblOrg[Loc],MATCH(INDEX(FacList,MATCH(tblTeamSch[[#This Row],[Facility]],INDEX(FacList,,1),0),3),[1]!tblOrg[Org Num],0)),[1]!tblLoc[Loc],0)),"")</f>
        <v>7</v>
      </c>
      <c r="V2164" s="6">
        <f>IF(OR(tblTeamSch[[#This Row],[Court]]="",tblTeamSch[[#This Row],[Home]]&gt;0),0,IF(tblTeamSch[[#This Row],[Court]]&lt;10,0,IF(tblTeamSch[[#This Row],[Home Court]]=10,0,10)))</f>
        <v>0</v>
      </c>
      <c r="W2164" s="6" t="e">
        <f>COUNTIFS(tblTeamSch[Travel Score for Game],10,tblTeamSch[Home],0,#REF!,#REF!)</f>
        <v>#REF!</v>
      </c>
      <c r="X2164" s="6" t="str">
        <f>IFERROR(INDEX(tblTeamSch[Overall Travel Score],MATCH(tblTeamSch[[#This Row],[Opponent]],tblTeamSch[Team],0)),"")</f>
        <v/>
      </c>
      <c r="Y2164" s="6" cm="1">
        <f t="array" ref="Y2164">IF(Y2163="Num",1,IF(Y2163="","",IF(Y2163+1&gt;TotalNumRegGames*2,"",Y2163+1)))</f>
        <v>2163</v>
      </c>
    </row>
    <row r="2165" spans="1:25" ht="13.35" customHeight="1" x14ac:dyDescent="0.3">
      <c r="A2165" s="6" cm="1">
        <f t="array" ref="A2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354</v>
      </c>
      <c r="B2165" s="6" cm="1">
        <f t="array" ref="B21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65" s="6">
        <f>IFERROR(INDEX([1]!tblSchedule[Week Game Scheduled],MATCH(tblTeamSch[[#This Row],[Game Num]],[1]!tblSchedule[GameNum],0)),"")</f>
        <v>6</v>
      </c>
      <c r="D2165" s="6">
        <f>IFERROR(INDEX([1]!tblSchedule[Round],MATCH(tblTeamSch[[#This Row],[Game Num]],[1]!tblSchedule[GameNum],0)),"")</f>
        <v>4</v>
      </c>
      <c r="E2165" s="6">
        <f>IFERROR(INDEX([1]!tblSchedule[Rnd Sch],MATCH(tblTeamSch[[#This Row],[Game Num]],[1]!tblSchedule[GameNum],0)),"")</f>
        <v>4</v>
      </c>
      <c r="F2165" s="6" t="str">
        <f>IFERROR(INDEX([1]!tblSchedule[DLC],MATCH(tblTeamSch[[#This Row],[Game Num]],[1]!tblSchedule[GameNum],0)),"")</f>
        <v>6B2A</v>
      </c>
      <c r="G2165" s="7" t="str">
        <f>IFERROR(INDEX([1]!tblSchedule[Facility],MATCH(tblTeamSch[[#This Row],[Game Num]],[1]!tblSchedule[GameNum],0)),"")</f>
        <v>St. Paul Gym</v>
      </c>
      <c r="H2165" s="8">
        <f>IFERROR(INDEX([1]!tblSchedule[Game Date],MATCH(tblTeamSch[[#This Row],[Game Num]],[1]!tblSchedule[GameNum],0)),"")</f>
        <v>46032</v>
      </c>
      <c r="I2165" s="9">
        <f>IFERROR(INDEX([1]!tblSchedule[Game Time],MATCH(tblTeamSch[[#This Row],[Game Num]],[1]!tblSchedule[GameNum],0)),"")</f>
        <v>0.45833333333333331</v>
      </c>
      <c r="J2165" s="10" t="str">
        <f>IFERROR(INDEX([1]!tblTeams[Organization],MATCH(tblTeamSch[[#This Row],[Team]],[1]!tblTeams[Team],0)),"")</f>
        <v>St. Paul</v>
      </c>
      <c r="K2165" s="10" t="str">
        <f>IFERROR(INDEX([1]!tblOrg[Abbr],MATCH(tblTeamSch[[#This Row],[Org]],[1]!tblOrg[Organization],0)),"")</f>
        <v>Paul</v>
      </c>
      <c r="L2165" s="10" t="str">
        <f>IFERROR(INDEX(IF(tblTeamSch[[#This Row],[1vs2]]=1,[1]!tblSchedule[Team 1 Name],[1]!tblSchedule[Team 2 Name]),MATCH(tblTeamSch[[#This Row],[Game Num]],[1]!tblSchedule[GameNum],0)),"")</f>
        <v>St. Paul BB 6B#2</v>
      </c>
      <c r="M2165" s="10" t="str">
        <f>IFERROR(INDEX(IF(tblTeamSch[[#This Row],[1vs2]]=1,[1]!tblSchedule[Team 2 Name],[1]!tblSchedule[Team 1 Name]),MATCH(tblTeamSch[[#This Row],[Game Num]],[1]!tblSchedule[GameNum],0)),"")</f>
        <v>OLOL 5/6 BB Blue</v>
      </c>
      <c r="N2165" s="6"/>
      <c r="O2165" s="6"/>
      <c r="P2165" s="6"/>
      <c r="Q2165" s="6">
        <f>INDEX([1]!tblSchedule[Home Game],MATCH(tblTeamSch[[#This Row],[Game Num]],[1]!tblSchedule[GameNum],0))</f>
        <v>1</v>
      </c>
      <c r="R2165" s="7" t="e">
        <f>IF(COUNTIFS(tblTeamSch[Team],tblTeamSch[[#This Row],[Team]],#REF!,1)&gt;1,"Y","")</f>
        <v>#REF!</v>
      </c>
      <c r="S2165" s="6">
        <f>INDEX([1]!tblLoc[Score],MATCH(INDEX([1]!tblOrg[Loc],MATCH(tblTeamSch[[#This Row],[Org]],[1]!tblOrg[Organization],0)),[1]!tblLoc[Loc],0))</f>
        <v>10</v>
      </c>
      <c r="T2165" s="6" t="e">
        <f>INDEX([1]!tblLoc[Score],MATCH(INDEX([1]!tblOrg[Loc],MATCH(#REF!,[1]!tblOrg[Abbr],0)),[1]!tblLoc[Loc],0))</f>
        <v>#REF!</v>
      </c>
      <c r="U2165" s="6">
        <f>IFERROR(INDEX([1]!tblLoc[Score],MATCH(INDEX([1]!tblOrg[Loc],MATCH(INDEX(FacList,MATCH(tblTeamSch[[#This Row],[Facility]],INDEX(FacList,,1),0),3),[1]!tblOrg[Org Num],0)),[1]!tblLoc[Loc],0)),"")</f>
        <v>10</v>
      </c>
      <c r="V2165" s="6">
        <f>IF(OR(tblTeamSch[[#This Row],[Court]]="",tblTeamSch[[#This Row],[Home]]&gt;0),0,IF(tblTeamSch[[#This Row],[Court]]&lt;10,0,IF(tblTeamSch[[#This Row],[Home Court]]=10,0,10)))</f>
        <v>0</v>
      </c>
      <c r="W2165" s="6" t="e">
        <f>COUNTIFS(tblTeamSch[Travel Score for Game],10,tblTeamSch[Home],0,#REF!,#REF!)</f>
        <v>#REF!</v>
      </c>
      <c r="X2165" s="6" t="str">
        <f>IFERROR(INDEX(tblTeamSch[Overall Travel Score],MATCH(tblTeamSch[[#This Row],[Opponent]],tblTeamSch[Team],0)),"")</f>
        <v/>
      </c>
      <c r="Y2165" s="6" cm="1">
        <f t="array" ref="Y2165">IF(Y2164="Num",1,IF(Y2164="","",IF(Y2164+1&gt;TotalNumRegGames*2,"",Y2164+1)))</f>
        <v>2164</v>
      </c>
    </row>
    <row r="2166" spans="1:25" ht="13.35" customHeight="1" x14ac:dyDescent="0.3">
      <c r="A2166" s="6" cm="1">
        <f t="array" ref="A2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359</v>
      </c>
      <c r="B2166" s="6" cm="1">
        <f t="array" ref="B21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66" s="6">
        <f>IFERROR(INDEX([1]!tblSchedule[Week Game Scheduled],MATCH(tblTeamSch[[#This Row],[Game Num]],[1]!tblSchedule[GameNum],0)),"")</f>
        <v>7</v>
      </c>
      <c r="D2166" s="6">
        <f>IFERROR(INDEX([1]!tblSchedule[Round],MATCH(tblTeamSch[[#This Row],[Game Num]],[1]!tblSchedule[GameNum],0)),"")</f>
        <v>5</v>
      </c>
      <c r="E2166" s="6">
        <f>IFERROR(INDEX([1]!tblSchedule[Rnd Sch],MATCH(tblTeamSch[[#This Row],[Game Num]],[1]!tblSchedule[GameNum],0)),"")</f>
        <v>5</v>
      </c>
      <c r="F2166" s="6" t="str">
        <f>IFERROR(INDEX([1]!tblSchedule[DLC],MATCH(tblTeamSch[[#This Row],[Game Num]],[1]!tblSchedule[GameNum],0)),"")</f>
        <v>6B2A</v>
      </c>
      <c r="G2166" s="7" t="str">
        <f>IFERROR(INDEX([1]!tblSchedule[Facility],MATCH(tblTeamSch[[#This Row],[Game Num]],[1]!tblSchedule[GameNum],0)),"")</f>
        <v>St. Nicholas Academy Gym</v>
      </c>
      <c r="H2166" s="8">
        <f>IFERROR(INDEX([1]!tblSchedule[Game Date],MATCH(tblTeamSch[[#This Row],[Game Num]],[1]!tblSchedule[GameNum],0)),"")</f>
        <v>46039</v>
      </c>
      <c r="I2166" s="9">
        <f>IFERROR(INDEX([1]!tblSchedule[Game Time],MATCH(tblTeamSch[[#This Row],[Game Num]],[1]!tblSchedule[GameNum],0)),"")</f>
        <v>0.41666666666666669</v>
      </c>
      <c r="J2166" s="10" t="str">
        <f>IFERROR(INDEX([1]!tblTeams[Organization],MATCH(tblTeamSch[[#This Row],[Team]],[1]!tblTeams[Team],0)),"")</f>
        <v>St. Paul</v>
      </c>
      <c r="K2166" s="10" t="str">
        <f>IFERROR(INDEX([1]!tblOrg[Abbr],MATCH(tblTeamSch[[#This Row],[Org]],[1]!tblOrg[Organization],0)),"")</f>
        <v>Paul</v>
      </c>
      <c r="L2166" s="10" t="str">
        <f>IFERROR(INDEX(IF(tblTeamSch[[#This Row],[1vs2]]=1,[1]!tblSchedule[Team 1 Name],[1]!tblSchedule[Team 2 Name]),MATCH(tblTeamSch[[#This Row],[Game Num]],[1]!tblSchedule[GameNum],0)),"")</f>
        <v>St. Paul BB 6B#2</v>
      </c>
      <c r="M2166" s="10" t="str">
        <f>IFERROR(INDEX(IF(tblTeamSch[[#This Row],[1vs2]]=1,[1]!tblSchedule[Team 2 Name],[1]!tblSchedule[Team 1 Name]),MATCH(tblTeamSch[[#This Row],[Game Num]],[1]!tblSchedule[GameNum],0)),"")</f>
        <v>St. Nicholas BB 6B #2</v>
      </c>
      <c r="N2166" s="6"/>
      <c r="O2166" s="6"/>
      <c r="P2166" s="6"/>
      <c r="Q2166" s="6">
        <f>INDEX([1]!tblSchedule[Home Game],MATCH(tblTeamSch[[#This Row],[Game Num]],[1]!tblSchedule[GameNum],0))</f>
        <v>1</v>
      </c>
      <c r="R2166" s="7" t="e">
        <f>IF(COUNTIFS(tblTeamSch[Team],tblTeamSch[[#This Row],[Team]],#REF!,1)&gt;1,"Y","")</f>
        <v>#REF!</v>
      </c>
      <c r="S2166" s="6">
        <f>INDEX([1]!tblLoc[Score],MATCH(INDEX([1]!tblOrg[Loc],MATCH(tblTeamSch[[#This Row],[Org]],[1]!tblOrg[Organization],0)),[1]!tblLoc[Loc],0))</f>
        <v>10</v>
      </c>
      <c r="T2166" s="6" t="e">
        <f>INDEX([1]!tblLoc[Score],MATCH(INDEX([1]!tblOrg[Loc],MATCH(#REF!,[1]!tblOrg[Abbr],0)),[1]!tblLoc[Loc],0))</f>
        <v>#REF!</v>
      </c>
      <c r="U2166" s="6">
        <f>IFERROR(INDEX([1]!tblLoc[Score],MATCH(INDEX([1]!tblOrg[Loc],MATCH(INDEX(FacList,MATCH(tblTeamSch[[#This Row],[Facility]],INDEX(FacList,,1),0),3),[1]!tblOrg[Org Num],0)),[1]!tblLoc[Loc],0)),"")</f>
        <v>10</v>
      </c>
      <c r="V2166" s="6">
        <f>IF(OR(tblTeamSch[[#This Row],[Court]]="",tblTeamSch[[#This Row],[Home]]&gt;0),0,IF(tblTeamSch[[#This Row],[Court]]&lt;10,0,IF(tblTeamSch[[#This Row],[Home Court]]=10,0,10)))</f>
        <v>0</v>
      </c>
      <c r="W2166" s="6" t="e">
        <f>COUNTIFS(tblTeamSch[Travel Score for Game],10,tblTeamSch[Home],0,#REF!,#REF!)</f>
        <v>#REF!</v>
      </c>
      <c r="X2166" s="6" t="str">
        <f>IFERROR(INDEX(tblTeamSch[Overall Travel Score],MATCH(tblTeamSch[[#This Row],[Opponent]],tblTeamSch[Team],0)),"")</f>
        <v/>
      </c>
      <c r="Y2166" s="6" cm="1">
        <f t="array" ref="Y2166">IF(Y2165="Num",1,IF(Y2165="","",IF(Y2165+1&gt;TotalNumRegGames*2,"",Y2165+1)))</f>
        <v>2165</v>
      </c>
    </row>
    <row r="2167" spans="1:25" ht="13.35" customHeight="1" x14ac:dyDescent="0.3">
      <c r="A2167" s="6" cm="1">
        <f t="array" ref="A2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364</v>
      </c>
      <c r="B2167" s="6" cm="1">
        <f t="array" ref="B21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67" s="6">
        <f>IFERROR(INDEX([1]!tblSchedule[Week Game Scheduled],MATCH(tblTeamSch[[#This Row],[Game Num]],[1]!tblSchedule[GameNum],0)),"")</f>
        <v>8</v>
      </c>
      <c r="D2167" s="6">
        <f>IFERROR(INDEX([1]!tblSchedule[Round],MATCH(tblTeamSch[[#This Row],[Game Num]],[1]!tblSchedule[GameNum],0)),"")</f>
        <v>6</v>
      </c>
      <c r="E2167" s="6">
        <f>IFERROR(INDEX([1]!tblSchedule[Rnd Sch],MATCH(tblTeamSch[[#This Row],[Game Num]],[1]!tblSchedule[GameNum],0)),"")</f>
        <v>6</v>
      </c>
      <c r="F2167" s="6" t="str">
        <f>IFERROR(INDEX([1]!tblSchedule[DLC],MATCH(tblTeamSch[[#This Row],[Game Num]],[1]!tblSchedule[GameNum],0)),"")</f>
        <v>6B2A</v>
      </c>
      <c r="G2167" s="7" t="str">
        <f>IFERROR(INDEX([1]!tblSchedule[Facility],MATCH(tblTeamSch[[#This Row],[Game Num]],[1]!tblSchedule[GameNum],0)),"")</f>
        <v>St. Aloysius</v>
      </c>
      <c r="H2167" s="8">
        <f>IFERROR(INDEX([1]!tblSchedule[Game Date],MATCH(tblTeamSch[[#This Row],[Game Num]],[1]!tblSchedule[GameNum],0)),"")</f>
        <v>46046</v>
      </c>
      <c r="I2167" s="9">
        <f>IFERROR(INDEX([1]!tblSchedule[Game Time],MATCH(tblTeamSch[[#This Row],[Game Num]],[1]!tblSchedule[GameNum],0)),"")</f>
        <v>0.375</v>
      </c>
      <c r="J2167" s="10" t="str">
        <f>IFERROR(INDEX([1]!tblTeams[Organization],MATCH(tblTeamSch[[#This Row],[Team]],[1]!tblTeams[Team],0)),"")</f>
        <v>St. Paul</v>
      </c>
      <c r="K2167" s="10" t="str">
        <f>IFERROR(INDEX([1]!tblOrg[Abbr],MATCH(tblTeamSch[[#This Row],[Org]],[1]!tblOrg[Organization],0)),"")</f>
        <v>Paul</v>
      </c>
      <c r="L2167" s="10" t="str">
        <f>IFERROR(INDEX(IF(tblTeamSch[[#This Row],[1vs2]]=1,[1]!tblSchedule[Team 1 Name],[1]!tblSchedule[Team 2 Name]),MATCH(tblTeamSch[[#This Row],[Game Num]],[1]!tblSchedule[GameNum],0)),"")</f>
        <v>St. Paul BB 6B#2</v>
      </c>
      <c r="M2167" s="10" t="str">
        <f>IFERROR(INDEX(IF(tblTeamSch[[#This Row],[1vs2]]=1,[1]!tblSchedule[Team 2 Name],[1]!tblSchedule[Team 1 Name]),MATCH(tblTeamSch[[#This Row],[Game Num]],[1]!tblSchedule[GameNum],0)),"")</f>
        <v>St. Aloysius BB-6G Boys#2</v>
      </c>
      <c r="N2167" s="6"/>
      <c r="O2167" s="6"/>
      <c r="P2167" s="6"/>
      <c r="Q2167" s="6">
        <f>INDEX([1]!tblSchedule[Home Game],MATCH(tblTeamSch[[#This Row],[Game Num]],[1]!tblSchedule[GameNum],0))</f>
        <v>1</v>
      </c>
      <c r="R2167" s="7" t="e">
        <f>IF(COUNTIFS(tblTeamSch[Team],tblTeamSch[[#This Row],[Team]],#REF!,1)&gt;1,"Y","")</f>
        <v>#REF!</v>
      </c>
      <c r="S2167" s="6">
        <f>INDEX([1]!tblLoc[Score],MATCH(INDEX([1]!tblOrg[Loc],MATCH(tblTeamSch[[#This Row],[Org]],[1]!tblOrg[Organization],0)),[1]!tblLoc[Loc],0))</f>
        <v>10</v>
      </c>
      <c r="T2167" s="6" t="e">
        <f>INDEX([1]!tblLoc[Score],MATCH(INDEX([1]!tblOrg[Loc],MATCH(#REF!,[1]!tblOrg[Abbr],0)),[1]!tblLoc[Loc],0))</f>
        <v>#REF!</v>
      </c>
      <c r="U2167" s="6">
        <f>IFERROR(INDEX([1]!tblLoc[Score],MATCH(INDEX([1]!tblOrg[Loc],MATCH(INDEX(FacList,MATCH(tblTeamSch[[#This Row],[Facility]],INDEX(FacList,,1),0),3),[1]!tblOrg[Org Num],0)),[1]!tblLoc[Loc],0)),"")</f>
        <v>4</v>
      </c>
      <c r="V2167" s="6">
        <f>IF(OR(tblTeamSch[[#This Row],[Court]]="",tblTeamSch[[#This Row],[Home]]&gt;0),0,IF(tblTeamSch[[#This Row],[Court]]&lt;10,0,IF(tblTeamSch[[#This Row],[Home Court]]=10,0,10)))</f>
        <v>0</v>
      </c>
      <c r="W2167" s="6" t="e">
        <f>COUNTIFS(tblTeamSch[Travel Score for Game],10,tblTeamSch[Home],0,#REF!,#REF!)</f>
        <v>#REF!</v>
      </c>
      <c r="X2167" s="6" t="str">
        <f>IFERROR(INDEX(tblTeamSch[Overall Travel Score],MATCH(tblTeamSch[[#This Row],[Opponent]],tblTeamSch[Team],0)),"")</f>
        <v/>
      </c>
      <c r="Y2167" s="6" cm="1">
        <f t="array" ref="Y2167">IF(Y2166="Num",1,IF(Y2166="","",IF(Y2166+1&gt;TotalNumRegGames*2,"",Y2166+1)))</f>
        <v>2166</v>
      </c>
    </row>
    <row r="2168" spans="1:25" ht="13.35" customHeight="1" x14ac:dyDescent="0.3">
      <c r="A2168" s="6" cm="1">
        <f t="array" ref="A2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369</v>
      </c>
      <c r="B2168" s="6" cm="1">
        <f t="array" ref="B21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68" s="6">
        <f>IFERROR(INDEX([1]!tblSchedule[Week Game Scheduled],MATCH(tblTeamSch[[#This Row],[Game Num]],[1]!tblSchedule[GameNum],0)),"")</f>
        <v>10</v>
      </c>
      <c r="D2168" s="6">
        <f>IFERROR(INDEX([1]!tblSchedule[Round],MATCH(tblTeamSch[[#This Row],[Game Num]],[1]!tblSchedule[GameNum],0)),"")</f>
        <v>7</v>
      </c>
      <c r="E2168" s="6">
        <f>IFERROR(INDEX([1]!tblSchedule[Rnd Sch],MATCH(tblTeamSch[[#This Row],[Game Num]],[1]!tblSchedule[GameNum],0)),"")</f>
        <v>7</v>
      </c>
      <c r="F2168" s="6" t="str">
        <f>IFERROR(INDEX([1]!tblSchedule[DLC],MATCH(tblTeamSch[[#This Row],[Game Num]],[1]!tblSchedule[GameNum],0)),"")</f>
        <v>6B2A</v>
      </c>
      <c r="G2168" s="7" t="str">
        <f>IFERROR(INDEX([1]!tblSchedule[Facility],MATCH(tblTeamSch[[#This Row],[Game Num]],[1]!tblSchedule[GameNum],0)),"")</f>
        <v>Ascension Gym</v>
      </c>
      <c r="H2168" s="8">
        <f>IFERROR(INDEX([1]!tblSchedule[Game Date],MATCH(tblTeamSch[[#This Row],[Game Num]],[1]!tblSchedule[GameNum],0)),"")</f>
        <v>46054</v>
      </c>
      <c r="I2168" s="9">
        <f>IFERROR(INDEX([1]!tblSchedule[Game Time],MATCH(tblTeamSch[[#This Row],[Game Num]],[1]!tblSchedule[GameNum],0)),"")</f>
        <v>0.625</v>
      </c>
      <c r="J2168" s="10" t="str">
        <f>IFERROR(INDEX([1]!tblTeams[Organization],MATCH(tblTeamSch[[#This Row],[Team]],[1]!tblTeams[Team],0)),"")</f>
        <v>St. Paul</v>
      </c>
      <c r="K2168" s="10" t="str">
        <f>IFERROR(INDEX([1]!tblOrg[Abbr],MATCH(tblTeamSch[[#This Row],[Org]],[1]!tblOrg[Organization],0)),"")</f>
        <v>Paul</v>
      </c>
      <c r="L2168" s="10" t="str">
        <f>IFERROR(INDEX(IF(tblTeamSch[[#This Row],[1vs2]]=1,[1]!tblSchedule[Team 1 Name],[1]!tblSchedule[Team 2 Name]),MATCH(tblTeamSch[[#This Row],[Game Num]],[1]!tblSchedule[GameNum],0)),"")</f>
        <v>St. Paul BB 6B#2</v>
      </c>
      <c r="M2168" s="10" t="str">
        <f>IFERROR(INDEX(IF(tblTeamSch[[#This Row],[1vs2]]=1,[1]!tblSchedule[Team 2 Name],[1]!tblSchedule[Team 1 Name]),MATCH(tblTeamSch[[#This Row],[Game Num]],[1]!tblSchedule[GameNum],0)),"")</f>
        <v>Ascension BB 6B#2</v>
      </c>
      <c r="N2168" s="6"/>
      <c r="O2168" s="6"/>
      <c r="P2168" s="6"/>
      <c r="Q2168" s="6">
        <f>INDEX([1]!tblSchedule[Home Game],MATCH(tblTeamSch[[#This Row],[Game Num]],[1]!tblSchedule[GameNum],0))</f>
        <v>1</v>
      </c>
      <c r="R2168" s="7" t="e">
        <f>IF(COUNTIFS(tblTeamSch[Team],tblTeamSch[[#This Row],[Team]],#REF!,1)&gt;1,"Y","")</f>
        <v>#REF!</v>
      </c>
      <c r="S2168" s="6">
        <f>INDEX([1]!tblLoc[Score],MATCH(INDEX([1]!tblOrg[Loc],MATCH(tblTeamSch[[#This Row],[Org]],[1]!tblOrg[Organization],0)),[1]!tblLoc[Loc],0))</f>
        <v>10</v>
      </c>
      <c r="T2168" s="6" t="e">
        <f>INDEX([1]!tblLoc[Score],MATCH(INDEX([1]!tblOrg[Loc],MATCH(#REF!,[1]!tblOrg[Abbr],0)),[1]!tblLoc[Loc],0))</f>
        <v>#REF!</v>
      </c>
      <c r="U2168" s="6">
        <f>IFERROR(INDEX([1]!tblLoc[Score],MATCH(INDEX([1]!tblOrg[Loc],MATCH(INDEX(FacList,MATCH(tblTeamSch[[#This Row],[Facility]],INDEX(FacList,,1),0),3),[1]!tblOrg[Org Num],0)),[1]!tblLoc[Loc],0)),"")</f>
        <v>0</v>
      </c>
      <c r="V2168" s="6">
        <f>IF(OR(tblTeamSch[[#This Row],[Court]]="",tblTeamSch[[#This Row],[Home]]&gt;0),0,IF(tblTeamSch[[#This Row],[Court]]&lt;10,0,IF(tblTeamSch[[#This Row],[Home Court]]=10,0,10)))</f>
        <v>0</v>
      </c>
      <c r="W2168" s="6" t="e">
        <f>COUNTIFS(tblTeamSch[Travel Score for Game],10,tblTeamSch[Home],0,#REF!,#REF!)</f>
        <v>#REF!</v>
      </c>
      <c r="X2168" s="6" t="str">
        <f>IFERROR(INDEX(tblTeamSch[Overall Travel Score],MATCH(tblTeamSch[[#This Row],[Opponent]],tblTeamSch[Team],0)),"")</f>
        <v/>
      </c>
      <c r="Y2168" s="6" cm="1">
        <f t="array" ref="Y2168">IF(Y2167="Num",1,IF(Y2167="","",IF(Y2167+1&gt;TotalNumRegGames*2,"",Y2167+1)))</f>
        <v>2167</v>
      </c>
    </row>
    <row r="2169" spans="1:25" ht="13.35" customHeight="1" x14ac:dyDescent="0.3">
      <c r="A2169" s="6" cm="1">
        <f t="array" ref="A2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902</v>
      </c>
      <c r="B2169" s="6" cm="1">
        <f t="array" ref="B21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69" s="6">
        <f>IFERROR(INDEX([1]!tblSchedule[Week Game Scheduled],MATCH(tblTeamSch[[#This Row],[Game Num]],[1]!tblSchedule[GameNum],0)),"")</f>
        <v>49</v>
      </c>
      <c r="D2169" s="6">
        <f>IFERROR(INDEX([1]!tblSchedule[Round],MATCH(tblTeamSch[[#This Row],[Game Num]],[1]!tblSchedule[GameNum],0)),"")</f>
        <v>1</v>
      </c>
      <c r="E2169" s="6">
        <f>IFERROR(INDEX([1]!tblSchedule[Rnd Sch],MATCH(tblTeamSch[[#This Row],[Game Num]],[1]!tblSchedule[GameNum],0)),"")</f>
        <v>1</v>
      </c>
      <c r="F2169" s="6" t="str">
        <f>IFERROR(INDEX([1]!tblSchedule[DLC],MATCH(tblTeamSch[[#This Row],[Game Num]],[1]!tblSchedule[GameNum],0)),"")</f>
        <v>6G1A</v>
      </c>
      <c r="G2169" s="7" t="str">
        <f>IFERROR(INDEX([1]!tblSchedule[Facility],MATCH(tblTeamSch[[#This Row],[Game Num]],[1]!tblSchedule[GameNum],0)),"")</f>
        <v>Ascension Gym</v>
      </c>
      <c r="H2169" s="8">
        <f>IFERROR(INDEX([1]!tblSchedule[Game Date],MATCH(tblTeamSch[[#This Row],[Game Num]],[1]!tblSchedule[GameNum],0)),"")</f>
        <v>45997</v>
      </c>
      <c r="I2169" s="9">
        <f>IFERROR(INDEX([1]!tblSchedule[Game Time],MATCH(tblTeamSch[[#This Row],[Game Num]],[1]!tblSchedule[GameNum],0)),"")</f>
        <v>0.5</v>
      </c>
      <c r="J2169" s="10" t="str">
        <f>IFERROR(INDEX([1]!tblTeams[Organization],MATCH(tblTeamSch[[#This Row],[Team]],[1]!tblTeams[Team],0)),"")</f>
        <v>St. Paul</v>
      </c>
      <c r="K2169" s="10" t="str">
        <f>IFERROR(INDEX([1]!tblOrg[Abbr],MATCH(tblTeamSch[[#This Row],[Org]],[1]!tblOrg[Organization],0)),"")</f>
        <v>Paul</v>
      </c>
      <c r="L2169" s="10" t="str">
        <f>IFERROR(INDEX(IF(tblTeamSch[[#This Row],[1vs2]]=1,[1]!tblSchedule[Team 1 Name],[1]!tblSchedule[Team 2 Name]),MATCH(tblTeamSch[[#This Row],[Game Num]],[1]!tblSchedule[GameNum],0)),"")</f>
        <v>St Paul BB 6G#1</v>
      </c>
      <c r="M2169" s="10" t="str">
        <f>IFERROR(INDEX(IF(tblTeamSch[[#This Row],[1vs2]]=1,[1]!tblSchedule[Team 2 Name],[1]!tblSchedule[Team 1 Name]),MATCH(tblTeamSch[[#This Row],[Game Num]],[1]!tblSchedule[GameNum],0)),"")</f>
        <v>Ascension BB 6G#1</v>
      </c>
      <c r="N2169" s="6"/>
      <c r="O2169" s="6"/>
      <c r="P2169" s="6"/>
      <c r="Q2169" s="6">
        <f>INDEX([1]!tblSchedule[Home Game],MATCH(tblTeamSch[[#This Row],[Game Num]],[1]!tblSchedule[GameNum],0))</f>
        <v>1</v>
      </c>
      <c r="R2169" s="7" t="e">
        <f>IF(COUNTIFS(tblTeamSch[Team],tblTeamSch[[#This Row],[Team]],#REF!,1)&gt;1,"Y","")</f>
        <v>#REF!</v>
      </c>
      <c r="S2169" s="6">
        <f>INDEX([1]!tblLoc[Score],MATCH(INDEX([1]!tblOrg[Loc],MATCH(tblTeamSch[[#This Row],[Org]],[1]!tblOrg[Organization],0)),[1]!tblLoc[Loc],0))</f>
        <v>10</v>
      </c>
      <c r="T2169" s="6" t="e">
        <f>INDEX([1]!tblLoc[Score],MATCH(INDEX([1]!tblOrg[Loc],MATCH(#REF!,[1]!tblOrg[Abbr],0)),[1]!tblLoc[Loc],0))</f>
        <v>#REF!</v>
      </c>
      <c r="U2169" s="6">
        <f>IFERROR(INDEX([1]!tblLoc[Score],MATCH(INDEX([1]!tblOrg[Loc],MATCH(INDEX(FacList,MATCH(tblTeamSch[[#This Row],[Facility]],INDEX(FacList,,1),0),3),[1]!tblOrg[Org Num],0)),[1]!tblLoc[Loc],0)),"")</f>
        <v>0</v>
      </c>
      <c r="V2169" s="6">
        <f>IF(OR(tblTeamSch[[#This Row],[Court]]="",tblTeamSch[[#This Row],[Home]]&gt;0),0,IF(tblTeamSch[[#This Row],[Court]]&lt;10,0,IF(tblTeamSch[[#This Row],[Home Court]]=10,0,10)))</f>
        <v>0</v>
      </c>
      <c r="W2169" s="6" t="e">
        <f>COUNTIFS(tblTeamSch[Travel Score for Game],10,tblTeamSch[Home],0,#REF!,#REF!)</f>
        <v>#REF!</v>
      </c>
      <c r="X2169" s="6" t="str">
        <f>IFERROR(INDEX(tblTeamSch[Overall Travel Score],MATCH(tblTeamSch[[#This Row],[Opponent]],tblTeamSch[Team],0)),"")</f>
        <v/>
      </c>
      <c r="Y2169" s="6" cm="1">
        <f t="array" ref="Y2169">IF(Y2168="Num",1,IF(Y2168="","",IF(Y2168+1&gt;TotalNumRegGames*2,"",Y2168+1)))</f>
        <v>2168</v>
      </c>
    </row>
    <row r="2170" spans="1:25" ht="13.35" customHeight="1" x14ac:dyDescent="0.3">
      <c r="A2170" s="6" cm="1">
        <f t="array" ref="A2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906</v>
      </c>
      <c r="B2170" s="6" cm="1">
        <f t="array" ref="B21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0" s="6">
        <f>IFERROR(INDEX([1]!tblSchedule[Week Game Scheduled],MATCH(tblTeamSch[[#This Row],[Game Num]],[1]!tblSchedule[GameNum],0)),"")</f>
        <v>50</v>
      </c>
      <c r="D2170" s="6">
        <f>IFERROR(INDEX([1]!tblSchedule[Round],MATCH(tblTeamSch[[#This Row],[Game Num]],[1]!tblSchedule[GameNum],0)),"")</f>
        <v>2</v>
      </c>
      <c r="E2170" s="6">
        <f>IFERROR(INDEX([1]!tblSchedule[Rnd Sch],MATCH(tblTeamSch[[#This Row],[Game Num]],[1]!tblSchedule[GameNum],0)),"")</f>
        <v>2</v>
      </c>
      <c r="F2170" s="6" t="str">
        <f>IFERROR(INDEX([1]!tblSchedule[DLC],MATCH(tblTeamSch[[#This Row],[Game Num]],[1]!tblSchedule[GameNum],0)),"")</f>
        <v>6G1A</v>
      </c>
      <c r="G2170" s="7" t="str">
        <f>IFERROR(INDEX([1]!tblSchedule[Facility],MATCH(tblTeamSch[[#This Row],[Game Num]],[1]!tblSchedule[GameNum],0)),"")</f>
        <v>St. Paul Gym</v>
      </c>
      <c r="H2170" s="8">
        <f>IFERROR(INDEX([1]!tblSchedule[Game Date],MATCH(tblTeamSch[[#This Row],[Game Num]],[1]!tblSchedule[GameNum],0)),"")</f>
        <v>46004</v>
      </c>
      <c r="I2170" s="9">
        <f>IFERROR(INDEX([1]!tblSchedule[Game Time],MATCH(tblTeamSch[[#This Row],[Game Num]],[1]!tblSchedule[GameNum],0)),"")</f>
        <v>0.45833333333333331</v>
      </c>
      <c r="J2170" s="10" t="str">
        <f>IFERROR(INDEX([1]!tblTeams[Organization],MATCH(tblTeamSch[[#This Row],[Team]],[1]!tblTeams[Team],0)),"")</f>
        <v>St. Paul</v>
      </c>
      <c r="K2170" s="10" t="str">
        <f>IFERROR(INDEX([1]!tblOrg[Abbr],MATCH(tblTeamSch[[#This Row],[Org]],[1]!tblOrg[Organization],0)),"")</f>
        <v>Paul</v>
      </c>
      <c r="L2170" s="10" t="str">
        <f>IFERROR(INDEX(IF(tblTeamSch[[#This Row],[1vs2]]=1,[1]!tblSchedule[Team 1 Name],[1]!tblSchedule[Team 2 Name]),MATCH(tblTeamSch[[#This Row],[Game Num]],[1]!tblSchedule[GameNum],0)),"")</f>
        <v>St Paul BB 6G#1</v>
      </c>
      <c r="M2170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2170" s="6"/>
      <c r="O2170" s="6"/>
      <c r="P2170" s="6"/>
      <c r="Q2170" s="6">
        <f>INDEX([1]!tblSchedule[Home Game],MATCH(tblTeamSch[[#This Row],[Game Num]],[1]!tblSchedule[GameNum],0))</f>
        <v>1</v>
      </c>
      <c r="R2170" s="7" t="e">
        <f>IF(COUNTIFS(tblTeamSch[Team],tblTeamSch[[#This Row],[Team]],#REF!,1)&gt;1,"Y","")</f>
        <v>#REF!</v>
      </c>
      <c r="S2170" s="6">
        <f>INDEX([1]!tblLoc[Score],MATCH(INDEX([1]!tblOrg[Loc],MATCH(tblTeamSch[[#This Row],[Org]],[1]!tblOrg[Organization],0)),[1]!tblLoc[Loc],0))</f>
        <v>10</v>
      </c>
      <c r="T2170" s="6" t="e">
        <f>INDEX([1]!tblLoc[Score],MATCH(INDEX([1]!tblOrg[Loc],MATCH(#REF!,[1]!tblOrg[Abbr],0)),[1]!tblLoc[Loc],0))</f>
        <v>#REF!</v>
      </c>
      <c r="U2170" s="6">
        <f>IFERROR(INDEX([1]!tblLoc[Score],MATCH(INDEX([1]!tblOrg[Loc],MATCH(INDEX(FacList,MATCH(tblTeamSch[[#This Row],[Facility]],INDEX(FacList,,1),0),3),[1]!tblOrg[Org Num],0)),[1]!tblLoc[Loc],0)),"")</f>
        <v>10</v>
      </c>
      <c r="V2170" s="6">
        <f>IF(OR(tblTeamSch[[#This Row],[Court]]="",tblTeamSch[[#This Row],[Home]]&gt;0),0,IF(tblTeamSch[[#This Row],[Court]]&lt;10,0,IF(tblTeamSch[[#This Row],[Home Court]]=10,0,10)))</f>
        <v>0</v>
      </c>
      <c r="W2170" s="6" t="e">
        <f>COUNTIFS(tblTeamSch[Travel Score for Game],10,tblTeamSch[Home],0,#REF!,#REF!)</f>
        <v>#REF!</v>
      </c>
      <c r="X2170" s="6" t="str">
        <f>IFERROR(INDEX(tblTeamSch[Overall Travel Score],MATCH(tblTeamSch[[#This Row],[Opponent]],tblTeamSch[Team],0)),"")</f>
        <v/>
      </c>
      <c r="Y2170" s="6" cm="1">
        <f t="array" ref="Y2170">IF(Y2169="Num",1,IF(Y2169="","",IF(Y2169+1&gt;TotalNumRegGames*2,"",Y2169+1)))</f>
        <v>2169</v>
      </c>
    </row>
    <row r="2171" spans="1:25" ht="13.35" customHeight="1" x14ac:dyDescent="0.3">
      <c r="A2171" s="6" cm="1">
        <f t="array" ref="A2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908</v>
      </c>
      <c r="B2171" s="6" cm="1">
        <f t="array" ref="B21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1" s="6">
        <f>IFERROR(INDEX([1]!tblSchedule[Week Game Scheduled],MATCH(tblTeamSch[[#This Row],[Game Num]],[1]!tblSchedule[GameNum],0)),"")</f>
        <v>5</v>
      </c>
      <c r="D2171" s="6">
        <f>IFERROR(INDEX([1]!tblSchedule[Round],MATCH(tblTeamSch[[#This Row],[Game Num]],[1]!tblSchedule[GameNum],0)),"")</f>
        <v>3</v>
      </c>
      <c r="E2171" s="6">
        <f>IFERROR(INDEX([1]!tblSchedule[Rnd Sch],MATCH(tblTeamSch[[#This Row],[Game Num]],[1]!tblSchedule[GameNum],0)),"")</f>
        <v>3</v>
      </c>
      <c r="F2171" s="6" t="str">
        <f>IFERROR(INDEX([1]!tblSchedule[DLC],MATCH(tblTeamSch[[#This Row],[Game Num]],[1]!tblSchedule[GameNum],0)),"")</f>
        <v>6G1A</v>
      </c>
      <c r="G2171" s="7" t="str">
        <f>IFERROR(INDEX([1]!tblSchedule[Facility],MATCH(tblTeamSch[[#This Row],[Game Num]],[1]!tblSchedule[GameNum],0)),"")</f>
        <v>St. Paul Gym</v>
      </c>
      <c r="H2171" s="8">
        <f>IFERROR(INDEX([1]!tblSchedule[Game Date],MATCH(tblTeamSch[[#This Row],[Game Num]],[1]!tblSchedule[GameNum],0)),"")</f>
        <v>46025</v>
      </c>
      <c r="I2171" s="9">
        <f>IFERROR(INDEX([1]!tblSchedule[Game Time],MATCH(tblTeamSch[[#This Row],[Game Num]],[1]!tblSchedule[GameNum],0)),"")</f>
        <v>0.45833333333333331</v>
      </c>
      <c r="J2171" s="10" t="str">
        <f>IFERROR(INDEX([1]!tblTeams[Organization],MATCH(tblTeamSch[[#This Row],[Team]],[1]!tblTeams[Team],0)),"")</f>
        <v>St. Paul</v>
      </c>
      <c r="K2171" s="10" t="str">
        <f>IFERROR(INDEX([1]!tblOrg[Abbr],MATCH(tblTeamSch[[#This Row],[Org]],[1]!tblOrg[Organization],0)),"")</f>
        <v>Paul</v>
      </c>
      <c r="L2171" s="10" t="str">
        <f>IFERROR(INDEX(IF(tblTeamSch[[#This Row],[1vs2]]=1,[1]!tblSchedule[Team 1 Name],[1]!tblSchedule[Team 2 Name]),MATCH(tblTeamSch[[#This Row],[Game Num]],[1]!tblSchedule[GameNum],0)),"")</f>
        <v>St Paul BB 6G#1</v>
      </c>
      <c r="M2171" s="10" t="str">
        <f>IFERROR(INDEX(IF(tblTeamSch[[#This Row],[1vs2]]=1,[1]!tblSchedule[Team 2 Name],[1]!tblSchedule[Team 1 Name]),MATCH(tblTeamSch[[#This Row],[Game Num]],[1]!tblSchedule[GameNum],0)),"")</f>
        <v>St Edward Bball 6G1</v>
      </c>
      <c r="N2171" s="6"/>
      <c r="O2171" s="6"/>
      <c r="P2171" s="6"/>
      <c r="Q2171" s="6">
        <f>INDEX([1]!tblSchedule[Home Game],MATCH(tblTeamSch[[#This Row],[Game Num]],[1]!tblSchedule[GameNum],0))</f>
        <v>1</v>
      </c>
      <c r="R2171" s="7" t="e">
        <f>IF(COUNTIFS(tblTeamSch[Team],tblTeamSch[[#This Row],[Team]],#REF!,1)&gt;1,"Y","")</f>
        <v>#REF!</v>
      </c>
      <c r="S2171" s="6">
        <f>INDEX([1]!tblLoc[Score],MATCH(INDEX([1]!tblOrg[Loc],MATCH(tblTeamSch[[#This Row],[Org]],[1]!tblOrg[Organization],0)),[1]!tblLoc[Loc],0))</f>
        <v>10</v>
      </c>
      <c r="T2171" s="6" t="e">
        <f>INDEX([1]!tblLoc[Score],MATCH(INDEX([1]!tblOrg[Loc],MATCH(#REF!,[1]!tblOrg[Abbr],0)),[1]!tblLoc[Loc],0))</f>
        <v>#REF!</v>
      </c>
      <c r="U2171" s="6">
        <f>IFERROR(INDEX([1]!tblLoc[Score],MATCH(INDEX([1]!tblOrg[Loc],MATCH(INDEX(FacList,MATCH(tblTeamSch[[#This Row],[Facility]],INDEX(FacList,,1),0),3),[1]!tblOrg[Org Num],0)),[1]!tblLoc[Loc],0)),"")</f>
        <v>10</v>
      </c>
      <c r="V2171" s="6">
        <f>IF(OR(tblTeamSch[[#This Row],[Court]]="",tblTeamSch[[#This Row],[Home]]&gt;0),0,IF(tblTeamSch[[#This Row],[Court]]&lt;10,0,IF(tblTeamSch[[#This Row],[Home Court]]=10,0,10)))</f>
        <v>0</v>
      </c>
      <c r="W2171" s="6" t="e">
        <f>COUNTIFS(tblTeamSch[Travel Score for Game],10,tblTeamSch[Home],0,#REF!,#REF!)</f>
        <v>#REF!</v>
      </c>
      <c r="X2171" s="6" t="str">
        <f>IFERROR(INDEX(tblTeamSch[Overall Travel Score],MATCH(tblTeamSch[[#This Row],[Opponent]],tblTeamSch[Team],0)),"")</f>
        <v/>
      </c>
      <c r="Y2171" s="6" cm="1">
        <f t="array" ref="Y2171">IF(Y2170="Num",1,IF(Y2170="","",IF(Y2170+1&gt;TotalNumRegGames*2,"",Y2170+1)))</f>
        <v>2170</v>
      </c>
    </row>
    <row r="2172" spans="1:25" ht="13.35" customHeight="1" x14ac:dyDescent="0.3">
      <c r="A2172" s="6" cm="1">
        <f t="array" ref="A2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918</v>
      </c>
      <c r="B2172" s="6" cm="1">
        <f t="array" ref="B21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2" s="6">
        <f>IFERROR(INDEX([1]!tblSchedule[Week Game Scheduled],MATCH(tblTeamSch[[#This Row],[Game Num]],[1]!tblSchedule[GameNum],0)),"")</f>
        <v>7</v>
      </c>
      <c r="D2172" s="6">
        <f>IFERROR(INDEX([1]!tblSchedule[Round],MATCH(tblTeamSch[[#This Row],[Game Num]],[1]!tblSchedule[GameNum],0)),"")</f>
        <v>5</v>
      </c>
      <c r="E2172" s="6">
        <f>IFERROR(INDEX([1]!tblSchedule[Rnd Sch],MATCH(tblTeamSch[[#This Row],[Game Num]],[1]!tblSchedule[GameNum],0)),"")</f>
        <v>5</v>
      </c>
      <c r="F2172" s="6" t="str">
        <f>IFERROR(INDEX([1]!tblSchedule[DLC],MATCH(tblTeamSch[[#This Row],[Game Num]],[1]!tblSchedule[GameNum],0)),"")</f>
        <v>6G1A</v>
      </c>
      <c r="G2172" s="7" t="str">
        <f>IFERROR(INDEX([1]!tblSchedule[Facility],MATCH(tblTeamSch[[#This Row],[Game Num]],[1]!tblSchedule[GameNum],0)),"")</f>
        <v>St. Paul Gym</v>
      </c>
      <c r="H2172" s="8">
        <f>IFERROR(INDEX([1]!tblSchedule[Game Date],MATCH(tblTeamSch[[#This Row],[Game Num]],[1]!tblSchedule[GameNum],0)),"")</f>
        <v>46039</v>
      </c>
      <c r="I2172" s="9">
        <f>IFERROR(INDEX([1]!tblSchedule[Game Time],MATCH(tblTeamSch[[#This Row],[Game Num]],[1]!tblSchedule[GameNum],0)),"")</f>
        <v>0.41666666666666669</v>
      </c>
      <c r="J2172" s="10" t="str">
        <f>IFERROR(INDEX([1]!tblTeams[Organization],MATCH(tblTeamSch[[#This Row],[Team]],[1]!tblTeams[Team],0)),"")</f>
        <v>St. Paul</v>
      </c>
      <c r="K2172" s="10" t="str">
        <f>IFERROR(INDEX([1]!tblOrg[Abbr],MATCH(tblTeamSch[[#This Row],[Org]],[1]!tblOrg[Organization],0)),"")</f>
        <v>Paul</v>
      </c>
      <c r="L2172" s="10" t="str">
        <f>IFERROR(INDEX(IF(tblTeamSch[[#This Row],[1vs2]]=1,[1]!tblSchedule[Team 1 Name],[1]!tblSchedule[Team 2 Name]),MATCH(tblTeamSch[[#This Row],[Game Num]],[1]!tblSchedule[GameNum],0)),"")</f>
        <v>St Paul BB 6G#1</v>
      </c>
      <c r="M2172" s="10" t="str">
        <f>IFERROR(INDEX(IF(tblTeamSch[[#This Row],[1vs2]]=1,[1]!tblSchedule[Team 2 Name],[1]!tblSchedule[Team 1 Name]),MATCH(tblTeamSch[[#This Row],[Game Num]],[1]!tblSchedule[GameNum],0)),"")</f>
        <v>St Stephen Martyr BB 6G#1</v>
      </c>
      <c r="N2172" s="6"/>
      <c r="O2172" s="6"/>
      <c r="P2172" s="6"/>
      <c r="Q2172" s="6">
        <f>INDEX([1]!tblSchedule[Home Game],MATCH(tblTeamSch[[#This Row],[Game Num]],[1]!tblSchedule[GameNum],0))</f>
        <v>1</v>
      </c>
      <c r="R2172" s="7" t="e">
        <f>IF(COUNTIFS(tblTeamSch[Team],tblTeamSch[[#This Row],[Team]],#REF!,1)&gt;1,"Y","")</f>
        <v>#REF!</v>
      </c>
      <c r="S2172" s="6">
        <f>INDEX([1]!tblLoc[Score],MATCH(INDEX([1]!tblOrg[Loc],MATCH(tblTeamSch[[#This Row],[Org]],[1]!tblOrg[Organization],0)),[1]!tblLoc[Loc],0))</f>
        <v>10</v>
      </c>
      <c r="T2172" s="6" t="e">
        <f>INDEX([1]!tblLoc[Score],MATCH(INDEX([1]!tblOrg[Loc],MATCH(#REF!,[1]!tblOrg[Abbr],0)),[1]!tblLoc[Loc],0))</f>
        <v>#REF!</v>
      </c>
      <c r="U2172" s="6">
        <f>IFERROR(INDEX([1]!tblLoc[Score],MATCH(INDEX([1]!tblOrg[Loc],MATCH(INDEX(FacList,MATCH(tblTeamSch[[#This Row],[Facility]],INDEX(FacList,,1),0),3),[1]!tblOrg[Org Num],0)),[1]!tblLoc[Loc],0)),"")</f>
        <v>10</v>
      </c>
      <c r="V2172" s="6">
        <f>IF(OR(tblTeamSch[[#This Row],[Court]]="",tblTeamSch[[#This Row],[Home]]&gt;0),0,IF(tblTeamSch[[#This Row],[Court]]&lt;10,0,IF(tblTeamSch[[#This Row],[Home Court]]=10,0,10)))</f>
        <v>0</v>
      </c>
      <c r="W2172" s="6" t="e">
        <f>COUNTIFS(tblTeamSch[Travel Score for Game],10,tblTeamSch[Home],0,#REF!,#REF!)</f>
        <v>#REF!</v>
      </c>
      <c r="X2172" s="6" t="str">
        <f>IFERROR(INDEX(tblTeamSch[Overall Travel Score],MATCH(tblTeamSch[[#This Row],[Opponent]],tblTeamSch[Team],0)),"")</f>
        <v/>
      </c>
      <c r="Y2172" s="6" cm="1">
        <f t="array" ref="Y2172">IF(Y2171="Num",1,IF(Y2171="","",IF(Y2171+1&gt;TotalNumRegGames*2,"",Y2171+1)))</f>
        <v>2171</v>
      </c>
    </row>
    <row r="2173" spans="1:25" ht="13.35" customHeight="1" x14ac:dyDescent="0.3">
      <c r="A2173" s="6" cm="1">
        <f t="array" ref="A2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931</v>
      </c>
      <c r="B2173" s="6" cm="1">
        <f t="array" ref="B21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73" s="6">
        <f>IFERROR(INDEX([1]!tblSchedule[Week Game Scheduled],MATCH(tblTeamSch[[#This Row],[Game Num]],[1]!tblSchedule[GameNum],0)),"")</f>
        <v>8</v>
      </c>
      <c r="D2173" s="6">
        <f>IFERROR(INDEX([1]!tblSchedule[Round],MATCH(tblTeamSch[[#This Row],[Game Num]],[1]!tblSchedule[GameNum],0)),"")</f>
        <v>8</v>
      </c>
      <c r="E2173" s="6">
        <f>IFERROR(INDEX([1]!tblSchedule[Rnd Sch],MATCH(tblTeamSch[[#This Row],[Game Num]],[1]!tblSchedule[GameNum],0)),"")</f>
        <v>5</v>
      </c>
      <c r="F2173" s="6" t="str">
        <f>IFERROR(INDEX([1]!tblSchedule[DLC],MATCH(tblTeamSch[[#This Row],[Game Num]],[1]!tblSchedule[GameNum],0)),"")</f>
        <v>6G1A</v>
      </c>
      <c r="G2173" s="7" t="str">
        <f>IFERROR(INDEX([1]!tblSchedule[Facility],MATCH(tblTeamSch[[#This Row],[Game Num]],[1]!tblSchedule[GameNum],0)),"")</f>
        <v>St. Nicholas Academy Gym</v>
      </c>
      <c r="H2173" s="8">
        <f>IFERROR(INDEX([1]!tblSchedule[Game Date],MATCH(tblTeamSch[[#This Row],[Game Num]],[1]!tblSchedule[GameNum],0)),"")</f>
        <v>46040</v>
      </c>
      <c r="I2173" s="9">
        <f>IFERROR(INDEX([1]!tblSchedule[Game Time],MATCH(tblTeamSch[[#This Row],[Game Num]],[1]!tblSchedule[GameNum],0)),"")</f>
        <v>0.66666666666666663</v>
      </c>
      <c r="J2173" s="10" t="str">
        <f>IFERROR(INDEX([1]!tblTeams[Organization],MATCH(tblTeamSch[[#This Row],[Team]],[1]!tblTeams[Team],0)),"")</f>
        <v>St. Paul</v>
      </c>
      <c r="K2173" s="10" t="str">
        <f>IFERROR(INDEX([1]!tblOrg[Abbr],MATCH(tblTeamSch[[#This Row],[Org]],[1]!tblOrg[Organization],0)),"")</f>
        <v>Paul</v>
      </c>
      <c r="L2173" s="10" t="str">
        <f>IFERROR(INDEX(IF(tblTeamSch[[#This Row],[1vs2]]=1,[1]!tblSchedule[Team 1 Name],[1]!tblSchedule[Team 2 Name]),MATCH(tblTeamSch[[#This Row],[Game Num]],[1]!tblSchedule[GameNum],0)),"")</f>
        <v>St Paul BB 6G#1</v>
      </c>
      <c r="M2173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2173" s="6"/>
      <c r="O2173" s="6"/>
      <c r="P2173" s="6"/>
      <c r="Q2173" s="6">
        <f>INDEX([1]!tblSchedule[Home Game],MATCH(tblTeamSch[[#This Row],[Game Num]],[1]!tblSchedule[GameNum],0))</f>
        <v>0</v>
      </c>
      <c r="R2173" s="7" t="e">
        <f>IF(COUNTIFS(tblTeamSch[Team],tblTeamSch[[#This Row],[Team]],#REF!,1)&gt;1,"Y","")</f>
        <v>#REF!</v>
      </c>
      <c r="S2173" s="6">
        <f>INDEX([1]!tblLoc[Score],MATCH(INDEX([1]!tblOrg[Loc],MATCH(tblTeamSch[[#This Row],[Org]],[1]!tblOrg[Organization],0)),[1]!tblLoc[Loc],0))</f>
        <v>10</v>
      </c>
      <c r="T2173" s="6" t="e">
        <f>INDEX([1]!tblLoc[Score],MATCH(INDEX([1]!tblOrg[Loc],MATCH(#REF!,[1]!tblOrg[Abbr],0)),[1]!tblLoc[Loc],0))</f>
        <v>#REF!</v>
      </c>
      <c r="U2173" s="6">
        <f>IFERROR(INDEX([1]!tblLoc[Score],MATCH(INDEX([1]!tblOrg[Loc],MATCH(INDEX(FacList,MATCH(tblTeamSch[[#This Row],[Facility]],INDEX(FacList,,1),0),3),[1]!tblOrg[Org Num],0)),[1]!tblLoc[Loc],0)),"")</f>
        <v>10</v>
      </c>
      <c r="V2173" s="6">
        <f>IF(OR(tblTeamSch[[#This Row],[Court]]="",tblTeamSch[[#This Row],[Home]]&gt;0),0,IF(tblTeamSch[[#This Row],[Court]]&lt;10,0,IF(tblTeamSch[[#This Row],[Home Court]]=10,0,10)))</f>
        <v>0</v>
      </c>
      <c r="W2173" s="6" t="e">
        <f>COUNTIFS(tblTeamSch[Travel Score for Game],10,tblTeamSch[Home],0,#REF!,#REF!)</f>
        <v>#REF!</v>
      </c>
      <c r="X2173" s="6" t="str">
        <f>IFERROR(INDEX(tblTeamSch[Overall Travel Score],MATCH(tblTeamSch[[#This Row],[Opponent]],tblTeamSch[Team],0)),"")</f>
        <v/>
      </c>
      <c r="Y2173" s="6" cm="1">
        <f t="array" ref="Y2173">IF(Y2172="Num",1,IF(Y2172="","",IF(Y2172+1&gt;TotalNumRegGames*2,"",Y2172+1)))</f>
        <v>2172</v>
      </c>
    </row>
    <row r="2174" spans="1:25" ht="13.35" customHeight="1" x14ac:dyDescent="0.3">
      <c r="A2174" s="6" cm="1">
        <f t="array" ref="A2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923</v>
      </c>
      <c r="B2174" s="6" cm="1">
        <f t="array" ref="B21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74" s="6">
        <f>IFERROR(INDEX([1]!tblSchedule[Week Game Scheduled],MATCH(tblTeamSch[[#This Row],[Game Num]],[1]!tblSchedule[GameNum],0)),"")</f>
        <v>8</v>
      </c>
      <c r="D2174" s="6">
        <f>IFERROR(INDEX([1]!tblSchedule[Round],MATCH(tblTeamSch[[#This Row],[Game Num]],[1]!tblSchedule[GameNum],0)),"")</f>
        <v>6</v>
      </c>
      <c r="E2174" s="6">
        <f>IFERROR(INDEX([1]!tblSchedule[Rnd Sch],MATCH(tblTeamSch[[#This Row],[Game Num]],[1]!tblSchedule[GameNum],0)),"")</f>
        <v>6</v>
      </c>
      <c r="F2174" s="6" t="str">
        <f>IFERROR(INDEX([1]!tblSchedule[DLC],MATCH(tblTeamSch[[#This Row],[Game Num]],[1]!tblSchedule[GameNum],0)),"")</f>
        <v>6G1A</v>
      </c>
      <c r="G2174" s="7" t="str">
        <f>IFERROR(INDEX([1]!tblSchedule[Facility],MATCH(tblTeamSch[[#This Row],[Game Num]],[1]!tblSchedule[GameNum],0)),"")</f>
        <v>St. Paul Gym</v>
      </c>
      <c r="H2174" s="8">
        <f>IFERROR(INDEX([1]!tblSchedule[Game Date],MATCH(tblTeamSch[[#This Row],[Game Num]],[1]!tblSchedule[GameNum],0)),"")</f>
        <v>46046</v>
      </c>
      <c r="I2174" s="9">
        <f>IFERROR(INDEX([1]!tblSchedule[Game Time],MATCH(tblTeamSch[[#This Row],[Game Num]],[1]!tblSchedule[GameNum],0)),"")</f>
        <v>0.45833333333333331</v>
      </c>
      <c r="J2174" s="10" t="str">
        <f>IFERROR(INDEX([1]!tblTeams[Organization],MATCH(tblTeamSch[[#This Row],[Team]],[1]!tblTeams[Team],0)),"")</f>
        <v>St. Paul</v>
      </c>
      <c r="K2174" s="10" t="str">
        <f>IFERROR(INDEX([1]!tblOrg[Abbr],MATCH(tblTeamSch[[#This Row],[Org]],[1]!tblOrg[Organization],0)),"")</f>
        <v>Paul</v>
      </c>
      <c r="L2174" s="10" t="str">
        <f>IFERROR(INDEX(IF(tblTeamSch[[#This Row],[1vs2]]=1,[1]!tblSchedule[Team 1 Name],[1]!tblSchedule[Team 2 Name]),MATCH(tblTeamSch[[#This Row],[Game Num]],[1]!tblSchedule[GameNum],0)),"")</f>
        <v>St Paul BB 6G#1</v>
      </c>
      <c r="M2174" s="10" t="str">
        <f>IFERROR(INDEX(IF(tblTeamSch[[#This Row],[1vs2]]=1,[1]!tblSchedule[Team 2 Name],[1]!tblSchedule[Team 1 Name]),MATCH(tblTeamSch[[#This Row],[Game Num]],[1]!tblSchedule[GameNum],0)),"")</f>
        <v>St Bernard BB 6G#1</v>
      </c>
      <c r="N2174" s="6"/>
      <c r="O2174" s="6"/>
      <c r="P2174" s="6"/>
      <c r="Q2174" s="6">
        <f>INDEX([1]!tblSchedule[Home Game],MATCH(tblTeamSch[[#This Row],[Game Num]],[1]!tblSchedule[GameNum],0))</f>
        <v>1</v>
      </c>
      <c r="R2174" s="7" t="e">
        <f>IF(COUNTIFS(tblTeamSch[Team],tblTeamSch[[#This Row],[Team]],#REF!,1)&gt;1,"Y","")</f>
        <v>#REF!</v>
      </c>
      <c r="S2174" s="6">
        <f>INDEX([1]!tblLoc[Score],MATCH(INDEX([1]!tblOrg[Loc],MATCH(tblTeamSch[[#This Row],[Org]],[1]!tblOrg[Organization],0)),[1]!tblLoc[Loc],0))</f>
        <v>10</v>
      </c>
      <c r="T2174" s="6" t="e">
        <f>INDEX([1]!tblLoc[Score],MATCH(INDEX([1]!tblOrg[Loc],MATCH(#REF!,[1]!tblOrg[Abbr],0)),[1]!tblLoc[Loc],0))</f>
        <v>#REF!</v>
      </c>
      <c r="U2174" s="6">
        <f>IFERROR(INDEX([1]!tblLoc[Score],MATCH(INDEX([1]!tblOrg[Loc],MATCH(INDEX(FacList,MATCH(tblTeamSch[[#This Row],[Facility]],INDEX(FacList,,1),0),3),[1]!tblOrg[Org Num],0)),[1]!tblLoc[Loc],0)),"")</f>
        <v>10</v>
      </c>
      <c r="V2174" s="6">
        <f>IF(OR(tblTeamSch[[#This Row],[Court]]="",tblTeamSch[[#This Row],[Home]]&gt;0),0,IF(tblTeamSch[[#This Row],[Court]]&lt;10,0,IF(tblTeamSch[[#This Row],[Home Court]]=10,0,10)))</f>
        <v>0</v>
      </c>
      <c r="W2174" s="6" t="e">
        <f>COUNTIFS(tblTeamSch[Travel Score for Game],10,tblTeamSch[Home],0,#REF!,#REF!)</f>
        <v>#REF!</v>
      </c>
      <c r="X2174" s="6" t="str">
        <f>IFERROR(INDEX(tblTeamSch[Overall Travel Score],MATCH(tblTeamSch[[#This Row],[Opponent]],tblTeamSch[Team],0)),"")</f>
        <v/>
      </c>
      <c r="Y2174" s="6" cm="1">
        <f t="array" ref="Y2174">IF(Y2173="Num",1,IF(Y2173="","",IF(Y2173+1&gt;TotalNumRegGames*2,"",Y2173+1)))</f>
        <v>2173</v>
      </c>
    </row>
    <row r="2175" spans="1:25" ht="13.35" customHeight="1" x14ac:dyDescent="0.3">
      <c r="A2175" s="6" cm="1">
        <f t="array" ref="A2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927</v>
      </c>
      <c r="B2175" s="6" cm="1">
        <f t="array" ref="B21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75" s="6">
        <f>IFERROR(INDEX([1]!tblSchedule[Week Game Scheduled],MATCH(tblTeamSch[[#This Row],[Game Num]],[1]!tblSchedule[GameNum],0)),"")</f>
        <v>9</v>
      </c>
      <c r="D2175" s="6">
        <f>IFERROR(INDEX([1]!tblSchedule[Round],MATCH(tblTeamSch[[#This Row],[Game Num]],[1]!tblSchedule[GameNum],0)),"")</f>
        <v>7</v>
      </c>
      <c r="E2175" s="6">
        <f>IFERROR(INDEX([1]!tblSchedule[Rnd Sch],MATCH(tblTeamSch[[#This Row],[Game Num]],[1]!tblSchedule[GameNum],0)),"")</f>
        <v>7</v>
      </c>
      <c r="F2175" s="6" t="str">
        <f>IFERROR(INDEX([1]!tblSchedule[DLC],MATCH(tblTeamSch[[#This Row],[Game Num]],[1]!tblSchedule[GameNum],0)),"")</f>
        <v>6G1A</v>
      </c>
      <c r="G2175" s="7" t="str">
        <f>IFERROR(INDEX([1]!tblSchedule[Facility],MATCH(tblTeamSch[[#This Row],[Game Num]],[1]!tblSchedule[GameNum],0)),"")</f>
        <v>St. Paul Gym</v>
      </c>
      <c r="H2175" s="8">
        <f>IFERROR(INDEX([1]!tblSchedule[Game Date],MATCH(tblTeamSch[[#This Row],[Game Num]],[1]!tblSchedule[GameNum],0)),"")</f>
        <v>46053</v>
      </c>
      <c r="I2175" s="9">
        <f>IFERROR(INDEX([1]!tblSchedule[Game Time],MATCH(tblTeamSch[[#This Row],[Game Num]],[1]!tblSchedule[GameNum],0)),"")</f>
        <v>0.45833333333333331</v>
      </c>
      <c r="J2175" s="10" t="str">
        <f>IFERROR(INDEX([1]!tblTeams[Organization],MATCH(tblTeamSch[[#This Row],[Team]],[1]!tblTeams[Team],0)),"")</f>
        <v>St. Paul</v>
      </c>
      <c r="K2175" s="10" t="str">
        <f>IFERROR(INDEX([1]!tblOrg[Abbr],MATCH(tblTeamSch[[#This Row],[Org]],[1]!tblOrg[Organization],0)),"")</f>
        <v>Paul</v>
      </c>
      <c r="L2175" s="10" t="str">
        <f>IFERROR(INDEX(IF(tblTeamSch[[#This Row],[1vs2]]=1,[1]!tblSchedule[Team 1 Name],[1]!tblSchedule[Team 2 Name]),MATCH(tblTeamSch[[#This Row],[Game Num]],[1]!tblSchedule[GameNum],0)),"")</f>
        <v>St Paul BB 6G#1</v>
      </c>
      <c r="M2175" s="10" t="str">
        <f>IFERROR(INDEX(IF(tblTeamSch[[#This Row],[1vs2]]=1,[1]!tblSchedule[Team 2 Name],[1]!tblSchedule[Team 1 Name]),MATCH(tblTeamSch[[#This Row],[Game Num]],[1]!tblSchedule[GameNum],0)),"")</f>
        <v>OLOL 5/6 GB #1</v>
      </c>
      <c r="N2175" s="6"/>
      <c r="O2175" s="6"/>
      <c r="P2175" s="6"/>
      <c r="Q2175" s="6">
        <f>INDEX([1]!tblSchedule[Home Game],MATCH(tblTeamSch[[#This Row],[Game Num]],[1]!tblSchedule[GameNum],0))</f>
        <v>1</v>
      </c>
      <c r="R2175" s="7" t="e">
        <f>IF(COUNTIFS(tblTeamSch[Team],tblTeamSch[[#This Row],[Team]],#REF!,1)&gt;1,"Y","")</f>
        <v>#REF!</v>
      </c>
      <c r="S2175" s="6">
        <f>INDEX([1]!tblLoc[Score],MATCH(INDEX([1]!tblOrg[Loc],MATCH(tblTeamSch[[#This Row],[Org]],[1]!tblOrg[Organization],0)),[1]!tblLoc[Loc],0))</f>
        <v>10</v>
      </c>
      <c r="T2175" s="6" t="e">
        <f>INDEX([1]!tblLoc[Score],MATCH(INDEX([1]!tblOrg[Loc],MATCH(#REF!,[1]!tblOrg[Abbr],0)),[1]!tblLoc[Loc],0))</f>
        <v>#REF!</v>
      </c>
      <c r="U2175" s="6">
        <f>IFERROR(INDEX([1]!tblLoc[Score],MATCH(INDEX([1]!tblOrg[Loc],MATCH(INDEX(FacList,MATCH(tblTeamSch[[#This Row],[Facility]],INDEX(FacList,,1),0),3),[1]!tblOrg[Org Num],0)),[1]!tblLoc[Loc],0)),"")</f>
        <v>10</v>
      </c>
      <c r="V2175" s="6">
        <f>IF(OR(tblTeamSch[[#This Row],[Court]]="",tblTeamSch[[#This Row],[Home]]&gt;0),0,IF(tblTeamSch[[#This Row],[Court]]&lt;10,0,IF(tblTeamSch[[#This Row],[Home Court]]=10,0,10)))</f>
        <v>0</v>
      </c>
      <c r="W2175" s="6" t="e">
        <f>COUNTIFS(tblTeamSch[Travel Score for Game],10,tblTeamSch[Home],0,#REF!,#REF!)</f>
        <v>#REF!</v>
      </c>
      <c r="X2175" s="6" t="str">
        <f>IFERROR(INDEX(tblTeamSch[Overall Travel Score],MATCH(tblTeamSch[[#This Row],[Opponent]],tblTeamSch[Team],0)),"")</f>
        <v/>
      </c>
      <c r="Y2175" s="6" cm="1">
        <f t="array" ref="Y2175">IF(Y2174="Num",1,IF(Y2174="","",IF(Y2174+1&gt;TotalNumRegGames*2,"",Y2174+1)))</f>
        <v>2174</v>
      </c>
    </row>
    <row r="2176" spans="1:25" ht="13.35" customHeight="1" x14ac:dyDescent="0.3">
      <c r="A2176" s="6" cm="1">
        <f t="array" ref="A2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</v>
      </c>
      <c r="B2176" s="6" cm="1">
        <f t="array" ref="B21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6" s="6">
        <f>IFERROR(INDEX([1]!tblSchedule[Week Game Scheduled],MATCH(tblTeamSch[[#This Row],[Game Num]],[1]!tblSchedule[GameNum],0)),"")</f>
        <v>51</v>
      </c>
      <c r="D2176" s="6">
        <f>IFERROR(INDEX([1]!tblSchedule[Round],MATCH(tblTeamSch[[#This Row],[Game Num]],[1]!tblSchedule[GameNum],0)),"")</f>
        <v>2</v>
      </c>
      <c r="E2176" s="6">
        <f>IFERROR(INDEX([1]!tblSchedule[Rnd Sch],MATCH(tblTeamSch[[#This Row],[Game Num]],[1]!tblSchedule[GameNum],0)),"")</f>
        <v>2</v>
      </c>
      <c r="F2176" s="6" t="str">
        <f>IFERROR(INDEX([1]!tblSchedule[DLC],MATCH(tblTeamSch[[#This Row],[Game Num]],[1]!tblSchedule[GameNum],0)),"")</f>
        <v>8B1A</v>
      </c>
      <c r="G2176" s="7" t="str">
        <f>IFERROR(INDEX([1]!tblSchedule[Facility],MATCH(tblTeamSch[[#This Row],[Game Num]],[1]!tblSchedule[GameNum],0)),"")</f>
        <v>Saint Bernard Parish Hall</v>
      </c>
      <c r="H2176" s="8">
        <f>IFERROR(INDEX([1]!tblSchedule[Game Date],MATCH(tblTeamSch[[#This Row],[Game Num]],[1]!tblSchedule[GameNum],0)),"")</f>
        <v>46005</v>
      </c>
      <c r="I2176" s="9">
        <f>IFERROR(INDEX([1]!tblSchedule[Game Time],MATCH(tblTeamSch[[#This Row],[Game Num]],[1]!tblSchedule[GameNum],0)),"")</f>
        <v>0.54166666666666663</v>
      </c>
      <c r="J2176" s="10" t="str">
        <f>IFERROR(INDEX([1]!tblTeams[Organization],MATCH(tblTeamSch[[#This Row],[Team]],[1]!tblTeams[Team],0)),"")</f>
        <v>St. Paul</v>
      </c>
      <c r="K2176" s="10" t="str">
        <f>IFERROR(INDEX([1]!tblOrg[Abbr],MATCH(tblTeamSch[[#This Row],[Org]],[1]!tblOrg[Organization],0)),"")</f>
        <v>Paul</v>
      </c>
      <c r="L2176" s="10" t="str">
        <f>IFERROR(INDEX(IF(tblTeamSch[[#This Row],[1vs2]]=1,[1]!tblSchedule[Team 1 Name],[1]!tblSchedule[Team 2 Name]),MATCH(tblTeamSch[[#This Row],[Game Num]],[1]!tblSchedule[GameNum],0)),"")</f>
        <v>St Paul BB 8B#1</v>
      </c>
      <c r="M2176" s="10" t="str">
        <f>IFERROR(INDEX(IF(tblTeamSch[[#This Row],[1vs2]]=1,[1]!tblSchedule[Team 2 Name],[1]!tblSchedule[Team 1 Name]),MATCH(tblTeamSch[[#This Row],[Game Num]],[1]!tblSchedule[GameNum],0)),"")</f>
        <v>St Bernard BB 8B#1</v>
      </c>
      <c r="N2176" s="6"/>
      <c r="O2176" s="6"/>
      <c r="P2176" s="6"/>
      <c r="Q2176" s="6">
        <f>INDEX([1]!tblSchedule[Home Game],MATCH(tblTeamSch[[#This Row],[Game Num]],[1]!tblSchedule[GameNum],0))</f>
        <v>1</v>
      </c>
      <c r="R2176" s="7" t="e">
        <f>IF(COUNTIFS(tblTeamSch[Team],tblTeamSch[[#This Row],[Team]],#REF!,1)&gt;1,"Y","")</f>
        <v>#REF!</v>
      </c>
      <c r="S2176" s="6">
        <f>INDEX([1]!tblLoc[Score],MATCH(INDEX([1]!tblOrg[Loc],MATCH(tblTeamSch[[#This Row],[Org]],[1]!tblOrg[Organization],0)),[1]!tblLoc[Loc],0))</f>
        <v>10</v>
      </c>
      <c r="T2176" s="6" t="e">
        <f>INDEX([1]!tblLoc[Score],MATCH(INDEX([1]!tblOrg[Loc],MATCH(#REF!,[1]!tblOrg[Abbr],0)),[1]!tblLoc[Loc],0))</f>
        <v>#REF!</v>
      </c>
      <c r="U2176" s="6">
        <f>IFERROR(INDEX([1]!tblLoc[Score],MATCH(INDEX([1]!tblOrg[Loc],MATCH(INDEX(FacList,MATCH(tblTeamSch[[#This Row],[Facility]],INDEX(FacList,,1),0),3),[1]!tblOrg[Org Num],0)),[1]!tblLoc[Loc],0)),"")</f>
        <v>7</v>
      </c>
      <c r="V2176" s="6">
        <f>IF(OR(tblTeamSch[[#This Row],[Court]]="",tblTeamSch[[#This Row],[Home]]&gt;0),0,IF(tblTeamSch[[#This Row],[Court]]&lt;10,0,IF(tblTeamSch[[#This Row],[Home Court]]=10,0,10)))</f>
        <v>0</v>
      </c>
      <c r="W2176" s="6" t="e">
        <f>COUNTIFS(tblTeamSch[Travel Score for Game],10,tblTeamSch[Home],0,#REF!,#REF!)</f>
        <v>#REF!</v>
      </c>
      <c r="X2176" s="6" t="str">
        <f>IFERROR(INDEX(tblTeamSch[Overall Travel Score],MATCH(tblTeamSch[[#This Row],[Opponent]],tblTeamSch[Team],0)),"")</f>
        <v/>
      </c>
      <c r="Y2176" s="6" cm="1">
        <f t="array" ref="Y2176">IF(Y2175="Num",1,IF(Y2175="","",IF(Y2175+1&gt;TotalNumRegGames*2,"",Y2175+1)))</f>
        <v>2175</v>
      </c>
    </row>
    <row r="2177" spans="1:25" ht="13.35" customHeight="1" x14ac:dyDescent="0.3">
      <c r="A2177" s="6" cm="1">
        <f t="array" ref="A2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</v>
      </c>
      <c r="B2177" s="6" cm="1">
        <f t="array" ref="B21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77" s="6">
        <f>IFERROR(INDEX([1]!tblSchedule[Week Game Scheduled],MATCH(tblTeamSch[[#This Row],[Game Num]],[1]!tblSchedule[GameNum],0)),"")</f>
        <v>5</v>
      </c>
      <c r="D2177" s="6">
        <f>IFERROR(INDEX([1]!tblSchedule[Round],MATCH(tblTeamSch[[#This Row],[Game Num]],[1]!tblSchedule[GameNum],0)),"")</f>
        <v>8</v>
      </c>
      <c r="E2177" s="6">
        <f>IFERROR(INDEX([1]!tblSchedule[Rnd Sch],MATCH(tblTeamSch[[#This Row],[Game Num]],[1]!tblSchedule[GameNum],0)),"")</f>
        <v>3</v>
      </c>
      <c r="F2177" s="6" t="str">
        <f>IFERROR(INDEX([1]!tblSchedule[DLC],MATCH(tblTeamSch[[#This Row],[Game Num]],[1]!tblSchedule[GameNum],0)),"")</f>
        <v>8B1A</v>
      </c>
      <c r="G2177" s="7" t="str">
        <f>IFERROR(INDEX([1]!tblSchedule[Facility],MATCH(tblTeamSch[[#This Row],[Game Num]],[1]!tblSchedule[GameNum],0)),"")</f>
        <v>St. Paul Gym</v>
      </c>
      <c r="H2177" s="8">
        <f>IFERROR(INDEX([1]!tblSchedule[Game Date],MATCH(tblTeamSch[[#This Row],[Game Num]],[1]!tblSchedule[GameNum],0)),"")</f>
        <v>46025</v>
      </c>
      <c r="I2177" s="9">
        <f>IFERROR(INDEX([1]!tblSchedule[Game Time],MATCH(tblTeamSch[[#This Row],[Game Num]],[1]!tblSchedule[GameNum],0)),"")</f>
        <v>0.375</v>
      </c>
      <c r="J2177" s="10" t="str">
        <f>IFERROR(INDEX([1]!tblTeams[Organization],MATCH(tblTeamSch[[#This Row],[Team]],[1]!tblTeams[Team],0)),"")</f>
        <v>St. Paul</v>
      </c>
      <c r="K2177" s="10" t="str">
        <f>IFERROR(INDEX([1]!tblOrg[Abbr],MATCH(tblTeamSch[[#This Row],[Org]],[1]!tblOrg[Organization],0)),"")</f>
        <v>Paul</v>
      </c>
      <c r="L2177" s="10" t="str">
        <f>IFERROR(INDEX(IF(tblTeamSch[[#This Row],[1vs2]]=1,[1]!tblSchedule[Team 1 Name],[1]!tblSchedule[Team 2 Name]),MATCH(tblTeamSch[[#This Row],[Game Num]],[1]!tblSchedule[GameNum],0)),"")</f>
        <v>St Paul BB 8B#1</v>
      </c>
      <c r="M2177" s="10" t="str">
        <f>IFERROR(INDEX(IF(tblTeamSch[[#This Row],[1vs2]]=1,[1]!tblSchedule[Team 2 Name],[1]!tblSchedule[Team 1 Name]),MATCH(tblTeamSch[[#This Row],[Game Num]],[1]!tblSchedule[GameNum],0)),"")</f>
        <v>St. Nicholas BB 8B #1</v>
      </c>
      <c r="N2177" s="6"/>
      <c r="O2177" s="6"/>
      <c r="P2177" s="6"/>
      <c r="Q2177" s="6">
        <f>INDEX([1]!tblSchedule[Home Game],MATCH(tblTeamSch[[#This Row],[Game Num]],[1]!tblSchedule[GameNum],0))</f>
        <v>1</v>
      </c>
      <c r="R2177" s="7" t="e">
        <f>IF(COUNTIFS(tblTeamSch[Team],tblTeamSch[[#This Row],[Team]],#REF!,1)&gt;1,"Y","")</f>
        <v>#REF!</v>
      </c>
      <c r="S2177" s="6">
        <f>INDEX([1]!tblLoc[Score],MATCH(INDEX([1]!tblOrg[Loc],MATCH(tblTeamSch[[#This Row],[Org]],[1]!tblOrg[Organization],0)),[1]!tblLoc[Loc],0))</f>
        <v>10</v>
      </c>
      <c r="T2177" s="6" t="e">
        <f>INDEX([1]!tblLoc[Score],MATCH(INDEX([1]!tblOrg[Loc],MATCH(#REF!,[1]!tblOrg[Abbr],0)),[1]!tblLoc[Loc],0))</f>
        <v>#REF!</v>
      </c>
      <c r="U2177" s="6">
        <f>IFERROR(INDEX([1]!tblLoc[Score],MATCH(INDEX([1]!tblOrg[Loc],MATCH(INDEX(FacList,MATCH(tblTeamSch[[#This Row],[Facility]],INDEX(FacList,,1),0),3),[1]!tblOrg[Org Num],0)),[1]!tblLoc[Loc],0)),"")</f>
        <v>10</v>
      </c>
      <c r="V2177" s="6">
        <f>IF(OR(tblTeamSch[[#This Row],[Court]]="",tblTeamSch[[#This Row],[Home]]&gt;0),0,IF(tblTeamSch[[#This Row],[Court]]&lt;10,0,IF(tblTeamSch[[#This Row],[Home Court]]=10,0,10)))</f>
        <v>0</v>
      </c>
      <c r="W2177" s="6" t="e">
        <f>COUNTIFS(tblTeamSch[Travel Score for Game],10,tblTeamSch[Home],0,#REF!,#REF!)</f>
        <v>#REF!</v>
      </c>
      <c r="X2177" s="6" t="str">
        <f>IFERROR(INDEX(tblTeamSch[Overall Travel Score],MATCH(tblTeamSch[[#This Row],[Opponent]],tblTeamSch[Team],0)),"")</f>
        <v/>
      </c>
      <c r="Y2177" s="6" cm="1">
        <f t="array" ref="Y2177">IF(Y2176="Num",1,IF(Y2176="","",IF(Y2176+1&gt;TotalNumRegGames*2,"",Y2176+1)))</f>
        <v>2176</v>
      </c>
    </row>
    <row r="2178" spans="1:25" ht="13.35" customHeight="1" x14ac:dyDescent="0.3">
      <c r="A2178" s="6" cm="1">
        <f t="array" ref="A2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</v>
      </c>
      <c r="B2178" s="6" cm="1">
        <f t="array" ref="B21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8" s="6">
        <f>IFERROR(INDEX([1]!tblSchedule[Week Game Scheduled],MATCH(tblTeamSch[[#This Row],[Game Num]],[1]!tblSchedule[GameNum],0)),"")</f>
        <v>6</v>
      </c>
      <c r="D2178" s="6">
        <f>IFERROR(INDEX([1]!tblSchedule[Round],MATCH(tblTeamSch[[#This Row],[Game Num]],[1]!tblSchedule[GameNum],0)),"")</f>
        <v>3</v>
      </c>
      <c r="E2178" s="6">
        <f>IFERROR(INDEX([1]!tblSchedule[Rnd Sch],MATCH(tblTeamSch[[#This Row],[Game Num]],[1]!tblSchedule[GameNum],0)),"")</f>
        <v>3</v>
      </c>
      <c r="F2178" s="6" t="str">
        <f>IFERROR(INDEX([1]!tblSchedule[DLC],MATCH(tblTeamSch[[#This Row],[Game Num]],[1]!tblSchedule[GameNum],0)),"")</f>
        <v>8B1A</v>
      </c>
      <c r="G2178" s="7" t="str">
        <f>IFERROR(INDEX([1]!tblSchedule[Facility],MATCH(tblTeamSch[[#This Row],[Game Num]],[1]!tblSchedule[GameNum],0)),"")</f>
        <v>St. Paul Gym</v>
      </c>
      <c r="H2178" s="8">
        <f>IFERROR(INDEX([1]!tblSchedule[Game Date],MATCH(tblTeamSch[[#This Row],[Game Num]],[1]!tblSchedule[GameNum],0)),"")</f>
        <v>46026</v>
      </c>
      <c r="I2178" s="9">
        <f>IFERROR(INDEX([1]!tblSchedule[Game Time],MATCH(tblTeamSch[[#This Row],[Game Num]],[1]!tblSchedule[GameNum],0)),"")</f>
        <v>0.58333333333333337</v>
      </c>
      <c r="J2178" s="10" t="str">
        <f>IFERROR(INDEX([1]!tblTeams[Organization],MATCH(tblTeamSch[[#This Row],[Team]],[1]!tblTeams[Team],0)),"")</f>
        <v>St. Paul</v>
      </c>
      <c r="K2178" s="10" t="str">
        <f>IFERROR(INDEX([1]!tblOrg[Abbr],MATCH(tblTeamSch[[#This Row],[Org]],[1]!tblOrg[Organization],0)),"")</f>
        <v>Paul</v>
      </c>
      <c r="L2178" s="10" t="str">
        <f>IFERROR(INDEX(IF(tblTeamSch[[#This Row],[1vs2]]=1,[1]!tblSchedule[Team 1 Name],[1]!tblSchedule[Team 2 Name]),MATCH(tblTeamSch[[#This Row],[Game Num]],[1]!tblSchedule[GameNum],0)),"")</f>
        <v>St Paul BB 8B#1</v>
      </c>
      <c r="M2178" s="10" t="str">
        <f>IFERROR(INDEX(IF(tblTeamSch[[#This Row],[1vs2]]=1,[1]!tblSchedule[Team 2 Name],[1]!tblSchedule[Team 1 Name]),MATCH(tblTeamSch[[#This Row],[Game Num]],[1]!tblSchedule[GameNum],0)),"")</f>
        <v>Nativity BB 8B #1</v>
      </c>
      <c r="N2178" s="6"/>
      <c r="O2178" s="6"/>
      <c r="P2178" s="6"/>
      <c r="Q2178" s="6">
        <f>INDEX([1]!tblSchedule[Home Game],MATCH(tblTeamSch[[#This Row],[Game Num]],[1]!tblSchedule[GameNum],0))</f>
        <v>1</v>
      </c>
      <c r="R2178" s="7" t="e">
        <f>IF(COUNTIFS(tblTeamSch[Team],tblTeamSch[[#This Row],[Team]],#REF!,1)&gt;1,"Y","")</f>
        <v>#REF!</v>
      </c>
      <c r="S2178" s="6">
        <f>INDEX([1]!tblLoc[Score],MATCH(INDEX([1]!tblOrg[Loc],MATCH(tblTeamSch[[#This Row],[Org]],[1]!tblOrg[Organization],0)),[1]!tblLoc[Loc],0))</f>
        <v>10</v>
      </c>
      <c r="T2178" s="6" t="e">
        <f>INDEX([1]!tblLoc[Score],MATCH(INDEX([1]!tblOrg[Loc],MATCH(#REF!,[1]!tblOrg[Abbr],0)),[1]!tblLoc[Loc],0))</f>
        <v>#REF!</v>
      </c>
      <c r="U2178" s="6">
        <f>IFERROR(INDEX([1]!tblLoc[Score],MATCH(INDEX([1]!tblOrg[Loc],MATCH(INDEX(FacList,MATCH(tblTeamSch[[#This Row],[Facility]],INDEX(FacList,,1),0),3),[1]!tblOrg[Org Num],0)),[1]!tblLoc[Loc],0)),"")</f>
        <v>10</v>
      </c>
      <c r="V2178" s="6">
        <f>IF(OR(tblTeamSch[[#This Row],[Court]]="",tblTeamSch[[#This Row],[Home]]&gt;0),0,IF(tblTeamSch[[#This Row],[Court]]&lt;10,0,IF(tblTeamSch[[#This Row],[Home Court]]=10,0,10)))</f>
        <v>0</v>
      </c>
      <c r="W2178" s="6" t="e">
        <f>COUNTIFS(tblTeamSch[Travel Score for Game],10,tblTeamSch[Home],0,#REF!,#REF!)</f>
        <v>#REF!</v>
      </c>
      <c r="X2178" s="6" t="str">
        <f>IFERROR(INDEX(tblTeamSch[Overall Travel Score],MATCH(tblTeamSch[[#This Row],[Opponent]],tblTeamSch[Team],0)),"")</f>
        <v/>
      </c>
      <c r="Y2178" s="6" cm="1">
        <f t="array" ref="Y2178">IF(Y2177="Num",1,IF(Y2177="","",IF(Y2177+1&gt;TotalNumRegGames*2,"",Y2177+1)))</f>
        <v>2177</v>
      </c>
    </row>
    <row r="2179" spans="1:25" ht="13.35" customHeight="1" x14ac:dyDescent="0.3">
      <c r="A2179" s="6" cm="1">
        <f t="array" ref="A2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</v>
      </c>
      <c r="B2179" s="6" cm="1">
        <f t="array" ref="B21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79" s="6">
        <f>IFERROR(INDEX([1]!tblSchedule[Week Game Scheduled],MATCH(tblTeamSch[[#This Row],[Game Num]],[1]!tblSchedule[GameNum],0)),"")</f>
        <v>7</v>
      </c>
      <c r="D2179" s="6">
        <f>IFERROR(INDEX([1]!tblSchedule[Round],MATCH(tblTeamSch[[#This Row],[Game Num]],[1]!tblSchedule[GameNum],0)),"")</f>
        <v>4</v>
      </c>
      <c r="E2179" s="6">
        <f>IFERROR(INDEX([1]!tblSchedule[Rnd Sch],MATCH(tblTeamSch[[#This Row],[Game Num]],[1]!tblSchedule[GameNum],0)),"")</f>
        <v>4</v>
      </c>
      <c r="F2179" s="6" t="str">
        <f>IFERROR(INDEX([1]!tblSchedule[DLC],MATCH(tblTeamSch[[#This Row],[Game Num]],[1]!tblSchedule[GameNum],0)),"")</f>
        <v>8B1A</v>
      </c>
      <c r="G2179" s="7" t="str">
        <f>IFERROR(INDEX([1]!tblSchedule[Facility],MATCH(tblTeamSch[[#This Row],[Game Num]],[1]!tblSchedule[GameNum],0)),"")</f>
        <v>St. Athanasius Hornets Nest (gym)</v>
      </c>
      <c r="H2179" s="8">
        <f>IFERROR(INDEX([1]!tblSchedule[Game Date],MATCH(tblTeamSch[[#This Row],[Game Num]],[1]!tblSchedule[GameNum],0)),"")</f>
        <v>46033</v>
      </c>
      <c r="I2179" s="9">
        <f>IFERROR(INDEX([1]!tblSchedule[Game Time],MATCH(tblTeamSch[[#This Row],[Game Num]],[1]!tblSchedule[GameNum],0)),"")</f>
        <v>0.58333333333333337</v>
      </c>
      <c r="J2179" s="10" t="str">
        <f>IFERROR(INDEX([1]!tblTeams[Organization],MATCH(tblTeamSch[[#This Row],[Team]],[1]!tblTeams[Team],0)),"")</f>
        <v>St. Paul</v>
      </c>
      <c r="K2179" s="10" t="str">
        <f>IFERROR(INDEX([1]!tblOrg[Abbr],MATCH(tblTeamSch[[#This Row],[Org]],[1]!tblOrg[Organization],0)),"")</f>
        <v>Paul</v>
      </c>
      <c r="L2179" s="10" t="str">
        <f>IFERROR(INDEX(IF(tblTeamSch[[#This Row],[1vs2]]=1,[1]!tblSchedule[Team 1 Name],[1]!tblSchedule[Team 2 Name]),MATCH(tblTeamSch[[#This Row],[Game Num]],[1]!tblSchedule[GameNum],0)),"")</f>
        <v>St Paul BB 8B#1</v>
      </c>
      <c r="M2179" s="10" t="str">
        <f>IFERROR(INDEX(IF(tblTeamSch[[#This Row],[1vs2]]=1,[1]!tblSchedule[Team 2 Name],[1]!tblSchedule[Team 1 Name]),MATCH(tblTeamSch[[#This Row],[Game Num]],[1]!tblSchedule[GameNum],0)),"")</f>
        <v>St. Athanasius BB 8B#1</v>
      </c>
      <c r="N2179" s="6"/>
      <c r="O2179" s="6"/>
      <c r="P2179" s="6"/>
      <c r="Q2179" s="6">
        <f>INDEX([1]!tblSchedule[Home Game],MATCH(tblTeamSch[[#This Row],[Game Num]],[1]!tblSchedule[GameNum],0))</f>
        <v>1</v>
      </c>
      <c r="R2179" s="7" t="e">
        <f>IF(COUNTIFS(tblTeamSch[Team],tblTeamSch[[#This Row],[Team]],#REF!,1)&gt;1,"Y","")</f>
        <v>#REF!</v>
      </c>
      <c r="S2179" s="6">
        <f>INDEX([1]!tblLoc[Score],MATCH(INDEX([1]!tblOrg[Loc],MATCH(tblTeamSch[[#This Row],[Org]],[1]!tblOrg[Organization],0)),[1]!tblLoc[Loc],0))</f>
        <v>10</v>
      </c>
      <c r="T2179" s="6" t="e">
        <f>INDEX([1]!tblLoc[Score],MATCH(INDEX([1]!tblOrg[Loc],MATCH(#REF!,[1]!tblOrg[Abbr],0)),[1]!tblLoc[Loc],0))</f>
        <v>#REF!</v>
      </c>
      <c r="U2179" s="6">
        <f>IFERROR(INDEX([1]!tblLoc[Score],MATCH(INDEX([1]!tblOrg[Loc],MATCH(INDEX(FacList,MATCH(tblTeamSch[[#This Row],[Facility]],INDEX(FacList,,1),0),3),[1]!tblOrg[Org Num],0)),[1]!tblLoc[Loc],0)),"")</f>
        <v>7</v>
      </c>
      <c r="V2179" s="6">
        <f>IF(OR(tblTeamSch[[#This Row],[Court]]="",tblTeamSch[[#This Row],[Home]]&gt;0),0,IF(tblTeamSch[[#This Row],[Court]]&lt;10,0,IF(tblTeamSch[[#This Row],[Home Court]]=10,0,10)))</f>
        <v>0</v>
      </c>
      <c r="W2179" s="6" t="e">
        <f>COUNTIFS(tblTeamSch[Travel Score for Game],10,tblTeamSch[Home],0,#REF!,#REF!)</f>
        <v>#REF!</v>
      </c>
      <c r="X2179" s="6" t="str">
        <f>IFERROR(INDEX(tblTeamSch[Overall Travel Score],MATCH(tblTeamSch[[#This Row],[Opponent]],tblTeamSch[Team],0)),"")</f>
        <v/>
      </c>
      <c r="Y2179" s="6" cm="1">
        <f t="array" ref="Y2179">IF(Y2178="Num",1,IF(Y2178="","",IF(Y2178+1&gt;TotalNumRegGames*2,"",Y2178+1)))</f>
        <v>2178</v>
      </c>
    </row>
    <row r="2180" spans="1:25" ht="13.35" customHeight="1" x14ac:dyDescent="0.3">
      <c r="A2180" s="6" cm="1">
        <f t="array" ref="A2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</v>
      </c>
      <c r="B2180" s="6" cm="1">
        <f t="array" ref="B21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0" s="6">
        <f>IFERROR(INDEX([1]!tblSchedule[Week Game Scheduled],MATCH(tblTeamSch[[#This Row],[Game Num]],[1]!tblSchedule[GameNum],0)),"")</f>
        <v>8</v>
      </c>
      <c r="D2180" s="6">
        <f>IFERROR(INDEX([1]!tblSchedule[Round],MATCH(tblTeamSch[[#This Row],[Game Num]],[1]!tblSchedule[GameNum],0)),"")</f>
        <v>5</v>
      </c>
      <c r="E2180" s="6">
        <f>IFERROR(INDEX([1]!tblSchedule[Rnd Sch],MATCH(tblTeamSch[[#This Row],[Game Num]],[1]!tblSchedule[GameNum],0)),"")</f>
        <v>5</v>
      </c>
      <c r="F2180" s="6" t="str">
        <f>IFERROR(INDEX([1]!tblSchedule[DLC],MATCH(tblTeamSch[[#This Row],[Game Num]],[1]!tblSchedule[GameNum],0)),"")</f>
        <v>8B1A</v>
      </c>
      <c r="G2180" s="7" t="str">
        <f>IFERROR(INDEX([1]!tblSchedule[Facility],MATCH(tblTeamSch[[#This Row],[Game Num]],[1]!tblSchedule[GameNum],0)),"")</f>
        <v>St. Paul Gym</v>
      </c>
      <c r="H2180" s="8">
        <f>IFERROR(INDEX([1]!tblSchedule[Game Date],MATCH(tblTeamSch[[#This Row],[Game Num]],[1]!tblSchedule[GameNum],0)),"")</f>
        <v>46040</v>
      </c>
      <c r="I2180" s="9">
        <f>IFERROR(INDEX([1]!tblSchedule[Game Time],MATCH(tblTeamSch[[#This Row],[Game Num]],[1]!tblSchedule[GameNum],0)),"")</f>
        <v>0.54166666666666663</v>
      </c>
      <c r="J2180" s="10" t="str">
        <f>IFERROR(INDEX([1]!tblTeams[Organization],MATCH(tblTeamSch[[#This Row],[Team]],[1]!tblTeams[Team],0)),"")</f>
        <v>St. Paul</v>
      </c>
      <c r="K2180" s="10" t="str">
        <f>IFERROR(INDEX([1]!tblOrg[Abbr],MATCH(tblTeamSch[[#This Row],[Org]],[1]!tblOrg[Organization],0)),"")</f>
        <v>Paul</v>
      </c>
      <c r="L2180" s="10" t="str">
        <f>IFERROR(INDEX(IF(tblTeamSch[[#This Row],[1vs2]]=1,[1]!tblSchedule[Team 1 Name],[1]!tblSchedule[Team 2 Name]),MATCH(tblTeamSch[[#This Row],[Game Num]],[1]!tblSchedule[GameNum],0)),"")</f>
        <v>St Paul BB 8B#1</v>
      </c>
      <c r="M2180" s="10" t="str">
        <f>IFERROR(INDEX(IF(tblTeamSch[[#This Row],[1vs2]]=1,[1]!tblSchedule[Team 2 Name],[1]!tblSchedule[Team 1 Name]),MATCH(tblTeamSch[[#This Row],[Game Num]],[1]!tblSchedule[GameNum],0)),"")</f>
        <v>St. Andrew BB 8B</v>
      </c>
      <c r="N2180" s="6"/>
      <c r="O2180" s="6"/>
      <c r="P2180" s="6"/>
      <c r="Q2180" s="6">
        <f>INDEX([1]!tblSchedule[Home Game],MATCH(tblTeamSch[[#This Row],[Game Num]],[1]!tblSchedule[GameNum],0))</f>
        <v>1</v>
      </c>
      <c r="R2180" s="7" t="e">
        <f>IF(COUNTIFS(tblTeamSch[Team],tblTeamSch[[#This Row],[Team]],#REF!,1)&gt;1,"Y","")</f>
        <v>#REF!</v>
      </c>
      <c r="S2180" s="6">
        <f>INDEX([1]!tblLoc[Score],MATCH(INDEX([1]!tblOrg[Loc],MATCH(tblTeamSch[[#This Row],[Org]],[1]!tblOrg[Organization],0)),[1]!tblLoc[Loc],0))</f>
        <v>10</v>
      </c>
      <c r="T2180" s="6" t="e">
        <f>INDEX([1]!tblLoc[Score],MATCH(INDEX([1]!tblOrg[Loc],MATCH(#REF!,[1]!tblOrg[Abbr],0)),[1]!tblLoc[Loc],0))</f>
        <v>#REF!</v>
      </c>
      <c r="U2180" s="6">
        <f>IFERROR(INDEX([1]!tblLoc[Score],MATCH(INDEX([1]!tblOrg[Loc],MATCH(INDEX(FacList,MATCH(tblTeamSch[[#This Row],[Facility]],INDEX(FacList,,1),0),3),[1]!tblOrg[Org Num],0)),[1]!tblLoc[Loc],0)),"")</f>
        <v>10</v>
      </c>
      <c r="V2180" s="6">
        <f>IF(OR(tblTeamSch[[#This Row],[Court]]="",tblTeamSch[[#This Row],[Home]]&gt;0),0,IF(tblTeamSch[[#This Row],[Court]]&lt;10,0,IF(tblTeamSch[[#This Row],[Home Court]]=10,0,10)))</f>
        <v>0</v>
      </c>
      <c r="W2180" s="6" t="e">
        <f>COUNTIFS(tblTeamSch[Travel Score for Game],10,tblTeamSch[Home],0,#REF!,#REF!)</f>
        <v>#REF!</v>
      </c>
      <c r="X2180" s="6" t="str">
        <f>IFERROR(INDEX(tblTeamSch[Overall Travel Score],MATCH(tblTeamSch[[#This Row],[Opponent]],tblTeamSch[Team],0)),"")</f>
        <v/>
      </c>
      <c r="Y2180" s="6" cm="1">
        <f t="array" ref="Y2180">IF(Y2179="Num",1,IF(Y2179="","",IF(Y2179+1&gt;TotalNumRegGames*2,"",Y2179+1)))</f>
        <v>2179</v>
      </c>
    </row>
    <row r="2181" spans="1:25" ht="13.35" customHeight="1" x14ac:dyDescent="0.3">
      <c r="A2181" s="6" cm="1">
        <f t="array" ref="A2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</v>
      </c>
      <c r="B2181" s="6" cm="1">
        <f t="array" ref="B21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1" s="6">
        <f>IFERROR(INDEX([1]!tblSchedule[Week Game Scheduled],MATCH(tblTeamSch[[#This Row],[Game Num]],[1]!tblSchedule[GameNum],0)),"")</f>
        <v>9</v>
      </c>
      <c r="D2181" s="6">
        <f>IFERROR(INDEX([1]!tblSchedule[Round],MATCH(tblTeamSch[[#This Row],[Game Num]],[1]!tblSchedule[GameNum],0)),"")</f>
        <v>6</v>
      </c>
      <c r="E2181" s="6">
        <f>IFERROR(INDEX([1]!tblSchedule[Rnd Sch],MATCH(tblTeamSch[[#This Row],[Game Num]],[1]!tblSchedule[GameNum],0)),"")</f>
        <v>6</v>
      </c>
      <c r="F2181" s="6" t="str">
        <f>IFERROR(INDEX([1]!tblSchedule[DLC],MATCH(tblTeamSch[[#This Row],[Game Num]],[1]!tblSchedule[GameNum],0)),"")</f>
        <v>8B1A</v>
      </c>
      <c r="G2181" s="7" t="str">
        <f>IFERROR(INDEX([1]!tblSchedule[Facility],MATCH(tblTeamSch[[#This Row],[Game Num]],[1]!tblSchedule[GameNum],0)),"")</f>
        <v>Trinity High School's Steinhauser Gym</v>
      </c>
      <c r="H2181" s="8">
        <f>IFERROR(INDEX([1]!tblSchedule[Game Date],MATCH(tblTeamSch[[#This Row],[Game Num]],[1]!tblSchedule[GameNum],0)),"")</f>
        <v>46047</v>
      </c>
      <c r="I2181" s="9">
        <f>IFERROR(INDEX([1]!tblSchedule[Game Time],MATCH(tblTeamSch[[#This Row],[Game Num]],[1]!tblSchedule[GameNum],0)),"")</f>
        <v>0.66666666666666663</v>
      </c>
      <c r="J2181" s="10" t="str">
        <f>IFERROR(INDEX([1]!tblTeams[Organization],MATCH(tblTeamSch[[#This Row],[Team]],[1]!tblTeams[Team],0)),"")</f>
        <v>St. Paul</v>
      </c>
      <c r="K2181" s="10" t="str">
        <f>IFERROR(INDEX([1]!tblOrg[Abbr],MATCH(tblTeamSch[[#This Row],[Org]],[1]!tblOrg[Organization],0)),"")</f>
        <v>Paul</v>
      </c>
      <c r="L2181" s="10" t="str">
        <f>IFERROR(INDEX(IF(tblTeamSch[[#This Row],[1vs2]]=1,[1]!tblSchedule[Team 1 Name],[1]!tblSchedule[Team 2 Name]),MATCH(tblTeamSch[[#This Row],[Game Num]],[1]!tblSchedule[GameNum],0)),"")</f>
        <v>St Paul BB 8B#1</v>
      </c>
      <c r="M2181" s="10" t="str">
        <f>IFERROR(INDEX(IF(tblTeamSch[[#This Row],[1vs2]]=1,[1]!tblSchedule[Team 2 Name],[1]!tblSchedule[Team 1 Name]),MATCH(tblTeamSch[[#This Row],[Game Num]],[1]!tblSchedule[GameNum],0)),"")</f>
        <v>St Stephen Martyr BB 8B#1</v>
      </c>
      <c r="N2181" s="6"/>
      <c r="O2181" s="6"/>
      <c r="P2181" s="6"/>
      <c r="Q2181" s="6">
        <f>INDEX([1]!tblSchedule[Home Game],MATCH(tblTeamSch[[#This Row],[Game Num]],[1]!tblSchedule[GameNum],0))</f>
        <v>0</v>
      </c>
      <c r="R2181" s="7" t="e">
        <f>IF(COUNTIFS(tblTeamSch[Team],tblTeamSch[[#This Row],[Team]],#REF!,1)&gt;1,"Y","")</f>
        <v>#REF!</v>
      </c>
      <c r="S2181" s="6">
        <f>INDEX([1]!tblLoc[Score],MATCH(INDEX([1]!tblOrg[Loc],MATCH(tblTeamSch[[#This Row],[Org]],[1]!tblOrg[Organization],0)),[1]!tblLoc[Loc],0))</f>
        <v>10</v>
      </c>
      <c r="T2181" s="6" t="e">
        <f>INDEX([1]!tblLoc[Score],MATCH(INDEX([1]!tblOrg[Loc],MATCH(#REF!,[1]!tblOrg[Abbr],0)),[1]!tblLoc[Loc],0))</f>
        <v>#REF!</v>
      </c>
      <c r="U2181" s="6" t="str">
        <f>IFERROR(INDEX([1]!tblLoc[Score],MATCH(INDEX([1]!tblOrg[Loc],MATCH(INDEX(FacList,MATCH(tblTeamSch[[#This Row],[Facility]],INDEX(FacList,,1),0),3),[1]!tblOrg[Org Num],0)),[1]!tblLoc[Loc],0)),"")</f>
        <v/>
      </c>
      <c r="V2181" s="6">
        <f>IF(OR(tblTeamSch[[#This Row],[Court]]="",tblTeamSch[[#This Row],[Home]]&gt;0),0,IF(tblTeamSch[[#This Row],[Court]]&lt;10,0,IF(tblTeamSch[[#This Row],[Home Court]]=10,0,10)))</f>
        <v>0</v>
      </c>
      <c r="W2181" s="6" t="e">
        <f>COUNTIFS(tblTeamSch[Travel Score for Game],10,tblTeamSch[Home],0,#REF!,#REF!)</f>
        <v>#REF!</v>
      </c>
      <c r="X2181" s="6" t="str">
        <f>IFERROR(INDEX(tblTeamSch[Overall Travel Score],MATCH(tblTeamSch[[#This Row],[Opponent]],tblTeamSch[Team],0)),"")</f>
        <v/>
      </c>
      <c r="Y2181" s="6" cm="1">
        <f t="array" ref="Y2181">IF(Y2180="Num",1,IF(Y2180="","",IF(Y2180+1&gt;TotalNumRegGames*2,"",Y2180+1)))</f>
        <v>2180</v>
      </c>
    </row>
    <row r="2182" spans="1:25" ht="13.35" customHeight="1" x14ac:dyDescent="0.3">
      <c r="A2182" s="6" cm="1">
        <f t="array" ref="A2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</v>
      </c>
      <c r="B2182" s="6" cm="1">
        <f t="array" ref="B21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2" s="6">
        <f>IFERROR(INDEX([1]!tblSchedule[Week Game Scheduled],MATCH(tblTeamSch[[#This Row],[Game Num]],[1]!tblSchedule[GameNum],0)),"")</f>
        <v>9</v>
      </c>
      <c r="D2182" s="6">
        <f>IFERROR(INDEX([1]!tblSchedule[Round],MATCH(tblTeamSch[[#This Row],[Game Num]],[1]!tblSchedule[GameNum],0)),"")</f>
        <v>7</v>
      </c>
      <c r="E2182" s="6">
        <f>IFERROR(INDEX([1]!tblSchedule[Rnd Sch],MATCH(tblTeamSch[[#This Row],[Game Num]],[1]!tblSchedule[GameNum],0)),"")</f>
        <v>7</v>
      </c>
      <c r="F2182" s="6" t="str">
        <f>IFERROR(INDEX([1]!tblSchedule[DLC],MATCH(tblTeamSch[[#This Row],[Game Num]],[1]!tblSchedule[GameNum],0)),"")</f>
        <v>8B1A</v>
      </c>
      <c r="G2182" s="7" t="str">
        <f>IFERROR(INDEX([1]!tblSchedule[Facility],MATCH(tblTeamSch[[#This Row],[Game Num]],[1]!tblSchedule[GameNum],0)),"")</f>
        <v>St. Paul Gym</v>
      </c>
      <c r="H2182" s="8">
        <f>IFERROR(INDEX([1]!tblSchedule[Game Date],MATCH(tblTeamSch[[#This Row],[Game Num]],[1]!tblSchedule[GameNum],0)),"")</f>
        <v>46053</v>
      </c>
      <c r="I2182" s="9">
        <f>IFERROR(INDEX([1]!tblSchedule[Game Time],MATCH(tblTeamSch[[#This Row],[Game Num]],[1]!tblSchedule[GameNum],0)),"")</f>
        <v>0.375</v>
      </c>
      <c r="J2182" s="10" t="str">
        <f>IFERROR(INDEX([1]!tblTeams[Organization],MATCH(tblTeamSch[[#This Row],[Team]],[1]!tblTeams[Team],0)),"")</f>
        <v>St. Paul</v>
      </c>
      <c r="K2182" s="10" t="str">
        <f>IFERROR(INDEX([1]!tblOrg[Abbr],MATCH(tblTeamSch[[#This Row],[Org]],[1]!tblOrg[Organization],0)),"")</f>
        <v>Paul</v>
      </c>
      <c r="L2182" s="10" t="str">
        <f>IFERROR(INDEX(IF(tblTeamSch[[#This Row],[1vs2]]=1,[1]!tblSchedule[Team 1 Name],[1]!tblSchedule[Team 2 Name]),MATCH(tblTeamSch[[#This Row],[Game Num]],[1]!tblSchedule[GameNum],0)),"")</f>
        <v>St Paul BB 8B#1</v>
      </c>
      <c r="M2182" s="10" t="str">
        <f>IFERROR(INDEX(IF(tblTeamSch[[#This Row],[1vs2]]=1,[1]!tblSchedule[Team 2 Name],[1]!tblSchedule[Team 1 Name]),MATCH(tblTeamSch[[#This Row],[Game Num]],[1]!tblSchedule[GameNum],0)),"")</f>
        <v>St Martha Basketball 8B#1</v>
      </c>
      <c r="N2182" s="6"/>
      <c r="O2182" s="6"/>
      <c r="P2182" s="6"/>
      <c r="Q2182" s="6">
        <f>INDEX([1]!tblSchedule[Home Game],MATCH(tblTeamSch[[#This Row],[Game Num]],[1]!tblSchedule[GameNum],0))</f>
        <v>1</v>
      </c>
      <c r="R2182" s="7" t="e">
        <f>IF(COUNTIFS(tblTeamSch[Team],tblTeamSch[[#This Row],[Team]],#REF!,1)&gt;1,"Y","")</f>
        <v>#REF!</v>
      </c>
      <c r="S2182" s="6">
        <f>INDEX([1]!tblLoc[Score],MATCH(INDEX([1]!tblOrg[Loc],MATCH(tblTeamSch[[#This Row],[Org]],[1]!tblOrg[Organization],0)),[1]!tblLoc[Loc],0))</f>
        <v>10</v>
      </c>
      <c r="T2182" s="6" t="e">
        <f>INDEX([1]!tblLoc[Score],MATCH(INDEX([1]!tblOrg[Loc],MATCH(#REF!,[1]!tblOrg[Abbr],0)),[1]!tblLoc[Loc],0))</f>
        <v>#REF!</v>
      </c>
      <c r="U2182" s="6">
        <f>IFERROR(INDEX([1]!tblLoc[Score],MATCH(INDEX([1]!tblOrg[Loc],MATCH(INDEX(FacList,MATCH(tblTeamSch[[#This Row],[Facility]],INDEX(FacList,,1),0),3),[1]!tblOrg[Org Num],0)),[1]!tblLoc[Loc],0)),"")</f>
        <v>10</v>
      </c>
      <c r="V2182" s="6">
        <f>IF(OR(tblTeamSch[[#This Row],[Court]]="",tblTeamSch[[#This Row],[Home]]&gt;0),0,IF(tblTeamSch[[#This Row],[Court]]&lt;10,0,IF(tblTeamSch[[#This Row],[Home Court]]=10,0,10)))</f>
        <v>0</v>
      </c>
      <c r="W2182" s="6" t="e">
        <f>COUNTIFS(tblTeamSch[Travel Score for Game],10,tblTeamSch[Home],0,#REF!,#REF!)</f>
        <v>#REF!</v>
      </c>
      <c r="X2182" s="6" t="str">
        <f>IFERROR(INDEX(tblTeamSch[Overall Travel Score],MATCH(tblTeamSch[[#This Row],[Opponent]],tblTeamSch[Team],0)),"")</f>
        <v/>
      </c>
      <c r="Y2182" s="6" cm="1">
        <f t="array" ref="Y2182">IF(Y2181="Num",1,IF(Y2181="","",IF(Y2181+1&gt;TotalNumRegGames*2,"",Y2181+1)))</f>
        <v>2181</v>
      </c>
    </row>
    <row r="2183" spans="1:25" ht="13.35" customHeight="1" x14ac:dyDescent="0.3">
      <c r="A2183" s="6" cm="1">
        <f t="array" ref="A2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126</v>
      </c>
      <c r="B2183" s="6" cm="1">
        <f t="array" ref="B21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3" s="6">
        <f>IFERROR(INDEX([1]!tblSchedule[Week Game Scheduled],MATCH(tblTeamSch[[#This Row],[Game Num]],[1]!tblSchedule[GameNum],0)),"")</f>
        <v>49</v>
      </c>
      <c r="D2183" s="6">
        <f>IFERROR(INDEX([1]!tblSchedule[Round],MATCH(tblTeamSch[[#This Row],[Game Num]],[1]!tblSchedule[GameNum],0)),"")</f>
        <v>1</v>
      </c>
      <c r="E2183" s="6">
        <f>IFERROR(INDEX([1]!tblSchedule[Rnd Sch],MATCH(tblTeamSch[[#This Row],[Game Num]],[1]!tblSchedule[GameNum],0)),"")</f>
        <v>1</v>
      </c>
      <c r="F2183" s="6" t="str">
        <f>IFERROR(INDEX([1]!tblSchedule[DLC],MATCH(tblTeamSch[[#This Row],[Game Num]],[1]!tblSchedule[GameNum],0)),"")</f>
        <v>8B2A</v>
      </c>
      <c r="G2183" s="7" t="str">
        <f>IFERROR(INDEX([1]!tblSchedule[Facility],MATCH(tblTeamSch[[#This Row],[Game Num]],[1]!tblSchedule[GameNum],0)),"")</f>
        <v>St. Aloysius</v>
      </c>
      <c r="H2183" s="8">
        <f>IFERROR(INDEX([1]!tblSchedule[Game Date],MATCH(tblTeamSch[[#This Row],[Game Num]],[1]!tblSchedule[GameNum],0)),"")</f>
        <v>45997</v>
      </c>
      <c r="I2183" s="9">
        <f>IFERROR(INDEX([1]!tblSchedule[Game Time],MATCH(tblTeamSch[[#This Row],[Game Num]],[1]!tblSchedule[GameNum],0)),"")</f>
        <v>0.375</v>
      </c>
      <c r="J2183" s="10" t="str">
        <f>IFERROR(INDEX([1]!tblTeams[Organization],MATCH(tblTeamSch[[#This Row],[Team]],[1]!tblTeams[Team],0)),"")</f>
        <v>St. Paul</v>
      </c>
      <c r="K2183" s="10" t="str">
        <f>IFERROR(INDEX([1]!tblOrg[Abbr],MATCH(tblTeamSch[[#This Row],[Org]],[1]!tblOrg[Organization],0)),"")</f>
        <v>Paul</v>
      </c>
      <c r="L2183" s="10" t="str">
        <f>IFERROR(INDEX(IF(tblTeamSch[[#This Row],[1vs2]]=1,[1]!tblSchedule[Team 1 Name],[1]!tblSchedule[Team 2 Name]),MATCH(tblTeamSch[[#This Row],[Game Num]],[1]!tblSchedule[GameNum],0)),"")</f>
        <v>St Paul BB 8B#2</v>
      </c>
      <c r="M2183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2183" s="6"/>
      <c r="O2183" s="6"/>
      <c r="P2183" s="6"/>
      <c r="Q2183" s="6">
        <f>INDEX([1]!tblSchedule[Home Game],MATCH(tblTeamSch[[#This Row],[Game Num]],[1]!tblSchedule[GameNum],0))</f>
        <v>1</v>
      </c>
      <c r="R2183" s="7" t="e">
        <f>IF(COUNTIFS(tblTeamSch[Team],tblTeamSch[[#This Row],[Team]],#REF!,1)&gt;1,"Y","")</f>
        <v>#REF!</v>
      </c>
      <c r="S2183" s="6">
        <f>INDEX([1]!tblLoc[Score],MATCH(INDEX([1]!tblOrg[Loc],MATCH(tblTeamSch[[#This Row],[Org]],[1]!tblOrg[Organization],0)),[1]!tblLoc[Loc],0))</f>
        <v>10</v>
      </c>
      <c r="T2183" s="6" t="e">
        <f>INDEX([1]!tblLoc[Score],MATCH(INDEX([1]!tblOrg[Loc],MATCH(#REF!,[1]!tblOrg[Abbr],0)),[1]!tblLoc[Loc],0))</f>
        <v>#REF!</v>
      </c>
      <c r="U2183" s="6">
        <f>IFERROR(INDEX([1]!tblLoc[Score],MATCH(INDEX([1]!tblOrg[Loc],MATCH(INDEX(FacList,MATCH(tblTeamSch[[#This Row],[Facility]],INDEX(FacList,,1),0),3),[1]!tblOrg[Org Num],0)),[1]!tblLoc[Loc],0)),"")</f>
        <v>4</v>
      </c>
      <c r="V2183" s="6">
        <f>IF(OR(tblTeamSch[[#This Row],[Court]]="",tblTeamSch[[#This Row],[Home]]&gt;0),0,IF(tblTeamSch[[#This Row],[Court]]&lt;10,0,IF(tblTeamSch[[#This Row],[Home Court]]=10,0,10)))</f>
        <v>0</v>
      </c>
      <c r="W2183" s="6" t="e">
        <f>COUNTIFS(tblTeamSch[Travel Score for Game],10,tblTeamSch[Home],0,#REF!,#REF!)</f>
        <v>#REF!</v>
      </c>
      <c r="X2183" s="6" t="str">
        <f>IFERROR(INDEX(tblTeamSch[Overall Travel Score],MATCH(tblTeamSch[[#This Row],[Opponent]],tblTeamSch[Team],0)),"")</f>
        <v/>
      </c>
      <c r="Y2183" s="6" cm="1">
        <f t="array" ref="Y2183">IF(Y2182="Num",1,IF(Y2182="","",IF(Y2182+1&gt;TotalNumRegGames*2,"",Y2182+1)))</f>
        <v>2182</v>
      </c>
    </row>
    <row r="2184" spans="1:25" ht="13.35" customHeight="1" x14ac:dyDescent="0.3">
      <c r="A2184" s="6" cm="1">
        <f t="array" ref="A2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130</v>
      </c>
      <c r="B2184" s="6" cm="1">
        <f t="array" ref="B21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4" s="6">
        <f>IFERROR(INDEX([1]!tblSchedule[Week Game Scheduled],MATCH(tblTeamSch[[#This Row],[Game Num]],[1]!tblSchedule[GameNum],0)),"")</f>
        <v>51</v>
      </c>
      <c r="D2184" s="6">
        <f>IFERROR(INDEX([1]!tblSchedule[Round],MATCH(tblTeamSch[[#This Row],[Game Num]],[1]!tblSchedule[GameNum],0)),"")</f>
        <v>2</v>
      </c>
      <c r="E2184" s="6">
        <f>IFERROR(INDEX([1]!tblSchedule[Rnd Sch],MATCH(tblTeamSch[[#This Row],[Game Num]],[1]!tblSchedule[GameNum],0)),"")</f>
        <v>2</v>
      </c>
      <c r="F2184" s="6" t="str">
        <f>IFERROR(INDEX([1]!tblSchedule[DLC],MATCH(tblTeamSch[[#This Row],[Game Num]],[1]!tblSchedule[GameNum],0)),"")</f>
        <v>8B2A</v>
      </c>
      <c r="G2184" s="7" t="str">
        <f>IFERROR(INDEX([1]!tblSchedule[Facility],MATCH(tblTeamSch[[#This Row],[Game Num]],[1]!tblSchedule[GameNum],0)),"")</f>
        <v>St. John Paul II Community Center (Gym)</v>
      </c>
      <c r="H2184" s="8">
        <f>IFERROR(INDEX([1]!tblSchedule[Game Date],MATCH(tblTeamSch[[#This Row],[Game Num]],[1]!tblSchedule[GameNum],0)),"")</f>
        <v>46005</v>
      </c>
      <c r="I2184" s="9">
        <f>IFERROR(INDEX([1]!tblSchedule[Game Time],MATCH(tblTeamSch[[#This Row],[Game Num]],[1]!tblSchedule[GameNum],0)),"")</f>
        <v>0.58333333333333337</v>
      </c>
      <c r="J2184" s="10" t="str">
        <f>IFERROR(INDEX([1]!tblTeams[Organization],MATCH(tblTeamSch[[#This Row],[Team]],[1]!tblTeams[Team],0)),"")</f>
        <v>St. Paul</v>
      </c>
      <c r="K2184" s="10" t="str">
        <f>IFERROR(INDEX([1]!tblOrg[Abbr],MATCH(tblTeamSch[[#This Row],[Org]],[1]!tblOrg[Organization],0)),"")</f>
        <v>Paul</v>
      </c>
      <c r="L2184" s="10" t="str">
        <f>IFERROR(INDEX(IF(tblTeamSch[[#This Row],[1vs2]]=1,[1]!tblSchedule[Team 1 Name],[1]!tblSchedule[Team 2 Name]),MATCH(tblTeamSch[[#This Row],[Game Num]],[1]!tblSchedule[GameNum],0)),"")</f>
        <v>St Paul BB 8B#2</v>
      </c>
      <c r="M2184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2184" s="6"/>
      <c r="O2184" s="6"/>
      <c r="P2184" s="6"/>
      <c r="Q2184" s="6">
        <f>INDEX([1]!tblSchedule[Home Game],MATCH(tblTeamSch[[#This Row],[Game Num]],[1]!tblSchedule[GameNum],0))</f>
        <v>0</v>
      </c>
      <c r="R2184" s="7" t="e">
        <f>IF(COUNTIFS(tblTeamSch[Team],tblTeamSch[[#This Row],[Team]],#REF!,1)&gt;1,"Y","")</f>
        <v>#REF!</v>
      </c>
      <c r="S2184" s="6">
        <f>INDEX([1]!tblLoc[Score],MATCH(INDEX([1]!tblOrg[Loc],MATCH(tblTeamSch[[#This Row],[Org]],[1]!tblOrg[Organization],0)),[1]!tblLoc[Loc],0))</f>
        <v>10</v>
      </c>
      <c r="T2184" s="6" t="e">
        <f>INDEX([1]!tblLoc[Score],MATCH(INDEX([1]!tblOrg[Loc],MATCH(#REF!,[1]!tblOrg[Abbr],0)),[1]!tblLoc[Loc],0))</f>
        <v>#REF!</v>
      </c>
      <c r="U2184" s="6">
        <f>IFERROR(INDEX([1]!tblLoc[Score],MATCH(INDEX([1]!tblOrg[Loc],MATCH(INDEX(FacList,MATCH(tblTeamSch[[#This Row],[Facility]],INDEX(FacList,,1),0),3),[1]!tblOrg[Org Num],0)),[1]!tblLoc[Loc],0)),"")</f>
        <v>0</v>
      </c>
      <c r="V2184" s="6">
        <f>IF(OR(tblTeamSch[[#This Row],[Court]]="",tblTeamSch[[#This Row],[Home]]&gt;0),0,IF(tblTeamSch[[#This Row],[Court]]&lt;10,0,IF(tblTeamSch[[#This Row],[Home Court]]=10,0,10)))</f>
        <v>0</v>
      </c>
      <c r="W2184" s="6" t="e">
        <f>COUNTIFS(tblTeamSch[Travel Score for Game],10,tblTeamSch[Home],0,#REF!,#REF!)</f>
        <v>#REF!</v>
      </c>
      <c r="X2184" s="6" t="str">
        <f>IFERROR(INDEX(tblTeamSch[Overall Travel Score],MATCH(tblTeamSch[[#This Row],[Opponent]],tblTeamSch[Team],0)),"")</f>
        <v/>
      </c>
      <c r="Y2184" s="6" cm="1">
        <f t="array" ref="Y2184">IF(Y2183="Num",1,IF(Y2183="","",IF(Y2183+1&gt;TotalNumRegGames*2,"",Y2183+1)))</f>
        <v>2183</v>
      </c>
    </row>
    <row r="2185" spans="1:25" ht="13.35" customHeight="1" x14ac:dyDescent="0.3">
      <c r="A2185" s="6" cm="1">
        <f t="array" ref="A2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132</v>
      </c>
      <c r="B2185" s="6" cm="1">
        <f t="array" ref="B21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5" s="6">
        <f>IFERROR(INDEX([1]!tblSchedule[Week Game Scheduled],MATCH(tblTeamSch[[#This Row],[Game Num]],[1]!tblSchedule[GameNum],0)),"")</f>
        <v>6</v>
      </c>
      <c r="D2185" s="6">
        <f>IFERROR(INDEX([1]!tblSchedule[Round],MATCH(tblTeamSch[[#This Row],[Game Num]],[1]!tblSchedule[GameNum],0)),"")</f>
        <v>3</v>
      </c>
      <c r="E2185" s="6">
        <f>IFERROR(INDEX([1]!tblSchedule[Rnd Sch],MATCH(tblTeamSch[[#This Row],[Game Num]],[1]!tblSchedule[GameNum],0)),"")</f>
        <v>3</v>
      </c>
      <c r="F2185" s="6" t="str">
        <f>IFERROR(INDEX([1]!tblSchedule[DLC],MATCH(tblTeamSch[[#This Row],[Game Num]],[1]!tblSchedule[GameNum],0)),"")</f>
        <v>8B2A</v>
      </c>
      <c r="G2185" s="7" t="str">
        <f>IFERROR(INDEX([1]!tblSchedule[Facility],MATCH(tblTeamSch[[#This Row],[Game Num]],[1]!tblSchedule[GameNum],0)),"")</f>
        <v>Ascension Gym</v>
      </c>
      <c r="H2185" s="8">
        <f>IFERROR(INDEX([1]!tblSchedule[Game Date],MATCH(tblTeamSch[[#This Row],[Game Num]],[1]!tblSchedule[GameNum],0)),"")</f>
        <v>46026</v>
      </c>
      <c r="I2185" s="9">
        <f>IFERROR(INDEX([1]!tblSchedule[Game Time],MATCH(tblTeamSch[[#This Row],[Game Num]],[1]!tblSchedule[GameNum],0)),"")</f>
        <v>0.58333333333333337</v>
      </c>
      <c r="J2185" s="10" t="str">
        <f>IFERROR(INDEX([1]!tblTeams[Organization],MATCH(tblTeamSch[[#This Row],[Team]],[1]!tblTeams[Team],0)),"")</f>
        <v>St. Paul</v>
      </c>
      <c r="K2185" s="10" t="str">
        <f>IFERROR(INDEX([1]!tblOrg[Abbr],MATCH(tblTeamSch[[#This Row],[Org]],[1]!tblOrg[Organization],0)),"")</f>
        <v>Paul</v>
      </c>
      <c r="L2185" s="10" t="str">
        <f>IFERROR(INDEX(IF(tblTeamSch[[#This Row],[1vs2]]=1,[1]!tblSchedule[Team 1 Name],[1]!tblSchedule[Team 2 Name]),MATCH(tblTeamSch[[#This Row],[Game Num]],[1]!tblSchedule[GameNum],0)),"")</f>
        <v>St Paul BB 8B#2</v>
      </c>
      <c r="M2185" s="10" t="str">
        <f>IFERROR(INDEX(IF(tblTeamSch[[#This Row],[1vs2]]=1,[1]!tblSchedule[Team 2 Name],[1]!tblSchedule[Team 1 Name]),MATCH(tblTeamSch[[#This Row],[Game Num]],[1]!tblSchedule[GameNum],0)),"")</f>
        <v>St. Athanasius BB 8B#2</v>
      </c>
      <c r="N2185" s="6"/>
      <c r="O2185" s="6"/>
      <c r="P2185" s="6"/>
      <c r="Q2185" s="6">
        <f>INDEX([1]!tblSchedule[Home Game],MATCH(tblTeamSch[[#This Row],[Game Num]],[1]!tblSchedule[GameNum],0))</f>
        <v>0</v>
      </c>
      <c r="R2185" s="7" t="e">
        <f>IF(COUNTIFS(tblTeamSch[Team],tblTeamSch[[#This Row],[Team]],#REF!,1)&gt;1,"Y","")</f>
        <v>#REF!</v>
      </c>
      <c r="S2185" s="6">
        <f>INDEX([1]!tblLoc[Score],MATCH(INDEX([1]!tblOrg[Loc],MATCH(tblTeamSch[[#This Row],[Org]],[1]!tblOrg[Organization],0)),[1]!tblLoc[Loc],0))</f>
        <v>10</v>
      </c>
      <c r="T2185" s="6" t="e">
        <f>INDEX([1]!tblLoc[Score],MATCH(INDEX([1]!tblOrg[Loc],MATCH(#REF!,[1]!tblOrg[Abbr],0)),[1]!tblLoc[Loc],0))</f>
        <v>#REF!</v>
      </c>
      <c r="U2185" s="6">
        <f>IFERROR(INDEX([1]!tblLoc[Score],MATCH(INDEX([1]!tblOrg[Loc],MATCH(INDEX(FacList,MATCH(tblTeamSch[[#This Row],[Facility]],INDEX(FacList,,1),0),3),[1]!tblOrg[Org Num],0)),[1]!tblLoc[Loc],0)),"")</f>
        <v>0</v>
      </c>
      <c r="V2185" s="6">
        <f>IF(OR(tblTeamSch[[#This Row],[Court]]="",tblTeamSch[[#This Row],[Home]]&gt;0),0,IF(tblTeamSch[[#This Row],[Court]]&lt;10,0,IF(tblTeamSch[[#This Row],[Home Court]]=10,0,10)))</f>
        <v>0</v>
      </c>
      <c r="W2185" s="6" t="e">
        <f>COUNTIFS(tblTeamSch[Travel Score for Game],10,tblTeamSch[Home],0,#REF!,#REF!)</f>
        <v>#REF!</v>
      </c>
      <c r="X2185" s="6" t="str">
        <f>IFERROR(INDEX(tblTeamSch[Overall Travel Score],MATCH(tblTeamSch[[#This Row],[Opponent]],tblTeamSch[Team],0)),"")</f>
        <v/>
      </c>
      <c r="Y2185" s="6" cm="1">
        <f t="array" ref="Y2185">IF(Y2184="Num",1,IF(Y2184="","",IF(Y2184+1&gt;TotalNumRegGames*2,"",Y2184+1)))</f>
        <v>2184</v>
      </c>
    </row>
    <row r="2186" spans="1:25" ht="13.35" customHeight="1" x14ac:dyDescent="0.3">
      <c r="A2186" s="6" cm="1">
        <f t="array" ref="A2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155</v>
      </c>
      <c r="B2186" s="6" cm="1">
        <f t="array" ref="B21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86" s="6">
        <f>IFERROR(INDEX([1]!tblSchedule[Week Game Scheduled],MATCH(tblTeamSch[[#This Row],[Game Num]],[1]!tblSchedule[GameNum],0)),"")</f>
        <v>6</v>
      </c>
      <c r="D2186" s="6">
        <f>IFERROR(INDEX([1]!tblSchedule[Round],MATCH(tblTeamSch[[#This Row],[Game Num]],[1]!tblSchedule[GameNum],0)),"")</f>
        <v>8</v>
      </c>
      <c r="E2186" s="6">
        <f>IFERROR(INDEX([1]!tblSchedule[Rnd Sch],MATCH(tblTeamSch[[#This Row],[Game Num]],[1]!tblSchedule[GameNum],0)),"")</f>
        <v>4</v>
      </c>
      <c r="F2186" s="6" t="str">
        <f>IFERROR(INDEX([1]!tblSchedule[DLC],MATCH(tblTeamSch[[#This Row],[Game Num]],[1]!tblSchedule[GameNum],0)),"")</f>
        <v>8B2A</v>
      </c>
      <c r="G2186" s="7" t="str">
        <f>IFERROR(INDEX([1]!tblSchedule[Facility],MATCH(tblTeamSch[[#This Row],[Game Num]],[1]!tblSchedule[GameNum],0)),"")</f>
        <v>Saint Andrew Academy Gym</v>
      </c>
      <c r="H2186" s="8">
        <f>IFERROR(INDEX([1]!tblSchedule[Game Date],MATCH(tblTeamSch[[#This Row],[Game Num]],[1]!tblSchedule[GameNum],0)),"")</f>
        <v>46032</v>
      </c>
      <c r="I2186" s="9">
        <f>IFERROR(INDEX([1]!tblSchedule[Game Time],MATCH(tblTeamSch[[#This Row],[Game Num]],[1]!tblSchedule[GameNum],0)),"")</f>
        <v>0.41666666666666669</v>
      </c>
      <c r="J2186" s="10" t="str">
        <f>IFERROR(INDEX([1]!tblTeams[Organization],MATCH(tblTeamSch[[#This Row],[Team]],[1]!tblTeams[Team],0)),"")</f>
        <v>St. Paul</v>
      </c>
      <c r="K2186" s="10" t="str">
        <f>IFERROR(INDEX([1]!tblOrg[Abbr],MATCH(tblTeamSch[[#This Row],[Org]],[1]!tblOrg[Organization],0)),"")</f>
        <v>Paul</v>
      </c>
      <c r="L2186" s="10" t="str">
        <f>IFERROR(INDEX(IF(tblTeamSch[[#This Row],[1vs2]]=1,[1]!tblSchedule[Team 1 Name],[1]!tblSchedule[Team 2 Name]),MATCH(tblTeamSch[[#This Row],[Game Num]],[1]!tblSchedule[GameNum],0)),"")</f>
        <v>St Paul BB 8B#2</v>
      </c>
      <c r="M2186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2186" s="6"/>
      <c r="O2186" s="6"/>
      <c r="P2186" s="6"/>
      <c r="Q2186" s="6">
        <f>INDEX([1]!tblSchedule[Home Game],MATCH(tblTeamSch[[#This Row],[Game Num]],[1]!tblSchedule[GameNum],0))</f>
        <v>0</v>
      </c>
      <c r="R2186" s="7" t="e">
        <f>IF(COUNTIFS(tblTeamSch[Team],tblTeamSch[[#This Row],[Team]],#REF!,1)&gt;1,"Y","")</f>
        <v>#REF!</v>
      </c>
      <c r="S2186" s="6">
        <f>INDEX([1]!tblLoc[Score],MATCH(INDEX([1]!tblOrg[Loc],MATCH(tblTeamSch[[#This Row],[Org]],[1]!tblOrg[Organization],0)),[1]!tblLoc[Loc],0))</f>
        <v>10</v>
      </c>
      <c r="T2186" s="6" t="e">
        <f>INDEX([1]!tblLoc[Score],MATCH(INDEX([1]!tblOrg[Loc],MATCH(#REF!,[1]!tblOrg[Abbr],0)),[1]!tblLoc[Loc],0))</f>
        <v>#REF!</v>
      </c>
      <c r="U2186" s="6">
        <f>IFERROR(INDEX([1]!tblLoc[Score],MATCH(INDEX([1]!tblOrg[Loc],MATCH(INDEX(FacList,MATCH(tblTeamSch[[#This Row],[Facility]],INDEX(FacList,,1),0),3),[1]!tblOrg[Org Num],0)),[1]!tblLoc[Loc],0)),"")</f>
        <v>10</v>
      </c>
      <c r="V2186" s="6">
        <f>IF(OR(tblTeamSch[[#This Row],[Court]]="",tblTeamSch[[#This Row],[Home]]&gt;0),0,IF(tblTeamSch[[#This Row],[Court]]&lt;10,0,IF(tblTeamSch[[#This Row],[Home Court]]=10,0,10)))</f>
        <v>0</v>
      </c>
      <c r="W2186" s="6" t="e">
        <f>COUNTIFS(tblTeamSch[Travel Score for Game],10,tblTeamSch[Home],0,#REF!,#REF!)</f>
        <v>#REF!</v>
      </c>
      <c r="X2186" s="6" t="str">
        <f>IFERROR(INDEX(tblTeamSch[Overall Travel Score],MATCH(tblTeamSch[[#This Row],[Opponent]],tblTeamSch[Team],0)),"")</f>
        <v/>
      </c>
      <c r="Y2186" s="6" cm="1">
        <f t="array" ref="Y2186">IF(Y2185="Num",1,IF(Y2185="","",IF(Y2185+1&gt;TotalNumRegGames*2,"",Y2185+1)))</f>
        <v>2185</v>
      </c>
    </row>
    <row r="2187" spans="1:25" ht="13.35" customHeight="1" x14ac:dyDescent="0.3">
      <c r="A2187" s="6" cm="1">
        <f t="array" ref="A2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142</v>
      </c>
      <c r="B2187" s="6" cm="1">
        <f t="array" ref="B21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87" s="6">
        <f>IFERROR(INDEX([1]!tblSchedule[Week Game Scheduled],MATCH(tblTeamSch[[#This Row],[Game Num]],[1]!tblSchedule[GameNum],0)),"")</f>
        <v>8</v>
      </c>
      <c r="D2187" s="6">
        <f>IFERROR(INDEX([1]!tblSchedule[Round],MATCH(tblTeamSch[[#This Row],[Game Num]],[1]!tblSchedule[GameNum],0)),"")</f>
        <v>5</v>
      </c>
      <c r="E2187" s="6">
        <f>IFERROR(INDEX([1]!tblSchedule[Rnd Sch],MATCH(tblTeamSch[[#This Row],[Game Num]],[1]!tblSchedule[GameNum],0)),"")</f>
        <v>5</v>
      </c>
      <c r="F2187" s="6" t="str">
        <f>IFERROR(INDEX([1]!tblSchedule[DLC],MATCH(tblTeamSch[[#This Row],[Game Num]],[1]!tblSchedule[GameNum],0)),"")</f>
        <v>8B2A</v>
      </c>
      <c r="G2187" s="7" t="str">
        <f>IFERROR(INDEX([1]!tblSchedule[Facility],MATCH(tblTeamSch[[#This Row],[Game Num]],[1]!tblSchedule[GameNum],0)),"")</f>
        <v>St. Stephen Martyr Gym</v>
      </c>
      <c r="H2187" s="8">
        <f>IFERROR(INDEX([1]!tblSchedule[Game Date],MATCH(tblTeamSch[[#This Row],[Game Num]],[1]!tblSchedule[GameNum],0)),"")</f>
        <v>46040</v>
      </c>
      <c r="I2187" s="9">
        <f>IFERROR(INDEX([1]!tblSchedule[Game Time],MATCH(tblTeamSch[[#This Row],[Game Num]],[1]!tblSchedule[GameNum],0)),"")</f>
        <v>0.58333333333333337</v>
      </c>
      <c r="J2187" s="10" t="str">
        <f>IFERROR(INDEX([1]!tblTeams[Organization],MATCH(tblTeamSch[[#This Row],[Team]],[1]!tblTeams[Team],0)),"")</f>
        <v>St. Paul</v>
      </c>
      <c r="K2187" s="10" t="str">
        <f>IFERROR(INDEX([1]!tblOrg[Abbr],MATCH(tblTeamSch[[#This Row],[Org]],[1]!tblOrg[Organization],0)),"")</f>
        <v>Paul</v>
      </c>
      <c r="L2187" s="10" t="str">
        <f>IFERROR(INDEX(IF(tblTeamSch[[#This Row],[1vs2]]=1,[1]!tblSchedule[Team 1 Name],[1]!tblSchedule[Team 2 Name]),MATCH(tblTeamSch[[#This Row],[Game Num]],[1]!tblSchedule[GameNum],0)),"")</f>
        <v>St Paul BB 8B#2</v>
      </c>
      <c r="M2187" s="10" t="str">
        <f>IFERROR(INDEX(IF(tblTeamSch[[#This Row],[1vs2]]=1,[1]!tblSchedule[Team 2 Name],[1]!tblSchedule[Team 1 Name]),MATCH(tblTeamSch[[#This Row],[Game Num]],[1]!tblSchedule[GameNum],0)),"")</f>
        <v>St Stephen Martyr BB 8B#2</v>
      </c>
      <c r="N2187" s="6"/>
      <c r="O2187" s="6"/>
      <c r="P2187" s="6"/>
      <c r="Q2187" s="6">
        <f>INDEX([1]!tblSchedule[Home Game],MATCH(tblTeamSch[[#This Row],[Game Num]],[1]!tblSchedule[GameNum],0))</f>
        <v>1</v>
      </c>
      <c r="R2187" s="7" t="e">
        <f>IF(COUNTIFS(tblTeamSch[Team],tblTeamSch[[#This Row],[Team]],#REF!,1)&gt;1,"Y","")</f>
        <v>#REF!</v>
      </c>
      <c r="S2187" s="6">
        <f>INDEX([1]!tblLoc[Score],MATCH(INDEX([1]!tblOrg[Loc],MATCH(tblTeamSch[[#This Row],[Org]],[1]!tblOrg[Organization],0)),[1]!tblLoc[Loc],0))</f>
        <v>10</v>
      </c>
      <c r="T2187" s="6" t="e">
        <f>INDEX([1]!tblLoc[Score],MATCH(INDEX([1]!tblOrg[Loc],MATCH(#REF!,[1]!tblOrg[Abbr],0)),[1]!tblLoc[Loc],0))</f>
        <v>#REF!</v>
      </c>
      <c r="U2187" s="6">
        <f>IFERROR(INDEX([1]!tblLoc[Score],MATCH(INDEX([1]!tblOrg[Loc],MATCH(INDEX(FacList,MATCH(tblTeamSch[[#This Row],[Facility]],INDEX(FacList,,1),0),3),[1]!tblOrg[Org Num],0)),[1]!tblLoc[Loc],0)),"")</f>
        <v>0</v>
      </c>
      <c r="V2187" s="6">
        <f>IF(OR(tblTeamSch[[#This Row],[Court]]="",tblTeamSch[[#This Row],[Home]]&gt;0),0,IF(tblTeamSch[[#This Row],[Court]]&lt;10,0,IF(tblTeamSch[[#This Row],[Home Court]]=10,0,10)))</f>
        <v>0</v>
      </c>
      <c r="W2187" s="6" t="e">
        <f>COUNTIFS(tblTeamSch[Travel Score for Game],10,tblTeamSch[Home],0,#REF!,#REF!)</f>
        <v>#REF!</v>
      </c>
      <c r="X2187" s="6" t="str">
        <f>IFERROR(INDEX(tblTeamSch[Overall Travel Score],MATCH(tblTeamSch[[#This Row],[Opponent]],tblTeamSch[Team],0)),"")</f>
        <v/>
      </c>
      <c r="Y2187" s="6" cm="1">
        <f t="array" ref="Y2187">IF(Y2186="Num",1,IF(Y2186="","",IF(Y2186+1&gt;TotalNumRegGames*2,"",Y2186+1)))</f>
        <v>2186</v>
      </c>
    </row>
    <row r="2188" spans="1:25" ht="13.35" customHeight="1" x14ac:dyDescent="0.3">
      <c r="A2188" s="6" cm="1">
        <f t="array" ref="A2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147</v>
      </c>
      <c r="B2188" s="6" cm="1">
        <f t="array" ref="B21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88" s="6">
        <f>IFERROR(INDEX([1]!tblSchedule[Week Game Scheduled],MATCH(tblTeamSch[[#This Row],[Game Num]],[1]!tblSchedule[GameNum],0)),"")</f>
        <v>9</v>
      </c>
      <c r="D2188" s="6">
        <f>IFERROR(INDEX([1]!tblSchedule[Round],MATCH(tblTeamSch[[#This Row],[Game Num]],[1]!tblSchedule[GameNum],0)),"")</f>
        <v>6</v>
      </c>
      <c r="E2188" s="6">
        <f>IFERROR(INDEX([1]!tblSchedule[Rnd Sch],MATCH(tblTeamSch[[#This Row],[Game Num]],[1]!tblSchedule[GameNum],0)),"")</f>
        <v>6</v>
      </c>
      <c r="F2188" s="6" t="str">
        <f>IFERROR(INDEX([1]!tblSchedule[DLC],MATCH(tblTeamSch[[#This Row],[Game Num]],[1]!tblSchedule[GameNum],0)),"")</f>
        <v>8B2A</v>
      </c>
      <c r="G2188" s="7" t="str">
        <f>IFERROR(INDEX([1]!tblSchedule[Facility],MATCH(tblTeamSch[[#This Row],[Game Num]],[1]!tblSchedule[GameNum],0)),"")</f>
        <v>St. Paul Gym</v>
      </c>
      <c r="H2188" s="8">
        <f>IFERROR(INDEX([1]!tblSchedule[Game Date],MATCH(tblTeamSch[[#This Row],[Game Num]],[1]!tblSchedule[GameNum],0)),"")</f>
        <v>46047</v>
      </c>
      <c r="I2188" s="9">
        <f>IFERROR(INDEX([1]!tblSchedule[Game Time],MATCH(tblTeamSch[[#This Row],[Game Num]],[1]!tblSchedule[GameNum],0)),"")</f>
        <v>0.54166666666666663</v>
      </c>
      <c r="J2188" s="10" t="str">
        <f>IFERROR(INDEX([1]!tblTeams[Organization],MATCH(tblTeamSch[[#This Row],[Team]],[1]!tblTeams[Team],0)),"")</f>
        <v>St. Paul</v>
      </c>
      <c r="K2188" s="10" t="str">
        <f>IFERROR(INDEX([1]!tblOrg[Abbr],MATCH(tblTeamSch[[#This Row],[Org]],[1]!tblOrg[Organization],0)),"")</f>
        <v>Paul</v>
      </c>
      <c r="L2188" s="10" t="str">
        <f>IFERROR(INDEX(IF(tblTeamSch[[#This Row],[1vs2]]=1,[1]!tblSchedule[Team 1 Name],[1]!tblSchedule[Team 2 Name]),MATCH(tblTeamSch[[#This Row],[Game Num]],[1]!tblSchedule[GameNum],0)),"")</f>
        <v>St Paul BB 8B#2</v>
      </c>
      <c r="M2188" s="10" t="str">
        <f>IFERROR(INDEX(IF(tblTeamSch[[#This Row],[1vs2]]=1,[1]!tblSchedule[Team 2 Name],[1]!tblSchedule[Team 1 Name]),MATCH(tblTeamSch[[#This Row],[Game Num]],[1]!tblSchedule[GameNum],0)),"")</f>
        <v>St Bernard BB 8B#2</v>
      </c>
      <c r="N2188" s="6"/>
      <c r="O2188" s="6"/>
      <c r="P2188" s="6"/>
      <c r="Q2188" s="6">
        <f>INDEX([1]!tblSchedule[Home Game],MATCH(tblTeamSch[[#This Row],[Game Num]],[1]!tblSchedule[GameNum],0))</f>
        <v>1</v>
      </c>
      <c r="R2188" s="7" t="e">
        <f>IF(COUNTIFS(tblTeamSch[Team],tblTeamSch[[#This Row],[Team]],#REF!,1)&gt;1,"Y","")</f>
        <v>#REF!</v>
      </c>
      <c r="S2188" s="6">
        <f>INDEX([1]!tblLoc[Score],MATCH(INDEX([1]!tblOrg[Loc],MATCH(tblTeamSch[[#This Row],[Org]],[1]!tblOrg[Organization],0)),[1]!tblLoc[Loc],0))</f>
        <v>10</v>
      </c>
      <c r="T2188" s="6" t="e">
        <f>INDEX([1]!tblLoc[Score],MATCH(INDEX([1]!tblOrg[Loc],MATCH(#REF!,[1]!tblOrg[Abbr],0)),[1]!tblLoc[Loc],0))</f>
        <v>#REF!</v>
      </c>
      <c r="U2188" s="6">
        <f>IFERROR(INDEX([1]!tblLoc[Score],MATCH(INDEX([1]!tblOrg[Loc],MATCH(INDEX(FacList,MATCH(tblTeamSch[[#This Row],[Facility]],INDEX(FacList,,1),0),3),[1]!tblOrg[Org Num],0)),[1]!tblLoc[Loc],0)),"")</f>
        <v>10</v>
      </c>
      <c r="V2188" s="6">
        <f>IF(OR(tblTeamSch[[#This Row],[Court]]="",tblTeamSch[[#This Row],[Home]]&gt;0),0,IF(tblTeamSch[[#This Row],[Court]]&lt;10,0,IF(tblTeamSch[[#This Row],[Home Court]]=10,0,10)))</f>
        <v>0</v>
      </c>
      <c r="W2188" s="6" t="e">
        <f>COUNTIFS(tblTeamSch[Travel Score for Game],10,tblTeamSch[Home],0,#REF!,#REF!)</f>
        <v>#REF!</v>
      </c>
      <c r="X2188" s="6" t="str">
        <f>IFERROR(INDEX(tblTeamSch[Overall Travel Score],MATCH(tblTeamSch[[#This Row],[Opponent]],tblTeamSch[Team],0)),"")</f>
        <v/>
      </c>
      <c r="Y2188" s="6" cm="1">
        <f t="array" ref="Y2188">IF(Y2187="Num",1,IF(Y2187="","",IF(Y2187+1&gt;TotalNumRegGames*2,"",Y2187+1)))</f>
        <v>2187</v>
      </c>
    </row>
    <row r="2189" spans="1:25" ht="13.35" customHeight="1" x14ac:dyDescent="0.3">
      <c r="A2189" s="6" cm="1">
        <f t="array" ref="A2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151</v>
      </c>
      <c r="B2189" s="6" cm="1">
        <f t="array" ref="B21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89" s="6">
        <f>IFERROR(INDEX([1]!tblSchedule[Week Game Scheduled],MATCH(tblTeamSch[[#This Row],[Game Num]],[1]!tblSchedule[GameNum],0)),"")</f>
        <v>10</v>
      </c>
      <c r="D2189" s="6">
        <f>IFERROR(INDEX([1]!tblSchedule[Round],MATCH(tblTeamSch[[#This Row],[Game Num]],[1]!tblSchedule[GameNum],0)),"")</f>
        <v>7</v>
      </c>
      <c r="E2189" s="6">
        <f>IFERROR(INDEX([1]!tblSchedule[Rnd Sch],MATCH(tblTeamSch[[#This Row],[Game Num]],[1]!tblSchedule[GameNum],0)),"")</f>
        <v>7</v>
      </c>
      <c r="F2189" s="6" t="str">
        <f>IFERROR(INDEX([1]!tblSchedule[DLC],MATCH(tblTeamSch[[#This Row],[Game Num]],[1]!tblSchedule[GameNum],0)),"")</f>
        <v>8B2A</v>
      </c>
      <c r="G2189" s="7" t="str">
        <f>IFERROR(INDEX([1]!tblSchedule[Facility],MATCH(tblTeamSch[[#This Row],[Game Num]],[1]!tblSchedule[GameNum],0)),"")</f>
        <v>St. Paul Gym</v>
      </c>
      <c r="H2189" s="8">
        <f>IFERROR(INDEX([1]!tblSchedule[Game Date],MATCH(tblTeamSch[[#This Row],[Game Num]],[1]!tblSchedule[GameNum],0)),"")</f>
        <v>46054</v>
      </c>
      <c r="I2189" s="9">
        <f>IFERROR(INDEX([1]!tblSchedule[Game Time],MATCH(tblTeamSch[[#This Row],[Game Num]],[1]!tblSchedule[GameNum],0)),"")</f>
        <v>0.54166666666666663</v>
      </c>
      <c r="J2189" s="10" t="str">
        <f>IFERROR(INDEX([1]!tblTeams[Organization],MATCH(tblTeamSch[[#This Row],[Team]],[1]!tblTeams[Team],0)),"")</f>
        <v>St. Paul</v>
      </c>
      <c r="K2189" s="10" t="str">
        <f>IFERROR(INDEX([1]!tblOrg[Abbr],MATCH(tblTeamSch[[#This Row],[Org]],[1]!tblOrg[Organization],0)),"")</f>
        <v>Paul</v>
      </c>
      <c r="L2189" s="10" t="str">
        <f>IFERROR(INDEX(IF(tblTeamSch[[#This Row],[1vs2]]=1,[1]!tblSchedule[Team 1 Name],[1]!tblSchedule[Team 2 Name]),MATCH(tblTeamSch[[#This Row],[Game Num]],[1]!tblSchedule[GameNum],0)),"")</f>
        <v>St Paul BB 8B#2</v>
      </c>
      <c r="M2189" s="10" t="str">
        <f>IFERROR(INDEX(IF(tblTeamSch[[#This Row],[1vs2]]=1,[1]!tblSchedule[Team 2 Name],[1]!tblSchedule[Team 1 Name]),MATCH(tblTeamSch[[#This Row],[Game Num]],[1]!tblSchedule[GameNum],0)),"")</f>
        <v>OLOL 7/8 BB #2</v>
      </c>
      <c r="N2189" s="6"/>
      <c r="O2189" s="6"/>
      <c r="P2189" s="6"/>
      <c r="Q2189" s="6">
        <f>INDEX([1]!tblSchedule[Home Game],MATCH(tblTeamSch[[#This Row],[Game Num]],[1]!tblSchedule[GameNum],0))</f>
        <v>1</v>
      </c>
      <c r="R2189" s="7" t="e">
        <f>IF(COUNTIFS(tblTeamSch[Team],tblTeamSch[[#This Row],[Team]],#REF!,1)&gt;1,"Y","")</f>
        <v>#REF!</v>
      </c>
      <c r="S2189" s="6">
        <f>INDEX([1]!tblLoc[Score],MATCH(INDEX([1]!tblOrg[Loc],MATCH(tblTeamSch[[#This Row],[Org]],[1]!tblOrg[Organization],0)),[1]!tblLoc[Loc],0))</f>
        <v>10</v>
      </c>
      <c r="T2189" s="6" t="e">
        <f>INDEX([1]!tblLoc[Score],MATCH(INDEX([1]!tblOrg[Loc],MATCH(#REF!,[1]!tblOrg[Abbr],0)),[1]!tblLoc[Loc],0))</f>
        <v>#REF!</v>
      </c>
      <c r="U2189" s="6">
        <f>IFERROR(INDEX([1]!tblLoc[Score],MATCH(INDEX([1]!tblOrg[Loc],MATCH(INDEX(FacList,MATCH(tblTeamSch[[#This Row],[Facility]],INDEX(FacList,,1),0),3),[1]!tblOrg[Org Num],0)),[1]!tblLoc[Loc],0)),"")</f>
        <v>10</v>
      </c>
      <c r="V2189" s="6">
        <f>IF(OR(tblTeamSch[[#This Row],[Court]]="",tblTeamSch[[#This Row],[Home]]&gt;0),0,IF(tblTeamSch[[#This Row],[Court]]&lt;10,0,IF(tblTeamSch[[#This Row],[Home Court]]=10,0,10)))</f>
        <v>0</v>
      </c>
      <c r="W2189" s="6" t="e">
        <f>COUNTIFS(tblTeamSch[Travel Score for Game],10,tblTeamSch[Home],0,#REF!,#REF!)</f>
        <v>#REF!</v>
      </c>
      <c r="X2189" s="6" t="str">
        <f>IFERROR(INDEX(tblTeamSch[Overall Travel Score],MATCH(tblTeamSch[[#This Row],[Opponent]],tblTeamSch[Team],0)),"")</f>
        <v/>
      </c>
      <c r="Y2189" s="6" cm="1">
        <f t="array" ref="Y2189">IF(Y2188="Num",1,IF(Y2188="","",IF(Y2188+1&gt;TotalNumRegGames*2,"",Y2188+1)))</f>
        <v>2188</v>
      </c>
    </row>
    <row r="2190" spans="1:25" ht="13.35" customHeight="1" x14ac:dyDescent="0.3">
      <c r="A2190" s="6" cm="1">
        <f t="array" ref="A2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783</v>
      </c>
      <c r="B2190" s="6" cm="1">
        <f t="array" ref="B21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90" s="6">
        <f>IFERROR(INDEX([1]!tblSchedule[Week Game Scheduled],MATCH(tblTeamSch[[#This Row],[Game Num]],[1]!tblSchedule[GameNum],0)),"")</f>
        <v>49</v>
      </c>
      <c r="D2190" s="6">
        <f>IFERROR(INDEX([1]!tblSchedule[Round],MATCH(tblTeamSch[[#This Row],[Game Num]],[1]!tblSchedule[GameNum],0)),"")</f>
        <v>1</v>
      </c>
      <c r="E2190" s="6">
        <f>IFERROR(INDEX([1]!tblSchedule[Rnd Sch],MATCH(tblTeamSch[[#This Row],[Game Num]],[1]!tblSchedule[GameNum],0)),"")</f>
        <v>1</v>
      </c>
      <c r="F2190" s="6" t="str">
        <f>IFERROR(INDEX([1]!tblSchedule[DLC],MATCH(tblTeamSch[[#This Row],[Game Num]],[1]!tblSchedule[GameNum],0)),"")</f>
        <v>8G1A</v>
      </c>
      <c r="G2190" s="7" t="str">
        <f>IFERROR(INDEX([1]!tblSchedule[Facility],MATCH(tblTeamSch[[#This Row],[Game Num]],[1]!tblSchedule[GameNum],0)),"")</f>
        <v>St. Martha Gym (Bethany Center)</v>
      </c>
      <c r="H2190" s="8">
        <f>IFERROR(INDEX([1]!tblSchedule[Game Date],MATCH(tblTeamSch[[#This Row],[Game Num]],[1]!tblSchedule[GameNum],0)),"")</f>
        <v>45997</v>
      </c>
      <c r="I2190" s="9">
        <f>IFERROR(INDEX([1]!tblSchedule[Game Time],MATCH(tblTeamSch[[#This Row],[Game Num]],[1]!tblSchedule[GameNum],0)),"")</f>
        <v>0.45833333333333331</v>
      </c>
      <c r="J2190" s="10" t="str">
        <f>IFERROR(INDEX([1]!tblTeams[Organization],MATCH(tblTeamSch[[#This Row],[Team]],[1]!tblTeams[Team],0)),"")</f>
        <v>St. Paul</v>
      </c>
      <c r="K2190" s="10" t="str">
        <f>IFERROR(INDEX([1]!tblOrg[Abbr],MATCH(tblTeamSch[[#This Row],[Org]],[1]!tblOrg[Organization],0)),"")</f>
        <v>Paul</v>
      </c>
      <c r="L2190" s="10" t="str">
        <f>IFERROR(INDEX(IF(tblTeamSch[[#This Row],[1vs2]]=1,[1]!tblSchedule[Team 1 Name],[1]!tblSchedule[Team 2 Name]),MATCH(tblTeamSch[[#This Row],[Game Num]],[1]!tblSchedule[GameNum],0)),"")</f>
        <v>St Paul BB 8G#1</v>
      </c>
      <c r="M2190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2190" s="6"/>
      <c r="O2190" s="6"/>
      <c r="P2190" s="6"/>
      <c r="Q2190" s="6">
        <f>INDEX([1]!tblSchedule[Home Game],MATCH(tblTeamSch[[#This Row],[Game Num]],[1]!tblSchedule[GameNum],0))</f>
        <v>1</v>
      </c>
      <c r="R2190" s="7" t="e">
        <f>IF(COUNTIFS(tblTeamSch[Team],tblTeamSch[[#This Row],[Team]],#REF!,1)&gt;1,"Y","")</f>
        <v>#REF!</v>
      </c>
      <c r="S2190" s="6">
        <f>INDEX([1]!tblLoc[Score],MATCH(INDEX([1]!tblOrg[Loc],MATCH(tblTeamSch[[#This Row],[Org]],[1]!tblOrg[Organization],0)),[1]!tblLoc[Loc],0))</f>
        <v>10</v>
      </c>
      <c r="T2190" s="6" t="e">
        <f>INDEX([1]!tblLoc[Score],MATCH(INDEX([1]!tblOrg[Loc],MATCH(#REF!,[1]!tblOrg[Abbr],0)),[1]!tblLoc[Loc],0))</f>
        <v>#REF!</v>
      </c>
      <c r="U2190" s="6">
        <f>IFERROR(INDEX([1]!tblLoc[Score],MATCH(INDEX([1]!tblOrg[Loc],MATCH(INDEX(FacList,MATCH(tblTeamSch[[#This Row],[Facility]],INDEX(FacList,,1),0),3),[1]!tblOrg[Org Num],0)),[1]!tblLoc[Loc],0)),"")</f>
        <v>0</v>
      </c>
      <c r="V2190" s="6">
        <f>IF(OR(tblTeamSch[[#This Row],[Court]]="",tblTeamSch[[#This Row],[Home]]&gt;0),0,IF(tblTeamSch[[#This Row],[Court]]&lt;10,0,IF(tblTeamSch[[#This Row],[Home Court]]=10,0,10)))</f>
        <v>0</v>
      </c>
      <c r="W2190" s="6" t="e">
        <f>COUNTIFS(tblTeamSch[Travel Score for Game],10,tblTeamSch[Home],0,#REF!,#REF!)</f>
        <v>#REF!</v>
      </c>
      <c r="X2190" s="6" t="str">
        <f>IFERROR(INDEX(tblTeamSch[Overall Travel Score],MATCH(tblTeamSch[[#This Row],[Opponent]],tblTeamSch[Team],0)),"")</f>
        <v/>
      </c>
      <c r="Y2190" s="6" cm="1">
        <f t="array" ref="Y2190">IF(Y2189="Num",1,IF(Y2189="","",IF(Y2189+1&gt;TotalNumRegGames*2,"",Y2189+1)))</f>
        <v>2189</v>
      </c>
    </row>
    <row r="2191" spans="1:25" ht="13.35" customHeight="1" x14ac:dyDescent="0.3">
      <c r="A2191" s="6" cm="1">
        <f t="array" ref="A2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787</v>
      </c>
      <c r="B2191" s="6" cm="1">
        <f t="array" ref="B21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91" s="6">
        <f>IFERROR(INDEX([1]!tblSchedule[Week Game Scheduled],MATCH(tblTeamSch[[#This Row],[Game Num]],[1]!tblSchedule[GameNum],0)),"")</f>
        <v>51</v>
      </c>
      <c r="D2191" s="6">
        <f>IFERROR(INDEX([1]!tblSchedule[Round],MATCH(tblTeamSch[[#This Row],[Game Num]],[1]!tblSchedule[GameNum],0)),"")</f>
        <v>2</v>
      </c>
      <c r="E2191" s="6">
        <f>IFERROR(INDEX([1]!tblSchedule[Rnd Sch],MATCH(tblTeamSch[[#This Row],[Game Num]],[1]!tblSchedule[GameNum],0)),"")</f>
        <v>2</v>
      </c>
      <c r="F2191" s="6" t="str">
        <f>IFERROR(INDEX([1]!tblSchedule[DLC],MATCH(tblTeamSch[[#This Row],[Game Num]],[1]!tblSchedule[GameNum],0)),"")</f>
        <v>8G1A</v>
      </c>
      <c r="G2191" s="7" t="str">
        <f>IFERROR(INDEX([1]!tblSchedule[Facility],MATCH(tblTeamSch[[#This Row],[Game Num]],[1]!tblSchedule[GameNum],0)),"")</f>
        <v>St. Paul Gym</v>
      </c>
      <c r="H2191" s="8">
        <f>IFERROR(INDEX([1]!tblSchedule[Game Date],MATCH(tblTeamSch[[#This Row],[Game Num]],[1]!tblSchedule[GameNum],0)),"")</f>
        <v>46005</v>
      </c>
      <c r="I2191" s="9">
        <f>IFERROR(INDEX([1]!tblSchedule[Game Time],MATCH(tblTeamSch[[#This Row],[Game Num]],[1]!tblSchedule[GameNum],0)),"")</f>
        <v>0.58333333333333337</v>
      </c>
      <c r="J2191" s="10" t="str">
        <f>IFERROR(INDEX([1]!tblTeams[Organization],MATCH(tblTeamSch[[#This Row],[Team]],[1]!tblTeams[Team],0)),"")</f>
        <v>St. Paul</v>
      </c>
      <c r="K2191" s="10" t="str">
        <f>IFERROR(INDEX([1]!tblOrg[Abbr],MATCH(tblTeamSch[[#This Row],[Org]],[1]!tblOrg[Organization],0)),"")</f>
        <v>Paul</v>
      </c>
      <c r="L2191" s="10" t="str">
        <f>IFERROR(INDEX(IF(tblTeamSch[[#This Row],[1vs2]]=1,[1]!tblSchedule[Team 1 Name],[1]!tblSchedule[Team 2 Name]),MATCH(tblTeamSch[[#This Row],[Game Num]],[1]!tblSchedule[GameNum],0)),"")</f>
        <v>St Paul BB 8G#1</v>
      </c>
      <c r="M2191" s="10" t="str">
        <f>IFERROR(INDEX(IF(tblTeamSch[[#This Row],[1vs2]]=1,[1]!tblSchedule[Team 2 Name],[1]!tblSchedule[Team 1 Name]),MATCH(tblTeamSch[[#This Row],[Game Num]],[1]!tblSchedule[GameNum],0)),"")</f>
        <v>OLOL 7/8 GB #1</v>
      </c>
      <c r="N2191" s="6"/>
      <c r="O2191" s="6"/>
      <c r="P2191" s="6"/>
      <c r="Q2191" s="6">
        <f>INDEX([1]!tblSchedule[Home Game],MATCH(tblTeamSch[[#This Row],[Game Num]],[1]!tblSchedule[GameNum],0))</f>
        <v>1</v>
      </c>
      <c r="R2191" s="7" t="e">
        <f>IF(COUNTIFS(tblTeamSch[Team],tblTeamSch[[#This Row],[Team]],#REF!,1)&gt;1,"Y","")</f>
        <v>#REF!</v>
      </c>
      <c r="S2191" s="6">
        <f>INDEX([1]!tblLoc[Score],MATCH(INDEX([1]!tblOrg[Loc],MATCH(tblTeamSch[[#This Row],[Org]],[1]!tblOrg[Organization],0)),[1]!tblLoc[Loc],0))</f>
        <v>10</v>
      </c>
      <c r="T2191" s="6" t="e">
        <f>INDEX([1]!tblLoc[Score],MATCH(INDEX([1]!tblOrg[Loc],MATCH(#REF!,[1]!tblOrg[Abbr],0)),[1]!tblLoc[Loc],0))</f>
        <v>#REF!</v>
      </c>
      <c r="U2191" s="6">
        <f>IFERROR(INDEX([1]!tblLoc[Score],MATCH(INDEX([1]!tblOrg[Loc],MATCH(INDEX(FacList,MATCH(tblTeamSch[[#This Row],[Facility]],INDEX(FacList,,1),0),3),[1]!tblOrg[Org Num],0)),[1]!tblLoc[Loc],0)),"")</f>
        <v>10</v>
      </c>
      <c r="V2191" s="6">
        <f>IF(OR(tblTeamSch[[#This Row],[Court]]="",tblTeamSch[[#This Row],[Home]]&gt;0),0,IF(tblTeamSch[[#This Row],[Court]]&lt;10,0,IF(tblTeamSch[[#This Row],[Home Court]]=10,0,10)))</f>
        <v>0</v>
      </c>
      <c r="W2191" s="6" t="e">
        <f>COUNTIFS(tblTeamSch[Travel Score for Game],10,tblTeamSch[Home],0,#REF!,#REF!)</f>
        <v>#REF!</v>
      </c>
      <c r="X2191" s="6" t="str">
        <f>IFERROR(INDEX(tblTeamSch[Overall Travel Score],MATCH(tblTeamSch[[#This Row],[Opponent]],tblTeamSch[Team],0)),"")</f>
        <v/>
      </c>
      <c r="Y2191" s="6" cm="1">
        <f t="array" ref="Y2191">IF(Y2190="Num",1,IF(Y2190="","",IF(Y2190+1&gt;TotalNumRegGames*2,"",Y2190+1)))</f>
        <v>2190</v>
      </c>
    </row>
    <row r="2192" spans="1:25" ht="13.35" customHeight="1" x14ac:dyDescent="0.3">
      <c r="A2192" s="6" cm="1">
        <f t="array" ref="A2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791</v>
      </c>
      <c r="B2192" s="6" cm="1">
        <f t="array" ref="B21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92" s="6">
        <f>IFERROR(INDEX([1]!tblSchedule[Week Game Scheduled],MATCH(tblTeamSch[[#This Row],[Game Num]],[1]!tblSchedule[GameNum],0)),"")</f>
        <v>5</v>
      </c>
      <c r="D2192" s="6">
        <f>IFERROR(INDEX([1]!tblSchedule[Round],MATCH(tblTeamSch[[#This Row],[Game Num]],[1]!tblSchedule[GameNum],0)),"")</f>
        <v>3</v>
      </c>
      <c r="E2192" s="6">
        <f>IFERROR(INDEX([1]!tblSchedule[Rnd Sch],MATCH(tblTeamSch[[#This Row],[Game Num]],[1]!tblSchedule[GameNum],0)),"")</f>
        <v>3</v>
      </c>
      <c r="F2192" s="6" t="str">
        <f>IFERROR(INDEX([1]!tblSchedule[DLC],MATCH(tblTeamSch[[#This Row],[Game Num]],[1]!tblSchedule[GameNum],0)),"")</f>
        <v>8G1A</v>
      </c>
      <c r="G2192" s="7" t="str">
        <f>IFERROR(INDEX([1]!tblSchedule[Facility],MATCH(tblTeamSch[[#This Row],[Game Num]],[1]!tblSchedule[GameNum],0)),"")</f>
        <v>Saint Bernard Parish Hall</v>
      </c>
      <c r="H2192" s="8">
        <f>IFERROR(INDEX([1]!tblSchedule[Game Date],MATCH(tblTeamSch[[#This Row],[Game Num]],[1]!tblSchedule[GameNum],0)),"")</f>
        <v>46025</v>
      </c>
      <c r="I2192" s="9">
        <f>IFERROR(INDEX([1]!tblSchedule[Game Time],MATCH(tblTeamSch[[#This Row],[Game Num]],[1]!tblSchedule[GameNum],0)),"")</f>
        <v>0.375</v>
      </c>
      <c r="J2192" s="10" t="str">
        <f>IFERROR(INDEX([1]!tblTeams[Organization],MATCH(tblTeamSch[[#This Row],[Team]],[1]!tblTeams[Team],0)),"")</f>
        <v>St. Paul</v>
      </c>
      <c r="K2192" s="10" t="str">
        <f>IFERROR(INDEX([1]!tblOrg[Abbr],MATCH(tblTeamSch[[#This Row],[Org]],[1]!tblOrg[Organization],0)),"")</f>
        <v>Paul</v>
      </c>
      <c r="L2192" s="10" t="str">
        <f>IFERROR(INDEX(IF(tblTeamSch[[#This Row],[1vs2]]=1,[1]!tblSchedule[Team 1 Name],[1]!tblSchedule[Team 2 Name]),MATCH(tblTeamSch[[#This Row],[Game Num]],[1]!tblSchedule[GameNum],0)),"")</f>
        <v>St Paul BB 8G#1</v>
      </c>
      <c r="M2192" s="10" t="str">
        <f>IFERROR(INDEX(IF(tblTeamSch[[#This Row],[1vs2]]=1,[1]!tblSchedule[Team 2 Name],[1]!tblSchedule[Team 1 Name]),MATCH(tblTeamSch[[#This Row],[Game Num]],[1]!tblSchedule[GameNum],0)),"")</f>
        <v>St Bernard BB 8G#1</v>
      </c>
      <c r="N2192" s="6"/>
      <c r="O2192" s="6"/>
      <c r="P2192" s="6"/>
      <c r="Q2192" s="6">
        <f>INDEX([1]!tblSchedule[Home Game],MATCH(tblTeamSch[[#This Row],[Game Num]],[1]!tblSchedule[GameNum],0))</f>
        <v>1</v>
      </c>
      <c r="R2192" s="7" t="e">
        <f>IF(COUNTIFS(tblTeamSch[Team],tblTeamSch[[#This Row],[Team]],#REF!,1)&gt;1,"Y","")</f>
        <v>#REF!</v>
      </c>
      <c r="S2192" s="6">
        <f>INDEX([1]!tblLoc[Score],MATCH(INDEX([1]!tblOrg[Loc],MATCH(tblTeamSch[[#This Row],[Org]],[1]!tblOrg[Organization],0)),[1]!tblLoc[Loc],0))</f>
        <v>10</v>
      </c>
      <c r="T2192" s="6" t="e">
        <f>INDEX([1]!tblLoc[Score],MATCH(INDEX([1]!tblOrg[Loc],MATCH(#REF!,[1]!tblOrg[Abbr],0)),[1]!tblLoc[Loc],0))</f>
        <v>#REF!</v>
      </c>
      <c r="U2192" s="6">
        <f>IFERROR(INDEX([1]!tblLoc[Score],MATCH(INDEX([1]!tblOrg[Loc],MATCH(INDEX(FacList,MATCH(tblTeamSch[[#This Row],[Facility]],INDEX(FacList,,1),0),3),[1]!tblOrg[Org Num],0)),[1]!tblLoc[Loc],0)),"")</f>
        <v>7</v>
      </c>
      <c r="V2192" s="6">
        <f>IF(OR(tblTeamSch[[#This Row],[Court]]="",tblTeamSch[[#This Row],[Home]]&gt;0),0,IF(tblTeamSch[[#This Row],[Court]]&lt;10,0,IF(tblTeamSch[[#This Row],[Home Court]]=10,0,10)))</f>
        <v>0</v>
      </c>
      <c r="W2192" s="6" t="e">
        <f>COUNTIFS(tblTeamSch[Travel Score for Game],10,tblTeamSch[Home],0,#REF!,#REF!)</f>
        <v>#REF!</v>
      </c>
      <c r="X2192" s="6" t="str">
        <f>IFERROR(INDEX(tblTeamSch[Overall Travel Score],MATCH(tblTeamSch[[#This Row],[Opponent]],tblTeamSch[Team],0)),"")</f>
        <v/>
      </c>
      <c r="Y2192" s="6" cm="1">
        <f t="array" ref="Y2192">IF(Y2191="Num",1,IF(Y2191="","",IF(Y2191+1&gt;TotalNumRegGames*2,"",Y2191+1)))</f>
        <v>2191</v>
      </c>
    </row>
    <row r="2193" spans="1:25" ht="13.35" customHeight="1" x14ac:dyDescent="0.3">
      <c r="A2193" s="6" cm="1">
        <f t="array" ref="A2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793</v>
      </c>
      <c r="B2193" s="6" cm="1">
        <f t="array" ref="B21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3" s="6">
        <f>IFERROR(INDEX([1]!tblSchedule[Week Game Scheduled],MATCH(tblTeamSch[[#This Row],[Game Num]],[1]!tblSchedule[GameNum],0)),"")</f>
        <v>6</v>
      </c>
      <c r="D2193" s="6">
        <f>IFERROR(INDEX([1]!tblSchedule[Round],MATCH(tblTeamSch[[#This Row],[Game Num]],[1]!tblSchedule[GameNum],0)),"")</f>
        <v>4</v>
      </c>
      <c r="E2193" s="6">
        <f>IFERROR(INDEX([1]!tblSchedule[Rnd Sch],MATCH(tblTeamSch[[#This Row],[Game Num]],[1]!tblSchedule[GameNum],0)),"")</f>
        <v>4</v>
      </c>
      <c r="F2193" s="6" t="str">
        <f>IFERROR(INDEX([1]!tblSchedule[DLC],MATCH(tblTeamSch[[#This Row],[Game Num]],[1]!tblSchedule[GameNum],0)),"")</f>
        <v>8G1A</v>
      </c>
      <c r="G2193" s="7" t="str">
        <f>IFERROR(INDEX([1]!tblSchedule[Facility],MATCH(tblTeamSch[[#This Row],[Game Num]],[1]!tblSchedule[GameNum],0)),"")</f>
        <v>St Edward Gym</v>
      </c>
      <c r="H2193" s="8">
        <f>IFERROR(INDEX([1]!tblSchedule[Game Date],MATCH(tblTeamSch[[#This Row],[Game Num]],[1]!tblSchedule[GameNum],0)),"")</f>
        <v>46032</v>
      </c>
      <c r="I2193" s="9">
        <f>IFERROR(INDEX([1]!tblSchedule[Game Time],MATCH(tblTeamSch[[#This Row],[Game Num]],[1]!tblSchedule[GameNum],0)),"")</f>
        <v>0.45833333333333331</v>
      </c>
      <c r="J2193" s="10" t="str">
        <f>IFERROR(INDEX([1]!tblTeams[Organization],MATCH(tblTeamSch[[#This Row],[Team]],[1]!tblTeams[Team],0)),"")</f>
        <v>St. Paul</v>
      </c>
      <c r="K2193" s="10" t="str">
        <f>IFERROR(INDEX([1]!tblOrg[Abbr],MATCH(tblTeamSch[[#This Row],[Org]],[1]!tblOrg[Organization],0)),"")</f>
        <v>Paul</v>
      </c>
      <c r="L2193" s="10" t="str">
        <f>IFERROR(INDEX(IF(tblTeamSch[[#This Row],[1vs2]]=1,[1]!tblSchedule[Team 1 Name],[1]!tblSchedule[Team 2 Name]),MATCH(tblTeamSch[[#This Row],[Game Num]],[1]!tblSchedule[GameNum],0)),"")</f>
        <v>St Paul BB 8G#1</v>
      </c>
      <c r="M2193" s="10" t="str">
        <f>IFERROR(INDEX(IF(tblTeamSch[[#This Row],[1vs2]]=1,[1]!tblSchedule[Team 2 Name],[1]!tblSchedule[Team 1 Name]),MATCH(tblTeamSch[[#This Row],[Game Num]],[1]!tblSchedule[GameNum],0)),"")</f>
        <v>St Edward Bball 8G1</v>
      </c>
      <c r="N2193" s="6"/>
      <c r="O2193" s="6"/>
      <c r="P2193" s="6"/>
      <c r="Q2193" s="6">
        <f>INDEX([1]!tblSchedule[Home Game],MATCH(tblTeamSch[[#This Row],[Game Num]],[1]!tblSchedule[GameNum],0))</f>
        <v>1</v>
      </c>
      <c r="R2193" s="7" t="e">
        <f>IF(COUNTIFS(tblTeamSch[Team],tblTeamSch[[#This Row],[Team]],#REF!,1)&gt;1,"Y","")</f>
        <v>#REF!</v>
      </c>
      <c r="S2193" s="6">
        <f>INDEX([1]!tblLoc[Score],MATCH(INDEX([1]!tblOrg[Loc],MATCH(tblTeamSch[[#This Row],[Org]],[1]!tblOrg[Organization],0)),[1]!tblLoc[Loc],0))</f>
        <v>10</v>
      </c>
      <c r="T2193" s="6" t="e">
        <f>INDEX([1]!tblLoc[Score],MATCH(INDEX([1]!tblOrg[Loc],MATCH(#REF!,[1]!tblOrg[Abbr],0)),[1]!tblLoc[Loc],0))</f>
        <v>#REF!</v>
      </c>
      <c r="U2193" s="6">
        <f>IFERROR(INDEX([1]!tblLoc[Score],MATCH(INDEX([1]!tblOrg[Loc],MATCH(INDEX(FacList,MATCH(tblTeamSch[[#This Row],[Facility]],INDEX(FacList,,1),0),3),[1]!tblOrg[Org Num],0)),[1]!tblLoc[Loc],0)),"")</f>
        <v>7</v>
      </c>
      <c r="V2193" s="6">
        <f>IF(OR(tblTeamSch[[#This Row],[Court]]="",tblTeamSch[[#This Row],[Home]]&gt;0),0,IF(tblTeamSch[[#This Row],[Court]]&lt;10,0,IF(tblTeamSch[[#This Row],[Home Court]]=10,0,10)))</f>
        <v>0</v>
      </c>
      <c r="W2193" s="6" t="e">
        <f>COUNTIFS(tblTeamSch[Travel Score for Game],10,tblTeamSch[Home],0,#REF!,#REF!)</f>
        <v>#REF!</v>
      </c>
      <c r="X2193" s="6" t="str">
        <f>IFERROR(INDEX(tblTeamSch[Overall Travel Score],MATCH(tblTeamSch[[#This Row],[Opponent]],tblTeamSch[Team],0)),"")</f>
        <v/>
      </c>
      <c r="Y2193" s="6" cm="1">
        <f t="array" ref="Y2193">IF(Y2192="Num",1,IF(Y2192="","",IF(Y2192+1&gt;TotalNumRegGames*2,"",Y2192+1)))</f>
        <v>2192</v>
      </c>
    </row>
    <row r="2194" spans="1:25" ht="13.35" customHeight="1" x14ac:dyDescent="0.3">
      <c r="A2194" s="6" cm="1">
        <f t="array" ref="A2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798</v>
      </c>
      <c r="B2194" s="6" cm="1">
        <f t="array" ref="B21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4" s="6">
        <f>IFERROR(INDEX([1]!tblSchedule[Week Game Scheduled],MATCH(tblTeamSch[[#This Row],[Game Num]],[1]!tblSchedule[GameNum],0)),"")</f>
        <v>7</v>
      </c>
      <c r="D2194" s="6">
        <f>IFERROR(INDEX([1]!tblSchedule[Round],MATCH(tblTeamSch[[#This Row],[Game Num]],[1]!tblSchedule[GameNum],0)),"")</f>
        <v>5</v>
      </c>
      <c r="E2194" s="6">
        <f>IFERROR(INDEX([1]!tblSchedule[Rnd Sch],MATCH(tblTeamSch[[#This Row],[Game Num]],[1]!tblSchedule[GameNum],0)),"")</f>
        <v>5</v>
      </c>
      <c r="F2194" s="6" t="str">
        <f>IFERROR(INDEX([1]!tblSchedule[DLC],MATCH(tblTeamSch[[#This Row],[Game Num]],[1]!tblSchedule[GameNum],0)),"")</f>
        <v>8G1A</v>
      </c>
      <c r="G2194" s="7" t="str">
        <f>IFERROR(INDEX([1]!tblSchedule[Facility],MATCH(tblTeamSch[[#This Row],[Game Num]],[1]!tblSchedule[GameNum],0)),"")</f>
        <v>St. Paul Gym</v>
      </c>
      <c r="H2194" s="8">
        <f>IFERROR(INDEX([1]!tblSchedule[Game Date],MATCH(tblTeamSch[[#This Row],[Game Num]],[1]!tblSchedule[GameNum],0)),"")</f>
        <v>46039</v>
      </c>
      <c r="I2194" s="9">
        <f>IFERROR(INDEX([1]!tblSchedule[Game Time],MATCH(tblTeamSch[[#This Row],[Game Num]],[1]!tblSchedule[GameNum],0)),"")</f>
        <v>0.375</v>
      </c>
      <c r="J2194" s="10" t="str">
        <f>IFERROR(INDEX([1]!tblTeams[Organization],MATCH(tblTeamSch[[#This Row],[Team]],[1]!tblTeams[Team],0)),"")</f>
        <v>St. Paul</v>
      </c>
      <c r="K2194" s="10" t="str">
        <f>IFERROR(INDEX([1]!tblOrg[Abbr],MATCH(tblTeamSch[[#This Row],[Org]],[1]!tblOrg[Organization],0)),"")</f>
        <v>Paul</v>
      </c>
      <c r="L2194" s="10" t="str">
        <f>IFERROR(INDEX(IF(tblTeamSch[[#This Row],[1vs2]]=1,[1]!tblSchedule[Team 1 Name],[1]!tblSchedule[Team 2 Name]),MATCH(tblTeamSch[[#This Row],[Game Num]],[1]!tblSchedule[GameNum],0)),"")</f>
        <v>St Paul BB 8G#1</v>
      </c>
      <c r="M2194" s="10" t="str">
        <f>IFERROR(INDEX(IF(tblTeamSch[[#This Row],[1vs2]]=1,[1]!tblSchedule[Team 2 Name],[1]!tblSchedule[Team 1 Name]),MATCH(tblTeamSch[[#This Row],[Game Num]],[1]!tblSchedule[GameNum],0)),"")</f>
        <v>St. Nicholas BB 8G #1</v>
      </c>
      <c r="N2194" s="6"/>
      <c r="O2194" s="6"/>
      <c r="P2194" s="6"/>
      <c r="Q2194" s="6">
        <f>INDEX([1]!tblSchedule[Home Game],MATCH(tblTeamSch[[#This Row],[Game Num]],[1]!tblSchedule[GameNum],0))</f>
        <v>1</v>
      </c>
      <c r="R2194" s="7" t="e">
        <f>IF(COUNTIFS(tblTeamSch[Team],tblTeamSch[[#This Row],[Team]],#REF!,1)&gt;1,"Y","")</f>
        <v>#REF!</v>
      </c>
      <c r="S2194" s="6">
        <f>INDEX([1]!tblLoc[Score],MATCH(INDEX([1]!tblOrg[Loc],MATCH(tblTeamSch[[#This Row],[Org]],[1]!tblOrg[Organization],0)),[1]!tblLoc[Loc],0))</f>
        <v>10</v>
      </c>
      <c r="T2194" s="6" t="e">
        <f>INDEX([1]!tblLoc[Score],MATCH(INDEX([1]!tblOrg[Loc],MATCH(#REF!,[1]!tblOrg[Abbr],0)),[1]!tblLoc[Loc],0))</f>
        <v>#REF!</v>
      </c>
      <c r="U2194" s="6">
        <f>IFERROR(INDEX([1]!tblLoc[Score],MATCH(INDEX([1]!tblOrg[Loc],MATCH(INDEX(FacList,MATCH(tblTeamSch[[#This Row],[Facility]],INDEX(FacList,,1),0),3),[1]!tblOrg[Org Num],0)),[1]!tblLoc[Loc],0)),"")</f>
        <v>10</v>
      </c>
      <c r="V2194" s="6">
        <f>IF(OR(tblTeamSch[[#This Row],[Court]]="",tblTeamSch[[#This Row],[Home]]&gt;0),0,IF(tblTeamSch[[#This Row],[Court]]&lt;10,0,IF(tblTeamSch[[#This Row],[Home Court]]=10,0,10)))</f>
        <v>0</v>
      </c>
      <c r="W2194" s="6" t="e">
        <f>COUNTIFS(tblTeamSch[Travel Score for Game],10,tblTeamSch[Home],0,#REF!,#REF!)</f>
        <v>#REF!</v>
      </c>
      <c r="X2194" s="6" t="str">
        <f>IFERROR(INDEX(tblTeamSch[Overall Travel Score],MATCH(tblTeamSch[[#This Row],[Opponent]],tblTeamSch[Team],0)),"")</f>
        <v/>
      </c>
      <c r="Y2194" s="6" cm="1">
        <f t="array" ref="Y2194">IF(Y2193="Num",1,IF(Y2193="","",IF(Y2193+1&gt;TotalNumRegGames*2,"",Y2193+1)))</f>
        <v>2193</v>
      </c>
    </row>
    <row r="2195" spans="1:25" ht="13.35" customHeight="1" x14ac:dyDescent="0.3">
      <c r="A2195" s="6" cm="1">
        <f t="array" ref="A2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803</v>
      </c>
      <c r="B2195" s="6" cm="1">
        <f t="array" ref="B21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5" s="6">
        <f>IFERROR(INDEX([1]!tblSchedule[Week Game Scheduled],MATCH(tblTeamSch[[#This Row],[Game Num]],[1]!tblSchedule[GameNum],0)),"")</f>
        <v>8</v>
      </c>
      <c r="D2195" s="6">
        <f>IFERROR(INDEX([1]!tblSchedule[Round],MATCH(tblTeamSch[[#This Row],[Game Num]],[1]!tblSchedule[GameNum],0)),"")</f>
        <v>6</v>
      </c>
      <c r="E2195" s="6">
        <f>IFERROR(INDEX([1]!tblSchedule[Rnd Sch],MATCH(tblTeamSch[[#This Row],[Game Num]],[1]!tblSchedule[GameNum],0)),"")</f>
        <v>6</v>
      </c>
      <c r="F2195" s="6" t="str">
        <f>IFERROR(INDEX([1]!tblSchedule[DLC],MATCH(tblTeamSch[[#This Row],[Game Num]],[1]!tblSchedule[GameNum],0)),"")</f>
        <v>8G1A</v>
      </c>
      <c r="G2195" s="7" t="str">
        <f>IFERROR(INDEX([1]!tblSchedule[Facility],MATCH(tblTeamSch[[#This Row],[Game Num]],[1]!tblSchedule[GameNum],0)),"")</f>
        <v>St. Paul Gym</v>
      </c>
      <c r="H2195" s="8">
        <f>IFERROR(INDEX([1]!tblSchedule[Game Date],MATCH(tblTeamSch[[#This Row],[Game Num]],[1]!tblSchedule[GameNum],0)),"")</f>
        <v>46046</v>
      </c>
      <c r="I2195" s="9">
        <f>IFERROR(INDEX([1]!tblSchedule[Game Time],MATCH(tblTeamSch[[#This Row],[Game Num]],[1]!tblSchedule[GameNum],0)),"")</f>
        <v>0.375</v>
      </c>
      <c r="J2195" s="10" t="str">
        <f>IFERROR(INDEX([1]!tblTeams[Organization],MATCH(tblTeamSch[[#This Row],[Team]],[1]!tblTeams[Team],0)),"")</f>
        <v>St. Paul</v>
      </c>
      <c r="K2195" s="10" t="str">
        <f>IFERROR(INDEX([1]!tblOrg[Abbr],MATCH(tblTeamSch[[#This Row],[Org]],[1]!tblOrg[Organization],0)),"")</f>
        <v>Paul</v>
      </c>
      <c r="L2195" s="10" t="str">
        <f>IFERROR(INDEX(IF(tblTeamSch[[#This Row],[1vs2]]=1,[1]!tblSchedule[Team 1 Name],[1]!tblSchedule[Team 2 Name]),MATCH(tblTeamSch[[#This Row],[Game Num]],[1]!tblSchedule[GameNum],0)),"")</f>
        <v>St Paul BB 8G#1</v>
      </c>
      <c r="M2195" s="10" t="str">
        <f>IFERROR(INDEX(IF(tblTeamSch[[#This Row],[1vs2]]=1,[1]!tblSchedule[Team 2 Name],[1]!tblSchedule[Team 1 Name]),MATCH(tblTeamSch[[#This Row],[Game Num]],[1]!tblSchedule[GameNum],0)),"")</f>
        <v>Saint Stephen Martyr 8G#1</v>
      </c>
      <c r="N2195" s="6"/>
      <c r="O2195" s="6"/>
      <c r="P2195" s="6"/>
      <c r="Q2195" s="6">
        <f>INDEX([1]!tblSchedule[Home Game],MATCH(tblTeamSch[[#This Row],[Game Num]],[1]!tblSchedule[GameNum],0))</f>
        <v>1</v>
      </c>
      <c r="R2195" s="7" t="e">
        <f>IF(COUNTIFS(tblTeamSch[Team],tblTeamSch[[#This Row],[Team]],#REF!,1)&gt;1,"Y","")</f>
        <v>#REF!</v>
      </c>
      <c r="S2195" s="6">
        <f>INDEX([1]!tblLoc[Score],MATCH(INDEX([1]!tblOrg[Loc],MATCH(tblTeamSch[[#This Row],[Org]],[1]!tblOrg[Organization],0)),[1]!tblLoc[Loc],0))</f>
        <v>10</v>
      </c>
      <c r="T2195" s="6" t="e">
        <f>INDEX([1]!tblLoc[Score],MATCH(INDEX([1]!tblOrg[Loc],MATCH(#REF!,[1]!tblOrg[Abbr],0)),[1]!tblLoc[Loc],0))</f>
        <v>#REF!</v>
      </c>
      <c r="U2195" s="6">
        <f>IFERROR(INDEX([1]!tblLoc[Score],MATCH(INDEX([1]!tblOrg[Loc],MATCH(INDEX(FacList,MATCH(tblTeamSch[[#This Row],[Facility]],INDEX(FacList,,1),0),3),[1]!tblOrg[Org Num],0)),[1]!tblLoc[Loc],0)),"")</f>
        <v>10</v>
      </c>
      <c r="V2195" s="6">
        <f>IF(OR(tblTeamSch[[#This Row],[Court]]="",tblTeamSch[[#This Row],[Home]]&gt;0),0,IF(tblTeamSch[[#This Row],[Court]]&lt;10,0,IF(tblTeamSch[[#This Row],[Home Court]]=10,0,10)))</f>
        <v>0</v>
      </c>
      <c r="W2195" s="6" t="e">
        <f>COUNTIFS(tblTeamSch[Travel Score for Game],10,tblTeamSch[Home],0,#REF!,#REF!)</f>
        <v>#REF!</v>
      </c>
      <c r="X2195" s="6" t="str">
        <f>IFERROR(INDEX(tblTeamSch[Overall Travel Score],MATCH(tblTeamSch[[#This Row],[Opponent]],tblTeamSch[Team],0)),"")</f>
        <v/>
      </c>
      <c r="Y2195" s="6" cm="1">
        <f t="array" ref="Y2195">IF(Y2194="Num",1,IF(Y2194="","",IF(Y2194+1&gt;TotalNumRegGames*2,"",Y2194+1)))</f>
        <v>2194</v>
      </c>
    </row>
    <row r="2196" spans="1:25" ht="13.35" customHeight="1" x14ac:dyDescent="0.3">
      <c r="A2196" s="6" cm="1">
        <f t="array" ref="A2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808</v>
      </c>
      <c r="B2196" s="6" cm="1">
        <f t="array" ref="B21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6" s="6">
        <f>IFERROR(INDEX([1]!tblSchedule[Week Game Scheduled],MATCH(tblTeamSch[[#This Row],[Game Num]],[1]!tblSchedule[GameNum],0)),"")</f>
        <v>9</v>
      </c>
      <c r="D2196" s="6">
        <f>IFERROR(INDEX([1]!tblSchedule[Round],MATCH(tblTeamSch[[#This Row],[Game Num]],[1]!tblSchedule[GameNum],0)),"")</f>
        <v>7</v>
      </c>
      <c r="E2196" s="6">
        <f>IFERROR(INDEX([1]!tblSchedule[Rnd Sch],MATCH(tblTeamSch[[#This Row],[Game Num]],[1]!tblSchedule[GameNum],0)),"")</f>
        <v>7</v>
      </c>
      <c r="F2196" s="6" t="str">
        <f>IFERROR(INDEX([1]!tblSchedule[DLC],MATCH(tblTeamSch[[#This Row],[Game Num]],[1]!tblSchedule[GameNum],0)),"")</f>
        <v>8G1A</v>
      </c>
      <c r="G2196" s="7" t="str">
        <f>IFERROR(INDEX([1]!tblSchedule[Facility],MATCH(tblTeamSch[[#This Row],[Game Num]],[1]!tblSchedule[GameNum],0)),"")</f>
        <v>Ascension Gym</v>
      </c>
      <c r="H2196" s="8">
        <f>IFERROR(INDEX([1]!tblSchedule[Game Date],MATCH(tblTeamSch[[#This Row],[Game Num]],[1]!tblSchedule[GameNum],0)),"")</f>
        <v>46053</v>
      </c>
      <c r="I2196" s="9">
        <f>IFERROR(INDEX([1]!tblSchedule[Game Time],MATCH(tblTeamSch[[#This Row],[Game Num]],[1]!tblSchedule[GameNum],0)),"")</f>
        <v>0.375</v>
      </c>
      <c r="J2196" s="10" t="str">
        <f>IFERROR(INDEX([1]!tblTeams[Organization],MATCH(tblTeamSch[[#This Row],[Team]],[1]!tblTeams[Team],0)),"")</f>
        <v>St. Paul</v>
      </c>
      <c r="K2196" s="10" t="str">
        <f>IFERROR(INDEX([1]!tblOrg[Abbr],MATCH(tblTeamSch[[#This Row],[Org]],[1]!tblOrg[Organization],0)),"")</f>
        <v>Paul</v>
      </c>
      <c r="L2196" s="10" t="str">
        <f>IFERROR(INDEX(IF(tblTeamSch[[#This Row],[1vs2]]=1,[1]!tblSchedule[Team 1 Name],[1]!tblSchedule[Team 2 Name]),MATCH(tblTeamSch[[#This Row],[Game Num]],[1]!tblSchedule[GameNum],0)),"")</f>
        <v>St Paul BB 8G#1</v>
      </c>
      <c r="M2196" s="10" t="str">
        <f>IFERROR(INDEX(IF(tblTeamSch[[#This Row],[1vs2]]=1,[1]!tblSchedule[Team 2 Name],[1]!tblSchedule[Team 1 Name]),MATCH(tblTeamSch[[#This Row],[Game Num]],[1]!tblSchedule[GameNum],0)),"")</f>
        <v>Ascension BB 8G#1</v>
      </c>
      <c r="N2196" s="6"/>
      <c r="O2196" s="6"/>
      <c r="P2196" s="6"/>
      <c r="Q2196" s="6">
        <f>INDEX([1]!tblSchedule[Home Game],MATCH(tblTeamSch[[#This Row],[Game Num]],[1]!tblSchedule[GameNum],0))</f>
        <v>1</v>
      </c>
      <c r="R2196" s="7" t="e">
        <f>IF(COUNTIFS(tblTeamSch[Team],tblTeamSch[[#This Row],[Team]],#REF!,1)&gt;1,"Y","")</f>
        <v>#REF!</v>
      </c>
      <c r="S2196" s="6">
        <f>INDEX([1]!tblLoc[Score],MATCH(INDEX([1]!tblOrg[Loc],MATCH(tblTeamSch[[#This Row],[Org]],[1]!tblOrg[Organization],0)),[1]!tblLoc[Loc],0))</f>
        <v>10</v>
      </c>
      <c r="T2196" s="6" t="e">
        <f>INDEX([1]!tblLoc[Score],MATCH(INDEX([1]!tblOrg[Loc],MATCH(#REF!,[1]!tblOrg[Abbr],0)),[1]!tblLoc[Loc],0))</f>
        <v>#REF!</v>
      </c>
      <c r="U2196" s="6">
        <f>IFERROR(INDEX([1]!tblLoc[Score],MATCH(INDEX([1]!tblOrg[Loc],MATCH(INDEX(FacList,MATCH(tblTeamSch[[#This Row],[Facility]],INDEX(FacList,,1),0),3),[1]!tblOrg[Org Num],0)),[1]!tblLoc[Loc],0)),"")</f>
        <v>0</v>
      </c>
      <c r="V2196" s="6">
        <f>IF(OR(tblTeamSch[[#This Row],[Court]]="",tblTeamSch[[#This Row],[Home]]&gt;0),0,IF(tblTeamSch[[#This Row],[Court]]&lt;10,0,IF(tblTeamSch[[#This Row],[Home Court]]=10,0,10)))</f>
        <v>0</v>
      </c>
      <c r="W2196" s="6" t="e">
        <f>COUNTIFS(tblTeamSch[Travel Score for Game],10,tblTeamSch[Home],0,#REF!,#REF!)</f>
        <v>#REF!</v>
      </c>
      <c r="X2196" s="6" t="str">
        <f>IFERROR(INDEX(tblTeamSch[Overall Travel Score],MATCH(tblTeamSch[[#This Row],[Opponent]],tblTeamSch[Team],0)),"")</f>
        <v/>
      </c>
      <c r="Y2196" s="6" cm="1">
        <f t="array" ref="Y2196">IF(Y2195="Num",1,IF(Y2195="","",IF(Y2195+1&gt;TotalNumRegGames*2,"",Y2195+1)))</f>
        <v>2195</v>
      </c>
    </row>
    <row r="2197" spans="1:25" ht="13.35" customHeight="1" x14ac:dyDescent="0.3">
      <c r="A2197" s="6" cm="1">
        <f t="array" ref="A2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810</v>
      </c>
      <c r="B2197" s="6" cm="1">
        <f t="array" ref="B21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197" s="6">
        <f>IFERROR(INDEX([1]!tblSchedule[Week Game Scheduled],MATCH(tblTeamSch[[#This Row],[Game Num]],[1]!tblSchedule[GameNum],0)),"")</f>
        <v>49</v>
      </c>
      <c r="D2197" s="6">
        <f>IFERROR(INDEX([1]!tblSchedule[Round],MATCH(tblTeamSch[[#This Row],[Game Num]],[1]!tblSchedule[GameNum],0)),"")</f>
        <v>1</v>
      </c>
      <c r="E2197" s="6">
        <f>IFERROR(INDEX([1]!tblSchedule[Rnd Sch],MATCH(tblTeamSch[[#This Row],[Game Num]],[1]!tblSchedule[GameNum],0)),"")</f>
        <v>1</v>
      </c>
      <c r="F2197" s="6" t="str">
        <f>IFERROR(INDEX([1]!tblSchedule[DLC],MATCH(tblTeamSch[[#This Row],[Game Num]],[1]!tblSchedule[GameNum],0)),"")</f>
        <v>8G2</v>
      </c>
      <c r="G2197" s="7" t="str">
        <f>IFERROR(INDEX([1]!tblSchedule[Facility],MATCH(tblTeamSch[[#This Row],[Game Num]],[1]!tblSchedule[GameNum],0)),"")</f>
        <v>St. Martha Gym (Bethany Center)</v>
      </c>
      <c r="H2197" s="8">
        <f>IFERROR(INDEX([1]!tblSchedule[Game Date],MATCH(tblTeamSch[[#This Row],[Game Num]],[1]!tblSchedule[GameNum],0)),"")</f>
        <v>45997</v>
      </c>
      <c r="I2197" s="9">
        <f>IFERROR(INDEX([1]!tblSchedule[Game Time],MATCH(tblTeamSch[[#This Row],[Game Num]],[1]!tblSchedule[GameNum],0)),"")</f>
        <v>0.5</v>
      </c>
      <c r="J2197" s="10" t="str">
        <f>IFERROR(INDEX([1]!tblTeams[Organization],MATCH(tblTeamSch[[#This Row],[Team]],[1]!tblTeams[Team],0)),"")</f>
        <v>St. Paul</v>
      </c>
      <c r="K2197" s="10" t="str">
        <f>IFERROR(INDEX([1]!tblOrg[Abbr],MATCH(tblTeamSch[[#This Row],[Org]],[1]!tblOrg[Organization],0)),"")</f>
        <v>Paul</v>
      </c>
      <c r="L2197" s="10" t="str">
        <f>IFERROR(INDEX(IF(tblTeamSch[[#This Row],[1vs2]]=1,[1]!tblSchedule[Team 1 Name],[1]!tblSchedule[Team 2 Name]),MATCH(tblTeamSch[[#This Row],[Game Num]],[1]!tblSchedule[GameNum],0)),"")</f>
        <v>St. Paul BB 8G#2</v>
      </c>
      <c r="M2197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2197" s="6"/>
      <c r="O2197" s="6"/>
      <c r="P2197" s="6"/>
      <c r="Q2197" s="6">
        <f>INDEX([1]!tblSchedule[Home Game],MATCH(tblTeamSch[[#This Row],[Game Num]],[1]!tblSchedule[GameNum],0))</f>
        <v>1</v>
      </c>
      <c r="R2197" s="7" t="e">
        <f>IF(COUNTIFS(tblTeamSch[Team],tblTeamSch[[#This Row],[Team]],#REF!,1)&gt;1,"Y","")</f>
        <v>#REF!</v>
      </c>
      <c r="S2197" s="6">
        <f>INDEX([1]!tblLoc[Score],MATCH(INDEX([1]!tblOrg[Loc],MATCH(tblTeamSch[[#This Row],[Org]],[1]!tblOrg[Organization],0)),[1]!tblLoc[Loc],0))</f>
        <v>10</v>
      </c>
      <c r="T2197" s="6" t="e">
        <f>INDEX([1]!tblLoc[Score],MATCH(INDEX([1]!tblOrg[Loc],MATCH(#REF!,[1]!tblOrg[Abbr],0)),[1]!tblLoc[Loc],0))</f>
        <v>#REF!</v>
      </c>
      <c r="U2197" s="6">
        <f>IFERROR(INDEX([1]!tblLoc[Score],MATCH(INDEX([1]!tblOrg[Loc],MATCH(INDEX(FacList,MATCH(tblTeamSch[[#This Row],[Facility]],INDEX(FacList,,1),0),3),[1]!tblOrg[Org Num],0)),[1]!tblLoc[Loc],0)),"")</f>
        <v>0</v>
      </c>
      <c r="V2197" s="6">
        <f>IF(OR(tblTeamSch[[#This Row],[Court]]="",tblTeamSch[[#This Row],[Home]]&gt;0),0,IF(tblTeamSch[[#This Row],[Court]]&lt;10,0,IF(tblTeamSch[[#This Row],[Home Court]]=10,0,10)))</f>
        <v>0</v>
      </c>
      <c r="W2197" s="6" t="e">
        <f>COUNTIFS(tblTeamSch[Travel Score for Game],10,tblTeamSch[Home],0,#REF!,#REF!)</f>
        <v>#REF!</v>
      </c>
      <c r="X2197" s="6" t="str">
        <f>IFERROR(INDEX(tblTeamSch[Overall Travel Score],MATCH(tblTeamSch[[#This Row],[Opponent]],tblTeamSch[Team],0)),"")</f>
        <v/>
      </c>
      <c r="Y2197" s="6" cm="1">
        <f t="array" ref="Y2197">IF(Y2196="Num",1,IF(Y2196="","",IF(Y2196+1&gt;TotalNumRegGames*2,"",Y2196+1)))</f>
        <v>2196</v>
      </c>
    </row>
    <row r="2198" spans="1:25" ht="13.35" customHeight="1" x14ac:dyDescent="0.3">
      <c r="A2198" s="6" cm="1">
        <f t="array" ref="A2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817</v>
      </c>
      <c r="B2198" s="6" cm="1">
        <f t="array" ref="B21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8" s="6">
        <f>IFERROR(INDEX([1]!tblSchedule[Week Game Scheduled],MATCH(tblTeamSch[[#This Row],[Game Num]],[1]!tblSchedule[GameNum],0)),"")</f>
        <v>51</v>
      </c>
      <c r="D2198" s="6">
        <f>IFERROR(INDEX([1]!tblSchedule[Round],MATCH(tblTeamSch[[#This Row],[Game Num]],[1]!tblSchedule[GameNum],0)),"")</f>
        <v>2</v>
      </c>
      <c r="E2198" s="6">
        <f>IFERROR(INDEX([1]!tblSchedule[Rnd Sch],MATCH(tblTeamSch[[#This Row],[Game Num]],[1]!tblSchedule[GameNum],0)),"")</f>
        <v>2</v>
      </c>
      <c r="F2198" s="6" t="str">
        <f>IFERROR(INDEX([1]!tblSchedule[DLC],MATCH(tblTeamSch[[#This Row],[Game Num]],[1]!tblSchedule[GameNum],0)),"")</f>
        <v>8G2</v>
      </c>
      <c r="G2198" s="7" t="str">
        <f>IFERROR(INDEX([1]!tblSchedule[Facility],MATCH(tblTeamSch[[#This Row],[Game Num]],[1]!tblSchedule[GameNum],0)),"")</f>
        <v>Ascension Gym</v>
      </c>
      <c r="H2198" s="8">
        <f>IFERROR(INDEX([1]!tblSchedule[Game Date],MATCH(tblTeamSch[[#This Row],[Game Num]],[1]!tblSchedule[GameNum],0)),"")</f>
        <v>46005</v>
      </c>
      <c r="I2198" s="9">
        <f>IFERROR(INDEX([1]!tblSchedule[Game Time],MATCH(tblTeamSch[[#This Row],[Game Num]],[1]!tblSchedule[GameNum],0)),"")</f>
        <v>0.625</v>
      </c>
      <c r="J2198" s="10" t="str">
        <f>IFERROR(INDEX([1]!tblTeams[Organization],MATCH(tblTeamSch[[#This Row],[Team]],[1]!tblTeams[Team],0)),"")</f>
        <v>St. Paul</v>
      </c>
      <c r="K2198" s="10" t="str">
        <f>IFERROR(INDEX([1]!tblOrg[Abbr],MATCH(tblTeamSch[[#This Row],[Org]],[1]!tblOrg[Organization],0)),"")</f>
        <v>Paul</v>
      </c>
      <c r="L2198" s="10" t="str">
        <f>IFERROR(INDEX(IF(tblTeamSch[[#This Row],[1vs2]]=1,[1]!tblSchedule[Team 1 Name],[1]!tblSchedule[Team 2 Name]),MATCH(tblTeamSch[[#This Row],[Game Num]],[1]!tblSchedule[GameNum],0)),"")</f>
        <v>St. Paul BB 8G#2</v>
      </c>
      <c r="M2198" s="10" t="str">
        <f>IFERROR(INDEX(IF(tblTeamSch[[#This Row],[1vs2]]=1,[1]!tblSchedule[Team 2 Name],[1]!tblSchedule[Team 1 Name]),MATCH(tblTeamSch[[#This Row],[Game Num]],[1]!tblSchedule[GameNum],0)),"")</f>
        <v>Ascension BB 8G#2</v>
      </c>
      <c r="N2198" s="6"/>
      <c r="O2198" s="6"/>
      <c r="P2198" s="6"/>
      <c r="Q2198" s="6">
        <f>INDEX([1]!tblSchedule[Home Game],MATCH(tblTeamSch[[#This Row],[Game Num]],[1]!tblSchedule[GameNum],0))</f>
        <v>1</v>
      </c>
      <c r="R2198" s="7" t="e">
        <f>IF(COUNTIFS(tblTeamSch[Team],tblTeamSch[[#This Row],[Team]],#REF!,1)&gt;1,"Y","")</f>
        <v>#REF!</v>
      </c>
      <c r="S2198" s="6">
        <f>INDEX([1]!tblLoc[Score],MATCH(INDEX([1]!tblOrg[Loc],MATCH(tblTeamSch[[#This Row],[Org]],[1]!tblOrg[Organization],0)),[1]!tblLoc[Loc],0))</f>
        <v>10</v>
      </c>
      <c r="T2198" s="6" t="e">
        <f>INDEX([1]!tblLoc[Score],MATCH(INDEX([1]!tblOrg[Loc],MATCH(#REF!,[1]!tblOrg[Abbr],0)),[1]!tblLoc[Loc],0))</f>
        <v>#REF!</v>
      </c>
      <c r="U2198" s="6">
        <f>IFERROR(INDEX([1]!tblLoc[Score],MATCH(INDEX([1]!tblOrg[Loc],MATCH(INDEX(FacList,MATCH(tblTeamSch[[#This Row],[Facility]],INDEX(FacList,,1),0),3),[1]!tblOrg[Org Num],0)),[1]!tblLoc[Loc],0)),"")</f>
        <v>0</v>
      </c>
      <c r="V2198" s="6">
        <f>IF(OR(tblTeamSch[[#This Row],[Court]]="",tblTeamSch[[#This Row],[Home]]&gt;0),0,IF(tblTeamSch[[#This Row],[Court]]&lt;10,0,IF(tblTeamSch[[#This Row],[Home Court]]=10,0,10)))</f>
        <v>0</v>
      </c>
      <c r="W2198" s="6" t="e">
        <f>COUNTIFS(tblTeamSch[Travel Score for Game],10,tblTeamSch[Home],0,#REF!,#REF!)</f>
        <v>#REF!</v>
      </c>
      <c r="X2198" s="6" t="str">
        <f>IFERROR(INDEX(tblTeamSch[Overall Travel Score],MATCH(tblTeamSch[[#This Row],[Opponent]],tblTeamSch[Team],0)),"")</f>
        <v/>
      </c>
      <c r="Y2198" s="6" cm="1">
        <f t="array" ref="Y2198">IF(Y2197="Num",1,IF(Y2197="","",IF(Y2197+1&gt;TotalNumRegGames*2,"",Y2197+1)))</f>
        <v>2197</v>
      </c>
    </row>
    <row r="2199" spans="1:25" ht="13.35" customHeight="1" x14ac:dyDescent="0.3">
      <c r="A2199" s="6" cm="1">
        <f t="array" ref="A2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827</v>
      </c>
      <c r="B2199" s="6" cm="1">
        <f t="array" ref="B21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199" s="6">
        <f>IFERROR(INDEX([1]!tblSchedule[Week Game Scheduled],MATCH(tblTeamSch[[#This Row],[Game Num]],[1]!tblSchedule[GameNum],0)),"")</f>
        <v>5</v>
      </c>
      <c r="D2199" s="6">
        <f>IFERROR(INDEX([1]!tblSchedule[Round],MATCH(tblTeamSch[[#This Row],[Game Num]],[1]!tblSchedule[GameNum],0)),"")</f>
        <v>3</v>
      </c>
      <c r="E2199" s="6">
        <f>IFERROR(INDEX([1]!tblSchedule[Rnd Sch],MATCH(tblTeamSch[[#This Row],[Game Num]],[1]!tblSchedule[GameNum],0)),"")</f>
        <v>3</v>
      </c>
      <c r="F2199" s="6" t="str">
        <f>IFERROR(INDEX([1]!tblSchedule[DLC],MATCH(tblTeamSch[[#This Row],[Game Num]],[1]!tblSchedule[GameNum],0)),"")</f>
        <v>8G2</v>
      </c>
      <c r="G2199" s="7" t="str">
        <f>IFERROR(INDEX([1]!tblSchedule[Facility],MATCH(tblTeamSch[[#This Row],[Game Num]],[1]!tblSchedule[GameNum],0)),"")</f>
        <v>St. Paul Gym</v>
      </c>
      <c r="H2199" s="8">
        <f>IFERROR(INDEX([1]!tblSchedule[Game Date],MATCH(tblTeamSch[[#This Row],[Game Num]],[1]!tblSchedule[GameNum],0)),"")</f>
        <v>46025</v>
      </c>
      <c r="I2199" s="9">
        <f>IFERROR(INDEX([1]!tblSchedule[Game Time],MATCH(tblTeamSch[[#This Row],[Game Num]],[1]!tblSchedule[GameNum],0)),"")</f>
        <v>0.41666666666666669</v>
      </c>
      <c r="J2199" s="10" t="str">
        <f>IFERROR(INDEX([1]!tblTeams[Organization],MATCH(tblTeamSch[[#This Row],[Team]],[1]!tblTeams[Team],0)),"")</f>
        <v>St. Paul</v>
      </c>
      <c r="K2199" s="10" t="str">
        <f>IFERROR(INDEX([1]!tblOrg[Abbr],MATCH(tblTeamSch[[#This Row],[Org]],[1]!tblOrg[Organization],0)),"")</f>
        <v>Paul</v>
      </c>
      <c r="L2199" s="10" t="str">
        <f>IFERROR(INDEX(IF(tblTeamSch[[#This Row],[1vs2]]=1,[1]!tblSchedule[Team 1 Name],[1]!tblSchedule[Team 2 Name]),MATCH(tblTeamSch[[#This Row],[Game Num]],[1]!tblSchedule[GameNum],0)),"")</f>
        <v>St. Paul BB 8G#2</v>
      </c>
      <c r="M2199" s="10" t="str">
        <f>IFERROR(INDEX(IF(tblTeamSch[[#This Row],[1vs2]]=1,[1]!tblSchedule[Team 2 Name],[1]!tblSchedule[Team 1 Name]),MATCH(tblTeamSch[[#This Row],[Game Num]],[1]!tblSchedule[GameNum],0)),"")</f>
        <v>St Agnes BB 8G#2</v>
      </c>
      <c r="N2199" s="6"/>
      <c r="O2199" s="6"/>
      <c r="P2199" s="6"/>
      <c r="Q2199" s="6">
        <f>INDEX([1]!tblSchedule[Home Game],MATCH(tblTeamSch[[#This Row],[Game Num]],[1]!tblSchedule[GameNum],0))</f>
        <v>1</v>
      </c>
      <c r="R2199" s="7" t="e">
        <f>IF(COUNTIFS(tblTeamSch[Team],tblTeamSch[[#This Row],[Team]],#REF!,1)&gt;1,"Y","")</f>
        <v>#REF!</v>
      </c>
      <c r="S2199" s="6">
        <f>INDEX([1]!tblLoc[Score],MATCH(INDEX([1]!tblOrg[Loc],MATCH(tblTeamSch[[#This Row],[Org]],[1]!tblOrg[Organization],0)),[1]!tblLoc[Loc],0))</f>
        <v>10</v>
      </c>
      <c r="T2199" s="6" t="e">
        <f>INDEX([1]!tblLoc[Score],MATCH(INDEX([1]!tblOrg[Loc],MATCH(#REF!,[1]!tblOrg[Abbr],0)),[1]!tblLoc[Loc],0))</f>
        <v>#REF!</v>
      </c>
      <c r="U2199" s="6">
        <f>IFERROR(INDEX([1]!tblLoc[Score],MATCH(INDEX([1]!tblOrg[Loc],MATCH(INDEX(FacList,MATCH(tblTeamSch[[#This Row],[Facility]],INDEX(FacList,,1),0),3),[1]!tblOrg[Org Num],0)),[1]!tblLoc[Loc],0)),"")</f>
        <v>10</v>
      </c>
      <c r="V2199" s="6">
        <f>IF(OR(tblTeamSch[[#This Row],[Court]]="",tblTeamSch[[#This Row],[Home]]&gt;0),0,IF(tblTeamSch[[#This Row],[Court]]&lt;10,0,IF(tblTeamSch[[#This Row],[Home Court]]=10,0,10)))</f>
        <v>0</v>
      </c>
      <c r="W2199" s="6" t="e">
        <f>COUNTIFS(tblTeamSch[Travel Score for Game],10,tblTeamSch[Home],0,#REF!,#REF!)</f>
        <v>#REF!</v>
      </c>
      <c r="X2199" s="6" t="str">
        <f>IFERROR(INDEX(tblTeamSch[Overall Travel Score],MATCH(tblTeamSch[[#This Row],[Opponent]],tblTeamSch[Team],0)),"")</f>
        <v/>
      </c>
      <c r="Y2199" s="6" cm="1">
        <f t="array" ref="Y2199">IF(Y2198="Num",1,IF(Y2198="","",IF(Y2198+1&gt;TotalNumRegGames*2,"",Y2198+1)))</f>
        <v>2198</v>
      </c>
    </row>
    <row r="2200" spans="1:25" ht="13.35" customHeight="1" x14ac:dyDescent="0.3">
      <c r="A2200" s="6" cm="1">
        <f t="array" ref="A2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832</v>
      </c>
      <c r="B2200" s="6" cm="1">
        <f t="array" ref="B22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0" s="6">
        <f>IFERROR(INDEX([1]!tblSchedule[Week Game Scheduled],MATCH(tblTeamSch[[#This Row],[Game Num]],[1]!tblSchedule[GameNum],0)),"")</f>
        <v>6</v>
      </c>
      <c r="D2200" s="6">
        <f>IFERROR(INDEX([1]!tblSchedule[Round],MATCH(tblTeamSch[[#This Row],[Game Num]],[1]!tblSchedule[GameNum],0)),"")</f>
        <v>4</v>
      </c>
      <c r="E2200" s="6">
        <f>IFERROR(INDEX([1]!tblSchedule[Rnd Sch],MATCH(tblTeamSch[[#This Row],[Game Num]],[1]!tblSchedule[GameNum],0)),"")</f>
        <v>4</v>
      </c>
      <c r="F2200" s="6" t="str">
        <f>IFERROR(INDEX([1]!tblSchedule[DLC],MATCH(tblTeamSch[[#This Row],[Game Num]],[1]!tblSchedule[GameNum],0)),"")</f>
        <v>8G2</v>
      </c>
      <c r="G2200" s="7" t="str">
        <f>IFERROR(INDEX([1]!tblSchedule[Facility],MATCH(tblTeamSch[[#This Row],[Game Num]],[1]!tblSchedule[GameNum],0)),"")</f>
        <v>St. Margaret Mary Gym</v>
      </c>
      <c r="H2200" s="8">
        <f>IFERROR(INDEX([1]!tblSchedule[Game Date],MATCH(tblTeamSch[[#This Row],[Game Num]],[1]!tblSchedule[GameNum],0)),"")</f>
        <v>46032</v>
      </c>
      <c r="I2200" s="9">
        <f>IFERROR(INDEX([1]!tblSchedule[Game Time],MATCH(tblTeamSch[[#This Row],[Game Num]],[1]!tblSchedule[GameNum],0)),"")</f>
        <v>0.41666666666666669</v>
      </c>
      <c r="J2200" s="10" t="str">
        <f>IFERROR(INDEX([1]!tblTeams[Organization],MATCH(tblTeamSch[[#This Row],[Team]],[1]!tblTeams[Team],0)),"")</f>
        <v>St. Paul</v>
      </c>
      <c r="K2200" s="10" t="str">
        <f>IFERROR(INDEX([1]!tblOrg[Abbr],MATCH(tblTeamSch[[#This Row],[Org]],[1]!tblOrg[Organization],0)),"")</f>
        <v>Paul</v>
      </c>
      <c r="L2200" s="10" t="str">
        <f>IFERROR(INDEX(IF(tblTeamSch[[#This Row],[1vs2]]=1,[1]!tblSchedule[Team 1 Name],[1]!tblSchedule[Team 2 Name]),MATCH(tblTeamSch[[#This Row],[Game Num]],[1]!tblSchedule[GameNum],0)),"")</f>
        <v>St. Paul BB 8G#2</v>
      </c>
      <c r="M2200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2200" s="6"/>
      <c r="O2200" s="6"/>
      <c r="P2200" s="6"/>
      <c r="Q2200" s="6">
        <f>INDEX([1]!tblSchedule[Home Game],MATCH(tblTeamSch[[#This Row],[Game Num]],[1]!tblSchedule[GameNum],0))</f>
        <v>1</v>
      </c>
      <c r="R2200" s="7" t="e">
        <f>IF(COUNTIFS(tblTeamSch[Team],tblTeamSch[[#This Row],[Team]],#REF!,1)&gt;1,"Y","")</f>
        <v>#REF!</v>
      </c>
      <c r="S2200" s="6">
        <f>INDEX([1]!tblLoc[Score],MATCH(INDEX([1]!tblOrg[Loc],MATCH(tblTeamSch[[#This Row],[Org]],[1]!tblOrg[Organization],0)),[1]!tblLoc[Loc],0))</f>
        <v>10</v>
      </c>
      <c r="T2200" s="6" t="e">
        <f>INDEX([1]!tblLoc[Score],MATCH(INDEX([1]!tblOrg[Loc],MATCH(#REF!,[1]!tblOrg[Abbr],0)),[1]!tblLoc[Loc],0))</f>
        <v>#REF!</v>
      </c>
      <c r="U2200" s="6">
        <f>IFERROR(INDEX([1]!tblLoc[Score],MATCH(INDEX([1]!tblOrg[Loc],MATCH(INDEX(FacList,MATCH(tblTeamSch[[#This Row],[Facility]],INDEX(FacList,,1),0),3),[1]!tblOrg[Org Num],0)),[1]!tblLoc[Loc],0)),"")</f>
        <v>0</v>
      </c>
      <c r="V2200" s="6">
        <f>IF(OR(tblTeamSch[[#This Row],[Court]]="",tblTeamSch[[#This Row],[Home]]&gt;0),0,IF(tblTeamSch[[#This Row],[Court]]&lt;10,0,IF(tblTeamSch[[#This Row],[Home Court]]=10,0,10)))</f>
        <v>0</v>
      </c>
      <c r="W2200" s="6" t="e">
        <f>COUNTIFS(tblTeamSch[Travel Score for Game],10,tblTeamSch[Home],0,#REF!,#REF!)</f>
        <v>#REF!</v>
      </c>
      <c r="X2200" s="6" t="str">
        <f>IFERROR(INDEX(tblTeamSch[Overall Travel Score],MATCH(tblTeamSch[[#This Row],[Opponent]],tblTeamSch[Team],0)),"")</f>
        <v/>
      </c>
      <c r="Y2200" s="6" cm="1">
        <f t="array" ref="Y2200">IF(Y2199="Num",1,IF(Y2199="","",IF(Y2199+1&gt;TotalNumRegGames*2,"",Y2199+1)))</f>
        <v>2199</v>
      </c>
    </row>
    <row r="2201" spans="1:25" ht="13.35" customHeight="1" x14ac:dyDescent="0.3">
      <c r="A2201" s="6" cm="1">
        <f t="array" ref="A2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839</v>
      </c>
      <c r="B2201" s="6" cm="1">
        <f t="array" ref="B22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1" s="6">
        <f>IFERROR(INDEX([1]!tblSchedule[Week Game Scheduled],MATCH(tblTeamSch[[#This Row],[Game Num]],[1]!tblSchedule[GameNum],0)),"")</f>
        <v>7</v>
      </c>
      <c r="D2201" s="6">
        <f>IFERROR(INDEX([1]!tblSchedule[Round],MATCH(tblTeamSch[[#This Row],[Game Num]],[1]!tblSchedule[GameNum],0)),"")</f>
        <v>5</v>
      </c>
      <c r="E2201" s="6">
        <f>IFERROR(INDEX([1]!tblSchedule[Rnd Sch],MATCH(tblTeamSch[[#This Row],[Game Num]],[1]!tblSchedule[GameNum],0)),"")</f>
        <v>5</v>
      </c>
      <c r="F2201" s="6" t="str">
        <f>IFERROR(INDEX([1]!tblSchedule[DLC],MATCH(tblTeamSch[[#This Row],[Game Num]],[1]!tblSchedule[GameNum],0)),"")</f>
        <v>8G2</v>
      </c>
      <c r="G2201" s="7" t="str">
        <f>IFERROR(INDEX([1]!tblSchedule[Facility],MATCH(tblTeamSch[[#This Row],[Game Num]],[1]!tblSchedule[GameNum],0)),"")</f>
        <v>St Lawrence</v>
      </c>
      <c r="H2201" s="8">
        <f>IFERROR(INDEX([1]!tblSchedule[Game Date],MATCH(tblTeamSch[[#This Row],[Game Num]],[1]!tblSchedule[GameNum],0)),"")</f>
        <v>46039</v>
      </c>
      <c r="I2201" s="9">
        <f>IFERROR(INDEX([1]!tblSchedule[Game Time],MATCH(tblTeamSch[[#This Row],[Game Num]],[1]!tblSchedule[GameNum],0)),"")</f>
        <v>0.41666666666666669</v>
      </c>
      <c r="J2201" s="10" t="str">
        <f>IFERROR(INDEX([1]!tblTeams[Organization],MATCH(tblTeamSch[[#This Row],[Team]],[1]!tblTeams[Team],0)),"")</f>
        <v>St. Paul</v>
      </c>
      <c r="K2201" s="10" t="str">
        <f>IFERROR(INDEX([1]!tblOrg[Abbr],MATCH(tblTeamSch[[#This Row],[Org]],[1]!tblOrg[Organization],0)),"")</f>
        <v>Paul</v>
      </c>
      <c r="L2201" s="10" t="str">
        <f>IFERROR(INDEX(IF(tblTeamSch[[#This Row],[1vs2]]=1,[1]!tblSchedule[Team 1 Name],[1]!tblSchedule[Team 2 Name]),MATCH(tblTeamSch[[#This Row],[Game Num]],[1]!tblSchedule[GameNum],0)),"")</f>
        <v>St. Paul BB 8G#2</v>
      </c>
      <c r="M2201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2201" s="6"/>
      <c r="O2201" s="6"/>
      <c r="P2201" s="6"/>
      <c r="Q2201" s="6">
        <f>INDEX([1]!tblSchedule[Home Game],MATCH(tblTeamSch[[#This Row],[Game Num]],[1]!tblSchedule[GameNum],0))</f>
        <v>1</v>
      </c>
      <c r="R2201" s="7" t="e">
        <f>IF(COUNTIFS(tblTeamSch[Team],tblTeamSch[[#This Row],[Team]],#REF!,1)&gt;1,"Y","")</f>
        <v>#REF!</v>
      </c>
      <c r="S2201" s="6">
        <f>INDEX([1]!tblLoc[Score],MATCH(INDEX([1]!tblOrg[Loc],MATCH(tblTeamSch[[#This Row],[Org]],[1]!tblOrg[Organization],0)),[1]!tblLoc[Loc],0))</f>
        <v>10</v>
      </c>
      <c r="T2201" s="6" t="e">
        <f>INDEX([1]!tblLoc[Score],MATCH(INDEX([1]!tblOrg[Loc],MATCH(#REF!,[1]!tblOrg[Abbr],0)),[1]!tblLoc[Loc],0))</f>
        <v>#REF!</v>
      </c>
      <c r="U2201" s="6">
        <f>IFERROR(INDEX([1]!tblLoc[Score],MATCH(INDEX([1]!tblOrg[Loc],MATCH(INDEX(FacList,MATCH(tblTeamSch[[#This Row],[Facility]],INDEX(FacList,,1),0),3),[1]!tblOrg[Org Num],0)),[1]!tblLoc[Loc],0)),"")</f>
        <v>10</v>
      </c>
      <c r="V2201" s="6">
        <f>IF(OR(tblTeamSch[[#This Row],[Court]]="",tblTeamSch[[#This Row],[Home]]&gt;0),0,IF(tblTeamSch[[#This Row],[Court]]&lt;10,0,IF(tblTeamSch[[#This Row],[Home Court]]=10,0,10)))</f>
        <v>0</v>
      </c>
      <c r="W2201" s="6" t="e">
        <f>COUNTIFS(tblTeamSch[Travel Score for Game],10,tblTeamSch[Home],0,#REF!,#REF!)</f>
        <v>#REF!</v>
      </c>
      <c r="X2201" s="6" t="str">
        <f>IFERROR(INDEX(tblTeamSch[Overall Travel Score],MATCH(tblTeamSch[[#This Row],[Opponent]],tblTeamSch[Team],0)),"")</f>
        <v/>
      </c>
      <c r="Y2201" s="6" cm="1">
        <f t="array" ref="Y2201">IF(Y2200="Num",1,IF(Y2200="","",IF(Y2200+1&gt;TotalNumRegGames*2,"",Y2200+1)))</f>
        <v>2200</v>
      </c>
    </row>
    <row r="2202" spans="1:25" ht="13.35" customHeight="1" x14ac:dyDescent="0.3">
      <c r="A2202" s="6" cm="1">
        <f t="array" ref="A2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846</v>
      </c>
      <c r="B2202" s="6" cm="1">
        <f t="array" ref="B22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2" s="6">
        <f>IFERROR(INDEX([1]!tblSchedule[Week Game Scheduled],MATCH(tblTeamSch[[#This Row],[Game Num]],[1]!tblSchedule[GameNum],0)),"")</f>
        <v>8</v>
      </c>
      <c r="D2202" s="6">
        <f>IFERROR(INDEX([1]!tblSchedule[Round],MATCH(tblTeamSch[[#This Row],[Game Num]],[1]!tblSchedule[GameNum],0)),"")</f>
        <v>6</v>
      </c>
      <c r="E2202" s="6">
        <f>IFERROR(INDEX([1]!tblSchedule[Rnd Sch],MATCH(tblTeamSch[[#This Row],[Game Num]],[1]!tblSchedule[GameNum],0)),"")</f>
        <v>6</v>
      </c>
      <c r="F2202" s="6" t="str">
        <f>IFERROR(INDEX([1]!tblSchedule[DLC],MATCH(tblTeamSch[[#This Row],[Game Num]],[1]!tblSchedule[GameNum],0)),"")</f>
        <v>8G2</v>
      </c>
      <c r="G2202" s="7" t="str">
        <f>IFERROR(INDEX([1]!tblSchedule[Facility],MATCH(tblTeamSch[[#This Row],[Game Num]],[1]!tblSchedule[GameNum],0)),"")</f>
        <v>St. Paul Gym</v>
      </c>
      <c r="H2202" s="8">
        <f>IFERROR(INDEX([1]!tblSchedule[Game Date],MATCH(tblTeamSch[[#This Row],[Game Num]],[1]!tblSchedule[GameNum],0)),"")</f>
        <v>46046</v>
      </c>
      <c r="I2202" s="9">
        <f>IFERROR(INDEX([1]!tblSchedule[Game Time],MATCH(tblTeamSch[[#This Row],[Game Num]],[1]!tblSchedule[GameNum],0)),"")</f>
        <v>0.41666666666666669</v>
      </c>
      <c r="J2202" s="10" t="str">
        <f>IFERROR(INDEX([1]!tblTeams[Organization],MATCH(tblTeamSch[[#This Row],[Team]],[1]!tblTeams[Team],0)),"")</f>
        <v>St. Paul</v>
      </c>
      <c r="K2202" s="10" t="str">
        <f>IFERROR(INDEX([1]!tblOrg[Abbr],MATCH(tblTeamSch[[#This Row],[Org]],[1]!tblOrg[Organization],0)),"")</f>
        <v>Paul</v>
      </c>
      <c r="L2202" s="10" t="str">
        <f>IFERROR(INDEX(IF(tblTeamSch[[#This Row],[1vs2]]=1,[1]!tblSchedule[Team 1 Name],[1]!tblSchedule[Team 2 Name]),MATCH(tblTeamSch[[#This Row],[Game Num]],[1]!tblSchedule[GameNum],0)),"")</f>
        <v>St. Paul BB 8G#2</v>
      </c>
      <c r="M2202" s="10" t="str">
        <f>IFERROR(INDEX(IF(tblTeamSch[[#This Row],[1vs2]]=1,[1]!tblSchedule[Team 2 Name],[1]!tblSchedule[Team 1 Name]),MATCH(tblTeamSch[[#This Row],[Game Num]],[1]!tblSchedule[GameNum],0)),"")</f>
        <v>OLOL 7/8 GB #2</v>
      </c>
      <c r="N2202" s="6"/>
      <c r="O2202" s="6"/>
      <c r="P2202" s="6"/>
      <c r="Q2202" s="6">
        <f>INDEX([1]!tblSchedule[Home Game],MATCH(tblTeamSch[[#This Row],[Game Num]],[1]!tblSchedule[GameNum],0))</f>
        <v>1</v>
      </c>
      <c r="R2202" s="7" t="e">
        <f>IF(COUNTIFS(tblTeamSch[Team],tblTeamSch[[#This Row],[Team]],#REF!,1)&gt;1,"Y","")</f>
        <v>#REF!</v>
      </c>
      <c r="S2202" s="6">
        <f>INDEX([1]!tblLoc[Score],MATCH(INDEX([1]!tblOrg[Loc],MATCH(tblTeamSch[[#This Row],[Org]],[1]!tblOrg[Organization],0)),[1]!tblLoc[Loc],0))</f>
        <v>10</v>
      </c>
      <c r="T2202" s="6" t="e">
        <f>INDEX([1]!tblLoc[Score],MATCH(INDEX([1]!tblOrg[Loc],MATCH(#REF!,[1]!tblOrg[Abbr],0)),[1]!tblLoc[Loc],0))</f>
        <v>#REF!</v>
      </c>
      <c r="U2202" s="6">
        <f>IFERROR(INDEX([1]!tblLoc[Score],MATCH(INDEX([1]!tblOrg[Loc],MATCH(INDEX(FacList,MATCH(tblTeamSch[[#This Row],[Facility]],INDEX(FacList,,1),0),3),[1]!tblOrg[Org Num],0)),[1]!tblLoc[Loc],0)),"")</f>
        <v>10</v>
      </c>
      <c r="V2202" s="6">
        <f>IF(OR(tblTeamSch[[#This Row],[Court]]="",tblTeamSch[[#This Row],[Home]]&gt;0),0,IF(tblTeamSch[[#This Row],[Court]]&lt;10,0,IF(tblTeamSch[[#This Row],[Home Court]]=10,0,10)))</f>
        <v>0</v>
      </c>
      <c r="W2202" s="6" t="e">
        <f>COUNTIFS(tblTeamSch[Travel Score for Game],10,tblTeamSch[Home],0,#REF!,#REF!)</f>
        <v>#REF!</v>
      </c>
      <c r="X2202" s="6" t="str">
        <f>IFERROR(INDEX(tblTeamSch[Overall Travel Score],MATCH(tblTeamSch[[#This Row],[Opponent]],tblTeamSch[Team],0)),"")</f>
        <v/>
      </c>
      <c r="Y2202" s="6" cm="1">
        <f t="array" ref="Y2202">IF(Y2201="Num",1,IF(Y2201="","",IF(Y2201+1&gt;TotalNumRegGames*2,"",Y2201+1)))</f>
        <v>2201</v>
      </c>
    </row>
    <row r="2203" spans="1:25" ht="13.35" customHeight="1" x14ac:dyDescent="0.3">
      <c r="A2203" s="6" cm="1">
        <f t="array" ref="A2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853</v>
      </c>
      <c r="B2203" s="6" cm="1">
        <f t="array" ref="B22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3" s="6">
        <f>IFERROR(INDEX([1]!tblSchedule[Week Game Scheduled],MATCH(tblTeamSch[[#This Row],[Game Num]],[1]!tblSchedule[GameNum],0)),"")</f>
        <v>10</v>
      </c>
      <c r="D2203" s="6">
        <f>IFERROR(INDEX([1]!tblSchedule[Round],MATCH(tblTeamSch[[#This Row],[Game Num]],[1]!tblSchedule[GameNum],0)),"")</f>
        <v>7</v>
      </c>
      <c r="E2203" s="6">
        <f>IFERROR(INDEX([1]!tblSchedule[Rnd Sch],MATCH(tblTeamSch[[#This Row],[Game Num]],[1]!tblSchedule[GameNum],0)),"")</f>
        <v>7</v>
      </c>
      <c r="F2203" s="6" t="str">
        <f>IFERROR(INDEX([1]!tblSchedule[DLC],MATCH(tblTeamSch[[#This Row],[Game Num]],[1]!tblSchedule[GameNum],0)),"")</f>
        <v>8G2</v>
      </c>
      <c r="G2203" s="7" t="str">
        <f>IFERROR(INDEX([1]!tblSchedule[Facility],MATCH(tblTeamSch[[#This Row],[Game Num]],[1]!tblSchedule[GameNum],0)),"")</f>
        <v>Saint Andrew Academy Gym</v>
      </c>
      <c r="H2203" s="8">
        <f>IFERROR(INDEX([1]!tblSchedule[Game Date],MATCH(tblTeamSch[[#This Row],[Game Num]],[1]!tblSchedule[GameNum],0)),"")</f>
        <v>46054</v>
      </c>
      <c r="I2203" s="9">
        <f>IFERROR(INDEX([1]!tblSchedule[Game Time],MATCH(tblTeamSch[[#This Row],[Game Num]],[1]!tblSchedule[GameNum],0)),"")</f>
        <v>0.54166666666666663</v>
      </c>
      <c r="J2203" s="10" t="str">
        <f>IFERROR(INDEX([1]!tblTeams[Organization],MATCH(tblTeamSch[[#This Row],[Team]],[1]!tblTeams[Team],0)),"")</f>
        <v>St. Paul</v>
      </c>
      <c r="K2203" s="10" t="str">
        <f>IFERROR(INDEX([1]!tblOrg[Abbr],MATCH(tblTeamSch[[#This Row],[Org]],[1]!tblOrg[Organization],0)),"")</f>
        <v>Paul</v>
      </c>
      <c r="L2203" s="10" t="str">
        <f>IFERROR(INDEX(IF(tblTeamSch[[#This Row],[1vs2]]=1,[1]!tblSchedule[Team 1 Name],[1]!tblSchedule[Team 2 Name]),MATCH(tblTeamSch[[#This Row],[Game Num]],[1]!tblSchedule[GameNum],0)),"")</f>
        <v>St. Paul BB 8G#2</v>
      </c>
      <c r="M2203" s="10" t="str">
        <f>IFERROR(INDEX(IF(tblTeamSch[[#This Row],[1vs2]]=1,[1]!tblSchedule[Team 2 Name],[1]!tblSchedule[Team 1 Name]),MATCH(tblTeamSch[[#This Row],[Game Num]],[1]!tblSchedule[GameNum],0)),"")</f>
        <v>Holy Spirit GBB 8#2</v>
      </c>
      <c r="N2203" s="6"/>
      <c r="O2203" s="6"/>
      <c r="P2203" s="6"/>
      <c r="Q2203" s="6">
        <f>INDEX([1]!tblSchedule[Home Game],MATCH(tblTeamSch[[#This Row],[Game Num]],[1]!tblSchedule[GameNum],0))</f>
        <v>0</v>
      </c>
      <c r="R2203" s="7" t="e">
        <f>IF(COUNTIFS(tblTeamSch[Team],tblTeamSch[[#This Row],[Team]],#REF!,1)&gt;1,"Y","")</f>
        <v>#REF!</v>
      </c>
      <c r="S2203" s="6">
        <f>INDEX([1]!tblLoc[Score],MATCH(INDEX([1]!tblOrg[Loc],MATCH(tblTeamSch[[#This Row],[Org]],[1]!tblOrg[Organization],0)),[1]!tblLoc[Loc],0))</f>
        <v>10</v>
      </c>
      <c r="T2203" s="6" t="e">
        <f>INDEX([1]!tblLoc[Score],MATCH(INDEX([1]!tblOrg[Loc],MATCH(#REF!,[1]!tblOrg[Abbr],0)),[1]!tblLoc[Loc],0))</f>
        <v>#REF!</v>
      </c>
      <c r="U2203" s="6">
        <f>IFERROR(INDEX([1]!tblLoc[Score],MATCH(INDEX([1]!tblOrg[Loc],MATCH(INDEX(FacList,MATCH(tblTeamSch[[#This Row],[Facility]],INDEX(FacList,,1),0),3),[1]!tblOrg[Org Num],0)),[1]!tblLoc[Loc],0)),"")</f>
        <v>10</v>
      </c>
      <c r="V2203" s="6">
        <f>IF(OR(tblTeamSch[[#This Row],[Court]]="",tblTeamSch[[#This Row],[Home]]&gt;0),0,IF(tblTeamSch[[#This Row],[Court]]&lt;10,0,IF(tblTeamSch[[#This Row],[Home Court]]=10,0,10)))</f>
        <v>0</v>
      </c>
      <c r="W2203" s="6" t="e">
        <f>COUNTIFS(tblTeamSch[Travel Score for Game],10,tblTeamSch[Home],0,#REF!,#REF!)</f>
        <v>#REF!</v>
      </c>
      <c r="X2203" s="6" t="str">
        <f>IFERROR(INDEX(tblTeamSch[Overall Travel Score],MATCH(tblTeamSch[[#This Row],[Opponent]],tblTeamSch[Team],0)),"")</f>
        <v/>
      </c>
      <c r="Y2203" s="6" cm="1">
        <f t="array" ref="Y2203">IF(Y2202="Num",1,IF(Y2202="","",IF(Y2202+1&gt;TotalNumRegGames*2,"",Y2202+1)))</f>
        <v>2202</v>
      </c>
    </row>
    <row r="2204" spans="1:25" ht="13.35" customHeight="1" x14ac:dyDescent="0.3">
      <c r="A2204" s="6" cm="1">
        <f t="array" ref="A2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456</v>
      </c>
      <c r="B2204" s="6" cm="1">
        <f t="array" ref="B22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4" s="6">
        <f>IFERROR(INDEX([1]!tblSchedule[Week Game Scheduled],MATCH(tblTeamSch[[#This Row],[Game Num]],[1]!tblSchedule[GameNum],0)),"")</f>
        <v>49</v>
      </c>
      <c r="D2204" s="6">
        <f>IFERROR(INDEX([1]!tblSchedule[Round],MATCH(tblTeamSch[[#This Row],[Game Num]],[1]!tblSchedule[GameNum],0)),"")</f>
        <v>1</v>
      </c>
      <c r="E2204" s="6">
        <f>IFERROR(INDEX([1]!tblSchedule[Rnd Sch],MATCH(tblTeamSch[[#This Row],[Game Num]],[1]!tblSchedule[GameNum],0)),"")</f>
        <v>1</v>
      </c>
      <c r="F2204" s="6" t="str">
        <f>IFERROR(INDEX([1]!tblSchedule[DLC],MATCH(tblTeamSch[[#This Row],[Game Num]],[1]!tblSchedule[GameNum],0)),"")</f>
        <v>4B1AA</v>
      </c>
      <c r="G2204" s="7" t="str">
        <f>IFERROR(INDEX([1]!tblSchedule[Facility],MATCH(tblTeamSch[[#This Row],[Game Num]],[1]!tblSchedule[GameNum],0)),"")</f>
        <v>St. Patrick's Celtic Center</v>
      </c>
      <c r="H2204" s="8">
        <f>IFERROR(INDEX([1]!tblSchedule[Game Date],MATCH(tblTeamSch[[#This Row],[Game Num]],[1]!tblSchedule[GameNum],0)),"")</f>
        <v>45997</v>
      </c>
      <c r="I2204" s="9">
        <f>IFERROR(INDEX([1]!tblSchedule[Game Time],MATCH(tblTeamSch[[#This Row],[Game Num]],[1]!tblSchedule[GameNum],0)),"")</f>
        <v>0.54166666666666663</v>
      </c>
      <c r="J2204" s="10" t="str">
        <f>IFERROR(INDEX([1]!tblTeams[Organization],MATCH(tblTeamSch[[#This Row],[Team]],[1]!tblTeams[Team],0)),"")</f>
        <v>St. Raphael</v>
      </c>
      <c r="K2204" s="10" t="str">
        <f>IFERROR(INDEX([1]!tblOrg[Abbr],MATCH(tblTeamSch[[#This Row],[Org]],[1]!tblOrg[Organization],0)),"")</f>
        <v>Raph</v>
      </c>
      <c r="L2204" s="10" t="str">
        <f>IFERROR(INDEX(IF(tblTeamSch[[#This Row],[1vs2]]=1,[1]!tblSchedule[Team 1 Name],[1]!tblSchedule[Team 2 Name]),MATCH(tblTeamSch[[#This Row],[Game Num]],[1]!tblSchedule[GameNum],0)),"")</f>
        <v>St. Raphael BB 4B #1</v>
      </c>
      <c r="M2204" s="10" t="str">
        <f>IFERROR(INDEX(IF(tblTeamSch[[#This Row],[1vs2]]=1,[1]!tblSchedule[Team 2 Name],[1]!tblSchedule[Team 1 Name]),MATCH(tblTeamSch[[#This Row],[Game Num]],[1]!tblSchedule[GameNum],0)),"")</f>
        <v>St Patrick BB 4Boys #1</v>
      </c>
      <c r="N2204" s="6" t="str" cm="1">
        <f t="array" ref="N220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04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04" s="6" t="str">
        <f>IFERROR(INDEX(#REF!,MATCH(tblTeamSch[[#This Row],[Team]],[1]!tblTeams[Team],0)),"")</f>
        <v/>
      </c>
      <c r="Q2204" s="6">
        <f>INDEX([1]!tblSchedule[Home Game],MATCH(tblTeamSch[[#This Row],[Game Num]],[1]!tblSchedule[GameNum],0))</f>
        <v>1</v>
      </c>
      <c r="R2204" s="7" t="e">
        <f>IF(COUNTIFS(tblTeamSch[Team],tblTeamSch[[#This Row],[Team]],#REF!,1)&gt;1,"Y","")</f>
        <v>#REF!</v>
      </c>
      <c r="S2204" s="6">
        <f>INDEX([1]!tblLoc[Score],MATCH(INDEX([1]!tblOrg[Loc],MATCH(tblTeamSch[[#This Row],[Org]],[1]!tblOrg[Organization],0)),[1]!tblLoc[Loc],0))</f>
        <v>0</v>
      </c>
      <c r="T2204" s="6" t="e">
        <f>INDEX([1]!tblLoc[Score],MATCH(INDEX([1]!tblOrg[Loc],MATCH(#REF!,[1]!tblOrg[Abbr],0)),[1]!tblLoc[Loc],0))</f>
        <v>#REF!</v>
      </c>
      <c r="U2204" s="6">
        <f>IFERROR(INDEX([1]!tblLoc[Score],MATCH(INDEX([1]!tblOrg[Loc],MATCH(INDEX(FacList,MATCH(tblTeamSch[[#This Row],[Facility]],INDEX(FacList,,1),0),3),[1]!tblOrg[Org Num],0)),[1]!tblLoc[Loc],0)),"")</f>
        <v>4</v>
      </c>
      <c r="V2204" s="6">
        <f>IF(OR(tblTeamSch[[#This Row],[Court]]="",tblTeamSch[[#This Row],[Home]]&gt;0),0,IF(tblTeamSch[[#This Row],[Court]]&lt;10,0,IF(tblTeamSch[[#This Row],[Home Court]]=10,0,10)))</f>
        <v>0</v>
      </c>
      <c r="W2204" s="6" t="e">
        <f>COUNTIFS(tblTeamSch[Travel Score for Game],10,tblTeamSch[Home],0,#REF!,#REF!)</f>
        <v>#REF!</v>
      </c>
      <c r="X2204" s="6" t="str">
        <f>IFERROR(INDEX(tblTeamSch[Overall Travel Score],MATCH(tblTeamSch[[#This Row],[Opponent]],tblTeamSch[Team],0)),"")</f>
        <v/>
      </c>
      <c r="Y2204" s="6" cm="1">
        <f t="array" ref="Y2204">IF(Y2203="Num",1,IF(Y2203="","",IF(Y2203+1&gt;TotalNumRegGames*2,"",Y2203+1)))</f>
        <v>2203</v>
      </c>
    </row>
    <row r="2205" spans="1:25" ht="13.35" customHeight="1" x14ac:dyDescent="0.3">
      <c r="A2205" s="6" cm="1">
        <f t="array" ref="A2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462</v>
      </c>
      <c r="B2205" s="6" cm="1">
        <f t="array" ref="B22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05" s="6">
        <f>IFERROR(INDEX([1]!tblSchedule[Week Game Scheduled],MATCH(tblTeamSch[[#This Row],[Game Num]],[1]!tblSchedule[GameNum],0)),"")</f>
        <v>50</v>
      </c>
      <c r="D2205" s="6">
        <f>IFERROR(INDEX([1]!tblSchedule[Round],MATCH(tblTeamSch[[#This Row],[Game Num]],[1]!tblSchedule[GameNum],0)),"")</f>
        <v>2</v>
      </c>
      <c r="E2205" s="6">
        <f>IFERROR(INDEX([1]!tblSchedule[Rnd Sch],MATCH(tblTeamSch[[#This Row],[Game Num]],[1]!tblSchedule[GameNum],0)),"")</f>
        <v>2</v>
      </c>
      <c r="F2205" s="6" t="str">
        <f>IFERROR(INDEX([1]!tblSchedule[DLC],MATCH(tblTeamSch[[#This Row],[Game Num]],[1]!tblSchedule[GameNum],0)),"")</f>
        <v>4B1AA</v>
      </c>
      <c r="G2205" s="7" t="str">
        <f>IFERROR(INDEX([1]!tblSchedule[Facility],MATCH(tblTeamSch[[#This Row],[Game Num]],[1]!tblSchedule[GameNum],0)),"")</f>
        <v>Holy Spirit Gym</v>
      </c>
      <c r="H2205" s="8">
        <f>IFERROR(INDEX([1]!tblSchedule[Game Date],MATCH(tblTeamSch[[#This Row],[Game Num]],[1]!tblSchedule[GameNum],0)),"")</f>
        <v>46004</v>
      </c>
      <c r="I2205" s="9">
        <f>IFERROR(INDEX([1]!tblSchedule[Game Time],MATCH(tblTeamSch[[#This Row],[Game Num]],[1]!tblSchedule[GameNum],0)),"")</f>
        <v>0.5</v>
      </c>
      <c r="J2205" s="10" t="str">
        <f>IFERROR(INDEX([1]!tblTeams[Organization],MATCH(tblTeamSch[[#This Row],[Team]],[1]!tblTeams[Team],0)),"")</f>
        <v>St. Raphael</v>
      </c>
      <c r="K2205" s="10" t="str">
        <f>IFERROR(INDEX([1]!tblOrg[Abbr],MATCH(tblTeamSch[[#This Row],[Org]],[1]!tblOrg[Organization],0)),"")</f>
        <v>Raph</v>
      </c>
      <c r="L2205" s="10" t="str">
        <f>IFERROR(INDEX(IF(tblTeamSch[[#This Row],[1vs2]]=1,[1]!tblSchedule[Team 1 Name],[1]!tblSchedule[Team 2 Name]),MATCH(tblTeamSch[[#This Row],[Game Num]],[1]!tblSchedule[GameNum],0)),"")</f>
        <v>St. Raphael BB 4B #1</v>
      </c>
      <c r="M2205" s="10" t="str">
        <f>IFERROR(INDEX(IF(tblTeamSch[[#This Row],[1vs2]]=1,[1]!tblSchedule[Team 2 Name],[1]!tblSchedule[Team 1 Name]),MATCH(tblTeamSch[[#This Row],[Game Num]],[1]!tblSchedule[GameNum],0)),"")</f>
        <v>Holy Spirit BBB 4#1</v>
      </c>
      <c r="N2205" s="6" t="str" cm="1">
        <f t="array" ref="N220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05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05" s="6" t="str">
        <f>IFERROR(INDEX(#REF!,MATCH(tblTeamSch[[#This Row],[Team]],[1]!tblTeams[Team],0)),"")</f>
        <v/>
      </c>
      <c r="Q2205" s="6">
        <f>INDEX([1]!tblSchedule[Home Game],MATCH(tblTeamSch[[#This Row],[Game Num]],[1]!tblSchedule[GameNum],0))</f>
        <v>1</v>
      </c>
      <c r="R2205" s="7" t="e">
        <f>IF(COUNTIFS(tblTeamSch[Team],tblTeamSch[[#This Row],[Team]],#REF!,1)&gt;1,"Y","")</f>
        <v>#REF!</v>
      </c>
      <c r="S2205" s="6">
        <f>INDEX([1]!tblLoc[Score],MATCH(INDEX([1]!tblOrg[Loc],MATCH(tblTeamSch[[#This Row],[Org]],[1]!tblOrg[Organization],0)),[1]!tblLoc[Loc],0))</f>
        <v>0</v>
      </c>
      <c r="T2205" s="6" t="e">
        <f>INDEX([1]!tblLoc[Score],MATCH(INDEX([1]!tblOrg[Loc],MATCH(#REF!,[1]!tblOrg[Abbr],0)),[1]!tblLoc[Loc],0))</f>
        <v>#REF!</v>
      </c>
      <c r="U2205" s="6">
        <f>IFERROR(INDEX([1]!tblLoc[Score],MATCH(INDEX([1]!tblOrg[Loc],MATCH(INDEX(FacList,MATCH(tblTeamSch[[#This Row],[Facility]],INDEX(FacList,,1),0),3),[1]!tblOrg[Org Num],0)),[1]!tblLoc[Loc],0)),"")</f>
        <v>0</v>
      </c>
      <c r="V2205" s="6">
        <f>IF(OR(tblTeamSch[[#This Row],[Court]]="",tblTeamSch[[#This Row],[Home]]&gt;0),0,IF(tblTeamSch[[#This Row],[Court]]&lt;10,0,IF(tblTeamSch[[#This Row],[Home Court]]=10,0,10)))</f>
        <v>0</v>
      </c>
      <c r="W2205" s="6" t="e">
        <f>COUNTIFS(tblTeamSch[Travel Score for Game],10,tblTeamSch[Home],0,#REF!,#REF!)</f>
        <v>#REF!</v>
      </c>
      <c r="X2205" s="6" t="str">
        <f>IFERROR(INDEX(tblTeamSch[Overall Travel Score],MATCH(tblTeamSch[[#This Row],[Opponent]],tblTeamSch[Team],0)),"")</f>
        <v/>
      </c>
      <c r="Y2205" s="6" cm="1">
        <f t="array" ref="Y2205">IF(Y2204="Num",1,IF(Y2204="","",IF(Y2204+1&gt;TotalNumRegGames*2,"",Y2204+1)))</f>
        <v>2204</v>
      </c>
    </row>
    <row r="2206" spans="1:25" ht="13.35" customHeight="1" x14ac:dyDescent="0.3">
      <c r="A2206" s="6" cm="1">
        <f t="array" ref="A2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468</v>
      </c>
      <c r="B2206" s="6" cm="1">
        <f t="array" ref="B22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6" s="6">
        <f>IFERROR(INDEX([1]!tblSchedule[Week Game Scheduled],MATCH(tblTeamSch[[#This Row],[Game Num]],[1]!tblSchedule[GameNum],0)),"")</f>
        <v>5</v>
      </c>
      <c r="D2206" s="6">
        <f>IFERROR(INDEX([1]!tblSchedule[Round],MATCH(tblTeamSch[[#This Row],[Game Num]],[1]!tblSchedule[GameNum],0)),"")</f>
        <v>3</v>
      </c>
      <c r="E2206" s="6">
        <f>IFERROR(INDEX([1]!tblSchedule[Rnd Sch],MATCH(tblTeamSch[[#This Row],[Game Num]],[1]!tblSchedule[GameNum],0)),"")</f>
        <v>3</v>
      </c>
      <c r="F2206" s="6" t="str">
        <f>IFERROR(INDEX([1]!tblSchedule[DLC],MATCH(tblTeamSch[[#This Row],[Game Num]],[1]!tblSchedule[GameNum],0)),"")</f>
        <v>4B1AA</v>
      </c>
      <c r="G2206" s="7" t="str">
        <f>IFERROR(INDEX([1]!tblSchedule[Facility],MATCH(tblTeamSch[[#This Row],[Game Num]],[1]!tblSchedule[GameNum],0)),"")</f>
        <v>ST. RAPHAEL GYMNASIUM</v>
      </c>
      <c r="H2206" s="8">
        <f>IFERROR(INDEX([1]!tblSchedule[Game Date],MATCH(tblTeamSch[[#This Row],[Game Num]],[1]!tblSchedule[GameNum],0)),"")</f>
        <v>46025</v>
      </c>
      <c r="I2206" s="9">
        <f>IFERROR(INDEX([1]!tblSchedule[Game Time],MATCH(tblTeamSch[[#This Row],[Game Num]],[1]!tblSchedule[GameNum],0)),"")</f>
        <v>0.375</v>
      </c>
      <c r="J2206" s="10" t="str">
        <f>IFERROR(INDEX([1]!tblTeams[Organization],MATCH(tblTeamSch[[#This Row],[Team]],[1]!tblTeams[Team],0)),"")</f>
        <v>St. Raphael</v>
      </c>
      <c r="K2206" s="10" t="str">
        <f>IFERROR(INDEX([1]!tblOrg[Abbr],MATCH(tblTeamSch[[#This Row],[Org]],[1]!tblOrg[Organization],0)),"")</f>
        <v>Raph</v>
      </c>
      <c r="L2206" s="10" t="str">
        <f>IFERROR(INDEX(IF(tblTeamSch[[#This Row],[1vs2]]=1,[1]!tblSchedule[Team 1 Name],[1]!tblSchedule[Team 2 Name]),MATCH(tblTeamSch[[#This Row],[Game Num]],[1]!tblSchedule[GameNum],0)),"")</f>
        <v>St. Raphael BB 4B #1</v>
      </c>
      <c r="M2206" s="10" t="str">
        <f>IFERROR(INDEX(IF(tblTeamSch[[#This Row],[1vs2]]=1,[1]!tblSchedule[Team 2 Name],[1]!tblSchedule[Team 1 Name]),MATCH(tblTeamSch[[#This Row],[Game Num]],[1]!tblSchedule[GameNum],0)),"")</f>
        <v>SHMS BB 4B#1</v>
      </c>
      <c r="N2206" s="6" t="str" cm="1">
        <f t="array" ref="N220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06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06" s="6" t="str">
        <f>IFERROR(INDEX(#REF!,MATCH(tblTeamSch[[#This Row],[Team]],[1]!tblTeams[Team],0)),"")</f>
        <v/>
      </c>
      <c r="Q2206" s="6">
        <f>INDEX([1]!tblSchedule[Home Game],MATCH(tblTeamSch[[#This Row],[Game Num]],[1]!tblSchedule[GameNum],0))</f>
        <v>1</v>
      </c>
      <c r="R2206" s="7" t="e">
        <f>IF(COUNTIFS(tblTeamSch[Team],tblTeamSch[[#This Row],[Team]],#REF!,1)&gt;1,"Y","")</f>
        <v>#REF!</v>
      </c>
      <c r="S2206" s="6">
        <f>INDEX([1]!tblLoc[Score],MATCH(INDEX([1]!tblOrg[Loc],MATCH(tblTeamSch[[#This Row],[Org]],[1]!tblOrg[Organization],0)),[1]!tblLoc[Loc],0))</f>
        <v>0</v>
      </c>
      <c r="T2206" s="6" t="e">
        <f>INDEX([1]!tblLoc[Score],MATCH(INDEX([1]!tblOrg[Loc],MATCH(#REF!,[1]!tblOrg[Abbr],0)),[1]!tblLoc[Loc],0))</f>
        <v>#REF!</v>
      </c>
      <c r="U2206" s="6">
        <f>IFERROR(INDEX([1]!tblLoc[Score],MATCH(INDEX([1]!tblOrg[Loc],MATCH(INDEX(FacList,MATCH(tblTeamSch[[#This Row],[Facility]],INDEX(FacList,,1),0),3),[1]!tblOrg[Org Num],0)),[1]!tblLoc[Loc],0)),"")</f>
        <v>0</v>
      </c>
      <c r="V2206" s="6">
        <f>IF(OR(tblTeamSch[[#This Row],[Court]]="",tblTeamSch[[#This Row],[Home]]&gt;0),0,IF(tblTeamSch[[#This Row],[Court]]&lt;10,0,IF(tblTeamSch[[#This Row],[Home Court]]=10,0,10)))</f>
        <v>0</v>
      </c>
      <c r="W2206" s="6" t="e">
        <f>COUNTIFS(tblTeamSch[Travel Score for Game],10,tblTeamSch[Home],0,#REF!,#REF!)</f>
        <v>#REF!</v>
      </c>
      <c r="X2206" s="6" t="str">
        <f>IFERROR(INDEX(tblTeamSch[Overall Travel Score],MATCH(tblTeamSch[[#This Row],[Opponent]],tblTeamSch[Team],0)),"")</f>
        <v/>
      </c>
      <c r="Y2206" s="6" cm="1">
        <f t="array" ref="Y2206">IF(Y2205="Num",1,IF(Y2205="","",IF(Y2205+1&gt;TotalNumRegGames*2,"",Y2205+1)))</f>
        <v>2205</v>
      </c>
    </row>
    <row r="2207" spans="1:25" ht="13.35" customHeight="1" x14ac:dyDescent="0.3">
      <c r="A2207" s="6" cm="1">
        <f t="array" ref="A2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474</v>
      </c>
      <c r="B2207" s="6" cm="1">
        <f t="array" ref="B22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07" s="6">
        <f>IFERROR(INDEX([1]!tblSchedule[Week Game Scheduled],MATCH(tblTeamSch[[#This Row],[Game Num]],[1]!tblSchedule[GameNum],0)),"")</f>
        <v>6</v>
      </c>
      <c r="D2207" s="6">
        <f>IFERROR(INDEX([1]!tblSchedule[Round],MATCH(tblTeamSch[[#This Row],[Game Num]],[1]!tblSchedule[GameNum],0)),"")</f>
        <v>4</v>
      </c>
      <c r="E2207" s="6">
        <f>IFERROR(INDEX([1]!tblSchedule[Rnd Sch],MATCH(tblTeamSch[[#This Row],[Game Num]],[1]!tblSchedule[GameNum],0)),"")</f>
        <v>4</v>
      </c>
      <c r="F2207" s="6" t="str">
        <f>IFERROR(INDEX([1]!tblSchedule[DLC],MATCH(tblTeamSch[[#This Row],[Game Num]],[1]!tblSchedule[GameNum],0)),"")</f>
        <v>4B1AA</v>
      </c>
      <c r="G2207" s="7" t="str">
        <f>IFERROR(INDEX([1]!tblSchedule[Facility],MATCH(tblTeamSch[[#This Row],[Game Num]],[1]!tblSchedule[GameNum],0)),"")</f>
        <v>ST. RAPHAEL GYMNASIUM</v>
      </c>
      <c r="H2207" s="8">
        <f>IFERROR(INDEX([1]!tblSchedule[Game Date],MATCH(tblTeamSch[[#This Row],[Game Num]],[1]!tblSchedule[GameNum],0)),"")</f>
        <v>46032</v>
      </c>
      <c r="I2207" s="9">
        <f>IFERROR(INDEX([1]!tblSchedule[Game Time],MATCH(tblTeamSch[[#This Row],[Game Num]],[1]!tblSchedule[GameNum],0)),"")</f>
        <v>0.5</v>
      </c>
      <c r="J2207" s="10" t="str">
        <f>IFERROR(INDEX([1]!tblTeams[Organization],MATCH(tblTeamSch[[#This Row],[Team]],[1]!tblTeams[Team],0)),"")</f>
        <v>St. Raphael</v>
      </c>
      <c r="K2207" s="10" t="str">
        <f>IFERROR(INDEX([1]!tblOrg[Abbr],MATCH(tblTeamSch[[#This Row],[Org]],[1]!tblOrg[Organization],0)),"")</f>
        <v>Raph</v>
      </c>
      <c r="L2207" s="10" t="str">
        <f>IFERROR(INDEX(IF(tblTeamSch[[#This Row],[1vs2]]=1,[1]!tblSchedule[Team 1 Name],[1]!tblSchedule[Team 2 Name]),MATCH(tblTeamSch[[#This Row],[Game Num]],[1]!tblSchedule[GameNum],0)),"")</f>
        <v>St. Raphael BB 4B #1</v>
      </c>
      <c r="M2207" s="10" t="str">
        <f>IFERROR(INDEX(IF(tblTeamSch[[#This Row],[1vs2]]=1,[1]!tblSchedule[Team 2 Name],[1]!tblSchedule[Team 1 Name]),MATCH(tblTeamSch[[#This Row],[Game Num]],[1]!tblSchedule[GameNum],0)),"")</f>
        <v>St. Mary BB 4B - Green</v>
      </c>
      <c r="N2207" s="6" t="str" cm="1">
        <f t="array" ref="N220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07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07" s="6" t="str">
        <f>IFERROR(INDEX(#REF!,MATCH(tblTeamSch[[#This Row],[Team]],[1]!tblTeams[Team],0)),"")</f>
        <v/>
      </c>
      <c r="Q2207" s="6">
        <f>INDEX([1]!tblSchedule[Home Game],MATCH(tblTeamSch[[#This Row],[Game Num]],[1]!tblSchedule[GameNum],0))</f>
        <v>1</v>
      </c>
      <c r="R2207" s="7" t="e">
        <f>IF(COUNTIFS(tblTeamSch[Team],tblTeamSch[[#This Row],[Team]],#REF!,1)&gt;1,"Y","")</f>
        <v>#REF!</v>
      </c>
      <c r="S2207" s="6">
        <f>INDEX([1]!tblLoc[Score],MATCH(INDEX([1]!tblOrg[Loc],MATCH(tblTeamSch[[#This Row],[Org]],[1]!tblOrg[Organization],0)),[1]!tblLoc[Loc],0))</f>
        <v>0</v>
      </c>
      <c r="T2207" s="6" t="e">
        <f>INDEX([1]!tblLoc[Score],MATCH(INDEX([1]!tblOrg[Loc],MATCH(#REF!,[1]!tblOrg[Abbr],0)),[1]!tblLoc[Loc],0))</f>
        <v>#REF!</v>
      </c>
      <c r="U2207" s="6">
        <f>IFERROR(INDEX([1]!tblLoc[Score],MATCH(INDEX([1]!tblOrg[Loc],MATCH(INDEX(FacList,MATCH(tblTeamSch[[#This Row],[Facility]],INDEX(FacList,,1),0),3),[1]!tblOrg[Org Num],0)),[1]!tblLoc[Loc],0)),"")</f>
        <v>0</v>
      </c>
      <c r="V2207" s="6">
        <f>IF(OR(tblTeamSch[[#This Row],[Court]]="",tblTeamSch[[#This Row],[Home]]&gt;0),0,IF(tblTeamSch[[#This Row],[Court]]&lt;10,0,IF(tblTeamSch[[#This Row],[Home Court]]=10,0,10)))</f>
        <v>0</v>
      </c>
      <c r="W2207" s="6" t="e">
        <f>COUNTIFS(tblTeamSch[Travel Score for Game],10,tblTeamSch[Home],0,#REF!,#REF!)</f>
        <v>#REF!</v>
      </c>
      <c r="X2207" s="6" t="str">
        <f>IFERROR(INDEX(tblTeamSch[Overall Travel Score],MATCH(tblTeamSch[[#This Row],[Opponent]],tblTeamSch[Team],0)),"")</f>
        <v/>
      </c>
      <c r="Y2207" s="6" cm="1">
        <f t="array" ref="Y2207">IF(Y2206="Num",1,IF(Y2206="","",IF(Y2206+1&gt;TotalNumRegGames*2,"",Y2206+1)))</f>
        <v>2206</v>
      </c>
    </row>
    <row r="2208" spans="1:25" ht="13.35" customHeight="1" x14ac:dyDescent="0.3">
      <c r="A2208" s="6" cm="1">
        <f t="array" ref="A2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482</v>
      </c>
      <c r="B2208" s="6" cm="1">
        <f t="array" ref="B22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08" s="6">
        <f>IFERROR(INDEX([1]!tblSchedule[Week Game Scheduled],MATCH(tblTeamSch[[#This Row],[Game Num]],[1]!tblSchedule[GameNum],0)),"")</f>
        <v>7</v>
      </c>
      <c r="D2208" s="6">
        <f>IFERROR(INDEX([1]!tblSchedule[Round],MATCH(tblTeamSch[[#This Row],[Game Num]],[1]!tblSchedule[GameNum],0)),"")</f>
        <v>5</v>
      </c>
      <c r="E2208" s="6">
        <f>IFERROR(INDEX([1]!tblSchedule[Rnd Sch],MATCH(tblTeamSch[[#This Row],[Game Num]],[1]!tblSchedule[GameNum],0)),"")</f>
        <v>5</v>
      </c>
      <c r="F2208" s="6" t="str">
        <f>IFERROR(INDEX([1]!tblSchedule[DLC],MATCH(tblTeamSch[[#This Row],[Game Num]],[1]!tblSchedule[GameNum],0)),"")</f>
        <v>4B1AA</v>
      </c>
      <c r="G2208" s="7" t="str">
        <f>IFERROR(INDEX([1]!tblSchedule[Facility],MATCH(tblTeamSch[[#This Row],[Game Num]],[1]!tblSchedule[GameNum],0)),"")</f>
        <v>St. Margaret Mary PAC (smaller gym)</v>
      </c>
      <c r="H2208" s="8">
        <f>IFERROR(INDEX([1]!tblSchedule[Game Date],MATCH(tblTeamSch[[#This Row],[Game Num]],[1]!tblSchedule[GameNum],0)),"")</f>
        <v>46039</v>
      </c>
      <c r="I2208" s="9">
        <f>IFERROR(INDEX([1]!tblSchedule[Game Time],MATCH(tblTeamSch[[#This Row],[Game Num]],[1]!tblSchedule[GameNum],0)),"")</f>
        <v>0.39583333333333331</v>
      </c>
      <c r="J2208" s="10" t="str">
        <f>IFERROR(INDEX([1]!tblTeams[Organization],MATCH(tblTeamSch[[#This Row],[Team]],[1]!tblTeams[Team],0)),"")</f>
        <v>St. Raphael</v>
      </c>
      <c r="K2208" s="10" t="str">
        <f>IFERROR(INDEX([1]!tblOrg[Abbr],MATCH(tblTeamSch[[#This Row],[Org]],[1]!tblOrg[Organization],0)),"")</f>
        <v>Raph</v>
      </c>
      <c r="L2208" s="10" t="str">
        <f>IFERROR(INDEX(IF(tblTeamSch[[#This Row],[1vs2]]=1,[1]!tblSchedule[Team 1 Name],[1]!tblSchedule[Team 2 Name]),MATCH(tblTeamSch[[#This Row],[Game Num]],[1]!tblSchedule[GameNum],0)),"")</f>
        <v>St. Raphael BB 4B #1</v>
      </c>
      <c r="M2208" s="10" t="str">
        <f>IFERROR(INDEX(IF(tblTeamSch[[#This Row],[1vs2]]=1,[1]!tblSchedule[Team 2 Name],[1]!tblSchedule[Team 1 Name]),MATCH(tblTeamSch[[#This Row],[Game Num]],[1]!tblSchedule[GameNum],0)),"")</f>
        <v>St. Margaret Mary BB 4B#1</v>
      </c>
      <c r="N2208" s="6" t="str" cm="1">
        <f t="array" ref="N220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20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208" s="6" t="str">
        <f>IFERROR(INDEX(#REF!,MATCH(tblTeamSch[[#This Row],[Team]],[1]!tblTeams[Team],0)),"")</f>
        <v/>
      </c>
      <c r="Q2208" s="6">
        <f>INDEX([1]!tblSchedule[Home Game],MATCH(tblTeamSch[[#This Row],[Game Num]],[1]!tblSchedule[GameNum],0))</f>
        <v>1</v>
      </c>
      <c r="R2208" s="7" t="e">
        <f>IF(COUNTIFS(tblTeamSch[Team],tblTeamSch[[#This Row],[Team]],#REF!,1)&gt;1,"Y","")</f>
        <v>#REF!</v>
      </c>
      <c r="S2208" s="6">
        <f>INDEX([1]!tblLoc[Score],MATCH(INDEX([1]!tblOrg[Loc],MATCH(tblTeamSch[[#This Row],[Org]],[1]!tblOrg[Organization],0)),[1]!tblLoc[Loc],0))</f>
        <v>0</v>
      </c>
      <c r="T2208" s="6" t="e">
        <f>INDEX([1]!tblLoc[Score],MATCH(INDEX([1]!tblOrg[Loc],MATCH(#REF!,[1]!tblOrg[Abbr],0)),[1]!tblLoc[Loc],0))</f>
        <v>#REF!</v>
      </c>
      <c r="U2208" s="6">
        <f>IFERROR(INDEX([1]!tblLoc[Score],MATCH(INDEX([1]!tblOrg[Loc],MATCH(INDEX(FacList,MATCH(tblTeamSch[[#This Row],[Facility]],INDEX(FacList,,1),0),3),[1]!tblOrg[Org Num],0)),[1]!tblLoc[Loc],0)),"")</f>
        <v>0</v>
      </c>
      <c r="V2208" s="6">
        <f>IF(OR(tblTeamSch[[#This Row],[Court]]="",tblTeamSch[[#This Row],[Home]]&gt;0),0,IF(tblTeamSch[[#This Row],[Court]]&lt;10,0,IF(tblTeamSch[[#This Row],[Home Court]]=10,0,10)))</f>
        <v>0</v>
      </c>
      <c r="W2208" s="6" t="e">
        <f>COUNTIFS(tblTeamSch[Travel Score for Game],10,tblTeamSch[Home],0,#REF!,#REF!)</f>
        <v>#REF!</v>
      </c>
      <c r="X2208" s="6" t="str">
        <f>IFERROR(INDEX(tblTeamSch[Overall Travel Score],MATCH(tblTeamSch[[#This Row],[Opponent]],tblTeamSch[Team],0)),"")</f>
        <v/>
      </c>
      <c r="Y2208" s="6" cm="1">
        <f t="array" ref="Y2208">IF(Y2207="Num",1,IF(Y2207="","",IF(Y2207+1&gt;TotalNumRegGames*2,"",Y2207+1)))</f>
        <v>2207</v>
      </c>
    </row>
    <row r="2209" spans="1:25" ht="13.35" customHeight="1" x14ac:dyDescent="0.3">
      <c r="A2209" s="6" cm="1">
        <f t="array" ref="A2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484</v>
      </c>
      <c r="B2209" s="6" cm="1">
        <f t="array" ref="B22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09" s="6">
        <f>IFERROR(INDEX([1]!tblSchedule[Week Game Scheduled],MATCH(tblTeamSch[[#This Row],[Game Num]],[1]!tblSchedule[GameNum],0)),"")</f>
        <v>8</v>
      </c>
      <c r="D2209" s="6">
        <f>IFERROR(INDEX([1]!tblSchedule[Round],MATCH(tblTeamSch[[#This Row],[Game Num]],[1]!tblSchedule[GameNum],0)),"")</f>
        <v>6</v>
      </c>
      <c r="E2209" s="6">
        <f>IFERROR(INDEX([1]!tblSchedule[Rnd Sch],MATCH(tblTeamSch[[#This Row],[Game Num]],[1]!tblSchedule[GameNum],0)),"")</f>
        <v>6</v>
      </c>
      <c r="F2209" s="6" t="str">
        <f>IFERROR(INDEX([1]!tblSchedule[DLC],MATCH(tblTeamSch[[#This Row],[Game Num]],[1]!tblSchedule[GameNum],0)),"")</f>
        <v>4B1AA</v>
      </c>
      <c r="G2209" s="7" t="str">
        <f>IFERROR(INDEX([1]!tblSchedule[Facility],MATCH(tblTeamSch[[#This Row],[Game Num]],[1]!tblSchedule[GameNum],0)),"")</f>
        <v>St. Gabriel Multi-Purpose Building</v>
      </c>
      <c r="H2209" s="8">
        <f>IFERROR(INDEX([1]!tblSchedule[Game Date],MATCH(tblTeamSch[[#This Row],[Game Num]],[1]!tblSchedule[GameNum],0)),"")</f>
        <v>46046</v>
      </c>
      <c r="I2209" s="9">
        <f>IFERROR(INDEX([1]!tblSchedule[Game Time],MATCH(tblTeamSch[[#This Row],[Game Num]],[1]!tblSchedule[GameNum],0)),"")</f>
        <v>0.5</v>
      </c>
      <c r="J2209" s="10" t="str">
        <f>IFERROR(INDEX([1]!tblTeams[Organization],MATCH(tblTeamSch[[#This Row],[Team]],[1]!tblTeams[Team],0)),"")</f>
        <v>St. Raphael</v>
      </c>
      <c r="K2209" s="10" t="str">
        <f>IFERROR(INDEX([1]!tblOrg[Abbr],MATCH(tblTeamSch[[#This Row],[Org]],[1]!tblOrg[Organization],0)),"")</f>
        <v>Raph</v>
      </c>
      <c r="L2209" s="10" t="str">
        <f>IFERROR(INDEX(IF(tblTeamSch[[#This Row],[1vs2]]=1,[1]!tblSchedule[Team 1 Name],[1]!tblSchedule[Team 2 Name]),MATCH(tblTeamSch[[#This Row],[Game Num]],[1]!tblSchedule[GameNum],0)),"")</f>
        <v>St. Raphael BB 4B #1</v>
      </c>
      <c r="M2209" s="10" t="str">
        <f>IFERROR(INDEX(IF(tblTeamSch[[#This Row],[1vs2]]=1,[1]!tblSchedule[Team 2 Name],[1]!tblSchedule[Team 1 Name]),MATCH(tblTeamSch[[#This Row],[Game Num]],[1]!tblSchedule[GameNum],0)),"")</f>
        <v>St Gabriel Basketball 3/4 A Boys</v>
      </c>
      <c r="N2209" s="6" t="str" cm="1">
        <f t="array" ref="N220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09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09" s="6" t="str">
        <f>IFERROR(INDEX(#REF!,MATCH(tblTeamSch[[#This Row],[Team]],[1]!tblTeams[Team],0)),"")</f>
        <v/>
      </c>
      <c r="Q2209" s="6">
        <f>INDEX([1]!tblSchedule[Home Game],MATCH(tblTeamSch[[#This Row],[Game Num]],[1]!tblSchedule[GameNum],0))</f>
        <v>1</v>
      </c>
      <c r="R2209" s="7" t="e">
        <f>IF(COUNTIFS(tblTeamSch[Team],tblTeamSch[[#This Row],[Team]],#REF!,1)&gt;1,"Y","")</f>
        <v>#REF!</v>
      </c>
      <c r="S2209" s="6">
        <f>INDEX([1]!tblLoc[Score],MATCH(INDEX([1]!tblOrg[Loc],MATCH(tblTeamSch[[#This Row],[Org]],[1]!tblOrg[Organization],0)),[1]!tblLoc[Loc],0))</f>
        <v>0</v>
      </c>
      <c r="T2209" s="6" t="e">
        <f>INDEX([1]!tblLoc[Score],MATCH(INDEX([1]!tblOrg[Loc],MATCH(#REF!,[1]!tblOrg[Abbr],0)),[1]!tblLoc[Loc],0))</f>
        <v>#REF!</v>
      </c>
      <c r="U2209" s="6">
        <f>IFERROR(INDEX([1]!tblLoc[Score],MATCH(INDEX([1]!tblOrg[Loc],MATCH(INDEX(FacList,MATCH(tblTeamSch[[#This Row],[Facility]],INDEX(FacList,,1),0),3),[1]!tblOrg[Org Num],0)),[1]!tblLoc[Loc],0)),"")</f>
        <v>7</v>
      </c>
      <c r="V2209" s="6">
        <f>IF(OR(tblTeamSch[[#This Row],[Court]]="",tblTeamSch[[#This Row],[Home]]&gt;0),0,IF(tblTeamSch[[#This Row],[Court]]&lt;10,0,IF(tblTeamSch[[#This Row],[Home Court]]=10,0,10)))</f>
        <v>0</v>
      </c>
      <c r="W2209" s="6" t="e">
        <f>COUNTIFS(tblTeamSch[Travel Score for Game],10,tblTeamSch[Home],0,#REF!,#REF!)</f>
        <v>#REF!</v>
      </c>
      <c r="X2209" s="6" t="str">
        <f>IFERROR(INDEX(tblTeamSch[Overall Travel Score],MATCH(tblTeamSch[[#This Row],[Opponent]],tblTeamSch[Team],0)),"")</f>
        <v/>
      </c>
      <c r="Y2209" s="6" cm="1">
        <f t="array" ref="Y2209">IF(Y2208="Num",1,IF(Y2208="","",IF(Y2208+1&gt;TotalNumRegGames*2,"",Y2208+1)))</f>
        <v>2208</v>
      </c>
    </row>
    <row r="2210" spans="1:25" ht="13.35" customHeight="1" x14ac:dyDescent="0.3">
      <c r="A2210" s="6" cm="1">
        <f t="array" ref="A2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494</v>
      </c>
      <c r="B2210" s="6" cm="1">
        <f t="array" ref="B22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0" s="6">
        <f>IFERROR(INDEX([1]!tblSchedule[Week Game Scheduled],MATCH(tblTeamSch[[#This Row],[Game Num]],[1]!tblSchedule[GameNum],0)),"")</f>
        <v>9</v>
      </c>
      <c r="D2210" s="6">
        <f>IFERROR(INDEX([1]!tblSchedule[Round],MATCH(tblTeamSch[[#This Row],[Game Num]],[1]!tblSchedule[GameNum],0)),"")</f>
        <v>7</v>
      </c>
      <c r="E2210" s="6">
        <f>IFERROR(INDEX([1]!tblSchedule[Rnd Sch],MATCH(tblTeamSch[[#This Row],[Game Num]],[1]!tblSchedule[GameNum],0)),"")</f>
        <v>7</v>
      </c>
      <c r="F2210" s="6" t="str">
        <f>IFERROR(INDEX([1]!tblSchedule[DLC],MATCH(tblTeamSch[[#This Row],[Game Num]],[1]!tblSchedule[GameNum],0)),"")</f>
        <v>4B1AA</v>
      </c>
      <c r="G2210" s="7" t="str">
        <f>IFERROR(INDEX([1]!tblSchedule[Facility],MATCH(tblTeamSch[[#This Row],[Game Num]],[1]!tblSchedule[GameNum],0)),"")</f>
        <v>Holy Trinity Parish School</v>
      </c>
      <c r="H2210" s="8">
        <f>IFERROR(INDEX([1]!tblSchedule[Game Date],MATCH(tblTeamSch[[#This Row],[Game Num]],[1]!tblSchedule[GameNum],0)),"")</f>
        <v>46053</v>
      </c>
      <c r="I2210" s="9">
        <f>IFERROR(INDEX([1]!tblSchedule[Game Time],MATCH(tblTeamSch[[#This Row],[Game Num]],[1]!tblSchedule[GameNum],0)),"")</f>
        <v>0.45833333333333331</v>
      </c>
      <c r="J2210" s="10" t="str">
        <f>IFERROR(INDEX([1]!tblTeams[Organization],MATCH(tblTeamSch[[#This Row],[Team]],[1]!tblTeams[Team],0)),"")</f>
        <v>St. Raphael</v>
      </c>
      <c r="K2210" s="10" t="str">
        <f>IFERROR(INDEX([1]!tblOrg[Abbr],MATCH(tblTeamSch[[#This Row],[Org]],[1]!tblOrg[Organization],0)),"")</f>
        <v>Raph</v>
      </c>
      <c r="L2210" s="10" t="str">
        <f>IFERROR(INDEX(IF(tblTeamSch[[#This Row],[1vs2]]=1,[1]!tblSchedule[Team 1 Name],[1]!tblSchedule[Team 2 Name]),MATCH(tblTeamSch[[#This Row],[Game Num]],[1]!tblSchedule[GameNum],0)),"")</f>
        <v>St. Raphael BB 4B #1</v>
      </c>
      <c r="M2210" s="10" t="str">
        <f>IFERROR(INDEX(IF(tblTeamSch[[#This Row],[1vs2]]=1,[1]!tblSchedule[Team 2 Name],[1]!tblSchedule[Team 1 Name]),MATCH(tblTeamSch[[#This Row],[Game Num]],[1]!tblSchedule[GameNum],0)),"")</f>
        <v>Holy Trinity BB 3/4B #1</v>
      </c>
      <c r="N2210" s="6" t="str" cm="1">
        <f t="array" ref="N221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10" s="6">
        <f>IF(tblTeamSch[[#This Row],[Game Num]]="","",COUNTIFS([1]!tblGameSlots[Game Slot Status],"Booked",[1]!tblGameSlots[Organization],tblTeamSch[[#This Row],[Org]],[1]!tblGameSlots[Game Date],tblTeamSch[[#This Row],[Date]]))</f>
        <v>4</v>
      </c>
      <c r="P2210" s="6" t="str">
        <f>IFERROR(INDEX(#REF!,MATCH(tblTeamSch[[#This Row],[Team]],[1]!tblTeams[Team],0)),"")</f>
        <v/>
      </c>
      <c r="Q2210" s="6">
        <f>INDEX([1]!tblSchedule[Home Game],MATCH(tblTeamSch[[#This Row],[Game Num]],[1]!tblSchedule[GameNum],0))</f>
        <v>1</v>
      </c>
      <c r="R2210" s="7" t="e">
        <f>IF(COUNTIFS(tblTeamSch[Team],tblTeamSch[[#This Row],[Team]],#REF!,1)&gt;1,"Y","")</f>
        <v>#REF!</v>
      </c>
      <c r="S2210" s="6">
        <f>INDEX([1]!tblLoc[Score],MATCH(INDEX([1]!tblOrg[Loc],MATCH(tblTeamSch[[#This Row],[Org]],[1]!tblOrg[Organization],0)),[1]!tblLoc[Loc],0))</f>
        <v>0</v>
      </c>
      <c r="T2210" s="6" t="e">
        <f>INDEX([1]!tblLoc[Score],MATCH(INDEX([1]!tblOrg[Loc],MATCH(#REF!,[1]!tblOrg[Abbr],0)),[1]!tblLoc[Loc],0))</f>
        <v>#REF!</v>
      </c>
      <c r="U2210" s="6">
        <f>IFERROR(INDEX([1]!tblLoc[Score],MATCH(INDEX([1]!tblOrg[Loc],MATCH(INDEX(FacList,MATCH(tblTeamSch[[#This Row],[Facility]],INDEX(FacList,,1),0),3),[1]!tblOrg[Org Num],0)),[1]!tblLoc[Loc],0)),"")</f>
        <v>0</v>
      </c>
      <c r="V2210" s="6">
        <f>IF(OR(tblTeamSch[[#This Row],[Court]]="",tblTeamSch[[#This Row],[Home]]&gt;0),0,IF(tblTeamSch[[#This Row],[Court]]&lt;10,0,IF(tblTeamSch[[#This Row],[Home Court]]=10,0,10)))</f>
        <v>0</v>
      </c>
      <c r="W2210" s="6" t="e">
        <f>COUNTIFS(tblTeamSch[Travel Score for Game],10,tblTeamSch[Home],0,#REF!,#REF!)</f>
        <v>#REF!</v>
      </c>
      <c r="X2210" s="6" t="str">
        <f>IFERROR(INDEX(tblTeamSch[Overall Travel Score],MATCH(tblTeamSch[[#This Row],[Opponent]],tblTeamSch[Team],0)),"")</f>
        <v/>
      </c>
      <c r="Y2210" s="6" cm="1">
        <f t="array" ref="Y2210">IF(Y2209="Num",1,IF(Y2209="","",IF(Y2209+1&gt;TotalNumRegGames*2,"",Y2209+1)))</f>
        <v>2209</v>
      </c>
    </row>
    <row r="2211" spans="1:25" ht="13.35" customHeight="1" x14ac:dyDescent="0.3">
      <c r="A2211" s="6" cm="1">
        <f t="array" ref="A2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544</v>
      </c>
      <c r="B2211" s="6" cm="1">
        <f t="array" ref="B22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11" s="6">
        <f>IFERROR(INDEX([1]!tblSchedule[Week Game Scheduled],MATCH(tblTeamSch[[#This Row],[Game Num]],[1]!tblSchedule[GameNum],0)),"")</f>
        <v>49</v>
      </c>
      <c r="D2211" s="6">
        <f>IFERROR(INDEX([1]!tblSchedule[Round],MATCH(tblTeamSch[[#This Row],[Game Num]],[1]!tblSchedule[GameNum],0)),"")</f>
        <v>1</v>
      </c>
      <c r="E2211" s="6">
        <f>IFERROR(INDEX([1]!tblSchedule[Rnd Sch],MATCH(tblTeamSch[[#This Row],[Game Num]],[1]!tblSchedule[GameNum],0)),"")</f>
        <v>1</v>
      </c>
      <c r="F2211" s="6" t="str">
        <f>IFERROR(INDEX([1]!tblSchedule[DLC],MATCH(tblTeamSch[[#This Row],[Game Num]],[1]!tblSchedule[GameNum],0)),"")</f>
        <v>4B2AA</v>
      </c>
      <c r="G2211" s="7" t="str">
        <f>IFERROR(INDEX([1]!tblSchedule[Facility],MATCH(tblTeamSch[[#This Row],[Game Num]],[1]!tblSchedule[GameNum],0)),"")</f>
        <v>ST. RAPHAEL GYMNASIUM</v>
      </c>
      <c r="H2211" s="8">
        <f>IFERROR(INDEX([1]!tblSchedule[Game Date],MATCH(tblTeamSch[[#This Row],[Game Num]],[1]!tblSchedule[GameNum],0)),"")</f>
        <v>45997</v>
      </c>
      <c r="I2211" s="9">
        <f>IFERROR(INDEX([1]!tblSchedule[Game Time],MATCH(tblTeamSch[[#This Row],[Game Num]],[1]!tblSchedule[GameNum],0)),"")</f>
        <v>0.41666666666666669</v>
      </c>
      <c r="J2211" s="10" t="str">
        <f>IFERROR(INDEX([1]!tblTeams[Organization],MATCH(tblTeamSch[[#This Row],[Team]],[1]!tblTeams[Team],0)),"")</f>
        <v>St. Raphael</v>
      </c>
      <c r="K2211" s="10" t="str">
        <f>IFERROR(INDEX([1]!tblOrg[Abbr],MATCH(tblTeamSch[[#This Row],[Org]],[1]!tblOrg[Organization],0)),"")</f>
        <v>Raph</v>
      </c>
      <c r="L2211" s="10" t="str">
        <f>IFERROR(INDEX(IF(tblTeamSch[[#This Row],[1vs2]]=1,[1]!tblSchedule[Team 1 Name],[1]!tblSchedule[Team 2 Name]),MATCH(tblTeamSch[[#This Row],[Game Num]],[1]!tblSchedule[GameNum],0)),"")</f>
        <v>St. Raphael BB 4B #2</v>
      </c>
      <c r="M2211" s="10" t="str">
        <f>IFERROR(INDEX(IF(tblTeamSch[[#This Row],[1vs2]]=1,[1]!tblSchedule[Team 2 Name],[1]!tblSchedule[Team 1 Name]),MATCH(tblTeamSch[[#This Row],[Game Num]],[1]!tblSchedule[GameNum],0)),"")</f>
        <v>Holy Spirit BBB 4#2</v>
      </c>
      <c r="N2211" s="6"/>
      <c r="O2211" s="6"/>
      <c r="P2211" s="6"/>
      <c r="Q2211" s="6">
        <f>INDEX([1]!tblSchedule[Home Game],MATCH(tblTeamSch[[#This Row],[Game Num]],[1]!tblSchedule[GameNum],0))</f>
        <v>1</v>
      </c>
      <c r="R2211" s="7" t="e">
        <f>IF(COUNTIFS(tblTeamSch[Team],tblTeamSch[[#This Row],[Team]],#REF!,1)&gt;1,"Y","")</f>
        <v>#REF!</v>
      </c>
      <c r="S2211" s="6">
        <f>INDEX([1]!tblLoc[Score],MATCH(INDEX([1]!tblOrg[Loc],MATCH(tblTeamSch[[#This Row],[Org]],[1]!tblOrg[Organization],0)),[1]!tblLoc[Loc],0))</f>
        <v>0</v>
      </c>
      <c r="T2211" s="6" t="e">
        <f>INDEX([1]!tblLoc[Score],MATCH(INDEX([1]!tblOrg[Loc],MATCH(#REF!,[1]!tblOrg[Abbr],0)),[1]!tblLoc[Loc],0))</f>
        <v>#REF!</v>
      </c>
      <c r="U2211" s="6">
        <f>IFERROR(INDEX([1]!tblLoc[Score],MATCH(INDEX([1]!tblOrg[Loc],MATCH(INDEX(FacList,MATCH(tblTeamSch[[#This Row],[Facility]],INDEX(FacList,,1),0),3),[1]!tblOrg[Org Num],0)),[1]!tblLoc[Loc],0)),"")</f>
        <v>0</v>
      </c>
      <c r="V2211" s="6">
        <f>IF(OR(tblTeamSch[[#This Row],[Court]]="",tblTeamSch[[#This Row],[Home]]&gt;0),0,IF(tblTeamSch[[#This Row],[Court]]&lt;10,0,IF(tblTeamSch[[#This Row],[Home Court]]=10,0,10)))</f>
        <v>0</v>
      </c>
      <c r="W2211" s="6" t="e">
        <f>COUNTIFS(tblTeamSch[Travel Score for Game],10,tblTeamSch[Home],0,#REF!,#REF!)</f>
        <v>#REF!</v>
      </c>
      <c r="X2211" s="6" t="str">
        <f>IFERROR(INDEX(tblTeamSch[Overall Travel Score],MATCH(tblTeamSch[[#This Row],[Opponent]],tblTeamSch[Team],0)),"")</f>
        <v/>
      </c>
      <c r="Y2211" s="6" cm="1">
        <f t="array" ref="Y2211">IF(Y2210="Num",1,IF(Y2210="","",IF(Y2210+1&gt;TotalNumRegGames*2,"",Y2210+1)))</f>
        <v>2210</v>
      </c>
    </row>
    <row r="2212" spans="1:25" ht="13.35" customHeight="1" x14ac:dyDescent="0.3">
      <c r="A2212" s="6" cm="1">
        <f t="array" ref="A2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550</v>
      </c>
      <c r="B2212" s="6" cm="1">
        <f t="array" ref="B22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2" s="6">
        <f>IFERROR(INDEX([1]!tblSchedule[Week Game Scheduled],MATCH(tblTeamSch[[#This Row],[Game Num]],[1]!tblSchedule[GameNum],0)),"")</f>
        <v>50</v>
      </c>
      <c r="D2212" s="6">
        <f>IFERROR(INDEX([1]!tblSchedule[Round],MATCH(tblTeamSch[[#This Row],[Game Num]],[1]!tblSchedule[GameNum],0)),"")</f>
        <v>2</v>
      </c>
      <c r="E2212" s="6">
        <f>IFERROR(INDEX([1]!tblSchedule[Rnd Sch],MATCH(tblTeamSch[[#This Row],[Game Num]],[1]!tblSchedule[GameNum],0)),"")</f>
        <v>2</v>
      </c>
      <c r="F2212" s="6" t="str">
        <f>IFERROR(INDEX([1]!tblSchedule[DLC],MATCH(tblTeamSch[[#This Row],[Game Num]],[1]!tblSchedule[GameNum],0)),"")</f>
        <v>4B2AA</v>
      </c>
      <c r="G2212" s="7" t="str">
        <f>IFERROR(INDEX([1]!tblSchedule[Facility],MATCH(tblTeamSch[[#This Row],[Game Num]],[1]!tblSchedule[GameNum],0)),"")</f>
        <v>St. Margaret Mary PAC (smaller gym)</v>
      </c>
      <c r="H2212" s="8">
        <f>IFERROR(INDEX([1]!tblSchedule[Game Date],MATCH(tblTeamSch[[#This Row],[Game Num]],[1]!tblSchedule[GameNum],0)),"")</f>
        <v>46004</v>
      </c>
      <c r="I2212" s="9">
        <f>IFERROR(INDEX([1]!tblSchedule[Game Time],MATCH(tblTeamSch[[#This Row],[Game Num]],[1]!tblSchedule[GameNum],0)),"")</f>
        <v>0.4375</v>
      </c>
      <c r="J2212" s="10" t="str">
        <f>IFERROR(INDEX([1]!tblTeams[Organization],MATCH(tblTeamSch[[#This Row],[Team]],[1]!tblTeams[Team],0)),"")</f>
        <v>St. Raphael</v>
      </c>
      <c r="K2212" s="10" t="str">
        <f>IFERROR(INDEX([1]!tblOrg[Abbr],MATCH(tblTeamSch[[#This Row],[Org]],[1]!tblOrg[Organization],0)),"")</f>
        <v>Raph</v>
      </c>
      <c r="L2212" s="10" t="str">
        <f>IFERROR(INDEX(IF(tblTeamSch[[#This Row],[1vs2]]=1,[1]!tblSchedule[Team 1 Name],[1]!tblSchedule[Team 2 Name]),MATCH(tblTeamSch[[#This Row],[Game Num]],[1]!tblSchedule[GameNum],0)),"")</f>
        <v>St. Raphael BB 4B #2</v>
      </c>
      <c r="M2212" s="10" t="str">
        <f>IFERROR(INDEX(IF(tblTeamSch[[#This Row],[1vs2]]=1,[1]!tblSchedule[Team 2 Name],[1]!tblSchedule[Team 1 Name]),MATCH(tblTeamSch[[#This Row],[Game Num]],[1]!tblSchedule[GameNum],0)),"")</f>
        <v>St Patrick BB 4Boys #2</v>
      </c>
      <c r="N2212" s="6"/>
      <c r="O2212" s="6"/>
      <c r="P2212" s="6"/>
      <c r="Q2212" s="6">
        <f>INDEX([1]!tblSchedule[Home Game],MATCH(tblTeamSch[[#This Row],[Game Num]],[1]!tblSchedule[GameNum],0))</f>
        <v>0</v>
      </c>
      <c r="R2212" s="7" t="e">
        <f>IF(COUNTIFS(tblTeamSch[Team],tblTeamSch[[#This Row],[Team]],#REF!,1)&gt;1,"Y","")</f>
        <v>#REF!</v>
      </c>
      <c r="S2212" s="6">
        <f>INDEX([1]!tblLoc[Score],MATCH(INDEX([1]!tblOrg[Loc],MATCH(tblTeamSch[[#This Row],[Org]],[1]!tblOrg[Organization],0)),[1]!tblLoc[Loc],0))</f>
        <v>0</v>
      </c>
      <c r="T2212" s="6" t="e">
        <f>INDEX([1]!tblLoc[Score],MATCH(INDEX([1]!tblOrg[Loc],MATCH(#REF!,[1]!tblOrg[Abbr],0)),[1]!tblLoc[Loc],0))</f>
        <v>#REF!</v>
      </c>
      <c r="U2212" s="6">
        <f>IFERROR(INDEX([1]!tblLoc[Score],MATCH(INDEX([1]!tblOrg[Loc],MATCH(INDEX(FacList,MATCH(tblTeamSch[[#This Row],[Facility]],INDEX(FacList,,1),0),3),[1]!tblOrg[Org Num],0)),[1]!tblLoc[Loc],0)),"")</f>
        <v>0</v>
      </c>
      <c r="V2212" s="6">
        <f>IF(OR(tblTeamSch[[#This Row],[Court]]="",tblTeamSch[[#This Row],[Home]]&gt;0),0,IF(tblTeamSch[[#This Row],[Court]]&lt;10,0,IF(tblTeamSch[[#This Row],[Home Court]]=10,0,10)))</f>
        <v>0</v>
      </c>
      <c r="W2212" s="6" t="e">
        <f>COUNTIFS(tblTeamSch[Travel Score for Game],10,tblTeamSch[Home],0,#REF!,#REF!)</f>
        <v>#REF!</v>
      </c>
      <c r="X2212" s="6" t="str">
        <f>IFERROR(INDEX(tblTeamSch[Overall Travel Score],MATCH(tblTeamSch[[#This Row],[Opponent]],tblTeamSch[Team],0)),"")</f>
        <v/>
      </c>
      <c r="Y2212" s="6" cm="1">
        <f t="array" ref="Y2212">IF(Y2211="Num",1,IF(Y2211="","",IF(Y2211+1&gt;TotalNumRegGames*2,"",Y2211+1)))</f>
        <v>2211</v>
      </c>
    </row>
    <row r="2213" spans="1:25" ht="13.35" customHeight="1" x14ac:dyDescent="0.3">
      <c r="A2213" s="6" cm="1">
        <f t="array" ref="A2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561</v>
      </c>
      <c r="B2213" s="6" cm="1">
        <f t="array" ref="B22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13" s="6">
        <f>IFERROR(INDEX([1]!tblSchedule[Week Game Scheduled],MATCH(tblTeamSch[[#This Row],[Game Num]],[1]!tblSchedule[GameNum],0)),"")</f>
        <v>6</v>
      </c>
      <c r="D2213" s="6">
        <f>IFERROR(INDEX([1]!tblSchedule[Round],MATCH(tblTeamSch[[#This Row],[Game Num]],[1]!tblSchedule[GameNum],0)),"")</f>
        <v>4</v>
      </c>
      <c r="E2213" s="6">
        <f>IFERROR(INDEX([1]!tblSchedule[Rnd Sch],MATCH(tblTeamSch[[#This Row],[Game Num]],[1]!tblSchedule[GameNum],0)),"")</f>
        <v>4</v>
      </c>
      <c r="F2213" s="6" t="str">
        <f>IFERROR(INDEX([1]!tblSchedule[DLC],MATCH(tblTeamSch[[#This Row],[Game Num]],[1]!tblSchedule[GameNum],0)),"")</f>
        <v>4B2AA</v>
      </c>
      <c r="G2213" s="7" t="str">
        <f>IFERROR(INDEX([1]!tblSchedule[Facility],MATCH(tblTeamSch[[#This Row],[Game Num]],[1]!tblSchedule[GameNum],0)),"")</f>
        <v>Sacred Heart Model School Gym</v>
      </c>
      <c r="H2213" s="8">
        <f>IFERROR(INDEX([1]!tblSchedule[Game Date],MATCH(tblTeamSch[[#This Row],[Game Num]],[1]!tblSchedule[GameNum],0)),"")</f>
        <v>46032</v>
      </c>
      <c r="I2213" s="9">
        <f>IFERROR(INDEX([1]!tblSchedule[Game Time],MATCH(tblTeamSch[[#This Row],[Game Num]],[1]!tblSchedule[GameNum],0)),"")</f>
        <v>0.45833333333333331</v>
      </c>
      <c r="J2213" s="10" t="str">
        <f>IFERROR(INDEX([1]!tblTeams[Organization],MATCH(tblTeamSch[[#This Row],[Team]],[1]!tblTeams[Team],0)),"")</f>
        <v>St. Raphael</v>
      </c>
      <c r="K2213" s="10" t="str">
        <f>IFERROR(INDEX([1]!tblOrg[Abbr],MATCH(tblTeamSch[[#This Row],[Org]],[1]!tblOrg[Organization],0)),"")</f>
        <v>Raph</v>
      </c>
      <c r="L2213" s="10" t="str">
        <f>IFERROR(INDEX(IF(tblTeamSch[[#This Row],[1vs2]]=1,[1]!tblSchedule[Team 1 Name],[1]!tblSchedule[Team 2 Name]),MATCH(tblTeamSch[[#This Row],[Game Num]],[1]!tblSchedule[GameNum],0)),"")</f>
        <v>St. Raphael BB 4B #2</v>
      </c>
      <c r="M2213" s="10" t="str">
        <f>IFERROR(INDEX(IF(tblTeamSch[[#This Row],[1vs2]]=1,[1]!tblSchedule[Team 2 Name],[1]!tblSchedule[Team 1 Name]),MATCH(tblTeamSch[[#This Row],[Game Num]],[1]!tblSchedule[GameNum],0)),"")</f>
        <v>SHMS BB 4B#2</v>
      </c>
      <c r="N2213" s="6"/>
      <c r="O2213" s="6"/>
      <c r="P2213" s="6"/>
      <c r="Q2213" s="6">
        <f>INDEX([1]!tblSchedule[Home Game],MATCH(tblTeamSch[[#This Row],[Game Num]],[1]!tblSchedule[GameNum],0))</f>
        <v>1</v>
      </c>
      <c r="R2213" s="7" t="e">
        <f>IF(COUNTIFS(tblTeamSch[Team],tblTeamSch[[#This Row],[Team]],#REF!,1)&gt;1,"Y","")</f>
        <v>#REF!</v>
      </c>
      <c r="S2213" s="6">
        <f>INDEX([1]!tblLoc[Score],MATCH(INDEX([1]!tblOrg[Loc],MATCH(tblTeamSch[[#This Row],[Org]],[1]!tblOrg[Organization],0)),[1]!tblLoc[Loc],0))</f>
        <v>0</v>
      </c>
      <c r="T2213" s="6" t="e">
        <f>INDEX([1]!tblLoc[Score],MATCH(INDEX([1]!tblOrg[Loc],MATCH(#REF!,[1]!tblOrg[Abbr],0)),[1]!tblLoc[Loc],0))</f>
        <v>#REF!</v>
      </c>
      <c r="U2213" s="6">
        <f>IFERROR(INDEX([1]!tblLoc[Score],MATCH(INDEX([1]!tblOrg[Loc],MATCH(INDEX(FacList,MATCH(tblTeamSch[[#This Row],[Facility]],INDEX(FacList,,1),0),3),[1]!tblOrg[Org Num],0)),[1]!tblLoc[Loc],0)),"")</f>
        <v>0</v>
      </c>
      <c r="V2213" s="6">
        <f>IF(OR(tblTeamSch[[#This Row],[Court]]="",tblTeamSch[[#This Row],[Home]]&gt;0),0,IF(tblTeamSch[[#This Row],[Court]]&lt;10,0,IF(tblTeamSch[[#This Row],[Home Court]]=10,0,10)))</f>
        <v>0</v>
      </c>
      <c r="W2213" s="6" t="e">
        <f>COUNTIFS(tblTeamSch[Travel Score for Game],10,tblTeamSch[Home],0,#REF!,#REF!)</f>
        <v>#REF!</v>
      </c>
      <c r="X2213" s="6" t="str">
        <f>IFERROR(INDEX(tblTeamSch[Overall Travel Score],MATCH(tblTeamSch[[#This Row],[Opponent]],tblTeamSch[Team],0)),"")</f>
        <v/>
      </c>
      <c r="Y2213" s="6" cm="1">
        <f t="array" ref="Y2213">IF(Y2212="Num",1,IF(Y2212="","",IF(Y2212+1&gt;TotalNumRegGames*2,"",Y2212+1)))</f>
        <v>2212</v>
      </c>
    </row>
    <row r="2214" spans="1:25" ht="13.35" customHeight="1" x14ac:dyDescent="0.3">
      <c r="A2214" s="6" cm="1">
        <f t="array" ref="A2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570</v>
      </c>
      <c r="B2214" s="6" cm="1">
        <f t="array" ref="B22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4" s="6">
        <f>IFERROR(INDEX([1]!tblSchedule[Week Game Scheduled],MATCH(tblTeamSch[[#This Row],[Game Num]],[1]!tblSchedule[GameNum],0)),"")</f>
        <v>7</v>
      </c>
      <c r="D2214" s="6">
        <f>IFERROR(INDEX([1]!tblSchedule[Round],MATCH(tblTeamSch[[#This Row],[Game Num]],[1]!tblSchedule[GameNum],0)),"")</f>
        <v>5</v>
      </c>
      <c r="E2214" s="6">
        <f>IFERROR(INDEX([1]!tblSchedule[Rnd Sch],MATCH(tblTeamSch[[#This Row],[Game Num]],[1]!tblSchedule[GameNum],0)),"")</f>
        <v>5</v>
      </c>
      <c r="F2214" s="6" t="str">
        <f>IFERROR(INDEX([1]!tblSchedule[DLC],MATCH(tblTeamSch[[#This Row],[Game Num]],[1]!tblSchedule[GameNum],0)),"")</f>
        <v>4B2AA</v>
      </c>
      <c r="G2214" s="7" t="str">
        <f>IFERROR(INDEX([1]!tblSchedule[Facility],MATCH(tblTeamSch[[#This Row],[Game Num]],[1]!tblSchedule[GameNum],0)),"")</f>
        <v>St. Martha Gym (Bethany Center)</v>
      </c>
      <c r="H2214" s="8">
        <f>IFERROR(INDEX([1]!tblSchedule[Game Date],MATCH(tblTeamSch[[#This Row],[Game Num]],[1]!tblSchedule[GameNum],0)),"")</f>
        <v>46039</v>
      </c>
      <c r="I2214" s="9">
        <f>IFERROR(INDEX([1]!tblSchedule[Game Time],MATCH(tblTeamSch[[#This Row],[Game Num]],[1]!tblSchedule[GameNum],0)),"")</f>
        <v>0.5</v>
      </c>
      <c r="J2214" s="10" t="str">
        <f>IFERROR(INDEX([1]!tblTeams[Organization],MATCH(tblTeamSch[[#This Row],[Team]],[1]!tblTeams[Team],0)),"")</f>
        <v>St. Raphael</v>
      </c>
      <c r="K2214" s="10" t="str">
        <f>IFERROR(INDEX([1]!tblOrg[Abbr],MATCH(tblTeamSch[[#This Row],[Org]],[1]!tblOrg[Organization],0)),"")</f>
        <v>Raph</v>
      </c>
      <c r="L2214" s="10" t="str">
        <f>IFERROR(INDEX(IF(tblTeamSch[[#This Row],[1vs2]]=1,[1]!tblSchedule[Team 1 Name],[1]!tblSchedule[Team 2 Name]),MATCH(tblTeamSch[[#This Row],[Game Num]],[1]!tblSchedule[GameNum],0)),"")</f>
        <v>St. Raphael BB 4B #2</v>
      </c>
      <c r="M2214" s="10" t="str">
        <f>IFERROR(INDEX(IF(tblTeamSch[[#This Row],[1vs2]]=1,[1]!tblSchedule[Team 2 Name],[1]!tblSchedule[Team 1 Name]),MATCH(tblTeamSch[[#This Row],[Game Num]],[1]!tblSchedule[GameNum],0)),"")</f>
        <v>St. Albert BB 4B#2</v>
      </c>
      <c r="N2214" s="6"/>
      <c r="O2214" s="6"/>
      <c r="P2214" s="6"/>
      <c r="Q2214" s="6">
        <f>INDEX([1]!tblSchedule[Home Game],MATCH(tblTeamSch[[#This Row],[Game Num]],[1]!tblSchedule[GameNum],0))</f>
        <v>0</v>
      </c>
      <c r="R2214" s="7" t="e">
        <f>IF(COUNTIFS(tblTeamSch[Team],tblTeamSch[[#This Row],[Team]],#REF!,1)&gt;1,"Y","")</f>
        <v>#REF!</v>
      </c>
      <c r="S2214" s="6">
        <f>INDEX([1]!tblLoc[Score],MATCH(INDEX([1]!tblOrg[Loc],MATCH(tblTeamSch[[#This Row],[Org]],[1]!tblOrg[Organization],0)),[1]!tblLoc[Loc],0))</f>
        <v>0</v>
      </c>
      <c r="T2214" s="6" t="e">
        <f>INDEX([1]!tblLoc[Score],MATCH(INDEX([1]!tblOrg[Loc],MATCH(#REF!,[1]!tblOrg[Abbr],0)),[1]!tblLoc[Loc],0))</f>
        <v>#REF!</v>
      </c>
      <c r="U2214" s="6">
        <f>IFERROR(INDEX([1]!tblLoc[Score],MATCH(INDEX([1]!tblOrg[Loc],MATCH(INDEX(FacList,MATCH(tblTeamSch[[#This Row],[Facility]],INDEX(FacList,,1),0),3),[1]!tblOrg[Org Num],0)),[1]!tblLoc[Loc],0)),"")</f>
        <v>0</v>
      </c>
      <c r="V2214" s="6">
        <f>IF(OR(tblTeamSch[[#This Row],[Court]]="",tblTeamSch[[#This Row],[Home]]&gt;0),0,IF(tblTeamSch[[#This Row],[Court]]&lt;10,0,IF(tblTeamSch[[#This Row],[Home Court]]=10,0,10)))</f>
        <v>0</v>
      </c>
      <c r="W2214" s="6" t="e">
        <f>COUNTIFS(tblTeamSch[Travel Score for Game],10,tblTeamSch[Home],0,#REF!,#REF!)</f>
        <v>#REF!</v>
      </c>
      <c r="X2214" s="6" t="str">
        <f>IFERROR(INDEX(tblTeamSch[Overall Travel Score],MATCH(tblTeamSch[[#This Row],[Opponent]],tblTeamSch[Team],0)),"")</f>
        <v/>
      </c>
      <c r="Y2214" s="6" cm="1">
        <f t="array" ref="Y2214">IF(Y2213="Num",1,IF(Y2213="","",IF(Y2213+1&gt;TotalNumRegGames*2,"",Y2213+1)))</f>
        <v>2213</v>
      </c>
    </row>
    <row r="2215" spans="1:25" ht="13.35" customHeight="1" x14ac:dyDescent="0.3">
      <c r="A2215" s="6" cm="1">
        <f t="array" ref="A2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576</v>
      </c>
      <c r="B2215" s="6" cm="1">
        <f t="array" ref="B22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5" s="6">
        <f>IFERROR(INDEX([1]!tblSchedule[Week Game Scheduled],MATCH(tblTeamSch[[#This Row],[Game Num]],[1]!tblSchedule[GameNum],0)),"")</f>
        <v>8</v>
      </c>
      <c r="D2215" s="6">
        <f>IFERROR(INDEX([1]!tblSchedule[Round],MATCH(tblTeamSch[[#This Row],[Game Num]],[1]!tblSchedule[GameNum],0)),"")</f>
        <v>6</v>
      </c>
      <c r="E2215" s="6">
        <f>IFERROR(INDEX([1]!tblSchedule[Rnd Sch],MATCH(tblTeamSch[[#This Row],[Game Num]],[1]!tblSchedule[GameNum],0)),"")</f>
        <v>6</v>
      </c>
      <c r="F2215" s="6" t="str">
        <f>IFERROR(INDEX([1]!tblSchedule[DLC],MATCH(tblTeamSch[[#This Row],[Game Num]],[1]!tblSchedule[GameNum],0)),"")</f>
        <v>4B2AA</v>
      </c>
      <c r="G2215" s="7" t="str">
        <f>IFERROR(INDEX([1]!tblSchedule[Facility],MATCH(tblTeamSch[[#This Row],[Game Num]],[1]!tblSchedule[GameNum],0)),"")</f>
        <v>St. Margaret Mary PAC (smaller gym)</v>
      </c>
      <c r="H2215" s="8">
        <f>IFERROR(INDEX([1]!tblSchedule[Game Date],MATCH(tblTeamSch[[#This Row],[Game Num]],[1]!tblSchedule[GameNum],0)),"")</f>
        <v>46046</v>
      </c>
      <c r="I2215" s="9">
        <f>IFERROR(INDEX([1]!tblSchedule[Game Time],MATCH(tblTeamSch[[#This Row],[Game Num]],[1]!tblSchedule[GameNum],0)),"")</f>
        <v>0.4375</v>
      </c>
      <c r="J2215" s="10" t="str">
        <f>IFERROR(INDEX([1]!tblTeams[Organization],MATCH(tblTeamSch[[#This Row],[Team]],[1]!tblTeams[Team],0)),"")</f>
        <v>St. Raphael</v>
      </c>
      <c r="K2215" s="10" t="str">
        <f>IFERROR(INDEX([1]!tblOrg[Abbr],MATCH(tblTeamSch[[#This Row],[Org]],[1]!tblOrg[Organization],0)),"")</f>
        <v>Raph</v>
      </c>
      <c r="L2215" s="10" t="str">
        <f>IFERROR(INDEX(IF(tblTeamSch[[#This Row],[1vs2]]=1,[1]!tblSchedule[Team 1 Name],[1]!tblSchedule[Team 2 Name]),MATCH(tblTeamSch[[#This Row],[Game Num]],[1]!tblSchedule[GameNum],0)),"")</f>
        <v>St. Raphael BB 4B #2</v>
      </c>
      <c r="M2215" s="10" t="str">
        <f>IFERROR(INDEX(IF(tblTeamSch[[#This Row],[1vs2]]=1,[1]!tblSchedule[Team 2 Name],[1]!tblSchedule[Team 1 Name]),MATCH(tblTeamSch[[#This Row],[Game Num]],[1]!tblSchedule[GameNum],0)),"")</f>
        <v>St. Margaret Mary BB 4B#2</v>
      </c>
      <c r="N2215" s="6"/>
      <c r="O2215" s="6"/>
      <c r="P2215" s="6"/>
      <c r="Q2215" s="6">
        <f>INDEX([1]!tblSchedule[Home Game],MATCH(tblTeamSch[[#This Row],[Game Num]],[1]!tblSchedule[GameNum],0))</f>
        <v>1</v>
      </c>
      <c r="R2215" s="7" t="e">
        <f>IF(COUNTIFS(tblTeamSch[Team],tblTeamSch[[#This Row],[Team]],#REF!,1)&gt;1,"Y","")</f>
        <v>#REF!</v>
      </c>
      <c r="S2215" s="6">
        <f>INDEX([1]!tblLoc[Score],MATCH(INDEX([1]!tblOrg[Loc],MATCH(tblTeamSch[[#This Row],[Org]],[1]!tblOrg[Organization],0)),[1]!tblLoc[Loc],0))</f>
        <v>0</v>
      </c>
      <c r="T2215" s="6" t="e">
        <f>INDEX([1]!tblLoc[Score],MATCH(INDEX([1]!tblOrg[Loc],MATCH(#REF!,[1]!tblOrg[Abbr],0)),[1]!tblLoc[Loc],0))</f>
        <v>#REF!</v>
      </c>
      <c r="U2215" s="6">
        <f>IFERROR(INDEX([1]!tblLoc[Score],MATCH(INDEX([1]!tblOrg[Loc],MATCH(INDEX(FacList,MATCH(tblTeamSch[[#This Row],[Facility]],INDEX(FacList,,1),0),3),[1]!tblOrg[Org Num],0)),[1]!tblLoc[Loc],0)),"")</f>
        <v>0</v>
      </c>
      <c r="V2215" s="6">
        <f>IF(OR(tblTeamSch[[#This Row],[Court]]="",tblTeamSch[[#This Row],[Home]]&gt;0),0,IF(tblTeamSch[[#This Row],[Court]]&lt;10,0,IF(tblTeamSch[[#This Row],[Home Court]]=10,0,10)))</f>
        <v>0</v>
      </c>
      <c r="W2215" s="6" t="e">
        <f>COUNTIFS(tblTeamSch[Travel Score for Game],10,tblTeamSch[Home],0,#REF!,#REF!)</f>
        <v>#REF!</v>
      </c>
      <c r="X2215" s="6" t="str">
        <f>IFERROR(INDEX(tblTeamSch[Overall Travel Score],MATCH(tblTeamSch[[#This Row],[Opponent]],tblTeamSch[Team],0)),"")</f>
        <v/>
      </c>
      <c r="Y2215" s="6" cm="1">
        <f t="array" ref="Y2215">IF(Y2214="Num",1,IF(Y2214="","",IF(Y2214+1&gt;TotalNumRegGames*2,"",Y2214+1)))</f>
        <v>2214</v>
      </c>
    </row>
    <row r="2216" spans="1:25" ht="13.35" customHeight="1" x14ac:dyDescent="0.3">
      <c r="A2216" s="6" cm="1">
        <f t="array" ref="A2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582</v>
      </c>
      <c r="B2216" s="6" cm="1">
        <f t="array" ref="B22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16" s="6">
        <f>IFERROR(INDEX([1]!tblSchedule[Week Game Scheduled],MATCH(tblTeamSch[[#This Row],[Game Num]],[1]!tblSchedule[GameNum],0)),"")</f>
        <v>9</v>
      </c>
      <c r="D2216" s="6">
        <f>IFERROR(INDEX([1]!tblSchedule[Round],MATCH(tblTeamSch[[#This Row],[Game Num]],[1]!tblSchedule[GameNum],0)),"")</f>
        <v>7</v>
      </c>
      <c r="E2216" s="6">
        <f>IFERROR(INDEX([1]!tblSchedule[Rnd Sch],MATCH(tblTeamSch[[#This Row],[Game Num]],[1]!tblSchedule[GameNum],0)),"")</f>
        <v>7</v>
      </c>
      <c r="F2216" s="6" t="str">
        <f>IFERROR(INDEX([1]!tblSchedule[DLC],MATCH(tblTeamSch[[#This Row],[Game Num]],[1]!tblSchedule[GameNum],0)),"")</f>
        <v>4B2AA</v>
      </c>
      <c r="G2216" s="7" t="str">
        <f>IFERROR(INDEX([1]!tblSchedule[Facility],MATCH(tblTeamSch[[#This Row],[Game Num]],[1]!tblSchedule[GameNum],0)),"")</f>
        <v>Mary Queen of Peace</v>
      </c>
      <c r="H2216" s="8">
        <f>IFERROR(INDEX([1]!tblSchedule[Game Date],MATCH(tblTeamSch[[#This Row],[Game Num]],[1]!tblSchedule[GameNum],0)),"")</f>
        <v>46053</v>
      </c>
      <c r="I2216" s="9">
        <f>IFERROR(INDEX([1]!tblSchedule[Game Time],MATCH(tblTeamSch[[#This Row],[Game Num]],[1]!tblSchedule[GameNum],0)),"")</f>
        <v>0.41666666666666669</v>
      </c>
      <c r="J2216" s="10" t="str">
        <f>IFERROR(INDEX([1]!tblTeams[Organization],MATCH(tblTeamSch[[#This Row],[Team]],[1]!tblTeams[Team],0)),"")</f>
        <v>St. Raphael</v>
      </c>
      <c r="K2216" s="10" t="str">
        <f>IFERROR(INDEX([1]!tblOrg[Abbr],MATCH(tblTeamSch[[#This Row],[Org]],[1]!tblOrg[Organization],0)),"")</f>
        <v>Raph</v>
      </c>
      <c r="L2216" s="10" t="str">
        <f>IFERROR(INDEX(IF(tblTeamSch[[#This Row],[1vs2]]=1,[1]!tblSchedule[Team 1 Name],[1]!tblSchedule[Team 2 Name]),MATCH(tblTeamSch[[#This Row],[Game Num]],[1]!tblSchedule[GameNum],0)),"")</f>
        <v>St. Raphael BB 4B #2</v>
      </c>
      <c r="M2216" s="10" t="str">
        <f>IFERROR(INDEX(IF(tblTeamSch[[#This Row],[1vs2]]=1,[1]!tblSchedule[Team 2 Name],[1]!tblSchedule[Team 1 Name]),MATCH(tblTeamSch[[#This Row],[Game Num]],[1]!tblSchedule[GameNum],0)),"")</f>
        <v>Holy Trinity BB 3/4B #2 White</v>
      </c>
      <c r="N2216" s="6"/>
      <c r="O2216" s="6"/>
      <c r="P2216" s="6"/>
      <c r="Q2216" s="6">
        <f>INDEX([1]!tblSchedule[Home Game],MATCH(tblTeamSch[[#This Row],[Game Num]],[1]!tblSchedule[GameNum],0))</f>
        <v>0</v>
      </c>
      <c r="R2216" s="7" t="e">
        <f>IF(COUNTIFS(tblTeamSch[Team],tblTeamSch[[#This Row],[Team]],#REF!,1)&gt;1,"Y","")</f>
        <v>#REF!</v>
      </c>
      <c r="S2216" s="6">
        <f>INDEX([1]!tblLoc[Score],MATCH(INDEX([1]!tblOrg[Loc],MATCH(tblTeamSch[[#This Row],[Org]],[1]!tblOrg[Organization],0)),[1]!tblLoc[Loc],0))</f>
        <v>0</v>
      </c>
      <c r="T2216" s="6" t="e">
        <f>INDEX([1]!tblLoc[Score],MATCH(INDEX([1]!tblOrg[Loc],MATCH(#REF!,[1]!tblOrg[Abbr],0)),[1]!tblLoc[Loc],0))</f>
        <v>#REF!</v>
      </c>
      <c r="U2216" s="6">
        <f>IFERROR(INDEX([1]!tblLoc[Score],MATCH(INDEX([1]!tblOrg[Loc],MATCH(INDEX(FacList,MATCH(tblTeamSch[[#This Row],[Facility]],INDEX(FacList,,1),0),3),[1]!tblOrg[Org Num],0)),[1]!tblLoc[Loc],0)),"")</f>
        <v>10</v>
      </c>
      <c r="V2216" s="6">
        <f>IF(OR(tblTeamSch[[#This Row],[Court]]="",tblTeamSch[[#This Row],[Home]]&gt;0),0,IF(tblTeamSch[[#This Row],[Court]]&lt;10,0,IF(tblTeamSch[[#This Row],[Home Court]]=10,0,10)))</f>
        <v>10</v>
      </c>
      <c r="W2216" s="6" t="e">
        <f>COUNTIFS(tblTeamSch[Travel Score for Game],10,tblTeamSch[Home],0,#REF!,#REF!)</f>
        <v>#REF!</v>
      </c>
      <c r="X2216" s="6" t="str">
        <f>IFERROR(INDEX(tblTeamSch[Overall Travel Score],MATCH(tblTeamSch[[#This Row],[Opponent]],tblTeamSch[Team],0)),"")</f>
        <v/>
      </c>
      <c r="Y2216" s="6" cm="1">
        <f t="array" ref="Y2216">IF(Y2215="Num",1,IF(Y2215="","",IF(Y2215+1&gt;TotalNumRegGames*2,"",Y2215+1)))</f>
        <v>2215</v>
      </c>
    </row>
    <row r="2217" spans="1:25" ht="13.35" customHeight="1" x14ac:dyDescent="0.3">
      <c r="A2217" s="6" cm="1">
        <f t="array" ref="A2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586</v>
      </c>
      <c r="B2217" s="6" cm="1">
        <f t="array" ref="B22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17" s="6">
        <f>IFERROR(INDEX([1]!tblSchedule[Week Game Scheduled],MATCH(tblTeamSch[[#This Row],[Game Num]],[1]!tblSchedule[GameNum],0)),"")</f>
        <v>10</v>
      </c>
      <c r="D2217" s="6">
        <f>IFERROR(INDEX([1]!tblSchedule[Round],MATCH(tblTeamSch[[#This Row],[Game Num]],[1]!tblSchedule[GameNum],0)),"")</f>
        <v>8</v>
      </c>
      <c r="E2217" s="6">
        <f>IFERROR(INDEX([1]!tblSchedule[Rnd Sch],MATCH(tblTeamSch[[#This Row],[Game Num]],[1]!tblSchedule[GameNum],0)),"")</f>
        <v>7</v>
      </c>
      <c r="F2217" s="6" t="str">
        <f>IFERROR(INDEX([1]!tblSchedule[DLC],MATCH(tblTeamSch[[#This Row],[Game Num]],[1]!tblSchedule[GameNum],0)),"")</f>
        <v>4B2AA</v>
      </c>
      <c r="G2217" s="7" t="str">
        <f>IFERROR(INDEX([1]!tblSchedule[Facility],MATCH(tblTeamSch[[#This Row],[Game Num]],[1]!tblSchedule[GameNum],0)),"")</f>
        <v>ST. RAPHAEL GYMNASIUM</v>
      </c>
      <c r="H2217" s="8">
        <f>IFERROR(INDEX([1]!tblSchedule[Game Date],MATCH(tblTeamSch[[#This Row],[Game Num]],[1]!tblSchedule[GameNum],0)),"")</f>
        <v>46054</v>
      </c>
      <c r="I2217" s="9">
        <f>IFERROR(INDEX([1]!tblSchedule[Game Time],MATCH(tblTeamSch[[#This Row],[Game Num]],[1]!tblSchedule[GameNum],0)),"")</f>
        <v>0.58333333333333337</v>
      </c>
      <c r="J2217" s="10" t="str">
        <f>IFERROR(INDEX([1]!tblTeams[Organization],MATCH(tblTeamSch[[#This Row],[Team]],[1]!tblTeams[Team],0)),"")</f>
        <v>St. Raphael</v>
      </c>
      <c r="K2217" s="10" t="str">
        <f>IFERROR(INDEX([1]!tblOrg[Abbr],MATCH(tblTeamSch[[#This Row],[Org]],[1]!tblOrg[Organization],0)),"")</f>
        <v>Raph</v>
      </c>
      <c r="L2217" s="10" t="str">
        <f>IFERROR(INDEX(IF(tblTeamSch[[#This Row],[1vs2]]=1,[1]!tblSchedule[Team 1 Name],[1]!tblSchedule[Team 2 Name]),MATCH(tblTeamSch[[#This Row],[Game Num]],[1]!tblSchedule[GameNum],0)),"")</f>
        <v>St. Raphael BB 4B #2</v>
      </c>
      <c r="M2217" s="10" t="str">
        <f>IFERROR(INDEX(IF(tblTeamSch[[#This Row],[1vs2]]=1,[1]!tblSchedule[Team 2 Name],[1]!tblSchedule[Team 1 Name]),MATCH(tblTeamSch[[#This Row],[Game Num]],[1]!tblSchedule[GameNum],0)),"")</f>
        <v>St. Mary BB 4B - Blue</v>
      </c>
      <c r="N2217" s="6"/>
      <c r="O2217" s="6"/>
      <c r="P2217" s="6"/>
      <c r="Q2217" s="6">
        <f>INDEX([1]!tblSchedule[Home Game],MATCH(tblTeamSch[[#This Row],[Game Num]],[1]!tblSchedule[GameNum],0))</f>
        <v>1</v>
      </c>
      <c r="R2217" s="7" t="e">
        <f>IF(COUNTIFS(tblTeamSch[Team],tblTeamSch[[#This Row],[Team]],#REF!,1)&gt;1,"Y","")</f>
        <v>#REF!</v>
      </c>
      <c r="S2217" s="6">
        <f>INDEX([1]!tblLoc[Score],MATCH(INDEX([1]!tblOrg[Loc],MATCH(tblTeamSch[[#This Row],[Org]],[1]!tblOrg[Organization],0)),[1]!tblLoc[Loc],0))</f>
        <v>0</v>
      </c>
      <c r="T2217" s="6" t="e">
        <f>INDEX([1]!tblLoc[Score],MATCH(INDEX([1]!tblOrg[Loc],MATCH(#REF!,[1]!tblOrg[Abbr],0)),[1]!tblLoc[Loc],0))</f>
        <v>#REF!</v>
      </c>
      <c r="U2217" s="6">
        <f>IFERROR(INDEX([1]!tblLoc[Score],MATCH(INDEX([1]!tblOrg[Loc],MATCH(INDEX(FacList,MATCH(tblTeamSch[[#This Row],[Facility]],INDEX(FacList,,1),0),3),[1]!tblOrg[Org Num],0)),[1]!tblLoc[Loc],0)),"")</f>
        <v>0</v>
      </c>
      <c r="V2217" s="6">
        <f>IF(OR(tblTeamSch[[#This Row],[Court]]="",tblTeamSch[[#This Row],[Home]]&gt;0),0,IF(tblTeamSch[[#This Row],[Court]]&lt;10,0,IF(tblTeamSch[[#This Row],[Home Court]]=10,0,10)))</f>
        <v>0</v>
      </c>
      <c r="W2217" s="6" t="e">
        <f>COUNTIFS(tblTeamSch[Travel Score for Game],10,tblTeamSch[Home],0,#REF!,#REF!)</f>
        <v>#REF!</v>
      </c>
      <c r="X2217" s="6" t="str">
        <f>IFERROR(INDEX(tblTeamSch[Overall Travel Score],MATCH(tblTeamSch[[#This Row],[Opponent]],tblTeamSch[Team],0)),"")</f>
        <v/>
      </c>
      <c r="Y2217" s="6" cm="1">
        <f t="array" ref="Y2217">IF(Y2216="Num",1,IF(Y2216="","",IF(Y2216+1&gt;TotalNumRegGames*2,"",Y2216+1)))</f>
        <v>2216</v>
      </c>
    </row>
    <row r="2218" spans="1:25" ht="13.35" customHeight="1" x14ac:dyDescent="0.3">
      <c r="A2218" s="6" cm="1">
        <f t="array" ref="A2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638</v>
      </c>
      <c r="B2218" s="6" cm="1">
        <f t="array" ref="B22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18" s="6">
        <f>IFERROR(INDEX([1]!tblSchedule[Week Game Scheduled],MATCH(tblTeamSch[[#This Row],[Game Num]],[1]!tblSchedule[GameNum],0)),"")</f>
        <v>49</v>
      </c>
      <c r="D2218" s="6">
        <f>IFERROR(INDEX([1]!tblSchedule[Round],MATCH(tblTeamSch[[#This Row],[Game Num]],[1]!tblSchedule[GameNum],0)),"")</f>
        <v>1</v>
      </c>
      <c r="E2218" s="6">
        <f>IFERROR(INDEX([1]!tblSchedule[Rnd Sch],MATCH(tblTeamSch[[#This Row],[Game Num]],[1]!tblSchedule[GameNum],0)),"")</f>
        <v>1</v>
      </c>
      <c r="F2218" s="6" t="str">
        <f>IFERROR(INDEX([1]!tblSchedule[DLC],MATCH(tblTeamSch[[#This Row],[Game Num]],[1]!tblSchedule[GameNum],0)),"")</f>
        <v>4B3</v>
      </c>
      <c r="G2218" s="7" t="str">
        <f>IFERROR(INDEX([1]!tblSchedule[Facility],MATCH(tblTeamSch[[#This Row],[Game Num]],[1]!tblSchedule[GameNum],0)),"")</f>
        <v>St. Michael Community Center</v>
      </c>
      <c r="H2218" s="8">
        <f>IFERROR(INDEX([1]!tblSchedule[Game Date],MATCH(tblTeamSch[[#This Row],[Game Num]],[1]!tblSchedule[GameNum],0)),"")</f>
        <v>45997</v>
      </c>
      <c r="I2218" s="9">
        <f>IFERROR(INDEX([1]!tblSchedule[Game Time],MATCH(tblTeamSch[[#This Row],[Game Num]],[1]!tblSchedule[GameNum],0)),"")</f>
        <v>0.54166666666666663</v>
      </c>
      <c r="J2218" s="10" t="str">
        <f>IFERROR(INDEX([1]!tblTeams[Organization],MATCH(tblTeamSch[[#This Row],[Team]],[1]!tblTeams[Team],0)),"")</f>
        <v>St. Raphael</v>
      </c>
      <c r="K2218" s="10" t="str">
        <f>IFERROR(INDEX([1]!tblOrg[Abbr],MATCH(tblTeamSch[[#This Row],[Org]],[1]!tblOrg[Organization],0)),"")</f>
        <v>Raph</v>
      </c>
      <c r="L2218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18" s="10" t="str">
        <f>IFERROR(INDEX(IF(tblTeamSch[[#This Row],[1vs2]]=1,[1]!tblSchedule[Team 2 Name],[1]!tblSchedule[Team 1 Name]),MATCH(tblTeamSch[[#This Row],[Game Num]],[1]!tblSchedule[GameNum],0)),"")</f>
        <v>St Michael BB 4B#3 Maroon</v>
      </c>
      <c r="N2218" s="6"/>
      <c r="O2218" s="6"/>
      <c r="P2218" s="6"/>
      <c r="Q2218" s="6">
        <f>INDEX([1]!tblSchedule[Home Game],MATCH(tblTeamSch[[#This Row],[Game Num]],[1]!tblSchedule[GameNum],0))</f>
        <v>1</v>
      </c>
      <c r="R2218" s="7" t="e">
        <f>IF(COUNTIFS(tblTeamSch[Team],tblTeamSch[[#This Row],[Team]],#REF!,1)&gt;1,"Y","")</f>
        <v>#REF!</v>
      </c>
      <c r="S2218" s="6">
        <f>INDEX([1]!tblLoc[Score],MATCH(INDEX([1]!tblOrg[Loc],MATCH(tblTeamSch[[#This Row],[Org]],[1]!tblOrg[Organization],0)),[1]!tblLoc[Loc],0))</f>
        <v>0</v>
      </c>
      <c r="T2218" s="6" t="e">
        <f>INDEX([1]!tblLoc[Score],MATCH(INDEX([1]!tblOrg[Loc],MATCH(#REF!,[1]!tblOrg[Abbr],0)),[1]!tblLoc[Loc],0))</f>
        <v>#REF!</v>
      </c>
      <c r="U2218" s="6">
        <f>IFERROR(INDEX([1]!tblLoc[Score],MATCH(INDEX([1]!tblOrg[Loc],MATCH(INDEX(FacList,MATCH(tblTeamSch[[#This Row],[Facility]],INDEX(FacList,,1),0),3),[1]!tblOrg[Org Num],0)),[1]!tblLoc[Loc],0)),"")</f>
        <v>7</v>
      </c>
      <c r="V2218" s="6">
        <f>IF(OR(tblTeamSch[[#This Row],[Court]]="",tblTeamSch[[#This Row],[Home]]&gt;0),0,IF(tblTeamSch[[#This Row],[Court]]&lt;10,0,IF(tblTeamSch[[#This Row],[Home Court]]=10,0,10)))</f>
        <v>0</v>
      </c>
      <c r="W2218" s="6" t="e">
        <f>COUNTIFS(tblTeamSch[Travel Score for Game],10,tblTeamSch[Home],0,#REF!,#REF!)</f>
        <v>#REF!</v>
      </c>
      <c r="X2218" s="6" t="str">
        <f>IFERROR(INDEX(tblTeamSch[Overall Travel Score],MATCH(tblTeamSch[[#This Row],[Opponent]],tblTeamSch[Team],0)),"")</f>
        <v/>
      </c>
      <c r="Y2218" s="6" cm="1">
        <f t="array" ref="Y2218">IF(Y2217="Num",1,IF(Y2217="","",IF(Y2217+1&gt;TotalNumRegGames*2,"",Y2217+1)))</f>
        <v>2217</v>
      </c>
    </row>
    <row r="2219" spans="1:25" ht="13.35" customHeight="1" x14ac:dyDescent="0.3">
      <c r="A2219" s="6" cm="1">
        <f t="array" ref="A2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651</v>
      </c>
      <c r="B2219" s="6" cm="1">
        <f t="array" ref="B22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19" s="6">
        <f>IFERROR(INDEX([1]!tblSchedule[Week Game Scheduled],MATCH(tblTeamSch[[#This Row],[Game Num]],[1]!tblSchedule[GameNum],0)),"")</f>
        <v>50</v>
      </c>
      <c r="D2219" s="6">
        <f>IFERROR(INDEX([1]!tblSchedule[Round],MATCH(tblTeamSch[[#This Row],[Game Num]],[1]!tblSchedule[GameNum],0)),"")</f>
        <v>2</v>
      </c>
      <c r="E2219" s="6">
        <f>IFERROR(INDEX([1]!tblSchedule[Rnd Sch],MATCH(tblTeamSch[[#This Row],[Game Num]],[1]!tblSchedule[GameNum],0)),"")</f>
        <v>2</v>
      </c>
      <c r="F2219" s="6" t="str">
        <f>IFERROR(INDEX([1]!tblSchedule[DLC],MATCH(tblTeamSch[[#This Row],[Game Num]],[1]!tblSchedule[GameNum],0)),"")</f>
        <v>4B3</v>
      </c>
      <c r="G2219" s="7" t="str">
        <f>IFERROR(INDEX([1]!tblSchedule[Facility],MATCH(tblTeamSch[[#This Row],[Game Num]],[1]!tblSchedule[GameNum],0)),"")</f>
        <v>St. Margaret Mary PAC (smaller gym)</v>
      </c>
      <c r="H2219" s="8">
        <f>IFERROR(INDEX([1]!tblSchedule[Game Date],MATCH(tblTeamSch[[#This Row],[Game Num]],[1]!tblSchedule[GameNum],0)),"")</f>
        <v>46004</v>
      </c>
      <c r="I2219" s="9">
        <f>IFERROR(INDEX([1]!tblSchedule[Game Time],MATCH(tblTeamSch[[#This Row],[Game Num]],[1]!tblSchedule[GameNum],0)),"")</f>
        <v>0.52083333333333337</v>
      </c>
      <c r="J2219" s="10" t="str">
        <f>IFERROR(INDEX([1]!tblTeams[Organization],MATCH(tblTeamSch[[#This Row],[Team]],[1]!tblTeams[Team],0)),"")</f>
        <v>St. Raphael</v>
      </c>
      <c r="K2219" s="10" t="str">
        <f>IFERROR(INDEX([1]!tblOrg[Abbr],MATCH(tblTeamSch[[#This Row],[Org]],[1]!tblOrg[Organization],0)),"")</f>
        <v>Raph</v>
      </c>
      <c r="L2219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19" s="10" t="str">
        <f>IFERROR(INDEX(IF(tblTeamSch[[#This Row],[1vs2]]=1,[1]!tblSchedule[Team 2 Name],[1]!tblSchedule[Team 1 Name]),MATCH(tblTeamSch[[#This Row],[Game Num]],[1]!tblSchedule[GameNum],0)),"")</f>
        <v>Holy Trinity BB 3/4B #3 Red</v>
      </c>
      <c r="N2219" s="6"/>
      <c r="O2219" s="6"/>
      <c r="P2219" s="6"/>
      <c r="Q2219" s="6">
        <f>INDEX([1]!tblSchedule[Home Game],MATCH(tblTeamSch[[#This Row],[Game Num]],[1]!tblSchedule[GameNum],0))</f>
        <v>0</v>
      </c>
      <c r="R2219" s="7" t="e">
        <f>IF(COUNTIFS(tblTeamSch[Team],tblTeamSch[[#This Row],[Team]],#REF!,1)&gt;1,"Y","")</f>
        <v>#REF!</v>
      </c>
      <c r="S2219" s="6">
        <f>INDEX([1]!tblLoc[Score],MATCH(INDEX([1]!tblOrg[Loc],MATCH(tblTeamSch[[#This Row],[Org]],[1]!tblOrg[Organization],0)),[1]!tblLoc[Loc],0))</f>
        <v>0</v>
      </c>
      <c r="T2219" s="6" t="e">
        <f>INDEX([1]!tblLoc[Score],MATCH(INDEX([1]!tblOrg[Loc],MATCH(#REF!,[1]!tblOrg[Abbr],0)),[1]!tblLoc[Loc],0))</f>
        <v>#REF!</v>
      </c>
      <c r="U2219" s="6">
        <f>IFERROR(INDEX([1]!tblLoc[Score],MATCH(INDEX([1]!tblOrg[Loc],MATCH(INDEX(FacList,MATCH(tblTeamSch[[#This Row],[Facility]],INDEX(FacList,,1),0),3),[1]!tblOrg[Org Num],0)),[1]!tblLoc[Loc],0)),"")</f>
        <v>0</v>
      </c>
      <c r="V2219" s="6">
        <f>IF(OR(tblTeamSch[[#This Row],[Court]]="",tblTeamSch[[#This Row],[Home]]&gt;0),0,IF(tblTeamSch[[#This Row],[Court]]&lt;10,0,IF(tblTeamSch[[#This Row],[Home Court]]=10,0,10)))</f>
        <v>0</v>
      </c>
      <c r="W2219" s="6" t="e">
        <f>COUNTIFS(tblTeamSch[Travel Score for Game],10,tblTeamSch[Home],0,#REF!,#REF!)</f>
        <v>#REF!</v>
      </c>
      <c r="X2219" s="6" t="str">
        <f>IFERROR(INDEX(tblTeamSch[Overall Travel Score],MATCH(tblTeamSch[[#This Row],[Opponent]],tblTeamSch[Team],0)),"")</f>
        <v/>
      </c>
      <c r="Y2219" s="6" cm="1">
        <f t="array" ref="Y2219">IF(Y2218="Num",1,IF(Y2218="","",IF(Y2218+1&gt;TotalNumRegGames*2,"",Y2218+1)))</f>
        <v>2218</v>
      </c>
    </row>
    <row r="2220" spans="1:25" ht="13.35" customHeight="1" x14ac:dyDescent="0.3">
      <c r="A2220" s="6" cm="1">
        <f t="array" ref="A2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666</v>
      </c>
      <c r="B2220" s="6" cm="1">
        <f t="array" ref="B22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20" s="6">
        <f>IFERROR(INDEX([1]!tblSchedule[Week Game Scheduled],MATCH(tblTeamSch[[#This Row],[Game Num]],[1]!tblSchedule[GameNum],0)),"")</f>
        <v>5</v>
      </c>
      <c r="D2220" s="6">
        <f>IFERROR(INDEX([1]!tblSchedule[Round],MATCH(tblTeamSch[[#This Row],[Game Num]],[1]!tblSchedule[GameNum],0)),"")</f>
        <v>3</v>
      </c>
      <c r="E2220" s="6">
        <f>IFERROR(INDEX([1]!tblSchedule[Rnd Sch],MATCH(tblTeamSch[[#This Row],[Game Num]],[1]!tblSchedule[GameNum],0)),"")</f>
        <v>3</v>
      </c>
      <c r="F2220" s="6" t="str">
        <f>IFERROR(INDEX([1]!tblSchedule[DLC],MATCH(tblTeamSch[[#This Row],[Game Num]],[1]!tblSchedule[GameNum],0)),"")</f>
        <v>4B3</v>
      </c>
      <c r="G2220" s="7" t="str">
        <f>IFERROR(INDEX([1]!tblSchedule[Facility],MATCH(tblTeamSch[[#This Row],[Game Num]],[1]!tblSchedule[GameNum],0)),"")</f>
        <v>ST. RAPHAEL GYMNASIUM</v>
      </c>
      <c r="H2220" s="8">
        <f>IFERROR(INDEX([1]!tblSchedule[Game Date],MATCH(tblTeamSch[[#This Row],[Game Num]],[1]!tblSchedule[GameNum],0)),"")</f>
        <v>46025</v>
      </c>
      <c r="I2220" s="9">
        <f>IFERROR(INDEX([1]!tblSchedule[Game Time],MATCH(tblTeamSch[[#This Row],[Game Num]],[1]!tblSchedule[GameNum],0)),"")</f>
        <v>0.41666666666666669</v>
      </c>
      <c r="J2220" s="10" t="str">
        <f>IFERROR(INDEX([1]!tblTeams[Organization],MATCH(tblTeamSch[[#This Row],[Team]],[1]!tblTeams[Team],0)),"")</f>
        <v>St. Raphael</v>
      </c>
      <c r="K2220" s="10" t="str">
        <f>IFERROR(INDEX([1]!tblOrg[Abbr],MATCH(tblTeamSch[[#This Row],[Org]],[1]!tblOrg[Organization],0)),"")</f>
        <v>Raph</v>
      </c>
      <c r="L2220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20" s="10" t="str">
        <f>IFERROR(INDEX(IF(tblTeamSch[[#This Row],[1vs2]]=1,[1]!tblSchedule[Team 2 Name],[1]!tblSchedule[Team 1 Name]),MATCH(tblTeamSch[[#This Row],[Game Num]],[1]!tblSchedule[GameNum],0)),"")</f>
        <v>St. Margaret Mary BB 4B#3 Red</v>
      </c>
      <c r="N2220" s="6"/>
      <c r="O2220" s="6"/>
      <c r="P2220" s="6"/>
      <c r="Q2220" s="6">
        <f>INDEX([1]!tblSchedule[Home Game],MATCH(tblTeamSch[[#This Row],[Game Num]],[1]!tblSchedule[GameNum],0))</f>
        <v>1</v>
      </c>
      <c r="R2220" s="7" t="e">
        <f>IF(COUNTIFS(tblTeamSch[Team],tblTeamSch[[#This Row],[Team]],#REF!,1)&gt;1,"Y","")</f>
        <v>#REF!</v>
      </c>
      <c r="S2220" s="6">
        <f>INDEX([1]!tblLoc[Score],MATCH(INDEX([1]!tblOrg[Loc],MATCH(tblTeamSch[[#This Row],[Org]],[1]!tblOrg[Organization],0)),[1]!tblLoc[Loc],0))</f>
        <v>0</v>
      </c>
      <c r="T2220" s="6" t="e">
        <f>INDEX([1]!tblLoc[Score],MATCH(INDEX([1]!tblOrg[Loc],MATCH(#REF!,[1]!tblOrg[Abbr],0)),[1]!tblLoc[Loc],0))</f>
        <v>#REF!</v>
      </c>
      <c r="U2220" s="6">
        <f>IFERROR(INDEX([1]!tblLoc[Score],MATCH(INDEX([1]!tblOrg[Loc],MATCH(INDEX(FacList,MATCH(tblTeamSch[[#This Row],[Facility]],INDEX(FacList,,1),0),3),[1]!tblOrg[Org Num],0)),[1]!tblLoc[Loc],0)),"")</f>
        <v>0</v>
      </c>
      <c r="V2220" s="6">
        <f>IF(OR(tblTeamSch[[#This Row],[Court]]="",tblTeamSch[[#This Row],[Home]]&gt;0),0,IF(tblTeamSch[[#This Row],[Court]]&lt;10,0,IF(tblTeamSch[[#This Row],[Home Court]]=10,0,10)))</f>
        <v>0</v>
      </c>
      <c r="W2220" s="6" t="e">
        <f>COUNTIFS(tblTeamSch[Travel Score for Game],10,tblTeamSch[Home],0,#REF!,#REF!)</f>
        <v>#REF!</v>
      </c>
      <c r="X2220" s="6" t="str">
        <f>IFERROR(INDEX(tblTeamSch[Overall Travel Score],MATCH(tblTeamSch[[#This Row],[Opponent]],tblTeamSch[Team],0)),"")</f>
        <v/>
      </c>
      <c r="Y2220" s="6" cm="1">
        <f t="array" ref="Y2220">IF(Y2219="Num",1,IF(Y2219="","",IF(Y2219+1&gt;TotalNumRegGames*2,"",Y2219+1)))</f>
        <v>2219</v>
      </c>
    </row>
    <row r="2221" spans="1:25" ht="13.35" customHeight="1" x14ac:dyDescent="0.3">
      <c r="A2221" s="6" cm="1">
        <f t="array" ref="A2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682</v>
      </c>
      <c r="B2221" s="6" cm="1">
        <f t="array" ref="B22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1" s="6">
        <f>IFERROR(INDEX([1]!tblSchedule[Week Game Scheduled],MATCH(tblTeamSch[[#This Row],[Game Num]],[1]!tblSchedule[GameNum],0)),"")</f>
        <v>6</v>
      </c>
      <c r="D2221" s="6">
        <f>IFERROR(INDEX([1]!tblSchedule[Round],MATCH(tblTeamSch[[#This Row],[Game Num]],[1]!tblSchedule[GameNum],0)),"")</f>
        <v>4</v>
      </c>
      <c r="E2221" s="6">
        <f>IFERROR(INDEX([1]!tblSchedule[Rnd Sch],MATCH(tblTeamSch[[#This Row],[Game Num]],[1]!tblSchedule[GameNum],0)),"")</f>
        <v>4</v>
      </c>
      <c r="F2221" s="6" t="str">
        <f>IFERROR(INDEX([1]!tblSchedule[DLC],MATCH(tblTeamSch[[#This Row],[Game Num]],[1]!tblSchedule[GameNum],0)),"")</f>
        <v>4B3</v>
      </c>
      <c r="G2221" s="7" t="str">
        <f>IFERROR(INDEX([1]!tblSchedule[Facility],MATCH(tblTeamSch[[#This Row],[Game Num]],[1]!tblSchedule[GameNum],0)),"")</f>
        <v>St. Margaret Mary PAC (smaller gym)</v>
      </c>
      <c r="H2221" s="8">
        <f>IFERROR(INDEX([1]!tblSchedule[Game Date],MATCH(tblTeamSch[[#This Row],[Game Num]],[1]!tblSchedule[GameNum],0)),"")</f>
        <v>46032</v>
      </c>
      <c r="I2221" s="9">
        <f>IFERROR(INDEX([1]!tblSchedule[Game Time],MATCH(tblTeamSch[[#This Row],[Game Num]],[1]!tblSchedule[GameNum],0)),"")</f>
        <v>0.47916666666666669</v>
      </c>
      <c r="J2221" s="10" t="str">
        <f>IFERROR(INDEX([1]!tblTeams[Organization],MATCH(tblTeamSch[[#This Row],[Team]],[1]!tblTeams[Team],0)),"")</f>
        <v>St. Raphael</v>
      </c>
      <c r="K2221" s="10" t="str">
        <f>IFERROR(INDEX([1]!tblOrg[Abbr],MATCH(tblTeamSch[[#This Row],[Org]],[1]!tblOrg[Organization],0)),"")</f>
        <v>Raph</v>
      </c>
      <c r="L2221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21" s="10" t="str">
        <f>IFERROR(INDEX(IF(tblTeamSch[[#This Row],[1vs2]]=1,[1]!tblSchedule[Team 2 Name],[1]!tblSchedule[Team 1 Name]),MATCH(tblTeamSch[[#This Row],[Game Num]],[1]!tblSchedule[GameNum],0)),"")</f>
        <v>St Patrick BB 4Boys #3-Blue</v>
      </c>
      <c r="N2221" s="6"/>
      <c r="O2221" s="6"/>
      <c r="P2221" s="6"/>
      <c r="Q2221" s="6">
        <f>INDEX([1]!tblSchedule[Home Game],MATCH(tblTeamSch[[#This Row],[Game Num]],[1]!tblSchedule[GameNum],0))</f>
        <v>0</v>
      </c>
      <c r="R2221" s="7" t="e">
        <f>IF(COUNTIFS(tblTeamSch[Team],tblTeamSch[[#This Row],[Team]],#REF!,1)&gt;1,"Y","")</f>
        <v>#REF!</v>
      </c>
      <c r="S2221" s="6">
        <f>INDEX([1]!tblLoc[Score],MATCH(INDEX([1]!tblOrg[Loc],MATCH(tblTeamSch[[#This Row],[Org]],[1]!tblOrg[Organization],0)),[1]!tblLoc[Loc],0))</f>
        <v>0</v>
      </c>
      <c r="T2221" s="6" t="e">
        <f>INDEX([1]!tblLoc[Score],MATCH(INDEX([1]!tblOrg[Loc],MATCH(#REF!,[1]!tblOrg[Abbr],0)),[1]!tblLoc[Loc],0))</f>
        <v>#REF!</v>
      </c>
      <c r="U2221" s="6">
        <f>IFERROR(INDEX([1]!tblLoc[Score],MATCH(INDEX([1]!tblOrg[Loc],MATCH(INDEX(FacList,MATCH(tblTeamSch[[#This Row],[Facility]],INDEX(FacList,,1),0),3),[1]!tblOrg[Org Num],0)),[1]!tblLoc[Loc],0)),"")</f>
        <v>0</v>
      </c>
      <c r="V2221" s="6">
        <f>IF(OR(tblTeamSch[[#This Row],[Court]]="",tblTeamSch[[#This Row],[Home]]&gt;0),0,IF(tblTeamSch[[#This Row],[Court]]&lt;10,0,IF(tblTeamSch[[#This Row],[Home Court]]=10,0,10)))</f>
        <v>0</v>
      </c>
      <c r="W2221" s="6" t="e">
        <f>COUNTIFS(tblTeamSch[Travel Score for Game],10,tblTeamSch[Home],0,#REF!,#REF!)</f>
        <v>#REF!</v>
      </c>
      <c r="X2221" s="6" t="str">
        <f>IFERROR(INDEX(tblTeamSch[Overall Travel Score],MATCH(tblTeamSch[[#This Row],[Opponent]],tblTeamSch[Team],0)),"")</f>
        <v/>
      </c>
      <c r="Y2221" s="6" cm="1">
        <f t="array" ref="Y2221">IF(Y2220="Num",1,IF(Y2220="","",IF(Y2220+1&gt;TotalNumRegGames*2,"",Y2220+1)))</f>
        <v>2220</v>
      </c>
    </row>
    <row r="2222" spans="1:25" ht="13.35" customHeight="1" x14ac:dyDescent="0.3">
      <c r="A2222" s="6" cm="1">
        <f t="array" ref="A2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696</v>
      </c>
      <c r="B2222" s="6" cm="1">
        <f t="array" ref="B22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2" s="6">
        <f>IFERROR(INDEX([1]!tblSchedule[Week Game Scheduled],MATCH(tblTeamSch[[#This Row],[Game Num]],[1]!tblSchedule[GameNum],0)),"")</f>
        <v>7</v>
      </c>
      <c r="D2222" s="6">
        <f>IFERROR(INDEX([1]!tblSchedule[Round],MATCH(tblTeamSch[[#This Row],[Game Num]],[1]!tblSchedule[GameNum],0)),"")</f>
        <v>5</v>
      </c>
      <c r="E2222" s="6">
        <f>IFERROR(INDEX([1]!tblSchedule[Rnd Sch],MATCH(tblTeamSch[[#This Row],[Game Num]],[1]!tblSchedule[GameNum],0)),"")</f>
        <v>5</v>
      </c>
      <c r="F2222" s="6" t="str">
        <f>IFERROR(INDEX([1]!tblSchedule[DLC],MATCH(tblTeamSch[[#This Row],[Game Num]],[1]!tblSchedule[GameNum],0)),"")</f>
        <v>4B3</v>
      </c>
      <c r="G2222" s="7" t="str">
        <f>IFERROR(INDEX([1]!tblSchedule[Facility],MATCH(tblTeamSch[[#This Row],[Game Num]],[1]!tblSchedule[GameNum],0)),"")</f>
        <v>St Mary Academy Gym</v>
      </c>
      <c r="H2222" s="8">
        <f>IFERROR(INDEX([1]!tblSchedule[Game Date],MATCH(tblTeamSch[[#This Row],[Game Num]],[1]!tblSchedule[GameNum],0)),"")</f>
        <v>46039</v>
      </c>
      <c r="I2222" s="9">
        <f>IFERROR(INDEX([1]!tblSchedule[Game Time],MATCH(tblTeamSch[[#This Row],[Game Num]],[1]!tblSchedule[GameNum],0)),"")</f>
        <v>0.45833333333333331</v>
      </c>
      <c r="J2222" s="10" t="str">
        <f>IFERROR(INDEX([1]!tblTeams[Organization],MATCH(tblTeamSch[[#This Row],[Team]],[1]!tblTeams[Team],0)),"")</f>
        <v>St. Raphael</v>
      </c>
      <c r="K2222" s="10" t="str">
        <f>IFERROR(INDEX([1]!tblOrg[Abbr],MATCH(tblTeamSch[[#This Row],[Org]],[1]!tblOrg[Organization],0)),"")</f>
        <v>Raph</v>
      </c>
      <c r="L2222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22" s="10" t="str">
        <f>IFERROR(INDEX(IF(tblTeamSch[[#This Row],[1vs2]]=1,[1]!tblSchedule[Team 2 Name],[1]!tblSchedule[Team 1 Name]),MATCH(tblTeamSch[[#This Row],[Game Num]],[1]!tblSchedule[GameNum],0)),"")</f>
        <v>Holy Trinity BB 3/4B #3 Orange</v>
      </c>
      <c r="N2222" s="6"/>
      <c r="O2222" s="6"/>
      <c r="P2222" s="6"/>
      <c r="Q2222" s="6">
        <f>INDEX([1]!tblSchedule[Home Game],MATCH(tblTeamSch[[#This Row],[Game Num]],[1]!tblSchedule[GameNum],0))</f>
        <v>0</v>
      </c>
      <c r="R2222" s="7" t="e">
        <f>IF(COUNTIFS(tblTeamSch[Team],tblTeamSch[[#This Row],[Team]],#REF!,1)&gt;1,"Y","")</f>
        <v>#REF!</v>
      </c>
      <c r="S2222" s="6">
        <f>INDEX([1]!tblLoc[Score],MATCH(INDEX([1]!tblOrg[Loc],MATCH(tblTeamSch[[#This Row],[Org]],[1]!tblOrg[Organization],0)),[1]!tblLoc[Loc],0))</f>
        <v>0</v>
      </c>
      <c r="T2222" s="6" t="e">
        <f>INDEX([1]!tblLoc[Score],MATCH(INDEX([1]!tblOrg[Loc],MATCH(#REF!,[1]!tblOrg[Abbr],0)),[1]!tblLoc[Loc],0))</f>
        <v>#REF!</v>
      </c>
      <c r="U2222" s="6">
        <f>IFERROR(INDEX([1]!tblLoc[Score],MATCH(INDEX([1]!tblOrg[Loc],MATCH(INDEX(FacList,MATCH(tblTeamSch[[#This Row],[Facility]],INDEX(FacList,,1),0),3),[1]!tblOrg[Org Num],0)),[1]!tblLoc[Loc],0)),"")</f>
        <v>4</v>
      </c>
      <c r="V2222" s="6">
        <f>IF(OR(tblTeamSch[[#This Row],[Court]]="",tblTeamSch[[#This Row],[Home]]&gt;0),0,IF(tblTeamSch[[#This Row],[Court]]&lt;10,0,IF(tblTeamSch[[#This Row],[Home Court]]=10,0,10)))</f>
        <v>0</v>
      </c>
      <c r="W2222" s="6" t="e">
        <f>COUNTIFS(tblTeamSch[Travel Score for Game],10,tblTeamSch[Home],0,#REF!,#REF!)</f>
        <v>#REF!</v>
      </c>
      <c r="X2222" s="6" t="str">
        <f>IFERROR(INDEX(tblTeamSch[Overall Travel Score],MATCH(tblTeamSch[[#This Row],[Opponent]],tblTeamSch[Team],0)),"")</f>
        <v/>
      </c>
      <c r="Y2222" s="6" cm="1">
        <f t="array" ref="Y2222">IF(Y2221="Num",1,IF(Y2221="","",IF(Y2221+1&gt;TotalNumRegGames*2,"",Y2221+1)))</f>
        <v>2221</v>
      </c>
    </row>
    <row r="2223" spans="1:25" ht="13.35" customHeight="1" x14ac:dyDescent="0.3">
      <c r="A2223" s="6" cm="1">
        <f t="array" ref="A2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710</v>
      </c>
      <c r="B2223" s="6" cm="1">
        <f t="array" ref="B22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3" s="6">
        <f>IFERROR(INDEX([1]!tblSchedule[Week Game Scheduled],MATCH(tblTeamSch[[#This Row],[Game Num]],[1]!tblSchedule[GameNum],0)),"")</f>
        <v>8</v>
      </c>
      <c r="D2223" s="6">
        <f>IFERROR(INDEX([1]!tblSchedule[Round],MATCH(tblTeamSch[[#This Row],[Game Num]],[1]!tblSchedule[GameNum],0)),"")</f>
        <v>6</v>
      </c>
      <c r="E2223" s="6">
        <f>IFERROR(INDEX([1]!tblSchedule[Rnd Sch],MATCH(tblTeamSch[[#This Row],[Game Num]],[1]!tblSchedule[GameNum],0)),"")</f>
        <v>6</v>
      </c>
      <c r="F2223" s="6" t="str">
        <f>IFERROR(INDEX([1]!tblSchedule[DLC],MATCH(tblTeamSch[[#This Row],[Game Num]],[1]!tblSchedule[GameNum],0)),"")</f>
        <v>4B3</v>
      </c>
      <c r="G2223" s="7" t="str">
        <f>IFERROR(INDEX([1]!tblSchedule[Facility],MATCH(tblTeamSch[[#This Row],[Game Num]],[1]!tblSchedule[GameNum],0)),"")</f>
        <v>St. Rita Gym</v>
      </c>
      <c r="H2223" s="8">
        <f>IFERROR(INDEX([1]!tblSchedule[Game Date],MATCH(tblTeamSch[[#This Row],[Game Num]],[1]!tblSchedule[GameNum],0)),"")</f>
        <v>46046</v>
      </c>
      <c r="I2223" s="9">
        <f>IFERROR(INDEX([1]!tblSchedule[Game Time],MATCH(tblTeamSch[[#This Row],[Game Num]],[1]!tblSchedule[GameNum],0)),"")</f>
        <v>0.5</v>
      </c>
      <c r="J2223" s="10" t="str">
        <f>IFERROR(INDEX([1]!tblTeams[Organization],MATCH(tblTeamSch[[#This Row],[Team]],[1]!tblTeams[Team],0)),"")</f>
        <v>St. Raphael</v>
      </c>
      <c r="K2223" s="10" t="str">
        <f>IFERROR(INDEX([1]!tblOrg[Abbr],MATCH(tblTeamSch[[#This Row],[Org]],[1]!tblOrg[Organization],0)),"")</f>
        <v>Raph</v>
      </c>
      <c r="L2223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23" s="10" t="str">
        <f>IFERROR(INDEX(IF(tblTeamSch[[#This Row],[1vs2]]=1,[1]!tblSchedule[Team 2 Name],[1]!tblSchedule[Team 1 Name]),MATCH(tblTeamSch[[#This Row],[Game Num]],[1]!tblSchedule[GameNum],0)),"")</f>
        <v>St. Albert BB 4B#3 Blue</v>
      </c>
      <c r="N2223" s="6"/>
      <c r="O2223" s="6"/>
      <c r="P2223" s="6"/>
      <c r="Q2223" s="6">
        <f>INDEX([1]!tblSchedule[Home Game],MATCH(tblTeamSch[[#This Row],[Game Num]],[1]!tblSchedule[GameNum],0))</f>
        <v>0</v>
      </c>
      <c r="R2223" s="7" t="e">
        <f>IF(COUNTIFS(tblTeamSch[Team],tblTeamSch[[#This Row],[Team]],#REF!,1)&gt;1,"Y","")</f>
        <v>#REF!</v>
      </c>
      <c r="S2223" s="6">
        <f>INDEX([1]!tblLoc[Score],MATCH(INDEX([1]!tblOrg[Loc],MATCH(tblTeamSch[[#This Row],[Org]],[1]!tblOrg[Organization],0)),[1]!tblLoc[Loc],0))</f>
        <v>0</v>
      </c>
      <c r="T2223" s="6" t="e">
        <f>INDEX([1]!tblLoc[Score],MATCH(INDEX([1]!tblOrg[Loc],MATCH(#REF!,[1]!tblOrg[Abbr],0)),[1]!tblLoc[Loc],0))</f>
        <v>#REF!</v>
      </c>
      <c r="U2223" s="6">
        <f>IFERROR(INDEX([1]!tblLoc[Score],MATCH(INDEX([1]!tblOrg[Loc],MATCH(INDEX(FacList,MATCH(tblTeamSch[[#This Row],[Facility]],INDEX(FacList,,1),0),3),[1]!tblOrg[Org Num],0)),[1]!tblLoc[Loc],0)),"")</f>
        <v>7</v>
      </c>
      <c r="V2223" s="6">
        <f>IF(OR(tblTeamSch[[#This Row],[Court]]="",tblTeamSch[[#This Row],[Home]]&gt;0),0,IF(tblTeamSch[[#This Row],[Court]]&lt;10,0,IF(tblTeamSch[[#This Row],[Home Court]]=10,0,10)))</f>
        <v>0</v>
      </c>
      <c r="W2223" s="6" t="e">
        <f>COUNTIFS(tblTeamSch[Travel Score for Game],10,tblTeamSch[Home],0,#REF!,#REF!)</f>
        <v>#REF!</v>
      </c>
      <c r="X2223" s="6" t="str">
        <f>IFERROR(INDEX(tblTeamSch[Overall Travel Score],MATCH(tblTeamSch[[#This Row],[Opponent]],tblTeamSch[Team],0)),"")</f>
        <v/>
      </c>
      <c r="Y2223" s="6" cm="1">
        <f t="array" ref="Y2223">IF(Y2222="Num",1,IF(Y2222="","",IF(Y2222+1&gt;TotalNumRegGames*2,"",Y2222+1)))</f>
        <v>2222</v>
      </c>
    </row>
    <row r="2224" spans="1:25" ht="13.35" customHeight="1" x14ac:dyDescent="0.3">
      <c r="A2224" s="6" cm="1">
        <f t="array" ref="A2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724</v>
      </c>
      <c r="B2224" s="6" cm="1">
        <f t="array" ref="B22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4" s="6">
        <f>IFERROR(INDEX([1]!tblSchedule[Week Game Scheduled],MATCH(tblTeamSch[[#This Row],[Game Num]],[1]!tblSchedule[GameNum],0)),"")</f>
        <v>9</v>
      </c>
      <c r="D2224" s="6">
        <f>IFERROR(INDEX([1]!tblSchedule[Round],MATCH(tblTeamSch[[#This Row],[Game Num]],[1]!tblSchedule[GameNum],0)),"")</f>
        <v>7</v>
      </c>
      <c r="E2224" s="6">
        <f>IFERROR(INDEX([1]!tblSchedule[Rnd Sch],MATCH(tblTeamSch[[#This Row],[Game Num]],[1]!tblSchedule[GameNum],0)),"")</f>
        <v>7</v>
      </c>
      <c r="F2224" s="6" t="str">
        <f>IFERROR(INDEX([1]!tblSchedule[DLC],MATCH(tblTeamSch[[#This Row],[Game Num]],[1]!tblSchedule[GameNum],0)),"")</f>
        <v>4B3</v>
      </c>
      <c r="G2224" s="7" t="str">
        <f>IFERROR(INDEX([1]!tblSchedule[Facility],MATCH(tblTeamSch[[#This Row],[Game Num]],[1]!tblSchedule[GameNum],0)),"")</f>
        <v>Mary Queen of Peace</v>
      </c>
      <c r="H2224" s="8">
        <f>IFERROR(INDEX([1]!tblSchedule[Game Date],MATCH(tblTeamSch[[#This Row],[Game Num]],[1]!tblSchedule[GameNum],0)),"")</f>
        <v>46053</v>
      </c>
      <c r="I2224" s="9">
        <f>IFERROR(INDEX([1]!tblSchedule[Game Time],MATCH(tblTeamSch[[#This Row],[Game Num]],[1]!tblSchedule[GameNum],0)),"")</f>
        <v>0.45833333333333331</v>
      </c>
      <c r="J2224" s="10" t="str">
        <f>IFERROR(INDEX([1]!tblTeams[Organization],MATCH(tblTeamSch[[#This Row],[Team]],[1]!tblTeams[Team],0)),"")</f>
        <v>St. Raphael</v>
      </c>
      <c r="K2224" s="10" t="str">
        <f>IFERROR(INDEX([1]!tblOrg[Abbr],MATCH(tblTeamSch[[#This Row],[Org]],[1]!tblOrg[Organization],0)),"")</f>
        <v>Raph</v>
      </c>
      <c r="L2224" s="10" t="str">
        <f>IFERROR(INDEX(IF(tblTeamSch[[#This Row],[1vs2]]=1,[1]!tblSchedule[Team 1 Name],[1]!tblSchedule[Team 2 Name]),MATCH(tblTeamSch[[#This Row],[Game Num]],[1]!tblSchedule[GameNum],0)),"")</f>
        <v>St. Raphael BB 4B #3 White</v>
      </c>
      <c r="M2224" s="10" t="str">
        <f>IFERROR(INDEX(IF(tblTeamSch[[#This Row],[1vs2]]=1,[1]!tblSchedule[Team 2 Name],[1]!tblSchedule[Team 1 Name]),MATCH(tblTeamSch[[#This Row],[Game Num]],[1]!tblSchedule[GameNum],0)),"")</f>
        <v>Notre Dame Academy BB 3/4 Boys #3 Blue</v>
      </c>
      <c r="N2224" s="6"/>
      <c r="O2224" s="6"/>
      <c r="P2224" s="6"/>
      <c r="Q2224" s="6">
        <f>INDEX([1]!tblSchedule[Home Game],MATCH(tblTeamSch[[#This Row],[Game Num]],[1]!tblSchedule[GameNum],0))</f>
        <v>1</v>
      </c>
      <c r="R2224" s="7" t="e">
        <f>IF(COUNTIFS(tblTeamSch[Team],tblTeamSch[[#This Row],[Team]],#REF!,1)&gt;1,"Y","")</f>
        <v>#REF!</v>
      </c>
      <c r="S2224" s="6">
        <f>INDEX([1]!tblLoc[Score],MATCH(INDEX([1]!tblOrg[Loc],MATCH(tblTeamSch[[#This Row],[Org]],[1]!tblOrg[Organization],0)),[1]!tblLoc[Loc],0))</f>
        <v>0</v>
      </c>
      <c r="T2224" s="6" t="e">
        <f>INDEX([1]!tblLoc[Score],MATCH(INDEX([1]!tblOrg[Loc],MATCH(#REF!,[1]!tblOrg[Abbr],0)),[1]!tblLoc[Loc],0))</f>
        <v>#REF!</v>
      </c>
      <c r="U2224" s="6">
        <f>IFERROR(INDEX([1]!tblLoc[Score],MATCH(INDEX([1]!tblOrg[Loc],MATCH(INDEX(FacList,MATCH(tblTeamSch[[#This Row],[Facility]],INDEX(FacList,,1),0),3),[1]!tblOrg[Org Num],0)),[1]!tblLoc[Loc],0)),"")</f>
        <v>10</v>
      </c>
      <c r="V2224" s="6">
        <f>IF(OR(tblTeamSch[[#This Row],[Court]]="",tblTeamSch[[#This Row],[Home]]&gt;0),0,IF(tblTeamSch[[#This Row],[Court]]&lt;10,0,IF(tblTeamSch[[#This Row],[Home Court]]=10,0,10)))</f>
        <v>0</v>
      </c>
      <c r="W2224" s="6" t="e">
        <f>COUNTIFS(tblTeamSch[Travel Score for Game],10,tblTeamSch[Home],0,#REF!,#REF!)</f>
        <v>#REF!</v>
      </c>
      <c r="X2224" s="6" t="str">
        <f>IFERROR(INDEX(tblTeamSch[Overall Travel Score],MATCH(tblTeamSch[[#This Row],[Opponent]],tblTeamSch[Team],0)),"")</f>
        <v/>
      </c>
      <c r="Y2224" s="6" cm="1">
        <f t="array" ref="Y2224">IF(Y2223="Num",1,IF(Y2223="","",IF(Y2223+1&gt;TotalNumRegGames*2,"",Y2223+1)))</f>
        <v>2223</v>
      </c>
    </row>
    <row r="2225" spans="1:25" ht="13.35" customHeight="1" x14ac:dyDescent="0.3">
      <c r="A2225" s="6" cm="1">
        <f t="array" ref="A2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645</v>
      </c>
      <c r="B2225" s="6" cm="1">
        <f t="array" ref="B22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5" s="6">
        <f>IFERROR(INDEX([1]!tblSchedule[Week Game Scheduled],MATCH(tblTeamSch[[#This Row],[Game Num]],[1]!tblSchedule[GameNum],0)),"")</f>
        <v>49</v>
      </c>
      <c r="D2225" s="6">
        <f>IFERROR(INDEX([1]!tblSchedule[Round],MATCH(tblTeamSch[[#This Row],[Game Num]],[1]!tblSchedule[GameNum],0)),"")</f>
        <v>1</v>
      </c>
      <c r="E2225" s="6">
        <f>IFERROR(INDEX([1]!tblSchedule[Rnd Sch],MATCH(tblTeamSch[[#This Row],[Game Num]],[1]!tblSchedule[GameNum],0)),"")</f>
        <v>1</v>
      </c>
      <c r="F2225" s="6" t="str">
        <f>IFERROR(INDEX([1]!tblSchedule[DLC],MATCH(tblTeamSch[[#This Row],[Game Num]],[1]!tblSchedule[GameNum],0)),"")</f>
        <v>4B3</v>
      </c>
      <c r="G2225" s="7" t="str">
        <f>IFERROR(INDEX([1]!tblSchedule[Facility],MATCH(tblTeamSch[[#This Row],[Game Num]],[1]!tblSchedule[GameNum],0)),"")</f>
        <v>ST. RAPHAEL GYMNASIUM</v>
      </c>
      <c r="H2225" s="8">
        <f>IFERROR(INDEX([1]!tblSchedule[Game Date],MATCH(tblTeamSch[[#This Row],[Game Num]],[1]!tblSchedule[GameNum],0)),"")</f>
        <v>45997</v>
      </c>
      <c r="I2225" s="9">
        <f>IFERROR(INDEX([1]!tblSchedule[Game Time],MATCH(tblTeamSch[[#This Row],[Game Num]],[1]!tblSchedule[GameNum],0)),"")</f>
        <v>0.45833333333333331</v>
      </c>
      <c r="J2225" s="10" t="str">
        <f>IFERROR(INDEX([1]!tblTeams[Organization],MATCH(tblTeamSch[[#This Row],[Team]],[1]!tblTeams[Team],0)),"")</f>
        <v>St. Raphael</v>
      </c>
      <c r="K2225" s="10" t="str">
        <f>IFERROR(INDEX([1]!tblOrg[Abbr],MATCH(tblTeamSch[[#This Row],[Org]],[1]!tblOrg[Organization],0)),"")</f>
        <v>Raph</v>
      </c>
      <c r="L2225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25" s="10" t="str">
        <f>IFERROR(INDEX(IF(tblTeamSch[[#This Row],[1vs2]]=1,[1]!tblSchedule[Team 2 Name],[1]!tblSchedule[Team 1 Name]),MATCH(tblTeamSch[[#This Row],[Game Num]],[1]!tblSchedule[GameNum],0)),"")</f>
        <v>Notre Dame Academy BB 3/4 Boys #3 Red</v>
      </c>
      <c r="N2225" s="6"/>
      <c r="O2225" s="6"/>
      <c r="P2225" s="6"/>
      <c r="Q2225" s="6">
        <f>INDEX([1]!tblSchedule[Home Game],MATCH(tblTeamSch[[#This Row],[Game Num]],[1]!tblSchedule[GameNum],0))</f>
        <v>1</v>
      </c>
      <c r="R2225" s="7" t="e">
        <f>IF(COUNTIFS(tblTeamSch[Team],tblTeamSch[[#This Row],[Team]],#REF!,1)&gt;1,"Y","")</f>
        <v>#REF!</v>
      </c>
      <c r="S2225" s="6">
        <f>INDEX([1]!tblLoc[Score],MATCH(INDEX([1]!tblOrg[Loc],MATCH(tblTeamSch[[#This Row],[Org]],[1]!tblOrg[Organization],0)),[1]!tblLoc[Loc],0))</f>
        <v>0</v>
      </c>
      <c r="T2225" s="6" t="e">
        <f>INDEX([1]!tblLoc[Score],MATCH(INDEX([1]!tblOrg[Loc],MATCH(#REF!,[1]!tblOrg[Abbr],0)),[1]!tblLoc[Loc],0))</f>
        <v>#REF!</v>
      </c>
      <c r="U2225" s="6">
        <f>IFERROR(INDEX([1]!tblLoc[Score],MATCH(INDEX([1]!tblOrg[Loc],MATCH(INDEX(FacList,MATCH(tblTeamSch[[#This Row],[Facility]],INDEX(FacList,,1),0),3),[1]!tblOrg[Org Num],0)),[1]!tblLoc[Loc],0)),"")</f>
        <v>0</v>
      </c>
      <c r="V2225" s="6">
        <f>IF(OR(tblTeamSch[[#This Row],[Court]]="",tblTeamSch[[#This Row],[Home]]&gt;0),0,IF(tblTeamSch[[#This Row],[Court]]&lt;10,0,IF(tblTeamSch[[#This Row],[Home Court]]=10,0,10)))</f>
        <v>0</v>
      </c>
      <c r="W2225" s="6" t="e">
        <f>COUNTIFS(tblTeamSch[Travel Score for Game],10,tblTeamSch[Home],0,#REF!,#REF!)</f>
        <v>#REF!</v>
      </c>
      <c r="X2225" s="6" t="str">
        <f>IFERROR(INDEX(tblTeamSch[Overall Travel Score],MATCH(tblTeamSch[[#This Row],[Opponent]],tblTeamSch[Team],0)),"")</f>
        <v/>
      </c>
      <c r="Y2225" s="6" cm="1">
        <f t="array" ref="Y2225">IF(Y2224="Num",1,IF(Y2224="","",IF(Y2224+1&gt;TotalNumRegGames*2,"",Y2224+1)))</f>
        <v>2224</v>
      </c>
    </row>
    <row r="2226" spans="1:25" ht="13.35" customHeight="1" x14ac:dyDescent="0.3">
      <c r="A2226" s="6" cm="1">
        <f t="array" ref="A2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659</v>
      </c>
      <c r="B2226" s="6" cm="1">
        <f t="array" ref="B22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6" s="6">
        <f>IFERROR(INDEX([1]!tblSchedule[Week Game Scheduled],MATCH(tblTeamSch[[#This Row],[Game Num]],[1]!tblSchedule[GameNum],0)),"")</f>
        <v>50</v>
      </c>
      <c r="D2226" s="6">
        <f>IFERROR(INDEX([1]!tblSchedule[Round],MATCH(tblTeamSch[[#This Row],[Game Num]],[1]!tblSchedule[GameNum],0)),"")</f>
        <v>2</v>
      </c>
      <c r="E2226" s="6">
        <f>IFERROR(INDEX([1]!tblSchedule[Rnd Sch],MATCH(tblTeamSch[[#This Row],[Game Num]],[1]!tblSchedule[GameNum],0)),"")</f>
        <v>2</v>
      </c>
      <c r="F2226" s="6" t="str">
        <f>IFERROR(INDEX([1]!tblSchedule[DLC],MATCH(tblTeamSch[[#This Row],[Game Num]],[1]!tblSchedule[GameNum],0)),"")</f>
        <v>4B3</v>
      </c>
      <c r="G2226" s="7" t="str">
        <f>IFERROR(INDEX([1]!tblSchedule[Facility],MATCH(tblTeamSch[[#This Row],[Game Num]],[1]!tblSchedule[GameNum],0)),"")</f>
        <v>ST. RAPHAEL GYMNASIUM</v>
      </c>
      <c r="H2226" s="8">
        <f>IFERROR(INDEX([1]!tblSchedule[Game Date],MATCH(tblTeamSch[[#This Row],[Game Num]],[1]!tblSchedule[GameNum],0)),"")</f>
        <v>46004</v>
      </c>
      <c r="I2226" s="9">
        <f>IFERROR(INDEX([1]!tblSchedule[Game Time],MATCH(tblTeamSch[[#This Row],[Game Num]],[1]!tblSchedule[GameNum],0)),"")</f>
        <v>0.45833333333333331</v>
      </c>
      <c r="J2226" s="10" t="str">
        <f>IFERROR(INDEX([1]!tblTeams[Organization],MATCH(tblTeamSch[[#This Row],[Team]],[1]!tblTeams[Team],0)),"")</f>
        <v>St. Raphael</v>
      </c>
      <c r="K2226" s="10" t="str">
        <f>IFERROR(INDEX([1]!tblOrg[Abbr],MATCH(tblTeamSch[[#This Row],[Org]],[1]!tblOrg[Organization],0)),"")</f>
        <v>Raph</v>
      </c>
      <c r="L2226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26" s="10" t="str">
        <f>IFERROR(INDEX(IF(tblTeamSch[[#This Row],[1vs2]]=1,[1]!tblSchedule[Team 2 Name],[1]!tblSchedule[Team 1 Name]),MATCH(tblTeamSch[[#This Row],[Game Num]],[1]!tblSchedule[GameNum],0)),"")</f>
        <v>Holy Spirit BBB 4#3 Black</v>
      </c>
      <c r="N2226" s="6"/>
      <c r="O2226" s="6"/>
      <c r="P2226" s="6"/>
      <c r="Q2226" s="6">
        <f>INDEX([1]!tblSchedule[Home Game],MATCH(tblTeamSch[[#This Row],[Game Num]],[1]!tblSchedule[GameNum],0))</f>
        <v>1</v>
      </c>
      <c r="R2226" s="7" t="e">
        <f>IF(COUNTIFS(tblTeamSch[Team],tblTeamSch[[#This Row],[Team]],#REF!,1)&gt;1,"Y","")</f>
        <v>#REF!</v>
      </c>
      <c r="S2226" s="6">
        <f>INDEX([1]!tblLoc[Score],MATCH(INDEX([1]!tblOrg[Loc],MATCH(tblTeamSch[[#This Row],[Org]],[1]!tblOrg[Organization],0)),[1]!tblLoc[Loc],0))</f>
        <v>0</v>
      </c>
      <c r="T2226" s="6" t="e">
        <f>INDEX([1]!tblLoc[Score],MATCH(INDEX([1]!tblOrg[Loc],MATCH(#REF!,[1]!tblOrg[Abbr],0)),[1]!tblLoc[Loc],0))</f>
        <v>#REF!</v>
      </c>
      <c r="U2226" s="6">
        <f>IFERROR(INDEX([1]!tblLoc[Score],MATCH(INDEX([1]!tblOrg[Loc],MATCH(INDEX(FacList,MATCH(tblTeamSch[[#This Row],[Facility]],INDEX(FacList,,1),0),3),[1]!tblOrg[Org Num],0)),[1]!tblLoc[Loc],0)),"")</f>
        <v>0</v>
      </c>
      <c r="V2226" s="6">
        <f>IF(OR(tblTeamSch[[#This Row],[Court]]="",tblTeamSch[[#This Row],[Home]]&gt;0),0,IF(tblTeamSch[[#This Row],[Court]]&lt;10,0,IF(tblTeamSch[[#This Row],[Home Court]]=10,0,10)))</f>
        <v>0</v>
      </c>
      <c r="W2226" s="6" t="e">
        <f>COUNTIFS(tblTeamSch[Travel Score for Game],10,tblTeamSch[Home],0,#REF!,#REF!)</f>
        <v>#REF!</v>
      </c>
      <c r="X2226" s="6" t="str">
        <f>IFERROR(INDEX(tblTeamSch[Overall Travel Score],MATCH(tblTeamSch[[#This Row],[Opponent]],tblTeamSch[Team],0)),"")</f>
        <v/>
      </c>
      <c r="Y2226" s="6" cm="1">
        <f t="array" ref="Y2226">IF(Y2225="Num",1,IF(Y2225="","",IF(Y2225+1&gt;TotalNumRegGames*2,"",Y2225+1)))</f>
        <v>2225</v>
      </c>
    </row>
    <row r="2227" spans="1:25" ht="13.35" customHeight="1" x14ac:dyDescent="0.3">
      <c r="A2227" s="6" cm="1">
        <f t="array" ref="A2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673</v>
      </c>
      <c r="B2227" s="6" cm="1">
        <f t="array" ref="B22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7" s="6">
        <f>IFERROR(INDEX([1]!tblSchedule[Week Game Scheduled],MATCH(tblTeamSch[[#This Row],[Game Num]],[1]!tblSchedule[GameNum],0)),"")</f>
        <v>5</v>
      </c>
      <c r="D2227" s="6">
        <f>IFERROR(INDEX([1]!tblSchedule[Round],MATCH(tblTeamSch[[#This Row],[Game Num]],[1]!tblSchedule[GameNum],0)),"")</f>
        <v>3</v>
      </c>
      <c r="E2227" s="6">
        <f>IFERROR(INDEX([1]!tblSchedule[Rnd Sch],MATCH(tblTeamSch[[#This Row],[Game Num]],[1]!tblSchedule[GameNum],0)),"")</f>
        <v>3</v>
      </c>
      <c r="F2227" s="6" t="str">
        <f>IFERROR(INDEX([1]!tblSchedule[DLC],MATCH(tblTeamSch[[#This Row],[Game Num]],[1]!tblSchedule[GameNum],0)),"")</f>
        <v>4B3</v>
      </c>
      <c r="G2227" s="7" t="str">
        <f>IFERROR(INDEX([1]!tblSchedule[Facility],MATCH(tblTeamSch[[#This Row],[Game Num]],[1]!tblSchedule[GameNum],0)),"")</f>
        <v>St. Agnes Gym</v>
      </c>
      <c r="H2227" s="8">
        <f>IFERROR(INDEX([1]!tblSchedule[Game Date],MATCH(tblTeamSch[[#This Row],[Game Num]],[1]!tblSchedule[GameNum],0)),"")</f>
        <v>46025</v>
      </c>
      <c r="I2227" s="9">
        <f>IFERROR(INDEX([1]!tblSchedule[Game Time],MATCH(tblTeamSch[[#This Row],[Game Num]],[1]!tblSchedule[GameNum],0)),"")</f>
        <v>0.5</v>
      </c>
      <c r="J2227" s="10" t="str">
        <f>IFERROR(INDEX([1]!tblTeams[Organization],MATCH(tblTeamSch[[#This Row],[Team]],[1]!tblTeams[Team],0)),"")</f>
        <v>St. Raphael</v>
      </c>
      <c r="K2227" s="10" t="str">
        <f>IFERROR(INDEX([1]!tblOrg[Abbr],MATCH(tblTeamSch[[#This Row],[Org]],[1]!tblOrg[Organization],0)),"")</f>
        <v>Raph</v>
      </c>
      <c r="L2227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27" s="10" t="str">
        <f>IFERROR(INDEX(IF(tblTeamSch[[#This Row],[1vs2]]=1,[1]!tblSchedule[Team 2 Name],[1]!tblSchedule[Team 1 Name]),MATCH(tblTeamSch[[#This Row],[Game Num]],[1]!tblSchedule[GameNum],0)),"")</f>
        <v>St Agnes BB 4B#3</v>
      </c>
      <c r="N2227" s="6"/>
      <c r="O2227" s="6"/>
      <c r="P2227" s="6"/>
      <c r="Q2227" s="6">
        <f>INDEX([1]!tblSchedule[Home Game],MATCH(tblTeamSch[[#This Row],[Game Num]],[1]!tblSchedule[GameNum],0))</f>
        <v>1</v>
      </c>
      <c r="R2227" s="7" t="e">
        <f>IF(COUNTIFS(tblTeamSch[Team],tblTeamSch[[#This Row],[Team]],#REF!,1)&gt;1,"Y","")</f>
        <v>#REF!</v>
      </c>
      <c r="S2227" s="6">
        <f>INDEX([1]!tblLoc[Score],MATCH(INDEX([1]!tblOrg[Loc],MATCH(tblTeamSch[[#This Row],[Org]],[1]!tblOrg[Organization],0)),[1]!tblLoc[Loc],0))</f>
        <v>0</v>
      </c>
      <c r="T2227" s="6" t="e">
        <f>INDEX([1]!tblLoc[Score],MATCH(INDEX([1]!tblOrg[Loc],MATCH(#REF!,[1]!tblOrg[Abbr],0)),[1]!tblLoc[Loc],0))</f>
        <v>#REF!</v>
      </c>
      <c r="U2227" s="6">
        <f>IFERROR(INDEX([1]!tblLoc[Score],MATCH(INDEX([1]!tblOrg[Loc],MATCH(INDEX(FacList,MATCH(tblTeamSch[[#This Row],[Facility]],INDEX(FacList,,1),0),3),[1]!tblOrg[Org Num],0)),[1]!tblLoc[Loc],0)),"")</f>
        <v>0</v>
      </c>
      <c r="V2227" s="6">
        <f>IF(OR(tblTeamSch[[#This Row],[Court]]="",tblTeamSch[[#This Row],[Home]]&gt;0),0,IF(tblTeamSch[[#This Row],[Court]]&lt;10,0,IF(tblTeamSch[[#This Row],[Home Court]]=10,0,10)))</f>
        <v>0</v>
      </c>
      <c r="W2227" s="6" t="e">
        <f>COUNTIFS(tblTeamSch[Travel Score for Game],10,tblTeamSch[Home],0,#REF!,#REF!)</f>
        <v>#REF!</v>
      </c>
      <c r="X2227" s="6" t="str">
        <f>IFERROR(INDEX(tblTeamSch[Overall Travel Score],MATCH(tblTeamSch[[#This Row],[Opponent]],tblTeamSch[Team],0)),"")</f>
        <v/>
      </c>
      <c r="Y2227" s="6" cm="1">
        <f t="array" ref="Y2227">IF(Y2226="Num",1,IF(Y2226="","",IF(Y2226+1&gt;TotalNumRegGames*2,"",Y2226+1)))</f>
        <v>2226</v>
      </c>
    </row>
    <row r="2228" spans="1:25" ht="13.35" customHeight="1" x14ac:dyDescent="0.3">
      <c r="A2228" s="6" cm="1">
        <f t="array" ref="A2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687</v>
      </c>
      <c r="B2228" s="6" cm="1">
        <f t="array" ref="B22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8" s="6">
        <f>IFERROR(INDEX([1]!tblSchedule[Week Game Scheduled],MATCH(tblTeamSch[[#This Row],[Game Num]],[1]!tblSchedule[GameNum],0)),"")</f>
        <v>6</v>
      </c>
      <c r="D2228" s="6">
        <f>IFERROR(INDEX([1]!tblSchedule[Round],MATCH(tblTeamSch[[#This Row],[Game Num]],[1]!tblSchedule[GameNum],0)),"")</f>
        <v>4</v>
      </c>
      <c r="E2228" s="6">
        <f>IFERROR(INDEX([1]!tblSchedule[Rnd Sch],MATCH(tblTeamSch[[#This Row],[Game Num]],[1]!tblSchedule[GameNum],0)),"")</f>
        <v>4</v>
      </c>
      <c r="F2228" s="6" t="str">
        <f>IFERROR(INDEX([1]!tblSchedule[DLC],MATCH(tblTeamSch[[#This Row],[Game Num]],[1]!tblSchedule[GameNum],0)),"")</f>
        <v>4B3</v>
      </c>
      <c r="G2228" s="7" t="str">
        <f>IFERROR(INDEX([1]!tblSchedule[Facility],MATCH(tblTeamSch[[#This Row],[Game Num]],[1]!tblSchedule[GameNum],0)),"")</f>
        <v>St. Gabriel Multi-Purpose Building</v>
      </c>
      <c r="H2228" s="8">
        <f>IFERROR(INDEX([1]!tblSchedule[Game Date],MATCH(tblTeamSch[[#This Row],[Game Num]],[1]!tblSchedule[GameNum],0)),"")</f>
        <v>46032</v>
      </c>
      <c r="I2228" s="9">
        <f>IFERROR(INDEX([1]!tblSchedule[Game Time],MATCH(tblTeamSch[[#This Row],[Game Num]],[1]!tblSchedule[GameNum],0)),"")</f>
        <v>0.45833333333333331</v>
      </c>
      <c r="J2228" s="10" t="str">
        <f>IFERROR(INDEX([1]!tblTeams[Organization],MATCH(tblTeamSch[[#This Row],[Team]],[1]!tblTeams[Team],0)),"")</f>
        <v>St. Raphael</v>
      </c>
      <c r="K2228" s="10" t="str">
        <f>IFERROR(INDEX([1]!tblOrg[Abbr],MATCH(tblTeamSch[[#This Row],[Org]],[1]!tblOrg[Organization],0)),"")</f>
        <v>Raph</v>
      </c>
      <c r="L2228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28" s="10" t="str">
        <f>IFERROR(INDEX(IF(tblTeamSch[[#This Row],[1vs2]]=1,[1]!tblSchedule[Team 2 Name],[1]!tblSchedule[Team 1 Name]),MATCH(tblTeamSch[[#This Row],[Game Num]],[1]!tblSchedule[GameNum],0)),"")</f>
        <v>St Gabriel Basketball 3/4 C Boys</v>
      </c>
      <c r="N2228" s="6"/>
      <c r="O2228" s="6"/>
      <c r="P2228" s="6"/>
      <c r="Q2228" s="6">
        <f>INDEX([1]!tblSchedule[Home Game],MATCH(tblTeamSch[[#This Row],[Game Num]],[1]!tblSchedule[GameNum],0))</f>
        <v>1</v>
      </c>
      <c r="R2228" s="7" t="e">
        <f>IF(COUNTIFS(tblTeamSch[Team],tblTeamSch[[#This Row],[Team]],#REF!,1)&gt;1,"Y","")</f>
        <v>#REF!</v>
      </c>
      <c r="S2228" s="6">
        <f>INDEX([1]!tblLoc[Score],MATCH(INDEX([1]!tblOrg[Loc],MATCH(tblTeamSch[[#This Row],[Org]],[1]!tblOrg[Organization],0)),[1]!tblLoc[Loc],0))</f>
        <v>0</v>
      </c>
      <c r="T2228" s="6" t="e">
        <f>INDEX([1]!tblLoc[Score],MATCH(INDEX([1]!tblOrg[Loc],MATCH(#REF!,[1]!tblOrg[Abbr],0)),[1]!tblLoc[Loc],0))</f>
        <v>#REF!</v>
      </c>
      <c r="U2228" s="6">
        <f>IFERROR(INDEX([1]!tblLoc[Score],MATCH(INDEX([1]!tblOrg[Loc],MATCH(INDEX(FacList,MATCH(tblTeamSch[[#This Row],[Facility]],INDEX(FacList,,1),0),3),[1]!tblOrg[Org Num],0)),[1]!tblLoc[Loc],0)),"")</f>
        <v>7</v>
      </c>
      <c r="V2228" s="6">
        <f>IF(OR(tblTeamSch[[#This Row],[Court]]="",tblTeamSch[[#This Row],[Home]]&gt;0),0,IF(tblTeamSch[[#This Row],[Court]]&lt;10,0,IF(tblTeamSch[[#This Row],[Home Court]]=10,0,10)))</f>
        <v>0</v>
      </c>
      <c r="W2228" s="6" t="e">
        <f>COUNTIFS(tblTeamSch[Travel Score for Game],10,tblTeamSch[Home],0,#REF!,#REF!)</f>
        <v>#REF!</v>
      </c>
      <c r="X2228" s="6" t="str">
        <f>IFERROR(INDEX(tblTeamSch[Overall Travel Score],MATCH(tblTeamSch[[#This Row],[Opponent]],tblTeamSch[Team],0)),"")</f>
        <v/>
      </c>
      <c r="Y2228" s="6" cm="1">
        <f t="array" ref="Y2228">IF(Y2227="Num",1,IF(Y2227="","",IF(Y2227+1&gt;TotalNumRegGames*2,"",Y2227+1)))</f>
        <v>2227</v>
      </c>
    </row>
    <row r="2229" spans="1:25" ht="13.35" customHeight="1" x14ac:dyDescent="0.3">
      <c r="A2229" s="6" cm="1">
        <f t="array" ref="A2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735</v>
      </c>
      <c r="B2229" s="6" cm="1">
        <f t="array" ref="B22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29" s="6">
        <f>IFERROR(INDEX([1]!tblSchedule[Week Game Scheduled],MATCH(tblTeamSch[[#This Row],[Game Num]],[1]!tblSchedule[GameNum],0)),"")</f>
        <v>7</v>
      </c>
      <c r="D2229" s="6">
        <f>IFERROR(INDEX([1]!tblSchedule[Round],MATCH(tblTeamSch[[#This Row],[Game Num]],[1]!tblSchedule[GameNum],0)),"")</f>
        <v>8</v>
      </c>
      <c r="E2229" s="6">
        <f>IFERROR(INDEX([1]!tblSchedule[Rnd Sch],MATCH(tblTeamSch[[#This Row],[Game Num]],[1]!tblSchedule[GameNum],0)),"")</f>
        <v>4</v>
      </c>
      <c r="F2229" s="6" t="str">
        <f>IFERROR(INDEX([1]!tblSchedule[DLC],MATCH(tblTeamSch[[#This Row],[Game Num]],[1]!tblSchedule[GameNum],0)),"")</f>
        <v>4B3</v>
      </c>
      <c r="G2229" s="7" t="str">
        <f>IFERROR(INDEX([1]!tblSchedule[Facility],MATCH(tblTeamSch[[#This Row],[Game Num]],[1]!tblSchedule[GameNum],0)),"")</f>
        <v>St. John Paul II Community Center (Gym)</v>
      </c>
      <c r="H2229" s="8">
        <f>IFERROR(INDEX([1]!tblSchedule[Game Date],MATCH(tblTeamSch[[#This Row],[Game Num]],[1]!tblSchedule[GameNum],0)),"")</f>
        <v>46033</v>
      </c>
      <c r="I2229" s="9">
        <f>IFERROR(INDEX([1]!tblSchedule[Game Time],MATCH(tblTeamSch[[#This Row],[Game Num]],[1]!tblSchedule[GameNum],0)),"")</f>
        <v>0.66666666666666663</v>
      </c>
      <c r="J2229" s="10" t="str">
        <f>IFERROR(INDEX([1]!tblTeams[Organization],MATCH(tblTeamSch[[#This Row],[Team]],[1]!tblTeams[Team],0)),"")</f>
        <v>St. Raphael</v>
      </c>
      <c r="K2229" s="10" t="str">
        <f>IFERROR(INDEX([1]!tblOrg[Abbr],MATCH(tblTeamSch[[#This Row],[Org]],[1]!tblOrg[Organization],0)),"")</f>
        <v>Raph</v>
      </c>
      <c r="L2229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29" s="10" t="str">
        <f>IFERROR(INDEX(IF(tblTeamSch[[#This Row],[1vs2]]=1,[1]!tblSchedule[Team 2 Name],[1]!tblSchedule[Team 1 Name]),MATCH(tblTeamSch[[#This Row],[Game Num]],[1]!tblSchedule[GameNum],0)),"")</f>
        <v>St Michael BB 4B#3 Black</v>
      </c>
      <c r="N2229" s="6"/>
      <c r="O2229" s="6"/>
      <c r="P2229" s="6"/>
      <c r="Q2229" s="6">
        <f>INDEX([1]!tblSchedule[Home Game],MATCH(tblTeamSch[[#This Row],[Game Num]],[1]!tblSchedule[GameNum],0))</f>
        <v>0</v>
      </c>
      <c r="R2229" s="7" t="e">
        <f>IF(COUNTIFS(tblTeamSch[Team],tblTeamSch[[#This Row],[Team]],#REF!,1)&gt;1,"Y","")</f>
        <v>#REF!</v>
      </c>
      <c r="S2229" s="6">
        <f>INDEX([1]!tblLoc[Score],MATCH(INDEX([1]!tblOrg[Loc],MATCH(tblTeamSch[[#This Row],[Org]],[1]!tblOrg[Organization],0)),[1]!tblLoc[Loc],0))</f>
        <v>0</v>
      </c>
      <c r="T2229" s="6" t="e">
        <f>INDEX([1]!tblLoc[Score],MATCH(INDEX([1]!tblOrg[Loc],MATCH(#REF!,[1]!tblOrg[Abbr],0)),[1]!tblLoc[Loc],0))</f>
        <v>#REF!</v>
      </c>
      <c r="U2229" s="6">
        <f>IFERROR(INDEX([1]!tblLoc[Score],MATCH(INDEX([1]!tblOrg[Loc],MATCH(INDEX(FacList,MATCH(tblTeamSch[[#This Row],[Facility]],INDEX(FacList,,1),0),3),[1]!tblOrg[Org Num],0)),[1]!tblLoc[Loc],0)),"")</f>
        <v>0</v>
      </c>
      <c r="V2229" s="6">
        <f>IF(OR(tblTeamSch[[#This Row],[Court]]="",tblTeamSch[[#This Row],[Home]]&gt;0),0,IF(tblTeamSch[[#This Row],[Court]]&lt;10,0,IF(tblTeamSch[[#This Row],[Home Court]]=10,0,10)))</f>
        <v>0</v>
      </c>
      <c r="W2229" s="6" t="e">
        <f>COUNTIFS(tblTeamSch[Travel Score for Game],10,tblTeamSch[Home],0,#REF!,#REF!)</f>
        <v>#REF!</v>
      </c>
      <c r="X2229" s="6" t="str">
        <f>IFERROR(INDEX(tblTeamSch[Overall Travel Score],MATCH(tblTeamSch[[#This Row],[Opponent]],tblTeamSch[Team],0)),"")</f>
        <v/>
      </c>
      <c r="Y2229" s="6" cm="1">
        <f t="array" ref="Y2229">IF(Y2228="Num",1,IF(Y2228="","",IF(Y2228+1&gt;TotalNumRegGames*2,"",Y2228+1)))</f>
        <v>2228</v>
      </c>
    </row>
    <row r="2230" spans="1:25" ht="13.35" customHeight="1" x14ac:dyDescent="0.3">
      <c r="A2230" s="6" cm="1">
        <f t="array" ref="A2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701</v>
      </c>
      <c r="B2230" s="6" cm="1">
        <f t="array" ref="B22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0" s="6">
        <f>IFERROR(INDEX([1]!tblSchedule[Week Game Scheduled],MATCH(tblTeamSch[[#This Row],[Game Num]],[1]!tblSchedule[GameNum],0)),"")</f>
        <v>7</v>
      </c>
      <c r="D2230" s="6">
        <f>IFERROR(INDEX([1]!tblSchedule[Round],MATCH(tblTeamSch[[#This Row],[Game Num]],[1]!tblSchedule[GameNum],0)),"")</f>
        <v>5</v>
      </c>
      <c r="E2230" s="6">
        <f>IFERROR(INDEX([1]!tblSchedule[Rnd Sch],MATCH(tblTeamSch[[#This Row],[Game Num]],[1]!tblSchedule[GameNum],0)),"")</f>
        <v>5</v>
      </c>
      <c r="F2230" s="6" t="str">
        <f>IFERROR(INDEX([1]!tblSchedule[DLC],MATCH(tblTeamSch[[#This Row],[Game Num]],[1]!tblSchedule[GameNum],0)),"")</f>
        <v>4B3</v>
      </c>
      <c r="G2230" s="7" t="str">
        <f>IFERROR(INDEX([1]!tblSchedule[Facility],MATCH(tblTeamSch[[#This Row],[Game Num]],[1]!tblSchedule[GameNum],0)),"")</f>
        <v>Saint Andrew Academy Gym</v>
      </c>
      <c r="H2230" s="8">
        <f>IFERROR(INDEX([1]!tblSchedule[Game Date],MATCH(tblTeamSch[[#This Row],[Game Num]],[1]!tblSchedule[GameNum],0)),"")</f>
        <v>46039</v>
      </c>
      <c r="I2230" s="9">
        <f>IFERROR(INDEX([1]!tblSchedule[Game Time],MATCH(tblTeamSch[[#This Row],[Game Num]],[1]!tblSchedule[GameNum],0)),"")</f>
        <v>0.54166666666666663</v>
      </c>
      <c r="J2230" s="10" t="str">
        <f>IFERROR(INDEX([1]!tblTeams[Organization],MATCH(tblTeamSch[[#This Row],[Team]],[1]!tblTeams[Team],0)),"")</f>
        <v>St. Raphael</v>
      </c>
      <c r="K2230" s="10" t="str">
        <f>IFERROR(INDEX([1]!tblOrg[Abbr],MATCH(tblTeamSch[[#This Row],[Org]],[1]!tblOrg[Organization],0)),"")</f>
        <v>Raph</v>
      </c>
      <c r="L2230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30" s="10" t="str">
        <f>IFERROR(INDEX(IF(tblTeamSch[[#This Row],[1vs2]]=1,[1]!tblSchedule[Team 2 Name],[1]!tblSchedule[Team 1 Name]),MATCH(tblTeamSch[[#This Row],[Game Num]],[1]!tblSchedule[GameNum],0)),"")</f>
        <v>St. Albert BB 4B#3 White</v>
      </c>
      <c r="N2230" s="6"/>
      <c r="O2230" s="6"/>
      <c r="P2230" s="6"/>
      <c r="Q2230" s="6">
        <f>INDEX([1]!tblSchedule[Home Game],MATCH(tblTeamSch[[#This Row],[Game Num]],[1]!tblSchedule[GameNum],0))</f>
        <v>0</v>
      </c>
      <c r="R2230" s="7" t="e">
        <f>IF(COUNTIFS(tblTeamSch[Team],tblTeamSch[[#This Row],[Team]],#REF!,1)&gt;1,"Y","")</f>
        <v>#REF!</v>
      </c>
      <c r="S2230" s="6">
        <f>INDEX([1]!tblLoc[Score],MATCH(INDEX([1]!tblOrg[Loc],MATCH(tblTeamSch[[#This Row],[Org]],[1]!tblOrg[Organization],0)),[1]!tblLoc[Loc],0))</f>
        <v>0</v>
      </c>
      <c r="T2230" s="6" t="e">
        <f>INDEX([1]!tblLoc[Score],MATCH(INDEX([1]!tblOrg[Loc],MATCH(#REF!,[1]!tblOrg[Abbr],0)),[1]!tblLoc[Loc],0))</f>
        <v>#REF!</v>
      </c>
      <c r="U2230" s="6">
        <f>IFERROR(INDEX([1]!tblLoc[Score],MATCH(INDEX([1]!tblOrg[Loc],MATCH(INDEX(FacList,MATCH(tblTeamSch[[#This Row],[Facility]],INDEX(FacList,,1),0),3),[1]!tblOrg[Org Num],0)),[1]!tblLoc[Loc],0)),"")</f>
        <v>10</v>
      </c>
      <c r="V2230" s="6">
        <f>IF(OR(tblTeamSch[[#This Row],[Court]]="",tblTeamSch[[#This Row],[Home]]&gt;0),0,IF(tblTeamSch[[#This Row],[Court]]&lt;10,0,IF(tblTeamSch[[#This Row],[Home Court]]=10,0,10)))</f>
        <v>10</v>
      </c>
      <c r="W2230" s="6" t="e">
        <f>COUNTIFS(tblTeamSch[Travel Score for Game],10,tblTeamSch[Home],0,#REF!,#REF!)</f>
        <v>#REF!</v>
      </c>
      <c r="X2230" s="6" t="str">
        <f>IFERROR(INDEX(tblTeamSch[Overall Travel Score],MATCH(tblTeamSch[[#This Row],[Opponent]],tblTeamSch[Team],0)),"")</f>
        <v/>
      </c>
      <c r="Y2230" s="6" cm="1">
        <f t="array" ref="Y2230">IF(Y2229="Num",1,IF(Y2229="","",IF(Y2229+1&gt;TotalNumRegGames*2,"",Y2229+1)))</f>
        <v>2229</v>
      </c>
    </row>
    <row r="2231" spans="1:25" ht="13.35" customHeight="1" x14ac:dyDescent="0.3">
      <c r="A2231" s="6" cm="1">
        <f t="array" ref="A2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715</v>
      </c>
      <c r="B2231" s="6" cm="1">
        <f t="array" ref="B22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1" s="6">
        <f>IFERROR(INDEX([1]!tblSchedule[Week Game Scheduled],MATCH(tblTeamSch[[#This Row],[Game Num]],[1]!tblSchedule[GameNum],0)),"")</f>
        <v>8</v>
      </c>
      <c r="D2231" s="6">
        <f>IFERROR(INDEX([1]!tblSchedule[Round],MATCH(tblTeamSch[[#This Row],[Game Num]],[1]!tblSchedule[GameNum],0)),"")</f>
        <v>6</v>
      </c>
      <c r="E2231" s="6">
        <f>IFERROR(INDEX([1]!tblSchedule[Rnd Sch],MATCH(tblTeamSch[[#This Row],[Game Num]],[1]!tblSchedule[GameNum],0)),"")</f>
        <v>6</v>
      </c>
      <c r="F2231" s="6" t="str">
        <f>IFERROR(INDEX([1]!tblSchedule[DLC],MATCH(tblTeamSch[[#This Row],[Game Num]],[1]!tblSchedule[GameNum],0)),"")</f>
        <v>4B3</v>
      </c>
      <c r="G2231" s="7" t="str">
        <f>IFERROR(INDEX([1]!tblSchedule[Facility],MATCH(tblTeamSch[[#This Row],[Game Num]],[1]!tblSchedule[GameNum],0)),"")</f>
        <v>ST. RAPHAEL GYMNASIUM</v>
      </c>
      <c r="H2231" s="8">
        <f>IFERROR(INDEX([1]!tblSchedule[Game Date],MATCH(tblTeamSch[[#This Row],[Game Num]],[1]!tblSchedule[GameNum],0)),"")</f>
        <v>46046</v>
      </c>
      <c r="I2231" s="9">
        <f>IFERROR(INDEX([1]!tblSchedule[Game Time],MATCH(tblTeamSch[[#This Row],[Game Num]],[1]!tblSchedule[GameNum],0)),"")</f>
        <v>0.45833333333333331</v>
      </c>
      <c r="J2231" s="10" t="str">
        <f>IFERROR(INDEX([1]!tblTeams[Organization],MATCH(tblTeamSch[[#This Row],[Team]],[1]!tblTeams[Team],0)),"")</f>
        <v>St. Raphael</v>
      </c>
      <c r="K2231" s="10" t="str">
        <f>IFERROR(INDEX([1]!tblOrg[Abbr],MATCH(tblTeamSch[[#This Row],[Org]],[1]!tblOrg[Organization],0)),"")</f>
        <v>Raph</v>
      </c>
      <c r="L2231" s="10" t="str">
        <f>IFERROR(INDEX(IF(tblTeamSch[[#This Row],[1vs2]]=1,[1]!tblSchedule[Team 1 Name],[1]!tblSchedule[Team 2 Name]),MATCH(tblTeamSch[[#This Row],[Game Num]],[1]!tblSchedule[GameNum],0)),"")</f>
        <v>St. Raphael BB 4B#3 Green</v>
      </c>
      <c r="M2231" s="10" t="str">
        <f>IFERROR(INDEX(IF(tblTeamSch[[#This Row],[1vs2]]=1,[1]!tblSchedule[Team 2 Name],[1]!tblSchedule[Team 1 Name]),MATCH(tblTeamSch[[#This Row],[Game Num]],[1]!tblSchedule[GameNum],0)),"")</f>
        <v>St. Margaret Mary BB 4B#3 White</v>
      </c>
      <c r="N2231" s="6"/>
      <c r="O2231" s="6"/>
      <c r="P2231" s="6"/>
      <c r="Q2231" s="6">
        <f>INDEX([1]!tblSchedule[Home Game],MATCH(tblTeamSch[[#This Row],[Game Num]],[1]!tblSchedule[GameNum],0))</f>
        <v>1</v>
      </c>
      <c r="R2231" s="7" t="e">
        <f>IF(COUNTIFS(tblTeamSch[Team],tblTeamSch[[#This Row],[Team]],#REF!,1)&gt;1,"Y","")</f>
        <v>#REF!</v>
      </c>
      <c r="S2231" s="6">
        <f>INDEX([1]!tblLoc[Score],MATCH(INDEX([1]!tblOrg[Loc],MATCH(tblTeamSch[[#This Row],[Org]],[1]!tblOrg[Organization],0)),[1]!tblLoc[Loc],0))</f>
        <v>0</v>
      </c>
      <c r="T2231" s="6" t="e">
        <f>INDEX([1]!tblLoc[Score],MATCH(INDEX([1]!tblOrg[Loc],MATCH(#REF!,[1]!tblOrg[Abbr],0)),[1]!tblLoc[Loc],0))</f>
        <v>#REF!</v>
      </c>
      <c r="U2231" s="6">
        <f>IFERROR(INDEX([1]!tblLoc[Score],MATCH(INDEX([1]!tblOrg[Loc],MATCH(INDEX(FacList,MATCH(tblTeamSch[[#This Row],[Facility]],INDEX(FacList,,1),0),3),[1]!tblOrg[Org Num],0)),[1]!tblLoc[Loc],0)),"")</f>
        <v>0</v>
      </c>
      <c r="V2231" s="6">
        <f>IF(OR(tblTeamSch[[#This Row],[Court]]="",tblTeamSch[[#This Row],[Home]]&gt;0),0,IF(tblTeamSch[[#This Row],[Court]]&lt;10,0,IF(tblTeamSch[[#This Row],[Home Court]]=10,0,10)))</f>
        <v>0</v>
      </c>
      <c r="W2231" s="6" t="e">
        <f>COUNTIFS(tblTeamSch[Travel Score for Game],10,tblTeamSch[Home],0,#REF!,#REF!)</f>
        <v>#REF!</v>
      </c>
      <c r="X2231" s="6" t="str">
        <f>IFERROR(INDEX(tblTeamSch[Overall Travel Score],MATCH(tblTeamSch[[#This Row],[Opponent]],tblTeamSch[Team],0)),"")</f>
        <v/>
      </c>
      <c r="Y2231" s="6" cm="1">
        <f t="array" ref="Y2231">IF(Y2230="Num",1,IF(Y2230="","",IF(Y2230+1&gt;TotalNumRegGames*2,"",Y2230+1)))</f>
        <v>2230</v>
      </c>
    </row>
    <row r="2232" spans="1:25" ht="13.35" customHeight="1" x14ac:dyDescent="0.3">
      <c r="A2232" s="6" cm="1">
        <f t="array" ref="A2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1005</v>
      </c>
      <c r="B2232" s="6" cm="1">
        <f t="array" ref="B22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2" s="6">
        <f>IFERROR(INDEX([1]!tblSchedule[Week Game Scheduled],MATCH(tblTeamSch[[#This Row],[Game Num]],[1]!tblSchedule[GameNum],0)),"")</f>
        <v>49</v>
      </c>
      <c r="D2232" s="6">
        <f>IFERROR(INDEX([1]!tblSchedule[Round],MATCH(tblTeamSch[[#This Row],[Game Num]],[1]!tblSchedule[GameNum],0)),"")</f>
        <v>1</v>
      </c>
      <c r="E2232" s="6">
        <f>IFERROR(INDEX([1]!tblSchedule[Rnd Sch],MATCH(tblTeamSch[[#This Row],[Game Num]],[1]!tblSchedule[GameNum],0)),"")</f>
        <v>1</v>
      </c>
      <c r="F2232" s="6" t="str">
        <f>IFERROR(INDEX([1]!tblSchedule[DLC],MATCH(tblTeamSch[[#This Row],[Game Num]],[1]!tblSchedule[GameNum],0)),"")</f>
        <v>4G1AA</v>
      </c>
      <c r="G2232" s="7" t="str">
        <f>IFERROR(INDEX([1]!tblSchedule[Facility],MATCH(tblTeamSch[[#This Row],[Game Num]],[1]!tblSchedule[GameNum],0)),"")</f>
        <v>St. Patrick's Celtic Center</v>
      </c>
      <c r="H2232" s="8">
        <f>IFERROR(INDEX([1]!tblSchedule[Game Date],MATCH(tblTeamSch[[#This Row],[Game Num]],[1]!tblSchedule[GameNum],0)),"")</f>
        <v>45997</v>
      </c>
      <c r="I2232" s="9">
        <f>IFERROR(INDEX([1]!tblSchedule[Game Time],MATCH(tblTeamSch[[#This Row],[Game Num]],[1]!tblSchedule[GameNum],0)),"")</f>
        <v>0.625</v>
      </c>
      <c r="J2232" s="10" t="str">
        <f>IFERROR(INDEX([1]!tblTeams[Organization],MATCH(tblTeamSch[[#This Row],[Team]],[1]!tblTeams[Team],0)),"")</f>
        <v>St. Raphael</v>
      </c>
      <c r="K2232" s="10" t="str">
        <f>IFERROR(INDEX([1]!tblOrg[Abbr],MATCH(tblTeamSch[[#This Row],[Org]],[1]!tblOrg[Organization],0)),"")</f>
        <v>Raph</v>
      </c>
      <c r="L2232" s="10" t="str">
        <f>IFERROR(INDEX(IF(tblTeamSch[[#This Row],[1vs2]]=1,[1]!tblSchedule[Team 1 Name],[1]!tblSchedule[Team 2 Name]),MATCH(tblTeamSch[[#This Row],[Game Num]],[1]!tblSchedule[GameNum],0)),"")</f>
        <v>St. Raphael BB 4G #1</v>
      </c>
      <c r="M2232" s="10" t="str">
        <f>IFERROR(INDEX(IF(tblTeamSch[[#This Row],[1vs2]]=1,[1]!tblSchedule[Team 2 Name],[1]!tblSchedule[Team 1 Name]),MATCH(tblTeamSch[[#This Row],[Game Num]],[1]!tblSchedule[GameNum],0)),"")</f>
        <v>St Patrick BB 4G#1</v>
      </c>
      <c r="N2232" s="6"/>
      <c r="O2232" s="6"/>
      <c r="P2232" s="6"/>
      <c r="Q2232" s="6">
        <f>INDEX([1]!tblSchedule[Home Game],MATCH(tblTeamSch[[#This Row],[Game Num]],[1]!tblSchedule[GameNum],0))</f>
        <v>1</v>
      </c>
      <c r="R2232" s="7" t="e">
        <f>IF(COUNTIFS(tblTeamSch[Team],tblTeamSch[[#This Row],[Team]],#REF!,1)&gt;1,"Y","")</f>
        <v>#REF!</v>
      </c>
      <c r="S2232" s="6">
        <f>INDEX([1]!tblLoc[Score],MATCH(INDEX([1]!tblOrg[Loc],MATCH(tblTeamSch[[#This Row],[Org]],[1]!tblOrg[Organization],0)),[1]!tblLoc[Loc],0))</f>
        <v>0</v>
      </c>
      <c r="T2232" s="6" t="e">
        <f>INDEX([1]!tblLoc[Score],MATCH(INDEX([1]!tblOrg[Loc],MATCH(#REF!,[1]!tblOrg[Abbr],0)),[1]!tblLoc[Loc],0))</f>
        <v>#REF!</v>
      </c>
      <c r="U2232" s="6">
        <f>IFERROR(INDEX([1]!tblLoc[Score],MATCH(INDEX([1]!tblOrg[Loc],MATCH(INDEX(FacList,MATCH(tblTeamSch[[#This Row],[Facility]],INDEX(FacList,,1),0),3),[1]!tblOrg[Org Num],0)),[1]!tblLoc[Loc],0)),"")</f>
        <v>4</v>
      </c>
      <c r="V2232" s="6">
        <f>IF(OR(tblTeamSch[[#This Row],[Court]]="",tblTeamSch[[#This Row],[Home]]&gt;0),0,IF(tblTeamSch[[#This Row],[Court]]&lt;10,0,IF(tblTeamSch[[#This Row],[Home Court]]=10,0,10)))</f>
        <v>0</v>
      </c>
      <c r="W2232" s="6" t="e">
        <f>COUNTIFS(tblTeamSch[Travel Score for Game],10,tblTeamSch[Home],0,#REF!,#REF!)</f>
        <v>#REF!</v>
      </c>
      <c r="X2232" s="6" t="str">
        <f>IFERROR(INDEX(tblTeamSch[Overall Travel Score],MATCH(tblTeamSch[[#This Row],[Opponent]],tblTeamSch[Team],0)),"")</f>
        <v/>
      </c>
      <c r="Y2232" s="6" cm="1">
        <f t="array" ref="Y2232">IF(Y2231="Num",1,IF(Y2231="","",IF(Y2231+1&gt;TotalNumRegGames*2,"",Y2231+1)))</f>
        <v>2231</v>
      </c>
    </row>
    <row r="2233" spans="1:25" ht="13.35" customHeight="1" x14ac:dyDescent="0.3">
      <c r="A2233" s="6" cm="1">
        <f t="array" ref="A2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1011</v>
      </c>
      <c r="B2233" s="6" cm="1">
        <f t="array" ref="B22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33" s="6">
        <f>IFERROR(INDEX([1]!tblSchedule[Week Game Scheduled],MATCH(tblTeamSch[[#This Row],[Game Num]],[1]!tblSchedule[GameNum],0)),"")</f>
        <v>50</v>
      </c>
      <c r="D2233" s="6">
        <f>IFERROR(INDEX([1]!tblSchedule[Round],MATCH(tblTeamSch[[#This Row],[Game Num]],[1]!tblSchedule[GameNum],0)),"")</f>
        <v>2</v>
      </c>
      <c r="E2233" s="6">
        <f>IFERROR(INDEX([1]!tblSchedule[Rnd Sch],MATCH(tblTeamSch[[#This Row],[Game Num]],[1]!tblSchedule[GameNum],0)),"")</f>
        <v>2</v>
      </c>
      <c r="F2233" s="6" t="str">
        <f>IFERROR(INDEX([1]!tblSchedule[DLC],MATCH(tblTeamSch[[#This Row],[Game Num]],[1]!tblSchedule[GameNum],0)),"")</f>
        <v>4G1AA</v>
      </c>
      <c r="G2233" s="7" t="str">
        <f>IFERROR(INDEX([1]!tblSchedule[Facility],MATCH(tblTeamSch[[#This Row],[Game Num]],[1]!tblSchedule[GameNum],0)),"")</f>
        <v>Holy Spirit Gym</v>
      </c>
      <c r="H2233" s="8">
        <f>IFERROR(INDEX([1]!tblSchedule[Game Date],MATCH(tblTeamSch[[#This Row],[Game Num]],[1]!tblSchedule[GameNum],0)),"")</f>
        <v>46004</v>
      </c>
      <c r="I2233" s="9">
        <f>IFERROR(INDEX([1]!tblSchedule[Game Time],MATCH(tblTeamSch[[#This Row],[Game Num]],[1]!tblSchedule[GameNum],0)),"")</f>
        <v>0.58333333333333337</v>
      </c>
      <c r="J2233" s="10" t="str">
        <f>IFERROR(INDEX([1]!tblTeams[Organization],MATCH(tblTeamSch[[#This Row],[Team]],[1]!tblTeams[Team],0)),"")</f>
        <v>St. Raphael</v>
      </c>
      <c r="K2233" s="10" t="str">
        <f>IFERROR(INDEX([1]!tblOrg[Abbr],MATCH(tblTeamSch[[#This Row],[Org]],[1]!tblOrg[Organization],0)),"")</f>
        <v>Raph</v>
      </c>
      <c r="L2233" s="10" t="str">
        <f>IFERROR(INDEX(IF(tblTeamSch[[#This Row],[1vs2]]=1,[1]!tblSchedule[Team 1 Name],[1]!tblSchedule[Team 2 Name]),MATCH(tblTeamSch[[#This Row],[Game Num]],[1]!tblSchedule[GameNum],0)),"")</f>
        <v>St. Raphael BB 4G #1</v>
      </c>
      <c r="M2233" s="10" t="str">
        <f>IFERROR(INDEX(IF(tblTeamSch[[#This Row],[1vs2]]=1,[1]!tblSchedule[Team 2 Name],[1]!tblSchedule[Team 1 Name]),MATCH(tblTeamSch[[#This Row],[Game Num]],[1]!tblSchedule[GameNum],0)),"")</f>
        <v>Holy Spirit GBB 4#1</v>
      </c>
      <c r="N2233" s="6"/>
      <c r="O2233" s="6"/>
      <c r="P2233" s="6"/>
      <c r="Q2233" s="6">
        <f>INDEX([1]!tblSchedule[Home Game],MATCH(tblTeamSch[[#This Row],[Game Num]],[1]!tblSchedule[GameNum],0))</f>
        <v>1</v>
      </c>
      <c r="R2233" s="7" t="e">
        <f>IF(COUNTIFS(tblTeamSch[Team],tblTeamSch[[#This Row],[Team]],#REF!,1)&gt;1,"Y","")</f>
        <v>#REF!</v>
      </c>
      <c r="S2233" s="6">
        <f>INDEX([1]!tblLoc[Score],MATCH(INDEX([1]!tblOrg[Loc],MATCH(tblTeamSch[[#This Row],[Org]],[1]!tblOrg[Organization],0)),[1]!tblLoc[Loc],0))</f>
        <v>0</v>
      </c>
      <c r="T2233" s="6" t="e">
        <f>INDEX([1]!tblLoc[Score],MATCH(INDEX([1]!tblOrg[Loc],MATCH(#REF!,[1]!tblOrg[Abbr],0)),[1]!tblLoc[Loc],0))</f>
        <v>#REF!</v>
      </c>
      <c r="U2233" s="6">
        <f>IFERROR(INDEX([1]!tblLoc[Score],MATCH(INDEX([1]!tblOrg[Loc],MATCH(INDEX(FacList,MATCH(tblTeamSch[[#This Row],[Facility]],INDEX(FacList,,1),0),3),[1]!tblOrg[Org Num],0)),[1]!tblLoc[Loc],0)),"")</f>
        <v>0</v>
      </c>
      <c r="V2233" s="6">
        <f>IF(OR(tblTeamSch[[#This Row],[Court]]="",tblTeamSch[[#This Row],[Home]]&gt;0),0,IF(tblTeamSch[[#This Row],[Court]]&lt;10,0,IF(tblTeamSch[[#This Row],[Home Court]]=10,0,10)))</f>
        <v>0</v>
      </c>
      <c r="W2233" s="6" t="e">
        <f>COUNTIFS(tblTeamSch[Travel Score for Game],10,tblTeamSch[Home],0,#REF!,#REF!)</f>
        <v>#REF!</v>
      </c>
      <c r="X2233" s="6" t="str">
        <f>IFERROR(INDEX(tblTeamSch[Overall Travel Score],MATCH(tblTeamSch[[#This Row],[Opponent]],tblTeamSch[Team],0)),"")</f>
        <v/>
      </c>
      <c r="Y2233" s="6" cm="1">
        <f t="array" ref="Y2233">IF(Y2232="Num",1,IF(Y2232="","",IF(Y2232+1&gt;TotalNumRegGames*2,"",Y2232+1)))</f>
        <v>2232</v>
      </c>
    </row>
    <row r="2234" spans="1:25" ht="13.35" customHeight="1" x14ac:dyDescent="0.3">
      <c r="A2234" s="6" cm="1">
        <f t="array" ref="A2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1017</v>
      </c>
      <c r="B2234" s="6" cm="1">
        <f t="array" ref="B22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4" s="6">
        <f>IFERROR(INDEX([1]!tblSchedule[Week Game Scheduled],MATCH(tblTeamSch[[#This Row],[Game Num]],[1]!tblSchedule[GameNum],0)),"")</f>
        <v>5</v>
      </c>
      <c r="D2234" s="6">
        <f>IFERROR(INDEX([1]!tblSchedule[Round],MATCH(tblTeamSch[[#This Row],[Game Num]],[1]!tblSchedule[GameNum],0)),"")</f>
        <v>3</v>
      </c>
      <c r="E2234" s="6">
        <f>IFERROR(INDEX([1]!tblSchedule[Rnd Sch],MATCH(tblTeamSch[[#This Row],[Game Num]],[1]!tblSchedule[GameNum],0)),"")</f>
        <v>3</v>
      </c>
      <c r="F2234" s="6" t="str">
        <f>IFERROR(INDEX([1]!tblSchedule[DLC],MATCH(tblTeamSch[[#This Row],[Game Num]],[1]!tblSchedule[GameNum],0)),"")</f>
        <v>4G1AA</v>
      </c>
      <c r="G2234" s="7" t="str">
        <f>IFERROR(INDEX([1]!tblSchedule[Facility],MATCH(tblTeamSch[[#This Row],[Game Num]],[1]!tblSchedule[GameNum],0)),"")</f>
        <v>ST. RAPHAEL GYMNASIUM</v>
      </c>
      <c r="H2234" s="8">
        <f>IFERROR(INDEX([1]!tblSchedule[Game Date],MATCH(tblTeamSch[[#This Row],[Game Num]],[1]!tblSchedule[GameNum],0)),"")</f>
        <v>46025</v>
      </c>
      <c r="I2234" s="9">
        <f>IFERROR(INDEX([1]!tblSchedule[Game Time],MATCH(tblTeamSch[[#This Row],[Game Num]],[1]!tblSchedule[GameNum],0)),"")</f>
        <v>0.45833333333333331</v>
      </c>
      <c r="J2234" s="10" t="str">
        <f>IFERROR(INDEX([1]!tblTeams[Organization],MATCH(tblTeamSch[[#This Row],[Team]],[1]!tblTeams[Team],0)),"")</f>
        <v>St. Raphael</v>
      </c>
      <c r="K2234" s="10" t="str">
        <f>IFERROR(INDEX([1]!tblOrg[Abbr],MATCH(tblTeamSch[[#This Row],[Org]],[1]!tblOrg[Organization],0)),"")</f>
        <v>Raph</v>
      </c>
      <c r="L2234" s="10" t="str">
        <f>IFERROR(INDEX(IF(tblTeamSch[[#This Row],[1vs2]]=1,[1]!tblSchedule[Team 1 Name],[1]!tblSchedule[Team 2 Name]),MATCH(tblTeamSch[[#This Row],[Game Num]],[1]!tblSchedule[GameNum],0)),"")</f>
        <v>St. Raphael BB 4G #1</v>
      </c>
      <c r="M2234" s="10" t="str">
        <f>IFERROR(INDEX(IF(tblTeamSch[[#This Row],[1vs2]]=1,[1]!tblSchedule[Team 2 Name],[1]!tblSchedule[Team 1 Name]),MATCH(tblTeamSch[[#This Row],[Game Num]],[1]!tblSchedule[GameNum],0)),"")</f>
        <v>St. Mary BB 4G - Green</v>
      </c>
      <c r="N2234" s="6"/>
      <c r="O2234" s="6"/>
      <c r="P2234" s="6"/>
      <c r="Q2234" s="6">
        <f>INDEX([1]!tblSchedule[Home Game],MATCH(tblTeamSch[[#This Row],[Game Num]],[1]!tblSchedule[GameNum],0))</f>
        <v>1</v>
      </c>
      <c r="R2234" s="7" t="e">
        <f>IF(COUNTIFS(tblTeamSch[Team],tblTeamSch[[#This Row],[Team]],#REF!,1)&gt;1,"Y","")</f>
        <v>#REF!</v>
      </c>
      <c r="S2234" s="6">
        <f>INDEX([1]!tblLoc[Score],MATCH(INDEX([1]!tblOrg[Loc],MATCH(tblTeamSch[[#This Row],[Org]],[1]!tblOrg[Organization],0)),[1]!tblLoc[Loc],0))</f>
        <v>0</v>
      </c>
      <c r="T2234" s="6" t="e">
        <f>INDEX([1]!tblLoc[Score],MATCH(INDEX([1]!tblOrg[Loc],MATCH(#REF!,[1]!tblOrg[Abbr],0)),[1]!tblLoc[Loc],0))</f>
        <v>#REF!</v>
      </c>
      <c r="U2234" s="6">
        <f>IFERROR(INDEX([1]!tblLoc[Score],MATCH(INDEX([1]!tblOrg[Loc],MATCH(INDEX(FacList,MATCH(tblTeamSch[[#This Row],[Facility]],INDEX(FacList,,1),0),3),[1]!tblOrg[Org Num],0)),[1]!tblLoc[Loc],0)),"")</f>
        <v>0</v>
      </c>
      <c r="V2234" s="6">
        <f>IF(OR(tblTeamSch[[#This Row],[Court]]="",tblTeamSch[[#This Row],[Home]]&gt;0),0,IF(tblTeamSch[[#This Row],[Court]]&lt;10,0,IF(tblTeamSch[[#This Row],[Home Court]]=10,0,10)))</f>
        <v>0</v>
      </c>
      <c r="W2234" s="6" t="e">
        <f>COUNTIFS(tblTeamSch[Travel Score for Game],10,tblTeamSch[Home],0,#REF!,#REF!)</f>
        <v>#REF!</v>
      </c>
      <c r="X2234" s="6" t="str">
        <f>IFERROR(INDEX(tblTeamSch[Overall Travel Score],MATCH(tblTeamSch[[#This Row],[Opponent]],tblTeamSch[Team],0)),"")</f>
        <v/>
      </c>
      <c r="Y2234" s="6" cm="1">
        <f t="array" ref="Y2234">IF(Y2233="Num",1,IF(Y2233="","",IF(Y2233+1&gt;TotalNumRegGames*2,"",Y2233+1)))</f>
        <v>2233</v>
      </c>
    </row>
    <row r="2235" spans="1:25" ht="13.35" customHeight="1" x14ac:dyDescent="0.3">
      <c r="A2235" s="6" cm="1">
        <f t="array" ref="A2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1023</v>
      </c>
      <c r="B2235" s="6" cm="1">
        <f t="array" ref="B22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35" s="6">
        <f>IFERROR(INDEX([1]!tblSchedule[Week Game Scheduled],MATCH(tblTeamSch[[#This Row],[Game Num]],[1]!tblSchedule[GameNum],0)),"")</f>
        <v>6</v>
      </c>
      <c r="D2235" s="6">
        <f>IFERROR(INDEX([1]!tblSchedule[Round],MATCH(tblTeamSch[[#This Row],[Game Num]],[1]!tblSchedule[GameNum],0)),"")</f>
        <v>4</v>
      </c>
      <c r="E2235" s="6">
        <f>IFERROR(INDEX([1]!tblSchedule[Rnd Sch],MATCH(tblTeamSch[[#This Row],[Game Num]],[1]!tblSchedule[GameNum],0)),"")</f>
        <v>4</v>
      </c>
      <c r="F2235" s="6" t="str">
        <f>IFERROR(INDEX([1]!tblSchedule[DLC],MATCH(tblTeamSch[[#This Row],[Game Num]],[1]!tblSchedule[GameNum],0)),"")</f>
        <v>4G1AA</v>
      </c>
      <c r="G2235" s="7" t="str">
        <f>IFERROR(INDEX([1]!tblSchedule[Facility],MATCH(tblTeamSch[[#This Row],[Game Num]],[1]!tblSchedule[GameNum],0)),"")</f>
        <v>St. Gabriel Multi-Purpose Building</v>
      </c>
      <c r="H2235" s="8">
        <f>IFERROR(INDEX([1]!tblSchedule[Game Date],MATCH(tblTeamSch[[#This Row],[Game Num]],[1]!tblSchedule[GameNum],0)),"")</f>
        <v>46032</v>
      </c>
      <c r="I2235" s="9">
        <f>IFERROR(INDEX([1]!tblSchedule[Game Time],MATCH(tblTeamSch[[#This Row],[Game Num]],[1]!tblSchedule[GameNum],0)),"")</f>
        <v>0.5</v>
      </c>
      <c r="J2235" s="10" t="str">
        <f>IFERROR(INDEX([1]!tblTeams[Organization],MATCH(tblTeamSch[[#This Row],[Team]],[1]!tblTeams[Team],0)),"")</f>
        <v>St. Raphael</v>
      </c>
      <c r="K2235" s="10" t="str">
        <f>IFERROR(INDEX([1]!tblOrg[Abbr],MATCH(tblTeamSch[[#This Row],[Org]],[1]!tblOrg[Organization],0)),"")</f>
        <v>Raph</v>
      </c>
      <c r="L2235" s="10" t="str">
        <f>IFERROR(INDEX(IF(tblTeamSch[[#This Row],[1vs2]]=1,[1]!tblSchedule[Team 1 Name],[1]!tblSchedule[Team 2 Name]),MATCH(tblTeamSch[[#This Row],[Game Num]],[1]!tblSchedule[GameNum],0)),"")</f>
        <v>St. Raphael BB 4G #1</v>
      </c>
      <c r="M2235" s="10" t="str">
        <f>IFERROR(INDEX(IF(tblTeamSch[[#This Row],[1vs2]]=1,[1]!tblSchedule[Team 2 Name],[1]!tblSchedule[Team 1 Name]),MATCH(tblTeamSch[[#This Row],[Game Num]],[1]!tblSchedule[GameNum],0)),"")</f>
        <v>St Gabriel Basketball 3/4 A Girls</v>
      </c>
      <c r="N2235" s="6"/>
      <c r="O2235" s="6"/>
      <c r="P2235" s="6"/>
      <c r="Q2235" s="6">
        <f>INDEX([1]!tblSchedule[Home Game],MATCH(tblTeamSch[[#This Row],[Game Num]],[1]!tblSchedule[GameNum],0))</f>
        <v>1</v>
      </c>
      <c r="R2235" s="7" t="e">
        <f>IF(COUNTIFS(tblTeamSch[Team],tblTeamSch[[#This Row],[Team]],#REF!,1)&gt;1,"Y","")</f>
        <v>#REF!</v>
      </c>
      <c r="S2235" s="6">
        <f>INDEX([1]!tblLoc[Score],MATCH(INDEX([1]!tblOrg[Loc],MATCH(tblTeamSch[[#This Row],[Org]],[1]!tblOrg[Organization],0)),[1]!tblLoc[Loc],0))</f>
        <v>0</v>
      </c>
      <c r="T2235" s="6" t="e">
        <f>INDEX([1]!tblLoc[Score],MATCH(INDEX([1]!tblOrg[Loc],MATCH(#REF!,[1]!tblOrg[Abbr],0)),[1]!tblLoc[Loc],0))</f>
        <v>#REF!</v>
      </c>
      <c r="U2235" s="6">
        <f>IFERROR(INDEX([1]!tblLoc[Score],MATCH(INDEX([1]!tblOrg[Loc],MATCH(INDEX(FacList,MATCH(tblTeamSch[[#This Row],[Facility]],INDEX(FacList,,1),0),3),[1]!tblOrg[Org Num],0)),[1]!tblLoc[Loc],0)),"")</f>
        <v>7</v>
      </c>
      <c r="V2235" s="6">
        <f>IF(OR(tblTeamSch[[#This Row],[Court]]="",tblTeamSch[[#This Row],[Home]]&gt;0),0,IF(tblTeamSch[[#This Row],[Court]]&lt;10,0,IF(tblTeamSch[[#This Row],[Home Court]]=10,0,10)))</f>
        <v>0</v>
      </c>
      <c r="W2235" s="6" t="e">
        <f>COUNTIFS(tblTeamSch[Travel Score for Game],10,tblTeamSch[Home],0,#REF!,#REF!)</f>
        <v>#REF!</v>
      </c>
      <c r="X2235" s="6" t="str">
        <f>IFERROR(INDEX(tblTeamSch[Overall Travel Score],MATCH(tblTeamSch[[#This Row],[Opponent]],tblTeamSch[Team],0)),"")</f>
        <v/>
      </c>
      <c r="Y2235" s="6" cm="1">
        <f t="array" ref="Y2235">IF(Y2234="Num",1,IF(Y2234="","",IF(Y2234+1&gt;TotalNumRegGames*2,"",Y2234+1)))</f>
        <v>2234</v>
      </c>
    </row>
    <row r="2236" spans="1:25" ht="13.35" customHeight="1" x14ac:dyDescent="0.3">
      <c r="A2236" s="6" cm="1">
        <f t="array" ref="A2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1031</v>
      </c>
      <c r="B2236" s="6" cm="1">
        <f t="array" ref="B22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6" s="6">
        <f>IFERROR(INDEX([1]!tblSchedule[Week Game Scheduled],MATCH(tblTeamSch[[#This Row],[Game Num]],[1]!tblSchedule[GameNum],0)),"")</f>
        <v>7</v>
      </c>
      <c r="D2236" s="6">
        <f>IFERROR(INDEX([1]!tblSchedule[Round],MATCH(tblTeamSch[[#This Row],[Game Num]],[1]!tblSchedule[GameNum],0)),"")</f>
        <v>5</v>
      </c>
      <c r="E2236" s="6">
        <f>IFERROR(INDEX([1]!tblSchedule[Rnd Sch],MATCH(tblTeamSch[[#This Row],[Game Num]],[1]!tblSchedule[GameNum],0)),"")</f>
        <v>5</v>
      </c>
      <c r="F2236" s="6" t="str">
        <f>IFERROR(INDEX([1]!tblSchedule[DLC],MATCH(tblTeamSch[[#This Row],[Game Num]],[1]!tblSchedule[GameNum],0)),"")</f>
        <v>4G1AA</v>
      </c>
      <c r="G2236" s="7" t="str">
        <f>IFERROR(INDEX([1]!tblSchedule[Facility],MATCH(tblTeamSch[[#This Row],[Game Num]],[1]!tblSchedule[GameNum],0)),"")</f>
        <v>St. Margaret Mary PAC (smaller gym)</v>
      </c>
      <c r="H2236" s="8">
        <f>IFERROR(INDEX([1]!tblSchedule[Game Date],MATCH(tblTeamSch[[#This Row],[Game Num]],[1]!tblSchedule[GameNum],0)),"")</f>
        <v>46039</v>
      </c>
      <c r="I2236" s="9">
        <f>IFERROR(INDEX([1]!tblSchedule[Game Time],MATCH(tblTeamSch[[#This Row],[Game Num]],[1]!tblSchedule[GameNum],0)),"")</f>
        <v>0.52083333333333337</v>
      </c>
      <c r="J2236" s="10" t="str">
        <f>IFERROR(INDEX([1]!tblTeams[Organization],MATCH(tblTeamSch[[#This Row],[Team]],[1]!tblTeams[Team],0)),"")</f>
        <v>St. Raphael</v>
      </c>
      <c r="K2236" s="10" t="str">
        <f>IFERROR(INDEX([1]!tblOrg[Abbr],MATCH(tblTeamSch[[#This Row],[Org]],[1]!tblOrg[Organization],0)),"")</f>
        <v>Raph</v>
      </c>
      <c r="L2236" s="10" t="str">
        <f>IFERROR(INDEX(IF(tblTeamSch[[#This Row],[1vs2]]=1,[1]!tblSchedule[Team 1 Name],[1]!tblSchedule[Team 2 Name]),MATCH(tblTeamSch[[#This Row],[Game Num]],[1]!tblSchedule[GameNum],0)),"")</f>
        <v>St. Raphael BB 4G #1</v>
      </c>
      <c r="M2236" s="10" t="str">
        <f>IFERROR(INDEX(IF(tblTeamSch[[#This Row],[1vs2]]=1,[1]!tblSchedule[Team 2 Name],[1]!tblSchedule[Team 1 Name]),MATCH(tblTeamSch[[#This Row],[Game Num]],[1]!tblSchedule[GameNum],0)),"")</f>
        <v>St. Margaret Mary BB 4G#1</v>
      </c>
      <c r="N2236" s="6"/>
      <c r="O2236" s="6"/>
      <c r="P2236" s="6"/>
      <c r="Q2236" s="6">
        <f>INDEX([1]!tblSchedule[Home Game],MATCH(tblTeamSch[[#This Row],[Game Num]],[1]!tblSchedule[GameNum],0))</f>
        <v>1</v>
      </c>
      <c r="R2236" s="7" t="e">
        <f>IF(COUNTIFS(tblTeamSch[Team],tblTeamSch[[#This Row],[Team]],#REF!,1)&gt;1,"Y","")</f>
        <v>#REF!</v>
      </c>
      <c r="S2236" s="6">
        <f>INDEX([1]!tblLoc[Score],MATCH(INDEX([1]!tblOrg[Loc],MATCH(tblTeamSch[[#This Row],[Org]],[1]!tblOrg[Organization],0)),[1]!tblLoc[Loc],0))</f>
        <v>0</v>
      </c>
      <c r="T2236" s="6" t="e">
        <f>INDEX([1]!tblLoc[Score],MATCH(INDEX([1]!tblOrg[Loc],MATCH(#REF!,[1]!tblOrg[Abbr],0)),[1]!tblLoc[Loc],0))</f>
        <v>#REF!</v>
      </c>
      <c r="U2236" s="6">
        <f>IFERROR(INDEX([1]!tblLoc[Score],MATCH(INDEX([1]!tblOrg[Loc],MATCH(INDEX(FacList,MATCH(tblTeamSch[[#This Row],[Facility]],INDEX(FacList,,1),0),3),[1]!tblOrg[Org Num],0)),[1]!tblLoc[Loc],0)),"")</f>
        <v>0</v>
      </c>
      <c r="V2236" s="6">
        <f>IF(OR(tblTeamSch[[#This Row],[Court]]="",tblTeamSch[[#This Row],[Home]]&gt;0),0,IF(tblTeamSch[[#This Row],[Court]]&lt;10,0,IF(tblTeamSch[[#This Row],[Home Court]]=10,0,10)))</f>
        <v>0</v>
      </c>
      <c r="W2236" s="6" t="e">
        <f>COUNTIFS(tblTeamSch[Travel Score for Game],10,tblTeamSch[Home],0,#REF!,#REF!)</f>
        <v>#REF!</v>
      </c>
      <c r="X2236" s="6" t="str">
        <f>IFERROR(INDEX(tblTeamSch[Overall Travel Score],MATCH(tblTeamSch[[#This Row],[Opponent]],tblTeamSch[Team],0)),"")</f>
        <v/>
      </c>
      <c r="Y2236" s="6" cm="1">
        <f t="array" ref="Y2236">IF(Y2235="Num",1,IF(Y2235="","",IF(Y2235+1&gt;TotalNumRegGames*2,"",Y2235+1)))</f>
        <v>2235</v>
      </c>
    </row>
    <row r="2237" spans="1:25" ht="13.35" customHeight="1" x14ac:dyDescent="0.3">
      <c r="A2237" s="6" cm="1">
        <f t="array" ref="A2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1033</v>
      </c>
      <c r="B2237" s="6" cm="1">
        <f t="array" ref="B22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37" s="6">
        <f>IFERROR(INDEX([1]!tblSchedule[Week Game Scheduled],MATCH(tblTeamSch[[#This Row],[Game Num]],[1]!tblSchedule[GameNum],0)),"")</f>
        <v>8</v>
      </c>
      <c r="D2237" s="6">
        <f>IFERROR(INDEX([1]!tblSchedule[Round],MATCH(tblTeamSch[[#This Row],[Game Num]],[1]!tblSchedule[GameNum],0)),"")</f>
        <v>6</v>
      </c>
      <c r="E2237" s="6">
        <f>IFERROR(INDEX([1]!tblSchedule[Rnd Sch],MATCH(tblTeamSch[[#This Row],[Game Num]],[1]!tblSchedule[GameNum],0)),"")</f>
        <v>6</v>
      </c>
      <c r="F2237" s="6" t="str">
        <f>IFERROR(INDEX([1]!tblSchedule[DLC],MATCH(tblTeamSch[[#This Row],[Game Num]],[1]!tblSchedule[GameNum],0)),"")</f>
        <v>4G1AA</v>
      </c>
      <c r="G2237" s="7" t="str">
        <f>IFERROR(INDEX([1]!tblSchedule[Facility],MATCH(tblTeamSch[[#This Row],[Game Num]],[1]!tblSchedule[GameNum],0)),"")</f>
        <v>Sacred Heart Model School Gym</v>
      </c>
      <c r="H2237" s="8">
        <f>IFERROR(INDEX([1]!tblSchedule[Game Date],MATCH(tblTeamSch[[#This Row],[Game Num]],[1]!tblSchedule[GameNum],0)),"")</f>
        <v>46046</v>
      </c>
      <c r="I2237" s="9">
        <f>IFERROR(INDEX([1]!tblSchedule[Game Time],MATCH(tblTeamSch[[#This Row],[Game Num]],[1]!tblSchedule[GameNum],0)),"")</f>
        <v>0.5</v>
      </c>
      <c r="J2237" s="10" t="str">
        <f>IFERROR(INDEX([1]!tblTeams[Organization],MATCH(tblTeamSch[[#This Row],[Team]],[1]!tblTeams[Team],0)),"")</f>
        <v>St. Raphael</v>
      </c>
      <c r="K2237" s="10" t="str">
        <f>IFERROR(INDEX([1]!tblOrg[Abbr],MATCH(tblTeamSch[[#This Row],[Org]],[1]!tblOrg[Organization],0)),"")</f>
        <v>Raph</v>
      </c>
      <c r="L2237" s="10" t="str">
        <f>IFERROR(INDEX(IF(tblTeamSch[[#This Row],[1vs2]]=1,[1]!tblSchedule[Team 1 Name],[1]!tblSchedule[Team 2 Name]),MATCH(tblTeamSch[[#This Row],[Game Num]],[1]!tblSchedule[GameNum],0)),"")</f>
        <v>St. Raphael BB 4G #1</v>
      </c>
      <c r="M2237" s="10" t="str">
        <f>IFERROR(INDEX(IF(tblTeamSch[[#This Row],[1vs2]]=1,[1]!tblSchedule[Team 2 Name],[1]!tblSchedule[Team 1 Name]),MATCH(tblTeamSch[[#This Row],[Game Num]],[1]!tblSchedule[GameNum],0)),"")</f>
        <v>SHMS BB 4G#1</v>
      </c>
      <c r="N2237" s="6"/>
      <c r="O2237" s="6"/>
      <c r="P2237" s="6"/>
      <c r="Q2237" s="6">
        <f>INDEX([1]!tblSchedule[Home Game],MATCH(tblTeamSch[[#This Row],[Game Num]],[1]!tblSchedule[GameNum],0))</f>
        <v>1</v>
      </c>
      <c r="R2237" s="7" t="e">
        <f>IF(COUNTIFS(tblTeamSch[Team],tblTeamSch[[#This Row],[Team]],#REF!,1)&gt;1,"Y","")</f>
        <v>#REF!</v>
      </c>
      <c r="S2237" s="6">
        <f>INDEX([1]!tblLoc[Score],MATCH(INDEX([1]!tblOrg[Loc],MATCH(tblTeamSch[[#This Row],[Org]],[1]!tblOrg[Organization],0)),[1]!tblLoc[Loc],0))</f>
        <v>0</v>
      </c>
      <c r="T2237" s="6" t="e">
        <f>INDEX([1]!tblLoc[Score],MATCH(INDEX([1]!tblOrg[Loc],MATCH(#REF!,[1]!tblOrg[Abbr],0)),[1]!tblLoc[Loc],0))</f>
        <v>#REF!</v>
      </c>
      <c r="U2237" s="6">
        <f>IFERROR(INDEX([1]!tblLoc[Score],MATCH(INDEX([1]!tblOrg[Loc],MATCH(INDEX(FacList,MATCH(tblTeamSch[[#This Row],[Facility]],INDEX(FacList,,1),0),3),[1]!tblOrg[Org Num],0)),[1]!tblLoc[Loc],0)),"")</f>
        <v>0</v>
      </c>
      <c r="V2237" s="6">
        <f>IF(OR(tblTeamSch[[#This Row],[Court]]="",tblTeamSch[[#This Row],[Home]]&gt;0),0,IF(tblTeamSch[[#This Row],[Court]]&lt;10,0,IF(tblTeamSch[[#This Row],[Home Court]]=10,0,10)))</f>
        <v>0</v>
      </c>
      <c r="W2237" s="6" t="e">
        <f>COUNTIFS(tblTeamSch[Travel Score for Game],10,tblTeamSch[Home],0,#REF!,#REF!)</f>
        <v>#REF!</v>
      </c>
      <c r="X2237" s="6" t="str">
        <f>IFERROR(INDEX(tblTeamSch[Overall Travel Score],MATCH(tblTeamSch[[#This Row],[Opponent]],tblTeamSch[Team],0)),"")</f>
        <v/>
      </c>
      <c r="Y2237" s="6" cm="1">
        <f t="array" ref="Y2237">IF(Y2236="Num",1,IF(Y2236="","",IF(Y2236+1&gt;TotalNumRegGames*2,"",Y2236+1)))</f>
        <v>2236</v>
      </c>
    </row>
    <row r="2238" spans="1:25" ht="13.35" customHeight="1" x14ac:dyDescent="0.3">
      <c r="A2238" s="6" cm="1">
        <f t="array" ref="A2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1043</v>
      </c>
      <c r="B2238" s="6" cm="1">
        <f t="array" ref="B22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8" s="6">
        <f>IFERROR(INDEX([1]!tblSchedule[Week Game Scheduled],MATCH(tblTeamSch[[#This Row],[Game Num]],[1]!tblSchedule[GameNum],0)),"")</f>
        <v>9</v>
      </c>
      <c r="D2238" s="6">
        <f>IFERROR(INDEX([1]!tblSchedule[Round],MATCH(tblTeamSch[[#This Row],[Game Num]],[1]!tblSchedule[GameNum],0)),"")</f>
        <v>7</v>
      </c>
      <c r="E2238" s="6">
        <f>IFERROR(INDEX([1]!tblSchedule[Rnd Sch],MATCH(tblTeamSch[[#This Row],[Game Num]],[1]!tblSchedule[GameNum],0)),"")</f>
        <v>7</v>
      </c>
      <c r="F2238" s="6" t="str">
        <f>IFERROR(INDEX([1]!tblSchedule[DLC],MATCH(tblTeamSch[[#This Row],[Game Num]],[1]!tblSchedule[GameNum],0)),"")</f>
        <v>4G1AA</v>
      </c>
      <c r="G2238" s="7" t="str">
        <f>IFERROR(INDEX([1]!tblSchedule[Facility],MATCH(tblTeamSch[[#This Row],[Game Num]],[1]!tblSchedule[GameNum],0)),"")</f>
        <v>St. Margaret Mary PAC (smaller gym)</v>
      </c>
      <c r="H2238" s="8">
        <f>IFERROR(INDEX([1]!tblSchedule[Game Date],MATCH(tblTeamSch[[#This Row],[Game Num]],[1]!tblSchedule[GameNum],0)),"")</f>
        <v>46053</v>
      </c>
      <c r="I2238" s="9">
        <f>IFERROR(INDEX([1]!tblSchedule[Game Time],MATCH(tblTeamSch[[#This Row],[Game Num]],[1]!tblSchedule[GameNum],0)),"")</f>
        <v>0.52083333333333337</v>
      </c>
      <c r="J2238" s="10" t="str">
        <f>IFERROR(INDEX([1]!tblTeams[Organization],MATCH(tblTeamSch[[#This Row],[Team]],[1]!tblTeams[Team],0)),"")</f>
        <v>St. Raphael</v>
      </c>
      <c r="K2238" s="10" t="str">
        <f>IFERROR(INDEX([1]!tblOrg[Abbr],MATCH(tblTeamSch[[#This Row],[Org]],[1]!tblOrg[Organization],0)),"")</f>
        <v>Raph</v>
      </c>
      <c r="L2238" s="10" t="str">
        <f>IFERROR(INDEX(IF(tblTeamSch[[#This Row],[1vs2]]=1,[1]!tblSchedule[Team 1 Name],[1]!tblSchedule[Team 2 Name]),MATCH(tblTeamSch[[#This Row],[Game Num]],[1]!tblSchedule[GameNum],0)),"")</f>
        <v>St. Raphael BB 4G #1</v>
      </c>
      <c r="M2238" s="10" t="str">
        <f>IFERROR(INDEX(IF(tblTeamSch[[#This Row],[1vs2]]=1,[1]!tblSchedule[Team 2 Name],[1]!tblSchedule[Team 1 Name]),MATCH(tblTeamSch[[#This Row],[Game Num]],[1]!tblSchedule[GameNum],0)),"")</f>
        <v>Holy Trinity BB 3/4G #1</v>
      </c>
      <c r="N2238" s="6"/>
      <c r="O2238" s="6"/>
      <c r="P2238" s="6"/>
      <c r="Q2238" s="6">
        <f>INDEX([1]!tblSchedule[Home Game],MATCH(tblTeamSch[[#This Row],[Game Num]],[1]!tblSchedule[GameNum],0))</f>
        <v>0</v>
      </c>
      <c r="R2238" s="7" t="e">
        <f>IF(COUNTIFS(tblTeamSch[Team],tblTeamSch[[#This Row],[Team]],#REF!,1)&gt;1,"Y","")</f>
        <v>#REF!</v>
      </c>
      <c r="S2238" s="6">
        <f>INDEX([1]!tblLoc[Score],MATCH(INDEX([1]!tblOrg[Loc],MATCH(tblTeamSch[[#This Row],[Org]],[1]!tblOrg[Organization],0)),[1]!tblLoc[Loc],0))</f>
        <v>0</v>
      </c>
      <c r="T2238" s="6" t="e">
        <f>INDEX([1]!tblLoc[Score],MATCH(INDEX([1]!tblOrg[Loc],MATCH(#REF!,[1]!tblOrg[Abbr],0)),[1]!tblLoc[Loc],0))</f>
        <v>#REF!</v>
      </c>
      <c r="U2238" s="6">
        <f>IFERROR(INDEX([1]!tblLoc[Score],MATCH(INDEX([1]!tblOrg[Loc],MATCH(INDEX(FacList,MATCH(tblTeamSch[[#This Row],[Facility]],INDEX(FacList,,1),0),3),[1]!tblOrg[Org Num],0)),[1]!tblLoc[Loc],0)),"")</f>
        <v>0</v>
      </c>
      <c r="V2238" s="6">
        <f>IF(OR(tblTeamSch[[#This Row],[Court]]="",tblTeamSch[[#This Row],[Home]]&gt;0),0,IF(tblTeamSch[[#This Row],[Court]]&lt;10,0,IF(tblTeamSch[[#This Row],[Home Court]]=10,0,10)))</f>
        <v>0</v>
      </c>
      <c r="W2238" s="6" t="e">
        <f>COUNTIFS(tblTeamSch[Travel Score for Game],10,tblTeamSch[Home],0,#REF!,#REF!)</f>
        <v>#REF!</v>
      </c>
      <c r="X2238" s="6" t="str">
        <f>IFERROR(INDEX(tblTeamSch[Overall Travel Score],MATCH(tblTeamSch[[#This Row],[Opponent]],tblTeamSch[Team],0)),"")</f>
        <v/>
      </c>
      <c r="Y2238" s="6" cm="1">
        <f t="array" ref="Y2238">IF(Y2237="Num",1,IF(Y2237="","",IF(Y2237+1&gt;TotalNumRegGames*2,"",Y2237+1)))</f>
        <v>2237</v>
      </c>
    </row>
    <row r="2239" spans="1:25" ht="13.35" customHeight="1" x14ac:dyDescent="0.3">
      <c r="A2239" s="6" cm="1">
        <f t="array" ref="A2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1082</v>
      </c>
      <c r="B2239" s="6" cm="1">
        <f t="array" ref="B22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39" s="6">
        <f>IFERROR(INDEX([1]!tblSchedule[Week Game Scheduled],MATCH(tblTeamSch[[#This Row],[Game Num]],[1]!tblSchedule[GameNum],0)),"")</f>
        <v>49</v>
      </c>
      <c r="D2239" s="6">
        <f>IFERROR(INDEX([1]!tblSchedule[Round],MATCH(tblTeamSch[[#This Row],[Game Num]],[1]!tblSchedule[GameNum],0)),"")</f>
        <v>1</v>
      </c>
      <c r="E2239" s="6">
        <f>IFERROR(INDEX([1]!tblSchedule[Rnd Sch],MATCH(tblTeamSch[[#This Row],[Game Num]],[1]!tblSchedule[GameNum],0)),"")</f>
        <v>1</v>
      </c>
      <c r="F2239" s="6" t="str">
        <f>IFERROR(INDEX([1]!tblSchedule[DLC],MATCH(tblTeamSch[[#This Row],[Game Num]],[1]!tblSchedule[GameNum],0)),"")</f>
        <v>4G2AA</v>
      </c>
      <c r="G2239" s="7" t="str">
        <f>IFERROR(INDEX([1]!tblSchedule[Facility],MATCH(tblTeamSch[[#This Row],[Game Num]],[1]!tblSchedule[GameNum],0)),"")</f>
        <v>ST. RAPHAEL GYMNASIUM</v>
      </c>
      <c r="H2239" s="8">
        <f>IFERROR(INDEX([1]!tblSchedule[Game Date],MATCH(tblTeamSch[[#This Row],[Game Num]],[1]!tblSchedule[GameNum],0)),"")</f>
        <v>45997</v>
      </c>
      <c r="I2239" s="9">
        <f>IFERROR(INDEX([1]!tblSchedule[Game Time],MATCH(tblTeamSch[[#This Row],[Game Num]],[1]!tblSchedule[GameNum],0)),"")</f>
        <v>0.5</v>
      </c>
      <c r="J2239" s="10" t="str">
        <f>IFERROR(INDEX([1]!tblTeams[Organization],MATCH(tblTeamSch[[#This Row],[Team]],[1]!tblTeams[Team],0)),"")</f>
        <v>St. Raphael</v>
      </c>
      <c r="K2239" s="10" t="str">
        <f>IFERROR(INDEX([1]!tblOrg[Abbr],MATCH(tblTeamSch[[#This Row],[Org]],[1]!tblOrg[Organization],0)),"")</f>
        <v>Raph</v>
      </c>
      <c r="L2239" s="10" t="str">
        <f>IFERROR(INDEX(IF(tblTeamSch[[#This Row],[1vs2]]=1,[1]!tblSchedule[Team 1 Name],[1]!tblSchedule[Team 2 Name]),MATCH(tblTeamSch[[#This Row],[Game Num]],[1]!tblSchedule[GameNum],0)),"")</f>
        <v>St. Raphael BB 4G #2</v>
      </c>
      <c r="M2239" s="10" t="str">
        <f>IFERROR(INDEX(IF(tblTeamSch[[#This Row],[1vs2]]=1,[1]!tblSchedule[Team 2 Name],[1]!tblSchedule[Team 1 Name]),MATCH(tblTeamSch[[#This Row],[Game Num]],[1]!tblSchedule[GameNum],0)),"")</f>
        <v>St Patrick BB 4G#2</v>
      </c>
      <c r="N2239" s="6"/>
      <c r="O2239" s="6"/>
      <c r="P2239" s="6"/>
      <c r="Q2239" s="6">
        <f>INDEX([1]!tblSchedule[Home Game],MATCH(tblTeamSch[[#This Row],[Game Num]],[1]!tblSchedule[GameNum],0))</f>
        <v>1</v>
      </c>
      <c r="R2239" s="7" t="e">
        <f>IF(COUNTIFS(tblTeamSch[Team],tblTeamSch[[#This Row],[Team]],#REF!,1)&gt;1,"Y","")</f>
        <v>#REF!</v>
      </c>
      <c r="S2239" s="6">
        <f>INDEX([1]!tblLoc[Score],MATCH(INDEX([1]!tblOrg[Loc],MATCH(tblTeamSch[[#This Row],[Org]],[1]!tblOrg[Organization],0)),[1]!tblLoc[Loc],0))</f>
        <v>0</v>
      </c>
      <c r="T2239" s="6" t="e">
        <f>INDEX([1]!tblLoc[Score],MATCH(INDEX([1]!tblOrg[Loc],MATCH(#REF!,[1]!tblOrg[Abbr],0)),[1]!tblLoc[Loc],0))</f>
        <v>#REF!</v>
      </c>
      <c r="U2239" s="6">
        <f>IFERROR(INDEX([1]!tblLoc[Score],MATCH(INDEX([1]!tblOrg[Loc],MATCH(INDEX(FacList,MATCH(tblTeamSch[[#This Row],[Facility]],INDEX(FacList,,1),0),3),[1]!tblOrg[Org Num],0)),[1]!tblLoc[Loc],0)),"")</f>
        <v>0</v>
      </c>
      <c r="V2239" s="6">
        <f>IF(OR(tblTeamSch[[#This Row],[Court]]="",tblTeamSch[[#This Row],[Home]]&gt;0),0,IF(tblTeamSch[[#This Row],[Court]]&lt;10,0,IF(tblTeamSch[[#This Row],[Home Court]]=10,0,10)))</f>
        <v>0</v>
      </c>
      <c r="W2239" s="6" t="e">
        <f>COUNTIFS(tblTeamSch[Travel Score for Game],10,tblTeamSch[Home],0,#REF!,#REF!)</f>
        <v>#REF!</v>
      </c>
      <c r="X2239" s="6" t="str">
        <f>IFERROR(INDEX(tblTeamSch[Overall Travel Score],MATCH(tblTeamSch[[#This Row],[Opponent]],tblTeamSch[Team],0)),"")</f>
        <v/>
      </c>
      <c r="Y2239" s="6" cm="1">
        <f t="array" ref="Y2239">IF(Y2238="Num",1,IF(Y2238="","",IF(Y2238+1&gt;TotalNumRegGames*2,"",Y2238+1)))</f>
        <v>2238</v>
      </c>
    </row>
    <row r="2240" spans="1:25" ht="13.35" customHeight="1" x14ac:dyDescent="0.3">
      <c r="A2240" s="6" cm="1">
        <f t="array" ref="A2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1088</v>
      </c>
      <c r="B2240" s="6" cm="1">
        <f t="array" ref="B22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40" s="6">
        <f>IFERROR(INDEX([1]!tblSchedule[Week Game Scheduled],MATCH(tblTeamSch[[#This Row],[Game Num]],[1]!tblSchedule[GameNum],0)),"")</f>
        <v>50</v>
      </c>
      <c r="D2240" s="6">
        <f>IFERROR(INDEX([1]!tblSchedule[Round],MATCH(tblTeamSch[[#This Row],[Game Num]],[1]!tblSchedule[GameNum],0)),"")</f>
        <v>2</v>
      </c>
      <c r="E2240" s="6">
        <f>IFERROR(INDEX([1]!tblSchedule[Rnd Sch],MATCH(tblTeamSch[[#This Row],[Game Num]],[1]!tblSchedule[GameNum],0)),"")</f>
        <v>2</v>
      </c>
      <c r="F2240" s="6" t="str">
        <f>IFERROR(INDEX([1]!tblSchedule[DLC],MATCH(tblTeamSch[[#This Row],[Game Num]],[1]!tblSchedule[GameNum],0)),"")</f>
        <v>4G2AA</v>
      </c>
      <c r="G2240" s="7" t="str">
        <f>IFERROR(INDEX([1]!tblSchedule[Facility],MATCH(tblTeamSch[[#This Row],[Game Num]],[1]!tblSchedule[GameNum],0)),"")</f>
        <v>ST. RAPHAEL GYMNASIUM</v>
      </c>
      <c r="H2240" s="8">
        <f>IFERROR(INDEX([1]!tblSchedule[Game Date],MATCH(tblTeamSch[[#This Row],[Game Num]],[1]!tblSchedule[GameNum],0)),"")</f>
        <v>46004</v>
      </c>
      <c r="I2240" s="9">
        <f>IFERROR(INDEX([1]!tblSchedule[Game Time],MATCH(tblTeamSch[[#This Row],[Game Num]],[1]!tblSchedule[GameNum],0)),"")</f>
        <v>0.5</v>
      </c>
      <c r="J2240" s="10" t="str">
        <f>IFERROR(INDEX([1]!tblTeams[Organization],MATCH(tblTeamSch[[#This Row],[Team]],[1]!tblTeams[Team],0)),"")</f>
        <v>St. Raphael</v>
      </c>
      <c r="K2240" s="10" t="str">
        <f>IFERROR(INDEX([1]!tblOrg[Abbr],MATCH(tblTeamSch[[#This Row],[Org]],[1]!tblOrg[Organization],0)),"")</f>
        <v>Raph</v>
      </c>
      <c r="L2240" s="10" t="str">
        <f>IFERROR(INDEX(IF(tblTeamSch[[#This Row],[1vs2]]=1,[1]!tblSchedule[Team 1 Name],[1]!tblSchedule[Team 2 Name]),MATCH(tblTeamSch[[#This Row],[Game Num]],[1]!tblSchedule[GameNum],0)),"")</f>
        <v>St. Raphael BB 4G #2</v>
      </c>
      <c r="M2240" s="10" t="str">
        <f>IFERROR(INDEX(IF(tblTeamSch[[#This Row],[1vs2]]=1,[1]!tblSchedule[Team 2 Name],[1]!tblSchedule[Team 1 Name]),MATCH(tblTeamSch[[#This Row],[Game Num]],[1]!tblSchedule[GameNum],0)),"")</f>
        <v>Holy Spirit GBB 4#2</v>
      </c>
      <c r="N2240" s="6"/>
      <c r="O2240" s="6"/>
      <c r="P2240" s="6"/>
      <c r="Q2240" s="6">
        <f>INDEX([1]!tblSchedule[Home Game],MATCH(tblTeamSch[[#This Row],[Game Num]],[1]!tblSchedule[GameNum],0))</f>
        <v>1</v>
      </c>
      <c r="R2240" s="7" t="e">
        <f>IF(COUNTIFS(tblTeamSch[Team],tblTeamSch[[#This Row],[Team]],#REF!,1)&gt;1,"Y","")</f>
        <v>#REF!</v>
      </c>
      <c r="S2240" s="6">
        <f>INDEX([1]!tblLoc[Score],MATCH(INDEX([1]!tblOrg[Loc],MATCH(tblTeamSch[[#This Row],[Org]],[1]!tblOrg[Organization],0)),[1]!tblLoc[Loc],0))</f>
        <v>0</v>
      </c>
      <c r="T2240" s="6" t="e">
        <f>INDEX([1]!tblLoc[Score],MATCH(INDEX([1]!tblOrg[Loc],MATCH(#REF!,[1]!tblOrg[Abbr],0)),[1]!tblLoc[Loc],0))</f>
        <v>#REF!</v>
      </c>
      <c r="U2240" s="6">
        <f>IFERROR(INDEX([1]!tblLoc[Score],MATCH(INDEX([1]!tblOrg[Loc],MATCH(INDEX(FacList,MATCH(tblTeamSch[[#This Row],[Facility]],INDEX(FacList,,1),0),3),[1]!tblOrg[Org Num],0)),[1]!tblLoc[Loc],0)),"")</f>
        <v>0</v>
      </c>
      <c r="V2240" s="6">
        <f>IF(OR(tblTeamSch[[#This Row],[Court]]="",tblTeamSch[[#This Row],[Home]]&gt;0),0,IF(tblTeamSch[[#This Row],[Court]]&lt;10,0,IF(tblTeamSch[[#This Row],[Home Court]]=10,0,10)))</f>
        <v>0</v>
      </c>
      <c r="W2240" s="6" t="e">
        <f>COUNTIFS(tblTeamSch[Travel Score for Game],10,tblTeamSch[Home],0,#REF!,#REF!)</f>
        <v>#REF!</v>
      </c>
      <c r="X2240" s="6" t="str">
        <f>IFERROR(INDEX(tblTeamSch[Overall Travel Score],MATCH(tblTeamSch[[#This Row],[Opponent]],tblTeamSch[Team],0)),"")</f>
        <v/>
      </c>
      <c r="Y2240" s="6" cm="1">
        <f t="array" ref="Y2240">IF(Y2239="Num",1,IF(Y2239="","",IF(Y2239+1&gt;TotalNumRegGames*2,"",Y2239+1)))</f>
        <v>2239</v>
      </c>
    </row>
    <row r="2241" spans="1:25" ht="13.35" customHeight="1" x14ac:dyDescent="0.3">
      <c r="A2241" s="6" cm="1">
        <f t="array" ref="A2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1094</v>
      </c>
      <c r="B2241" s="6" cm="1">
        <f t="array" ref="B22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1" s="6">
        <f>IFERROR(INDEX([1]!tblSchedule[Week Game Scheduled],MATCH(tblTeamSch[[#This Row],[Game Num]],[1]!tblSchedule[GameNum],0)),"")</f>
        <v>5</v>
      </c>
      <c r="D2241" s="6">
        <f>IFERROR(INDEX([1]!tblSchedule[Round],MATCH(tblTeamSch[[#This Row],[Game Num]],[1]!tblSchedule[GameNum],0)),"")</f>
        <v>3</v>
      </c>
      <c r="E2241" s="6">
        <f>IFERROR(INDEX([1]!tblSchedule[Rnd Sch],MATCH(tblTeamSch[[#This Row],[Game Num]],[1]!tblSchedule[GameNum],0)),"")</f>
        <v>3</v>
      </c>
      <c r="F2241" s="6" t="str">
        <f>IFERROR(INDEX([1]!tblSchedule[DLC],MATCH(tblTeamSch[[#This Row],[Game Num]],[1]!tblSchedule[GameNum],0)),"")</f>
        <v>4G2AA</v>
      </c>
      <c r="G2241" s="7" t="str">
        <f>IFERROR(INDEX([1]!tblSchedule[Facility],MATCH(tblTeamSch[[#This Row],[Game Num]],[1]!tblSchedule[GameNum],0)),"")</f>
        <v>ST. RAPHAEL GYMNASIUM</v>
      </c>
      <c r="H2241" s="8">
        <f>IFERROR(INDEX([1]!tblSchedule[Game Date],MATCH(tblTeamSch[[#This Row],[Game Num]],[1]!tblSchedule[GameNum],0)),"")</f>
        <v>46025</v>
      </c>
      <c r="I2241" s="9">
        <f>IFERROR(INDEX([1]!tblSchedule[Game Time],MATCH(tblTeamSch[[#This Row],[Game Num]],[1]!tblSchedule[GameNum],0)),"")</f>
        <v>0.5</v>
      </c>
      <c r="J2241" s="10" t="str">
        <f>IFERROR(INDEX([1]!tblTeams[Organization],MATCH(tblTeamSch[[#This Row],[Team]],[1]!tblTeams[Team],0)),"")</f>
        <v>St. Raphael</v>
      </c>
      <c r="K2241" s="10" t="str">
        <f>IFERROR(INDEX([1]!tblOrg[Abbr],MATCH(tblTeamSch[[#This Row],[Org]],[1]!tblOrg[Organization],0)),"")</f>
        <v>Raph</v>
      </c>
      <c r="L2241" s="10" t="str">
        <f>IFERROR(INDEX(IF(tblTeamSch[[#This Row],[1vs2]]=1,[1]!tblSchedule[Team 1 Name],[1]!tblSchedule[Team 2 Name]),MATCH(tblTeamSch[[#This Row],[Game Num]],[1]!tblSchedule[GameNum],0)),"")</f>
        <v>St. Raphael BB 4G #2</v>
      </c>
      <c r="M2241" s="10" t="str">
        <f>IFERROR(INDEX(IF(tblTeamSch[[#This Row],[1vs2]]=1,[1]!tblSchedule[Team 2 Name],[1]!tblSchedule[Team 1 Name]),MATCH(tblTeamSch[[#This Row],[Game Num]],[1]!tblSchedule[GameNum],0)),"")</f>
        <v>St Mary BB 4G - Blue</v>
      </c>
      <c r="N2241" s="6"/>
      <c r="O2241" s="6"/>
      <c r="P2241" s="6"/>
      <c r="Q2241" s="6">
        <f>INDEX([1]!tblSchedule[Home Game],MATCH(tblTeamSch[[#This Row],[Game Num]],[1]!tblSchedule[GameNum],0))</f>
        <v>1</v>
      </c>
      <c r="R2241" s="7" t="e">
        <f>IF(COUNTIFS(tblTeamSch[Team],tblTeamSch[[#This Row],[Team]],#REF!,1)&gt;1,"Y","")</f>
        <v>#REF!</v>
      </c>
      <c r="S2241" s="6">
        <f>INDEX([1]!tblLoc[Score],MATCH(INDEX([1]!tblOrg[Loc],MATCH(tblTeamSch[[#This Row],[Org]],[1]!tblOrg[Organization],0)),[1]!tblLoc[Loc],0))</f>
        <v>0</v>
      </c>
      <c r="T2241" s="6" t="e">
        <f>INDEX([1]!tblLoc[Score],MATCH(INDEX([1]!tblOrg[Loc],MATCH(#REF!,[1]!tblOrg[Abbr],0)),[1]!tblLoc[Loc],0))</f>
        <v>#REF!</v>
      </c>
      <c r="U2241" s="6">
        <f>IFERROR(INDEX([1]!tblLoc[Score],MATCH(INDEX([1]!tblOrg[Loc],MATCH(INDEX(FacList,MATCH(tblTeamSch[[#This Row],[Facility]],INDEX(FacList,,1),0),3),[1]!tblOrg[Org Num],0)),[1]!tblLoc[Loc],0)),"")</f>
        <v>0</v>
      </c>
      <c r="V2241" s="6">
        <f>IF(OR(tblTeamSch[[#This Row],[Court]]="",tblTeamSch[[#This Row],[Home]]&gt;0),0,IF(tblTeamSch[[#This Row],[Court]]&lt;10,0,IF(tblTeamSch[[#This Row],[Home Court]]=10,0,10)))</f>
        <v>0</v>
      </c>
      <c r="W2241" s="6" t="e">
        <f>COUNTIFS(tblTeamSch[Travel Score for Game],10,tblTeamSch[Home],0,#REF!,#REF!)</f>
        <v>#REF!</v>
      </c>
      <c r="X2241" s="6" t="str">
        <f>IFERROR(INDEX(tblTeamSch[Overall Travel Score],MATCH(tblTeamSch[[#This Row],[Opponent]],tblTeamSch[Team],0)),"")</f>
        <v/>
      </c>
      <c r="Y2241" s="6" cm="1">
        <f t="array" ref="Y2241">IF(Y2240="Num",1,IF(Y2240="","",IF(Y2240+1&gt;TotalNumRegGames*2,"",Y2240+1)))</f>
        <v>2240</v>
      </c>
    </row>
    <row r="2242" spans="1:25" ht="13.35" customHeight="1" x14ac:dyDescent="0.3">
      <c r="A2242" s="6" cm="1">
        <f t="array" ref="A2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1100</v>
      </c>
      <c r="B2242" s="6" cm="1">
        <f t="array" ref="B22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42" s="6">
        <f>IFERROR(INDEX([1]!tblSchedule[Week Game Scheduled],MATCH(tblTeamSch[[#This Row],[Game Num]],[1]!tblSchedule[GameNum],0)),"")</f>
        <v>6</v>
      </c>
      <c r="D2242" s="6">
        <f>IFERROR(INDEX([1]!tblSchedule[Round],MATCH(tblTeamSch[[#This Row],[Game Num]],[1]!tblSchedule[GameNum],0)),"")</f>
        <v>4</v>
      </c>
      <c r="E2242" s="6">
        <f>IFERROR(INDEX([1]!tblSchedule[Rnd Sch],MATCH(tblTeamSch[[#This Row],[Game Num]],[1]!tblSchedule[GameNum],0)),"")</f>
        <v>4</v>
      </c>
      <c r="F2242" s="6" t="str">
        <f>IFERROR(INDEX([1]!tblSchedule[DLC],MATCH(tblTeamSch[[#This Row],[Game Num]],[1]!tblSchedule[GameNum],0)),"")</f>
        <v>4G2AA</v>
      </c>
      <c r="G2242" s="7" t="str">
        <f>IFERROR(INDEX([1]!tblSchedule[Facility],MATCH(tblTeamSch[[#This Row],[Game Num]],[1]!tblSchedule[GameNum],0)),"")</f>
        <v>Saint Andrew Academy Gym</v>
      </c>
      <c r="H2242" s="8">
        <f>IFERROR(INDEX([1]!tblSchedule[Game Date],MATCH(tblTeamSch[[#This Row],[Game Num]],[1]!tblSchedule[GameNum],0)),"")</f>
        <v>46032</v>
      </c>
      <c r="I2242" s="9">
        <f>IFERROR(INDEX([1]!tblSchedule[Game Time],MATCH(tblTeamSch[[#This Row],[Game Num]],[1]!tblSchedule[GameNum],0)),"")</f>
        <v>0.5</v>
      </c>
      <c r="J2242" s="10" t="str">
        <f>IFERROR(INDEX([1]!tblTeams[Organization],MATCH(tblTeamSch[[#This Row],[Team]],[1]!tblTeams[Team],0)),"")</f>
        <v>St. Raphael</v>
      </c>
      <c r="K2242" s="10" t="str">
        <f>IFERROR(INDEX([1]!tblOrg[Abbr],MATCH(tblTeamSch[[#This Row],[Org]],[1]!tblOrg[Organization],0)),"")</f>
        <v>Raph</v>
      </c>
      <c r="L2242" s="10" t="str">
        <f>IFERROR(INDEX(IF(tblTeamSch[[#This Row],[1vs2]]=1,[1]!tblSchedule[Team 1 Name],[1]!tblSchedule[Team 2 Name]),MATCH(tblTeamSch[[#This Row],[Game Num]],[1]!tblSchedule[GameNum],0)),"")</f>
        <v>St. Raphael BB 4G #2</v>
      </c>
      <c r="M2242" s="10" t="str">
        <f>IFERROR(INDEX(IF(tblTeamSch[[#This Row],[1vs2]]=1,[1]!tblSchedule[Team 2 Name],[1]!tblSchedule[Team 1 Name]),MATCH(tblTeamSch[[#This Row],[Game Num]],[1]!tblSchedule[GameNum],0)),"")</f>
        <v>St Gabriel Basketball 3/4 B Girls</v>
      </c>
      <c r="N2242" s="6"/>
      <c r="O2242" s="6"/>
      <c r="P2242" s="6"/>
      <c r="Q2242" s="6">
        <f>INDEX([1]!tblSchedule[Home Game],MATCH(tblTeamSch[[#This Row],[Game Num]],[1]!tblSchedule[GameNum],0))</f>
        <v>0</v>
      </c>
      <c r="R2242" s="7" t="e">
        <f>IF(COUNTIFS(tblTeamSch[Team],tblTeamSch[[#This Row],[Team]],#REF!,1)&gt;1,"Y","")</f>
        <v>#REF!</v>
      </c>
      <c r="S2242" s="6">
        <f>INDEX([1]!tblLoc[Score],MATCH(INDEX([1]!tblOrg[Loc],MATCH(tblTeamSch[[#This Row],[Org]],[1]!tblOrg[Organization],0)),[1]!tblLoc[Loc],0))</f>
        <v>0</v>
      </c>
      <c r="T2242" s="6" t="e">
        <f>INDEX([1]!tblLoc[Score],MATCH(INDEX([1]!tblOrg[Loc],MATCH(#REF!,[1]!tblOrg[Abbr],0)),[1]!tblLoc[Loc],0))</f>
        <v>#REF!</v>
      </c>
      <c r="U2242" s="6">
        <f>IFERROR(INDEX([1]!tblLoc[Score],MATCH(INDEX([1]!tblOrg[Loc],MATCH(INDEX(FacList,MATCH(tblTeamSch[[#This Row],[Facility]],INDEX(FacList,,1),0),3),[1]!tblOrg[Org Num],0)),[1]!tblLoc[Loc],0)),"")</f>
        <v>10</v>
      </c>
      <c r="V2242" s="6">
        <f>IF(OR(tblTeamSch[[#This Row],[Court]]="",tblTeamSch[[#This Row],[Home]]&gt;0),0,IF(tblTeamSch[[#This Row],[Court]]&lt;10,0,IF(tblTeamSch[[#This Row],[Home Court]]=10,0,10)))</f>
        <v>10</v>
      </c>
      <c r="W2242" s="6" t="e">
        <f>COUNTIFS(tblTeamSch[Travel Score for Game],10,tblTeamSch[Home],0,#REF!,#REF!)</f>
        <v>#REF!</v>
      </c>
      <c r="X2242" s="6" t="str">
        <f>IFERROR(INDEX(tblTeamSch[Overall Travel Score],MATCH(tblTeamSch[[#This Row],[Opponent]],tblTeamSch[Team],0)),"")</f>
        <v/>
      </c>
      <c r="Y2242" s="6" cm="1">
        <f t="array" ref="Y2242">IF(Y2241="Num",1,IF(Y2241="","",IF(Y2241+1&gt;TotalNumRegGames*2,"",Y2241+1)))</f>
        <v>2241</v>
      </c>
    </row>
    <row r="2243" spans="1:25" ht="13.35" customHeight="1" x14ac:dyDescent="0.3">
      <c r="A2243" s="6" cm="1">
        <f t="array" ref="A2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1108</v>
      </c>
      <c r="B2243" s="6" cm="1">
        <f t="array" ref="B22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3" s="6">
        <f>IFERROR(INDEX([1]!tblSchedule[Week Game Scheduled],MATCH(tblTeamSch[[#This Row],[Game Num]],[1]!tblSchedule[GameNum],0)),"")</f>
        <v>7</v>
      </c>
      <c r="D2243" s="6">
        <f>IFERROR(INDEX([1]!tblSchedule[Round],MATCH(tblTeamSch[[#This Row],[Game Num]],[1]!tblSchedule[GameNum],0)),"")</f>
        <v>5</v>
      </c>
      <c r="E2243" s="6">
        <f>IFERROR(INDEX([1]!tblSchedule[Rnd Sch],MATCH(tblTeamSch[[#This Row],[Game Num]],[1]!tblSchedule[GameNum],0)),"")</f>
        <v>5</v>
      </c>
      <c r="F2243" s="6" t="str">
        <f>IFERROR(INDEX([1]!tblSchedule[DLC],MATCH(tblTeamSch[[#This Row],[Game Num]],[1]!tblSchedule[GameNum],0)),"")</f>
        <v>4G2AA</v>
      </c>
      <c r="G2243" s="7" t="str">
        <f>IFERROR(INDEX([1]!tblSchedule[Facility],MATCH(tblTeamSch[[#This Row],[Game Num]],[1]!tblSchedule[GameNum],0)),"")</f>
        <v>St. Margaret Mary PAC (smaller gym)</v>
      </c>
      <c r="H2243" s="8">
        <f>IFERROR(INDEX([1]!tblSchedule[Game Date],MATCH(tblTeamSch[[#This Row],[Game Num]],[1]!tblSchedule[GameNum],0)),"")</f>
        <v>46039</v>
      </c>
      <c r="I2243" s="9">
        <f>IFERROR(INDEX([1]!tblSchedule[Game Time],MATCH(tblTeamSch[[#This Row],[Game Num]],[1]!tblSchedule[GameNum],0)),"")</f>
        <v>0.5625</v>
      </c>
      <c r="J2243" s="10" t="str">
        <f>IFERROR(INDEX([1]!tblTeams[Organization],MATCH(tblTeamSch[[#This Row],[Team]],[1]!tblTeams[Team],0)),"")</f>
        <v>St. Raphael</v>
      </c>
      <c r="K2243" s="10" t="str">
        <f>IFERROR(INDEX([1]!tblOrg[Abbr],MATCH(tblTeamSch[[#This Row],[Org]],[1]!tblOrg[Organization],0)),"")</f>
        <v>Raph</v>
      </c>
      <c r="L2243" s="10" t="str">
        <f>IFERROR(INDEX(IF(tblTeamSch[[#This Row],[1vs2]]=1,[1]!tblSchedule[Team 1 Name],[1]!tblSchedule[Team 2 Name]),MATCH(tblTeamSch[[#This Row],[Game Num]],[1]!tblSchedule[GameNum],0)),"")</f>
        <v>St. Raphael BB 4G #2</v>
      </c>
      <c r="M2243" s="10" t="str">
        <f>IFERROR(INDEX(IF(tblTeamSch[[#This Row],[1vs2]]=1,[1]!tblSchedule[Team 2 Name],[1]!tblSchedule[Team 1 Name]),MATCH(tblTeamSch[[#This Row],[Game Num]],[1]!tblSchedule[GameNum],0)),"")</f>
        <v>St. Margaret Mary BB 4G#2</v>
      </c>
      <c r="N2243" s="6"/>
      <c r="O2243" s="6"/>
      <c r="P2243" s="6"/>
      <c r="Q2243" s="6">
        <f>INDEX([1]!tblSchedule[Home Game],MATCH(tblTeamSch[[#This Row],[Game Num]],[1]!tblSchedule[GameNum],0))</f>
        <v>1</v>
      </c>
      <c r="R2243" s="7" t="e">
        <f>IF(COUNTIFS(tblTeamSch[Team],tblTeamSch[[#This Row],[Team]],#REF!,1)&gt;1,"Y","")</f>
        <v>#REF!</v>
      </c>
      <c r="S2243" s="6">
        <f>INDEX([1]!tblLoc[Score],MATCH(INDEX([1]!tblOrg[Loc],MATCH(tblTeamSch[[#This Row],[Org]],[1]!tblOrg[Organization],0)),[1]!tblLoc[Loc],0))</f>
        <v>0</v>
      </c>
      <c r="T2243" s="6" t="e">
        <f>INDEX([1]!tblLoc[Score],MATCH(INDEX([1]!tblOrg[Loc],MATCH(#REF!,[1]!tblOrg[Abbr],0)),[1]!tblLoc[Loc],0))</f>
        <v>#REF!</v>
      </c>
      <c r="U2243" s="6">
        <f>IFERROR(INDEX([1]!tblLoc[Score],MATCH(INDEX([1]!tblOrg[Loc],MATCH(INDEX(FacList,MATCH(tblTeamSch[[#This Row],[Facility]],INDEX(FacList,,1),0),3),[1]!tblOrg[Org Num],0)),[1]!tblLoc[Loc],0)),"")</f>
        <v>0</v>
      </c>
      <c r="V2243" s="6">
        <f>IF(OR(tblTeamSch[[#This Row],[Court]]="",tblTeamSch[[#This Row],[Home]]&gt;0),0,IF(tblTeamSch[[#This Row],[Court]]&lt;10,0,IF(tblTeamSch[[#This Row],[Home Court]]=10,0,10)))</f>
        <v>0</v>
      </c>
      <c r="W2243" s="6" t="e">
        <f>COUNTIFS(tblTeamSch[Travel Score for Game],10,tblTeamSch[Home],0,#REF!,#REF!)</f>
        <v>#REF!</v>
      </c>
      <c r="X2243" s="6" t="str">
        <f>IFERROR(INDEX(tblTeamSch[Overall Travel Score],MATCH(tblTeamSch[[#This Row],[Opponent]],tblTeamSch[Team],0)),"")</f>
        <v/>
      </c>
      <c r="Y2243" s="6" cm="1">
        <f t="array" ref="Y2243">IF(Y2242="Num",1,IF(Y2242="","",IF(Y2242+1&gt;TotalNumRegGames*2,"",Y2242+1)))</f>
        <v>2242</v>
      </c>
    </row>
    <row r="2244" spans="1:25" ht="13.35" customHeight="1" x14ac:dyDescent="0.3">
      <c r="A2244" s="6" cm="1">
        <f t="array" ref="A2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1110</v>
      </c>
      <c r="B2244" s="6" cm="1">
        <f t="array" ref="B22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44" s="6">
        <f>IFERROR(INDEX([1]!tblSchedule[Week Game Scheduled],MATCH(tblTeamSch[[#This Row],[Game Num]],[1]!tblSchedule[GameNum],0)),"")</f>
        <v>8</v>
      </c>
      <c r="D2244" s="6">
        <f>IFERROR(INDEX([1]!tblSchedule[Round],MATCH(tblTeamSch[[#This Row],[Game Num]],[1]!tblSchedule[GameNum],0)),"")</f>
        <v>6</v>
      </c>
      <c r="E2244" s="6">
        <f>IFERROR(INDEX([1]!tblSchedule[Rnd Sch],MATCH(tblTeamSch[[#This Row],[Game Num]],[1]!tblSchedule[GameNum],0)),"")</f>
        <v>6</v>
      </c>
      <c r="F2244" s="6" t="str">
        <f>IFERROR(INDEX([1]!tblSchedule[DLC],MATCH(tblTeamSch[[#This Row],[Game Num]],[1]!tblSchedule[GameNum],0)),"")</f>
        <v>4G2AA</v>
      </c>
      <c r="G2244" s="7" t="str">
        <f>IFERROR(INDEX([1]!tblSchedule[Facility],MATCH(tblTeamSch[[#This Row],[Game Num]],[1]!tblSchedule[GameNum],0)),"")</f>
        <v>ST. RAPHAEL GYMNASIUM</v>
      </c>
      <c r="H2244" s="8">
        <f>IFERROR(INDEX([1]!tblSchedule[Game Date],MATCH(tblTeamSch[[#This Row],[Game Num]],[1]!tblSchedule[GameNum],0)),"")</f>
        <v>46046</v>
      </c>
      <c r="I2244" s="9">
        <f>IFERROR(INDEX([1]!tblSchedule[Game Time],MATCH(tblTeamSch[[#This Row],[Game Num]],[1]!tblSchedule[GameNum],0)),"")</f>
        <v>0.5</v>
      </c>
      <c r="J2244" s="10" t="str">
        <f>IFERROR(INDEX([1]!tblTeams[Organization],MATCH(tblTeamSch[[#This Row],[Team]],[1]!tblTeams[Team],0)),"")</f>
        <v>St. Raphael</v>
      </c>
      <c r="K2244" s="10" t="str">
        <f>IFERROR(INDEX([1]!tblOrg[Abbr],MATCH(tblTeamSch[[#This Row],[Org]],[1]!tblOrg[Organization],0)),"")</f>
        <v>Raph</v>
      </c>
      <c r="L2244" s="10" t="str">
        <f>IFERROR(INDEX(IF(tblTeamSch[[#This Row],[1vs2]]=1,[1]!tblSchedule[Team 1 Name],[1]!tblSchedule[Team 2 Name]),MATCH(tblTeamSch[[#This Row],[Game Num]],[1]!tblSchedule[GameNum],0)),"")</f>
        <v>St. Raphael BB 4G #2</v>
      </c>
      <c r="M2244" s="10" t="str">
        <f>IFERROR(INDEX(IF(tblTeamSch[[#This Row],[1vs2]]=1,[1]!tblSchedule[Team 2 Name],[1]!tblSchedule[Team 1 Name]),MATCH(tblTeamSch[[#This Row],[Game Num]],[1]!tblSchedule[GameNum],0)),"")</f>
        <v>SHMS BB 4G#2</v>
      </c>
      <c r="N2244" s="6"/>
      <c r="O2244" s="6"/>
      <c r="P2244" s="6"/>
      <c r="Q2244" s="6">
        <f>INDEX([1]!tblSchedule[Home Game],MATCH(tblTeamSch[[#This Row],[Game Num]],[1]!tblSchedule[GameNum],0))</f>
        <v>1</v>
      </c>
      <c r="R2244" s="7" t="e">
        <f>IF(COUNTIFS(tblTeamSch[Team],tblTeamSch[[#This Row],[Team]],#REF!,1)&gt;1,"Y","")</f>
        <v>#REF!</v>
      </c>
      <c r="S2244" s="6">
        <f>INDEX([1]!tblLoc[Score],MATCH(INDEX([1]!tblOrg[Loc],MATCH(tblTeamSch[[#This Row],[Org]],[1]!tblOrg[Organization],0)),[1]!tblLoc[Loc],0))</f>
        <v>0</v>
      </c>
      <c r="T2244" s="6" t="e">
        <f>INDEX([1]!tblLoc[Score],MATCH(INDEX([1]!tblOrg[Loc],MATCH(#REF!,[1]!tblOrg[Abbr],0)),[1]!tblLoc[Loc],0))</f>
        <v>#REF!</v>
      </c>
      <c r="U2244" s="6">
        <f>IFERROR(INDEX([1]!tblLoc[Score],MATCH(INDEX([1]!tblOrg[Loc],MATCH(INDEX(FacList,MATCH(tblTeamSch[[#This Row],[Facility]],INDEX(FacList,,1),0),3),[1]!tblOrg[Org Num],0)),[1]!tblLoc[Loc],0)),"")</f>
        <v>0</v>
      </c>
      <c r="V2244" s="6">
        <f>IF(OR(tblTeamSch[[#This Row],[Court]]="",tblTeamSch[[#This Row],[Home]]&gt;0),0,IF(tblTeamSch[[#This Row],[Court]]&lt;10,0,IF(tblTeamSch[[#This Row],[Home Court]]=10,0,10)))</f>
        <v>0</v>
      </c>
      <c r="W2244" s="6" t="e">
        <f>COUNTIFS(tblTeamSch[Travel Score for Game],10,tblTeamSch[Home],0,#REF!,#REF!)</f>
        <v>#REF!</v>
      </c>
      <c r="X2244" s="6" t="str">
        <f>IFERROR(INDEX(tblTeamSch[Overall Travel Score],MATCH(tblTeamSch[[#This Row],[Opponent]],tblTeamSch[Team],0)),"")</f>
        <v/>
      </c>
      <c r="Y2244" s="6" cm="1">
        <f t="array" ref="Y2244">IF(Y2243="Num",1,IF(Y2243="","",IF(Y2243+1&gt;TotalNumRegGames*2,"",Y2243+1)))</f>
        <v>2243</v>
      </c>
    </row>
    <row r="2245" spans="1:25" ht="13.35" customHeight="1" x14ac:dyDescent="0.3">
      <c r="A2245" s="6" cm="1">
        <f t="array" ref="A2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1120</v>
      </c>
      <c r="B2245" s="6" cm="1">
        <f t="array" ref="B22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5" s="6">
        <f>IFERROR(INDEX([1]!tblSchedule[Week Game Scheduled],MATCH(tblTeamSch[[#This Row],[Game Num]],[1]!tblSchedule[GameNum],0)),"")</f>
        <v>9</v>
      </c>
      <c r="D2245" s="6">
        <f>IFERROR(INDEX([1]!tblSchedule[Round],MATCH(tblTeamSch[[#This Row],[Game Num]],[1]!tblSchedule[GameNum],0)),"")</f>
        <v>7</v>
      </c>
      <c r="E2245" s="6">
        <f>IFERROR(INDEX([1]!tblSchedule[Rnd Sch],MATCH(tblTeamSch[[#This Row],[Game Num]],[1]!tblSchedule[GameNum],0)),"")</f>
        <v>7</v>
      </c>
      <c r="F2245" s="6" t="str">
        <f>IFERROR(INDEX([1]!tblSchedule[DLC],MATCH(tblTeamSch[[#This Row],[Game Num]],[1]!tblSchedule[GameNum],0)),"")</f>
        <v>4G2AA</v>
      </c>
      <c r="G2245" s="7" t="str">
        <f>IFERROR(INDEX([1]!tblSchedule[Facility],MATCH(tblTeamSch[[#This Row],[Game Num]],[1]!tblSchedule[GameNum],0)),"")</f>
        <v>ST. RAPHAEL GYMNASIUM</v>
      </c>
      <c r="H2245" s="8">
        <f>IFERROR(INDEX([1]!tblSchedule[Game Date],MATCH(tblTeamSch[[#This Row],[Game Num]],[1]!tblSchedule[GameNum],0)),"")</f>
        <v>46053</v>
      </c>
      <c r="I2245" s="9">
        <f>IFERROR(INDEX([1]!tblSchedule[Game Time],MATCH(tblTeamSch[[#This Row],[Game Num]],[1]!tblSchedule[GameNum],0)),"")</f>
        <v>0.5</v>
      </c>
      <c r="J2245" s="10" t="str">
        <f>IFERROR(INDEX([1]!tblTeams[Organization],MATCH(tblTeamSch[[#This Row],[Team]],[1]!tblTeams[Team],0)),"")</f>
        <v>St. Raphael</v>
      </c>
      <c r="K2245" s="10" t="str">
        <f>IFERROR(INDEX([1]!tblOrg[Abbr],MATCH(tblTeamSch[[#This Row],[Org]],[1]!tblOrg[Organization],0)),"")</f>
        <v>Raph</v>
      </c>
      <c r="L2245" s="10" t="str">
        <f>IFERROR(INDEX(IF(tblTeamSch[[#This Row],[1vs2]]=1,[1]!tblSchedule[Team 1 Name],[1]!tblSchedule[Team 2 Name]),MATCH(tblTeamSch[[#This Row],[Game Num]],[1]!tblSchedule[GameNum],0)),"")</f>
        <v>St. Raphael BB 4G #2</v>
      </c>
      <c r="M2245" s="10" t="str">
        <f>IFERROR(INDEX(IF(tblTeamSch[[#This Row],[1vs2]]=1,[1]!tblSchedule[Team 2 Name],[1]!tblSchedule[Team 1 Name]),MATCH(tblTeamSch[[#This Row],[Game Num]],[1]!tblSchedule[GameNum],0)),"")</f>
        <v>Holy Trinity BB 3/4G #2</v>
      </c>
      <c r="N2245" s="6"/>
      <c r="O2245" s="6"/>
      <c r="P2245" s="6"/>
      <c r="Q2245" s="6">
        <f>INDEX([1]!tblSchedule[Home Game],MATCH(tblTeamSch[[#This Row],[Game Num]],[1]!tblSchedule[GameNum],0))</f>
        <v>1</v>
      </c>
      <c r="R2245" s="7" t="e">
        <f>IF(COUNTIFS(tblTeamSch[Team],tblTeamSch[[#This Row],[Team]],#REF!,1)&gt;1,"Y","")</f>
        <v>#REF!</v>
      </c>
      <c r="S2245" s="6">
        <f>INDEX([1]!tblLoc[Score],MATCH(INDEX([1]!tblOrg[Loc],MATCH(tblTeamSch[[#This Row],[Org]],[1]!tblOrg[Organization],0)),[1]!tblLoc[Loc],0))</f>
        <v>0</v>
      </c>
      <c r="T2245" s="6" t="e">
        <f>INDEX([1]!tblLoc[Score],MATCH(INDEX([1]!tblOrg[Loc],MATCH(#REF!,[1]!tblOrg[Abbr],0)),[1]!tblLoc[Loc],0))</f>
        <v>#REF!</v>
      </c>
      <c r="U2245" s="6">
        <f>IFERROR(INDEX([1]!tblLoc[Score],MATCH(INDEX([1]!tblOrg[Loc],MATCH(INDEX(FacList,MATCH(tblTeamSch[[#This Row],[Facility]],INDEX(FacList,,1),0),3),[1]!tblOrg[Org Num],0)),[1]!tblLoc[Loc],0)),"")</f>
        <v>0</v>
      </c>
      <c r="V2245" s="6">
        <f>IF(OR(tblTeamSch[[#This Row],[Court]]="",tblTeamSch[[#This Row],[Home]]&gt;0),0,IF(tblTeamSch[[#This Row],[Court]]&lt;10,0,IF(tblTeamSch[[#This Row],[Home Court]]=10,0,10)))</f>
        <v>0</v>
      </c>
      <c r="W2245" s="6" t="e">
        <f>COUNTIFS(tblTeamSch[Travel Score for Game],10,tblTeamSch[Home],0,#REF!,#REF!)</f>
        <v>#REF!</v>
      </c>
      <c r="X2245" s="6" t="str">
        <f>IFERROR(INDEX(tblTeamSch[Overall Travel Score],MATCH(tblTeamSch[[#This Row],[Opponent]],tblTeamSch[Team],0)),"")</f>
        <v/>
      </c>
      <c r="Y2245" s="6" cm="1">
        <f t="array" ref="Y2245">IF(Y2244="Num",1,IF(Y2244="","",IF(Y2244+1&gt;TotalNumRegGames*2,"",Y2244+1)))</f>
        <v>2244</v>
      </c>
    </row>
    <row r="2246" spans="1:25" ht="13.35" customHeight="1" x14ac:dyDescent="0.3">
      <c r="A2246" s="6" cm="1">
        <f t="array" ref="A2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1149</v>
      </c>
      <c r="B2246" s="6" cm="1">
        <f t="array" ref="B22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46" s="6">
        <f>IFERROR(INDEX([1]!tblSchedule[Week Game Scheduled],MATCH(tblTeamSch[[#This Row],[Game Num]],[1]!tblSchedule[GameNum],0)),"")</f>
        <v>49</v>
      </c>
      <c r="D2246" s="6">
        <f>IFERROR(INDEX([1]!tblSchedule[Round],MATCH(tblTeamSch[[#This Row],[Game Num]],[1]!tblSchedule[GameNum],0)),"")</f>
        <v>1</v>
      </c>
      <c r="E2246" s="6">
        <f>IFERROR(INDEX([1]!tblSchedule[Rnd Sch],MATCH(tblTeamSch[[#This Row],[Game Num]],[1]!tblSchedule[GameNum],0)),"")</f>
        <v>1</v>
      </c>
      <c r="F2246" s="6" t="str">
        <f>IFERROR(INDEX([1]!tblSchedule[DLC],MATCH(tblTeamSch[[#This Row],[Game Num]],[1]!tblSchedule[GameNum],0)),"")</f>
        <v>4G3</v>
      </c>
      <c r="G2246" s="7" t="str">
        <f>IFERROR(INDEX([1]!tblSchedule[Facility],MATCH(tblTeamSch[[#This Row],[Game Num]],[1]!tblSchedule[GameNum],0)),"")</f>
        <v>Holy Spirit Gym</v>
      </c>
      <c r="H2246" s="8">
        <f>IFERROR(INDEX([1]!tblSchedule[Game Date],MATCH(tblTeamSch[[#This Row],[Game Num]],[1]!tblSchedule[GameNum],0)),"")</f>
        <v>45997</v>
      </c>
      <c r="I2246" s="9">
        <f>IFERROR(INDEX([1]!tblSchedule[Game Time],MATCH(tblTeamSch[[#This Row],[Game Num]],[1]!tblSchedule[GameNum],0)),"")</f>
        <v>0.58333333333333337</v>
      </c>
      <c r="J2246" s="10" t="str">
        <f>IFERROR(INDEX([1]!tblTeams[Organization],MATCH(tblTeamSch[[#This Row],[Team]],[1]!tblTeams[Team],0)),"")</f>
        <v>St. Raphael</v>
      </c>
      <c r="K2246" s="10" t="str">
        <f>IFERROR(INDEX([1]!tblOrg[Abbr],MATCH(tblTeamSch[[#This Row],[Org]],[1]!tblOrg[Organization],0)),"")</f>
        <v>Raph</v>
      </c>
      <c r="L2246" s="10" t="str">
        <f>IFERROR(INDEX(IF(tblTeamSch[[#This Row],[1vs2]]=1,[1]!tblSchedule[Team 1 Name],[1]!tblSchedule[Team 2 Name]),MATCH(tblTeamSch[[#This Row],[Game Num]],[1]!tblSchedule[GameNum],0)),"")</f>
        <v>St. Raphael BB 4G #3</v>
      </c>
      <c r="M2246" s="10" t="str">
        <f>IFERROR(INDEX(IF(tblTeamSch[[#This Row],[1vs2]]=1,[1]!tblSchedule[Team 2 Name],[1]!tblSchedule[Team 1 Name]),MATCH(tblTeamSch[[#This Row],[Game Num]],[1]!tblSchedule[GameNum],0)),"")</f>
        <v>Holy Spirit GBB 4#3</v>
      </c>
      <c r="N2246" s="6"/>
      <c r="O2246" s="6"/>
      <c r="P2246" s="6"/>
      <c r="Q2246" s="6">
        <f>INDEX([1]!tblSchedule[Home Game],MATCH(tblTeamSch[[#This Row],[Game Num]],[1]!tblSchedule[GameNum],0))</f>
        <v>1</v>
      </c>
      <c r="R2246" s="7" t="e">
        <f>IF(COUNTIFS(tblTeamSch[Team],tblTeamSch[[#This Row],[Team]],#REF!,1)&gt;1,"Y","")</f>
        <v>#REF!</v>
      </c>
      <c r="S2246" s="6">
        <f>INDEX([1]!tblLoc[Score],MATCH(INDEX([1]!tblOrg[Loc],MATCH(tblTeamSch[[#This Row],[Org]],[1]!tblOrg[Organization],0)),[1]!tblLoc[Loc],0))</f>
        <v>0</v>
      </c>
      <c r="T2246" s="6" t="e">
        <f>INDEX([1]!tblLoc[Score],MATCH(INDEX([1]!tblOrg[Loc],MATCH(#REF!,[1]!tblOrg[Abbr],0)),[1]!tblLoc[Loc],0))</f>
        <v>#REF!</v>
      </c>
      <c r="U2246" s="6">
        <f>IFERROR(INDEX([1]!tblLoc[Score],MATCH(INDEX([1]!tblOrg[Loc],MATCH(INDEX(FacList,MATCH(tblTeamSch[[#This Row],[Facility]],INDEX(FacList,,1),0),3),[1]!tblOrg[Org Num],0)),[1]!tblLoc[Loc],0)),"")</f>
        <v>0</v>
      </c>
      <c r="V2246" s="6">
        <f>IF(OR(tblTeamSch[[#This Row],[Court]]="",tblTeamSch[[#This Row],[Home]]&gt;0),0,IF(tblTeamSch[[#This Row],[Court]]&lt;10,0,IF(tblTeamSch[[#This Row],[Home Court]]=10,0,10)))</f>
        <v>0</v>
      </c>
      <c r="W2246" s="6" t="e">
        <f>COUNTIFS(tblTeamSch[Travel Score for Game],10,tblTeamSch[Home],0,#REF!,#REF!)</f>
        <v>#REF!</v>
      </c>
      <c r="X2246" s="6" t="str">
        <f>IFERROR(INDEX(tblTeamSch[Overall Travel Score],MATCH(tblTeamSch[[#This Row],[Opponent]],tblTeamSch[Team],0)),"")</f>
        <v/>
      </c>
      <c r="Y2246" s="6" cm="1">
        <f t="array" ref="Y2246">IF(Y2245="Num",1,IF(Y2245="","",IF(Y2245+1&gt;TotalNumRegGames*2,"",Y2245+1)))</f>
        <v>2245</v>
      </c>
    </row>
    <row r="2247" spans="1:25" ht="13.35" customHeight="1" x14ac:dyDescent="0.3">
      <c r="A2247" s="6" cm="1">
        <f t="array" ref="A2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1155</v>
      </c>
      <c r="B2247" s="6" cm="1">
        <f t="array" ref="B22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7" s="6">
        <f>IFERROR(INDEX([1]!tblSchedule[Week Game Scheduled],MATCH(tblTeamSch[[#This Row],[Game Num]],[1]!tblSchedule[GameNum],0)),"")</f>
        <v>50</v>
      </c>
      <c r="D2247" s="6">
        <f>IFERROR(INDEX([1]!tblSchedule[Round],MATCH(tblTeamSch[[#This Row],[Game Num]],[1]!tblSchedule[GameNum],0)),"")</f>
        <v>2</v>
      </c>
      <c r="E2247" s="6">
        <f>IFERROR(INDEX([1]!tblSchedule[Rnd Sch],MATCH(tblTeamSch[[#This Row],[Game Num]],[1]!tblSchedule[GameNum],0)),"")</f>
        <v>2</v>
      </c>
      <c r="F2247" s="6" t="str">
        <f>IFERROR(INDEX([1]!tblSchedule[DLC],MATCH(tblTeamSch[[#This Row],[Game Num]],[1]!tblSchedule[GameNum],0)),"")</f>
        <v>4G3</v>
      </c>
      <c r="G2247" s="7" t="str">
        <f>IFERROR(INDEX([1]!tblSchedule[Facility],MATCH(tblTeamSch[[#This Row],[Game Num]],[1]!tblSchedule[GameNum],0)),"")</f>
        <v>St. Patrick's Celtic Center</v>
      </c>
      <c r="H2247" s="8">
        <f>IFERROR(INDEX([1]!tblSchedule[Game Date],MATCH(tblTeamSch[[#This Row],[Game Num]],[1]!tblSchedule[GameNum],0)),"")</f>
        <v>46004</v>
      </c>
      <c r="I2247" s="9">
        <f>IFERROR(INDEX([1]!tblSchedule[Game Time],MATCH(tblTeamSch[[#This Row],[Game Num]],[1]!tblSchedule[GameNum],0)),"")</f>
        <v>0.625</v>
      </c>
      <c r="J2247" s="10" t="str">
        <f>IFERROR(INDEX([1]!tblTeams[Organization],MATCH(tblTeamSch[[#This Row],[Team]],[1]!tblTeams[Team],0)),"")</f>
        <v>St. Raphael</v>
      </c>
      <c r="K2247" s="10" t="str">
        <f>IFERROR(INDEX([1]!tblOrg[Abbr],MATCH(tblTeamSch[[#This Row],[Org]],[1]!tblOrg[Organization],0)),"")</f>
        <v>Raph</v>
      </c>
      <c r="L2247" s="10" t="str">
        <f>IFERROR(INDEX(IF(tblTeamSch[[#This Row],[1vs2]]=1,[1]!tblSchedule[Team 1 Name],[1]!tblSchedule[Team 2 Name]),MATCH(tblTeamSch[[#This Row],[Game Num]],[1]!tblSchedule[GameNum],0)),"")</f>
        <v>St. Raphael BB 4G #3</v>
      </c>
      <c r="M2247" s="10" t="str">
        <f>IFERROR(INDEX(IF(tblTeamSch[[#This Row],[1vs2]]=1,[1]!tblSchedule[Team 2 Name],[1]!tblSchedule[Team 1 Name]),MATCH(tblTeamSch[[#This Row],[Game Num]],[1]!tblSchedule[GameNum],0)),"")</f>
        <v>St Patrick BB 4G#3</v>
      </c>
      <c r="N2247" s="6"/>
      <c r="O2247" s="6"/>
      <c r="P2247" s="6"/>
      <c r="Q2247" s="6">
        <f>INDEX([1]!tblSchedule[Home Game],MATCH(tblTeamSch[[#This Row],[Game Num]],[1]!tblSchedule[GameNum],0))</f>
        <v>1</v>
      </c>
      <c r="R2247" s="7" t="e">
        <f>IF(COUNTIFS(tblTeamSch[Team],tblTeamSch[[#This Row],[Team]],#REF!,1)&gt;1,"Y","")</f>
        <v>#REF!</v>
      </c>
      <c r="S2247" s="6">
        <f>INDEX([1]!tblLoc[Score],MATCH(INDEX([1]!tblOrg[Loc],MATCH(tblTeamSch[[#This Row],[Org]],[1]!tblOrg[Organization],0)),[1]!tblLoc[Loc],0))</f>
        <v>0</v>
      </c>
      <c r="T2247" s="6" t="e">
        <f>INDEX([1]!tblLoc[Score],MATCH(INDEX([1]!tblOrg[Loc],MATCH(#REF!,[1]!tblOrg[Abbr],0)),[1]!tblLoc[Loc],0))</f>
        <v>#REF!</v>
      </c>
      <c r="U2247" s="6">
        <f>IFERROR(INDEX([1]!tblLoc[Score],MATCH(INDEX([1]!tblOrg[Loc],MATCH(INDEX(FacList,MATCH(tblTeamSch[[#This Row],[Facility]],INDEX(FacList,,1),0),3),[1]!tblOrg[Org Num],0)),[1]!tblLoc[Loc],0)),"")</f>
        <v>4</v>
      </c>
      <c r="V2247" s="6">
        <f>IF(OR(tblTeamSch[[#This Row],[Court]]="",tblTeamSch[[#This Row],[Home]]&gt;0),0,IF(tblTeamSch[[#This Row],[Court]]&lt;10,0,IF(tblTeamSch[[#This Row],[Home Court]]=10,0,10)))</f>
        <v>0</v>
      </c>
      <c r="W2247" s="6" t="e">
        <f>COUNTIFS(tblTeamSch[Travel Score for Game],10,tblTeamSch[Home],0,#REF!,#REF!)</f>
        <v>#REF!</v>
      </c>
      <c r="X2247" s="6" t="str">
        <f>IFERROR(INDEX(tblTeamSch[Overall Travel Score],MATCH(tblTeamSch[[#This Row],[Opponent]],tblTeamSch[Team],0)),"")</f>
        <v/>
      </c>
      <c r="Y2247" s="6" cm="1">
        <f t="array" ref="Y2247">IF(Y2246="Num",1,IF(Y2246="","",IF(Y2246+1&gt;TotalNumRegGames*2,"",Y2246+1)))</f>
        <v>2246</v>
      </c>
    </row>
    <row r="2248" spans="1:25" ht="13.35" customHeight="1" x14ac:dyDescent="0.3">
      <c r="A2248" s="6" cm="1">
        <f t="array" ref="A2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1166</v>
      </c>
      <c r="B2248" s="6" cm="1">
        <f t="array" ref="B22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48" s="6">
        <f>IFERROR(INDEX([1]!tblSchedule[Week Game Scheduled],MATCH(tblTeamSch[[#This Row],[Game Num]],[1]!tblSchedule[GameNum],0)),"")</f>
        <v>6</v>
      </c>
      <c r="D2248" s="6">
        <f>IFERROR(INDEX([1]!tblSchedule[Round],MATCH(tblTeamSch[[#This Row],[Game Num]],[1]!tblSchedule[GameNum],0)),"")</f>
        <v>4</v>
      </c>
      <c r="E2248" s="6">
        <f>IFERROR(INDEX([1]!tblSchedule[Rnd Sch],MATCH(tblTeamSch[[#This Row],[Game Num]],[1]!tblSchedule[GameNum],0)),"")</f>
        <v>4</v>
      </c>
      <c r="F2248" s="6" t="str">
        <f>IFERROR(INDEX([1]!tblSchedule[DLC],MATCH(tblTeamSch[[#This Row],[Game Num]],[1]!tblSchedule[GameNum],0)),"")</f>
        <v>4G3</v>
      </c>
      <c r="G2248" s="7" t="str">
        <f>IFERROR(INDEX([1]!tblSchedule[Facility],MATCH(tblTeamSch[[#This Row],[Game Num]],[1]!tblSchedule[GameNum],0)),"")</f>
        <v>St. Albert the Great Gym</v>
      </c>
      <c r="H2248" s="8">
        <f>IFERROR(INDEX([1]!tblSchedule[Game Date],MATCH(tblTeamSch[[#This Row],[Game Num]],[1]!tblSchedule[GameNum],0)),"")</f>
        <v>46032</v>
      </c>
      <c r="I2248" s="9">
        <f>IFERROR(INDEX([1]!tblSchedule[Game Time],MATCH(tblTeamSch[[#This Row],[Game Num]],[1]!tblSchedule[GameNum],0)),"")</f>
        <v>0.54166666666666663</v>
      </c>
      <c r="J2248" s="10" t="str">
        <f>IFERROR(INDEX([1]!tblTeams[Organization],MATCH(tblTeamSch[[#This Row],[Team]],[1]!tblTeams[Team],0)),"")</f>
        <v>St. Raphael</v>
      </c>
      <c r="K2248" s="10" t="str">
        <f>IFERROR(INDEX([1]!tblOrg[Abbr],MATCH(tblTeamSch[[#This Row],[Org]],[1]!tblOrg[Organization],0)),"")</f>
        <v>Raph</v>
      </c>
      <c r="L2248" s="10" t="str">
        <f>IFERROR(INDEX(IF(tblTeamSch[[#This Row],[1vs2]]=1,[1]!tblSchedule[Team 1 Name],[1]!tblSchedule[Team 2 Name]),MATCH(tblTeamSch[[#This Row],[Game Num]],[1]!tblSchedule[GameNum],0)),"")</f>
        <v>St. Raphael BB 4G #3</v>
      </c>
      <c r="M2248" s="10" t="str">
        <f>IFERROR(INDEX(IF(tblTeamSch[[#This Row],[1vs2]]=1,[1]!tblSchedule[Team 2 Name],[1]!tblSchedule[Team 1 Name]),MATCH(tblTeamSch[[#This Row],[Game Num]],[1]!tblSchedule[GameNum],0)),"")</f>
        <v>St. Albert BB 4G#3 Gold</v>
      </c>
      <c r="N2248" s="6"/>
      <c r="O2248" s="6"/>
      <c r="P2248" s="6"/>
      <c r="Q2248" s="6">
        <f>INDEX([1]!tblSchedule[Home Game],MATCH(tblTeamSch[[#This Row],[Game Num]],[1]!tblSchedule[GameNum],0))</f>
        <v>1</v>
      </c>
      <c r="R2248" s="7" t="e">
        <f>IF(COUNTIFS(tblTeamSch[Team],tblTeamSch[[#This Row],[Team]],#REF!,1)&gt;1,"Y","")</f>
        <v>#REF!</v>
      </c>
      <c r="S2248" s="6">
        <f>INDEX([1]!tblLoc[Score],MATCH(INDEX([1]!tblOrg[Loc],MATCH(tblTeamSch[[#This Row],[Org]],[1]!tblOrg[Organization],0)),[1]!tblLoc[Loc],0))</f>
        <v>0</v>
      </c>
      <c r="T2248" s="6" t="e">
        <f>INDEX([1]!tblLoc[Score],MATCH(INDEX([1]!tblOrg[Loc],MATCH(#REF!,[1]!tblOrg[Abbr],0)),[1]!tblLoc[Loc],0))</f>
        <v>#REF!</v>
      </c>
      <c r="U2248" s="6">
        <f>IFERROR(INDEX([1]!tblLoc[Score],MATCH(INDEX([1]!tblOrg[Loc],MATCH(INDEX(FacList,MATCH(tblTeamSch[[#This Row],[Facility]],INDEX(FacList,,1),0),3),[1]!tblOrg[Org Num],0)),[1]!tblLoc[Loc],0)),"")</f>
        <v>0</v>
      </c>
      <c r="V2248" s="6">
        <f>IF(OR(tblTeamSch[[#This Row],[Court]]="",tblTeamSch[[#This Row],[Home]]&gt;0),0,IF(tblTeamSch[[#This Row],[Court]]&lt;10,0,IF(tblTeamSch[[#This Row],[Home Court]]=10,0,10)))</f>
        <v>0</v>
      </c>
      <c r="W2248" s="6" t="e">
        <f>COUNTIFS(tblTeamSch[Travel Score for Game],10,tblTeamSch[Home],0,#REF!,#REF!)</f>
        <v>#REF!</v>
      </c>
      <c r="X2248" s="6" t="str">
        <f>IFERROR(INDEX(tblTeamSch[Overall Travel Score],MATCH(tblTeamSch[[#This Row],[Opponent]],tblTeamSch[Team],0)),"")</f>
        <v/>
      </c>
      <c r="Y2248" s="6" cm="1">
        <f t="array" ref="Y2248">IF(Y2247="Num",1,IF(Y2247="","",IF(Y2247+1&gt;TotalNumRegGames*2,"",Y2247+1)))</f>
        <v>2247</v>
      </c>
    </row>
    <row r="2249" spans="1:25" ht="13.35" customHeight="1" x14ac:dyDescent="0.3">
      <c r="A2249" s="6" cm="1">
        <f t="array" ref="A2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1175</v>
      </c>
      <c r="B2249" s="6" cm="1">
        <f t="array" ref="B22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49" s="6">
        <f>IFERROR(INDEX([1]!tblSchedule[Week Game Scheduled],MATCH(tblTeamSch[[#This Row],[Game Num]],[1]!tblSchedule[GameNum],0)),"")</f>
        <v>7</v>
      </c>
      <c r="D2249" s="6">
        <f>IFERROR(INDEX([1]!tblSchedule[Round],MATCH(tblTeamSch[[#This Row],[Game Num]],[1]!tblSchedule[GameNum],0)),"")</f>
        <v>5</v>
      </c>
      <c r="E2249" s="6">
        <f>IFERROR(INDEX([1]!tblSchedule[Rnd Sch],MATCH(tblTeamSch[[#This Row],[Game Num]],[1]!tblSchedule[GameNum],0)),"")</f>
        <v>5</v>
      </c>
      <c r="F2249" s="6" t="str">
        <f>IFERROR(INDEX([1]!tblSchedule[DLC],MATCH(tblTeamSch[[#This Row],[Game Num]],[1]!tblSchedule[GameNum],0)),"")</f>
        <v>4G3</v>
      </c>
      <c r="G2249" s="7" t="str">
        <f>IFERROR(INDEX([1]!tblSchedule[Facility],MATCH(tblTeamSch[[#This Row],[Game Num]],[1]!tblSchedule[GameNum],0)),"")</f>
        <v>St. Albert the Great Gym</v>
      </c>
      <c r="H2249" s="8">
        <f>IFERROR(INDEX([1]!tblSchedule[Game Date],MATCH(tblTeamSch[[#This Row],[Game Num]],[1]!tblSchedule[GameNum],0)),"")</f>
        <v>46039</v>
      </c>
      <c r="I2249" s="9">
        <f>IFERROR(INDEX([1]!tblSchedule[Game Time],MATCH(tblTeamSch[[#This Row],[Game Num]],[1]!tblSchedule[GameNum],0)),"")</f>
        <v>0.58333333333333337</v>
      </c>
      <c r="J2249" s="10" t="str">
        <f>IFERROR(INDEX([1]!tblTeams[Organization],MATCH(tblTeamSch[[#This Row],[Team]],[1]!tblTeams[Team],0)),"")</f>
        <v>St. Raphael</v>
      </c>
      <c r="K2249" s="10" t="str">
        <f>IFERROR(INDEX([1]!tblOrg[Abbr],MATCH(tblTeamSch[[#This Row],[Org]],[1]!tblOrg[Organization],0)),"")</f>
        <v>Raph</v>
      </c>
      <c r="L2249" s="10" t="str">
        <f>IFERROR(INDEX(IF(tblTeamSch[[#This Row],[1vs2]]=1,[1]!tblSchedule[Team 1 Name],[1]!tblSchedule[Team 2 Name]),MATCH(tblTeamSch[[#This Row],[Game Num]],[1]!tblSchedule[GameNum],0)),"")</f>
        <v>St. Raphael BB 4G #3</v>
      </c>
      <c r="M2249" s="10" t="str">
        <f>IFERROR(INDEX(IF(tblTeamSch[[#This Row],[1vs2]]=1,[1]!tblSchedule[Team 2 Name],[1]!tblSchedule[Team 1 Name]),MATCH(tblTeamSch[[#This Row],[Game Num]],[1]!tblSchedule[GameNum],0)),"")</f>
        <v>St. Albert BB 4G#3 Blue</v>
      </c>
      <c r="N2249" s="6"/>
      <c r="O2249" s="6"/>
      <c r="P2249" s="6"/>
      <c r="Q2249" s="6">
        <f>INDEX([1]!tblSchedule[Home Game],MATCH(tblTeamSch[[#This Row],[Game Num]],[1]!tblSchedule[GameNum],0))</f>
        <v>1</v>
      </c>
      <c r="R2249" s="7" t="e">
        <f>IF(COUNTIFS(tblTeamSch[Team],tblTeamSch[[#This Row],[Team]],#REF!,1)&gt;1,"Y","")</f>
        <v>#REF!</v>
      </c>
      <c r="S2249" s="6">
        <f>INDEX([1]!tblLoc[Score],MATCH(INDEX([1]!tblOrg[Loc],MATCH(tblTeamSch[[#This Row],[Org]],[1]!tblOrg[Organization],0)),[1]!tblLoc[Loc],0))</f>
        <v>0</v>
      </c>
      <c r="T2249" s="6" t="e">
        <f>INDEX([1]!tblLoc[Score],MATCH(INDEX([1]!tblOrg[Loc],MATCH(#REF!,[1]!tblOrg[Abbr],0)),[1]!tblLoc[Loc],0))</f>
        <v>#REF!</v>
      </c>
      <c r="U2249" s="6">
        <f>IFERROR(INDEX([1]!tblLoc[Score],MATCH(INDEX([1]!tblOrg[Loc],MATCH(INDEX(FacList,MATCH(tblTeamSch[[#This Row],[Facility]],INDEX(FacList,,1),0),3),[1]!tblOrg[Org Num],0)),[1]!tblLoc[Loc],0)),"")</f>
        <v>0</v>
      </c>
      <c r="V2249" s="6">
        <f>IF(OR(tblTeamSch[[#This Row],[Court]]="",tblTeamSch[[#This Row],[Home]]&gt;0),0,IF(tblTeamSch[[#This Row],[Court]]&lt;10,0,IF(tblTeamSch[[#This Row],[Home Court]]=10,0,10)))</f>
        <v>0</v>
      </c>
      <c r="W2249" s="6" t="e">
        <f>COUNTIFS(tblTeamSch[Travel Score for Game],10,tblTeamSch[Home],0,#REF!,#REF!)</f>
        <v>#REF!</v>
      </c>
      <c r="X2249" s="6" t="str">
        <f>IFERROR(INDEX(tblTeamSch[Overall Travel Score],MATCH(tblTeamSch[[#This Row],[Opponent]],tblTeamSch[Team],0)),"")</f>
        <v/>
      </c>
      <c r="Y2249" s="6" cm="1">
        <f t="array" ref="Y2249">IF(Y2248="Num",1,IF(Y2248="","",IF(Y2248+1&gt;TotalNumRegGames*2,"",Y2248+1)))</f>
        <v>2248</v>
      </c>
    </row>
    <row r="2250" spans="1:25" ht="13.35" customHeight="1" x14ac:dyDescent="0.3">
      <c r="A2250" s="6" cm="1">
        <f t="array" ref="A2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1181</v>
      </c>
      <c r="B2250" s="6" cm="1">
        <f t="array" ref="B22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0" s="6">
        <f>IFERROR(INDEX([1]!tblSchedule[Week Game Scheduled],MATCH(tblTeamSch[[#This Row],[Game Num]],[1]!tblSchedule[GameNum],0)),"")</f>
        <v>8</v>
      </c>
      <c r="D2250" s="6">
        <f>IFERROR(INDEX([1]!tblSchedule[Round],MATCH(tblTeamSch[[#This Row],[Game Num]],[1]!tblSchedule[GameNum],0)),"")</f>
        <v>6</v>
      </c>
      <c r="E2250" s="6">
        <f>IFERROR(INDEX([1]!tblSchedule[Rnd Sch],MATCH(tblTeamSch[[#This Row],[Game Num]],[1]!tblSchedule[GameNum],0)),"")</f>
        <v>6</v>
      </c>
      <c r="F2250" s="6" t="str">
        <f>IFERROR(INDEX([1]!tblSchedule[DLC],MATCH(tblTeamSch[[#This Row],[Game Num]],[1]!tblSchedule[GameNum],0)),"")</f>
        <v>4G3</v>
      </c>
      <c r="G2250" s="7" t="str">
        <f>IFERROR(INDEX([1]!tblSchedule[Facility],MATCH(tblTeamSch[[#This Row],[Game Num]],[1]!tblSchedule[GameNum],0)),"")</f>
        <v>Mary Queen of Peace</v>
      </c>
      <c r="H2250" s="8">
        <f>IFERROR(INDEX([1]!tblSchedule[Game Date],MATCH(tblTeamSch[[#This Row],[Game Num]],[1]!tblSchedule[GameNum],0)),"")</f>
        <v>46046</v>
      </c>
      <c r="I2250" s="9">
        <f>IFERROR(INDEX([1]!tblSchedule[Game Time],MATCH(tblTeamSch[[#This Row],[Game Num]],[1]!tblSchedule[GameNum],0)),"")</f>
        <v>0.58333333333333337</v>
      </c>
      <c r="J2250" s="10" t="str">
        <f>IFERROR(INDEX([1]!tblTeams[Organization],MATCH(tblTeamSch[[#This Row],[Team]],[1]!tblTeams[Team],0)),"")</f>
        <v>St. Raphael</v>
      </c>
      <c r="K2250" s="10" t="str">
        <f>IFERROR(INDEX([1]!tblOrg[Abbr],MATCH(tblTeamSch[[#This Row],[Org]],[1]!tblOrg[Organization],0)),"")</f>
        <v>Raph</v>
      </c>
      <c r="L2250" s="10" t="str">
        <f>IFERROR(INDEX(IF(tblTeamSch[[#This Row],[1vs2]]=1,[1]!tblSchedule[Team 1 Name],[1]!tblSchedule[Team 2 Name]),MATCH(tblTeamSch[[#This Row],[Game Num]],[1]!tblSchedule[GameNum],0)),"")</f>
        <v>St. Raphael BB 4G #3</v>
      </c>
      <c r="M2250" s="10" t="str">
        <f>IFERROR(INDEX(IF(tblTeamSch[[#This Row],[1vs2]]=1,[1]!tblSchedule[Team 2 Name],[1]!tblSchedule[Team 1 Name]),MATCH(tblTeamSch[[#This Row],[Game Num]],[1]!tblSchedule[GameNum],0)),"")</f>
        <v>Notre Dame Academy BB 3/4 Girls #3 Red</v>
      </c>
      <c r="N2250" s="6"/>
      <c r="O2250" s="6"/>
      <c r="P2250" s="6"/>
      <c r="Q2250" s="6">
        <f>INDEX([1]!tblSchedule[Home Game],MATCH(tblTeamSch[[#This Row],[Game Num]],[1]!tblSchedule[GameNum],0))</f>
        <v>1</v>
      </c>
      <c r="R2250" s="7" t="e">
        <f>IF(COUNTIFS(tblTeamSch[Team],tblTeamSch[[#This Row],[Team]],#REF!,1)&gt;1,"Y","")</f>
        <v>#REF!</v>
      </c>
      <c r="S2250" s="6">
        <f>INDEX([1]!tblLoc[Score],MATCH(INDEX([1]!tblOrg[Loc],MATCH(tblTeamSch[[#This Row],[Org]],[1]!tblOrg[Organization],0)),[1]!tblLoc[Loc],0))</f>
        <v>0</v>
      </c>
      <c r="T2250" s="6" t="e">
        <f>INDEX([1]!tblLoc[Score],MATCH(INDEX([1]!tblOrg[Loc],MATCH(#REF!,[1]!tblOrg[Abbr],0)),[1]!tblLoc[Loc],0))</f>
        <v>#REF!</v>
      </c>
      <c r="U2250" s="6">
        <f>IFERROR(INDEX([1]!tblLoc[Score],MATCH(INDEX([1]!tblOrg[Loc],MATCH(INDEX(FacList,MATCH(tblTeamSch[[#This Row],[Facility]],INDEX(FacList,,1),0),3),[1]!tblOrg[Org Num],0)),[1]!tblLoc[Loc],0)),"")</f>
        <v>10</v>
      </c>
      <c r="V2250" s="6">
        <f>IF(OR(tblTeamSch[[#This Row],[Court]]="",tblTeamSch[[#This Row],[Home]]&gt;0),0,IF(tblTeamSch[[#This Row],[Court]]&lt;10,0,IF(tblTeamSch[[#This Row],[Home Court]]=10,0,10)))</f>
        <v>0</v>
      </c>
      <c r="W2250" s="6" t="e">
        <f>COUNTIFS(tblTeamSch[Travel Score for Game],10,tblTeamSch[Home],0,#REF!,#REF!)</f>
        <v>#REF!</v>
      </c>
      <c r="X2250" s="6" t="str">
        <f>IFERROR(INDEX(tblTeamSch[Overall Travel Score],MATCH(tblTeamSch[[#This Row],[Opponent]],tblTeamSch[Team],0)),"")</f>
        <v/>
      </c>
      <c r="Y2250" s="6" cm="1">
        <f t="array" ref="Y2250">IF(Y2249="Num",1,IF(Y2249="","",IF(Y2249+1&gt;TotalNumRegGames*2,"",Y2249+1)))</f>
        <v>2249</v>
      </c>
    </row>
    <row r="2251" spans="1:25" ht="13.35" customHeight="1" x14ac:dyDescent="0.3">
      <c r="A2251" s="6" cm="1">
        <f t="array" ref="A2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1187</v>
      </c>
      <c r="B2251" s="6" cm="1">
        <f t="array" ref="B22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1" s="6">
        <f>IFERROR(INDEX([1]!tblSchedule[Week Game Scheduled],MATCH(tblTeamSch[[#This Row],[Game Num]],[1]!tblSchedule[GameNum],0)),"")</f>
        <v>9</v>
      </c>
      <c r="D2251" s="6">
        <f>IFERROR(INDEX([1]!tblSchedule[Round],MATCH(tblTeamSch[[#This Row],[Game Num]],[1]!tblSchedule[GameNum],0)),"")</f>
        <v>7</v>
      </c>
      <c r="E2251" s="6">
        <f>IFERROR(INDEX([1]!tblSchedule[Rnd Sch],MATCH(tblTeamSch[[#This Row],[Game Num]],[1]!tblSchedule[GameNum],0)),"")</f>
        <v>7</v>
      </c>
      <c r="F2251" s="6" t="str">
        <f>IFERROR(INDEX([1]!tblSchedule[DLC],MATCH(tblTeamSch[[#This Row],[Game Num]],[1]!tblSchedule[GameNum],0)),"")</f>
        <v>4G3</v>
      </c>
      <c r="G2251" s="7" t="str">
        <f>IFERROR(INDEX([1]!tblSchedule[Facility],MATCH(tblTeamSch[[#This Row],[Game Num]],[1]!tblSchedule[GameNum],0)),"")</f>
        <v>Holy Trinity Parish School</v>
      </c>
      <c r="H2251" s="8">
        <f>IFERROR(INDEX([1]!tblSchedule[Game Date],MATCH(tblTeamSch[[#This Row],[Game Num]],[1]!tblSchedule[GameNum],0)),"")</f>
        <v>46053</v>
      </c>
      <c r="I2251" s="9">
        <f>IFERROR(INDEX([1]!tblSchedule[Game Time],MATCH(tblTeamSch[[#This Row],[Game Num]],[1]!tblSchedule[GameNum],0)),"")</f>
        <v>0.58333333333333337</v>
      </c>
      <c r="J2251" s="10" t="str">
        <f>IFERROR(INDEX([1]!tblTeams[Organization],MATCH(tblTeamSch[[#This Row],[Team]],[1]!tblTeams[Team],0)),"")</f>
        <v>St. Raphael</v>
      </c>
      <c r="K2251" s="10" t="str">
        <f>IFERROR(INDEX([1]!tblOrg[Abbr],MATCH(tblTeamSch[[#This Row],[Org]],[1]!tblOrg[Organization],0)),"")</f>
        <v>Raph</v>
      </c>
      <c r="L2251" s="10" t="str">
        <f>IFERROR(INDEX(IF(tblTeamSch[[#This Row],[1vs2]]=1,[1]!tblSchedule[Team 1 Name],[1]!tblSchedule[Team 2 Name]),MATCH(tblTeamSch[[#This Row],[Game Num]],[1]!tblSchedule[GameNum],0)),"")</f>
        <v>St. Raphael BB 4G #3</v>
      </c>
      <c r="M2251" s="10" t="str">
        <f>IFERROR(INDEX(IF(tblTeamSch[[#This Row],[1vs2]]=1,[1]!tblSchedule[Team 2 Name],[1]!tblSchedule[Team 1 Name]),MATCH(tblTeamSch[[#This Row],[Game Num]],[1]!tblSchedule[GameNum],0)),"")</f>
        <v>Holy Trinity BB 3/4G Red</v>
      </c>
      <c r="N2251" s="6"/>
      <c r="O2251" s="6"/>
      <c r="P2251" s="6"/>
      <c r="Q2251" s="6">
        <f>INDEX([1]!tblSchedule[Home Game],MATCH(tblTeamSch[[#This Row],[Game Num]],[1]!tblSchedule[GameNum],0))</f>
        <v>1</v>
      </c>
      <c r="R2251" s="7" t="e">
        <f>IF(COUNTIFS(tblTeamSch[Team],tblTeamSch[[#This Row],[Team]],#REF!,1)&gt;1,"Y","")</f>
        <v>#REF!</v>
      </c>
      <c r="S2251" s="6">
        <f>INDEX([1]!tblLoc[Score],MATCH(INDEX([1]!tblOrg[Loc],MATCH(tblTeamSch[[#This Row],[Org]],[1]!tblOrg[Organization],0)),[1]!tblLoc[Loc],0))</f>
        <v>0</v>
      </c>
      <c r="T2251" s="6" t="e">
        <f>INDEX([1]!tblLoc[Score],MATCH(INDEX([1]!tblOrg[Loc],MATCH(#REF!,[1]!tblOrg[Abbr],0)),[1]!tblLoc[Loc],0))</f>
        <v>#REF!</v>
      </c>
      <c r="U2251" s="6">
        <f>IFERROR(INDEX([1]!tblLoc[Score],MATCH(INDEX([1]!tblOrg[Loc],MATCH(INDEX(FacList,MATCH(tblTeamSch[[#This Row],[Facility]],INDEX(FacList,,1),0),3),[1]!tblOrg[Org Num],0)),[1]!tblLoc[Loc],0)),"")</f>
        <v>0</v>
      </c>
      <c r="V2251" s="6">
        <f>IF(OR(tblTeamSch[[#This Row],[Court]]="",tblTeamSch[[#This Row],[Home]]&gt;0),0,IF(tblTeamSch[[#This Row],[Court]]&lt;10,0,IF(tblTeamSch[[#This Row],[Home Court]]=10,0,10)))</f>
        <v>0</v>
      </c>
      <c r="W2251" s="6" t="e">
        <f>COUNTIFS(tblTeamSch[Travel Score for Game],10,tblTeamSch[Home],0,#REF!,#REF!)</f>
        <v>#REF!</v>
      </c>
      <c r="X2251" s="6" t="str">
        <f>IFERROR(INDEX(tblTeamSch[Overall Travel Score],MATCH(tblTeamSch[[#This Row],[Opponent]],tblTeamSch[Team],0)),"")</f>
        <v/>
      </c>
      <c r="Y2251" s="6" cm="1">
        <f t="array" ref="Y2251">IF(Y2250="Num",1,IF(Y2250="","",IF(Y2250+1&gt;TotalNumRegGames*2,"",Y2250+1)))</f>
        <v>2250</v>
      </c>
    </row>
    <row r="2252" spans="1:25" ht="13.35" customHeight="1" x14ac:dyDescent="0.3">
      <c r="A2252" s="6" cm="1">
        <f t="array" ref="A2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1191</v>
      </c>
      <c r="B2252" s="6" cm="1">
        <f t="array" ref="B22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52" s="6">
        <f>IFERROR(INDEX([1]!tblSchedule[Week Game Scheduled],MATCH(tblTeamSch[[#This Row],[Game Num]],[1]!tblSchedule[GameNum],0)),"")</f>
        <v>10</v>
      </c>
      <c r="D2252" s="6">
        <f>IFERROR(INDEX([1]!tblSchedule[Round],MATCH(tblTeamSch[[#This Row],[Game Num]],[1]!tblSchedule[GameNum],0)),"")</f>
        <v>8</v>
      </c>
      <c r="E2252" s="6">
        <f>IFERROR(INDEX([1]!tblSchedule[Rnd Sch],MATCH(tblTeamSch[[#This Row],[Game Num]],[1]!tblSchedule[GameNum],0)),"")</f>
        <v>7</v>
      </c>
      <c r="F2252" s="6" t="str">
        <f>IFERROR(INDEX([1]!tblSchedule[DLC],MATCH(tblTeamSch[[#This Row],[Game Num]],[1]!tblSchedule[GameNum],0)),"")</f>
        <v>4G3</v>
      </c>
      <c r="G2252" s="7" t="str">
        <f>IFERROR(INDEX([1]!tblSchedule[Facility],MATCH(tblTeamSch[[#This Row],[Game Num]],[1]!tblSchedule[GameNum],0)),"")</f>
        <v>ST. RAPHAEL GYMNASIUM</v>
      </c>
      <c r="H2252" s="8">
        <f>IFERROR(INDEX([1]!tblSchedule[Game Date],MATCH(tblTeamSch[[#This Row],[Game Num]],[1]!tblSchedule[GameNum],0)),"")</f>
        <v>46054</v>
      </c>
      <c r="I2252" s="9">
        <f>IFERROR(INDEX([1]!tblSchedule[Game Time],MATCH(tblTeamSch[[#This Row],[Game Num]],[1]!tblSchedule[GameNum],0)),"")</f>
        <v>0.625</v>
      </c>
      <c r="J2252" s="10" t="str">
        <f>IFERROR(INDEX([1]!tblTeams[Organization],MATCH(tblTeamSch[[#This Row],[Team]],[1]!tblTeams[Team],0)),"")</f>
        <v>St. Raphael</v>
      </c>
      <c r="K2252" s="10" t="str">
        <f>IFERROR(INDEX([1]!tblOrg[Abbr],MATCH(tblTeamSch[[#This Row],[Org]],[1]!tblOrg[Organization],0)),"")</f>
        <v>Raph</v>
      </c>
      <c r="L2252" s="10" t="str">
        <f>IFERROR(INDEX(IF(tblTeamSch[[#This Row],[1vs2]]=1,[1]!tblSchedule[Team 1 Name],[1]!tblSchedule[Team 2 Name]),MATCH(tblTeamSch[[#This Row],[Game Num]],[1]!tblSchedule[GameNum],0)),"")</f>
        <v>St. Raphael BB 4G #3</v>
      </c>
      <c r="M2252" s="10" t="str">
        <f>IFERROR(INDEX(IF(tblTeamSch[[#This Row],[1vs2]]=1,[1]!tblSchedule[Team 2 Name],[1]!tblSchedule[Team 1 Name]),MATCH(tblTeamSch[[#This Row],[Game Num]],[1]!tblSchedule[GameNum],0)),"")</f>
        <v>Notre Dame Academy BB 3/4 Girls #3 Blue</v>
      </c>
      <c r="N2252" s="6"/>
      <c r="O2252" s="6"/>
      <c r="P2252" s="6"/>
      <c r="Q2252" s="6">
        <f>INDEX([1]!tblSchedule[Home Game],MATCH(tblTeamSch[[#This Row],[Game Num]],[1]!tblSchedule[GameNum],0))</f>
        <v>1</v>
      </c>
      <c r="R2252" s="7" t="e">
        <f>IF(COUNTIFS(tblTeamSch[Team],tblTeamSch[[#This Row],[Team]],#REF!,1)&gt;1,"Y","")</f>
        <v>#REF!</v>
      </c>
      <c r="S2252" s="6">
        <f>INDEX([1]!tblLoc[Score],MATCH(INDEX([1]!tblOrg[Loc],MATCH(tblTeamSch[[#This Row],[Org]],[1]!tblOrg[Organization],0)),[1]!tblLoc[Loc],0))</f>
        <v>0</v>
      </c>
      <c r="T2252" s="6" t="e">
        <f>INDEX([1]!tblLoc[Score],MATCH(INDEX([1]!tblOrg[Loc],MATCH(#REF!,[1]!tblOrg[Abbr],0)),[1]!tblLoc[Loc],0))</f>
        <v>#REF!</v>
      </c>
      <c r="U2252" s="6">
        <f>IFERROR(INDEX([1]!tblLoc[Score],MATCH(INDEX([1]!tblOrg[Loc],MATCH(INDEX(FacList,MATCH(tblTeamSch[[#This Row],[Facility]],INDEX(FacList,,1),0),3),[1]!tblOrg[Org Num],0)),[1]!tblLoc[Loc],0)),"")</f>
        <v>0</v>
      </c>
      <c r="V2252" s="6">
        <f>IF(OR(tblTeamSch[[#This Row],[Court]]="",tblTeamSch[[#This Row],[Home]]&gt;0),0,IF(tblTeamSch[[#This Row],[Court]]&lt;10,0,IF(tblTeamSch[[#This Row],[Home Court]]=10,0,10)))</f>
        <v>0</v>
      </c>
      <c r="W2252" s="6" t="e">
        <f>COUNTIFS(tblTeamSch[Travel Score for Game],10,tblTeamSch[Home],0,#REF!,#REF!)</f>
        <v>#REF!</v>
      </c>
      <c r="X2252" s="6" t="str">
        <f>IFERROR(INDEX(tblTeamSch[Overall Travel Score],MATCH(tblTeamSch[[#This Row],[Opponent]],tblTeamSch[Team],0)),"")</f>
        <v/>
      </c>
      <c r="Y2252" s="6" cm="1">
        <f t="array" ref="Y2252">IF(Y2251="Num",1,IF(Y2251="","",IF(Y2251+1&gt;TotalNumRegGames*2,"",Y2251+1)))</f>
        <v>2251</v>
      </c>
    </row>
    <row r="2253" spans="1:25" ht="13.35" customHeight="1" x14ac:dyDescent="0.3">
      <c r="A2253" s="6" cm="1">
        <f t="array" ref="A2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221</v>
      </c>
      <c r="B2253" s="6" cm="1">
        <f t="array" ref="B22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3" s="6">
        <f>IFERROR(INDEX([1]!tblSchedule[Week Game Scheduled],MATCH(tblTeamSch[[#This Row],[Game Num]],[1]!tblSchedule[GameNum],0)),"")</f>
        <v>50</v>
      </c>
      <c r="D2253" s="6">
        <f>IFERROR(INDEX([1]!tblSchedule[Round],MATCH(tblTeamSch[[#This Row],[Game Num]],[1]!tblSchedule[GameNum],0)),"")</f>
        <v>1</v>
      </c>
      <c r="E2253" s="6">
        <f>IFERROR(INDEX([1]!tblSchedule[Rnd Sch],MATCH(tblTeamSch[[#This Row],[Game Num]],[1]!tblSchedule[GameNum],0)),"")</f>
        <v>1</v>
      </c>
      <c r="F2253" s="6" t="str">
        <f>IFERROR(INDEX([1]!tblSchedule[DLC],MATCH(tblTeamSch[[#This Row],[Game Num]],[1]!tblSchedule[GameNum],0)),"")</f>
        <v>6B1AA</v>
      </c>
      <c r="G2253" s="7" t="str">
        <f>IFERROR(INDEX([1]!tblSchedule[Facility],MATCH(tblTeamSch[[#This Row],[Game Num]],[1]!tblSchedule[GameNum],0)),"")</f>
        <v>Mary Queen of Peace</v>
      </c>
      <c r="H2253" s="8">
        <f>IFERROR(INDEX([1]!tblSchedule[Game Date],MATCH(tblTeamSch[[#This Row],[Game Num]],[1]!tblSchedule[GameNum],0)),"")</f>
        <v>45998</v>
      </c>
      <c r="I2253" s="9">
        <f>IFERROR(INDEX([1]!tblSchedule[Game Time],MATCH(tblTeamSch[[#This Row],[Game Num]],[1]!tblSchedule[GameNum],0)),"")</f>
        <v>0.66666666666666663</v>
      </c>
      <c r="J2253" s="10" t="str">
        <f>IFERROR(INDEX([1]!tblTeams[Organization],MATCH(tblTeamSch[[#This Row],[Team]],[1]!tblTeams[Team],0)),"")</f>
        <v>St. Raphael</v>
      </c>
      <c r="K2253" s="10" t="str">
        <f>IFERROR(INDEX([1]!tblOrg[Abbr],MATCH(tblTeamSch[[#This Row],[Org]],[1]!tblOrg[Organization],0)),"")</f>
        <v>Raph</v>
      </c>
      <c r="L2253" s="10" t="str">
        <f>IFERROR(INDEX(IF(tblTeamSch[[#This Row],[1vs2]]=1,[1]!tblSchedule[Team 1 Name],[1]!tblSchedule[Team 2 Name]),MATCH(tblTeamSch[[#This Row],[Game Num]],[1]!tblSchedule[GameNum],0)),"")</f>
        <v>St. Raphael BB 6B #1</v>
      </c>
      <c r="M2253" s="10" t="str">
        <f>IFERROR(INDEX(IF(tblTeamSch[[#This Row],[1vs2]]=1,[1]!tblSchedule[Team 2 Name],[1]!tblSchedule[Team 1 Name]),MATCH(tblTeamSch[[#This Row],[Game Num]],[1]!tblSchedule[GameNum],0)),"")</f>
        <v>St Agnes BB 6B#1</v>
      </c>
      <c r="N2253" s="6"/>
      <c r="O2253" s="6"/>
      <c r="P2253" s="6"/>
      <c r="Q2253" s="6">
        <f>INDEX([1]!tblSchedule[Home Game],MATCH(tblTeamSch[[#This Row],[Game Num]],[1]!tblSchedule[GameNum],0))</f>
        <v>0</v>
      </c>
      <c r="R2253" s="7" t="e">
        <f>IF(COUNTIFS(tblTeamSch[Team],tblTeamSch[[#This Row],[Team]],#REF!,1)&gt;1,"Y","")</f>
        <v>#REF!</v>
      </c>
      <c r="S2253" s="6">
        <f>INDEX([1]!tblLoc[Score],MATCH(INDEX([1]!tblOrg[Loc],MATCH(tblTeamSch[[#This Row],[Org]],[1]!tblOrg[Organization],0)),[1]!tblLoc[Loc],0))</f>
        <v>0</v>
      </c>
      <c r="T2253" s="6" t="e">
        <f>INDEX([1]!tblLoc[Score],MATCH(INDEX([1]!tblOrg[Loc],MATCH(#REF!,[1]!tblOrg[Abbr],0)),[1]!tblLoc[Loc],0))</f>
        <v>#REF!</v>
      </c>
      <c r="U2253" s="6">
        <f>IFERROR(INDEX([1]!tblLoc[Score],MATCH(INDEX([1]!tblOrg[Loc],MATCH(INDEX(FacList,MATCH(tblTeamSch[[#This Row],[Facility]],INDEX(FacList,,1),0),3),[1]!tblOrg[Org Num],0)),[1]!tblLoc[Loc],0)),"")</f>
        <v>10</v>
      </c>
      <c r="V2253" s="6">
        <f>IF(OR(tblTeamSch[[#This Row],[Court]]="",tblTeamSch[[#This Row],[Home]]&gt;0),0,IF(tblTeamSch[[#This Row],[Court]]&lt;10,0,IF(tblTeamSch[[#This Row],[Home Court]]=10,0,10)))</f>
        <v>10</v>
      </c>
      <c r="W2253" s="6" t="e">
        <f>COUNTIFS(tblTeamSch[Travel Score for Game],10,tblTeamSch[Home],0,#REF!,#REF!)</f>
        <v>#REF!</v>
      </c>
      <c r="X2253" s="6" t="str">
        <f>IFERROR(INDEX(tblTeamSch[Overall Travel Score],MATCH(tblTeamSch[[#This Row],[Opponent]],tblTeamSch[Team],0)),"")</f>
        <v/>
      </c>
      <c r="Y2253" s="6" cm="1">
        <f t="array" ref="Y2253">IF(Y2252="Num",1,IF(Y2252="","",IF(Y2252+1&gt;TotalNumRegGames*2,"",Y2252+1)))</f>
        <v>2252</v>
      </c>
    </row>
    <row r="2254" spans="1:25" ht="13.35" customHeight="1" x14ac:dyDescent="0.3">
      <c r="A2254" s="6" cm="1">
        <f t="array" ref="A2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227</v>
      </c>
      <c r="B2254" s="6" cm="1">
        <f t="array" ref="B22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54" s="6">
        <f>IFERROR(INDEX([1]!tblSchedule[Week Game Scheduled],MATCH(tblTeamSch[[#This Row],[Game Num]],[1]!tblSchedule[GameNum],0)),"")</f>
        <v>50</v>
      </c>
      <c r="D2254" s="6">
        <f>IFERROR(INDEX([1]!tblSchedule[Round],MATCH(tblTeamSch[[#This Row],[Game Num]],[1]!tblSchedule[GameNum],0)),"")</f>
        <v>2</v>
      </c>
      <c r="E2254" s="6">
        <f>IFERROR(INDEX([1]!tblSchedule[Rnd Sch],MATCH(tblTeamSch[[#This Row],[Game Num]],[1]!tblSchedule[GameNum],0)),"")</f>
        <v>2</v>
      </c>
      <c r="F2254" s="6" t="str">
        <f>IFERROR(INDEX([1]!tblSchedule[DLC],MATCH(tblTeamSch[[#This Row],[Game Num]],[1]!tblSchedule[GameNum],0)),"")</f>
        <v>6B1AA</v>
      </c>
      <c r="G2254" s="7" t="str">
        <f>IFERROR(INDEX([1]!tblSchedule[Facility],MATCH(tblTeamSch[[#This Row],[Game Num]],[1]!tblSchedule[GameNum],0)),"")</f>
        <v>ST. RAPHAEL GYMNASIUM</v>
      </c>
      <c r="H2254" s="8">
        <f>IFERROR(INDEX([1]!tblSchedule[Game Date],MATCH(tblTeamSch[[#This Row],[Game Num]],[1]!tblSchedule[GameNum],0)),"")</f>
        <v>46004</v>
      </c>
      <c r="I2254" s="9">
        <f>IFERROR(INDEX([1]!tblSchedule[Game Time],MATCH(tblTeamSch[[#This Row],[Game Num]],[1]!tblSchedule[GameNum],0)),"")</f>
        <v>0.375</v>
      </c>
      <c r="J2254" s="10" t="str">
        <f>IFERROR(INDEX([1]!tblTeams[Organization],MATCH(tblTeamSch[[#This Row],[Team]],[1]!tblTeams[Team],0)),"")</f>
        <v>St. Raphael</v>
      </c>
      <c r="K2254" s="10" t="str">
        <f>IFERROR(INDEX([1]!tblOrg[Abbr],MATCH(tblTeamSch[[#This Row],[Org]],[1]!tblOrg[Organization],0)),"")</f>
        <v>Raph</v>
      </c>
      <c r="L2254" s="10" t="str">
        <f>IFERROR(INDEX(IF(tblTeamSch[[#This Row],[1vs2]]=1,[1]!tblSchedule[Team 1 Name],[1]!tblSchedule[Team 2 Name]),MATCH(tblTeamSch[[#This Row],[Game Num]],[1]!tblSchedule[GameNum],0)),"")</f>
        <v>St. Raphael BB 6B #1</v>
      </c>
      <c r="M2254" s="10" t="str">
        <f>IFERROR(INDEX(IF(tblTeamSch[[#This Row],[1vs2]]=1,[1]!tblSchedule[Team 2 Name],[1]!tblSchedule[Team 1 Name]),MATCH(tblTeamSch[[#This Row],[Game Num]],[1]!tblSchedule[GameNum],0)),"")</f>
        <v>Holy Spirit BBB 6#1</v>
      </c>
      <c r="N2254" s="6"/>
      <c r="O2254" s="6"/>
      <c r="P2254" s="6"/>
      <c r="Q2254" s="6">
        <f>INDEX([1]!tblSchedule[Home Game],MATCH(tblTeamSch[[#This Row],[Game Num]],[1]!tblSchedule[GameNum],0))</f>
        <v>1</v>
      </c>
      <c r="R2254" s="7" t="e">
        <f>IF(COUNTIFS(tblTeamSch[Team],tblTeamSch[[#This Row],[Team]],#REF!,1)&gt;1,"Y","")</f>
        <v>#REF!</v>
      </c>
      <c r="S2254" s="6">
        <f>INDEX([1]!tblLoc[Score],MATCH(INDEX([1]!tblOrg[Loc],MATCH(tblTeamSch[[#This Row],[Org]],[1]!tblOrg[Organization],0)),[1]!tblLoc[Loc],0))</f>
        <v>0</v>
      </c>
      <c r="T2254" s="6" t="e">
        <f>INDEX([1]!tblLoc[Score],MATCH(INDEX([1]!tblOrg[Loc],MATCH(#REF!,[1]!tblOrg[Abbr],0)),[1]!tblLoc[Loc],0))</f>
        <v>#REF!</v>
      </c>
      <c r="U2254" s="6">
        <f>IFERROR(INDEX([1]!tblLoc[Score],MATCH(INDEX([1]!tblOrg[Loc],MATCH(INDEX(FacList,MATCH(tblTeamSch[[#This Row],[Facility]],INDEX(FacList,,1),0),3),[1]!tblOrg[Org Num],0)),[1]!tblLoc[Loc],0)),"")</f>
        <v>0</v>
      </c>
      <c r="V2254" s="6">
        <f>IF(OR(tblTeamSch[[#This Row],[Court]]="",tblTeamSch[[#This Row],[Home]]&gt;0),0,IF(tblTeamSch[[#This Row],[Court]]&lt;10,0,IF(tblTeamSch[[#This Row],[Home Court]]=10,0,10)))</f>
        <v>0</v>
      </c>
      <c r="W2254" s="6" t="e">
        <f>COUNTIFS(tblTeamSch[Travel Score for Game],10,tblTeamSch[Home],0,#REF!,#REF!)</f>
        <v>#REF!</v>
      </c>
      <c r="X2254" s="6" t="str">
        <f>IFERROR(INDEX(tblTeamSch[Overall Travel Score],MATCH(tblTeamSch[[#This Row],[Opponent]],tblTeamSch[Team],0)),"")</f>
        <v/>
      </c>
      <c r="Y2254" s="6" cm="1">
        <f t="array" ref="Y2254">IF(Y2253="Num",1,IF(Y2253="","",IF(Y2253+1&gt;TotalNumRegGames*2,"",Y2253+1)))</f>
        <v>2253</v>
      </c>
    </row>
    <row r="2255" spans="1:25" ht="13.35" customHeight="1" x14ac:dyDescent="0.3">
      <c r="A2255" s="6" cm="1">
        <f t="array" ref="A2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233</v>
      </c>
      <c r="B2255" s="6" cm="1">
        <f t="array" ref="B22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5" s="6">
        <f>IFERROR(INDEX([1]!tblSchedule[Week Game Scheduled],MATCH(tblTeamSch[[#This Row],[Game Num]],[1]!tblSchedule[GameNum],0)),"")</f>
        <v>6</v>
      </c>
      <c r="D2255" s="6">
        <f>IFERROR(INDEX([1]!tblSchedule[Round],MATCH(tblTeamSch[[#This Row],[Game Num]],[1]!tblSchedule[GameNum],0)),"")</f>
        <v>3</v>
      </c>
      <c r="E2255" s="6">
        <f>IFERROR(INDEX([1]!tblSchedule[Rnd Sch],MATCH(tblTeamSch[[#This Row],[Game Num]],[1]!tblSchedule[GameNum],0)),"")</f>
        <v>3</v>
      </c>
      <c r="F2255" s="6" t="str">
        <f>IFERROR(INDEX([1]!tblSchedule[DLC],MATCH(tblTeamSch[[#This Row],[Game Num]],[1]!tblSchedule[GameNum],0)),"")</f>
        <v>6B1AA</v>
      </c>
      <c r="G2255" s="7" t="str">
        <f>IFERROR(INDEX([1]!tblSchedule[Facility],MATCH(tblTeamSch[[#This Row],[Game Num]],[1]!tblSchedule[GameNum],0)),"")</f>
        <v>ST. RAPHAEL GYMNASIUM</v>
      </c>
      <c r="H2255" s="8">
        <f>IFERROR(INDEX([1]!tblSchedule[Game Date],MATCH(tblTeamSch[[#This Row],[Game Num]],[1]!tblSchedule[GameNum],0)),"")</f>
        <v>46026</v>
      </c>
      <c r="I2255" s="9">
        <f>IFERROR(INDEX([1]!tblSchedule[Game Time],MATCH(tblTeamSch[[#This Row],[Game Num]],[1]!tblSchedule[GameNum],0)),"")</f>
        <v>0.625</v>
      </c>
      <c r="J2255" s="10" t="str">
        <f>IFERROR(INDEX([1]!tblTeams[Organization],MATCH(tblTeamSch[[#This Row],[Team]],[1]!tblTeams[Team],0)),"")</f>
        <v>St. Raphael</v>
      </c>
      <c r="K2255" s="10" t="str">
        <f>IFERROR(INDEX([1]!tblOrg[Abbr],MATCH(tblTeamSch[[#This Row],[Org]],[1]!tblOrg[Organization],0)),"")</f>
        <v>Raph</v>
      </c>
      <c r="L2255" s="10" t="str">
        <f>IFERROR(INDEX(IF(tblTeamSch[[#This Row],[1vs2]]=1,[1]!tblSchedule[Team 1 Name],[1]!tblSchedule[Team 2 Name]),MATCH(tblTeamSch[[#This Row],[Game Num]],[1]!tblSchedule[GameNum],0)),"")</f>
        <v>St. Raphael BB 6B #1</v>
      </c>
      <c r="M2255" s="10" t="str">
        <f>IFERROR(INDEX(IF(tblTeamSch[[#This Row],[1vs2]]=1,[1]!tblSchedule[Team 2 Name],[1]!tblSchedule[Team 1 Name]),MATCH(tblTeamSch[[#This Row],[Game Num]],[1]!tblSchedule[GameNum],0)),"")</f>
        <v>St. Mary BB 6B - Green</v>
      </c>
      <c r="N2255" s="6"/>
      <c r="O2255" s="6"/>
      <c r="P2255" s="6"/>
      <c r="Q2255" s="6">
        <f>INDEX([1]!tblSchedule[Home Game],MATCH(tblTeamSch[[#This Row],[Game Num]],[1]!tblSchedule[GameNum],0))</f>
        <v>1</v>
      </c>
      <c r="R2255" s="7" t="e">
        <f>IF(COUNTIFS(tblTeamSch[Team],tblTeamSch[[#This Row],[Team]],#REF!,1)&gt;1,"Y","")</f>
        <v>#REF!</v>
      </c>
      <c r="S2255" s="6">
        <f>INDEX([1]!tblLoc[Score],MATCH(INDEX([1]!tblOrg[Loc],MATCH(tblTeamSch[[#This Row],[Org]],[1]!tblOrg[Organization],0)),[1]!tblLoc[Loc],0))</f>
        <v>0</v>
      </c>
      <c r="T2255" s="6" t="e">
        <f>INDEX([1]!tblLoc[Score],MATCH(INDEX([1]!tblOrg[Loc],MATCH(#REF!,[1]!tblOrg[Abbr],0)),[1]!tblLoc[Loc],0))</f>
        <v>#REF!</v>
      </c>
      <c r="U2255" s="6">
        <f>IFERROR(INDEX([1]!tblLoc[Score],MATCH(INDEX([1]!tblOrg[Loc],MATCH(INDEX(FacList,MATCH(tblTeamSch[[#This Row],[Facility]],INDEX(FacList,,1),0),3),[1]!tblOrg[Org Num],0)),[1]!tblLoc[Loc],0)),"")</f>
        <v>0</v>
      </c>
      <c r="V2255" s="6">
        <f>IF(OR(tblTeamSch[[#This Row],[Court]]="",tblTeamSch[[#This Row],[Home]]&gt;0),0,IF(tblTeamSch[[#This Row],[Court]]&lt;10,0,IF(tblTeamSch[[#This Row],[Home Court]]=10,0,10)))</f>
        <v>0</v>
      </c>
      <c r="W2255" s="6" t="e">
        <f>COUNTIFS(tblTeamSch[Travel Score for Game],10,tblTeamSch[Home],0,#REF!,#REF!)</f>
        <v>#REF!</v>
      </c>
      <c r="X2255" s="6" t="str">
        <f>IFERROR(INDEX(tblTeamSch[Overall Travel Score],MATCH(tblTeamSch[[#This Row],[Opponent]],tblTeamSch[Team],0)),"")</f>
        <v/>
      </c>
      <c r="Y2255" s="6" cm="1">
        <f t="array" ref="Y2255">IF(Y2254="Num",1,IF(Y2254="","",IF(Y2254+1&gt;TotalNumRegGames*2,"",Y2254+1)))</f>
        <v>2254</v>
      </c>
    </row>
    <row r="2256" spans="1:25" ht="13.35" customHeight="1" x14ac:dyDescent="0.3">
      <c r="A2256" s="6" cm="1">
        <f t="array" ref="A2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239</v>
      </c>
      <c r="B2256" s="6" cm="1">
        <f t="array" ref="B22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56" s="6">
        <f>IFERROR(INDEX([1]!tblSchedule[Week Game Scheduled],MATCH(tblTeamSch[[#This Row],[Game Num]],[1]!tblSchedule[GameNum],0)),"")</f>
        <v>7</v>
      </c>
      <c r="D2256" s="6">
        <f>IFERROR(INDEX([1]!tblSchedule[Round],MATCH(tblTeamSch[[#This Row],[Game Num]],[1]!tblSchedule[GameNum],0)),"")</f>
        <v>4</v>
      </c>
      <c r="E2256" s="6">
        <f>IFERROR(INDEX([1]!tblSchedule[Rnd Sch],MATCH(tblTeamSch[[#This Row],[Game Num]],[1]!tblSchedule[GameNum],0)),"")</f>
        <v>4</v>
      </c>
      <c r="F2256" s="6" t="str">
        <f>IFERROR(INDEX([1]!tblSchedule[DLC],MATCH(tblTeamSch[[#This Row],[Game Num]],[1]!tblSchedule[GameNum],0)),"")</f>
        <v>6B1AA</v>
      </c>
      <c r="G2256" s="7" t="str">
        <f>IFERROR(INDEX([1]!tblSchedule[Facility],MATCH(tblTeamSch[[#This Row],[Game Num]],[1]!tblSchedule[GameNum],0)),"")</f>
        <v>ST. RAPHAEL GYMNASIUM</v>
      </c>
      <c r="H2256" s="8">
        <f>IFERROR(INDEX([1]!tblSchedule[Game Date],MATCH(tblTeamSch[[#This Row],[Game Num]],[1]!tblSchedule[GameNum],0)),"")</f>
        <v>46033</v>
      </c>
      <c r="I2256" s="9">
        <f>IFERROR(INDEX([1]!tblSchedule[Game Time],MATCH(tblTeamSch[[#This Row],[Game Num]],[1]!tblSchedule[GameNum],0)),"")</f>
        <v>0.625</v>
      </c>
      <c r="J2256" s="10" t="str">
        <f>IFERROR(INDEX([1]!tblTeams[Organization],MATCH(tblTeamSch[[#This Row],[Team]],[1]!tblTeams[Team],0)),"")</f>
        <v>St. Raphael</v>
      </c>
      <c r="K2256" s="10" t="str">
        <f>IFERROR(INDEX([1]!tblOrg[Abbr],MATCH(tblTeamSch[[#This Row],[Org]],[1]!tblOrg[Organization],0)),"")</f>
        <v>Raph</v>
      </c>
      <c r="L2256" s="10" t="str">
        <f>IFERROR(INDEX(IF(tblTeamSch[[#This Row],[1vs2]]=1,[1]!tblSchedule[Team 1 Name],[1]!tblSchedule[Team 2 Name]),MATCH(tblTeamSch[[#This Row],[Game Num]],[1]!tblSchedule[GameNum],0)),"")</f>
        <v>St. Raphael BB 6B #1</v>
      </c>
      <c r="M2256" s="10" t="str">
        <f>IFERROR(INDEX(IF(tblTeamSch[[#This Row],[1vs2]]=1,[1]!tblSchedule[Team 2 Name],[1]!tblSchedule[Team 1 Name]),MATCH(tblTeamSch[[#This Row],[Game Num]],[1]!tblSchedule[GameNum],0)),"")</f>
        <v>St Gabriel Basketball 5/6 A Boys</v>
      </c>
      <c r="N2256" s="6"/>
      <c r="O2256" s="6"/>
      <c r="P2256" s="6"/>
      <c r="Q2256" s="6">
        <f>INDEX([1]!tblSchedule[Home Game],MATCH(tblTeamSch[[#This Row],[Game Num]],[1]!tblSchedule[GameNum],0))</f>
        <v>1</v>
      </c>
      <c r="R2256" s="7" t="e">
        <f>IF(COUNTIFS(tblTeamSch[Team],tblTeamSch[[#This Row],[Team]],#REF!,1)&gt;1,"Y","")</f>
        <v>#REF!</v>
      </c>
      <c r="S2256" s="6">
        <f>INDEX([1]!tblLoc[Score],MATCH(INDEX([1]!tblOrg[Loc],MATCH(tblTeamSch[[#This Row],[Org]],[1]!tblOrg[Organization],0)),[1]!tblLoc[Loc],0))</f>
        <v>0</v>
      </c>
      <c r="T2256" s="6" t="e">
        <f>INDEX([1]!tblLoc[Score],MATCH(INDEX([1]!tblOrg[Loc],MATCH(#REF!,[1]!tblOrg[Abbr],0)),[1]!tblLoc[Loc],0))</f>
        <v>#REF!</v>
      </c>
      <c r="U2256" s="6">
        <f>IFERROR(INDEX([1]!tblLoc[Score],MATCH(INDEX([1]!tblOrg[Loc],MATCH(INDEX(FacList,MATCH(tblTeamSch[[#This Row],[Facility]],INDEX(FacList,,1),0),3),[1]!tblOrg[Org Num],0)),[1]!tblLoc[Loc],0)),"")</f>
        <v>0</v>
      </c>
      <c r="V2256" s="6">
        <f>IF(OR(tblTeamSch[[#This Row],[Court]]="",tblTeamSch[[#This Row],[Home]]&gt;0),0,IF(tblTeamSch[[#This Row],[Court]]&lt;10,0,IF(tblTeamSch[[#This Row],[Home Court]]=10,0,10)))</f>
        <v>0</v>
      </c>
      <c r="W2256" s="6" t="e">
        <f>COUNTIFS(tblTeamSch[Travel Score for Game],10,tblTeamSch[Home],0,#REF!,#REF!)</f>
        <v>#REF!</v>
      </c>
      <c r="X2256" s="6" t="str">
        <f>IFERROR(INDEX(tblTeamSch[Overall Travel Score],MATCH(tblTeamSch[[#This Row],[Opponent]],tblTeamSch[Team],0)),"")</f>
        <v/>
      </c>
      <c r="Y2256" s="6" cm="1">
        <f t="array" ref="Y2256">IF(Y2255="Num",1,IF(Y2255="","",IF(Y2255+1&gt;TotalNumRegGames*2,"",Y2255+1)))</f>
        <v>2255</v>
      </c>
    </row>
    <row r="2257" spans="1:25" ht="13.35" customHeight="1" x14ac:dyDescent="0.3">
      <c r="A2257" s="6" cm="1">
        <f t="array" ref="A2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247</v>
      </c>
      <c r="B2257" s="6" cm="1">
        <f t="array" ref="B22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7" s="6">
        <f>IFERROR(INDEX([1]!tblSchedule[Week Game Scheduled],MATCH(tblTeamSch[[#This Row],[Game Num]],[1]!tblSchedule[GameNum],0)),"")</f>
        <v>8</v>
      </c>
      <c r="D2257" s="6">
        <f>IFERROR(INDEX([1]!tblSchedule[Round],MATCH(tblTeamSch[[#This Row],[Game Num]],[1]!tblSchedule[GameNum],0)),"")</f>
        <v>5</v>
      </c>
      <c r="E2257" s="6">
        <f>IFERROR(INDEX([1]!tblSchedule[Rnd Sch],MATCH(tblTeamSch[[#This Row],[Game Num]],[1]!tblSchedule[GameNum],0)),"")</f>
        <v>5</v>
      </c>
      <c r="F2257" s="6" t="str">
        <f>IFERROR(INDEX([1]!tblSchedule[DLC],MATCH(tblTeamSch[[#This Row],[Game Num]],[1]!tblSchedule[GameNum],0)),"")</f>
        <v>6B1AA</v>
      </c>
      <c r="G2257" s="7" t="str">
        <f>IFERROR(INDEX([1]!tblSchedule[Facility],MATCH(tblTeamSch[[#This Row],[Game Num]],[1]!tblSchedule[GameNum],0)),"")</f>
        <v>St. Margaret Mary Gym</v>
      </c>
      <c r="H2257" s="8">
        <f>IFERROR(INDEX([1]!tblSchedule[Game Date],MATCH(tblTeamSch[[#This Row],[Game Num]],[1]!tblSchedule[GameNum],0)),"")</f>
        <v>46040</v>
      </c>
      <c r="I2257" s="9">
        <f>IFERROR(INDEX([1]!tblSchedule[Game Time],MATCH(tblTeamSch[[#This Row],[Game Num]],[1]!tblSchedule[GameNum],0)),"")</f>
        <v>0.64583333333333337</v>
      </c>
      <c r="J2257" s="10" t="str">
        <f>IFERROR(INDEX([1]!tblTeams[Organization],MATCH(tblTeamSch[[#This Row],[Team]],[1]!tblTeams[Team],0)),"")</f>
        <v>St. Raphael</v>
      </c>
      <c r="K2257" s="10" t="str">
        <f>IFERROR(INDEX([1]!tblOrg[Abbr],MATCH(tblTeamSch[[#This Row],[Org]],[1]!tblOrg[Organization],0)),"")</f>
        <v>Raph</v>
      </c>
      <c r="L2257" s="10" t="str">
        <f>IFERROR(INDEX(IF(tblTeamSch[[#This Row],[1vs2]]=1,[1]!tblSchedule[Team 1 Name],[1]!tblSchedule[Team 2 Name]),MATCH(tblTeamSch[[#This Row],[Game Num]],[1]!tblSchedule[GameNum],0)),"")</f>
        <v>St. Raphael BB 6B #1</v>
      </c>
      <c r="M2257" s="10" t="str">
        <f>IFERROR(INDEX(IF(tblTeamSch[[#This Row],[1vs2]]=1,[1]!tblSchedule[Team 2 Name],[1]!tblSchedule[Team 1 Name]),MATCH(tblTeamSch[[#This Row],[Game Num]],[1]!tblSchedule[GameNum],0)),"")</f>
        <v>St. Margaret Mary BB 6B#1</v>
      </c>
      <c r="N2257" s="6"/>
      <c r="O2257" s="6"/>
      <c r="P2257" s="6"/>
      <c r="Q2257" s="6">
        <f>INDEX([1]!tblSchedule[Home Game],MATCH(tblTeamSch[[#This Row],[Game Num]],[1]!tblSchedule[GameNum],0))</f>
        <v>1</v>
      </c>
      <c r="R2257" s="7" t="e">
        <f>IF(COUNTIFS(tblTeamSch[Team],tblTeamSch[[#This Row],[Team]],#REF!,1)&gt;1,"Y","")</f>
        <v>#REF!</v>
      </c>
      <c r="S2257" s="6">
        <f>INDEX([1]!tblLoc[Score],MATCH(INDEX([1]!tblOrg[Loc],MATCH(tblTeamSch[[#This Row],[Org]],[1]!tblOrg[Organization],0)),[1]!tblLoc[Loc],0))</f>
        <v>0</v>
      </c>
      <c r="T2257" s="6" t="e">
        <f>INDEX([1]!tblLoc[Score],MATCH(INDEX([1]!tblOrg[Loc],MATCH(#REF!,[1]!tblOrg[Abbr],0)),[1]!tblLoc[Loc],0))</f>
        <v>#REF!</v>
      </c>
      <c r="U2257" s="6">
        <f>IFERROR(INDEX([1]!tblLoc[Score],MATCH(INDEX([1]!tblOrg[Loc],MATCH(INDEX(FacList,MATCH(tblTeamSch[[#This Row],[Facility]],INDEX(FacList,,1),0),3),[1]!tblOrg[Org Num],0)),[1]!tblLoc[Loc],0)),"")</f>
        <v>0</v>
      </c>
      <c r="V2257" s="6">
        <f>IF(OR(tblTeamSch[[#This Row],[Court]]="",tblTeamSch[[#This Row],[Home]]&gt;0),0,IF(tblTeamSch[[#This Row],[Court]]&lt;10,0,IF(tblTeamSch[[#This Row],[Home Court]]=10,0,10)))</f>
        <v>0</v>
      </c>
      <c r="W2257" s="6" t="e">
        <f>COUNTIFS(tblTeamSch[Travel Score for Game],10,tblTeamSch[Home],0,#REF!,#REF!)</f>
        <v>#REF!</v>
      </c>
      <c r="X2257" s="6" t="str">
        <f>IFERROR(INDEX(tblTeamSch[Overall Travel Score],MATCH(tblTeamSch[[#This Row],[Opponent]],tblTeamSch[Team],0)),"")</f>
        <v/>
      </c>
      <c r="Y2257" s="6" cm="1">
        <f t="array" ref="Y2257">IF(Y2256="Num",1,IF(Y2256="","",IF(Y2256+1&gt;TotalNumRegGames*2,"",Y2256+1)))</f>
        <v>2256</v>
      </c>
    </row>
    <row r="2258" spans="1:25" ht="13.35" customHeight="1" x14ac:dyDescent="0.3">
      <c r="A2258" s="6" cm="1">
        <f t="array" ref="A2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249</v>
      </c>
      <c r="B2258" s="6" cm="1">
        <f t="array" ref="B22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58" s="6">
        <f>IFERROR(INDEX([1]!tblSchedule[Week Game Scheduled],MATCH(tblTeamSch[[#This Row],[Game Num]],[1]!tblSchedule[GameNum],0)),"")</f>
        <v>9</v>
      </c>
      <c r="D2258" s="6">
        <f>IFERROR(INDEX([1]!tblSchedule[Round],MATCH(tblTeamSch[[#This Row],[Game Num]],[1]!tblSchedule[GameNum],0)),"")</f>
        <v>6</v>
      </c>
      <c r="E2258" s="6">
        <f>IFERROR(INDEX([1]!tblSchedule[Rnd Sch],MATCH(tblTeamSch[[#This Row],[Game Num]],[1]!tblSchedule[GameNum],0)),"")</f>
        <v>6</v>
      </c>
      <c r="F2258" s="6" t="str">
        <f>IFERROR(INDEX([1]!tblSchedule[DLC],MATCH(tblTeamSch[[#This Row],[Game Num]],[1]!tblSchedule[GameNum],0)),"")</f>
        <v>6B1AA</v>
      </c>
      <c r="G2258" s="7" t="str">
        <f>IFERROR(INDEX([1]!tblSchedule[Facility],MATCH(tblTeamSch[[#This Row],[Game Num]],[1]!tblSchedule[GameNum],0)),"")</f>
        <v>ST. RAPHAEL GYMNASIUM</v>
      </c>
      <c r="H2258" s="8">
        <f>IFERROR(INDEX([1]!tblSchedule[Game Date],MATCH(tblTeamSch[[#This Row],[Game Num]],[1]!tblSchedule[GameNum],0)),"")</f>
        <v>46047</v>
      </c>
      <c r="I2258" s="9">
        <f>IFERROR(INDEX([1]!tblSchedule[Game Time],MATCH(tblTeamSch[[#This Row],[Game Num]],[1]!tblSchedule[GameNum],0)),"")</f>
        <v>0.625</v>
      </c>
      <c r="J2258" s="10" t="str">
        <f>IFERROR(INDEX([1]!tblTeams[Organization],MATCH(tblTeamSch[[#This Row],[Team]],[1]!tblTeams[Team],0)),"")</f>
        <v>St. Raphael</v>
      </c>
      <c r="K2258" s="10" t="str">
        <f>IFERROR(INDEX([1]!tblOrg[Abbr],MATCH(tblTeamSch[[#This Row],[Org]],[1]!tblOrg[Organization],0)),"")</f>
        <v>Raph</v>
      </c>
      <c r="L2258" s="10" t="str">
        <f>IFERROR(INDEX(IF(tblTeamSch[[#This Row],[1vs2]]=1,[1]!tblSchedule[Team 1 Name],[1]!tblSchedule[Team 2 Name]),MATCH(tblTeamSch[[#This Row],[Game Num]],[1]!tblSchedule[GameNum],0)),"")</f>
        <v>St. Raphael BB 6B #1</v>
      </c>
      <c r="M2258" s="10" t="str">
        <f>IFERROR(INDEX(IF(tblTeamSch[[#This Row],[1vs2]]=1,[1]!tblSchedule[Team 2 Name],[1]!tblSchedule[Team 1 Name]),MATCH(tblTeamSch[[#This Row],[Game Num]],[1]!tblSchedule[GameNum],0)),"")</f>
        <v>SHMS BB 6B#1</v>
      </c>
      <c r="N2258" s="6"/>
      <c r="O2258" s="6"/>
      <c r="P2258" s="6"/>
      <c r="Q2258" s="6">
        <f>INDEX([1]!tblSchedule[Home Game],MATCH(tblTeamSch[[#This Row],[Game Num]],[1]!tblSchedule[GameNum],0))</f>
        <v>1</v>
      </c>
      <c r="R2258" s="7" t="e">
        <f>IF(COUNTIFS(tblTeamSch[Team],tblTeamSch[[#This Row],[Team]],#REF!,1)&gt;1,"Y","")</f>
        <v>#REF!</v>
      </c>
      <c r="S2258" s="6">
        <f>INDEX([1]!tblLoc[Score],MATCH(INDEX([1]!tblOrg[Loc],MATCH(tblTeamSch[[#This Row],[Org]],[1]!tblOrg[Organization],0)),[1]!tblLoc[Loc],0))</f>
        <v>0</v>
      </c>
      <c r="T2258" s="6" t="e">
        <f>INDEX([1]!tblLoc[Score],MATCH(INDEX([1]!tblOrg[Loc],MATCH(#REF!,[1]!tblOrg[Abbr],0)),[1]!tblLoc[Loc],0))</f>
        <v>#REF!</v>
      </c>
      <c r="U2258" s="6">
        <f>IFERROR(INDEX([1]!tblLoc[Score],MATCH(INDEX([1]!tblOrg[Loc],MATCH(INDEX(FacList,MATCH(tblTeamSch[[#This Row],[Facility]],INDEX(FacList,,1),0),3),[1]!tblOrg[Org Num],0)),[1]!tblLoc[Loc],0)),"")</f>
        <v>0</v>
      </c>
      <c r="V2258" s="6">
        <f>IF(OR(tblTeamSch[[#This Row],[Court]]="",tblTeamSch[[#This Row],[Home]]&gt;0),0,IF(tblTeamSch[[#This Row],[Court]]&lt;10,0,IF(tblTeamSch[[#This Row],[Home Court]]=10,0,10)))</f>
        <v>0</v>
      </c>
      <c r="W2258" s="6" t="e">
        <f>COUNTIFS(tblTeamSch[Travel Score for Game],10,tblTeamSch[Home],0,#REF!,#REF!)</f>
        <v>#REF!</v>
      </c>
      <c r="X2258" s="6" t="str">
        <f>IFERROR(INDEX(tblTeamSch[Overall Travel Score],MATCH(tblTeamSch[[#This Row],[Opponent]],tblTeamSch[Team],0)),"")</f>
        <v/>
      </c>
      <c r="Y2258" s="6" cm="1">
        <f t="array" ref="Y2258">IF(Y2257="Num",1,IF(Y2257="","",IF(Y2257+1&gt;TotalNumRegGames*2,"",Y2257+1)))</f>
        <v>2257</v>
      </c>
    </row>
    <row r="2259" spans="1:25" ht="13.35" customHeight="1" x14ac:dyDescent="0.3">
      <c r="A2259" s="6" cm="1">
        <f t="array" ref="A2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259</v>
      </c>
      <c r="B2259" s="6" cm="1">
        <f t="array" ref="B22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59" s="6">
        <f>IFERROR(INDEX([1]!tblSchedule[Week Game Scheduled],MATCH(tblTeamSch[[#This Row],[Game Num]],[1]!tblSchedule[GameNum],0)),"")</f>
        <v>10</v>
      </c>
      <c r="D2259" s="6">
        <f>IFERROR(INDEX([1]!tblSchedule[Round],MATCH(tblTeamSch[[#This Row],[Game Num]],[1]!tblSchedule[GameNum],0)),"")</f>
        <v>7</v>
      </c>
      <c r="E2259" s="6">
        <f>IFERROR(INDEX([1]!tblSchedule[Rnd Sch],MATCH(tblTeamSch[[#This Row],[Game Num]],[1]!tblSchedule[GameNum],0)),"")</f>
        <v>7</v>
      </c>
      <c r="F2259" s="6" t="str">
        <f>IFERROR(INDEX([1]!tblSchedule[DLC],MATCH(tblTeamSch[[#This Row],[Game Num]],[1]!tblSchedule[GameNum],0)),"")</f>
        <v>6B1AA</v>
      </c>
      <c r="G2259" s="7" t="str">
        <f>IFERROR(INDEX([1]!tblSchedule[Facility],MATCH(tblTeamSch[[#This Row],[Game Num]],[1]!tblSchedule[GameNum],0)),"")</f>
        <v>St. John Paul II Community Center (Gym)</v>
      </c>
      <c r="H2259" s="8">
        <f>IFERROR(INDEX([1]!tblSchedule[Game Date],MATCH(tblTeamSch[[#This Row],[Game Num]],[1]!tblSchedule[GameNum],0)),"")</f>
        <v>46054</v>
      </c>
      <c r="I2259" s="9">
        <f>IFERROR(INDEX([1]!tblSchedule[Game Time],MATCH(tblTeamSch[[#This Row],[Game Num]],[1]!tblSchedule[GameNum],0)),"")</f>
        <v>0.58333333333333337</v>
      </c>
      <c r="J2259" s="10" t="str">
        <f>IFERROR(INDEX([1]!tblTeams[Organization],MATCH(tblTeamSch[[#This Row],[Team]],[1]!tblTeams[Team],0)),"")</f>
        <v>St. Raphael</v>
      </c>
      <c r="K2259" s="10" t="str">
        <f>IFERROR(INDEX([1]!tblOrg[Abbr],MATCH(tblTeamSch[[#This Row],[Org]],[1]!tblOrg[Organization],0)),"")</f>
        <v>Raph</v>
      </c>
      <c r="L2259" s="10" t="str">
        <f>IFERROR(INDEX(IF(tblTeamSch[[#This Row],[1vs2]]=1,[1]!tblSchedule[Team 1 Name],[1]!tblSchedule[Team 2 Name]),MATCH(tblTeamSch[[#This Row],[Game Num]],[1]!tblSchedule[GameNum],0)),"")</f>
        <v>St. Raphael BB 6B #1</v>
      </c>
      <c r="M2259" s="10" t="str">
        <f>IFERROR(INDEX(IF(tblTeamSch[[#This Row],[1vs2]]=1,[1]!tblSchedule[Team 2 Name],[1]!tblSchedule[Team 1 Name]),MATCH(tblTeamSch[[#This Row],[Game Num]],[1]!tblSchedule[GameNum],0)),"")</f>
        <v>Holy Trinity BB 5/6B #1</v>
      </c>
      <c r="N2259" s="6"/>
      <c r="O2259" s="6"/>
      <c r="P2259" s="6"/>
      <c r="Q2259" s="6">
        <f>INDEX([1]!tblSchedule[Home Game],MATCH(tblTeamSch[[#This Row],[Game Num]],[1]!tblSchedule[GameNum],0))</f>
        <v>0</v>
      </c>
      <c r="R2259" s="7" t="e">
        <f>IF(COUNTIFS(tblTeamSch[Team],tblTeamSch[[#This Row],[Team]],#REF!,1)&gt;1,"Y","")</f>
        <v>#REF!</v>
      </c>
      <c r="S2259" s="6">
        <f>INDEX([1]!tblLoc[Score],MATCH(INDEX([1]!tblOrg[Loc],MATCH(tblTeamSch[[#This Row],[Org]],[1]!tblOrg[Organization],0)),[1]!tblLoc[Loc],0))</f>
        <v>0</v>
      </c>
      <c r="T2259" s="6" t="e">
        <f>INDEX([1]!tblLoc[Score],MATCH(INDEX([1]!tblOrg[Loc],MATCH(#REF!,[1]!tblOrg[Abbr],0)),[1]!tblLoc[Loc],0))</f>
        <v>#REF!</v>
      </c>
      <c r="U2259" s="6">
        <f>IFERROR(INDEX([1]!tblLoc[Score],MATCH(INDEX([1]!tblOrg[Loc],MATCH(INDEX(FacList,MATCH(tblTeamSch[[#This Row],[Facility]],INDEX(FacList,,1),0),3),[1]!tblOrg[Org Num],0)),[1]!tblLoc[Loc],0)),"")</f>
        <v>0</v>
      </c>
      <c r="V2259" s="6">
        <f>IF(OR(tblTeamSch[[#This Row],[Court]]="",tblTeamSch[[#This Row],[Home]]&gt;0),0,IF(tblTeamSch[[#This Row],[Court]]&lt;10,0,IF(tblTeamSch[[#This Row],[Home Court]]=10,0,10)))</f>
        <v>0</v>
      </c>
      <c r="W2259" s="6" t="e">
        <f>COUNTIFS(tblTeamSch[Travel Score for Game],10,tblTeamSch[Home],0,#REF!,#REF!)</f>
        <v>#REF!</v>
      </c>
      <c r="X2259" s="6" t="str">
        <f>IFERROR(INDEX(tblTeamSch[Overall Travel Score],MATCH(tblTeamSch[[#This Row],[Opponent]],tblTeamSch[Team],0)),"")</f>
        <v/>
      </c>
      <c r="Y2259" s="6" cm="1">
        <f t="array" ref="Y2259">IF(Y2258="Num",1,IF(Y2258="","",IF(Y2258+1&gt;TotalNumRegGames*2,"",Y2258+1)))</f>
        <v>2258</v>
      </c>
    </row>
    <row r="2260" spans="1:25" ht="13.35" customHeight="1" x14ac:dyDescent="0.3">
      <c r="A2260" s="6" cm="1">
        <f t="array" ref="A2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304</v>
      </c>
      <c r="B2260" s="6" cm="1">
        <f t="array" ref="B22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60" s="6">
        <f>IFERROR(INDEX([1]!tblSchedule[Week Game Scheduled],MATCH(tblTeamSch[[#This Row],[Game Num]],[1]!tblSchedule[GameNum],0)),"")</f>
        <v>49</v>
      </c>
      <c r="D2260" s="6">
        <f>IFERROR(INDEX([1]!tblSchedule[Round],MATCH(tblTeamSch[[#This Row],[Game Num]],[1]!tblSchedule[GameNum],0)),"")</f>
        <v>1</v>
      </c>
      <c r="E2260" s="6">
        <f>IFERROR(INDEX([1]!tblSchedule[Rnd Sch],MATCH(tblTeamSch[[#This Row],[Game Num]],[1]!tblSchedule[GameNum],0)),"")</f>
        <v>1</v>
      </c>
      <c r="F2260" s="6" t="str">
        <f>IFERROR(INDEX([1]!tblSchedule[DLC],MATCH(tblTeamSch[[#This Row],[Game Num]],[1]!tblSchedule[GameNum],0)),"")</f>
        <v>6B2AA</v>
      </c>
      <c r="G2260" s="7" t="str">
        <f>IFERROR(INDEX([1]!tblSchedule[Facility],MATCH(tblTeamSch[[#This Row],[Game Num]],[1]!tblSchedule[GameNum],0)),"")</f>
        <v>St. Rita Gym</v>
      </c>
      <c r="H2260" s="8">
        <f>IFERROR(INDEX([1]!tblSchedule[Game Date],MATCH(tblTeamSch[[#This Row],[Game Num]],[1]!tblSchedule[GameNum],0)),"")</f>
        <v>45997</v>
      </c>
      <c r="I2260" s="9">
        <f>IFERROR(INDEX([1]!tblSchedule[Game Time],MATCH(tblTeamSch[[#This Row],[Game Num]],[1]!tblSchedule[GameNum],0)),"")</f>
        <v>0.45833333333333331</v>
      </c>
      <c r="J2260" s="10" t="str">
        <f>IFERROR(INDEX([1]!tblTeams[Organization],MATCH(tblTeamSch[[#This Row],[Team]],[1]!tblTeams[Team],0)),"")</f>
        <v>St. Raphael</v>
      </c>
      <c r="K2260" s="10" t="str">
        <f>IFERROR(INDEX([1]!tblOrg[Abbr],MATCH(tblTeamSch[[#This Row],[Org]],[1]!tblOrg[Organization],0)),"")</f>
        <v>Raph</v>
      </c>
      <c r="L2260" s="10" t="str">
        <f>IFERROR(INDEX(IF(tblTeamSch[[#This Row],[1vs2]]=1,[1]!tblSchedule[Team 1 Name],[1]!tblSchedule[Team 2 Name]),MATCH(tblTeamSch[[#This Row],[Game Num]],[1]!tblSchedule[GameNum],0)),"")</f>
        <v>St. Raphael BB 6B #2</v>
      </c>
      <c r="M2260" s="10" t="str">
        <f>IFERROR(INDEX(IF(tblTeamSch[[#This Row],[1vs2]]=1,[1]!tblSchedule[Team 2 Name],[1]!tblSchedule[Team 1 Name]),MATCH(tblTeamSch[[#This Row],[Game Num]],[1]!tblSchedule[GameNum],0)),"")</f>
        <v>Holy Spirit BBB 6#2</v>
      </c>
      <c r="N2260" s="6"/>
      <c r="O2260" s="6"/>
      <c r="P2260" s="6"/>
      <c r="Q2260" s="6">
        <f>INDEX([1]!tblSchedule[Home Game],MATCH(tblTeamSch[[#This Row],[Game Num]],[1]!tblSchedule[GameNum],0))</f>
        <v>0</v>
      </c>
      <c r="R2260" s="7" t="e">
        <f>IF(COUNTIFS(tblTeamSch[Team],tblTeamSch[[#This Row],[Team]],#REF!,1)&gt;1,"Y","")</f>
        <v>#REF!</v>
      </c>
      <c r="S2260" s="6">
        <f>INDEX([1]!tblLoc[Score],MATCH(INDEX([1]!tblOrg[Loc],MATCH(tblTeamSch[[#This Row],[Org]],[1]!tblOrg[Organization],0)),[1]!tblLoc[Loc],0))</f>
        <v>0</v>
      </c>
      <c r="T2260" s="6" t="e">
        <f>INDEX([1]!tblLoc[Score],MATCH(INDEX([1]!tblOrg[Loc],MATCH(#REF!,[1]!tblOrg[Abbr],0)),[1]!tblLoc[Loc],0))</f>
        <v>#REF!</v>
      </c>
      <c r="U2260" s="6">
        <f>IFERROR(INDEX([1]!tblLoc[Score],MATCH(INDEX([1]!tblOrg[Loc],MATCH(INDEX(FacList,MATCH(tblTeamSch[[#This Row],[Facility]],INDEX(FacList,,1),0),3),[1]!tblOrg[Org Num],0)),[1]!tblLoc[Loc],0)),"")</f>
        <v>7</v>
      </c>
      <c r="V2260" s="6">
        <f>IF(OR(tblTeamSch[[#This Row],[Court]]="",tblTeamSch[[#This Row],[Home]]&gt;0),0,IF(tblTeamSch[[#This Row],[Court]]&lt;10,0,IF(tblTeamSch[[#This Row],[Home Court]]=10,0,10)))</f>
        <v>0</v>
      </c>
      <c r="W2260" s="6" t="e">
        <f>COUNTIFS(tblTeamSch[Travel Score for Game],10,tblTeamSch[Home],0,#REF!,#REF!)</f>
        <v>#REF!</v>
      </c>
      <c r="X2260" s="6" t="str">
        <f>IFERROR(INDEX(tblTeamSch[Overall Travel Score],MATCH(tblTeamSch[[#This Row],[Opponent]],tblTeamSch[Team],0)),"")</f>
        <v/>
      </c>
      <c r="Y2260" s="6" cm="1">
        <f t="array" ref="Y2260">IF(Y2259="Num",1,IF(Y2259="","",IF(Y2259+1&gt;TotalNumRegGames*2,"",Y2259+1)))</f>
        <v>2259</v>
      </c>
    </row>
    <row r="2261" spans="1:25" ht="13.35" customHeight="1" x14ac:dyDescent="0.3">
      <c r="A2261" s="6" cm="1">
        <f t="array" ref="A2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308</v>
      </c>
      <c r="B2261" s="6" cm="1">
        <f t="array" ref="B22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61" s="6">
        <f>IFERROR(INDEX([1]!tblSchedule[Week Game Scheduled],MATCH(tblTeamSch[[#This Row],[Game Num]],[1]!tblSchedule[GameNum],0)),"")</f>
        <v>50</v>
      </c>
      <c r="D2261" s="6">
        <f>IFERROR(INDEX([1]!tblSchedule[Round],MATCH(tblTeamSch[[#This Row],[Game Num]],[1]!tblSchedule[GameNum],0)),"")</f>
        <v>2</v>
      </c>
      <c r="E2261" s="6">
        <f>IFERROR(INDEX([1]!tblSchedule[Rnd Sch],MATCH(tblTeamSch[[#This Row],[Game Num]],[1]!tblSchedule[GameNum],0)),"")</f>
        <v>2</v>
      </c>
      <c r="F2261" s="6" t="str">
        <f>IFERROR(INDEX([1]!tblSchedule[DLC],MATCH(tblTeamSch[[#This Row],[Game Num]],[1]!tblSchedule[GameNum],0)),"")</f>
        <v>6B2AA</v>
      </c>
      <c r="G2261" s="7" t="str">
        <f>IFERROR(INDEX([1]!tblSchedule[Facility],MATCH(tblTeamSch[[#This Row],[Game Num]],[1]!tblSchedule[GameNum],0)),"")</f>
        <v>St Edward Gym</v>
      </c>
      <c r="H2261" s="8">
        <f>IFERROR(INDEX([1]!tblSchedule[Game Date],MATCH(tblTeamSch[[#This Row],[Game Num]],[1]!tblSchedule[GameNum],0)),"")</f>
        <v>46004</v>
      </c>
      <c r="I2261" s="9">
        <f>IFERROR(INDEX([1]!tblSchedule[Game Time],MATCH(tblTeamSch[[#This Row],[Game Num]],[1]!tblSchedule[GameNum],0)),"")</f>
        <v>0.375</v>
      </c>
      <c r="J2261" s="10" t="str">
        <f>IFERROR(INDEX([1]!tblTeams[Organization],MATCH(tblTeamSch[[#This Row],[Team]],[1]!tblTeams[Team],0)),"")</f>
        <v>St. Raphael</v>
      </c>
      <c r="K2261" s="10" t="str">
        <f>IFERROR(INDEX([1]!tblOrg[Abbr],MATCH(tblTeamSch[[#This Row],[Org]],[1]!tblOrg[Organization],0)),"")</f>
        <v>Raph</v>
      </c>
      <c r="L2261" s="10" t="str">
        <f>IFERROR(INDEX(IF(tblTeamSch[[#This Row],[1vs2]]=1,[1]!tblSchedule[Team 1 Name],[1]!tblSchedule[Team 2 Name]),MATCH(tblTeamSch[[#This Row],[Game Num]],[1]!tblSchedule[GameNum],0)),"")</f>
        <v>St. Raphael BB 6B #2</v>
      </c>
      <c r="M2261" s="10" t="str">
        <f>IFERROR(INDEX(IF(tblTeamSch[[#This Row],[1vs2]]=1,[1]!tblSchedule[Team 2 Name],[1]!tblSchedule[Team 1 Name]),MATCH(tblTeamSch[[#This Row],[Game Num]],[1]!tblSchedule[GameNum],0)),"")</f>
        <v>St. Mary BB 6B - Blue</v>
      </c>
      <c r="N2261" s="6"/>
      <c r="O2261" s="6"/>
      <c r="P2261" s="6"/>
      <c r="Q2261" s="6">
        <f>INDEX([1]!tblSchedule[Home Game],MATCH(tblTeamSch[[#This Row],[Game Num]],[1]!tblSchedule[GameNum],0))</f>
        <v>0</v>
      </c>
      <c r="R2261" s="7" t="e">
        <f>IF(COUNTIFS(tblTeamSch[Team],tblTeamSch[[#This Row],[Team]],#REF!,1)&gt;1,"Y","")</f>
        <v>#REF!</v>
      </c>
      <c r="S2261" s="6">
        <f>INDEX([1]!tblLoc[Score],MATCH(INDEX([1]!tblOrg[Loc],MATCH(tblTeamSch[[#This Row],[Org]],[1]!tblOrg[Organization],0)),[1]!tblLoc[Loc],0))</f>
        <v>0</v>
      </c>
      <c r="T2261" s="6" t="e">
        <f>INDEX([1]!tblLoc[Score],MATCH(INDEX([1]!tblOrg[Loc],MATCH(#REF!,[1]!tblOrg[Abbr],0)),[1]!tblLoc[Loc],0))</f>
        <v>#REF!</v>
      </c>
      <c r="U2261" s="6">
        <f>IFERROR(INDEX([1]!tblLoc[Score],MATCH(INDEX([1]!tblOrg[Loc],MATCH(INDEX(FacList,MATCH(tblTeamSch[[#This Row],[Facility]],INDEX(FacList,,1),0),3),[1]!tblOrg[Org Num],0)),[1]!tblLoc[Loc],0)),"")</f>
        <v>7</v>
      </c>
      <c r="V2261" s="6">
        <f>IF(OR(tblTeamSch[[#This Row],[Court]]="",tblTeamSch[[#This Row],[Home]]&gt;0),0,IF(tblTeamSch[[#This Row],[Court]]&lt;10,0,IF(tblTeamSch[[#This Row],[Home Court]]=10,0,10)))</f>
        <v>0</v>
      </c>
      <c r="W2261" s="6" t="e">
        <f>COUNTIFS(tblTeamSch[Travel Score for Game],10,tblTeamSch[Home],0,#REF!,#REF!)</f>
        <v>#REF!</v>
      </c>
      <c r="X2261" s="6" t="str">
        <f>IFERROR(INDEX(tblTeamSch[Overall Travel Score],MATCH(tblTeamSch[[#This Row],[Opponent]],tblTeamSch[Team],0)),"")</f>
        <v/>
      </c>
      <c r="Y2261" s="6" cm="1">
        <f t="array" ref="Y2261">IF(Y2260="Num",1,IF(Y2260="","",IF(Y2260+1&gt;TotalNumRegGames*2,"",Y2260+1)))</f>
        <v>2260</v>
      </c>
    </row>
    <row r="2262" spans="1:25" ht="13.35" customHeight="1" x14ac:dyDescent="0.3">
      <c r="A2262" s="6" cm="1">
        <f t="array" ref="A2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314</v>
      </c>
      <c r="B2262" s="6" cm="1">
        <f t="array" ref="B22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62" s="6">
        <f>IFERROR(INDEX([1]!tblSchedule[Week Game Scheduled],MATCH(tblTeamSch[[#This Row],[Game Num]],[1]!tblSchedule[GameNum],0)),"")</f>
        <v>5</v>
      </c>
      <c r="D2262" s="6">
        <f>IFERROR(INDEX([1]!tblSchedule[Round],MATCH(tblTeamSch[[#This Row],[Game Num]],[1]!tblSchedule[GameNum],0)),"")</f>
        <v>3</v>
      </c>
      <c r="E2262" s="6">
        <f>IFERROR(INDEX([1]!tblSchedule[Rnd Sch],MATCH(tblTeamSch[[#This Row],[Game Num]],[1]!tblSchedule[GameNum],0)),"")</f>
        <v>3</v>
      </c>
      <c r="F2262" s="6" t="str">
        <f>IFERROR(INDEX([1]!tblSchedule[DLC],MATCH(tblTeamSch[[#This Row],[Game Num]],[1]!tblSchedule[GameNum],0)),"")</f>
        <v>6B2AA</v>
      </c>
      <c r="G2262" s="7" t="str">
        <f>IFERROR(INDEX([1]!tblSchedule[Facility],MATCH(tblTeamSch[[#This Row],[Game Num]],[1]!tblSchedule[GameNum],0)),"")</f>
        <v>St. Athanasius Hornets Nest (gym)</v>
      </c>
      <c r="H2262" s="8">
        <f>IFERROR(INDEX([1]!tblSchedule[Game Date],MATCH(tblTeamSch[[#This Row],[Game Num]],[1]!tblSchedule[GameNum],0)),"")</f>
        <v>46025</v>
      </c>
      <c r="I2262" s="9">
        <f>IFERROR(INDEX([1]!tblSchedule[Game Time],MATCH(tblTeamSch[[#This Row],[Game Num]],[1]!tblSchedule[GameNum],0)),"")</f>
        <v>0.45833333333333331</v>
      </c>
      <c r="J2262" s="10" t="str">
        <f>IFERROR(INDEX([1]!tblTeams[Organization],MATCH(tblTeamSch[[#This Row],[Team]],[1]!tblTeams[Team],0)),"")</f>
        <v>St. Raphael</v>
      </c>
      <c r="K2262" s="10" t="str">
        <f>IFERROR(INDEX([1]!tblOrg[Abbr],MATCH(tblTeamSch[[#This Row],[Org]],[1]!tblOrg[Organization],0)),"")</f>
        <v>Raph</v>
      </c>
      <c r="L2262" s="10" t="str">
        <f>IFERROR(INDEX(IF(tblTeamSch[[#This Row],[1vs2]]=1,[1]!tblSchedule[Team 1 Name],[1]!tblSchedule[Team 2 Name]),MATCH(tblTeamSch[[#This Row],[Game Num]],[1]!tblSchedule[GameNum],0)),"")</f>
        <v>St. Raphael BB 6B #2</v>
      </c>
      <c r="M2262" s="10" t="str">
        <f>IFERROR(INDEX(IF(tblTeamSch[[#This Row],[1vs2]]=1,[1]!tblSchedule[Team 2 Name],[1]!tblSchedule[Team 1 Name]),MATCH(tblTeamSch[[#This Row],[Game Num]],[1]!tblSchedule[GameNum],0)),"")</f>
        <v>St Gabriel Basketball 5/6 B Boys</v>
      </c>
      <c r="N2262" s="6"/>
      <c r="O2262" s="6"/>
      <c r="P2262" s="6"/>
      <c r="Q2262" s="6">
        <f>INDEX([1]!tblSchedule[Home Game],MATCH(tblTeamSch[[#This Row],[Game Num]],[1]!tblSchedule[GameNum],0))</f>
        <v>0</v>
      </c>
      <c r="R2262" s="7" t="e">
        <f>IF(COUNTIFS(tblTeamSch[Team],tblTeamSch[[#This Row],[Team]],#REF!,1)&gt;1,"Y","")</f>
        <v>#REF!</v>
      </c>
      <c r="S2262" s="6">
        <f>INDEX([1]!tblLoc[Score],MATCH(INDEX([1]!tblOrg[Loc],MATCH(tblTeamSch[[#This Row],[Org]],[1]!tblOrg[Organization],0)),[1]!tblLoc[Loc],0))</f>
        <v>0</v>
      </c>
      <c r="T2262" s="6" t="e">
        <f>INDEX([1]!tblLoc[Score],MATCH(INDEX([1]!tblOrg[Loc],MATCH(#REF!,[1]!tblOrg[Abbr],0)),[1]!tblLoc[Loc],0))</f>
        <v>#REF!</v>
      </c>
      <c r="U2262" s="6">
        <f>IFERROR(INDEX([1]!tblLoc[Score],MATCH(INDEX([1]!tblOrg[Loc],MATCH(INDEX(FacList,MATCH(tblTeamSch[[#This Row],[Facility]],INDEX(FacList,,1),0),3),[1]!tblOrg[Org Num],0)),[1]!tblLoc[Loc],0)),"")</f>
        <v>7</v>
      </c>
      <c r="V2262" s="6">
        <f>IF(OR(tblTeamSch[[#This Row],[Court]]="",tblTeamSch[[#This Row],[Home]]&gt;0),0,IF(tblTeamSch[[#This Row],[Court]]&lt;10,0,IF(tblTeamSch[[#This Row],[Home Court]]=10,0,10)))</f>
        <v>0</v>
      </c>
      <c r="W2262" s="6" t="e">
        <f>COUNTIFS(tblTeamSch[Travel Score for Game],10,tblTeamSch[Home],0,#REF!,#REF!)</f>
        <v>#REF!</v>
      </c>
      <c r="X2262" s="6" t="str">
        <f>IFERROR(INDEX(tblTeamSch[Overall Travel Score],MATCH(tblTeamSch[[#This Row],[Opponent]],tblTeamSch[Team],0)),"")</f>
        <v/>
      </c>
      <c r="Y2262" s="6" cm="1">
        <f t="array" ref="Y2262">IF(Y2261="Num",1,IF(Y2261="","",IF(Y2261+1&gt;TotalNumRegGames*2,"",Y2261+1)))</f>
        <v>2261</v>
      </c>
    </row>
    <row r="2263" spans="1:25" ht="13.35" customHeight="1" x14ac:dyDescent="0.3">
      <c r="A2263" s="6" cm="1">
        <f t="array" ref="A2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321</v>
      </c>
      <c r="B2263" s="6" cm="1">
        <f t="array" ref="B22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3" s="6">
        <f>IFERROR(INDEX([1]!tblSchedule[Week Game Scheduled],MATCH(tblTeamSch[[#This Row],[Game Num]],[1]!tblSchedule[GameNum],0)),"")</f>
        <v>6</v>
      </c>
      <c r="D2263" s="6">
        <f>IFERROR(INDEX([1]!tblSchedule[Round],MATCH(tblTeamSch[[#This Row],[Game Num]],[1]!tblSchedule[GameNum],0)),"")</f>
        <v>4</v>
      </c>
      <c r="E2263" s="6">
        <f>IFERROR(INDEX([1]!tblSchedule[Rnd Sch],MATCH(tblTeamSch[[#This Row],[Game Num]],[1]!tblSchedule[GameNum],0)),"")</f>
        <v>4</v>
      </c>
      <c r="F2263" s="6" t="str">
        <f>IFERROR(INDEX([1]!tblSchedule[DLC],MATCH(tblTeamSch[[#This Row],[Game Num]],[1]!tblSchedule[GameNum],0)),"")</f>
        <v>6B2AA</v>
      </c>
      <c r="G2263" s="7" t="str">
        <f>IFERROR(INDEX([1]!tblSchedule[Facility],MATCH(tblTeamSch[[#This Row],[Game Num]],[1]!tblSchedule[GameNum],0)),"")</f>
        <v>ST. RAPHAEL GYMNASIUM</v>
      </c>
      <c r="H2263" s="8">
        <f>IFERROR(INDEX([1]!tblSchedule[Game Date],MATCH(tblTeamSch[[#This Row],[Game Num]],[1]!tblSchedule[GameNum],0)),"")</f>
        <v>46032</v>
      </c>
      <c r="I2263" s="9">
        <f>IFERROR(INDEX([1]!tblSchedule[Game Time],MATCH(tblTeamSch[[#This Row],[Game Num]],[1]!tblSchedule[GameNum],0)),"")</f>
        <v>0.41666666666666669</v>
      </c>
      <c r="J2263" s="10" t="str">
        <f>IFERROR(INDEX([1]!tblTeams[Organization],MATCH(tblTeamSch[[#This Row],[Team]],[1]!tblTeams[Team],0)),"")</f>
        <v>St. Raphael</v>
      </c>
      <c r="K2263" s="10" t="str">
        <f>IFERROR(INDEX([1]!tblOrg[Abbr],MATCH(tblTeamSch[[#This Row],[Org]],[1]!tblOrg[Organization],0)),"")</f>
        <v>Raph</v>
      </c>
      <c r="L2263" s="10" t="str">
        <f>IFERROR(INDEX(IF(tblTeamSch[[#This Row],[1vs2]]=1,[1]!tblSchedule[Team 1 Name],[1]!tblSchedule[Team 2 Name]),MATCH(tblTeamSch[[#This Row],[Game Num]],[1]!tblSchedule[GameNum],0)),"")</f>
        <v>St. Raphael BB 6B #2</v>
      </c>
      <c r="M2263" s="10" t="str">
        <f>IFERROR(INDEX(IF(tblTeamSch[[#This Row],[1vs2]]=1,[1]!tblSchedule[Team 2 Name],[1]!tblSchedule[Team 1 Name]),MATCH(tblTeamSch[[#This Row],[Game Num]],[1]!tblSchedule[GameNum],0)),"")</f>
        <v>Holy Trinity BB 5/6B #2</v>
      </c>
      <c r="N2263" s="6"/>
      <c r="O2263" s="6"/>
      <c r="P2263" s="6"/>
      <c r="Q2263" s="6">
        <f>INDEX([1]!tblSchedule[Home Game],MATCH(tblTeamSch[[#This Row],[Game Num]],[1]!tblSchedule[GameNum],0))</f>
        <v>1</v>
      </c>
      <c r="R2263" s="7" t="e">
        <f>IF(COUNTIFS(tblTeamSch[Team],tblTeamSch[[#This Row],[Team]],#REF!,1)&gt;1,"Y","")</f>
        <v>#REF!</v>
      </c>
      <c r="S2263" s="6">
        <f>INDEX([1]!tblLoc[Score],MATCH(INDEX([1]!tblOrg[Loc],MATCH(tblTeamSch[[#This Row],[Org]],[1]!tblOrg[Organization],0)),[1]!tblLoc[Loc],0))</f>
        <v>0</v>
      </c>
      <c r="T2263" s="6" t="e">
        <f>INDEX([1]!tblLoc[Score],MATCH(INDEX([1]!tblOrg[Loc],MATCH(#REF!,[1]!tblOrg[Abbr],0)),[1]!tblLoc[Loc],0))</f>
        <v>#REF!</v>
      </c>
      <c r="U2263" s="6">
        <f>IFERROR(INDEX([1]!tblLoc[Score],MATCH(INDEX([1]!tblOrg[Loc],MATCH(INDEX(FacList,MATCH(tblTeamSch[[#This Row],[Facility]],INDEX(FacList,,1),0),3),[1]!tblOrg[Org Num],0)),[1]!tblLoc[Loc],0)),"")</f>
        <v>0</v>
      </c>
      <c r="V2263" s="6">
        <f>IF(OR(tblTeamSch[[#This Row],[Court]]="",tblTeamSch[[#This Row],[Home]]&gt;0),0,IF(tblTeamSch[[#This Row],[Court]]&lt;10,0,IF(tblTeamSch[[#This Row],[Home Court]]=10,0,10)))</f>
        <v>0</v>
      </c>
      <c r="W2263" s="6" t="e">
        <f>COUNTIFS(tblTeamSch[Travel Score for Game],10,tblTeamSch[Home],0,#REF!,#REF!)</f>
        <v>#REF!</v>
      </c>
      <c r="X2263" s="6" t="str">
        <f>IFERROR(INDEX(tblTeamSch[Overall Travel Score],MATCH(tblTeamSch[[#This Row],[Opponent]],tblTeamSch[Team],0)),"")</f>
        <v/>
      </c>
      <c r="Y2263" s="6" cm="1">
        <f t="array" ref="Y2263">IF(Y2262="Num",1,IF(Y2262="","",IF(Y2262+1&gt;TotalNumRegGames*2,"",Y2262+1)))</f>
        <v>2262</v>
      </c>
    </row>
    <row r="2264" spans="1:25" ht="13.35" customHeight="1" x14ac:dyDescent="0.3">
      <c r="A2264" s="6" cm="1">
        <f t="array" ref="A2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326</v>
      </c>
      <c r="B2264" s="6" cm="1">
        <f t="array" ref="B22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4" s="6">
        <f>IFERROR(INDEX([1]!tblSchedule[Week Game Scheduled],MATCH(tblTeamSch[[#This Row],[Game Num]],[1]!tblSchedule[GameNum],0)),"")</f>
        <v>7</v>
      </c>
      <c r="D2264" s="6">
        <f>IFERROR(INDEX([1]!tblSchedule[Round],MATCH(tblTeamSch[[#This Row],[Game Num]],[1]!tblSchedule[GameNum],0)),"")</f>
        <v>5</v>
      </c>
      <c r="E2264" s="6">
        <f>IFERROR(INDEX([1]!tblSchedule[Rnd Sch],MATCH(tblTeamSch[[#This Row],[Game Num]],[1]!tblSchedule[GameNum],0)),"")</f>
        <v>5</v>
      </c>
      <c r="F2264" s="6" t="str">
        <f>IFERROR(INDEX([1]!tblSchedule[DLC],MATCH(tblTeamSch[[#This Row],[Game Num]],[1]!tblSchedule[GameNum],0)),"")</f>
        <v>6B2AA</v>
      </c>
      <c r="G2264" s="7" t="str">
        <f>IFERROR(INDEX([1]!tblSchedule[Facility],MATCH(tblTeamSch[[#This Row],[Game Num]],[1]!tblSchedule[GameNum],0)),"")</f>
        <v>Saint Andrew Academy Gym</v>
      </c>
      <c r="H2264" s="8">
        <f>IFERROR(INDEX([1]!tblSchedule[Game Date],MATCH(tblTeamSch[[#This Row],[Game Num]],[1]!tblSchedule[GameNum],0)),"")</f>
        <v>46039</v>
      </c>
      <c r="I2264" s="9">
        <f>IFERROR(INDEX([1]!tblSchedule[Game Time],MATCH(tblTeamSch[[#This Row],[Game Num]],[1]!tblSchedule[GameNum],0)),"")</f>
        <v>0.41666666666666669</v>
      </c>
      <c r="J2264" s="10" t="str">
        <f>IFERROR(INDEX([1]!tblTeams[Organization],MATCH(tblTeamSch[[#This Row],[Team]],[1]!tblTeams[Team],0)),"")</f>
        <v>St. Raphael</v>
      </c>
      <c r="K2264" s="10" t="str">
        <f>IFERROR(INDEX([1]!tblOrg[Abbr],MATCH(tblTeamSch[[#This Row],[Org]],[1]!tblOrg[Organization],0)),"")</f>
        <v>Raph</v>
      </c>
      <c r="L2264" s="10" t="str">
        <f>IFERROR(INDEX(IF(tblTeamSch[[#This Row],[1vs2]]=1,[1]!tblSchedule[Team 1 Name],[1]!tblSchedule[Team 2 Name]),MATCH(tblTeamSch[[#This Row],[Game Num]],[1]!tblSchedule[GameNum],0)),"")</f>
        <v>St. Raphael BB 6B #2</v>
      </c>
      <c r="M2264" s="10" t="str">
        <f>IFERROR(INDEX(IF(tblTeamSch[[#This Row],[1vs2]]=1,[1]!tblSchedule[Team 2 Name],[1]!tblSchedule[Team 1 Name]),MATCH(tblTeamSch[[#This Row],[Game Num]],[1]!tblSchedule[GameNum],0)),"")</f>
        <v>St Albert BB 6B #2</v>
      </c>
      <c r="N2264" s="6"/>
      <c r="O2264" s="6"/>
      <c r="P2264" s="6"/>
      <c r="Q2264" s="6">
        <f>INDEX([1]!tblSchedule[Home Game],MATCH(tblTeamSch[[#This Row],[Game Num]],[1]!tblSchedule[GameNum],0))</f>
        <v>0</v>
      </c>
      <c r="R2264" s="7" t="e">
        <f>IF(COUNTIFS(tblTeamSch[Team],tblTeamSch[[#This Row],[Team]],#REF!,1)&gt;1,"Y","")</f>
        <v>#REF!</v>
      </c>
      <c r="S2264" s="6">
        <f>INDEX([1]!tblLoc[Score],MATCH(INDEX([1]!tblOrg[Loc],MATCH(tblTeamSch[[#This Row],[Org]],[1]!tblOrg[Organization],0)),[1]!tblLoc[Loc],0))</f>
        <v>0</v>
      </c>
      <c r="T2264" s="6" t="e">
        <f>INDEX([1]!tblLoc[Score],MATCH(INDEX([1]!tblOrg[Loc],MATCH(#REF!,[1]!tblOrg[Abbr],0)),[1]!tblLoc[Loc],0))</f>
        <v>#REF!</v>
      </c>
      <c r="U2264" s="6">
        <f>IFERROR(INDEX([1]!tblLoc[Score],MATCH(INDEX([1]!tblOrg[Loc],MATCH(INDEX(FacList,MATCH(tblTeamSch[[#This Row],[Facility]],INDEX(FacList,,1),0),3),[1]!tblOrg[Org Num],0)),[1]!tblLoc[Loc],0)),"")</f>
        <v>10</v>
      </c>
      <c r="V2264" s="6">
        <f>IF(OR(tblTeamSch[[#This Row],[Court]]="",tblTeamSch[[#This Row],[Home]]&gt;0),0,IF(tblTeamSch[[#This Row],[Court]]&lt;10,0,IF(tblTeamSch[[#This Row],[Home Court]]=10,0,10)))</f>
        <v>10</v>
      </c>
      <c r="W2264" s="6" t="e">
        <f>COUNTIFS(tblTeamSch[Travel Score for Game],10,tblTeamSch[Home],0,#REF!,#REF!)</f>
        <v>#REF!</v>
      </c>
      <c r="X2264" s="6" t="str">
        <f>IFERROR(INDEX(tblTeamSch[Overall Travel Score],MATCH(tblTeamSch[[#This Row],[Opponent]],tblTeamSch[Team],0)),"")</f>
        <v/>
      </c>
      <c r="Y2264" s="6" cm="1">
        <f t="array" ref="Y2264">IF(Y2263="Num",1,IF(Y2263="","",IF(Y2263+1&gt;TotalNumRegGames*2,"",Y2263+1)))</f>
        <v>2263</v>
      </c>
    </row>
    <row r="2265" spans="1:25" ht="13.35" customHeight="1" x14ac:dyDescent="0.3">
      <c r="A2265" s="6" cm="1">
        <f t="array" ref="A2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331</v>
      </c>
      <c r="B2265" s="6" cm="1">
        <f t="array" ref="B22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5" s="6">
        <f>IFERROR(INDEX([1]!tblSchedule[Week Game Scheduled],MATCH(tblTeamSch[[#This Row],[Game Num]],[1]!tblSchedule[GameNum],0)),"")</f>
        <v>8</v>
      </c>
      <c r="D2265" s="6">
        <f>IFERROR(INDEX([1]!tblSchedule[Round],MATCH(tblTeamSch[[#This Row],[Game Num]],[1]!tblSchedule[GameNum],0)),"")</f>
        <v>6</v>
      </c>
      <c r="E2265" s="6">
        <f>IFERROR(INDEX([1]!tblSchedule[Rnd Sch],MATCH(tblTeamSch[[#This Row],[Game Num]],[1]!tblSchedule[GameNum],0)),"")</f>
        <v>6</v>
      </c>
      <c r="F2265" s="6" t="str">
        <f>IFERROR(INDEX([1]!tblSchedule[DLC],MATCH(tblTeamSch[[#This Row],[Game Num]],[1]!tblSchedule[GameNum],0)),"")</f>
        <v>6B2AA</v>
      </c>
      <c r="G2265" s="7" t="str">
        <f>IFERROR(INDEX([1]!tblSchedule[Facility],MATCH(tblTeamSch[[#This Row],[Game Num]],[1]!tblSchedule[GameNum],0)),"")</f>
        <v>ST. RAPHAEL GYMNASIUM</v>
      </c>
      <c r="H2265" s="8">
        <f>IFERROR(INDEX([1]!tblSchedule[Game Date],MATCH(tblTeamSch[[#This Row],[Game Num]],[1]!tblSchedule[GameNum],0)),"")</f>
        <v>46046</v>
      </c>
      <c r="I2265" s="9">
        <f>IFERROR(INDEX([1]!tblSchedule[Game Time],MATCH(tblTeamSch[[#This Row],[Game Num]],[1]!tblSchedule[GameNum],0)),"")</f>
        <v>0.375</v>
      </c>
      <c r="J2265" s="10" t="str">
        <f>IFERROR(INDEX([1]!tblTeams[Organization],MATCH(tblTeamSch[[#This Row],[Team]],[1]!tblTeams[Team],0)),"")</f>
        <v>St. Raphael</v>
      </c>
      <c r="K2265" s="10" t="str">
        <f>IFERROR(INDEX([1]!tblOrg[Abbr],MATCH(tblTeamSch[[#This Row],[Org]],[1]!tblOrg[Organization],0)),"")</f>
        <v>Raph</v>
      </c>
      <c r="L2265" s="10" t="str">
        <f>IFERROR(INDEX(IF(tblTeamSch[[#This Row],[1vs2]]=1,[1]!tblSchedule[Team 1 Name],[1]!tblSchedule[Team 2 Name]),MATCH(tblTeamSch[[#This Row],[Game Num]],[1]!tblSchedule[GameNum],0)),"")</f>
        <v>St. Raphael BB 6B #2</v>
      </c>
      <c r="M2265" s="10" t="str">
        <f>IFERROR(INDEX(IF(tblTeamSch[[#This Row],[1vs2]]=1,[1]!tblSchedule[Team 2 Name],[1]!tblSchedule[Team 1 Name]),MATCH(tblTeamSch[[#This Row],[Game Num]],[1]!tblSchedule[GameNum],0)),"")</f>
        <v>St. Margaret Mary BB 6B#2</v>
      </c>
      <c r="N2265" s="6"/>
      <c r="O2265" s="6"/>
      <c r="P2265" s="6"/>
      <c r="Q2265" s="6">
        <f>INDEX([1]!tblSchedule[Home Game],MATCH(tblTeamSch[[#This Row],[Game Num]],[1]!tblSchedule[GameNum],0))</f>
        <v>1</v>
      </c>
      <c r="R2265" s="7" t="e">
        <f>IF(COUNTIFS(tblTeamSch[Team],tblTeamSch[[#This Row],[Team]],#REF!,1)&gt;1,"Y","")</f>
        <v>#REF!</v>
      </c>
      <c r="S2265" s="6">
        <f>INDEX([1]!tblLoc[Score],MATCH(INDEX([1]!tblOrg[Loc],MATCH(tblTeamSch[[#This Row],[Org]],[1]!tblOrg[Organization],0)),[1]!tblLoc[Loc],0))</f>
        <v>0</v>
      </c>
      <c r="T2265" s="6" t="e">
        <f>INDEX([1]!tblLoc[Score],MATCH(INDEX([1]!tblOrg[Loc],MATCH(#REF!,[1]!tblOrg[Abbr],0)),[1]!tblLoc[Loc],0))</f>
        <v>#REF!</v>
      </c>
      <c r="U2265" s="6">
        <f>IFERROR(INDEX([1]!tblLoc[Score],MATCH(INDEX([1]!tblOrg[Loc],MATCH(INDEX(FacList,MATCH(tblTeamSch[[#This Row],[Facility]],INDEX(FacList,,1),0),3),[1]!tblOrg[Org Num],0)),[1]!tblLoc[Loc],0)),"")</f>
        <v>0</v>
      </c>
      <c r="V2265" s="6">
        <f>IF(OR(tblTeamSch[[#This Row],[Court]]="",tblTeamSch[[#This Row],[Home]]&gt;0),0,IF(tblTeamSch[[#This Row],[Court]]&lt;10,0,IF(tblTeamSch[[#This Row],[Home Court]]=10,0,10)))</f>
        <v>0</v>
      </c>
      <c r="W2265" s="6" t="e">
        <f>COUNTIFS(tblTeamSch[Travel Score for Game],10,tblTeamSch[Home],0,#REF!,#REF!)</f>
        <v>#REF!</v>
      </c>
      <c r="X2265" s="6" t="str">
        <f>IFERROR(INDEX(tblTeamSch[Overall Travel Score],MATCH(tblTeamSch[[#This Row],[Opponent]],tblTeamSch[Team],0)),"")</f>
        <v/>
      </c>
      <c r="Y2265" s="6" cm="1">
        <f t="array" ref="Y2265">IF(Y2264="Num",1,IF(Y2264="","",IF(Y2264+1&gt;TotalNumRegGames*2,"",Y2264+1)))</f>
        <v>2264</v>
      </c>
    </row>
    <row r="2266" spans="1:25" ht="13.35" customHeight="1" x14ac:dyDescent="0.3">
      <c r="A2266" s="6" cm="1">
        <f t="array" ref="A2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335</v>
      </c>
      <c r="B2266" s="6" cm="1">
        <f t="array" ref="B22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6" s="6">
        <f>IFERROR(INDEX([1]!tblSchedule[Week Game Scheduled],MATCH(tblTeamSch[[#This Row],[Game Num]],[1]!tblSchedule[GameNum],0)),"")</f>
        <v>9</v>
      </c>
      <c r="D2266" s="6">
        <f>IFERROR(INDEX([1]!tblSchedule[Round],MATCH(tblTeamSch[[#This Row],[Game Num]],[1]!tblSchedule[GameNum],0)),"")</f>
        <v>7</v>
      </c>
      <c r="E2266" s="6">
        <f>IFERROR(INDEX([1]!tblSchedule[Rnd Sch],MATCH(tblTeamSch[[#This Row],[Game Num]],[1]!tblSchedule[GameNum],0)),"")</f>
        <v>7</v>
      </c>
      <c r="F2266" s="6" t="str">
        <f>IFERROR(INDEX([1]!tblSchedule[DLC],MATCH(tblTeamSch[[#This Row],[Game Num]],[1]!tblSchedule[GameNum],0)),"")</f>
        <v>6B2AA</v>
      </c>
      <c r="G2266" s="7" t="str">
        <f>IFERROR(INDEX([1]!tblSchedule[Facility],MATCH(tblTeamSch[[#This Row],[Game Num]],[1]!tblSchedule[GameNum],0)),"")</f>
        <v>St Lawrence</v>
      </c>
      <c r="H2266" s="8">
        <f>IFERROR(INDEX([1]!tblSchedule[Game Date],MATCH(tblTeamSch[[#This Row],[Game Num]],[1]!tblSchedule[GameNum],0)),"")</f>
        <v>46053</v>
      </c>
      <c r="I2266" s="9">
        <f>IFERROR(INDEX([1]!tblSchedule[Game Time],MATCH(tblTeamSch[[#This Row],[Game Num]],[1]!tblSchedule[GameNum],0)),"")</f>
        <v>0.375</v>
      </c>
      <c r="J2266" s="10" t="str">
        <f>IFERROR(INDEX([1]!tblTeams[Organization],MATCH(tblTeamSch[[#This Row],[Team]],[1]!tblTeams[Team],0)),"")</f>
        <v>St. Raphael</v>
      </c>
      <c r="K2266" s="10" t="str">
        <f>IFERROR(INDEX([1]!tblOrg[Abbr],MATCH(tblTeamSch[[#This Row],[Org]],[1]!tblOrg[Organization],0)),"")</f>
        <v>Raph</v>
      </c>
      <c r="L2266" s="10" t="str">
        <f>IFERROR(INDEX(IF(tblTeamSch[[#This Row],[1vs2]]=1,[1]!tblSchedule[Team 1 Name],[1]!tblSchedule[Team 2 Name]),MATCH(tblTeamSch[[#This Row],[Game Num]],[1]!tblSchedule[GameNum],0)),"")</f>
        <v>St. Raphael BB 6B #2</v>
      </c>
      <c r="M2266" s="10" t="str">
        <f>IFERROR(INDEX(IF(tblTeamSch[[#This Row],[1vs2]]=1,[1]!tblSchedule[Team 2 Name],[1]!tblSchedule[Team 1 Name]),MATCH(tblTeamSch[[#This Row],[Game Num]],[1]!tblSchedule[GameNum],0)),"")</f>
        <v>Notre Dame Academy BB 5/6 Boys #2</v>
      </c>
      <c r="N2266" s="6"/>
      <c r="O2266" s="6"/>
      <c r="P2266" s="6"/>
      <c r="Q2266" s="6">
        <f>INDEX([1]!tblSchedule[Home Game],MATCH(tblTeamSch[[#This Row],[Game Num]],[1]!tblSchedule[GameNum],0))</f>
        <v>1</v>
      </c>
      <c r="R2266" s="7" t="e">
        <f>IF(COUNTIFS(tblTeamSch[Team],tblTeamSch[[#This Row],[Team]],#REF!,1)&gt;1,"Y","")</f>
        <v>#REF!</v>
      </c>
      <c r="S2266" s="6">
        <f>INDEX([1]!tblLoc[Score],MATCH(INDEX([1]!tblOrg[Loc],MATCH(tblTeamSch[[#This Row],[Org]],[1]!tblOrg[Organization],0)),[1]!tblLoc[Loc],0))</f>
        <v>0</v>
      </c>
      <c r="T2266" s="6" t="e">
        <f>INDEX([1]!tblLoc[Score],MATCH(INDEX([1]!tblOrg[Loc],MATCH(#REF!,[1]!tblOrg[Abbr],0)),[1]!tblLoc[Loc],0))</f>
        <v>#REF!</v>
      </c>
      <c r="U2266" s="6">
        <f>IFERROR(INDEX([1]!tblLoc[Score],MATCH(INDEX([1]!tblOrg[Loc],MATCH(INDEX(FacList,MATCH(tblTeamSch[[#This Row],[Facility]],INDEX(FacList,,1),0),3),[1]!tblOrg[Org Num],0)),[1]!tblLoc[Loc],0)),"")</f>
        <v>10</v>
      </c>
      <c r="V2266" s="6">
        <f>IF(OR(tblTeamSch[[#This Row],[Court]]="",tblTeamSch[[#This Row],[Home]]&gt;0),0,IF(tblTeamSch[[#This Row],[Court]]&lt;10,0,IF(tblTeamSch[[#This Row],[Home Court]]=10,0,10)))</f>
        <v>0</v>
      </c>
      <c r="W2266" s="6" t="e">
        <f>COUNTIFS(tblTeamSch[Travel Score for Game],10,tblTeamSch[Home],0,#REF!,#REF!)</f>
        <v>#REF!</v>
      </c>
      <c r="X2266" s="6" t="str">
        <f>IFERROR(INDEX(tblTeamSch[Overall Travel Score],MATCH(tblTeamSch[[#This Row],[Opponent]],tblTeamSch[Team],0)),"")</f>
        <v/>
      </c>
      <c r="Y2266" s="6" cm="1">
        <f t="array" ref="Y2266">IF(Y2265="Num",1,IF(Y2265="","",IF(Y2265+1&gt;TotalNumRegGames*2,"",Y2265+1)))</f>
        <v>2265</v>
      </c>
    </row>
    <row r="2267" spans="1:25" ht="13.35" customHeight="1" x14ac:dyDescent="0.3">
      <c r="A2267" s="6" cm="1">
        <f t="array" ref="A2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375</v>
      </c>
      <c r="B2267" s="6" cm="1">
        <f t="array" ref="B22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67" s="6">
        <f>IFERROR(INDEX([1]!tblSchedule[Week Game Scheduled],MATCH(tblTeamSch[[#This Row],[Game Num]],[1]!tblSchedule[GameNum],0)),"")</f>
        <v>50</v>
      </c>
      <c r="D2267" s="6">
        <f>IFERROR(INDEX([1]!tblSchedule[Round],MATCH(tblTeamSch[[#This Row],[Game Num]],[1]!tblSchedule[GameNum],0)),"")</f>
        <v>1</v>
      </c>
      <c r="E2267" s="6">
        <f>IFERROR(INDEX([1]!tblSchedule[Rnd Sch],MATCH(tblTeamSch[[#This Row],[Game Num]],[1]!tblSchedule[GameNum],0)),"")</f>
        <v>1</v>
      </c>
      <c r="F2267" s="6" t="str">
        <f>IFERROR(INDEX([1]!tblSchedule[DLC],MATCH(tblTeamSch[[#This Row],[Game Num]],[1]!tblSchedule[GameNum],0)),"")</f>
        <v>6B3</v>
      </c>
      <c r="G2267" s="7" t="str">
        <f>IFERROR(INDEX([1]!tblSchedule[Facility],MATCH(tblTeamSch[[#This Row],[Game Num]],[1]!tblSchedule[GameNum],0)),"")</f>
        <v>St. John Paul II Community Center (Gym)</v>
      </c>
      <c r="H2267" s="8">
        <f>IFERROR(INDEX([1]!tblSchedule[Game Date],MATCH(tblTeamSch[[#This Row],[Game Num]],[1]!tblSchedule[GameNum],0)),"")</f>
        <v>45998</v>
      </c>
      <c r="I2267" s="9">
        <f>IFERROR(INDEX([1]!tblSchedule[Game Time],MATCH(tblTeamSch[[#This Row],[Game Num]],[1]!tblSchedule[GameNum],0)),"")</f>
        <v>0.54166666666666663</v>
      </c>
      <c r="J2267" s="10" t="str">
        <f>IFERROR(INDEX([1]!tblTeams[Organization],MATCH(tblTeamSch[[#This Row],[Team]],[1]!tblTeams[Team],0)),"")</f>
        <v>St. Raphael</v>
      </c>
      <c r="K2267" s="10" t="str">
        <f>IFERROR(INDEX([1]!tblOrg[Abbr],MATCH(tblTeamSch[[#This Row],[Org]],[1]!tblOrg[Organization],0)),"")</f>
        <v>Raph</v>
      </c>
      <c r="L2267" s="10" t="str">
        <f>IFERROR(INDEX(IF(tblTeamSch[[#This Row],[1vs2]]=1,[1]!tblSchedule[Team 1 Name],[1]!tblSchedule[Team 2 Name]),MATCH(tblTeamSch[[#This Row],[Game Num]],[1]!tblSchedule[GameNum],0)),"")</f>
        <v>St. Raphael BB 6B #3</v>
      </c>
      <c r="M2267" s="10" t="str">
        <f>IFERROR(INDEX(IF(tblTeamSch[[#This Row],[1vs2]]=1,[1]!tblSchedule[Team 2 Name],[1]!tblSchedule[Team 1 Name]),MATCH(tblTeamSch[[#This Row],[Game Num]],[1]!tblSchedule[GameNum],0)),"")</f>
        <v>St. Albert BB 6B #3 Gold</v>
      </c>
      <c r="N2267" s="6"/>
      <c r="O2267" s="6"/>
      <c r="P2267" s="6"/>
      <c r="Q2267" s="6">
        <f>INDEX([1]!tblSchedule[Home Game],MATCH(tblTeamSch[[#This Row],[Game Num]],[1]!tblSchedule[GameNum],0))</f>
        <v>0</v>
      </c>
      <c r="R2267" s="7" t="e">
        <f>IF(COUNTIFS(tblTeamSch[Team],tblTeamSch[[#This Row],[Team]],#REF!,1)&gt;1,"Y","")</f>
        <v>#REF!</v>
      </c>
      <c r="S2267" s="6">
        <f>INDEX([1]!tblLoc[Score],MATCH(INDEX([1]!tblOrg[Loc],MATCH(tblTeamSch[[#This Row],[Org]],[1]!tblOrg[Organization],0)),[1]!tblLoc[Loc],0))</f>
        <v>0</v>
      </c>
      <c r="T2267" s="6" t="e">
        <f>INDEX([1]!tblLoc[Score],MATCH(INDEX([1]!tblOrg[Loc],MATCH(#REF!,[1]!tblOrg[Abbr],0)),[1]!tblLoc[Loc],0))</f>
        <v>#REF!</v>
      </c>
      <c r="U2267" s="6">
        <f>IFERROR(INDEX([1]!tblLoc[Score],MATCH(INDEX([1]!tblOrg[Loc],MATCH(INDEX(FacList,MATCH(tblTeamSch[[#This Row],[Facility]],INDEX(FacList,,1),0),3),[1]!tblOrg[Org Num],0)),[1]!tblLoc[Loc],0)),"")</f>
        <v>0</v>
      </c>
      <c r="V2267" s="6">
        <f>IF(OR(tblTeamSch[[#This Row],[Court]]="",tblTeamSch[[#This Row],[Home]]&gt;0),0,IF(tblTeamSch[[#This Row],[Court]]&lt;10,0,IF(tblTeamSch[[#This Row],[Home Court]]=10,0,10)))</f>
        <v>0</v>
      </c>
      <c r="W2267" s="6" t="e">
        <f>COUNTIFS(tblTeamSch[Travel Score for Game],10,tblTeamSch[Home],0,#REF!,#REF!)</f>
        <v>#REF!</v>
      </c>
      <c r="X2267" s="6" t="str">
        <f>IFERROR(INDEX(tblTeamSch[Overall Travel Score],MATCH(tblTeamSch[[#This Row],[Opponent]],tblTeamSch[Team],0)),"")</f>
        <v/>
      </c>
      <c r="Y2267" s="6" cm="1">
        <f t="array" ref="Y2267">IF(Y2266="Num",1,IF(Y2266="","",IF(Y2266+1&gt;TotalNumRegGames*2,"",Y2266+1)))</f>
        <v>2266</v>
      </c>
    </row>
    <row r="2268" spans="1:25" ht="13.35" customHeight="1" x14ac:dyDescent="0.3">
      <c r="A2268" s="6" cm="1">
        <f t="array" ref="A2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387</v>
      </c>
      <c r="B2268" s="6" cm="1">
        <f t="array" ref="B22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68" s="6">
        <f>IFERROR(INDEX([1]!tblSchedule[Week Game Scheduled],MATCH(tblTeamSch[[#This Row],[Game Num]],[1]!tblSchedule[GameNum],0)),"")</f>
        <v>50</v>
      </c>
      <c r="D2268" s="6">
        <f>IFERROR(INDEX([1]!tblSchedule[Round],MATCH(tblTeamSch[[#This Row],[Game Num]],[1]!tblSchedule[GameNum],0)),"")</f>
        <v>2</v>
      </c>
      <c r="E2268" s="6">
        <f>IFERROR(INDEX([1]!tblSchedule[Rnd Sch],MATCH(tblTeamSch[[#This Row],[Game Num]],[1]!tblSchedule[GameNum],0)),"")</f>
        <v>2</v>
      </c>
      <c r="F2268" s="6" t="str">
        <f>IFERROR(INDEX([1]!tblSchedule[DLC],MATCH(tblTeamSch[[#This Row],[Game Num]],[1]!tblSchedule[GameNum],0)),"")</f>
        <v>6B3</v>
      </c>
      <c r="G2268" s="7" t="str">
        <f>IFERROR(INDEX([1]!tblSchedule[Facility],MATCH(tblTeamSch[[#This Row],[Game Num]],[1]!tblSchedule[GameNum],0)),"")</f>
        <v>Saint Andrew Academy Gym</v>
      </c>
      <c r="H2268" s="8">
        <f>IFERROR(INDEX([1]!tblSchedule[Game Date],MATCH(tblTeamSch[[#This Row],[Game Num]],[1]!tblSchedule[GameNum],0)),"")</f>
        <v>46004</v>
      </c>
      <c r="I2268" s="9">
        <f>IFERROR(INDEX([1]!tblSchedule[Game Time],MATCH(tblTeamSch[[#This Row],[Game Num]],[1]!tblSchedule[GameNum],0)),"")</f>
        <v>0.45833333333333331</v>
      </c>
      <c r="J2268" s="10" t="str">
        <f>IFERROR(INDEX([1]!tblTeams[Organization],MATCH(tblTeamSch[[#This Row],[Team]],[1]!tblTeams[Team],0)),"")</f>
        <v>St. Raphael</v>
      </c>
      <c r="K2268" s="10" t="str">
        <f>IFERROR(INDEX([1]!tblOrg[Abbr],MATCH(tblTeamSch[[#This Row],[Org]],[1]!tblOrg[Organization],0)),"")</f>
        <v>Raph</v>
      </c>
      <c r="L2268" s="10" t="str">
        <f>IFERROR(INDEX(IF(tblTeamSch[[#This Row],[1vs2]]=1,[1]!tblSchedule[Team 1 Name],[1]!tblSchedule[Team 2 Name]),MATCH(tblTeamSch[[#This Row],[Game Num]],[1]!tblSchedule[GameNum],0)),"")</f>
        <v>St. Raphael BB 6B #3</v>
      </c>
      <c r="M2268" s="10" t="str">
        <f>IFERROR(INDEX(IF(tblTeamSch[[#This Row],[1vs2]]=1,[1]!tblSchedule[Team 2 Name],[1]!tblSchedule[Team 1 Name]),MATCH(tblTeamSch[[#This Row],[Game Num]],[1]!tblSchedule[GameNum],0)),"")</f>
        <v>Holy Trinity BB 5/6B #3 Orange</v>
      </c>
      <c r="N2268" s="6"/>
      <c r="O2268" s="6"/>
      <c r="P2268" s="6"/>
      <c r="Q2268" s="6">
        <f>INDEX([1]!tblSchedule[Home Game],MATCH(tblTeamSch[[#This Row],[Game Num]],[1]!tblSchedule[GameNum],0))</f>
        <v>0</v>
      </c>
      <c r="R2268" s="7" t="e">
        <f>IF(COUNTIFS(tblTeamSch[Team],tblTeamSch[[#This Row],[Team]],#REF!,1)&gt;1,"Y","")</f>
        <v>#REF!</v>
      </c>
      <c r="S2268" s="6">
        <f>INDEX([1]!tblLoc[Score],MATCH(INDEX([1]!tblOrg[Loc],MATCH(tblTeamSch[[#This Row],[Org]],[1]!tblOrg[Organization],0)),[1]!tblLoc[Loc],0))</f>
        <v>0</v>
      </c>
      <c r="T2268" s="6" t="e">
        <f>INDEX([1]!tblLoc[Score],MATCH(INDEX([1]!tblOrg[Loc],MATCH(#REF!,[1]!tblOrg[Abbr],0)),[1]!tblLoc[Loc],0))</f>
        <v>#REF!</v>
      </c>
      <c r="U2268" s="6">
        <f>IFERROR(INDEX([1]!tblLoc[Score],MATCH(INDEX([1]!tblOrg[Loc],MATCH(INDEX(FacList,MATCH(tblTeamSch[[#This Row],[Facility]],INDEX(FacList,,1),0),3),[1]!tblOrg[Org Num],0)),[1]!tblLoc[Loc],0)),"")</f>
        <v>10</v>
      </c>
      <c r="V2268" s="6">
        <f>IF(OR(tblTeamSch[[#This Row],[Court]]="",tblTeamSch[[#This Row],[Home]]&gt;0),0,IF(tblTeamSch[[#This Row],[Court]]&lt;10,0,IF(tblTeamSch[[#This Row],[Home Court]]=10,0,10)))</f>
        <v>10</v>
      </c>
      <c r="W2268" s="6" t="e">
        <f>COUNTIFS(tblTeamSch[Travel Score for Game],10,tblTeamSch[Home],0,#REF!,#REF!)</f>
        <v>#REF!</v>
      </c>
      <c r="X2268" s="6" t="str">
        <f>IFERROR(INDEX(tblTeamSch[Overall Travel Score],MATCH(tblTeamSch[[#This Row],[Opponent]],tblTeamSch[Team],0)),"")</f>
        <v/>
      </c>
      <c r="Y2268" s="6" cm="1">
        <f t="array" ref="Y2268">IF(Y2267="Num",1,IF(Y2267="","",IF(Y2267+1&gt;TotalNumRegGames*2,"",Y2267+1)))</f>
        <v>2267</v>
      </c>
    </row>
    <row r="2269" spans="1:25" ht="13.35" customHeight="1" x14ac:dyDescent="0.3">
      <c r="A2269" s="6" cm="1">
        <f t="array" ref="A2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398</v>
      </c>
      <c r="B2269" s="6" cm="1">
        <f t="array" ref="B22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69" s="6">
        <f>IFERROR(INDEX([1]!tblSchedule[Week Game Scheduled],MATCH(tblTeamSch[[#This Row],[Game Num]],[1]!tblSchedule[GameNum],0)),"")</f>
        <v>6</v>
      </c>
      <c r="D2269" s="6">
        <f>IFERROR(INDEX([1]!tblSchedule[Round],MATCH(tblTeamSch[[#This Row],[Game Num]],[1]!tblSchedule[GameNum],0)),"")</f>
        <v>3</v>
      </c>
      <c r="E2269" s="6">
        <f>IFERROR(INDEX([1]!tblSchedule[Rnd Sch],MATCH(tblTeamSch[[#This Row],[Game Num]],[1]!tblSchedule[GameNum],0)),"")</f>
        <v>3</v>
      </c>
      <c r="F2269" s="6" t="str">
        <f>IFERROR(INDEX([1]!tblSchedule[DLC],MATCH(tblTeamSch[[#This Row],[Game Num]],[1]!tblSchedule[GameNum],0)),"")</f>
        <v>6B3</v>
      </c>
      <c r="G2269" s="7" t="str">
        <f>IFERROR(INDEX([1]!tblSchedule[Facility],MATCH(tblTeamSch[[#This Row],[Game Num]],[1]!tblSchedule[GameNum],0)),"")</f>
        <v>St. John Paul II Community Center (Gym)</v>
      </c>
      <c r="H2269" s="8">
        <f>IFERROR(INDEX([1]!tblSchedule[Game Date],MATCH(tblTeamSch[[#This Row],[Game Num]],[1]!tblSchedule[GameNum],0)),"")</f>
        <v>46026</v>
      </c>
      <c r="I2269" s="9">
        <f>IFERROR(INDEX([1]!tblSchedule[Game Time],MATCH(tblTeamSch[[#This Row],[Game Num]],[1]!tblSchedule[GameNum],0)),"")</f>
        <v>0.66666666666666663</v>
      </c>
      <c r="J2269" s="10" t="str">
        <f>IFERROR(INDEX([1]!tblTeams[Organization],MATCH(tblTeamSch[[#This Row],[Team]],[1]!tblTeams[Team],0)),"")</f>
        <v>St. Raphael</v>
      </c>
      <c r="K2269" s="10" t="str">
        <f>IFERROR(INDEX([1]!tblOrg[Abbr],MATCH(tblTeamSch[[#This Row],[Org]],[1]!tblOrg[Organization],0)),"")</f>
        <v>Raph</v>
      </c>
      <c r="L2269" s="10" t="str">
        <f>IFERROR(INDEX(IF(tblTeamSch[[#This Row],[1vs2]]=1,[1]!tblSchedule[Team 1 Name],[1]!tblSchedule[Team 2 Name]),MATCH(tblTeamSch[[#This Row],[Game Num]],[1]!tblSchedule[GameNum],0)),"")</f>
        <v>St. Raphael BB 6B #3</v>
      </c>
      <c r="M2269" s="10" t="str">
        <f>IFERROR(INDEX(IF(tblTeamSch[[#This Row],[1vs2]]=1,[1]!tblSchedule[Team 2 Name],[1]!tblSchedule[Team 1 Name]),MATCH(tblTeamSch[[#This Row],[Game Num]],[1]!tblSchedule[GameNum],0)),"")</f>
        <v>St. Margaret Mary BB 6B#3 Black</v>
      </c>
      <c r="N2269" s="6"/>
      <c r="O2269" s="6"/>
      <c r="P2269" s="6"/>
      <c r="Q2269" s="6">
        <f>INDEX([1]!tblSchedule[Home Game],MATCH(tblTeamSch[[#This Row],[Game Num]],[1]!tblSchedule[GameNum],0))</f>
        <v>0</v>
      </c>
      <c r="R2269" s="7" t="e">
        <f>IF(COUNTIFS(tblTeamSch[Team],tblTeamSch[[#This Row],[Team]],#REF!,1)&gt;1,"Y","")</f>
        <v>#REF!</v>
      </c>
      <c r="S2269" s="6">
        <f>INDEX([1]!tblLoc[Score],MATCH(INDEX([1]!tblOrg[Loc],MATCH(tblTeamSch[[#This Row],[Org]],[1]!tblOrg[Organization],0)),[1]!tblLoc[Loc],0))</f>
        <v>0</v>
      </c>
      <c r="T2269" s="6" t="e">
        <f>INDEX([1]!tblLoc[Score],MATCH(INDEX([1]!tblOrg[Loc],MATCH(#REF!,[1]!tblOrg[Abbr],0)),[1]!tblLoc[Loc],0))</f>
        <v>#REF!</v>
      </c>
      <c r="U2269" s="6">
        <f>IFERROR(INDEX([1]!tblLoc[Score],MATCH(INDEX([1]!tblOrg[Loc],MATCH(INDEX(FacList,MATCH(tblTeamSch[[#This Row],[Facility]],INDEX(FacList,,1),0),3),[1]!tblOrg[Org Num],0)),[1]!tblLoc[Loc],0)),"")</f>
        <v>0</v>
      </c>
      <c r="V2269" s="6">
        <f>IF(OR(tblTeamSch[[#This Row],[Court]]="",tblTeamSch[[#This Row],[Home]]&gt;0),0,IF(tblTeamSch[[#This Row],[Court]]&lt;10,0,IF(tblTeamSch[[#This Row],[Home Court]]=10,0,10)))</f>
        <v>0</v>
      </c>
      <c r="W2269" s="6" t="e">
        <f>COUNTIFS(tblTeamSch[Travel Score for Game],10,tblTeamSch[Home],0,#REF!,#REF!)</f>
        <v>#REF!</v>
      </c>
      <c r="X2269" s="6" t="str">
        <f>IFERROR(INDEX(tblTeamSch[Overall Travel Score],MATCH(tblTeamSch[[#This Row],[Opponent]],tblTeamSch[Team],0)),"")</f>
        <v/>
      </c>
      <c r="Y2269" s="6" cm="1">
        <f t="array" ref="Y2269">IF(Y2268="Num",1,IF(Y2268="","",IF(Y2268+1&gt;TotalNumRegGames*2,"",Y2268+1)))</f>
        <v>2268</v>
      </c>
    </row>
    <row r="2270" spans="1:25" ht="13.35" customHeight="1" x14ac:dyDescent="0.3">
      <c r="A2270" s="6" cm="1">
        <f t="array" ref="A2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412</v>
      </c>
      <c r="B2270" s="6" cm="1">
        <f t="array" ref="B22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0" s="6">
        <f>IFERROR(INDEX([1]!tblSchedule[Week Game Scheduled],MATCH(tblTeamSch[[#This Row],[Game Num]],[1]!tblSchedule[GameNum],0)),"")</f>
        <v>7</v>
      </c>
      <c r="D2270" s="6">
        <f>IFERROR(INDEX([1]!tblSchedule[Round],MATCH(tblTeamSch[[#This Row],[Game Num]],[1]!tblSchedule[GameNum],0)),"")</f>
        <v>4</v>
      </c>
      <c r="E2270" s="6">
        <f>IFERROR(INDEX([1]!tblSchedule[Rnd Sch],MATCH(tblTeamSch[[#This Row],[Game Num]],[1]!tblSchedule[GameNum],0)),"")</f>
        <v>4</v>
      </c>
      <c r="F2270" s="6" t="str">
        <f>IFERROR(INDEX([1]!tblSchedule[DLC],MATCH(tblTeamSch[[#This Row],[Game Num]],[1]!tblSchedule[GameNum],0)),"")</f>
        <v>6B3</v>
      </c>
      <c r="G2270" s="7" t="str">
        <f>IFERROR(INDEX([1]!tblSchedule[Facility],MATCH(tblTeamSch[[#This Row],[Game Num]],[1]!tblSchedule[GameNum],0)),"")</f>
        <v>St. John Paul II Community Center (Gym)</v>
      </c>
      <c r="H2270" s="8">
        <f>IFERROR(INDEX([1]!tblSchedule[Game Date],MATCH(tblTeamSch[[#This Row],[Game Num]],[1]!tblSchedule[GameNum],0)),"")</f>
        <v>46033</v>
      </c>
      <c r="I2270" s="9">
        <f>IFERROR(INDEX([1]!tblSchedule[Game Time],MATCH(tblTeamSch[[#This Row],[Game Num]],[1]!tblSchedule[GameNum],0)),"")</f>
        <v>0.625</v>
      </c>
      <c r="J2270" s="10" t="str">
        <f>IFERROR(INDEX([1]!tblTeams[Organization],MATCH(tblTeamSch[[#This Row],[Team]],[1]!tblTeams[Team],0)),"")</f>
        <v>St. Raphael</v>
      </c>
      <c r="K2270" s="10" t="str">
        <f>IFERROR(INDEX([1]!tblOrg[Abbr],MATCH(tblTeamSch[[#This Row],[Org]],[1]!tblOrg[Organization],0)),"")</f>
        <v>Raph</v>
      </c>
      <c r="L2270" s="10" t="str">
        <f>IFERROR(INDEX(IF(tblTeamSch[[#This Row],[1vs2]]=1,[1]!tblSchedule[Team 1 Name],[1]!tblSchedule[Team 2 Name]),MATCH(tblTeamSch[[#This Row],[Game Num]],[1]!tblSchedule[GameNum],0)),"")</f>
        <v>St. Raphael BB 6B #3</v>
      </c>
      <c r="M2270" s="10" t="str">
        <f>IFERROR(INDEX(IF(tblTeamSch[[#This Row],[1vs2]]=1,[1]!tblSchedule[Team 2 Name],[1]!tblSchedule[Team 1 Name]),MATCH(tblTeamSch[[#This Row],[Game Num]],[1]!tblSchedule[GameNum],0)),"")</f>
        <v>St Michael BB 6B#3 White</v>
      </c>
      <c r="N2270" s="6"/>
      <c r="O2270" s="6"/>
      <c r="P2270" s="6"/>
      <c r="Q2270" s="6">
        <f>INDEX([1]!tblSchedule[Home Game],MATCH(tblTeamSch[[#This Row],[Game Num]],[1]!tblSchedule[GameNum],0))</f>
        <v>0</v>
      </c>
      <c r="R2270" s="7" t="e">
        <f>IF(COUNTIFS(tblTeamSch[Team],tblTeamSch[[#This Row],[Team]],#REF!,1)&gt;1,"Y","")</f>
        <v>#REF!</v>
      </c>
      <c r="S2270" s="6">
        <f>INDEX([1]!tblLoc[Score],MATCH(INDEX([1]!tblOrg[Loc],MATCH(tblTeamSch[[#This Row],[Org]],[1]!tblOrg[Organization],0)),[1]!tblLoc[Loc],0))</f>
        <v>0</v>
      </c>
      <c r="T2270" s="6" t="e">
        <f>INDEX([1]!tblLoc[Score],MATCH(INDEX([1]!tblOrg[Loc],MATCH(#REF!,[1]!tblOrg[Abbr],0)),[1]!tblLoc[Loc],0))</f>
        <v>#REF!</v>
      </c>
      <c r="U2270" s="6">
        <f>IFERROR(INDEX([1]!tblLoc[Score],MATCH(INDEX([1]!tblOrg[Loc],MATCH(INDEX(FacList,MATCH(tblTeamSch[[#This Row],[Facility]],INDEX(FacList,,1),0),3),[1]!tblOrg[Org Num],0)),[1]!tblLoc[Loc],0)),"")</f>
        <v>0</v>
      </c>
      <c r="V2270" s="6">
        <f>IF(OR(tblTeamSch[[#This Row],[Court]]="",tblTeamSch[[#This Row],[Home]]&gt;0),0,IF(tblTeamSch[[#This Row],[Court]]&lt;10,0,IF(tblTeamSch[[#This Row],[Home Court]]=10,0,10)))</f>
        <v>0</v>
      </c>
      <c r="W2270" s="6" t="e">
        <f>COUNTIFS(tblTeamSch[Travel Score for Game],10,tblTeamSch[Home],0,#REF!,#REF!)</f>
        <v>#REF!</v>
      </c>
      <c r="X2270" s="6" t="str">
        <f>IFERROR(INDEX(tblTeamSch[Overall Travel Score],MATCH(tblTeamSch[[#This Row],[Opponent]],tblTeamSch[Team],0)),"")</f>
        <v/>
      </c>
      <c r="Y2270" s="6" cm="1">
        <f t="array" ref="Y2270">IF(Y2269="Num",1,IF(Y2269="","",IF(Y2269+1&gt;TotalNumRegGames*2,"",Y2269+1)))</f>
        <v>2269</v>
      </c>
    </row>
    <row r="2271" spans="1:25" ht="13.35" customHeight="1" x14ac:dyDescent="0.3">
      <c r="A2271" s="6" cm="1">
        <f t="array" ref="A2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424</v>
      </c>
      <c r="B2271" s="6" cm="1">
        <f t="array" ref="B22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1" s="6">
        <f>IFERROR(INDEX([1]!tblSchedule[Week Game Scheduled],MATCH(tblTeamSch[[#This Row],[Game Num]],[1]!tblSchedule[GameNum],0)),"")</f>
        <v>8</v>
      </c>
      <c r="D2271" s="6">
        <f>IFERROR(INDEX([1]!tblSchedule[Round],MATCH(tblTeamSch[[#This Row],[Game Num]],[1]!tblSchedule[GameNum],0)),"")</f>
        <v>5</v>
      </c>
      <c r="E2271" s="6">
        <f>IFERROR(INDEX([1]!tblSchedule[Rnd Sch],MATCH(tblTeamSch[[#This Row],[Game Num]],[1]!tblSchedule[GameNum],0)),"")</f>
        <v>5</v>
      </c>
      <c r="F2271" s="6" t="str">
        <f>IFERROR(INDEX([1]!tblSchedule[DLC],MATCH(tblTeamSch[[#This Row],[Game Num]],[1]!tblSchedule[GameNum],0)),"")</f>
        <v>6B3</v>
      </c>
      <c r="G2271" s="7" t="str">
        <f>IFERROR(INDEX([1]!tblSchedule[Facility],MATCH(tblTeamSch[[#This Row],[Game Num]],[1]!tblSchedule[GameNum],0)),"")</f>
        <v>St. John Paul II Community Center (Gym)</v>
      </c>
      <c r="H2271" s="8">
        <f>IFERROR(INDEX([1]!tblSchedule[Game Date],MATCH(tblTeamSch[[#This Row],[Game Num]],[1]!tblSchedule[GameNum],0)),"")</f>
        <v>46040</v>
      </c>
      <c r="I2271" s="9">
        <f>IFERROR(INDEX([1]!tblSchedule[Game Time],MATCH(tblTeamSch[[#This Row],[Game Num]],[1]!tblSchedule[GameNum],0)),"")</f>
        <v>0.625</v>
      </c>
      <c r="J2271" s="10" t="str">
        <f>IFERROR(INDEX([1]!tblTeams[Organization],MATCH(tblTeamSch[[#This Row],[Team]],[1]!tblTeams[Team],0)),"")</f>
        <v>St. Raphael</v>
      </c>
      <c r="K2271" s="10" t="str">
        <f>IFERROR(INDEX([1]!tblOrg[Abbr],MATCH(tblTeamSch[[#This Row],[Org]],[1]!tblOrg[Organization],0)),"")</f>
        <v>Raph</v>
      </c>
      <c r="L2271" s="10" t="str">
        <f>IFERROR(INDEX(IF(tblTeamSch[[#This Row],[1vs2]]=1,[1]!tblSchedule[Team 1 Name],[1]!tblSchedule[Team 2 Name]),MATCH(tblTeamSch[[#This Row],[Game Num]],[1]!tblSchedule[GameNum],0)),"")</f>
        <v>St. Raphael BB 6B #3</v>
      </c>
      <c r="M2271" s="10" t="str">
        <f>IFERROR(INDEX(IF(tblTeamSch[[#This Row],[1vs2]]=1,[1]!tblSchedule[Team 2 Name],[1]!tblSchedule[Team 1 Name]),MATCH(tblTeamSch[[#This Row],[Game Num]],[1]!tblSchedule[GameNum],0)),"")</f>
        <v>Notre Dame Academy BB 5/6 Boys #3 Red</v>
      </c>
      <c r="N2271" s="6"/>
      <c r="O2271" s="6"/>
      <c r="P2271" s="6"/>
      <c r="Q2271" s="6">
        <f>INDEX([1]!tblSchedule[Home Game],MATCH(tblTeamSch[[#This Row],[Game Num]],[1]!tblSchedule[GameNum],0))</f>
        <v>0</v>
      </c>
      <c r="R2271" s="7" t="e">
        <f>IF(COUNTIFS(tblTeamSch[Team],tblTeamSch[[#This Row],[Team]],#REF!,1)&gt;1,"Y","")</f>
        <v>#REF!</v>
      </c>
      <c r="S2271" s="6">
        <f>INDEX([1]!tblLoc[Score],MATCH(INDEX([1]!tblOrg[Loc],MATCH(tblTeamSch[[#This Row],[Org]],[1]!tblOrg[Organization],0)),[1]!tblLoc[Loc],0))</f>
        <v>0</v>
      </c>
      <c r="T2271" s="6" t="e">
        <f>INDEX([1]!tblLoc[Score],MATCH(INDEX([1]!tblOrg[Loc],MATCH(#REF!,[1]!tblOrg[Abbr],0)),[1]!tblLoc[Loc],0))</f>
        <v>#REF!</v>
      </c>
      <c r="U2271" s="6">
        <f>IFERROR(INDEX([1]!tblLoc[Score],MATCH(INDEX([1]!tblOrg[Loc],MATCH(INDEX(FacList,MATCH(tblTeamSch[[#This Row],[Facility]],INDEX(FacList,,1),0),3),[1]!tblOrg[Org Num],0)),[1]!tblLoc[Loc],0)),"")</f>
        <v>0</v>
      </c>
      <c r="V2271" s="6">
        <f>IF(OR(tblTeamSch[[#This Row],[Court]]="",tblTeamSch[[#This Row],[Home]]&gt;0),0,IF(tblTeamSch[[#This Row],[Court]]&lt;10,0,IF(tblTeamSch[[#This Row],[Home Court]]=10,0,10)))</f>
        <v>0</v>
      </c>
      <c r="W2271" s="6" t="e">
        <f>COUNTIFS(tblTeamSch[Travel Score for Game],10,tblTeamSch[Home],0,#REF!,#REF!)</f>
        <v>#REF!</v>
      </c>
      <c r="X2271" s="6" t="str">
        <f>IFERROR(INDEX(tblTeamSch[Overall Travel Score],MATCH(tblTeamSch[[#This Row],[Opponent]],tblTeamSch[Team],0)),"")</f>
        <v/>
      </c>
      <c r="Y2271" s="6" cm="1">
        <f t="array" ref="Y2271">IF(Y2270="Num",1,IF(Y2270="","",IF(Y2270+1&gt;TotalNumRegGames*2,"",Y2270+1)))</f>
        <v>2270</v>
      </c>
    </row>
    <row r="2272" spans="1:25" ht="13.35" customHeight="1" x14ac:dyDescent="0.3">
      <c r="A2272" s="6" cm="1">
        <f t="array" ref="A2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436</v>
      </c>
      <c r="B2272" s="6" cm="1">
        <f t="array" ref="B22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2" s="6">
        <f>IFERROR(INDEX([1]!tblSchedule[Week Game Scheduled],MATCH(tblTeamSch[[#This Row],[Game Num]],[1]!tblSchedule[GameNum],0)),"")</f>
        <v>9</v>
      </c>
      <c r="D2272" s="6">
        <f>IFERROR(INDEX([1]!tblSchedule[Round],MATCH(tblTeamSch[[#This Row],[Game Num]],[1]!tblSchedule[GameNum],0)),"")</f>
        <v>6</v>
      </c>
      <c r="E2272" s="6">
        <f>IFERROR(INDEX([1]!tblSchedule[Rnd Sch],MATCH(tblTeamSch[[#This Row],[Game Num]],[1]!tblSchedule[GameNum],0)),"")</f>
        <v>6</v>
      </c>
      <c r="F2272" s="6" t="str">
        <f>IFERROR(INDEX([1]!tblSchedule[DLC],MATCH(tblTeamSch[[#This Row],[Game Num]],[1]!tblSchedule[GameNum],0)),"")</f>
        <v>6B3</v>
      </c>
      <c r="G2272" s="7" t="str">
        <f>IFERROR(INDEX([1]!tblSchedule[Facility],MATCH(tblTeamSch[[#This Row],[Game Num]],[1]!tblSchedule[GameNum],0)),"")</f>
        <v>St. John Paul II Community Center (Gym)</v>
      </c>
      <c r="H2272" s="8">
        <f>IFERROR(INDEX([1]!tblSchedule[Game Date],MATCH(tblTeamSch[[#This Row],[Game Num]],[1]!tblSchedule[GameNum],0)),"")</f>
        <v>46047</v>
      </c>
      <c r="I2272" s="9">
        <f>IFERROR(INDEX([1]!tblSchedule[Game Time],MATCH(tblTeamSch[[#This Row],[Game Num]],[1]!tblSchedule[GameNum],0)),"")</f>
        <v>0.66666666666666663</v>
      </c>
      <c r="J2272" s="10" t="str">
        <f>IFERROR(INDEX([1]!tblTeams[Organization],MATCH(tblTeamSch[[#This Row],[Team]],[1]!tblTeams[Team],0)),"")</f>
        <v>St. Raphael</v>
      </c>
      <c r="K2272" s="10" t="str">
        <f>IFERROR(INDEX([1]!tblOrg[Abbr],MATCH(tblTeamSch[[#This Row],[Org]],[1]!tblOrg[Organization],0)),"")</f>
        <v>Raph</v>
      </c>
      <c r="L2272" s="10" t="str">
        <f>IFERROR(INDEX(IF(tblTeamSch[[#This Row],[1vs2]]=1,[1]!tblSchedule[Team 1 Name],[1]!tblSchedule[Team 2 Name]),MATCH(tblTeamSch[[#This Row],[Game Num]],[1]!tblSchedule[GameNum],0)),"")</f>
        <v>St. Raphael BB 6B #3</v>
      </c>
      <c r="M2272" s="10" t="str">
        <f>IFERROR(INDEX(IF(tblTeamSch[[#This Row],[1vs2]]=1,[1]!tblSchedule[Team 2 Name],[1]!tblSchedule[Team 1 Name]),MATCH(tblTeamSch[[#This Row],[Game Num]],[1]!tblSchedule[GameNum],0)),"")</f>
        <v>Holy Trinity BB 5/6B #3 Red</v>
      </c>
      <c r="N2272" s="6"/>
      <c r="O2272" s="6"/>
      <c r="P2272" s="6"/>
      <c r="Q2272" s="6">
        <f>INDEX([1]!tblSchedule[Home Game],MATCH(tblTeamSch[[#This Row],[Game Num]],[1]!tblSchedule[GameNum],0))</f>
        <v>0</v>
      </c>
      <c r="R2272" s="7" t="e">
        <f>IF(COUNTIFS(tblTeamSch[Team],tblTeamSch[[#This Row],[Team]],#REF!,1)&gt;1,"Y","")</f>
        <v>#REF!</v>
      </c>
      <c r="S2272" s="6">
        <f>INDEX([1]!tblLoc[Score],MATCH(INDEX([1]!tblOrg[Loc],MATCH(tblTeamSch[[#This Row],[Org]],[1]!tblOrg[Organization],0)),[1]!tblLoc[Loc],0))</f>
        <v>0</v>
      </c>
      <c r="T2272" s="6" t="e">
        <f>INDEX([1]!tblLoc[Score],MATCH(INDEX([1]!tblOrg[Loc],MATCH(#REF!,[1]!tblOrg[Abbr],0)),[1]!tblLoc[Loc],0))</f>
        <v>#REF!</v>
      </c>
      <c r="U2272" s="6">
        <f>IFERROR(INDEX([1]!tblLoc[Score],MATCH(INDEX([1]!tblOrg[Loc],MATCH(INDEX(FacList,MATCH(tblTeamSch[[#This Row],[Facility]],INDEX(FacList,,1),0),3),[1]!tblOrg[Org Num],0)),[1]!tblLoc[Loc],0)),"")</f>
        <v>0</v>
      </c>
      <c r="V2272" s="6">
        <f>IF(OR(tblTeamSch[[#This Row],[Court]]="",tblTeamSch[[#This Row],[Home]]&gt;0),0,IF(tblTeamSch[[#This Row],[Court]]&lt;10,0,IF(tblTeamSch[[#This Row],[Home Court]]=10,0,10)))</f>
        <v>0</v>
      </c>
      <c r="W2272" s="6" t="e">
        <f>COUNTIFS(tblTeamSch[Travel Score for Game],10,tblTeamSch[Home],0,#REF!,#REF!)</f>
        <v>#REF!</v>
      </c>
      <c r="X2272" s="6" t="str">
        <f>IFERROR(INDEX(tblTeamSch[Overall Travel Score],MATCH(tblTeamSch[[#This Row],[Opponent]],tblTeamSch[Team],0)),"")</f>
        <v/>
      </c>
      <c r="Y2272" s="6" cm="1">
        <f t="array" ref="Y2272">IF(Y2271="Num",1,IF(Y2271="","",IF(Y2271+1&gt;TotalNumRegGames*2,"",Y2271+1)))</f>
        <v>2271</v>
      </c>
    </row>
    <row r="2273" spans="1:25" ht="13.35" customHeight="1" x14ac:dyDescent="0.3">
      <c r="A2273" s="6" cm="1">
        <f t="array" ref="A2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448</v>
      </c>
      <c r="B2273" s="6" cm="1">
        <f t="array" ref="B22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3" s="6">
        <f>IFERROR(INDEX([1]!tblSchedule[Week Game Scheduled],MATCH(tblTeamSch[[#This Row],[Game Num]],[1]!tblSchedule[GameNum],0)),"")</f>
        <v>10</v>
      </c>
      <c r="D2273" s="6">
        <f>IFERROR(INDEX([1]!tblSchedule[Round],MATCH(tblTeamSch[[#This Row],[Game Num]],[1]!tblSchedule[GameNum],0)),"")</f>
        <v>7</v>
      </c>
      <c r="E2273" s="6">
        <f>IFERROR(INDEX([1]!tblSchedule[Rnd Sch],MATCH(tblTeamSch[[#This Row],[Game Num]],[1]!tblSchedule[GameNum],0)),"")</f>
        <v>7</v>
      </c>
      <c r="F2273" s="6" t="str">
        <f>IFERROR(INDEX([1]!tblSchedule[DLC],MATCH(tblTeamSch[[#This Row],[Game Num]],[1]!tblSchedule[GameNum],0)),"")</f>
        <v>6B3</v>
      </c>
      <c r="G2273" s="7" t="str">
        <f>IFERROR(INDEX([1]!tblSchedule[Facility],MATCH(tblTeamSch[[#This Row],[Game Num]],[1]!tblSchedule[GameNum],0)),"")</f>
        <v>ST. RAPHAEL GYMNASIUM</v>
      </c>
      <c r="H2273" s="8">
        <f>IFERROR(INDEX([1]!tblSchedule[Game Date],MATCH(tblTeamSch[[#This Row],[Game Num]],[1]!tblSchedule[GameNum],0)),"")</f>
        <v>46054</v>
      </c>
      <c r="I2273" s="9">
        <f>IFERROR(INDEX([1]!tblSchedule[Game Time],MATCH(tblTeamSch[[#This Row],[Game Num]],[1]!tblSchedule[GameNum],0)),"")</f>
        <v>0.54166666666666663</v>
      </c>
      <c r="J2273" s="10" t="str">
        <f>IFERROR(INDEX([1]!tblTeams[Organization],MATCH(tblTeamSch[[#This Row],[Team]],[1]!tblTeams[Team],0)),"")</f>
        <v>St. Raphael</v>
      </c>
      <c r="K2273" s="10" t="str">
        <f>IFERROR(INDEX([1]!tblOrg[Abbr],MATCH(tblTeamSch[[#This Row],[Org]],[1]!tblOrg[Organization],0)),"")</f>
        <v>Raph</v>
      </c>
      <c r="L2273" s="10" t="str">
        <f>IFERROR(INDEX(IF(tblTeamSch[[#This Row],[1vs2]]=1,[1]!tblSchedule[Team 1 Name],[1]!tblSchedule[Team 2 Name]),MATCH(tblTeamSch[[#This Row],[Game Num]],[1]!tblSchedule[GameNum],0)),"")</f>
        <v>St. Raphael BB 6B #3</v>
      </c>
      <c r="M2273" s="10" t="str">
        <f>IFERROR(INDEX(IF(tblTeamSch[[#This Row],[1vs2]]=1,[1]!tblSchedule[Team 2 Name],[1]!tblSchedule[Team 1 Name]),MATCH(tblTeamSch[[#This Row],[Game Num]],[1]!tblSchedule[GameNum],0)),"")</f>
        <v>St Agnes BB 6B#4</v>
      </c>
      <c r="N2273" s="6"/>
      <c r="O2273" s="6"/>
      <c r="P2273" s="6"/>
      <c r="Q2273" s="6">
        <f>INDEX([1]!tblSchedule[Home Game],MATCH(tblTeamSch[[#This Row],[Game Num]],[1]!tblSchedule[GameNum],0))</f>
        <v>1</v>
      </c>
      <c r="R2273" s="7" t="e">
        <f>IF(COUNTIFS(tblTeamSch[Team],tblTeamSch[[#This Row],[Team]],#REF!,1)&gt;1,"Y","")</f>
        <v>#REF!</v>
      </c>
      <c r="S2273" s="6">
        <f>INDEX([1]!tblLoc[Score],MATCH(INDEX([1]!tblOrg[Loc],MATCH(tblTeamSch[[#This Row],[Org]],[1]!tblOrg[Organization],0)),[1]!tblLoc[Loc],0))</f>
        <v>0</v>
      </c>
      <c r="T2273" s="6" t="e">
        <f>INDEX([1]!tblLoc[Score],MATCH(INDEX([1]!tblOrg[Loc],MATCH(#REF!,[1]!tblOrg[Abbr],0)),[1]!tblLoc[Loc],0))</f>
        <v>#REF!</v>
      </c>
      <c r="U2273" s="6">
        <f>IFERROR(INDEX([1]!tblLoc[Score],MATCH(INDEX([1]!tblOrg[Loc],MATCH(INDEX(FacList,MATCH(tblTeamSch[[#This Row],[Facility]],INDEX(FacList,,1),0),3),[1]!tblOrg[Org Num],0)),[1]!tblLoc[Loc],0)),"")</f>
        <v>0</v>
      </c>
      <c r="V2273" s="6">
        <f>IF(OR(tblTeamSch[[#This Row],[Court]]="",tblTeamSch[[#This Row],[Home]]&gt;0),0,IF(tblTeamSch[[#This Row],[Court]]&lt;10,0,IF(tblTeamSch[[#This Row],[Home Court]]=10,0,10)))</f>
        <v>0</v>
      </c>
      <c r="W2273" s="6" t="e">
        <f>COUNTIFS(tblTeamSch[Travel Score for Game],10,tblTeamSch[Home],0,#REF!,#REF!)</f>
        <v>#REF!</v>
      </c>
      <c r="X2273" s="6" t="str">
        <f>IFERROR(INDEX(tblTeamSch[Overall Travel Score],MATCH(tblTeamSch[[#This Row],[Opponent]],tblTeamSch[Team],0)),"")</f>
        <v/>
      </c>
      <c r="Y2273" s="6" cm="1">
        <f t="array" ref="Y2273">IF(Y2272="Num",1,IF(Y2272="","",IF(Y2272+1&gt;TotalNumRegGames*2,"",Y2272+1)))</f>
        <v>2272</v>
      </c>
    </row>
    <row r="2274" spans="1:25" ht="13.35" customHeight="1" x14ac:dyDescent="0.3">
      <c r="A2274" s="6" cm="1">
        <f t="array" ref="A2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860</v>
      </c>
      <c r="B2274" s="6" cm="1">
        <f t="array" ref="B22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4" s="6">
        <f>IFERROR(INDEX([1]!tblSchedule[Week Game Scheduled],MATCH(tblTeamSch[[#This Row],[Game Num]],[1]!tblSchedule[GameNum],0)),"")</f>
        <v>49</v>
      </c>
      <c r="D2274" s="6">
        <f>IFERROR(INDEX([1]!tblSchedule[Round],MATCH(tblTeamSch[[#This Row],[Game Num]],[1]!tblSchedule[GameNum],0)),"")</f>
        <v>1</v>
      </c>
      <c r="E2274" s="6">
        <f>IFERROR(INDEX([1]!tblSchedule[Rnd Sch],MATCH(tblTeamSch[[#This Row],[Game Num]],[1]!tblSchedule[GameNum],0)),"")</f>
        <v>1</v>
      </c>
      <c r="F2274" s="6" t="str">
        <f>IFERROR(INDEX([1]!tblSchedule[DLC],MATCH(tblTeamSch[[#This Row],[Game Num]],[1]!tblSchedule[GameNum],0)),"")</f>
        <v>6G1AA</v>
      </c>
      <c r="G2274" s="7" t="str">
        <f>IFERROR(INDEX([1]!tblSchedule[Facility],MATCH(tblTeamSch[[#This Row],[Game Num]],[1]!tblSchedule[GameNum],0)),"")</f>
        <v>St. Agnes Gym</v>
      </c>
      <c r="H2274" s="8">
        <f>IFERROR(INDEX([1]!tblSchedule[Game Date],MATCH(tblTeamSch[[#This Row],[Game Num]],[1]!tblSchedule[GameNum],0)),"")</f>
        <v>45997</v>
      </c>
      <c r="I2274" s="9">
        <f>IFERROR(INDEX([1]!tblSchedule[Game Time],MATCH(tblTeamSch[[#This Row],[Game Num]],[1]!tblSchedule[GameNum],0)),"")</f>
        <v>0.41666666666666669</v>
      </c>
      <c r="J2274" s="10" t="str">
        <f>IFERROR(INDEX([1]!tblTeams[Organization],MATCH(tblTeamSch[[#This Row],[Team]],[1]!tblTeams[Team],0)),"")</f>
        <v>St. Raphael</v>
      </c>
      <c r="K2274" s="10" t="str">
        <f>IFERROR(INDEX([1]!tblOrg[Abbr],MATCH(tblTeamSch[[#This Row],[Org]],[1]!tblOrg[Organization],0)),"")</f>
        <v>Raph</v>
      </c>
      <c r="L2274" s="10" t="str">
        <f>IFERROR(INDEX(IF(tblTeamSch[[#This Row],[1vs2]]=1,[1]!tblSchedule[Team 1 Name],[1]!tblSchedule[Team 2 Name]),MATCH(tblTeamSch[[#This Row],[Game Num]],[1]!tblSchedule[GameNum],0)),"")</f>
        <v>St. Raphael BB 6G #1</v>
      </c>
      <c r="M2274" s="10" t="str">
        <f>IFERROR(INDEX(IF(tblTeamSch[[#This Row],[1vs2]]=1,[1]!tblSchedule[Team 2 Name],[1]!tblSchedule[Team 1 Name]),MATCH(tblTeamSch[[#This Row],[Game Num]],[1]!tblSchedule[GameNum],0)),"")</f>
        <v>St Agnes BB 6G#1</v>
      </c>
      <c r="N2274" s="6"/>
      <c r="O2274" s="6"/>
      <c r="P2274" s="6"/>
      <c r="Q2274" s="6">
        <f>INDEX([1]!tblSchedule[Home Game],MATCH(tblTeamSch[[#This Row],[Game Num]],[1]!tblSchedule[GameNum],0))</f>
        <v>1</v>
      </c>
      <c r="R2274" s="7" t="e">
        <f>IF(COUNTIFS(tblTeamSch[Team],tblTeamSch[[#This Row],[Team]],#REF!,1)&gt;1,"Y","")</f>
        <v>#REF!</v>
      </c>
      <c r="S2274" s="6">
        <f>INDEX([1]!tblLoc[Score],MATCH(INDEX([1]!tblOrg[Loc],MATCH(tblTeamSch[[#This Row],[Org]],[1]!tblOrg[Organization],0)),[1]!tblLoc[Loc],0))</f>
        <v>0</v>
      </c>
      <c r="T2274" s="6" t="e">
        <f>INDEX([1]!tblLoc[Score],MATCH(INDEX([1]!tblOrg[Loc],MATCH(#REF!,[1]!tblOrg[Abbr],0)),[1]!tblLoc[Loc],0))</f>
        <v>#REF!</v>
      </c>
      <c r="U2274" s="6">
        <f>IFERROR(INDEX([1]!tblLoc[Score],MATCH(INDEX([1]!tblOrg[Loc],MATCH(INDEX(FacList,MATCH(tblTeamSch[[#This Row],[Facility]],INDEX(FacList,,1),0),3),[1]!tblOrg[Org Num],0)),[1]!tblLoc[Loc],0)),"")</f>
        <v>0</v>
      </c>
      <c r="V2274" s="6">
        <f>IF(OR(tblTeamSch[[#This Row],[Court]]="",tblTeamSch[[#This Row],[Home]]&gt;0),0,IF(tblTeamSch[[#This Row],[Court]]&lt;10,0,IF(tblTeamSch[[#This Row],[Home Court]]=10,0,10)))</f>
        <v>0</v>
      </c>
      <c r="W2274" s="6" t="e">
        <f>COUNTIFS(tblTeamSch[Travel Score for Game],10,tblTeamSch[Home],0,#REF!,#REF!)</f>
        <v>#REF!</v>
      </c>
      <c r="X2274" s="6" t="str">
        <f>IFERROR(INDEX(tblTeamSch[Overall Travel Score],MATCH(tblTeamSch[[#This Row],[Opponent]],tblTeamSch[Team],0)),"")</f>
        <v/>
      </c>
      <c r="Y2274" s="6" cm="1">
        <f t="array" ref="Y2274">IF(Y2273="Num",1,IF(Y2273="","",IF(Y2273+1&gt;TotalNumRegGames*2,"",Y2273+1)))</f>
        <v>2273</v>
      </c>
    </row>
    <row r="2275" spans="1:25" ht="13.35" customHeight="1" x14ac:dyDescent="0.3">
      <c r="A2275" s="6" cm="1">
        <f t="array" ref="A2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866</v>
      </c>
      <c r="B2275" s="6" cm="1">
        <f t="array" ref="B22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75" s="6">
        <f>IFERROR(INDEX([1]!tblSchedule[Week Game Scheduled],MATCH(tblTeamSch[[#This Row],[Game Num]],[1]!tblSchedule[GameNum],0)),"")</f>
        <v>50</v>
      </c>
      <c r="D2275" s="6">
        <f>IFERROR(INDEX([1]!tblSchedule[Round],MATCH(tblTeamSch[[#This Row],[Game Num]],[1]!tblSchedule[GameNum],0)),"")</f>
        <v>2</v>
      </c>
      <c r="E2275" s="6">
        <f>IFERROR(INDEX([1]!tblSchedule[Rnd Sch],MATCH(tblTeamSch[[#This Row],[Game Num]],[1]!tblSchedule[GameNum],0)),"")</f>
        <v>2</v>
      </c>
      <c r="F2275" s="6" t="str">
        <f>IFERROR(INDEX([1]!tblSchedule[DLC],MATCH(tblTeamSch[[#This Row],[Game Num]],[1]!tblSchedule[GameNum],0)),"")</f>
        <v>6G1AA</v>
      </c>
      <c r="G2275" s="7" t="str">
        <f>IFERROR(INDEX([1]!tblSchedule[Facility],MATCH(tblTeamSch[[#This Row],[Game Num]],[1]!tblSchedule[GameNum],0)),"")</f>
        <v>ST. RAPHAEL GYMNASIUM</v>
      </c>
      <c r="H2275" s="8">
        <f>IFERROR(INDEX([1]!tblSchedule[Game Date],MATCH(tblTeamSch[[#This Row],[Game Num]],[1]!tblSchedule[GameNum],0)),"")</f>
        <v>46004</v>
      </c>
      <c r="I2275" s="9">
        <f>IFERROR(INDEX([1]!tblSchedule[Game Time],MATCH(tblTeamSch[[#This Row],[Game Num]],[1]!tblSchedule[GameNum],0)),"")</f>
        <v>0.41666666666666669</v>
      </c>
      <c r="J2275" s="10" t="str">
        <f>IFERROR(INDEX([1]!tblTeams[Organization],MATCH(tblTeamSch[[#This Row],[Team]],[1]!tblTeams[Team],0)),"")</f>
        <v>St. Raphael</v>
      </c>
      <c r="K2275" s="10" t="str">
        <f>IFERROR(INDEX([1]!tblOrg[Abbr],MATCH(tblTeamSch[[#This Row],[Org]],[1]!tblOrg[Organization],0)),"")</f>
        <v>Raph</v>
      </c>
      <c r="L2275" s="10" t="str">
        <f>IFERROR(INDEX(IF(tblTeamSch[[#This Row],[1vs2]]=1,[1]!tblSchedule[Team 1 Name],[1]!tblSchedule[Team 2 Name]),MATCH(tblTeamSch[[#This Row],[Game Num]],[1]!tblSchedule[GameNum],0)),"")</f>
        <v>St. Raphael BB 6G #1</v>
      </c>
      <c r="M2275" s="10" t="str">
        <f>IFERROR(INDEX(IF(tblTeamSch[[#This Row],[1vs2]]=1,[1]!tblSchedule[Team 2 Name],[1]!tblSchedule[Team 1 Name]),MATCH(tblTeamSch[[#This Row],[Game Num]],[1]!tblSchedule[GameNum],0)),"")</f>
        <v>St Gabriel Basketball 5/6 A Girls</v>
      </c>
      <c r="N2275" s="6"/>
      <c r="O2275" s="6"/>
      <c r="P2275" s="6"/>
      <c r="Q2275" s="6">
        <f>INDEX([1]!tblSchedule[Home Game],MATCH(tblTeamSch[[#This Row],[Game Num]],[1]!tblSchedule[GameNum],0))</f>
        <v>1</v>
      </c>
      <c r="R2275" s="7" t="e">
        <f>IF(COUNTIFS(tblTeamSch[Team],tblTeamSch[[#This Row],[Team]],#REF!,1)&gt;1,"Y","")</f>
        <v>#REF!</v>
      </c>
      <c r="S2275" s="6">
        <f>INDEX([1]!tblLoc[Score],MATCH(INDEX([1]!tblOrg[Loc],MATCH(tblTeamSch[[#This Row],[Org]],[1]!tblOrg[Organization],0)),[1]!tblLoc[Loc],0))</f>
        <v>0</v>
      </c>
      <c r="T2275" s="6" t="e">
        <f>INDEX([1]!tblLoc[Score],MATCH(INDEX([1]!tblOrg[Loc],MATCH(#REF!,[1]!tblOrg[Abbr],0)),[1]!tblLoc[Loc],0))</f>
        <v>#REF!</v>
      </c>
      <c r="U2275" s="6">
        <f>IFERROR(INDEX([1]!tblLoc[Score],MATCH(INDEX([1]!tblOrg[Loc],MATCH(INDEX(FacList,MATCH(tblTeamSch[[#This Row],[Facility]],INDEX(FacList,,1),0),3),[1]!tblOrg[Org Num],0)),[1]!tblLoc[Loc],0)),"")</f>
        <v>0</v>
      </c>
      <c r="V2275" s="6">
        <f>IF(OR(tblTeamSch[[#This Row],[Court]]="",tblTeamSch[[#This Row],[Home]]&gt;0),0,IF(tblTeamSch[[#This Row],[Court]]&lt;10,0,IF(tblTeamSch[[#This Row],[Home Court]]=10,0,10)))</f>
        <v>0</v>
      </c>
      <c r="W2275" s="6" t="e">
        <f>COUNTIFS(tblTeamSch[Travel Score for Game],10,tblTeamSch[Home],0,#REF!,#REF!)</f>
        <v>#REF!</v>
      </c>
      <c r="X2275" s="6" t="str">
        <f>IFERROR(INDEX(tblTeamSch[Overall Travel Score],MATCH(tblTeamSch[[#This Row],[Opponent]],tblTeamSch[Team],0)),"")</f>
        <v/>
      </c>
      <c r="Y2275" s="6" cm="1">
        <f t="array" ref="Y2275">IF(Y2274="Num",1,IF(Y2274="","",IF(Y2274+1&gt;TotalNumRegGames*2,"",Y2274+1)))</f>
        <v>2274</v>
      </c>
    </row>
    <row r="2276" spans="1:25" ht="13.35" customHeight="1" x14ac:dyDescent="0.3">
      <c r="A2276" s="6" cm="1">
        <f t="array" ref="A2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872</v>
      </c>
      <c r="B2276" s="6" cm="1">
        <f t="array" ref="B22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6" s="6">
        <f>IFERROR(INDEX([1]!tblSchedule[Week Game Scheduled],MATCH(tblTeamSch[[#This Row],[Game Num]],[1]!tblSchedule[GameNum],0)),"")</f>
        <v>5</v>
      </c>
      <c r="D2276" s="6">
        <f>IFERROR(INDEX([1]!tblSchedule[Round],MATCH(tblTeamSch[[#This Row],[Game Num]],[1]!tblSchedule[GameNum],0)),"")</f>
        <v>3</v>
      </c>
      <c r="E2276" s="6">
        <f>IFERROR(INDEX([1]!tblSchedule[Rnd Sch],MATCH(tblTeamSch[[#This Row],[Game Num]],[1]!tblSchedule[GameNum],0)),"")</f>
        <v>3</v>
      </c>
      <c r="F2276" s="6" t="str">
        <f>IFERROR(INDEX([1]!tblSchedule[DLC],MATCH(tblTeamSch[[#This Row],[Game Num]],[1]!tblSchedule[GameNum],0)),"")</f>
        <v>6G1AA</v>
      </c>
      <c r="G2276" s="7" t="str">
        <f>IFERROR(INDEX([1]!tblSchedule[Facility],MATCH(tblTeamSch[[#This Row],[Game Num]],[1]!tblSchedule[GameNum],0)),"")</f>
        <v>Sacred Heart Model School Gym</v>
      </c>
      <c r="H2276" s="8">
        <f>IFERROR(INDEX([1]!tblSchedule[Game Date],MATCH(tblTeamSch[[#This Row],[Game Num]],[1]!tblSchedule[GameNum],0)),"")</f>
        <v>46025</v>
      </c>
      <c r="I2276" s="9">
        <f>IFERROR(INDEX([1]!tblSchedule[Game Time],MATCH(tblTeamSch[[#This Row],[Game Num]],[1]!tblSchedule[GameNum],0)),"")</f>
        <v>0.41666666666666669</v>
      </c>
      <c r="J2276" s="10" t="str">
        <f>IFERROR(INDEX([1]!tblTeams[Organization],MATCH(tblTeamSch[[#This Row],[Team]],[1]!tblTeams[Team],0)),"")</f>
        <v>St. Raphael</v>
      </c>
      <c r="K2276" s="10" t="str">
        <f>IFERROR(INDEX([1]!tblOrg[Abbr],MATCH(tblTeamSch[[#This Row],[Org]],[1]!tblOrg[Organization],0)),"")</f>
        <v>Raph</v>
      </c>
      <c r="L2276" s="10" t="str">
        <f>IFERROR(INDEX(IF(tblTeamSch[[#This Row],[1vs2]]=1,[1]!tblSchedule[Team 1 Name],[1]!tblSchedule[Team 2 Name]),MATCH(tblTeamSch[[#This Row],[Game Num]],[1]!tblSchedule[GameNum],0)),"")</f>
        <v>St. Raphael BB 6G #1</v>
      </c>
      <c r="M2276" s="10" t="str">
        <f>IFERROR(INDEX(IF(tblTeamSch[[#This Row],[1vs2]]=1,[1]!tblSchedule[Team 2 Name],[1]!tblSchedule[Team 1 Name]),MATCH(tblTeamSch[[#This Row],[Game Num]],[1]!tblSchedule[GameNum],0)),"")</f>
        <v>SHMS BB 6G#1</v>
      </c>
      <c r="N2276" s="6"/>
      <c r="O2276" s="6"/>
      <c r="P2276" s="6"/>
      <c r="Q2276" s="6">
        <f>INDEX([1]!tblSchedule[Home Game],MATCH(tblTeamSch[[#This Row],[Game Num]],[1]!tblSchedule[GameNum],0))</f>
        <v>1</v>
      </c>
      <c r="R2276" s="7" t="e">
        <f>IF(COUNTIFS(tblTeamSch[Team],tblTeamSch[[#This Row],[Team]],#REF!,1)&gt;1,"Y","")</f>
        <v>#REF!</v>
      </c>
      <c r="S2276" s="6">
        <f>INDEX([1]!tblLoc[Score],MATCH(INDEX([1]!tblOrg[Loc],MATCH(tblTeamSch[[#This Row],[Org]],[1]!tblOrg[Organization],0)),[1]!tblLoc[Loc],0))</f>
        <v>0</v>
      </c>
      <c r="T2276" s="6" t="e">
        <f>INDEX([1]!tblLoc[Score],MATCH(INDEX([1]!tblOrg[Loc],MATCH(#REF!,[1]!tblOrg[Abbr],0)),[1]!tblLoc[Loc],0))</f>
        <v>#REF!</v>
      </c>
      <c r="U2276" s="6">
        <f>IFERROR(INDEX([1]!tblLoc[Score],MATCH(INDEX([1]!tblOrg[Loc],MATCH(INDEX(FacList,MATCH(tblTeamSch[[#This Row],[Facility]],INDEX(FacList,,1),0),3),[1]!tblOrg[Org Num],0)),[1]!tblLoc[Loc],0)),"")</f>
        <v>0</v>
      </c>
      <c r="V2276" s="6">
        <f>IF(OR(tblTeamSch[[#This Row],[Court]]="",tblTeamSch[[#This Row],[Home]]&gt;0),0,IF(tblTeamSch[[#This Row],[Court]]&lt;10,0,IF(tblTeamSch[[#This Row],[Home Court]]=10,0,10)))</f>
        <v>0</v>
      </c>
      <c r="W2276" s="6" t="e">
        <f>COUNTIFS(tblTeamSch[Travel Score for Game],10,tblTeamSch[Home],0,#REF!,#REF!)</f>
        <v>#REF!</v>
      </c>
      <c r="X2276" s="6" t="str">
        <f>IFERROR(INDEX(tblTeamSch[Overall Travel Score],MATCH(tblTeamSch[[#This Row],[Opponent]],tblTeamSch[Team],0)),"")</f>
        <v/>
      </c>
      <c r="Y2276" s="6" cm="1">
        <f t="array" ref="Y2276">IF(Y2275="Num",1,IF(Y2275="","",IF(Y2275+1&gt;TotalNumRegGames*2,"",Y2275+1)))</f>
        <v>2275</v>
      </c>
    </row>
    <row r="2277" spans="1:25" ht="13.35" customHeight="1" x14ac:dyDescent="0.3">
      <c r="A2277" s="6" cm="1">
        <f t="array" ref="A2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878</v>
      </c>
      <c r="B2277" s="6" cm="1">
        <f t="array" ref="B22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77" s="6">
        <f>IFERROR(INDEX([1]!tblSchedule[Week Game Scheduled],MATCH(tblTeamSch[[#This Row],[Game Num]],[1]!tblSchedule[GameNum],0)),"")</f>
        <v>6</v>
      </c>
      <c r="D2277" s="6">
        <f>IFERROR(INDEX([1]!tblSchedule[Round],MATCH(tblTeamSch[[#This Row],[Game Num]],[1]!tblSchedule[GameNum],0)),"")</f>
        <v>4</v>
      </c>
      <c r="E2277" s="6">
        <f>IFERROR(INDEX([1]!tblSchedule[Rnd Sch],MATCH(tblTeamSch[[#This Row],[Game Num]],[1]!tblSchedule[GameNum],0)),"")</f>
        <v>4</v>
      </c>
      <c r="F2277" s="6" t="str">
        <f>IFERROR(INDEX([1]!tblSchedule[DLC],MATCH(tblTeamSch[[#This Row],[Game Num]],[1]!tblSchedule[GameNum],0)),"")</f>
        <v>6G1AA</v>
      </c>
      <c r="G2277" s="7" t="str">
        <f>IFERROR(INDEX([1]!tblSchedule[Facility],MATCH(tblTeamSch[[#This Row],[Game Num]],[1]!tblSchedule[GameNum],0)),"")</f>
        <v>St Mary Academy Gym</v>
      </c>
      <c r="H2277" s="8">
        <f>IFERROR(INDEX([1]!tblSchedule[Game Date],MATCH(tblTeamSch[[#This Row],[Game Num]],[1]!tblSchedule[GameNum],0)),"")</f>
        <v>46032</v>
      </c>
      <c r="I2277" s="9">
        <f>IFERROR(INDEX([1]!tblSchedule[Game Time],MATCH(tblTeamSch[[#This Row],[Game Num]],[1]!tblSchedule[GameNum],0)),"")</f>
        <v>0.45833333333333331</v>
      </c>
      <c r="J2277" s="10" t="str">
        <f>IFERROR(INDEX([1]!tblTeams[Organization],MATCH(tblTeamSch[[#This Row],[Team]],[1]!tblTeams[Team],0)),"")</f>
        <v>St. Raphael</v>
      </c>
      <c r="K2277" s="10" t="str">
        <f>IFERROR(INDEX([1]!tblOrg[Abbr],MATCH(tblTeamSch[[#This Row],[Org]],[1]!tblOrg[Organization],0)),"")</f>
        <v>Raph</v>
      </c>
      <c r="L2277" s="10" t="str">
        <f>IFERROR(INDEX(IF(tblTeamSch[[#This Row],[1vs2]]=1,[1]!tblSchedule[Team 1 Name],[1]!tblSchedule[Team 2 Name]),MATCH(tblTeamSch[[#This Row],[Game Num]],[1]!tblSchedule[GameNum],0)),"")</f>
        <v>St. Raphael BB 6G #1</v>
      </c>
      <c r="M2277" s="10" t="str">
        <f>IFERROR(INDEX(IF(tblTeamSch[[#This Row],[1vs2]]=1,[1]!tblSchedule[Team 2 Name],[1]!tblSchedule[Team 1 Name]),MATCH(tblTeamSch[[#This Row],[Game Num]],[1]!tblSchedule[GameNum],0)),"")</f>
        <v>St. Mary BB 6G - Green</v>
      </c>
      <c r="N2277" s="6"/>
      <c r="O2277" s="6"/>
      <c r="P2277" s="6"/>
      <c r="Q2277" s="6">
        <f>INDEX([1]!tblSchedule[Home Game],MATCH(tblTeamSch[[#This Row],[Game Num]],[1]!tblSchedule[GameNum],0))</f>
        <v>1</v>
      </c>
      <c r="R2277" s="7" t="e">
        <f>IF(COUNTIFS(tblTeamSch[Team],tblTeamSch[[#This Row],[Team]],#REF!,1)&gt;1,"Y","")</f>
        <v>#REF!</v>
      </c>
      <c r="S2277" s="6">
        <f>INDEX([1]!tblLoc[Score],MATCH(INDEX([1]!tblOrg[Loc],MATCH(tblTeamSch[[#This Row],[Org]],[1]!tblOrg[Organization],0)),[1]!tblLoc[Loc],0))</f>
        <v>0</v>
      </c>
      <c r="T2277" s="6" t="e">
        <f>INDEX([1]!tblLoc[Score],MATCH(INDEX([1]!tblOrg[Loc],MATCH(#REF!,[1]!tblOrg[Abbr],0)),[1]!tblLoc[Loc],0))</f>
        <v>#REF!</v>
      </c>
      <c r="U2277" s="6">
        <f>IFERROR(INDEX([1]!tblLoc[Score],MATCH(INDEX([1]!tblOrg[Loc],MATCH(INDEX(FacList,MATCH(tblTeamSch[[#This Row],[Facility]],INDEX(FacList,,1),0),3),[1]!tblOrg[Org Num],0)),[1]!tblLoc[Loc],0)),"")</f>
        <v>4</v>
      </c>
      <c r="V2277" s="6">
        <f>IF(OR(tblTeamSch[[#This Row],[Court]]="",tblTeamSch[[#This Row],[Home]]&gt;0),0,IF(tblTeamSch[[#This Row],[Court]]&lt;10,0,IF(tblTeamSch[[#This Row],[Home Court]]=10,0,10)))</f>
        <v>0</v>
      </c>
      <c r="W2277" s="6" t="e">
        <f>COUNTIFS(tblTeamSch[Travel Score for Game],10,tblTeamSch[Home],0,#REF!,#REF!)</f>
        <v>#REF!</v>
      </c>
      <c r="X2277" s="6" t="str">
        <f>IFERROR(INDEX(tblTeamSch[Overall Travel Score],MATCH(tblTeamSch[[#This Row],[Opponent]],tblTeamSch[Team],0)),"")</f>
        <v/>
      </c>
      <c r="Y2277" s="6" cm="1">
        <f t="array" ref="Y2277">IF(Y2276="Num",1,IF(Y2276="","",IF(Y2276+1&gt;TotalNumRegGames*2,"",Y2276+1)))</f>
        <v>2276</v>
      </c>
    </row>
    <row r="2278" spans="1:25" ht="13.35" customHeight="1" x14ac:dyDescent="0.3">
      <c r="A2278" s="6" cm="1">
        <f t="array" ref="A2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886</v>
      </c>
      <c r="B2278" s="6" cm="1">
        <f t="array" ref="B22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78" s="6">
        <f>IFERROR(INDEX([1]!tblSchedule[Week Game Scheduled],MATCH(tblTeamSch[[#This Row],[Game Num]],[1]!tblSchedule[GameNum],0)),"")</f>
        <v>7</v>
      </c>
      <c r="D2278" s="6">
        <f>IFERROR(INDEX([1]!tblSchedule[Round],MATCH(tblTeamSch[[#This Row],[Game Num]],[1]!tblSchedule[GameNum],0)),"")</f>
        <v>5</v>
      </c>
      <c r="E2278" s="6">
        <f>IFERROR(INDEX([1]!tblSchedule[Rnd Sch],MATCH(tblTeamSch[[#This Row],[Game Num]],[1]!tblSchedule[GameNum],0)),"")</f>
        <v>5</v>
      </c>
      <c r="F2278" s="6" t="str">
        <f>IFERROR(INDEX([1]!tblSchedule[DLC],MATCH(tblTeamSch[[#This Row],[Game Num]],[1]!tblSchedule[GameNum],0)),"")</f>
        <v>6G1AA</v>
      </c>
      <c r="G2278" s="7" t="str">
        <f>IFERROR(INDEX([1]!tblSchedule[Facility],MATCH(tblTeamSch[[#This Row],[Game Num]],[1]!tblSchedule[GameNum],0)),"")</f>
        <v>St Mary Academy Gym</v>
      </c>
      <c r="H2278" s="8">
        <f>IFERROR(INDEX([1]!tblSchedule[Game Date],MATCH(tblTeamSch[[#This Row],[Game Num]],[1]!tblSchedule[GameNum],0)),"")</f>
        <v>46039</v>
      </c>
      <c r="I2278" s="9">
        <f>IFERROR(INDEX([1]!tblSchedule[Game Time],MATCH(tblTeamSch[[#This Row],[Game Num]],[1]!tblSchedule[GameNum],0)),"")</f>
        <v>0.375</v>
      </c>
      <c r="J2278" s="10" t="str">
        <f>IFERROR(INDEX([1]!tblTeams[Organization],MATCH(tblTeamSch[[#This Row],[Team]],[1]!tblTeams[Team],0)),"")</f>
        <v>St. Raphael</v>
      </c>
      <c r="K2278" s="10" t="str">
        <f>IFERROR(INDEX([1]!tblOrg[Abbr],MATCH(tblTeamSch[[#This Row],[Org]],[1]!tblOrg[Organization],0)),"")</f>
        <v>Raph</v>
      </c>
      <c r="L2278" s="10" t="str">
        <f>IFERROR(INDEX(IF(tblTeamSch[[#This Row],[1vs2]]=1,[1]!tblSchedule[Team 1 Name],[1]!tblSchedule[Team 2 Name]),MATCH(tblTeamSch[[#This Row],[Game Num]],[1]!tblSchedule[GameNum],0)),"")</f>
        <v>St. Raphael BB 6G #1</v>
      </c>
      <c r="M2278" s="10" t="str">
        <f>IFERROR(INDEX(IF(tblTeamSch[[#This Row],[1vs2]]=1,[1]!tblSchedule[Team 2 Name],[1]!tblSchedule[Team 1 Name]),MATCH(tblTeamSch[[#This Row],[Game Num]],[1]!tblSchedule[GameNum],0)),"")</f>
        <v>St. Margaret Mary BB 6G#1</v>
      </c>
      <c r="N2278" s="6"/>
      <c r="O2278" s="6"/>
      <c r="P2278" s="6"/>
      <c r="Q2278" s="6">
        <f>INDEX([1]!tblSchedule[Home Game],MATCH(tblTeamSch[[#This Row],[Game Num]],[1]!tblSchedule[GameNum],0))</f>
        <v>0</v>
      </c>
      <c r="R2278" s="7" t="e">
        <f>IF(COUNTIFS(tblTeamSch[Team],tblTeamSch[[#This Row],[Team]],#REF!,1)&gt;1,"Y","")</f>
        <v>#REF!</v>
      </c>
      <c r="S2278" s="6">
        <f>INDEX([1]!tblLoc[Score],MATCH(INDEX([1]!tblOrg[Loc],MATCH(tblTeamSch[[#This Row],[Org]],[1]!tblOrg[Organization],0)),[1]!tblLoc[Loc],0))</f>
        <v>0</v>
      </c>
      <c r="T2278" s="6" t="e">
        <f>INDEX([1]!tblLoc[Score],MATCH(INDEX([1]!tblOrg[Loc],MATCH(#REF!,[1]!tblOrg[Abbr],0)),[1]!tblLoc[Loc],0))</f>
        <v>#REF!</v>
      </c>
      <c r="U2278" s="6">
        <f>IFERROR(INDEX([1]!tblLoc[Score],MATCH(INDEX([1]!tblOrg[Loc],MATCH(INDEX(FacList,MATCH(tblTeamSch[[#This Row],[Facility]],INDEX(FacList,,1),0),3),[1]!tblOrg[Org Num],0)),[1]!tblLoc[Loc],0)),"")</f>
        <v>4</v>
      </c>
      <c r="V2278" s="6">
        <f>IF(OR(tblTeamSch[[#This Row],[Court]]="",tblTeamSch[[#This Row],[Home]]&gt;0),0,IF(tblTeamSch[[#This Row],[Court]]&lt;10,0,IF(tblTeamSch[[#This Row],[Home Court]]=10,0,10)))</f>
        <v>0</v>
      </c>
      <c r="W2278" s="6" t="e">
        <f>COUNTIFS(tblTeamSch[Travel Score for Game],10,tblTeamSch[Home],0,#REF!,#REF!)</f>
        <v>#REF!</v>
      </c>
      <c r="X2278" s="6" t="str">
        <f>IFERROR(INDEX(tblTeamSch[Overall Travel Score],MATCH(tblTeamSch[[#This Row],[Opponent]],tblTeamSch[Team],0)),"")</f>
        <v/>
      </c>
      <c r="Y2278" s="6" cm="1">
        <f t="array" ref="Y2278">IF(Y2277="Num",1,IF(Y2277="","",IF(Y2277+1&gt;TotalNumRegGames*2,"",Y2277+1)))</f>
        <v>2277</v>
      </c>
    </row>
    <row r="2279" spans="1:25" ht="13.35" customHeight="1" x14ac:dyDescent="0.3">
      <c r="A2279" s="6" cm="1">
        <f t="array" ref="A2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888</v>
      </c>
      <c r="B2279" s="6" cm="1">
        <f t="array" ref="B22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79" s="6">
        <f>IFERROR(INDEX([1]!tblSchedule[Week Game Scheduled],MATCH(tblTeamSch[[#This Row],[Game Num]],[1]!tblSchedule[GameNum],0)),"")</f>
        <v>8</v>
      </c>
      <c r="D2279" s="6">
        <f>IFERROR(INDEX([1]!tblSchedule[Round],MATCH(tblTeamSch[[#This Row],[Game Num]],[1]!tblSchedule[GameNum],0)),"")</f>
        <v>6</v>
      </c>
      <c r="E2279" s="6">
        <f>IFERROR(INDEX([1]!tblSchedule[Rnd Sch],MATCH(tblTeamSch[[#This Row],[Game Num]],[1]!tblSchedule[GameNum],0)),"")</f>
        <v>6</v>
      </c>
      <c r="F2279" s="6" t="str">
        <f>IFERROR(INDEX([1]!tblSchedule[DLC],MATCH(tblTeamSch[[#This Row],[Game Num]],[1]!tblSchedule[GameNum],0)),"")</f>
        <v>6G1AA</v>
      </c>
      <c r="G2279" s="7" t="str">
        <f>IFERROR(INDEX([1]!tblSchedule[Facility],MATCH(tblTeamSch[[#This Row],[Game Num]],[1]!tblSchedule[GameNum],0)),"")</f>
        <v>Holy Spirit Gym</v>
      </c>
      <c r="H2279" s="8">
        <f>IFERROR(INDEX([1]!tblSchedule[Game Date],MATCH(tblTeamSch[[#This Row],[Game Num]],[1]!tblSchedule[GameNum],0)),"")</f>
        <v>46046</v>
      </c>
      <c r="I2279" s="9">
        <f>IFERROR(INDEX([1]!tblSchedule[Game Time],MATCH(tblTeamSch[[#This Row],[Game Num]],[1]!tblSchedule[GameNum],0)),"")</f>
        <v>0.41666666666666669</v>
      </c>
      <c r="J2279" s="10" t="str">
        <f>IFERROR(INDEX([1]!tblTeams[Organization],MATCH(tblTeamSch[[#This Row],[Team]],[1]!tblTeams[Team],0)),"")</f>
        <v>St. Raphael</v>
      </c>
      <c r="K2279" s="10" t="str">
        <f>IFERROR(INDEX([1]!tblOrg[Abbr],MATCH(tblTeamSch[[#This Row],[Org]],[1]!tblOrg[Organization],0)),"")</f>
        <v>Raph</v>
      </c>
      <c r="L2279" s="10" t="str">
        <f>IFERROR(INDEX(IF(tblTeamSch[[#This Row],[1vs2]]=1,[1]!tblSchedule[Team 1 Name],[1]!tblSchedule[Team 2 Name]),MATCH(tblTeamSch[[#This Row],[Game Num]],[1]!tblSchedule[GameNum],0)),"")</f>
        <v>St. Raphael BB 6G #1</v>
      </c>
      <c r="M2279" s="10" t="str">
        <f>IFERROR(INDEX(IF(tblTeamSch[[#This Row],[1vs2]]=1,[1]!tblSchedule[Team 2 Name],[1]!tblSchedule[Team 1 Name]),MATCH(tblTeamSch[[#This Row],[Game Num]],[1]!tblSchedule[GameNum],0)),"")</f>
        <v>Holy Spirit GBB 6#1</v>
      </c>
      <c r="N2279" s="6"/>
      <c r="O2279" s="6"/>
      <c r="P2279" s="6"/>
      <c r="Q2279" s="6">
        <f>INDEX([1]!tblSchedule[Home Game],MATCH(tblTeamSch[[#This Row],[Game Num]],[1]!tblSchedule[GameNum],0))</f>
        <v>1</v>
      </c>
      <c r="R2279" s="7" t="e">
        <f>IF(COUNTIFS(tblTeamSch[Team],tblTeamSch[[#This Row],[Team]],#REF!,1)&gt;1,"Y","")</f>
        <v>#REF!</v>
      </c>
      <c r="S2279" s="6">
        <f>INDEX([1]!tblLoc[Score],MATCH(INDEX([1]!tblOrg[Loc],MATCH(tblTeamSch[[#This Row],[Org]],[1]!tblOrg[Organization],0)),[1]!tblLoc[Loc],0))</f>
        <v>0</v>
      </c>
      <c r="T2279" s="6" t="e">
        <f>INDEX([1]!tblLoc[Score],MATCH(INDEX([1]!tblOrg[Loc],MATCH(#REF!,[1]!tblOrg[Abbr],0)),[1]!tblLoc[Loc],0))</f>
        <v>#REF!</v>
      </c>
      <c r="U2279" s="6">
        <f>IFERROR(INDEX([1]!tblLoc[Score],MATCH(INDEX([1]!tblOrg[Loc],MATCH(INDEX(FacList,MATCH(tblTeamSch[[#This Row],[Facility]],INDEX(FacList,,1),0),3),[1]!tblOrg[Org Num],0)),[1]!tblLoc[Loc],0)),"")</f>
        <v>0</v>
      </c>
      <c r="V2279" s="6">
        <f>IF(OR(tblTeamSch[[#This Row],[Court]]="",tblTeamSch[[#This Row],[Home]]&gt;0),0,IF(tblTeamSch[[#This Row],[Court]]&lt;10,0,IF(tblTeamSch[[#This Row],[Home Court]]=10,0,10)))</f>
        <v>0</v>
      </c>
      <c r="W2279" s="6" t="e">
        <f>COUNTIFS(tblTeamSch[Travel Score for Game],10,tblTeamSch[Home],0,#REF!,#REF!)</f>
        <v>#REF!</v>
      </c>
      <c r="X2279" s="6" t="str">
        <f>IFERROR(INDEX(tblTeamSch[Overall Travel Score],MATCH(tblTeamSch[[#This Row],[Opponent]],tblTeamSch[Team],0)),"")</f>
        <v/>
      </c>
      <c r="Y2279" s="6" cm="1">
        <f t="array" ref="Y2279">IF(Y2278="Num",1,IF(Y2278="","",IF(Y2278+1&gt;TotalNumRegGames*2,"",Y2278+1)))</f>
        <v>2278</v>
      </c>
    </row>
    <row r="2280" spans="1:25" ht="13.35" customHeight="1" x14ac:dyDescent="0.3">
      <c r="A2280" s="6" cm="1">
        <f t="array" ref="A2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898</v>
      </c>
      <c r="B2280" s="6" cm="1">
        <f t="array" ref="B22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0" s="6">
        <f>IFERROR(INDEX([1]!tblSchedule[Week Game Scheduled],MATCH(tblTeamSch[[#This Row],[Game Num]],[1]!tblSchedule[GameNum],0)),"")</f>
        <v>9</v>
      </c>
      <c r="D2280" s="6">
        <f>IFERROR(INDEX([1]!tblSchedule[Round],MATCH(tblTeamSch[[#This Row],[Game Num]],[1]!tblSchedule[GameNum],0)),"")</f>
        <v>7</v>
      </c>
      <c r="E2280" s="6">
        <f>IFERROR(INDEX([1]!tblSchedule[Rnd Sch],MATCH(tblTeamSch[[#This Row],[Game Num]],[1]!tblSchedule[GameNum],0)),"")</f>
        <v>7</v>
      </c>
      <c r="F2280" s="6" t="str">
        <f>IFERROR(INDEX([1]!tblSchedule[DLC],MATCH(tblTeamSch[[#This Row],[Game Num]],[1]!tblSchedule[GameNum],0)),"")</f>
        <v>6G1AA</v>
      </c>
      <c r="G2280" s="7" t="str">
        <f>IFERROR(INDEX([1]!tblSchedule[Facility],MATCH(tblTeamSch[[#This Row],[Game Num]],[1]!tblSchedule[GameNum],0)),"")</f>
        <v>ST. RAPHAEL GYMNASIUM</v>
      </c>
      <c r="H2280" s="8">
        <f>IFERROR(INDEX([1]!tblSchedule[Game Date],MATCH(tblTeamSch[[#This Row],[Game Num]],[1]!tblSchedule[GameNum],0)),"")</f>
        <v>46053</v>
      </c>
      <c r="I2280" s="9">
        <f>IFERROR(INDEX([1]!tblSchedule[Game Time],MATCH(tblTeamSch[[#This Row],[Game Num]],[1]!tblSchedule[GameNum],0)),"")</f>
        <v>0.41666666666666669</v>
      </c>
      <c r="J2280" s="10" t="str">
        <f>IFERROR(INDEX([1]!tblTeams[Organization],MATCH(tblTeamSch[[#This Row],[Team]],[1]!tblTeams[Team],0)),"")</f>
        <v>St. Raphael</v>
      </c>
      <c r="K2280" s="10" t="str">
        <f>IFERROR(INDEX([1]!tblOrg[Abbr],MATCH(tblTeamSch[[#This Row],[Org]],[1]!tblOrg[Organization],0)),"")</f>
        <v>Raph</v>
      </c>
      <c r="L2280" s="10" t="str">
        <f>IFERROR(INDEX(IF(tblTeamSch[[#This Row],[1vs2]]=1,[1]!tblSchedule[Team 1 Name],[1]!tblSchedule[Team 2 Name]),MATCH(tblTeamSch[[#This Row],[Game Num]],[1]!tblSchedule[GameNum],0)),"")</f>
        <v>St. Raphael BB 6G #1</v>
      </c>
      <c r="M2280" s="10" t="str">
        <f>IFERROR(INDEX(IF(tblTeamSch[[#This Row],[1vs2]]=1,[1]!tblSchedule[Team 2 Name],[1]!tblSchedule[Team 1 Name]),MATCH(tblTeamSch[[#This Row],[Game Num]],[1]!tblSchedule[GameNum],0)),"")</f>
        <v>Holy Trinity BB 5/6G #1</v>
      </c>
      <c r="N2280" s="6"/>
      <c r="O2280" s="6"/>
      <c r="P2280" s="6"/>
      <c r="Q2280" s="6">
        <f>INDEX([1]!tblSchedule[Home Game],MATCH(tblTeamSch[[#This Row],[Game Num]],[1]!tblSchedule[GameNum],0))</f>
        <v>1</v>
      </c>
      <c r="R2280" s="7" t="e">
        <f>IF(COUNTIFS(tblTeamSch[Team],tblTeamSch[[#This Row],[Team]],#REF!,1)&gt;1,"Y","")</f>
        <v>#REF!</v>
      </c>
      <c r="S2280" s="6">
        <f>INDEX([1]!tblLoc[Score],MATCH(INDEX([1]!tblOrg[Loc],MATCH(tblTeamSch[[#This Row],[Org]],[1]!tblOrg[Organization],0)),[1]!tblLoc[Loc],0))</f>
        <v>0</v>
      </c>
      <c r="T2280" s="6" t="e">
        <f>INDEX([1]!tblLoc[Score],MATCH(INDEX([1]!tblOrg[Loc],MATCH(#REF!,[1]!tblOrg[Abbr],0)),[1]!tblLoc[Loc],0))</f>
        <v>#REF!</v>
      </c>
      <c r="U2280" s="6">
        <f>IFERROR(INDEX([1]!tblLoc[Score],MATCH(INDEX([1]!tblOrg[Loc],MATCH(INDEX(FacList,MATCH(tblTeamSch[[#This Row],[Facility]],INDEX(FacList,,1),0),3),[1]!tblOrg[Org Num],0)),[1]!tblLoc[Loc],0)),"")</f>
        <v>0</v>
      </c>
      <c r="V2280" s="6">
        <f>IF(OR(tblTeamSch[[#This Row],[Court]]="",tblTeamSch[[#This Row],[Home]]&gt;0),0,IF(tblTeamSch[[#This Row],[Court]]&lt;10,0,IF(tblTeamSch[[#This Row],[Home Court]]=10,0,10)))</f>
        <v>0</v>
      </c>
      <c r="W2280" s="6" t="e">
        <f>COUNTIFS(tblTeamSch[Travel Score for Game],10,tblTeamSch[Home],0,#REF!,#REF!)</f>
        <v>#REF!</v>
      </c>
      <c r="X2280" s="6" t="str">
        <f>IFERROR(INDEX(tblTeamSch[Overall Travel Score],MATCH(tblTeamSch[[#This Row],[Opponent]],tblTeamSch[Team],0)),"")</f>
        <v/>
      </c>
      <c r="Y2280" s="6" cm="1">
        <f t="array" ref="Y2280">IF(Y2279="Num",1,IF(Y2279="","",IF(Y2279+1&gt;TotalNumRegGames*2,"",Y2279+1)))</f>
        <v>2279</v>
      </c>
    </row>
    <row r="2281" spans="1:25" ht="13.35" customHeight="1" x14ac:dyDescent="0.3">
      <c r="A2281" s="6" cm="1">
        <f t="array" ref="A2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932</v>
      </c>
      <c r="B2281" s="6" cm="1">
        <f t="array" ref="B22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81" s="6">
        <f>IFERROR(INDEX([1]!tblSchedule[Week Game Scheduled],MATCH(tblTeamSch[[#This Row],[Game Num]],[1]!tblSchedule[GameNum],0)),"")</f>
        <v>49</v>
      </c>
      <c r="D2281" s="6">
        <f>IFERROR(INDEX([1]!tblSchedule[Round],MATCH(tblTeamSch[[#This Row],[Game Num]],[1]!tblSchedule[GameNum],0)),"")</f>
        <v>1</v>
      </c>
      <c r="E2281" s="6">
        <f>IFERROR(INDEX([1]!tblSchedule[Rnd Sch],MATCH(tblTeamSch[[#This Row],[Game Num]],[1]!tblSchedule[GameNum],0)),"")</f>
        <v>1</v>
      </c>
      <c r="F2281" s="6" t="str">
        <f>IFERROR(INDEX([1]!tblSchedule[DLC],MATCH(tblTeamSch[[#This Row],[Game Num]],[1]!tblSchedule[GameNum],0)),"")</f>
        <v>6G2</v>
      </c>
      <c r="G2281" s="7" t="str">
        <f>IFERROR(INDEX([1]!tblSchedule[Facility],MATCH(tblTeamSch[[#This Row],[Game Num]],[1]!tblSchedule[GameNum],0)),"")</f>
        <v>ST. RAPHAEL GYMNASIUM</v>
      </c>
      <c r="H2281" s="8">
        <f>IFERROR(INDEX([1]!tblSchedule[Game Date],MATCH(tblTeamSch[[#This Row],[Game Num]],[1]!tblSchedule[GameNum],0)),"")</f>
        <v>45997</v>
      </c>
      <c r="I2281" s="9">
        <f>IFERROR(INDEX([1]!tblSchedule[Game Time],MATCH(tblTeamSch[[#This Row],[Game Num]],[1]!tblSchedule[GameNum],0)),"")</f>
        <v>0.375</v>
      </c>
      <c r="J2281" s="10" t="str">
        <f>IFERROR(INDEX([1]!tblTeams[Organization],MATCH(tblTeamSch[[#This Row],[Team]],[1]!tblTeams[Team],0)),"")</f>
        <v>St. Raphael</v>
      </c>
      <c r="K2281" s="10" t="str">
        <f>IFERROR(INDEX([1]!tblOrg[Abbr],MATCH(tblTeamSch[[#This Row],[Org]],[1]!tblOrg[Organization],0)),"")</f>
        <v>Raph</v>
      </c>
      <c r="L2281" s="10" t="str">
        <f>IFERROR(INDEX(IF(tblTeamSch[[#This Row],[1vs2]]=1,[1]!tblSchedule[Team 1 Name],[1]!tblSchedule[Team 2 Name]),MATCH(tblTeamSch[[#This Row],[Game Num]],[1]!tblSchedule[GameNum],0)),"")</f>
        <v>St. Raphael BB 6G #2</v>
      </c>
      <c r="M2281" s="10" t="str">
        <f>IFERROR(INDEX(IF(tblTeamSch[[#This Row],[1vs2]]=1,[1]!tblSchedule[Team 2 Name],[1]!tblSchedule[Team 1 Name]),MATCH(tblTeamSch[[#This Row],[Game Num]],[1]!tblSchedule[GameNum],0)),"")</f>
        <v>Holy Spirit GBB 6#2</v>
      </c>
      <c r="N2281" s="6"/>
      <c r="O2281" s="6"/>
      <c r="P2281" s="6"/>
      <c r="Q2281" s="6">
        <f>INDEX([1]!tblSchedule[Home Game],MATCH(tblTeamSch[[#This Row],[Game Num]],[1]!tblSchedule[GameNum],0))</f>
        <v>1</v>
      </c>
      <c r="R2281" s="7" t="e">
        <f>IF(COUNTIFS(tblTeamSch[Team],tblTeamSch[[#This Row],[Team]],#REF!,1)&gt;1,"Y","")</f>
        <v>#REF!</v>
      </c>
      <c r="S2281" s="6">
        <f>INDEX([1]!tblLoc[Score],MATCH(INDEX([1]!tblOrg[Loc],MATCH(tblTeamSch[[#This Row],[Org]],[1]!tblOrg[Organization],0)),[1]!tblLoc[Loc],0))</f>
        <v>0</v>
      </c>
      <c r="T2281" s="6" t="e">
        <f>INDEX([1]!tblLoc[Score],MATCH(INDEX([1]!tblOrg[Loc],MATCH(#REF!,[1]!tblOrg[Abbr],0)),[1]!tblLoc[Loc],0))</f>
        <v>#REF!</v>
      </c>
      <c r="U2281" s="6">
        <f>IFERROR(INDEX([1]!tblLoc[Score],MATCH(INDEX([1]!tblOrg[Loc],MATCH(INDEX(FacList,MATCH(tblTeamSch[[#This Row],[Facility]],INDEX(FacList,,1),0),3),[1]!tblOrg[Org Num],0)),[1]!tblLoc[Loc],0)),"")</f>
        <v>0</v>
      </c>
      <c r="V2281" s="6">
        <f>IF(OR(tblTeamSch[[#This Row],[Court]]="",tblTeamSch[[#This Row],[Home]]&gt;0),0,IF(tblTeamSch[[#This Row],[Court]]&lt;10,0,IF(tblTeamSch[[#This Row],[Home Court]]=10,0,10)))</f>
        <v>0</v>
      </c>
      <c r="W2281" s="6" t="e">
        <f>COUNTIFS(tblTeamSch[Travel Score for Game],10,tblTeamSch[Home],0,#REF!,#REF!)</f>
        <v>#REF!</v>
      </c>
      <c r="X2281" s="6" t="str">
        <f>IFERROR(INDEX(tblTeamSch[Overall Travel Score],MATCH(tblTeamSch[[#This Row],[Opponent]],tblTeamSch[Team],0)),"")</f>
        <v/>
      </c>
      <c r="Y2281" s="6" cm="1">
        <f t="array" ref="Y2281">IF(Y2280="Num",1,IF(Y2280="","",IF(Y2280+1&gt;TotalNumRegGames*2,"",Y2280+1)))</f>
        <v>2280</v>
      </c>
    </row>
    <row r="2282" spans="1:25" ht="13.35" customHeight="1" x14ac:dyDescent="0.3">
      <c r="A2282" s="6" cm="1">
        <f t="array" ref="A2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937</v>
      </c>
      <c r="B2282" s="6" cm="1">
        <f t="array" ref="B22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2" s="6">
        <f>IFERROR(INDEX([1]!tblSchedule[Week Game Scheduled],MATCH(tblTeamSch[[#This Row],[Game Num]],[1]!tblSchedule[GameNum],0)),"")</f>
        <v>50</v>
      </c>
      <c r="D2282" s="6">
        <f>IFERROR(INDEX([1]!tblSchedule[Round],MATCH(tblTeamSch[[#This Row],[Game Num]],[1]!tblSchedule[GameNum],0)),"")</f>
        <v>2</v>
      </c>
      <c r="E2282" s="6">
        <f>IFERROR(INDEX([1]!tblSchedule[Rnd Sch],MATCH(tblTeamSch[[#This Row],[Game Num]],[1]!tblSchedule[GameNum],0)),"")</f>
        <v>2</v>
      </c>
      <c r="F2282" s="6" t="str">
        <f>IFERROR(INDEX([1]!tblSchedule[DLC],MATCH(tblTeamSch[[#This Row],[Game Num]],[1]!tblSchedule[GameNum],0)),"")</f>
        <v>6G2</v>
      </c>
      <c r="G2282" s="7" t="str">
        <f>IFERROR(INDEX([1]!tblSchedule[Facility],MATCH(tblTeamSch[[#This Row],[Game Num]],[1]!tblSchedule[GameNum],0)),"")</f>
        <v>St. Rita Gym</v>
      </c>
      <c r="H2282" s="8">
        <f>IFERROR(INDEX([1]!tblSchedule[Game Date],MATCH(tblTeamSch[[#This Row],[Game Num]],[1]!tblSchedule[GameNum],0)),"")</f>
        <v>46004</v>
      </c>
      <c r="I2282" s="9">
        <f>IFERROR(INDEX([1]!tblSchedule[Game Time],MATCH(tblTeamSch[[#This Row],[Game Num]],[1]!tblSchedule[GameNum],0)),"")</f>
        <v>0.54166666666666663</v>
      </c>
      <c r="J2282" s="10" t="str">
        <f>IFERROR(INDEX([1]!tblTeams[Organization],MATCH(tblTeamSch[[#This Row],[Team]],[1]!tblTeams[Team],0)),"")</f>
        <v>St. Raphael</v>
      </c>
      <c r="K2282" s="10" t="str">
        <f>IFERROR(INDEX([1]!tblOrg[Abbr],MATCH(tblTeamSch[[#This Row],[Org]],[1]!tblOrg[Organization],0)),"")</f>
        <v>Raph</v>
      </c>
      <c r="L2282" s="10" t="str">
        <f>IFERROR(INDEX(IF(tblTeamSch[[#This Row],[1vs2]]=1,[1]!tblSchedule[Team 1 Name],[1]!tblSchedule[Team 2 Name]),MATCH(tblTeamSch[[#This Row],[Game Num]],[1]!tblSchedule[GameNum],0)),"")</f>
        <v>St. Raphael BB 6G #2</v>
      </c>
      <c r="M2282" s="10" t="str">
        <f>IFERROR(INDEX(IF(tblTeamSch[[#This Row],[1vs2]]=1,[1]!tblSchedule[Team 2 Name],[1]!tblSchedule[Team 1 Name]),MATCH(tblTeamSch[[#This Row],[Game Num]],[1]!tblSchedule[GameNum],0)),"")</f>
        <v>Notre Dame Academy BB 5/6 Girls #2</v>
      </c>
      <c r="N2282" s="6"/>
      <c r="O2282" s="6"/>
      <c r="P2282" s="6"/>
      <c r="Q2282" s="6">
        <f>INDEX([1]!tblSchedule[Home Game],MATCH(tblTeamSch[[#This Row],[Game Num]],[1]!tblSchedule[GameNum],0))</f>
        <v>0</v>
      </c>
      <c r="R2282" s="7" t="e">
        <f>IF(COUNTIFS(tblTeamSch[Team],tblTeamSch[[#This Row],[Team]],#REF!,1)&gt;1,"Y","")</f>
        <v>#REF!</v>
      </c>
      <c r="S2282" s="6">
        <f>INDEX([1]!tblLoc[Score],MATCH(INDEX([1]!tblOrg[Loc],MATCH(tblTeamSch[[#This Row],[Org]],[1]!tblOrg[Organization],0)),[1]!tblLoc[Loc],0))</f>
        <v>0</v>
      </c>
      <c r="T2282" s="6" t="e">
        <f>INDEX([1]!tblLoc[Score],MATCH(INDEX([1]!tblOrg[Loc],MATCH(#REF!,[1]!tblOrg[Abbr],0)),[1]!tblLoc[Loc],0))</f>
        <v>#REF!</v>
      </c>
      <c r="U2282" s="6">
        <f>IFERROR(INDEX([1]!tblLoc[Score],MATCH(INDEX([1]!tblOrg[Loc],MATCH(INDEX(FacList,MATCH(tblTeamSch[[#This Row],[Facility]],INDEX(FacList,,1),0),3),[1]!tblOrg[Org Num],0)),[1]!tblLoc[Loc],0)),"")</f>
        <v>7</v>
      </c>
      <c r="V2282" s="6">
        <f>IF(OR(tblTeamSch[[#This Row],[Court]]="",tblTeamSch[[#This Row],[Home]]&gt;0),0,IF(tblTeamSch[[#This Row],[Court]]&lt;10,0,IF(tblTeamSch[[#This Row],[Home Court]]=10,0,10)))</f>
        <v>0</v>
      </c>
      <c r="W2282" s="6" t="e">
        <f>COUNTIFS(tblTeamSch[Travel Score for Game],10,tblTeamSch[Home],0,#REF!,#REF!)</f>
        <v>#REF!</v>
      </c>
      <c r="X2282" s="6" t="str">
        <f>IFERROR(INDEX(tblTeamSch[Overall Travel Score],MATCH(tblTeamSch[[#This Row],[Opponent]],tblTeamSch[Team],0)),"")</f>
        <v/>
      </c>
      <c r="Y2282" s="6" cm="1">
        <f t="array" ref="Y2282">IF(Y2281="Num",1,IF(Y2281="","",IF(Y2281+1&gt;TotalNumRegGames*2,"",Y2281+1)))</f>
        <v>2281</v>
      </c>
    </row>
    <row r="2283" spans="1:25" ht="13.35" customHeight="1" x14ac:dyDescent="0.3">
      <c r="A2283" s="6" cm="1">
        <f t="array" ref="A2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941</v>
      </c>
      <c r="B2283" s="6" cm="1">
        <f t="array" ref="B22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3" s="6">
        <f>IFERROR(INDEX([1]!tblSchedule[Week Game Scheduled],MATCH(tblTeamSch[[#This Row],[Game Num]],[1]!tblSchedule[GameNum],0)),"")</f>
        <v>5</v>
      </c>
      <c r="D2283" s="6">
        <f>IFERROR(INDEX([1]!tblSchedule[Round],MATCH(tblTeamSch[[#This Row],[Game Num]],[1]!tblSchedule[GameNum],0)),"")</f>
        <v>3</v>
      </c>
      <c r="E2283" s="6">
        <f>IFERROR(INDEX([1]!tblSchedule[Rnd Sch],MATCH(tblTeamSch[[#This Row],[Game Num]],[1]!tblSchedule[GameNum],0)),"")</f>
        <v>3</v>
      </c>
      <c r="F2283" s="6" t="str">
        <f>IFERROR(INDEX([1]!tblSchedule[DLC],MATCH(tblTeamSch[[#This Row],[Game Num]],[1]!tblSchedule[GameNum],0)),"")</f>
        <v>6G2</v>
      </c>
      <c r="G2283" s="7" t="str">
        <f>IFERROR(INDEX([1]!tblSchedule[Facility],MATCH(tblTeamSch[[#This Row],[Game Num]],[1]!tblSchedule[GameNum],0)),"")</f>
        <v>St. Agnes Gym</v>
      </c>
      <c r="H2283" s="8">
        <f>IFERROR(INDEX([1]!tblSchedule[Game Date],MATCH(tblTeamSch[[#This Row],[Game Num]],[1]!tblSchedule[GameNum],0)),"")</f>
        <v>46025</v>
      </c>
      <c r="I2283" s="9">
        <f>IFERROR(INDEX([1]!tblSchedule[Game Time],MATCH(tblTeamSch[[#This Row],[Game Num]],[1]!tblSchedule[GameNum],0)),"")</f>
        <v>0.41666666666666669</v>
      </c>
      <c r="J2283" s="10" t="str">
        <f>IFERROR(INDEX([1]!tblTeams[Organization],MATCH(tblTeamSch[[#This Row],[Team]],[1]!tblTeams[Team],0)),"")</f>
        <v>St. Raphael</v>
      </c>
      <c r="K2283" s="10" t="str">
        <f>IFERROR(INDEX([1]!tblOrg[Abbr],MATCH(tblTeamSch[[#This Row],[Org]],[1]!tblOrg[Organization],0)),"")</f>
        <v>Raph</v>
      </c>
      <c r="L2283" s="10" t="str">
        <f>IFERROR(INDEX(IF(tblTeamSch[[#This Row],[1vs2]]=1,[1]!tblSchedule[Team 1 Name],[1]!tblSchedule[Team 2 Name]),MATCH(tblTeamSch[[#This Row],[Game Num]],[1]!tblSchedule[GameNum],0)),"")</f>
        <v>St. Raphael BB 6G #2</v>
      </c>
      <c r="M2283" s="10" t="str">
        <f>IFERROR(INDEX(IF(tblTeamSch[[#This Row],[1vs2]]=1,[1]!tblSchedule[Team 2 Name],[1]!tblSchedule[Team 1 Name]),MATCH(tblTeamSch[[#This Row],[Game Num]],[1]!tblSchedule[GameNum],0)),"")</f>
        <v>St Agnes BB 6G#2</v>
      </c>
      <c r="N2283" s="6"/>
      <c r="O2283" s="6"/>
      <c r="P2283" s="6"/>
      <c r="Q2283" s="6">
        <f>INDEX([1]!tblSchedule[Home Game],MATCH(tblTeamSch[[#This Row],[Game Num]],[1]!tblSchedule[GameNum],0))</f>
        <v>1</v>
      </c>
      <c r="R2283" s="7" t="e">
        <f>IF(COUNTIFS(tblTeamSch[Team],tblTeamSch[[#This Row],[Team]],#REF!,1)&gt;1,"Y","")</f>
        <v>#REF!</v>
      </c>
      <c r="S2283" s="6">
        <f>INDEX([1]!tblLoc[Score],MATCH(INDEX([1]!tblOrg[Loc],MATCH(tblTeamSch[[#This Row],[Org]],[1]!tblOrg[Organization],0)),[1]!tblLoc[Loc],0))</f>
        <v>0</v>
      </c>
      <c r="T2283" s="6" t="e">
        <f>INDEX([1]!tblLoc[Score],MATCH(INDEX([1]!tblOrg[Loc],MATCH(#REF!,[1]!tblOrg[Abbr],0)),[1]!tblLoc[Loc],0))</f>
        <v>#REF!</v>
      </c>
      <c r="U2283" s="6">
        <f>IFERROR(INDEX([1]!tblLoc[Score],MATCH(INDEX([1]!tblOrg[Loc],MATCH(INDEX(FacList,MATCH(tblTeamSch[[#This Row],[Facility]],INDEX(FacList,,1),0),3),[1]!tblOrg[Org Num],0)),[1]!tblLoc[Loc],0)),"")</f>
        <v>0</v>
      </c>
      <c r="V2283" s="6">
        <f>IF(OR(tblTeamSch[[#This Row],[Court]]="",tblTeamSch[[#This Row],[Home]]&gt;0),0,IF(tblTeamSch[[#This Row],[Court]]&lt;10,0,IF(tblTeamSch[[#This Row],[Home Court]]=10,0,10)))</f>
        <v>0</v>
      </c>
      <c r="W2283" s="6" t="e">
        <f>COUNTIFS(tblTeamSch[Travel Score for Game],10,tblTeamSch[Home],0,#REF!,#REF!)</f>
        <v>#REF!</v>
      </c>
      <c r="X2283" s="6" t="str">
        <f>IFERROR(INDEX(tblTeamSch[Overall Travel Score],MATCH(tblTeamSch[[#This Row],[Opponent]],tblTeamSch[Team],0)),"")</f>
        <v/>
      </c>
      <c r="Y2283" s="6" cm="1">
        <f t="array" ref="Y2283">IF(Y2282="Num",1,IF(Y2282="","",IF(Y2282+1&gt;TotalNumRegGames*2,"",Y2282+1)))</f>
        <v>2282</v>
      </c>
    </row>
    <row r="2284" spans="1:25" ht="13.35" customHeight="1" x14ac:dyDescent="0.3">
      <c r="A2284" s="6" cm="1">
        <f t="array" ref="A2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945</v>
      </c>
      <c r="B2284" s="6" cm="1">
        <f t="array" ref="B22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4" s="6">
        <f>IFERROR(INDEX([1]!tblSchedule[Week Game Scheduled],MATCH(tblTeamSch[[#This Row],[Game Num]],[1]!tblSchedule[GameNum],0)),"")</f>
        <v>6</v>
      </c>
      <c r="D2284" s="6">
        <f>IFERROR(INDEX([1]!tblSchedule[Round],MATCH(tblTeamSch[[#This Row],[Game Num]],[1]!tblSchedule[GameNum],0)),"")</f>
        <v>4</v>
      </c>
      <c r="E2284" s="6">
        <f>IFERROR(INDEX([1]!tblSchedule[Rnd Sch],MATCH(tblTeamSch[[#This Row],[Game Num]],[1]!tblSchedule[GameNum],0)),"")</f>
        <v>4</v>
      </c>
      <c r="F2284" s="6" t="str">
        <f>IFERROR(INDEX([1]!tblSchedule[DLC],MATCH(tblTeamSch[[#This Row],[Game Num]],[1]!tblSchedule[GameNum],0)),"")</f>
        <v>6G2</v>
      </c>
      <c r="G2284" s="7" t="str">
        <f>IFERROR(INDEX([1]!tblSchedule[Facility],MATCH(tblTeamSch[[#This Row],[Game Num]],[1]!tblSchedule[GameNum],0)),"")</f>
        <v>ST. RAPHAEL GYMNASIUM</v>
      </c>
      <c r="H2284" s="8">
        <f>IFERROR(INDEX([1]!tblSchedule[Game Date],MATCH(tblTeamSch[[#This Row],[Game Num]],[1]!tblSchedule[GameNum],0)),"")</f>
        <v>46032</v>
      </c>
      <c r="I2284" s="9">
        <f>IFERROR(INDEX([1]!tblSchedule[Game Time],MATCH(tblTeamSch[[#This Row],[Game Num]],[1]!tblSchedule[GameNum],0)),"")</f>
        <v>0.45833333333333331</v>
      </c>
      <c r="J2284" s="10" t="str">
        <f>IFERROR(INDEX([1]!tblTeams[Organization],MATCH(tblTeamSch[[#This Row],[Team]],[1]!tblTeams[Team],0)),"")</f>
        <v>St. Raphael</v>
      </c>
      <c r="K2284" s="10" t="str">
        <f>IFERROR(INDEX([1]!tblOrg[Abbr],MATCH(tblTeamSch[[#This Row],[Org]],[1]!tblOrg[Organization],0)),"")</f>
        <v>Raph</v>
      </c>
      <c r="L2284" s="10" t="str">
        <f>IFERROR(INDEX(IF(tblTeamSch[[#This Row],[1vs2]]=1,[1]!tblSchedule[Team 1 Name],[1]!tblSchedule[Team 2 Name]),MATCH(tblTeamSch[[#This Row],[Game Num]],[1]!tblSchedule[GameNum],0)),"")</f>
        <v>St. Raphael BB 6G #2</v>
      </c>
      <c r="M2284" s="10" t="str">
        <f>IFERROR(INDEX(IF(tblTeamSch[[#This Row],[1vs2]]=1,[1]!tblSchedule[Team 2 Name],[1]!tblSchedule[Team 1 Name]),MATCH(tblTeamSch[[#This Row],[Game Num]],[1]!tblSchedule[GameNum],0)),"")</f>
        <v>St. Albert BB 6G#2</v>
      </c>
      <c r="N2284" s="6"/>
      <c r="O2284" s="6"/>
      <c r="P2284" s="6"/>
      <c r="Q2284" s="6">
        <f>INDEX([1]!tblSchedule[Home Game],MATCH(tblTeamSch[[#This Row],[Game Num]],[1]!tblSchedule[GameNum],0))</f>
        <v>1</v>
      </c>
      <c r="R2284" s="7" t="e">
        <f>IF(COUNTIFS(tblTeamSch[Team],tblTeamSch[[#This Row],[Team]],#REF!,1)&gt;1,"Y","")</f>
        <v>#REF!</v>
      </c>
      <c r="S2284" s="6">
        <f>INDEX([1]!tblLoc[Score],MATCH(INDEX([1]!tblOrg[Loc],MATCH(tblTeamSch[[#This Row],[Org]],[1]!tblOrg[Organization],0)),[1]!tblLoc[Loc],0))</f>
        <v>0</v>
      </c>
      <c r="T2284" s="6" t="e">
        <f>INDEX([1]!tblLoc[Score],MATCH(INDEX([1]!tblOrg[Loc],MATCH(#REF!,[1]!tblOrg[Abbr],0)),[1]!tblLoc[Loc],0))</f>
        <v>#REF!</v>
      </c>
      <c r="U2284" s="6">
        <f>IFERROR(INDEX([1]!tblLoc[Score],MATCH(INDEX([1]!tblOrg[Loc],MATCH(INDEX(FacList,MATCH(tblTeamSch[[#This Row],[Facility]],INDEX(FacList,,1),0),3),[1]!tblOrg[Org Num],0)),[1]!tblLoc[Loc],0)),"")</f>
        <v>0</v>
      </c>
      <c r="V2284" s="6">
        <f>IF(OR(tblTeamSch[[#This Row],[Court]]="",tblTeamSch[[#This Row],[Home]]&gt;0),0,IF(tblTeamSch[[#This Row],[Court]]&lt;10,0,IF(tblTeamSch[[#This Row],[Home Court]]=10,0,10)))</f>
        <v>0</v>
      </c>
      <c r="W2284" s="6" t="e">
        <f>COUNTIFS(tblTeamSch[Travel Score for Game],10,tblTeamSch[Home],0,#REF!,#REF!)</f>
        <v>#REF!</v>
      </c>
      <c r="X2284" s="6" t="str">
        <f>IFERROR(INDEX(tblTeamSch[Overall Travel Score],MATCH(tblTeamSch[[#This Row],[Opponent]],tblTeamSch[Team],0)),"")</f>
        <v/>
      </c>
      <c r="Y2284" s="6" cm="1">
        <f t="array" ref="Y2284">IF(Y2283="Num",1,IF(Y2283="","",IF(Y2283+1&gt;TotalNumRegGames*2,"",Y2283+1)))</f>
        <v>2283</v>
      </c>
    </row>
    <row r="2285" spans="1:25" ht="13.35" customHeight="1" x14ac:dyDescent="0.3">
      <c r="A2285" s="6" cm="1">
        <f t="array" ref="A2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949</v>
      </c>
      <c r="B2285" s="6" cm="1">
        <f t="array" ref="B22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5" s="6">
        <f>IFERROR(INDEX([1]!tblSchedule[Week Game Scheduled],MATCH(tblTeamSch[[#This Row],[Game Num]],[1]!tblSchedule[GameNum],0)),"")</f>
        <v>7</v>
      </c>
      <c r="D2285" s="6">
        <f>IFERROR(INDEX([1]!tblSchedule[Round],MATCH(tblTeamSch[[#This Row],[Game Num]],[1]!tblSchedule[GameNum],0)),"")</f>
        <v>5</v>
      </c>
      <c r="E2285" s="6">
        <f>IFERROR(INDEX([1]!tblSchedule[Rnd Sch],MATCH(tblTeamSch[[#This Row],[Game Num]],[1]!tblSchedule[GameNum],0)),"")</f>
        <v>5</v>
      </c>
      <c r="F2285" s="6" t="str">
        <f>IFERROR(INDEX([1]!tblSchedule[DLC],MATCH(tblTeamSch[[#This Row],[Game Num]],[1]!tblSchedule[GameNum],0)),"")</f>
        <v>6G2</v>
      </c>
      <c r="G2285" s="7" t="str">
        <f>IFERROR(INDEX([1]!tblSchedule[Facility],MATCH(tblTeamSch[[#This Row],[Game Num]],[1]!tblSchedule[GameNum],0)),"")</f>
        <v>St. Margaret Mary Gym</v>
      </c>
      <c r="H2285" s="8">
        <f>IFERROR(INDEX([1]!tblSchedule[Game Date],MATCH(tblTeamSch[[#This Row],[Game Num]],[1]!tblSchedule[GameNum],0)),"")</f>
        <v>46039</v>
      </c>
      <c r="I2285" s="9">
        <f>IFERROR(INDEX([1]!tblSchedule[Game Time],MATCH(tblTeamSch[[#This Row],[Game Num]],[1]!tblSchedule[GameNum],0)),"")</f>
        <v>0.45833333333333331</v>
      </c>
      <c r="J2285" s="10" t="str">
        <f>IFERROR(INDEX([1]!tblTeams[Organization],MATCH(tblTeamSch[[#This Row],[Team]],[1]!tblTeams[Team],0)),"")</f>
        <v>St. Raphael</v>
      </c>
      <c r="K2285" s="10" t="str">
        <f>IFERROR(INDEX([1]!tblOrg[Abbr],MATCH(tblTeamSch[[#This Row],[Org]],[1]!tblOrg[Organization],0)),"")</f>
        <v>Raph</v>
      </c>
      <c r="L2285" s="10" t="str">
        <f>IFERROR(INDEX(IF(tblTeamSch[[#This Row],[1vs2]]=1,[1]!tblSchedule[Team 1 Name],[1]!tblSchedule[Team 2 Name]),MATCH(tblTeamSch[[#This Row],[Game Num]],[1]!tblSchedule[GameNum],0)),"")</f>
        <v>St. Raphael BB 6G #2</v>
      </c>
      <c r="M2285" s="10" t="str">
        <f>IFERROR(INDEX(IF(tblTeamSch[[#This Row],[1vs2]]=1,[1]!tblSchedule[Team 2 Name],[1]!tblSchedule[Team 1 Name]),MATCH(tblTeamSch[[#This Row],[Game Num]],[1]!tblSchedule[GameNum],0)),"")</f>
        <v>St. Margaret Mary BB 6G#2</v>
      </c>
      <c r="N2285" s="6"/>
      <c r="O2285" s="6"/>
      <c r="P2285" s="6"/>
      <c r="Q2285" s="6">
        <f>INDEX([1]!tblSchedule[Home Game],MATCH(tblTeamSch[[#This Row],[Game Num]],[1]!tblSchedule[GameNum],0))</f>
        <v>1</v>
      </c>
      <c r="R2285" s="7" t="e">
        <f>IF(COUNTIFS(tblTeamSch[Team],tblTeamSch[[#This Row],[Team]],#REF!,1)&gt;1,"Y","")</f>
        <v>#REF!</v>
      </c>
      <c r="S2285" s="6">
        <f>INDEX([1]!tblLoc[Score],MATCH(INDEX([1]!tblOrg[Loc],MATCH(tblTeamSch[[#This Row],[Org]],[1]!tblOrg[Organization],0)),[1]!tblLoc[Loc],0))</f>
        <v>0</v>
      </c>
      <c r="T2285" s="6" t="e">
        <f>INDEX([1]!tblLoc[Score],MATCH(INDEX([1]!tblOrg[Loc],MATCH(#REF!,[1]!tblOrg[Abbr],0)),[1]!tblLoc[Loc],0))</f>
        <v>#REF!</v>
      </c>
      <c r="U2285" s="6">
        <f>IFERROR(INDEX([1]!tblLoc[Score],MATCH(INDEX([1]!tblOrg[Loc],MATCH(INDEX(FacList,MATCH(tblTeamSch[[#This Row],[Facility]],INDEX(FacList,,1),0),3),[1]!tblOrg[Org Num],0)),[1]!tblLoc[Loc],0)),"")</f>
        <v>0</v>
      </c>
      <c r="V2285" s="6">
        <f>IF(OR(tblTeamSch[[#This Row],[Court]]="",tblTeamSch[[#This Row],[Home]]&gt;0),0,IF(tblTeamSch[[#This Row],[Court]]&lt;10,0,IF(tblTeamSch[[#This Row],[Home Court]]=10,0,10)))</f>
        <v>0</v>
      </c>
      <c r="W2285" s="6" t="e">
        <f>COUNTIFS(tblTeamSch[Travel Score for Game],10,tblTeamSch[Home],0,#REF!,#REF!)</f>
        <v>#REF!</v>
      </c>
      <c r="X2285" s="6" t="str">
        <f>IFERROR(INDEX(tblTeamSch[Overall Travel Score],MATCH(tblTeamSch[[#This Row],[Opponent]],tblTeamSch[Team],0)),"")</f>
        <v/>
      </c>
      <c r="Y2285" s="6" cm="1">
        <f t="array" ref="Y2285">IF(Y2284="Num",1,IF(Y2284="","",IF(Y2284+1&gt;TotalNumRegGames*2,"",Y2284+1)))</f>
        <v>2284</v>
      </c>
    </row>
    <row r="2286" spans="1:25" ht="13.35" customHeight="1" x14ac:dyDescent="0.3">
      <c r="A2286" s="6" cm="1">
        <f t="array" ref="A2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953</v>
      </c>
      <c r="B2286" s="6" cm="1">
        <f t="array" ref="B228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6" s="6">
        <f>IFERROR(INDEX([1]!tblSchedule[Week Game Scheduled],MATCH(tblTeamSch[[#This Row],[Game Num]],[1]!tblSchedule[GameNum],0)),"")</f>
        <v>8</v>
      </c>
      <c r="D2286" s="6">
        <f>IFERROR(INDEX([1]!tblSchedule[Round],MATCH(tblTeamSch[[#This Row],[Game Num]],[1]!tblSchedule[GameNum],0)),"")</f>
        <v>6</v>
      </c>
      <c r="E2286" s="6">
        <f>IFERROR(INDEX([1]!tblSchedule[Rnd Sch],MATCH(tblTeamSch[[#This Row],[Game Num]],[1]!tblSchedule[GameNum],0)),"")</f>
        <v>6</v>
      </c>
      <c r="F2286" s="6" t="str">
        <f>IFERROR(INDEX([1]!tblSchedule[DLC],MATCH(tblTeamSch[[#This Row],[Game Num]],[1]!tblSchedule[GameNum],0)),"")</f>
        <v>6G2</v>
      </c>
      <c r="G2286" s="7" t="str">
        <f>IFERROR(INDEX([1]!tblSchedule[Facility],MATCH(tblTeamSch[[#This Row],[Game Num]],[1]!tblSchedule[GameNum],0)),"")</f>
        <v>ST. RAPHAEL GYMNASIUM</v>
      </c>
      <c r="H2286" s="8">
        <f>IFERROR(INDEX([1]!tblSchedule[Game Date],MATCH(tblTeamSch[[#This Row],[Game Num]],[1]!tblSchedule[GameNum],0)),"")</f>
        <v>46046</v>
      </c>
      <c r="I2286" s="9">
        <f>IFERROR(INDEX([1]!tblSchedule[Game Time],MATCH(tblTeamSch[[#This Row],[Game Num]],[1]!tblSchedule[GameNum],0)),"")</f>
        <v>0.41666666666666669</v>
      </c>
      <c r="J2286" s="10" t="str">
        <f>IFERROR(INDEX([1]!tblTeams[Organization],MATCH(tblTeamSch[[#This Row],[Team]],[1]!tblTeams[Team],0)),"")</f>
        <v>St. Raphael</v>
      </c>
      <c r="K2286" s="10" t="str">
        <f>IFERROR(INDEX([1]!tblOrg[Abbr],MATCH(tblTeamSch[[#This Row],[Org]],[1]!tblOrg[Organization],0)),"")</f>
        <v>Raph</v>
      </c>
      <c r="L2286" s="10" t="str">
        <f>IFERROR(INDEX(IF(tblTeamSch[[#This Row],[1vs2]]=1,[1]!tblSchedule[Team 1 Name],[1]!tblSchedule[Team 2 Name]),MATCH(tblTeamSch[[#This Row],[Game Num]],[1]!tblSchedule[GameNum],0)),"")</f>
        <v>St. Raphael BB 6G #2</v>
      </c>
      <c r="M2286" s="10" t="str">
        <f>IFERROR(INDEX(IF(tblTeamSch[[#This Row],[1vs2]]=1,[1]!tblSchedule[Team 2 Name],[1]!tblSchedule[Team 1 Name]),MATCH(tblTeamSch[[#This Row],[Game Num]],[1]!tblSchedule[GameNum],0)),"")</f>
        <v>Holy Trinity BB 5/6G #2</v>
      </c>
      <c r="N2286" s="6"/>
      <c r="O2286" s="6"/>
      <c r="P2286" s="6"/>
      <c r="Q2286" s="6">
        <f>INDEX([1]!tblSchedule[Home Game],MATCH(tblTeamSch[[#This Row],[Game Num]],[1]!tblSchedule[GameNum],0))</f>
        <v>1</v>
      </c>
      <c r="R2286" s="7" t="e">
        <f>IF(COUNTIFS(tblTeamSch[Team],tblTeamSch[[#This Row],[Team]],#REF!,1)&gt;1,"Y","")</f>
        <v>#REF!</v>
      </c>
      <c r="S2286" s="6">
        <f>INDEX([1]!tblLoc[Score],MATCH(INDEX([1]!tblOrg[Loc],MATCH(tblTeamSch[[#This Row],[Org]],[1]!tblOrg[Organization],0)),[1]!tblLoc[Loc],0))</f>
        <v>0</v>
      </c>
      <c r="T2286" s="6" t="e">
        <f>INDEX([1]!tblLoc[Score],MATCH(INDEX([1]!tblOrg[Loc],MATCH(#REF!,[1]!tblOrg[Abbr],0)),[1]!tblLoc[Loc],0))</f>
        <v>#REF!</v>
      </c>
      <c r="U2286" s="6">
        <f>IFERROR(INDEX([1]!tblLoc[Score],MATCH(INDEX([1]!tblOrg[Loc],MATCH(INDEX(FacList,MATCH(tblTeamSch[[#This Row],[Facility]],INDEX(FacList,,1),0),3),[1]!tblOrg[Org Num],0)),[1]!tblLoc[Loc],0)),"")</f>
        <v>0</v>
      </c>
      <c r="V2286" s="6">
        <f>IF(OR(tblTeamSch[[#This Row],[Court]]="",tblTeamSch[[#This Row],[Home]]&gt;0),0,IF(tblTeamSch[[#This Row],[Court]]&lt;10,0,IF(tblTeamSch[[#This Row],[Home Court]]=10,0,10)))</f>
        <v>0</v>
      </c>
      <c r="W2286" s="6" t="e">
        <f>COUNTIFS(tblTeamSch[Travel Score for Game],10,tblTeamSch[Home],0,#REF!,#REF!)</f>
        <v>#REF!</v>
      </c>
      <c r="X2286" s="6" t="str">
        <f>IFERROR(INDEX(tblTeamSch[Overall Travel Score],MATCH(tblTeamSch[[#This Row],[Opponent]],tblTeamSch[Team],0)),"")</f>
        <v/>
      </c>
      <c r="Y2286" s="6" cm="1">
        <f t="array" ref="Y2286">IF(Y2285="Num",1,IF(Y2285="","",IF(Y2285+1&gt;TotalNumRegGames*2,"",Y2285+1)))</f>
        <v>2285</v>
      </c>
    </row>
    <row r="2287" spans="1:25" ht="13.35" customHeight="1" x14ac:dyDescent="0.3">
      <c r="A2287" s="6" cm="1">
        <f t="array" ref="A2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957</v>
      </c>
      <c r="B2287" s="6" cm="1">
        <f t="array" ref="B228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7" s="6">
        <f>IFERROR(INDEX([1]!tblSchedule[Week Game Scheduled],MATCH(tblTeamSch[[#This Row],[Game Num]],[1]!tblSchedule[GameNum],0)),"")</f>
        <v>9</v>
      </c>
      <c r="D2287" s="6">
        <f>IFERROR(INDEX([1]!tblSchedule[Round],MATCH(tblTeamSch[[#This Row],[Game Num]],[1]!tblSchedule[GameNum],0)),"")</f>
        <v>7</v>
      </c>
      <c r="E2287" s="6">
        <f>IFERROR(INDEX([1]!tblSchedule[Rnd Sch],MATCH(tblTeamSch[[#This Row],[Game Num]],[1]!tblSchedule[GameNum],0)),"")</f>
        <v>7</v>
      </c>
      <c r="F2287" s="6" t="str">
        <f>IFERROR(INDEX([1]!tblSchedule[DLC],MATCH(tblTeamSch[[#This Row],[Game Num]],[1]!tblSchedule[GameNum],0)),"")</f>
        <v>6G2</v>
      </c>
      <c r="G2287" s="7" t="str">
        <f>IFERROR(INDEX([1]!tblSchedule[Facility],MATCH(tblTeamSch[[#This Row],[Game Num]],[1]!tblSchedule[GameNum],0)),"")</f>
        <v>ST. RAPHAEL GYMNASIUM</v>
      </c>
      <c r="H2287" s="8">
        <f>IFERROR(INDEX([1]!tblSchedule[Game Date],MATCH(tblTeamSch[[#This Row],[Game Num]],[1]!tblSchedule[GameNum],0)),"")</f>
        <v>46053</v>
      </c>
      <c r="I2287" s="9">
        <f>IFERROR(INDEX([1]!tblSchedule[Game Time],MATCH(tblTeamSch[[#This Row],[Game Num]],[1]!tblSchedule[GameNum],0)),"")</f>
        <v>0.45833333333333331</v>
      </c>
      <c r="J2287" s="10" t="str">
        <f>IFERROR(INDEX([1]!tblTeams[Organization],MATCH(tblTeamSch[[#This Row],[Team]],[1]!tblTeams[Team],0)),"")</f>
        <v>St. Raphael</v>
      </c>
      <c r="K2287" s="10" t="str">
        <f>IFERROR(INDEX([1]!tblOrg[Abbr],MATCH(tblTeamSch[[#This Row],[Org]],[1]!tblOrg[Organization],0)),"")</f>
        <v>Raph</v>
      </c>
      <c r="L2287" s="10" t="str">
        <f>IFERROR(INDEX(IF(tblTeamSch[[#This Row],[1vs2]]=1,[1]!tblSchedule[Team 1 Name],[1]!tblSchedule[Team 2 Name]),MATCH(tblTeamSch[[#This Row],[Game Num]],[1]!tblSchedule[GameNum],0)),"")</f>
        <v>St. Raphael BB 6G #2</v>
      </c>
      <c r="M2287" s="10" t="str">
        <f>IFERROR(INDEX(IF(tblTeamSch[[#This Row],[1vs2]]=1,[1]!tblSchedule[Team 2 Name],[1]!tblSchedule[Team 1 Name]),MATCH(tblTeamSch[[#This Row],[Game Num]],[1]!tblSchedule[GameNum],0)),"")</f>
        <v>St Patrick BB 6G#2</v>
      </c>
      <c r="N2287" s="6"/>
      <c r="O2287" s="6"/>
      <c r="P2287" s="6"/>
      <c r="Q2287" s="6">
        <f>INDEX([1]!tblSchedule[Home Game],MATCH(tblTeamSch[[#This Row],[Game Num]],[1]!tblSchedule[GameNum],0))</f>
        <v>1</v>
      </c>
      <c r="R2287" s="7" t="e">
        <f>IF(COUNTIFS(tblTeamSch[Team],tblTeamSch[[#This Row],[Team]],#REF!,1)&gt;1,"Y","")</f>
        <v>#REF!</v>
      </c>
      <c r="S2287" s="6">
        <f>INDEX([1]!tblLoc[Score],MATCH(INDEX([1]!tblOrg[Loc],MATCH(tblTeamSch[[#This Row],[Org]],[1]!tblOrg[Organization],0)),[1]!tblLoc[Loc],0))</f>
        <v>0</v>
      </c>
      <c r="T2287" s="6" t="e">
        <f>INDEX([1]!tblLoc[Score],MATCH(INDEX([1]!tblOrg[Loc],MATCH(#REF!,[1]!tblOrg[Abbr],0)),[1]!tblLoc[Loc],0))</f>
        <v>#REF!</v>
      </c>
      <c r="U2287" s="6">
        <f>IFERROR(INDEX([1]!tblLoc[Score],MATCH(INDEX([1]!tblOrg[Loc],MATCH(INDEX(FacList,MATCH(tblTeamSch[[#This Row],[Facility]],INDEX(FacList,,1),0),3),[1]!tblOrg[Org Num],0)),[1]!tblLoc[Loc],0)),"")</f>
        <v>0</v>
      </c>
      <c r="V2287" s="6">
        <f>IF(OR(tblTeamSch[[#This Row],[Court]]="",tblTeamSch[[#This Row],[Home]]&gt;0),0,IF(tblTeamSch[[#This Row],[Court]]&lt;10,0,IF(tblTeamSch[[#This Row],[Home Court]]=10,0,10)))</f>
        <v>0</v>
      </c>
      <c r="W2287" s="6" t="e">
        <f>COUNTIFS(tblTeamSch[Travel Score for Game],10,tblTeamSch[Home],0,#REF!,#REF!)</f>
        <v>#REF!</v>
      </c>
      <c r="X2287" s="6" t="str">
        <f>IFERROR(INDEX(tblTeamSch[Overall Travel Score],MATCH(tblTeamSch[[#This Row],[Opponent]],tblTeamSch[Team],0)),"")</f>
        <v/>
      </c>
      <c r="Y2287" s="6" cm="1">
        <f t="array" ref="Y2287">IF(Y2286="Num",1,IF(Y2286="","",IF(Y2286+1&gt;TotalNumRegGames*2,"",Y2286+1)))</f>
        <v>2286</v>
      </c>
    </row>
    <row r="2288" spans="1:25" ht="13.35" customHeight="1" x14ac:dyDescent="0.3">
      <c r="A2288" s="6" cm="1">
        <f t="array" ref="A2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</v>
      </c>
      <c r="B2288" s="6" cm="1">
        <f t="array" ref="B228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88" s="6">
        <f>IFERROR(INDEX([1]!tblSchedule[Week Game Scheduled],MATCH(tblTeamSch[[#This Row],[Game Num]],[1]!tblSchedule[GameNum],0)),"")</f>
        <v>50</v>
      </c>
      <c r="D2288" s="6">
        <f>IFERROR(INDEX([1]!tblSchedule[Round],MATCH(tblTeamSch[[#This Row],[Game Num]],[1]!tblSchedule[GameNum],0)),"")</f>
        <v>1</v>
      </c>
      <c r="E2288" s="6">
        <f>IFERROR(INDEX([1]!tblSchedule[Rnd Sch],MATCH(tblTeamSch[[#This Row],[Game Num]],[1]!tblSchedule[GameNum],0)),"")</f>
        <v>1</v>
      </c>
      <c r="F2288" s="6" t="str">
        <f>IFERROR(INDEX([1]!tblSchedule[DLC],MATCH(tblTeamSch[[#This Row],[Game Num]],[1]!tblSchedule[GameNum],0)),"")</f>
        <v>8B1AA</v>
      </c>
      <c r="G2288" s="7" t="str">
        <f>IFERROR(INDEX([1]!tblSchedule[Facility],MATCH(tblTeamSch[[#This Row],[Game Num]],[1]!tblSchedule[GameNum],0)),"")</f>
        <v>St. Agnes Gym</v>
      </c>
      <c r="H2288" s="8">
        <f>IFERROR(INDEX([1]!tblSchedule[Game Date],MATCH(tblTeamSch[[#This Row],[Game Num]],[1]!tblSchedule[GameNum],0)),"")</f>
        <v>45998</v>
      </c>
      <c r="I2288" s="9">
        <f>IFERROR(INDEX([1]!tblSchedule[Game Time],MATCH(tblTeamSch[[#This Row],[Game Num]],[1]!tblSchedule[GameNum],0)),"")</f>
        <v>0.54166666666666663</v>
      </c>
      <c r="J2288" s="10" t="str">
        <f>IFERROR(INDEX([1]!tblTeams[Organization],MATCH(tblTeamSch[[#This Row],[Team]],[1]!tblTeams[Team],0)),"")</f>
        <v>St. Raphael</v>
      </c>
      <c r="K2288" s="10" t="str">
        <f>IFERROR(INDEX([1]!tblOrg[Abbr],MATCH(tblTeamSch[[#This Row],[Org]],[1]!tblOrg[Organization],0)),"")</f>
        <v>Raph</v>
      </c>
      <c r="L2288" s="10" t="str">
        <f>IFERROR(INDEX(IF(tblTeamSch[[#This Row],[1vs2]]=1,[1]!tblSchedule[Team 1 Name],[1]!tblSchedule[Team 2 Name]),MATCH(tblTeamSch[[#This Row],[Game Num]],[1]!tblSchedule[GameNum],0)),"")</f>
        <v>St. Raphael BB 8B #1</v>
      </c>
      <c r="M2288" s="10" t="str">
        <f>IFERROR(INDEX(IF(tblTeamSch[[#This Row],[1vs2]]=1,[1]!tblSchedule[Team 2 Name],[1]!tblSchedule[Team 1 Name]),MATCH(tblTeamSch[[#This Row],[Game Num]],[1]!tblSchedule[GameNum],0)),"")</f>
        <v>St Agnes BB 8B#1</v>
      </c>
      <c r="N2288" s="6" t="str" cm="1">
        <f t="array" ref="N228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88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288" s="6" t="str">
        <f>IFERROR(INDEX(#REF!,MATCH(tblTeamSch[[#This Row],[Team]],[1]!tblTeams[Team],0)),"")</f>
        <v/>
      </c>
      <c r="Q2288" s="6">
        <f>INDEX([1]!tblSchedule[Home Game],MATCH(tblTeamSch[[#This Row],[Game Num]],[1]!tblSchedule[GameNum],0))</f>
        <v>1</v>
      </c>
      <c r="R2288" s="7" t="e">
        <f>IF(COUNTIFS(tblTeamSch[Team],tblTeamSch[[#This Row],[Team]],#REF!,1)&gt;1,"Y","")</f>
        <v>#REF!</v>
      </c>
      <c r="S2288" s="6">
        <f>INDEX([1]!tblLoc[Score],MATCH(INDEX([1]!tblOrg[Loc],MATCH(tblTeamSch[[#This Row],[Org]],[1]!tblOrg[Organization],0)),[1]!tblLoc[Loc],0))</f>
        <v>0</v>
      </c>
      <c r="T2288" s="6" t="e">
        <f>INDEX([1]!tblLoc[Score],MATCH(INDEX([1]!tblOrg[Loc],MATCH(#REF!,[1]!tblOrg[Abbr],0)),[1]!tblLoc[Loc],0))</f>
        <v>#REF!</v>
      </c>
      <c r="U2288" s="6">
        <f>IFERROR(INDEX([1]!tblLoc[Score],MATCH(INDEX([1]!tblOrg[Loc],MATCH(INDEX(FacList,MATCH(tblTeamSch[[#This Row],[Facility]],INDEX(FacList,,1),0),3),[1]!tblOrg[Org Num],0)),[1]!tblLoc[Loc],0)),"")</f>
        <v>0</v>
      </c>
      <c r="V2288" s="6">
        <f>IF(OR(tblTeamSch[[#This Row],[Court]]="",tblTeamSch[[#This Row],[Home]]&gt;0),0,IF(tblTeamSch[[#This Row],[Court]]&lt;10,0,IF(tblTeamSch[[#This Row],[Home Court]]=10,0,10)))</f>
        <v>0</v>
      </c>
      <c r="W2288" s="6" t="e">
        <f>COUNTIFS(tblTeamSch[Travel Score for Game],10,tblTeamSch[Home],0,#REF!,#REF!)</f>
        <v>#REF!</v>
      </c>
      <c r="X2288" s="6" t="str">
        <f>IFERROR(INDEX(tblTeamSch[Overall Travel Score],MATCH(tblTeamSch[[#This Row],[Opponent]],tblTeamSch[Team],0)),"")</f>
        <v/>
      </c>
      <c r="Y2288" s="6" cm="1">
        <f t="array" ref="Y2288">IF(Y2287="Num",1,IF(Y2287="","",IF(Y2287+1&gt;TotalNumRegGames*2,"",Y2287+1)))</f>
        <v>2287</v>
      </c>
    </row>
    <row r="2289" spans="1:25" ht="13.35" customHeight="1" x14ac:dyDescent="0.3">
      <c r="A2289" s="6" cm="1">
        <f t="array" ref="A2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</v>
      </c>
      <c r="B2289" s="6" cm="1">
        <f t="array" ref="B228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89" s="6">
        <f>IFERROR(INDEX([1]!tblSchedule[Week Game Scheduled],MATCH(tblTeamSch[[#This Row],[Game Num]],[1]!tblSchedule[GameNum],0)),"")</f>
        <v>51</v>
      </c>
      <c r="D2289" s="6">
        <f>IFERROR(INDEX([1]!tblSchedule[Round],MATCH(tblTeamSch[[#This Row],[Game Num]],[1]!tblSchedule[GameNum],0)),"")</f>
        <v>2</v>
      </c>
      <c r="E2289" s="6">
        <f>IFERROR(INDEX([1]!tblSchedule[Rnd Sch],MATCH(tblTeamSch[[#This Row],[Game Num]],[1]!tblSchedule[GameNum],0)),"")</f>
        <v>2</v>
      </c>
      <c r="F2289" s="6" t="str">
        <f>IFERROR(INDEX([1]!tblSchedule[DLC],MATCH(tblTeamSch[[#This Row],[Game Num]],[1]!tblSchedule[GameNum],0)),"")</f>
        <v>8B1AA</v>
      </c>
      <c r="G2289" s="7" t="str">
        <f>IFERROR(INDEX([1]!tblSchedule[Facility],MATCH(tblTeamSch[[#This Row],[Game Num]],[1]!tblSchedule[GameNum],0)),"")</f>
        <v>ST. RAPHAEL GYMNASIUM</v>
      </c>
      <c r="H2289" s="8">
        <f>IFERROR(INDEX([1]!tblSchedule[Game Date],MATCH(tblTeamSch[[#This Row],[Game Num]],[1]!tblSchedule[GameNum],0)),"")</f>
        <v>46005</v>
      </c>
      <c r="I2289" s="9">
        <f>IFERROR(INDEX([1]!tblSchedule[Game Time],MATCH(tblTeamSch[[#This Row],[Game Num]],[1]!tblSchedule[GameNum],0)),"")</f>
        <v>0.54166666666666663</v>
      </c>
      <c r="J2289" s="10" t="str">
        <f>IFERROR(INDEX([1]!tblTeams[Organization],MATCH(tblTeamSch[[#This Row],[Team]],[1]!tblTeams[Team],0)),"")</f>
        <v>St. Raphael</v>
      </c>
      <c r="K2289" s="10" t="str">
        <f>IFERROR(INDEX([1]!tblOrg[Abbr],MATCH(tblTeamSch[[#This Row],[Org]],[1]!tblOrg[Organization],0)),"")</f>
        <v>Raph</v>
      </c>
      <c r="L2289" s="10" t="str">
        <f>IFERROR(INDEX(IF(tblTeamSch[[#This Row],[1vs2]]=1,[1]!tblSchedule[Team 1 Name],[1]!tblSchedule[Team 2 Name]),MATCH(tblTeamSch[[#This Row],[Game Num]],[1]!tblSchedule[GameNum],0)),"")</f>
        <v>St. Raphael BB 8B #1</v>
      </c>
      <c r="M2289" s="10" t="str">
        <f>IFERROR(INDEX(IF(tblTeamSch[[#This Row],[1vs2]]=1,[1]!tblSchedule[Team 2 Name],[1]!tblSchedule[Team 1 Name]),MATCH(tblTeamSch[[#This Row],[Game Num]],[1]!tblSchedule[GameNum],0)),"")</f>
        <v>Holy Spirit BBB 8#1</v>
      </c>
      <c r="N2289" s="6" t="str" cm="1">
        <f t="array" ref="N228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89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89" s="6" t="str">
        <f>IFERROR(INDEX(#REF!,MATCH(tblTeamSch[[#This Row],[Team]],[1]!tblTeams[Team],0)),"")</f>
        <v/>
      </c>
      <c r="Q2289" s="6">
        <f>INDEX([1]!tblSchedule[Home Game],MATCH(tblTeamSch[[#This Row],[Game Num]],[1]!tblSchedule[GameNum],0))</f>
        <v>1</v>
      </c>
      <c r="R2289" s="7" t="e">
        <f>IF(COUNTIFS(tblTeamSch[Team],tblTeamSch[[#This Row],[Team]],#REF!,1)&gt;1,"Y","")</f>
        <v>#REF!</v>
      </c>
      <c r="S2289" s="6">
        <f>INDEX([1]!tblLoc[Score],MATCH(INDEX([1]!tblOrg[Loc],MATCH(tblTeamSch[[#This Row],[Org]],[1]!tblOrg[Organization],0)),[1]!tblLoc[Loc],0))</f>
        <v>0</v>
      </c>
      <c r="T2289" s="6" t="e">
        <f>INDEX([1]!tblLoc[Score],MATCH(INDEX([1]!tblOrg[Loc],MATCH(#REF!,[1]!tblOrg[Abbr],0)),[1]!tblLoc[Loc],0))</f>
        <v>#REF!</v>
      </c>
      <c r="U2289" s="6">
        <f>IFERROR(INDEX([1]!tblLoc[Score],MATCH(INDEX([1]!tblOrg[Loc],MATCH(INDEX(FacList,MATCH(tblTeamSch[[#This Row],[Facility]],INDEX(FacList,,1),0),3),[1]!tblOrg[Org Num],0)),[1]!tblLoc[Loc],0)),"")</f>
        <v>0</v>
      </c>
      <c r="V2289" s="6">
        <f>IF(OR(tblTeamSch[[#This Row],[Court]]="",tblTeamSch[[#This Row],[Home]]&gt;0),0,IF(tblTeamSch[[#This Row],[Court]]&lt;10,0,IF(tblTeamSch[[#This Row],[Home Court]]=10,0,10)))</f>
        <v>0</v>
      </c>
      <c r="W2289" s="6" t="e">
        <f>COUNTIFS(tblTeamSch[Travel Score for Game],10,tblTeamSch[Home],0,#REF!,#REF!)</f>
        <v>#REF!</v>
      </c>
      <c r="X2289" s="6" t="str">
        <f>IFERROR(INDEX(tblTeamSch[Overall Travel Score],MATCH(tblTeamSch[[#This Row],[Opponent]],tblTeamSch[Team],0)),"")</f>
        <v/>
      </c>
      <c r="Y2289" s="6" cm="1">
        <f t="array" ref="Y2289">IF(Y2288="Num",1,IF(Y2288="","",IF(Y2288+1&gt;TotalNumRegGames*2,"",Y2288+1)))</f>
        <v>2288</v>
      </c>
    </row>
    <row r="2290" spans="1:25" ht="13.35" customHeight="1" x14ac:dyDescent="0.3">
      <c r="A2290" s="6" cm="1">
        <f t="array" ref="A2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</v>
      </c>
      <c r="B2290" s="6" cm="1">
        <f t="array" ref="B229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0" s="6">
        <f>IFERROR(INDEX([1]!tblSchedule[Week Game Scheduled],MATCH(tblTeamSch[[#This Row],[Game Num]],[1]!tblSchedule[GameNum],0)),"")</f>
        <v>6</v>
      </c>
      <c r="D2290" s="6">
        <f>IFERROR(INDEX([1]!tblSchedule[Round],MATCH(tblTeamSch[[#This Row],[Game Num]],[1]!tblSchedule[GameNum],0)),"")</f>
        <v>3</v>
      </c>
      <c r="E2290" s="6">
        <f>IFERROR(INDEX([1]!tblSchedule[Rnd Sch],MATCH(tblTeamSch[[#This Row],[Game Num]],[1]!tblSchedule[GameNum],0)),"")</f>
        <v>3</v>
      </c>
      <c r="F2290" s="6" t="str">
        <f>IFERROR(INDEX([1]!tblSchedule[DLC],MATCH(tblTeamSch[[#This Row],[Game Num]],[1]!tblSchedule[GameNum],0)),"")</f>
        <v>8B1AA</v>
      </c>
      <c r="G2290" s="7" t="str">
        <f>IFERROR(INDEX([1]!tblSchedule[Facility],MATCH(tblTeamSch[[#This Row],[Game Num]],[1]!tblSchedule[GameNum],0)),"")</f>
        <v>ST. RAPHAEL GYMNASIUM</v>
      </c>
      <c r="H2290" s="8">
        <f>IFERROR(INDEX([1]!tblSchedule[Game Date],MATCH(tblTeamSch[[#This Row],[Game Num]],[1]!tblSchedule[GameNum],0)),"")</f>
        <v>46026</v>
      </c>
      <c r="I2290" s="9">
        <f>IFERROR(INDEX([1]!tblSchedule[Game Time],MATCH(tblTeamSch[[#This Row],[Game Num]],[1]!tblSchedule[GameNum],0)),"")</f>
        <v>0.54166666666666663</v>
      </c>
      <c r="J2290" s="10" t="str">
        <f>IFERROR(INDEX([1]!tblTeams[Organization],MATCH(tblTeamSch[[#This Row],[Team]],[1]!tblTeams[Team],0)),"")</f>
        <v>St. Raphael</v>
      </c>
      <c r="K2290" s="10" t="str">
        <f>IFERROR(INDEX([1]!tblOrg[Abbr],MATCH(tblTeamSch[[#This Row],[Org]],[1]!tblOrg[Organization],0)),"")</f>
        <v>Raph</v>
      </c>
      <c r="L2290" s="10" t="str">
        <f>IFERROR(INDEX(IF(tblTeamSch[[#This Row],[1vs2]]=1,[1]!tblSchedule[Team 1 Name],[1]!tblSchedule[Team 2 Name]),MATCH(tblTeamSch[[#This Row],[Game Num]],[1]!tblSchedule[GameNum],0)),"")</f>
        <v>St. Raphael BB 8B #1</v>
      </c>
      <c r="M2290" s="10" t="str">
        <f>IFERROR(INDEX(IF(tblTeamSch[[#This Row],[1vs2]]=1,[1]!tblSchedule[Team 2 Name],[1]!tblSchedule[Team 1 Name]),MATCH(tblTeamSch[[#This Row],[Game Num]],[1]!tblSchedule[GameNum],0)),"")</f>
        <v>St. Mary BB 8B - Green</v>
      </c>
      <c r="N2290" s="6" t="str" cm="1">
        <f t="array" ref="N229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0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0" s="6" t="str">
        <f>IFERROR(INDEX(#REF!,MATCH(tblTeamSch[[#This Row],[Team]],[1]!tblTeams[Team],0)),"")</f>
        <v/>
      </c>
      <c r="Q2290" s="6">
        <f>INDEX([1]!tblSchedule[Home Game],MATCH(tblTeamSch[[#This Row],[Game Num]],[1]!tblSchedule[GameNum],0))</f>
        <v>1</v>
      </c>
      <c r="R2290" s="7" t="e">
        <f>IF(COUNTIFS(tblTeamSch[Team],tblTeamSch[[#This Row],[Team]],#REF!,1)&gt;1,"Y","")</f>
        <v>#REF!</v>
      </c>
      <c r="S2290" s="6">
        <f>INDEX([1]!tblLoc[Score],MATCH(INDEX([1]!tblOrg[Loc],MATCH(tblTeamSch[[#This Row],[Org]],[1]!tblOrg[Organization],0)),[1]!tblLoc[Loc],0))</f>
        <v>0</v>
      </c>
      <c r="T2290" s="6" t="e">
        <f>INDEX([1]!tblLoc[Score],MATCH(INDEX([1]!tblOrg[Loc],MATCH(#REF!,[1]!tblOrg[Abbr],0)),[1]!tblLoc[Loc],0))</f>
        <v>#REF!</v>
      </c>
      <c r="U2290" s="6">
        <f>IFERROR(INDEX([1]!tblLoc[Score],MATCH(INDEX([1]!tblOrg[Loc],MATCH(INDEX(FacList,MATCH(tblTeamSch[[#This Row],[Facility]],INDEX(FacList,,1),0),3),[1]!tblOrg[Org Num],0)),[1]!tblLoc[Loc],0)),"")</f>
        <v>0</v>
      </c>
      <c r="V2290" s="6">
        <f>IF(OR(tblTeamSch[[#This Row],[Court]]="",tblTeamSch[[#This Row],[Home]]&gt;0),0,IF(tblTeamSch[[#This Row],[Court]]&lt;10,0,IF(tblTeamSch[[#This Row],[Home Court]]=10,0,10)))</f>
        <v>0</v>
      </c>
      <c r="W2290" s="6" t="e">
        <f>COUNTIFS(tblTeamSch[Travel Score for Game],10,tblTeamSch[Home],0,#REF!,#REF!)</f>
        <v>#REF!</v>
      </c>
      <c r="X2290" s="6" t="str">
        <f>IFERROR(INDEX(tblTeamSch[Overall Travel Score],MATCH(tblTeamSch[[#This Row],[Opponent]],tblTeamSch[Team],0)),"")</f>
        <v/>
      </c>
      <c r="Y2290" s="6" cm="1">
        <f t="array" ref="Y2290">IF(Y2289="Num",1,IF(Y2289="","",IF(Y2289+1&gt;TotalNumRegGames*2,"",Y2289+1)))</f>
        <v>2289</v>
      </c>
    </row>
    <row r="2291" spans="1:25" ht="13.35" customHeight="1" x14ac:dyDescent="0.3">
      <c r="A2291" s="6" cm="1">
        <f t="array" ref="A2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</v>
      </c>
      <c r="B2291" s="6" cm="1">
        <f t="array" ref="B229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91" s="6">
        <f>IFERROR(INDEX([1]!tblSchedule[Week Game Scheduled],MATCH(tblTeamSch[[#This Row],[Game Num]],[1]!tblSchedule[GameNum],0)),"")</f>
        <v>7</v>
      </c>
      <c r="D2291" s="6">
        <f>IFERROR(INDEX([1]!tblSchedule[Round],MATCH(tblTeamSch[[#This Row],[Game Num]],[1]!tblSchedule[GameNum],0)),"")</f>
        <v>4</v>
      </c>
      <c r="E2291" s="6">
        <f>IFERROR(INDEX([1]!tblSchedule[Rnd Sch],MATCH(tblTeamSch[[#This Row],[Game Num]],[1]!tblSchedule[GameNum],0)),"")</f>
        <v>4</v>
      </c>
      <c r="F2291" s="6" t="str">
        <f>IFERROR(INDEX([1]!tblSchedule[DLC],MATCH(tblTeamSch[[#This Row],[Game Num]],[1]!tblSchedule[GameNum],0)),"")</f>
        <v>8B1AA</v>
      </c>
      <c r="G2291" s="7" t="str">
        <f>IFERROR(INDEX([1]!tblSchedule[Facility],MATCH(tblTeamSch[[#This Row],[Game Num]],[1]!tblSchedule[GameNum],0)),"")</f>
        <v>St. John Paul II Community Center (Gym)</v>
      </c>
      <c r="H2291" s="8">
        <f>IFERROR(INDEX([1]!tblSchedule[Game Date],MATCH(tblTeamSch[[#This Row],[Game Num]],[1]!tblSchedule[GameNum],0)),"")</f>
        <v>46033</v>
      </c>
      <c r="I2291" s="9">
        <f>IFERROR(INDEX([1]!tblSchedule[Game Time],MATCH(tblTeamSch[[#This Row],[Game Num]],[1]!tblSchedule[GameNum],0)),"")</f>
        <v>0.54166666666666663</v>
      </c>
      <c r="J2291" s="10" t="str">
        <f>IFERROR(INDEX([1]!tblTeams[Organization],MATCH(tblTeamSch[[#This Row],[Team]],[1]!tblTeams[Team],0)),"")</f>
        <v>St. Raphael</v>
      </c>
      <c r="K2291" s="10" t="str">
        <f>IFERROR(INDEX([1]!tblOrg[Abbr],MATCH(tblTeamSch[[#This Row],[Org]],[1]!tblOrg[Organization],0)),"")</f>
        <v>Raph</v>
      </c>
      <c r="L2291" s="10" t="str">
        <f>IFERROR(INDEX(IF(tblTeamSch[[#This Row],[1vs2]]=1,[1]!tblSchedule[Team 1 Name],[1]!tblSchedule[Team 2 Name]),MATCH(tblTeamSch[[#This Row],[Game Num]],[1]!tblSchedule[GameNum],0)),"")</f>
        <v>St. Raphael BB 8B #1</v>
      </c>
      <c r="M2291" s="10" t="str">
        <f>IFERROR(INDEX(IF(tblTeamSch[[#This Row],[1vs2]]=1,[1]!tblSchedule[Team 2 Name],[1]!tblSchedule[Team 1 Name]),MATCH(tblTeamSch[[#This Row],[Game Num]],[1]!tblSchedule[GameNum],0)),"")</f>
        <v>St Gabriel Basketball 7/8 A Boys</v>
      </c>
      <c r="N2291" s="6" t="str" cm="1">
        <f t="array" ref="N229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1" s="6" t="str">
        <f>IFERROR(INDEX(#REF!,MATCH(tblTeamSch[[#This Row],[Team]],[1]!tblTeams[Team],0)),"")</f>
        <v/>
      </c>
      <c r="Q2291" s="6">
        <f>INDEX([1]!tblSchedule[Home Game],MATCH(tblTeamSch[[#This Row],[Game Num]],[1]!tblSchedule[GameNum],0))</f>
        <v>0</v>
      </c>
      <c r="R2291" s="7" t="e">
        <f>IF(COUNTIFS(tblTeamSch[Team],tblTeamSch[[#This Row],[Team]],#REF!,1)&gt;1,"Y","")</f>
        <v>#REF!</v>
      </c>
      <c r="S2291" s="6">
        <f>INDEX([1]!tblLoc[Score],MATCH(INDEX([1]!tblOrg[Loc],MATCH(tblTeamSch[[#This Row],[Org]],[1]!tblOrg[Organization],0)),[1]!tblLoc[Loc],0))</f>
        <v>0</v>
      </c>
      <c r="T2291" s="6" t="e">
        <f>INDEX([1]!tblLoc[Score],MATCH(INDEX([1]!tblOrg[Loc],MATCH(#REF!,[1]!tblOrg[Abbr],0)),[1]!tblLoc[Loc],0))</f>
        <v>#REF!</v>
      </c>
      <c r="U2291" s="6">
        <f>IFERROR(INDEX([1]!tblLoc[Score],MATCH(INDEX([1]!tblOrg[Loc],MATCH(INDEX(FacList,MATCH(tblTeamSch[[#This Row],[Facility]],INDEX(FacList,,1),0),3),[1]!tblOrg[Org Num],0)),[1]!tblLoc[Loc],0)),"")</f>
        <v>0</v>
      </c>
      <c r="V2291" s="6">
        <f>IF(OR(tblTeamSch[[#This Row],[Court]]="",tblTeamSch[[#This Row],[Home]]&gt;0),0,IF(tblTeamSch[[#This Row],[Court]]&lt;10,0,IF(tblTeamSch[[#This Row],[Home Court]]=10,0,10)))</f>
        <v>0</v>
      </c>
      <c r="W2291" s="6" t="e">
        <f>COUNTIFS(tblTeamSch[Travel Score for Game],10,tblTeamSch[Home],0,#REF!,#REF!)</f>
        <v>#REF!</v>
      </c>
      <c r="X2291" s="6" t="str">
        <f>IFERROR(INDEX(tblTeamSch[Overall Travel Score],MATCH(tblTeamSch[[#This Row],[Opponent]],tblTeamSch[Team],0)),"")</f>
        <v/>
      </c>
      <c r="Y2291" s="6" cm="1">
        <f t="array" ref="Y2291">IF(Y2290="Num",1,IF(Y2290="","",IF(Y2290+1&gt;TotalNumRegGames*2,"",Y2290+1)))</f>
        <v>2290</v>
      </c>
    </row>
    <row r="2292" spans="1:25" ht="13.35" customHeight="1" x14ac:dyDescent="0.3">
      <c r="A2292" s="6" cm="1">
        <f t="array" ref="A2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</v>
      </c>
      <c r="B2292" s="6" cm="1">
        <f t="array" ref="B229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2" s="6">
        <f>IFERROR(INDEX([1]!tblSchedule[Week Game Scheduled],MATCH(tblTeamSch[[#This Row],[Game Num]],[1]!tblSchedule[GameNum],0)),"")</f>
        <v>8</v>
      </c>
      <c r="D2292" s="6">
        <f>IFERROR(INDEX([1]!tblSchedule[Round],MATCH(tblTeamSch[[#This Row],[Game Num]],[1]!tblSchedule[GameNum],0)),"")</f>
        <v>5</v>
      </c>
      <c r="E2292" s="6">
        <f>IFERROR(INDEX([1]!tblSchedule[Rnd Sch],MATCH(tblTeamSch[[#This Row],[Game Num]],[1]!tblSchedule[GameNum],0)),"")</f>
        <v>5</v>
      </c>
      <c r="F2292" s="6" t="str">
        <f>IFERROR(INDEX([1]!tblSchedule[DLC],MATCH(tblTeamSch[[#This Row],[Game Num]],[1]!tblSchedule[GameNum],0)),"")</f>
        <v>8B1AA</v>
      </c>
      <c r="G2292" s="7" t="str">
        <f>IFERROR(INDEX([1]!tblSchedule[Facility],MATCH(tblTeamSch[[#This Row],[Game Num]],[1]!tblSchedule[GameNum],0)),"")</f>
        <v>Trinity High School's Steinhauser Gym</v>
      </c>
      <c r="H2292" s="8">
        <f>IFERROR(INDEX([1]!tblSchedule[Game Date],MATCH(tblTeamSch[[#This Row],[Game Num]],[1]!tblSchedule[GameNum],0)),"")</f>
        <v>46040</v>
      </c>
      <c r="I2292" s="9">
        <f>IFERROR(INDEX([1]!tblSchedule[Game Time],MATCH(tblTeamSch[[#This Row],[Game Num]],[1]!tblSchedule[GameNum],0)),"")</f>
        <v>0.625</v>
      </c>
      <c r="J2292" s="10" t="str">
        <f>IFERROR(INDEX([1]!tblTeams[Organization],MATCH(tblTeamSch[[#This Row],[Team]],[1]!tblTeams[Team],0)),"")</f>
        <v>St. Raphael</v>
      </c>
      <c r="K2292" s="10" t="str">
        <f>IFERROR(INDEX([1]!tblOrg[Abbr],MATCH(tblTeamSch[[#This Row],[Org]],[1]!tblOrg[Organization],0)),"")</f>
        <v>Raph</v>
      </c>
      <c r="L2292" s="10" t="str">
        <f>IFERROR(INDEX(IF(tblTeamSch[[#This Row],[1vs2]]=1,[1]!tblSchedule[Team 1 Name],[1]!tblSchedule[Team 2 Name]),MATCH(tblTeamSch[[#This Row],[Game Num]],[1]!tblSchedule[GameNum],0)),"")</f>
        <v>St. Raphael BB 8B #1</v>
      </c>
      <c r="M2292" s="10" t="str">
        <f>IFERROR(INDEX(IF(tblTeamSch[[#This Row],[1vs2]]=1,[1]!tblSchedule[Team 2 Name],[1]!tblSchedule[Team 1 Name]),MATCH(tblTeamSch[[#This Row],[Game Num]],[1]!tblSchedule[GameNum],0)),"")</f>
        <v>St. Margaret Mary BB 8B#1</v>
      </c>
      <c r="N2292" s="6" t="str" cm="1">
        <f t="array" ref="N2292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292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292" s="6" t="str">
        <f>IFERROR(INDEX(#REF!,MATCH(tblTeamSch[[#This Row],[Team]],[1]!tblTeams[Team],0)),"")</f>
        <v/>
      </c>
      <c r="Q2292" s="6">
        <f>INDEX([1]!tblSchedule[Home Game],MATCH(tblTeamSch[[#This Row],[Game Num]],[1]!tblSchedule[GameNum],0))</f>
        <v>0</v>
      </c>
      <c r="R2292" s="7" t="e">
        <f>IF(COUNTIFS(tblTeamSch[Team],tblTeamSch[[#This Row],[Team]],#REF!,1)&gt;1,"Y","")</f>
        <v>#REF!</v>
      </c>
      <c r="S2292" s="6">
        <f>INDEX([1]!tblLoc[Score],MATCH(INDEX([1]!tblOrg[Loc],MATCH(tblTeamSch[[#This Row],[Org]],[1]!tblOrg[Organization],0)),[1]!tblLoc[Loc],0))</f>
        <v>0</v>
      </c>
      <c r="T2292" s="6" t="e">
        <f>INDEX([1]!tblLoc[Score],MATCH(INDEX([1]!tblOrg[Loc],MATCH(#REF!,[1]!tblOrg[Abbr],0)),[1]!tblLoc[Loc],0))</f>
        <v>#REF!</v>
      </c>
      <c r="U2292" s="6" t="str">
        <f>IFERROR(INDEX([1]!tblLoc[Score],MATCH(INDEX([1]!tblOrg[Loc],MATCH(INDEX(FacList,MATCH(tblTeamSch[[#This Row],[Facility]],INDEX(FacList,,1),0),3),[1]!tblOrg[Org Num],0)),[1]!tblLoc[Loc],0)),"")</f>
        <v/>
      </c>
      <c r="V2292" s="6">
        <f>IF(OR(tblTeamSch[[#This Row],[Court]]="",tblTeamSch[[#This Row],[Home]]&gt;0),0,IF(tblTeamSch[[#This Row],[Court]]&lt;10,0,IF(tblTeamSch[[#This Row],[Home Court]]=10,0,10)))</f>
        <v>0</v>
      </c>
      <c r="W2292" s="6" t="e">
        <f>COUNTIFS(tblTeamSch[Travel Score for Game],10,tblTeamSch[Home],0,#REF!,#REF!)</f>
        <v>#REF!</v>
      </c>
      <c r="X2292" s="6" t="str">
        <f>IFERROR(INDEX(tblTeamSch[Overall Travel Score],MATCH(tblTeamSch[[#This Row],[Opponent]],tblTeamSch[Team],0)),"")</f>
        <v/>
      </c>
      <c r="Y2292" s="6" cm="1">
        <f t="array" ref="Y2292">IF(Y2291="Num",1,IF(Y2291="","",IF(Y2291+1&gt;TotalNumRegGames*2,"",Y2291+1)))</f>
        <v>2291</v>
      </c>
    </row>
    <row r="2293" spans="1:25" ht="13.35" customHeight="1" x14ac:dyDescent="0.3">
      <c r="A2293" s="6" cm="1">
        <f t="array" ref="A2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31</v>
      </c>
      <c r="B2293" s="6" cm="1">
        <f t="array" ref="B229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93" s="6">
        <f>IFERROR(INDEX([1]!tblSchedule[Week Game Scheduled],MATCH(tblTeamSch[[#This Row],[Game Num]],[1]!tblSchedule[GameNum],0)),"")</f>
        <v>9</v>
      </c>
      <c r="D2293" s="6">
        <f>IFERROR(INDEX([1]!tblSchedule[Round],MATCH(tblTeamSch[[#This Row],[Game Num]],[1]!tblSchedule[GameNum],0)),"")</f>
        <v>6</v>
      </c>
      <c r="E2293" s="6">
        <f>IFERROR(INDEX([1]!tblSchedule[Rnd Sch],MATCH(tblTeamSch[[#This Row],[Game Num]],[1]!tblSchedule[GameNum],0)),"")</f>
        <v>6</v>
      </c>
      <c r="F2293" s="6" t="str">
        <f>IFERROR(INDEX([1]!tblSchedule[DLC],MATCH(tblTeamSch[[#This Row],[Game Num]],[1]!tblSchedule[GameNum],0)),"")</f>
        <v>8B1AA</v>
      </c>
      <c r="G2293" s="7" t="str">
        <f>IFERROR(INDEX([1]!tblSchedule[Facility],MATCH(tblTeamSch[[#This Row],[Game Num]],[1]!tblSchedule[GameNum],0)),"")</f>
        <v>ST. RAPHAEL GYMNASIUM</v>
      </c>
      <c r="H2293" s="8">
        <f>IFERROR(INDEX([1]!tblSchedule[Game Date],MATCH(tblTeamSch[[#This Row],[Game Num]],[1]!tblSchedule[GameNum],0)),"")</f>
        <v>46047</v>
      </c>
      <c r="I2293" s="9">
        <f>IFERROR(INDEX([1]!tblSchedule[Game Time],MATCH(tblTeamSch[[#This Row],[Game Num]],[1]!tblSchedule[GameNum],0)),"")</f>
        <v>0.54166666666666663</v>
      </c>
      <c r="J2293" s="10" t="str">
        <f>IFERROR(INDEX([1]!tblTeams[Organization],MATCH(tblTeamSch[[#This Row],[Team]],[1]!tblTeams[Team],0)),"")</f>
        <v>St. Raphael</v>
      </c>
      <c r="K2293" s="10" t="str">
        <f>IFERROR(INDEX([1]!tblOrg[Abbr],MATCH(tblTeamSch[[#This Row],[Org]],[1]!tblOrg[Organization],0)),"")</f>
        <v>Raph</v>
      </c>
      <c r="L2293" s="10" t="str">
        <f>IFERROR(INDEX(IF(tblTeamSch[[#This Row],[1vs2]]=1,[1]!tblSchedule[Team 1 Name],[1]!tblSchedule[Team 2 Name]),MATCH(tblTeamSch[[#This Row],[Game Num]],[1]!tblSchedule[GameNum],0)),"")</f>
        <v>St. Raphael BB 8B #1</v>
      </c>
      <c r="M2293" s="10" t="str">
        <f>IFERROR(INDEX(IF(tblTeamSch[[#This Row],[1vs2]]=1,[1]!tblSchedule[Team 2 Name],[1]!tblSchedule[Team 1 Name]),MATCH(tblTeamSch[[#This Row],[Game Num]],[1]!tblSchedule[GameNum],0)),"")</f>
        <v>SHMS BB 8B#1</v>
      </c>
      <c r="N2293" s="6" t="str" cm="1">
        <f t="array" ref="N2293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3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3" s="6" t="str">
        <f>IFERROR(INDEX(#REF!,MATCH(tblTeamSch[[#This Row],[Team]],[1]!tblTeams[Team],0)),"")</f>
        <v/>
      </c>
      <c r="Q2293" s="6">
        <f>INDEX([1]!tblSchedule[Home Game],MATCH(tblTeamSch[[#This Row],[Game Num]],[1]!tblSchedule[GameNum],0))</f>
        <v>1</v>
      </c>
      <c r="R2293" s="7" t="e">
        <f>IF(COUNTIFS(tblTeamSch[Team],tblTeamSch[[#This Row],[Team]],#REF!,1)&gt;1,"Y","")</f>
        <v>#REF!</v>
      </c>
      <c r="S2293" s="6">
        <f>INDEX([1]!tblLoc[Score],MATCH(INDEX([1]!tblOrg[Loc],MATCH(tblTeamSch[[#This Row],[Org]],[1]!tblOrg[Organization],0)),[1]!tblLoc[Loc],0))</f>
        <v>0</v>
      </c>
      <c r="T2293" s="6" t="e">
        <f>INDEX([1]!tblLoc[Score],MATCH(INDEX([1]!tblOrg[Loc],MATCH(#REF!,[1]!tblOrg[Abbr],0)),[1]!tblLoc[Loc],0))</f>
        <v>#REF!</v>
      </c>
      <c r="U2293" s="6">
        <f>IFERROR(INDEX([1]!tblLoc[Score],MATCH(INDEX([1]!tblOrg[Loc],MATCH(INDEX(FacList,MATCH(tblTeamSch[[#This Row],[Facility]],INDEX(FacList,,1),0),3),[1]!tblOrg[Org Num],0)),[1]!tblLoc[Loc],0)),"")</f>
        <v>0</v>
      </c>
      <c r="V2293" s="6">
        <f>IF(OR(tblTeamSch[[#This Row],[Court]]="",tblTeamSch[[#This Row],[Home]]&gt;0),0,IF(tblTeamSch[[#This Row],[Court]]&lt;10,0,IF(tblTeamSch[[#This Row],[Home Court]]=10,0,10)))</f>
        <v>0</v>
      </c>
      <c r="W2293" s="6" t="e">
        <f>COUNTIFS(tblTeamSch[Travel Score for Game],10,tblTeamSch[Home],0,#REF!,#REF!)</f>
        <v>#REF!</v>
      </c>
      <c r="X2293" s="6" t="str">
        <f>IFERROR(INDEX(tblTeamSch[Overall Travel Score],MATCH(tblTeamSch[[#This Row],[Opponent]],tblTeamSch[Team],0)),"")</f>
        <v/>
      </c>
      <c r="Y2293" s="6" cm="1">
        <f t="array" ref="Y2293">IF(Y2292="Num",1,IF(Y2292="","",IF(Y2292+1&gt;TotalNumRegGames*2,"",Y2292+1)))</f>
        <v>2292</v>
      </c>
    </row>
    <row r="2294" spans="1:25" ht="13.35" customHeight="1" x14ac:dyDescent="0.3">
      <c r="A2294" s="6" cm="1">
        <f t="array" ref="A2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41</v>
      </c>
      <c r="B2294" s="6" cm="1">
        <f t="array" ref="B229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4" s="6">
        <f>IFERROR(INDEX([1]!tblSchedule[Week Game Scheduled],MATCH(tblTeamSch[[#This Row],[Game Num]],[1]!tblSchedule[GameNum],0)),"")</f>
        <v>10</v>
      </c>
      <c r="D2294" s="6">
        <f>IFERROR(INDEX([1]!tblSchedule[Round],MATCH(tblTeamSch[[#This Row],[Game Num]],[1]!tblSchedule[GameNum],0)),"")</f>
        <v>7</v>
      </c>
      <c r="E2294" s="6">
        <f>IFERROR(INDEX([1]!tblSchedule[Rnd Sch],MATCH(tblTeamSch[[#This Row],[Game Num]],[1]!tblSchedule[GameNum],0)),"")</f>
        <v>7</v>
      </c>
      <c r="F2294" s="6" t="str">
        <f>IFERROR(INDEX([1]!tblSchedule[DLC],MATCH(tblTeamSch[[#This Row],[Game Num]],[1]!tblSchedule[GameNum],0)),"")</f>
        <v>8B1AA</v>
      </c>
      <c r="G2294" s="7" t="str">
        <f>IFERROR(INDEX([1]!tblSchedule[Facility],MATCH(tblTeamSch[[#This Row],[Game Num]],[1]!tblSchedule[GameNum],0)),"")</f>
        <v>Trinity High School's Steinhauser Gym</v>
      </c>
      <c r="H2294" s="8">
        <f>IFERROR(INDEX([1]!tblSchedule[Game Date],MATCH(tblTeamSch[[#This Row],[Game Num]],[1]!tblSchedule[GameNum],0)),"")</f>
        <v>46054</v>
      </c>
      <c r="I2294" s="9">
        <f>IFERROR(INDEX([1]!tblSchedule[Game Time],MATCH(tblTeamSch[[#This Row],[Game Num]],[1]!tblSchedule[GameNum],0)),"")</f>
        <v>0.54166666666666663</v>
      </c>
      <c r="J2294" s="10" t="str">
        <f>IFERROR(INDEX([1]!tblTeams[Organization],MATCH(tblTeamSch[[#This Row],[Team]],[1]!tblTeams[Team],0)),"")</f>
        <v>St. Raphael</v>
      </c>
      <c r="K2294" s="10" t="str">
        <f>IFERROR(INDEX([1]!tblOrg[Abbr],MATCH(tblTeamSch[[#This Row],[Org]],[1]!tblOrg[Organization],0)),"")</f>
        <v>Raph</v>
      </c>
      <c r="L2294" s="10" t="str">
        <f>IFERROR(INDEX(IF(tblTeamSch[[#This Row],[1vs2]]=1,[1]!tblSchedule[Team 1 Name],[1]!tblSchedule[Team 2 Name]),MATCH(tblTeamSch[[#This Row],[Game Num]],[1]!tblSchedule[GameNum],0)),"")</f>
        <v>St. Raphael BB 8B #1</v>
      </c>
      <c r="M2294" s="10" t="str">
        <f>IFERROR(INDEX(IF(tblTeamSch[[#This Row],[1vs2]]=1,[1]!tblSchedule[Team 2 Name],[1]!tblSchedule[Team 1 Name]),MATCH(tblTeamSch[[#This Row],[Game Num]],[1]!tblSchedule[GameNum],0)),"")</f>
        <v>Holy Trinity BB 7/8B #1</v>
      </c>
      <c r="N2294" s="6" t="str" cm="1">
        <f t="array" ref="N2294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4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4" s="6" t="str">
        <f>IFERROR(INDEX(#REF!,MATCH(tblTeamSch[[#This Row],[Team]],[1]!tblTeams[Team],0)),"")</f>
        <v/>
      </c>
      <c r="Q2294" s="6">
        <f>INDEX([1]!tblSchedule[Home Game],MATCH(tblTeamSch[[#This Row],[Game Num]],[1]!tblSchedule[GameNum],0))</f>
        <v>0</v>
      </c>
      <c r="R2294" s="7" t="e">
        <f>IF(COUNTIFS(tblTeamSch[Team],tblTeamSch[[#This Row],[Team]],#REF!,1)&gt;1,"Y","")</f>
        <v>#REF!</v>
      </c>
      <c r="S2294" s="6">
        <f>INDEX([1]!tblLoc[Score],MATCH(INDEX([1]!tblOrg[Loc],MATCH(tblTeamSch[[#This Row],[Org]],[1]!tblOrg[Organization],0)),[1]!tblLoc[Loc],0))</f>
        <v>0</v>
      </c>
      <c r="T2294" s="6" t="e">
        <f>INDEX([1]!tblLoc[Score],MATCH(INDEX([1]!tblOrg[Loc],MATCH(#REF!,[1]!tblOrg[Abbr],0)),[1]!tblLoc[Loc],0))</f>
        <v>#REF!</v>
      </c>
      <c r="U2294" s="6" t="str">
        <f>IFERROR(INDEX([1]!tblLoc[Score],MATCH(INDEX([1]!tblOrg[Loc],MATCH(INDEX(FacList,MATCH(tblTeamSch[[#This Row],[Facility]],INDEX(FacList,,1),0),3),[1]!tblOrg[Org Num],0)),[1]!tblLoc[Loc],0)),"")</f>
        <v/>
      </c>
      <c r="V2294" s="6">
        <f>IF(OR(tblTeamSch[[#This Row],[Court]]="",tblTeamSch[[#This Row],[Home]]&gt;0),0,IF(tblTeamSch[[#This Row],[Court]]&lt;10,0,IF(tblTeamSch[[#This Row],[Home Court]]=10,0,10)))</f>
        <v>0</v>
      </c>
      <c r="W2294" s="6" t="e">
        <f>COUNTIFS(tblTeamSch[Travel Score for Game],10,tblTeamSch[Home],0,#REF!,#REF!)</f>
        <v>#REF!</v>
      </c>
      <c r="X2294" s="6" t="str">
        <f>IFERROR(INDEX(tblTeamSch[Overall Travel Score],MATCH(tblTeamSch[[#This Row],[Opponent]],tblTeamSch[Team],0)),"")</f>
        <v/>
      </c>
      <c r="Y2294" s="6" cm="1">
        <f t="array" ref="Y2294">IF(Y2293="Num",1,IF(Y2293="","",IF(Y2293+1&gt;TotalNumRegGames*2,"",Y2293+1)))</f>
        <v>2293</v>
      </c>
    </row>
    <row r="2295" spans="1:25" ht="13.35" customHeight="1" x14ac:dyDescent="0.3">
      <c r="A2295" s="6" cm="1">
        <f t="array" ref="A2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</v>
      </c>
      <c r="B2295" s="6" cm="1">
        <f t="array" ref="B229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5" s="6">
        <f>IFERROR(INDEX([1]!tblSchedule[Week Game Scheduled],MATCH(tblTeamSch[[#This Row],[Game Num]],[1]!tblSchedule[GameNum],0)),"")</f>
        <v>50</v>
      </c>
      <c r="D2295" s="6">
        <f>IFERROR(INDEX([1]!tblSchedule[Round],MATCH(tblTeamSch[[#This Row],[Game Num]],[1]!tblSchedule[GameNum],0)),"")</f>
        <v>1</v>
      </c>
      <c r="E2295" s="6">
        <f>IFERROR(INDEX([1]!tblSchedule[Rnd Sch],MATCH(tblTeamSch[[#This Row],[Game Num]],[1]!tblSchedule[GameNum],0)),"")</f>
        <v>1</v>
      </c>
      <c r="F2295" s="6" t="str">
        <f>IFERROR(INDEX([1]!tblSchedule[DLC],MATCH(tblTeamSch[[#This Row],[Game Num]],[1]!tblSchedule[GameNum],0)),"")</f>
        <v>8B2AA</v>
      </c>
      <c r="G2295" s="7" t="str">
        <f>IFERROR(INDEX([1]!tblSchedule[Facility],MATCH(tblTeamSch[[#This Row],[Game Num]],[1]!tblSchedule[GameNum],0)),"")</f>
        <v>St. Agnes Gym</v>
      </c>
      <c r="H2295" s="8">
        <f>IFERROR(INDEX([1]!tblSchedule[Game Date],MATCH(tblTeamSch[[#This Row],[Game Num]],[1]!tblSchedule[GameNum],0)),"")</f>
        <v>45998</v>
      </c>
      <c r="I2295" s="9">
        <f>IFERROR(INDEX([1]!tblSchedule[Game Time],MATCH(tblTeamSch[[#This Row],[Game Num]],[1]!tblSchedule[GameNum],0)),"")</f>
        <v>0.58333333333333337</v>
      </c>
      <c r="J2295" s="10" t="str">
        <f>IFERROR(INDEX([1]!tblTeams[Organization],MATCH(tblTeamSch[[#This Row],[Team]],[1]!tblTeams[Team],0)),"")</f>
        <v>St. Raphael</v>
      </c>
      <c r="K2295" s="10" t="str">
        <f>IFERROR(INDEX([1]!tblOrg[Abbr],MATCH(tblTeamSch[[#This Row],[Org]],[1]!tblOrg[Organization],0)),"")</f>
        <v>Raph</v>
      </c>
      <c r="L2295" s="10" t="str">
        <f>IFERROR(INDEX(IF(tblTeamSch[[#This Row],[1vs2]]=1,[1]!tblSchedule[Team 1 Name],[1]!tblSchedule[Team 2 Name]),MATCH(tblTeamSch[[#This Row],[Game Num]],[1]!tblSchedule[GameNum],0)),"")</f>
        <v>St. Raphael BB 8B #2</v>
      </c>
      <c r="M2295" s="10" t="str">
        <f>IFERROR(INDEX(IF(tblTeamSch[[#This Row],[1vs2]]=1,[1]!tblSchedule[Team 2 Name],[1]!tblSchedule[Team 1 Name]),MATCH(tblTeamSch[[#This Row],[Game Num]],[1]!tblSchedule[GameNum],0)),"")</f>
        <v>St Agnes BB 8B#2</v>
      </c>
      <c r="N2295" s="6" t="str" cm="1">
        <f t="array" ref="N2295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5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295" s="6" t="str">
        <f>IFERROR(INDEX(#REF!,MATCH(tblTeamSch[[#This Row],[Team]],[1]!tblTeams[Team],0)),"")</f>
        <v/>
      </c>
      <c r="Q2295" s="6">
        <f>INDEX([1]!tblSchedule[Home Game],MATCH(tblTeamSch[[#This Row],[Game Num]],[1]!tblSchedule[GameNum],0))</f>
        <v>1</v>
      </c>
      <c r="R2295" s="7" t="e">
        <f>IF(COUNTIFS(tblTeamSch[Team],tblTeamSch[[#This Row],[Team]],#REF!,1)&gt;1,"Y","")</f>
        <v>#REF!</v>
      </c>
      <c r="S2295" s="6">
        <f>INDEX([1]!tblLoc[Score],MATCH(INDEX([1]!tblOrg[Loc],MATCH(tblTeamSch[[#This Row],[Org]],[1]!tblOrg[Organization],0)),[1]!tblLoc[Loc],0))</f>
        <v>0</v>
      </c>
      <c r="T2295" s="6" t="e">
        <f>INDEX([1]!tblLoc[Score],MATCH(INDEX([1]!tblOrg[Loc],MATCH(#REF!,[1]!tblOrg[Abbr],0)),[1]!tblLoc[Loc],0))</f>
        <v>#REF!</v>
      </c>
      <c r="U2295" s="6">
        <f>IFERROR(INDEX([1]!tblLoc[Score],MATCH(INDEX([1]!tblOrg[Loc],MATCH(INDEX(FacList,MATCH(tblTeamSch[[#This Row],[Facility]],INDEX(FacList,,1),0),3),[1]!tblOrg[Org Num],0)),[1]!tblLoc[Loc],0)),"")</f>
        <v>0</v>
      </c>
      <c r="V2295" s="6">
        <f>IF(OR(tblTeamSch[[#This Row],[Court]]="",tblTeamSch[[#This Row],[Home]]&gt;0),0,IF(tblTeamSch[[#This Row],[Court]]&lt;10,0,IF(tblTeamSch[[#This Row],[Home Court]]=10,0,10)))</f>
        <v>0</v>
      </c>
      <c r="W2295" s="6" t="e">
        <f>COUNTIFS(tblTeamSch[Travel Score for Game],10,tblTeamSch[Home],0,#REF!,#REF!)</f>
        <v>#REF!</v>
      </c>
      <c r="X2295" s="6" t="str">
        <f>IFERROR(INDEX(tblTeamSch[Overall Travel Score],MATCH(tblTeamSch[[#This Row],[Opponent]],tblTeamSch[Team],0)),"")</f>
        <v/>
      </c>
      <c r="Y2295" s="6" cm="1">
        <f t="array" ref="Y2295">IF(Y2294="Num",1,IF(Y2294="","",IF(Y2294+1&gt;TotalNumRegGames*2,"",Y2294+1)))</f>
        <v>2294</v>
      </c>
    </row>
    <row r="2296" spans="1:25" ht="13.35" customHeight="1" x14ac:dyDescent="0.3">
      <c r="A2296" s="6" cm="1">
        <f t="array" ref="A2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</v>
      </c>
      <c r="B2296" s="6" cm="1">
        <f t="array" ref="B229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96" s="6">
        <f>IFERROR(INDEX([1]!tblSchedule[Week Game Scheduled],MATCH(tblTeamSch[[#This Row],[Game Num]],[1]!tblSchedule[GameNum],0)),"")</f>
        <v>51</v>
      </c>
      <c r="D2296" s="6">
        <f>IFERROR(INDEX([1]!tblSchedule[Round],MATCH(tblTeamSch[[#This Row],[Game Num]],[1]!tblSchedule[GameNum],0)),"")</f>
        <v>2</v>
      </c>
      <c r="E2296" s="6">
        <f>IFERROR(INDEX([1]!tblSchedule[Rnd Sch],MATCH(tblTeamSch[[#This Row],[Game Num]],[1]!tblSchedule[GameNum],0)),"")</f>
        <v>2</v>
      </c>
      <c r="F2296" s="6" t="str">
        <f>IFERROR(INDEX([1]!tblSchedule[DLC],MATCH(tblTeamSch[[#This Row],[Game Num]],[1]!tblSchedule[GameNum],0)),"")</f>
        <v>8B2AA</v>
      </c>
      <c r="G2296" s="7" t="str">
        <f>IFERROR(INDEX([1]!tblSchedule[Facility],MATCH(tblTeamSch[[#This Row],[Game Num]],[1]!tblSchedule[GameNum],0)),"")</f>
        <v>Holy Spirit Gym</v>
      </c>
      <c r="H2296" s="8">
        <f>IFERROR(INDEX([1]!tblSchedule[Game Date],MATCH(tblTeamSch[[#This Row],[Game Num]],[1]!tblSchedule[GameNum],0)),"")</f>
        <v>46005</v>
      </c>
      <c r="I2296" s="9">
        <f>IFERROR(INDEX([1]!tblSchedule[Game Time],MATCH(tblTeamSch[[#This Row],[Game Num]],[1]!tblSchedule[GameNum],0)),"")</f>
        <v>0.54166666666666663</v>
      </c>
      <c r="J2296" s="10" t="str">
        <f>IFERROR(INDEX([1]!tblTeams[Organization],MATCH(tblTeamSch[[#This Row],[Team]],[1]!tblTeams[Team],0)),"")</f>
        <v>St. Raphael</v>
      </c>
      <c r="K2296" s="10" t="str">
        <f>IFERROR(INDEX([1]!tblOrg[Abbr],MATCH(tblTeamSch[[#This Row],[Org]],[1]!tblOrg[Organization],0)),"")</f>
        <v>Raph</v>
      </c>
      <c r="L2296" s="10" t="str">
        <f>IFERROR(INDEX(IF(tblTeamSch[[#This Row],[1vs2]]=1,[1]!tblSchedule[Team 1 Name],[1]!tblSchedule[Team 2 Name]),MATCH(tblTeamSch[[#This Row],[Game Num]],[1]!tblSchedule[GameNum],0)),"")</f>
        <v>St. Raphael BB 8B #2</v>
      </c>
      <c r="M2296" s="10" t="str">
        <f>IFERROR(INDEX(IF(tblTeamSch[[#This Row],[1vs2]]=1,[1]!tblSchedule[Team 2 Name],[1]!tblSchedule[Team 1 Name]),MATCH(tblTeamSch[[#This Row],[Game Num]],[1]!tblSchedule[GameNum],0)),"")</f>
        <v>Holy Spirit BBB 8#2</v>
      </c>
      <c r="N2296" s="6" t="str" cm="1">
        <f t="array" ref="N2296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6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6" s="6" t="str">
        <f>IFERROR(INDEX(#REF!,MATCH(tblTeamSch[[#This Row],[Team]],[1]!tblTeams[Team],0)),"")</f>
        <v/>
      </c>
      <c r="Q2296" s="6">
        <f>INDEX([1]!tblSchedule[Home Game],MATCH(tblTeamSch[[#This Row],[Game Num]],[1]!tblSchedule[GameNum],0))</f>
        <v>1</v>
      </c>
      <c r="R2296" s="7" t="e">
        <f>IF(COUNTIFS(tblTeamSch[Team],tblTeamSch[[#This Row],[Team]],#REF!,1)&gt;1,"Y","")</f>
        <v>#REF!</v>
      </c>
      <c r="S2296" s="6">
        <f>INDEX([1]!tblLoc[Score],MATCH(INDEX([1]!tblOrg[Loc],MATCH(tblTeamSch[[#This Row],[Org]],[1]!tblOrg[Organization],0)),[1]!tblLoc[Loc],0))</f>
        <v>0</v>
      </c>
      <c r="T2296" s="6" t="e">
        <f>INDEX([1]!tblLoc[Score],MATCH(INDEX([1]!tblOrg[Loc],MATCH(#REF!,[1]!tblOrg[Abbr],0)),[1]!tblLoc[Loc],0))</f>
        <v>#REF!</v>
      </c>
      <c r="U2296" s="6">
        <f>IFERROR(INDEX([1]!tblLoc[Score],MATCH(INDEX([1]!tblOrg[Loc],MATCH(INDEX(FacList,MATCH(tblTeamSch[[#This Row],[Facility]],INDEX(FacList,,1),0),3),[1]!tblOrg[Org Num],0)),[1]!tblLoc[Loc],0)),"")</f>
        <v>0</v>
      </c>
      <c r="V2296" s="6">
        <f>IF(OR(tblTeamSch[[#This Row],[Court]]="",tblTeamSch[[#This Row],[Home]]&gt;0),0,IF(tblTeamSch[[#This Row],[Court]]&lt;10,0,IF(tblTeamSch[[#This Row],[Home Court]]=10,0,10)))</f>
        <v>0</v>
      </c>
      <c r="W2296" s="6" t="e">
        <f>COUNTIFS(tblTeamSch[Travel Score for Game],10,tblTeamSch[Home],0,#REF!,#REF!)</f>
        <v>#REF!</v>
      </c>
      <c r="X2296" s="6" t="str">
        <f>IFERROR(INDEX(tblTeamSch[Overall Travel Score],MATCH(tblTeamSch[[#This Row],[Opponent]],tblTeamSch[Team],0)),"")</f>
        <v/>
      </c>
      <c r="Y2296" s="6" cm="1">
        <f t="array" ref="Y2296">IF(Y2295="Num",1,IF(Y2295="","",IF(Y2295+1&gt;TotalNumRegGames*2,"",Y2295+1)))</f>
        <v>2295</v>
      </c>
    </row>
    <row r="2297" spans="1:25" ht="13.35" customHeight="1" x14ac:dyDescent="0.3">
      <c r="A2297" s="6" cm="1">
        <f t="array" ref="A2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96</v>
      </c>
      <c r="B2297" s="6" cm="1">
        <f t="array" ref="B229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7" s="6">
        <f>IFERROR(INDEX([1]!tblSchedule[Week Game Scheduled],MATCH(tblTeamSch[[#This Row],[Game Num]],[1]!tblSchedule[GameNum],0)),"")</f>
        <v>6</v>
      </c>
      <c r="D2297" s="6">
        <f>IFERROR(INDEX([1]!tblSchedule[Round],MATCH(tblTeamSch[[#This Row],[Game Num]],[1]!tblSchedule[GameNum],0)),"")</f>
        <v>3</v>
      </c>
      <c r="E2297" s="6">
        <f>IFERROR(INDEX([1]!tblSchedule[Rnd Sch],MATCH(tblTeamSch[[#This Row],[Game Num]],[1]!tblSchedule[GameNum],0)),"")</f>
        <v>3</v>
      </c>
      <c r="F2297" s="6" t="str">
        <f>IFERROR(INDEX([1]!tblSchedule[DLC],MATCH(tblTeamSch[[#This Row],[Game Num]],[1]!tblSchedule[GameNum],0)),"")</f>
        <v>8B2AA</v>
      </c>
      <c r="G2297" s="7" t="str">
        <f>IFERROR(INDEX([1]!tblSchedule[Facility],MATCH(tblTeamSch[[#This Row],[Game Num]],[1]!tblSchedule[GameNum],0)),"")</f>
        <v>ST. RAPHAEL GYMNASIUM</v>
      </c>
      <c r="H2297" s="8">
        <f>IFERROR(INDEX([1]!tblSchedule[Game Date],MATCH(tblTeamSch[[#This Row],[Game Num]],[1]!tblSchedule[GameNum],0)),"")</f>
        <v>46026</v>
      </c>
      <c r="I2297" s="9">
        <f>IFERROR(INDEX([1]!tblSchedule[Game Time],MATCH(tblTeamSch[[#This Row],[Game Num]],[1]!tblSchedule[GameNum],0)),"")</f>
        <v>0.58333333333333337</v>
      </c>
      <c r="J2297" s="10" t="str">
        <f>IFERROR(INDEX([1]!tblTeams[Organization],MATCH(tblTeamSch[[#This Row],[Team]],[1]!tblTeams[Team],0)),"")</f>
        <v>St. Raphael</v>
      </c>
      <c r="K2297" s="10" t="str">
        <f>IFERROR(INDEX([1]!tblOrg[Abbr],MATCH(tblTeamSch[[#This Row],[Org]],[1]!tblOrg[Organization],0)),"")</f>
        <v>Raph</v>
      </c>
      <c r="L2297" s="10" t="str">
        <f>IFERROR(INDEX(IF(tblTeamSch[[#This Row],[1vs2]]=1,[1]!tblSchedule[Team 1 Name],[1]!tblSchedule[Team 2 Name]),MATCH(tblTeamSch[[#This Row],[Game Num]],[1]!tblSchedule[GameNum],0)),"")</f>
        <v>St. Raphael BB 8B #2</v>
      </c>
      <c r="M2297" s="10" t="str">
        <f>IFERROR(INDEX(IF(tblTeamSch[[#This Row],[1vs2]]=1,[1]!tblSchedule[Team 2 Name],[1]!tblSchedule[Team 1 Name]),MATCH(tblTeamSch[[#This Row],[Game Num]],[1]!tblSchedule[GameNum],0)),"")</f>
        <v>St. Mary BB 8B - Blue</v>
      </c>
      <c r="N2297" s="6" t="str" cm="1">
        <f t="array" ref="N2297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7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7" s="6" t="str">
        <f>IFERROR(INDEX(#REF!,MATCH(tblTeamSch[[#This Row],[Team]],[1]!tblTeams[Team],0)),"")</f>
        <v/>
      </c>
      <c r="Q2297" s="6">
        <f>INDEX([1]!tblSchedule[Home Game],MATCH(tblTeamSch[[#This Row],[Game Num]],[1]!tblSchedule[GameNum],0))</f>
        <v>1</v>
      </c>
      <c r="R2297" s="7" t="e">
        <f>IF(COUNTIFS(tblTeamSch[Team],tblTeamSch[[#This Row],[Team]],#REF!,1)&gt;1,"Y","")</f>
        <v>#REF!</v>
      </c>
      <c r="S2297" s="6">
        <f>INDEX([1]!tblLoc[Score],MATCH(INDEX([1]!tblOrg[Loc],MATCH(tblTeamSch[[#This Row],[Org]],[1]!tblOrg[Organization],0)),[1]!tblLoc[Loc],0))</f>
        <v>0</v>
      </c>
      <c r="T2297" s="6" t="e">
        <f>INDEX([1]!tblLoc[Score],MATCH(INDEX([1]!tblOrg[Loc],MATCH(#REF!,[1]!tblOrg[Abbr],0)),[1]!tblLoc[Loc],0))</f>
        <v>#REF!</v>
      </c>
      <c r="U2297" s="6">
        <f>IFERROR(INDEX([1]!tblLoc[Score],MATCH(INDEX([1]!tblOrg[Loc],MATCH(INDEX(FacList,MATCH(tblTeamSch[[#This Row],[Facility]],INDEX(FacList,,1),0),3),[1]!tblOrg[Org Num],0)),[1]!tblLoc[Loc],0)),"")</f>
        <v>0</v>
      </c>
      <c r="V2297" s="6">
        <f>IF(OR(tblTeamSch[[#This Row],[Court]]="",tblTeamSch[[#This Row],[Home]]&gt;0),0,IF(tblTeamSch[[#This Row],[Court]]&lt;10,0,IF(tblTeamSch[[#This Row],[Home Court]]=10,0,10)))</f>
        <v>0</v>
      </c>
      <c r="W2297" s="6" t="e">
        <f>COUNTIFS(tblTeamSch[Travel Score for Game],10,tblTeamSch[Home],0,#REF!,#REF!)</f>
        <v>#REF!</v>
      </c>
      <c r="X2297" s="6" t="str">
        <f>IFERROR(INDEX(tblTeamSch[Overall Travel Score],MATCH(tblTeamSch[[#This Row],[Opponent]],tblTeamSch[Team],0)),"")</f>
        <v/>
      </c>
      <c r="Y2297" s="6" cm="1">
        <f t="array" ref="Y2297">IF(Y2296="Num",1,IF(Y2296="","",IF(Y2296+1&gt;TotalNumRegGames*2,"",Y2296+1)))</f>
        <v>2296</v>
      </c>
    </row>
    <row r="2298" spans="1:25" ht="13.35" customHeight="1" x14ac:dyDescent="0.3">
      <c r="A2298" s="6" cm="1">
        <f t="array" ref="A2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102</v>
      </c>
      <c r="B2298" s="6" cm="1">
        <f t="array" ref="B229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298" s="6">
        <f>IFERROR(INDEX([1]!tblSchedule[Week Game Scheduled],MATCH(tblTeamSch[[#This Row],[Game Num]],[1]!tblSchedule[GameNum],0)),"")</f>
        <v>7</v>
      </c>
      <c r="D2298" s="6">
        <f>IFERROR(INDEX([1]!tblSchedule[Round],MATCH(tblTeamSch[[#This Row],[Game Num]],[1]!tblSchedule[GameNum],0)),"")</f>
        <v>4</v>
      </c>
      <c r="E2298" s="6">
        <f>IFERROR(INDEX([1]!tblSchedule[Rnd Sch],MATCH(tblTeamSch[[#This Row],[Game Num]],[1]!tblSchedule[GameNum],0)),"")</f>
        <v>4</v>
      </c>
      <c r="F2298" s="6" t="str">
        <f>IFERROR(INDEX([1]!tblSchedule[DLC],MATCH(tblTeamSch[[#This Row],[Game Num]],[1]!tblSchedule[GameNum],0)),"")</f>
        <v>8B2AA</v>
      </c>
      <c r="G2298" s="7" t="str">
        <f>IFERROR(INDEX([1]!tblSchedule[Facility],MATCH(tblTeamSch[[#This Row],[Game Num]],[1]!tblSchedule[GameNum],0)),"")</f>
        <v>ST. RAPHAEL GYMNASIUM</v>
      </c>
      <c r="H2298" s="8">
        <f>IFERROR(INDEX([1]!tblSchedule[Game Date],MATCH(tblTeamSch[[#This Row],[Game Num]],[1]!tblSchedule[GameNum],0)),"")</f>
        <v>46033</v>
      </c>
      <c r="I2298" s="9">
        <f>IFERROR(INDEX([1]!tblSchedule[Game Time],MATCH(tblTeamSch[[#This Row],[Game Num]],[1]!tblSchedule[GameNum],0)),"")</f>
        <v>0.54166666666666663</v>
      </c>
      <c r="J2298" s="10" t="str">
        <f>IFERROR(INDEX([1]!tblTeams[Organization],MATCH(tblTeamSch[[#This Row],[Team]],[1]!tblTeams[Team],0)),"")</f>
        <v>St. Raphael</v>
      </c>
      <c r="K2298" s="10" t="str">
        <f>IFERROR(INDEX([1]!tblOrg[Abbr],MATCH(tblTeamSch[[#This Row],[Org]],[1]!tblOrg[Organization],0)),"")</f>
        <v>Raph</v>
      </c>
      <c r="L2298" s="10" t="str">
        <f>IFERROR(INDEX(IF(tblTeamSch[[#This Row],[1vs2]]=1,[1]!tblSchedule[Team 1 Name],[1]!tblSchedule[Team 2 Name]),MATCH(tblTeamSch[[#This Row],[Game Num]],[1]!tblSchedule[GameNum],0)),"")</f>
        <v>St. Raphael BB 8B #2</v>
      </c>
      <c r="M2298" s="10" t="str">
        <f>IFERROR(INDEX(IF(tblTeamSch[[#This Row],[1vs2]]=1,[1]!tblSchedule[Team 2 Name],[1]!tblSchedule[Team 1 Name]),MATCH(tblTeamSch[[#This Row],[Game Num]],[1]!tblSchedule[GameNum],0)),"")</f>
        <v>St Gabriel Basketball 7/8 B Boys</v>
      </c>
      <c r="N2298" s="6" t="str" cm="1">
        <f t="array" ref="N2298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298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298" s="6" t="str">
        <f>IFERROR(INDEX(#REF!,MATCH(tblTeamSch[[#This Row],[Team]],[1]!tblTeams[Team],0)),"")</f>
        <v/>
      </c>
      <c r="Q2298" s="6">
        <f>INDEX([1]!tblSchedule[Home Game],MATCH(tblTeamSch[[#This Row],[Game Num]],[1]!tblSchedule[GameNum],0))</f>
        <v>1</v>
      </c>
      <c r="R2298" s="7" t="e">
        <f>IF(COUNTIFS(tblTeamSch[Team],tblTeamSch[[#This Row],[Team]],#REF!,1)&gt;1,"Y","")</f>
        <v>#REF!</v>
      </c>
      <c r="S2298" s="6">
        <f>INDEX([1]!tblLoc[Score],MATCH(INDEX([1]!tblOrg[Loc],MATCH(tblTeamSch[[#This Row],[Org]],[1]!tblOrg[Organization],0)),[1]!tblLoc[Loc],0))</f>
        <v>0</v>
      </c>
      <c r="T2298" s="6" t="e">
        <f>INDEX([1]!tblLoc[Score],MATCH(INDEX([1]!tblOrg[Loc],MATCH(#REF!,[1]!tblOrg[Abbr],0)),[1]!tblLoc[Loc],0))</f>
        <v>#REF!</v>
      </c>
      <c r="U2298" s="6">
        <f>IFERROR(INDEX([1]!tblLoc[Score],MATCH(INDEX([1]!tblOrg[Loc],MATCH(INDEX(FacList,MATCH(tblTeamSch[[#This Row],[Facility]],INDEX(FacList,,1),0),3),[1]!tblOrg[Org Num],0)),[1]!tblLoc[Loc],0)),"")</f>
        <v>0</v>
      </c>
      <c r="V2298" s="6">
        <f>IF(OR(tblTeamSch[[#This Row],[Court]]="",tblTeamSch[[#This Row],[Home]]&gt;0),0,IF(tblTeamSch[[#This Row],[Court]]&lt;10,0,IF(tblTeamSch[[#This Row],[Home Court]]=10,0,10)))</f>
        <v>0</v>
      </c>
      <c r="W2298" s="6" t="e">
        <f>COUNTIFS(tblTeamSch[Travel Score for Game],10,tblTeamSch[Home],0,#REF!,#REF!)</f>
        <v>#REF!</v>
      </c>
      <c r="X2298" s="6" t="str">
        <f>IFERROR(INDEX(tblTeamSch[Overall Travel Score],MATCH(tblTeamSch[[#This Row],[Opponent]],tblTeamSch[Team],0)),"")</f>
        <v/>
      </c>
      <c r="Y2298" s="6" cm="1">
        <f t="array" ref="Y2298">IF(Y2297="Num",1,IF(Y2297="","",IF(Y2297+1&gt;TotalNumRegGames*2,"",Y2297+1)))</f>
        <v>2297</v>
      </c>
    </row>
    <row r="2299" spans="1:25" ht="13.35" customHeight="1" x14ac:dyDescent="0.3">
      <c r="A2299" s="6" cm="1">
        <f t="array" ref="A2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110</v>
      </c>
      <c r="B2299" s="6" cm="1">
        <f t="array" ref="B229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299" s="6">
        <f>IFERROR(INDEX([1]!tblSchedule[Week Game Scheduled],MATCH(tblTeamSch[[#This Row],[Game Num]],[1]!tblSchedule[GameNum],0)),"")</f>
        <v>8</v>
      </c>
      <c r="D2299" s="6">
        <f>IFERROR(INDEX([1]!tblSchedule[Round],MATCH(tblTeamSch[[#This Row],[Game Num]],[1]!tblSchedule[GameNum],0)),"")</f>
        <v>5</v>
      </c>
      <c r="E2299" s="6">
        <f>IFERROR(INDEX([1]!tblSchedule[Rnd Sch],MATCH(tblTeamSch[[#This Row],[Game Num]],[1]!tblSchedule[GameNum],0)),"")</f>
        <v>5</v>
      </c>
      <c r="F2299" s="6" t="str">
        <f>IFERROR(INDEX([1]!tblSchedule[DLC],MATCH(tblTeamSch[[#This Row],[Game Num]],[1]!tblSchedule[GameNum],0)),"")</f>
        <v>8B2AA</v>
      </c>
      <c r="G2299" s="7" t="str">
        <f>IFERROR(INDEX([1]!tblSchedule[Facility],MATCH(tblTeamSch[[#This Row],[Game Num]],[1]!tblSchedule[GameNum],0)),"")</f>
        <v>St. Margaret Mary Gym</v>
      </c>
      <c r="H2299" s="8">
        <f>IFERROR(INDEX([1]!tblSchedule[Game Date],MATCH(tblTeamSch[[#This Row],[Game Num]],[1]!tblSchedule[GameNum],0)),"")</f>
        <v>46040</v>
      </c>
      <c r="I2299" s="9">
        <f>IFERROR(INDEX([1]!tblSchedule[Game Time],MATCH(tblTeamSch[[#This Row],[Game Num]],[1]!tblSchedule[GameNum],0)),"")</f>
        <v>0.5625</v>
      </c>
      <c r="J2299" s="10" t="str">
        <f>IFERROR(INDEX([1]!tblTeams[Organization],MATCH(tblTeamSch[[#This Row],[Team]],[1]!tblTeams[Team],0)),"")</f>
        <v>St. Raphael</v>
      </c>
      <c r="K2299" s="10" t="str">
        <f>IFERROR(INDEX([1]!tblOrg[Abbr],MATCH(tblTeamSch[[#This Row],[Org]],[1]!tblOrg[Organization],0)),"")</f>
        <v>Raph</v>
      </c>
      <c r="L2299" s="10" t="str">
        <f>IFERROR(INDEX(IF(tblTeamSch[[#This Row],[1vs2]]=1,[1]!tblSchedule[Team 1 Name],[1]!tblSchedule[Team 2 Name]),MATCH(tblTeamSch[[#This Row],[Game Num]],[1]!tblSchedule[GameNum],0)),"")</f>
        <v>St. Raphael BB 8B #2</v>
      </c>
      <c r="M2299" s="10" t="str">
        <f>IFERROR(INDEX(IF(tblTeamSch[[#This Row],[1vs2]]=1,[1]!tblSchedule[Team 2 Name],[1]!tblSchedule[Team 1 Name]),MATCH(tblTeamSch[[#This Row],[Game Num]],[1]!tblSchedule[GameNum],0)),"")</f>
        <v>St. Margaret Mary BB 8B#2</v>
      </c>
      <c r="N2299" s="6" t="str" cm="1">
        <f t="array" ref="N2299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/>
      </c>
      <c r="O2299" s="6">
        <f>IF(tblTeamSch[[#This Row],[Game Num]]="","",COUNTIFS([1]!tblGameSlots[Game Slot Status],"Booked",[1]!tblGameSlots[Organization],tblTeamSch[[#This Row],[Org]],[1]!tblGameSlots[Game Date],tblTeamSch[[#This Row],[Date]]))</f>
        <v>0</v>
      </c>
      <c r="P2299" s="6" t="str">
        <f>IFERROR(INDEX(#REF!,MATCH(tblTeamSch[[#This Row],[Team]],[1]!tblTeams[Team],0)),"")</f>
        <v/>
      </c>
      <c r="Q2299" s="6">
        <f>INDEX([1]!tblSchedule[Home Game],MATCH(tblTeamSch[[#This Row],[Game Num]],[1]!tblSchedule[GameNum],0))</f>
        <v>1</v>
      </c>
      <c r="R2299" s="7" t="e">
        <f>IF(COUNTIFS(tblTeamSch[Team],tblTeamSch[[#This Row],[Team]],#REF!,1)&gt;1,"Y","")</f>
        <v>#REF!</v>
      </c>
      <c r="S2299" s="6">
        <f>INDEX([1]!tblLoc[Score],MATCH(INDEX([1]!tblOrg[Loc],MATCH(tblTeamSch[[#This Row],[Org]],[1]!tblOrg[Organization],0)),[1]!tblLoc[Loc],0))</f>
        <v>0</v>
      </c>
      <c r="T2299" s="6" t="e">
        <f>INDEX([1]!tblLoc[Score],MATCH(INDEX([1]!tblOrg[Loc],MATCH(#REF!,[1]!tblOrg[Abbr],0)),[1]!tblLoc[Loc],0))</f>
        <v>#REF!</v>
      </c>
      <c r="U2299" s="6">
        <f>IFERROR(INDEX([1]!tblLoc[Score],MATCH(INDEX([1]!tblOrg[Loc],MATCH(INDEX(FacList,MATCH(tblTeamSch[[#This Row],[Facility]],INDEX(FacList,,1),0),3),[1]!tblOrg[Org Num],0)),[1]!tblLoc[Loc],0)),"")</f>
        <v>0</v>
      </c>
      <c r="V2299" s="6">
        <f>IF(OR(tblTeamSch[[#This Row],[Court]]="",tblTeamSch[[#This Row],[Home]]&gt;0),0,IF(tblTeamSch[[#This Row],[Court]]&lt;10,0,IF(tblTeamSch[[#This Row],[Home Court]]=10,0,10)))</f>
        <v>0</v>
      </c>
      <c r="W2299" s="6" t="e">
        <f>COUNTIFS(tblTeamSch[Travel Score for Game],10,tblTeamSch[Home],0,#REF!,#REF!)</f>
        <v>#REF!</v>
      </c>
      <c r="X2299" s="6" t="str">
        <f>IFERROR(INDEX(tblTeamSch[Overall Travel Score],MATCH(tblTeamSch[[#This Row],[Opponent]],tblTeamSch[Team],0)),"")</f>
        <v/>
      </c>
      <c r="Y2299" s="6" cm="1">
        <f t="array" ref="Y2299">IF(Y2298="Num",1,IF(Y2298="","",IF(Y2298+1&gt;TotalNumRegGames*2,"",Y2298+1)))</f>
        <v>2298</v>
      </c>
    </row>
    <row r="2300" spans="1:25" ht="13.35" customHeight="1" x14ac:dyDescent="0.3">
      <c r="A2300" s="6" cm="1">
        <f t="array" ref="A2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112</v>
      </c>
      <c r="B2300" s="6" cm="1">
        <f t="array" ref="B230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0" s="6">
        <f>IFERROR(INDEX([1]!tblSchedule[Week Game Scheduled],MATCH(tblTeamSch[[#This Row],[Game Num]],[1]!tblSchedule[GameNum],0)),"")</f>
        <v>9</v>
      </c>
      <c r="D2300" s="6">
        <f>IFERROR(INDEX([1]!tblSchedule[Round],MATCH(tblTeamSch[[#This Row],[Game Num]],[1]!tblSchedule[GameNum],0)),"")</f>
        <v>6</v>
      </c>
      <c r="E2300" s="6">
        <f>IFERROR(INDEX([1]!tblSchedule[Rnd Sch],MATCH(tblTeamSch[[#This Row],[Game Num]],[1]!tblSchedule[GameNum],0)),"")</f>
        <v>6</v>
      </c>
      <c r="F2300" s="6" t="str">
        <f>IFERROR(INDEX([1]!tblSchedule[DLC],MATCH(tblTeamSch[[#This Row],[Game Num]],[1]!tblSchedule[GameNum],0)),"")</f>
        <v>8B2AA</v>
      </c>
      <c r="G2300" s="7" t="str">
        <f>IFERROR(INDEX([1]!tblSchedule[Facility],MATCH(tblTeamSch[[#This Row],[Game Num]],[1]!tblSchedule[GameNum],0)),"")</f>
        <v>ST. RAPHAEL GYMNASIUM</v>
      </c>
      <c r="H2300" s="8">
        <f>IFERROR(INDEX([1]!tblSchedule[Game Date],MATCH(tblTeamSch[[#This Row],[Game Num]],[1]!tblSchedule[GameNum],0)),"")</f>
        <v>46047</v>
      </c>
      <c r="I2300" s="9">
        <f>IFERROR(INDEX([1]!tblSchedule[Game Time],MATCH(tblTeamSch[[#This Row],[Game Num]],[1]!tblSchedule[GameNum],0)),"")</f>
        <v>0.58333333333333337</v>
      </c>
      <c r="J2300" s="10" t="str">
        <f>IFERROR(INDEX([1]!tblTeams[Organization],MATCH(tblTeamSch[[#This Row],[Team]],[1]!tblTeams[Team],0)),"")</f>
        <v>St. Raphael</v>
      </c>
      <c r="K2300" s="10" t="str">
        <f>IFERROR(INDEX([1]!tblOrg[Abbr],MATCH(tblTeamSch[[#This Row],[Org]],[1]!tblOrg[Organization],0)),"")</f>
        <v>Raph</v>
      </c>
      <c r="L2300" s="10" t="str">
        <f>IFERROR(INDEX(IF(tblTeamSch[[#This Row],[1vs2]]=1,[1]!tblSchedule[Team 1 Name],[1]!tblSchedule[Team 2 Name]),MATCH(tblTeamSch[[#This Row],[Game Num]],[1]!tblSchedule[GameNum],0)),"")</f>
        <v>St. Raphael BB 8B #2</v>
      </c>
      <c r="M2300" s="10" t="str">
        <f>IFERROR(INDEX(IF(tblTeamSch[[#This Row],[1vs2]]=1,[1]!tblSchedule[Team 2 Name],[1]!tblSchedule[Team 1 Name]),MATCH(tblTeamSch[[#This Row],[Game Num]],[1]!tblSchedule[GameNum],0)),"")</f>
        <v>SHMS BB 8B#2</v>
      </c>
      <c r="N2300" s="6" t="str" cm="1">
        <f t="array" ref="N2300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300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300" s="6" t="str">
        <f>IFERROR(INDEX(#REF!,MATCH(tblTeamSch[[#This Row],[Team]],[1]!tblTeams[Team],0)),"")</f>
        <v/>
      </c>
      <c r="Q2300" s="6">
        <f>INDEX([1]!tblSchedule[Home Game],MATCH(tblTeamSch[[#This Row],[Game Num]],[1]!tblSchedule[GameNum],0))</f>
        <v>1</v>
      </c>
      <c r="R2300" s="7" t="e">
        <f>IF(COUNTIFS(tblTeamSch[Team],tblTeamSch[[#This Row],[Team]],#REF!,1)&gt;1,"Y","")</f>
        <v>#REF!</v>
      </c>
      <c r="S2300" s="6">
        <f>INDEX([1]!tblLoc[Score],MATCH(INDEX([1]!tblOrg[Loc],MATCH(tblTeamSch[[#This Row],[Org]],[1]!tblOrg[Organization],0)),[1]!tblLoc[Loc],0))</f>
        <v>0</v>
      </c>
      <c r="T2300" s="6" t="e">
        <f>INDEX([1]!tblLoc[Score],MATCH(INDEX([1]!tblOrg[Loc],MATCH(#REF!,[1]!tblOrg[Abbr],0)),[1]!tblLoc[Loc],0))</f>
        <v>#REF!</v>
      </c>
      <c r="U2300" s="6">
        <f>IFERROR(INDEX([1]!tblLoc[Score],MATCH(INDEX([1]!tblOrg[Loc],MATCH(INDEX(FacList,MATCH(tblTeamSch[[#This Row],[Facility]],INDEX(FacList,,1),0),3),[1]!tblOrg[Org Num],0)),[1]!tblLoc[Loc],0)),"")</f>
        <v>0</v>
      </c>
      <c r="V2300" s="6">
        <f>IF(OR(tblTeamSch[[#This Row],[Court]]="",tblTeamSch[[#This Row],[Home]]&gt;0),0,IF(tblTeamSch[[#This Row],[Court]]&lt;10,0,IF(tblTeamSch[[#This Row],[Home Court]]=10,0,10)))</f>
        <v>0</v>
      </c>
      <c r="W2300" s="6" t="e">
        <f>COUNTIFS(tblTeamSch[Travel Score for Game],10,tblTeamSch[Home],0,#REF!,#REF!)</f>
        <v>#REF!</v>
      </c>
      <c r="X2300" s="6" t="str">
        <f>IFERROR(INDEX(tblTeamSch[Overall Travel Score],MATCH(tblTeamSch[[#This Row],[Opponent]],tblTeamSch[Team],0)),"")</f>
        <v/>
      </c>
      <c r="Y2300" s="6" cm="1">
        <f t="array" ref="Y2300">IF(Y2299="Num",1,IF(Y2299="","",IF(Y2299+1&gt;TotalNumRegGames*2,"",Y2299+1)))</f>
        <v>2299</v>
      </c>
    </row>
    <row r="2301" spans="1:25" ht="13.35" customHeight="1" x14ac:dyDescent="0.3">
      <c r="A2301" s="6" cm="1">
        <f t="array" ref="A2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122</v>
      </c>
      <c r="B2301" s="6" cm="1">
        <f t="array" ref="B230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01" s="6">
        <f>IFERROR(INDEX([1]!tblSchedule[Week Game Scheduled],MATCH(tblTeamSch[[#This Row],[Game Num]],[1]!tblSchedule[GameNum],0)),"")</f>
        <v>10</v>
      </c>
      <c r="D2301" s="6">
        <f>IFERROR(INDEX([1]!tblSchedule[Round],MATCH(tblTeamSch[[#This Row],[Game Num]],[1]!tblSchedule[GameNum],0)),"")</f>
        <v>7</v>
      </c>
      <c r="E2301" s="6">
        <f>IFERROR(INDEX([1]!tblSchedule[Rnd Sch],MATCH(tblTeamSch[[#This Row],[Game Num]],[1]!tblSchedule[GameNum],0)),"")</f>
        <v>7</v>
      </c>
      <c r="F2301" s="6" t="str">
        <f>IFERROR(INDEX([1]!tblSchedule[DLC],MATCH(tblTeamSch[[#This Row],[Game Num]],[1]!tblSchedule[GameNum],0)),"")</f>
        <v>8B2AA</v>
      </c>
      <c r="G2301" s="7" t="str">
        <f>IFERROR(INDEX([1]!tblSchedule[Facility],MATCH(tblTeamSch[[#This Row],[Game Num]],[1]!tblSchedule[GameNum],0)),"")</f>
        <v>Holy Trinity Parish School</v>
      </c>
      <c r="H2301" s="8">
        <f>IFERROR(INDEX([1]!tblSchedule[Game Date],MATCH(tblTeamSch[[#This Row],[Game Num]],[1]!tblSchedule[GameNum],0)),"")</f>
        <v>46054</v>
      </c>
      <c r="I2301" s="9">
        <f>IFERROR(INDEX([1]!tblSchedule[Game Time],MATCH(tblTeamSch[[#This Row],[Game Num]],[1]!tblSchedule[GameNum],0)),"")</f>
        <v>0.54166666666666663</v>
      </c>
      <c r="J2301" s="10" t="str">
        <f>IFERROR(INDEX([1]!tblTeams[Organization],MATCH(tblTeamSch[[#This Row],[Team]],[1]!tblTeams[Team],0)),"")</f>
        <v>St. Raphael</v>
      </c>
      <c r="K2301" s="10" t="str">
        <f>IFERROR(INDEX([1]!tblOrg[Abbr],MATCH(tblTeamSch[[#This Row],[Org]],[1]!tblOrg[Organization],0)),"")</f>
        <v>Raph</v>
      </c>
      <c r="L2301" s="10" t="str">
        <f>IFERROR(INDEX(IF(tblTeamSch[[#This Row],[1vs2]]=1,[1]!tblSchedule[Team 1 Name],[1]!tblSchedule[Team 2 Name]),MATCH(tblTeamSch[[#This Row],[Game Num]],[1]!tblSchedule[GameNum],0)),"")</f>
        <v>St. Raphael BB 8B #2</v>
      </c>
      <c r="M2301" s="10" t="str">
        <f>IFERROR(INDEX(IF(tblTeamSch[[#This Row],[1vs2]]=1,[1]!tblSchedule[Team 2 Name],[1]!tblSchedule[Team 1 Name]),MATCH(tblTeamSch[[#This Row],[Game Num]],[1]!tblSchedule[GameNum],0)),"")</f>
        <v>Holy Trinity BB 7/8B #2</v>
      </c>
      <c r="N2301" s="6" t="str" cm="1">
        <f t="array" ref="N2301">_xlfn.ARRAYTOTEXT(_xlfn.UNIQUE(_xlfn._xlws.FILTER([1]!tblGameSlots[Game Slot Available],(([1]!tblGameSlots[Game Date Day Num]=IF(tblTeamSch[[#This Row],[Round]]=8,1,7))*([1]!tblGameSlots[Round]=IF(tblTeamSch[[#This Row],[Round]]=8,"*",tblTeamSch[[#This Row],[Round]]))*([1]!tblGameSlots[Organization]=tblTeamSch[[#This Row],[Org]])),""),FALSE,FALSE))</f>
        <v>Available</v>
      </c>
      <c r="O2301" s="6">
        <f>IF(tblTeamSch[[#This Row],[Game Num]]="","",COUNTIFS([1]!tblGameSlots[Game Slot Status],"Booked",[1]!tblGameSlots[Organization],tblTeamSch[[#This Row],[Org]],[1]!tblGameSlots[Game Date],tblTeamSch[[#This Row],[Date]]))</f>
        <v>3</v>
      </c>
      <c r="P2301" s="6" t="str">
        <f>IFERROR(INDEX(#REF!,MATCH(tblTeamSch[[#This Row],[Team]],[1]!tblTeams[Team],0)),"")</f>
        <v/>
      </c>
      <c r="Q2301" s="6">
        <f>INDEX([1]!tblSchedule[Home Game],MATCH(tblTeamSch[[#This Row],[Game Num]],[1]!tblSchedule[GameNum],0))</f>
        <v>1</v>
      </c>
      <c r="R2301" s="7" t="e">
        <f>IF(COUNTIFS(tblTeamSch[Team],tblTeamSch[[#This Row],[Team]],#REF!,1)&gt;1,"Y","")</f>
        <v>#REF!</v>
      </c>
      <c r="S2301" s="6">
        <f>INDEX([1]!tblLoc[Score],MATCH(INDEX([1]!tblOrg[Loc],MATCH(tblTeamSch[[#This Row],[Org]],[1]!tblOrg[Organization],0)),[1]!tblLoc[Loc],0))</f>
        <v>0</v>
      </c>
      <c r="T2301" s="6" t="e">
        <f>INDEX([1]!tblLoc[Score],MATCH(INDEX([1]!tblOrg[Loc],MATCH(#REF!,[1]!tblOrg[Abbr],0)),[1]!tblLoc[Loc],0))</f>
        <v>#REF!</v>
      </c>
      <c r="U2301" s="6">
        <f>IFERROR(INDEX([1]!tblLoc[Score],MATCH(INDEX([1]!tblOrg[Loc],MATCH(INDEX(FacList,MATCH(tblTeamSch[[#This Row],[Facility]],INDEX(FacList,,1),0),3),[1]!tblOrg[Org Num],0)),[1]!tblLoc[Loc],0)),"")</f>
        <v>0</v>
      </c>
      <c r="V2301" s="6">
        <f>IF(OR(tblTeamSch[[#This Row],[Court]]="",tblTeamSch[[#This Row],[Home]]&gt;0),0,IF(tblTeamSch[[#This Row],[Court]]&lt;10,0,IF(tblTeamSch[[#This Row],[Home Court]]=10,0,10)))</f>
        <v>0</v>
      </c>
      <c r="W2301" s="6" t="e">
        <f>COUNTIFS(tblTeamSch[Travel Score for Game],10,tblTeamSch[Home],0,#REF!,#REF!)</f>
        <v>#REF!</v>
      </c>
      <c r="X2301" s="6" t="str">
        <f>IFERROR(INDEX(tblTeamSch[Overall Travel Score],MATCH(tblTeamSch[[#This Row],[Opponent]],tblTeamSch[Team],0)),"")</f>
        <v/>
      </c>
      <c r="Y2301" s="6" cm="1">
        <f t="array" ref="Y2301">IF(Y2300="Num",1,IF(Y2300="","",IF(Y2300+1&gt;TotalNumRegGames*2,"",Y2300+1)))</f>
        <v>2300</v>
      </c>
    </row>
    <row r="2302" spans="1:25" ht="13.35" customHeight="1" x14ac:dyDescent="0.3">
      <c r="A2302" s="6" cm="1">
        <f t="array" ref="A2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159</v>
      </c>
      <c r="B2302" s="6" cm="1">
        <f t="array" ref="B230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02" s="6">
        <f>IFERROR(INDEX([1]!tblSchedule[Week Game Scheduled],MATCH(tblTeamSch[[#This Row],[Game Num]],[1]!tblSchedule[GameNum],0)),"")</f>
        <v>50</v>
      </c>
      <c r="D2302" s="6">
        <f>IFERROR(INDEX([1]!tblSchedule[Round],MATCH(tblTeamSch[[#This Row],[Game Num]],[1]!tblSchedule[GameNum],0)),"")</f>
        <v>1</v>
      </c>
      <c r="E2302" s="6">
        <f>IFERROR(INDEX([1]!tblSchedule[Rnd Sch],MATCH(tblTeamSch[[#This Row],[Game Num]],[1]!tblSchedule[GameNum],0)),"")</f>
        <v>1</v>
      </c>
      <c r="F2302" s="6" t="str">
        <f>IFERROR(INDEX([1]!tblSchedule[DLC],MATCH(tblTeamSch[[#This Row],[Game Num]],[1]!tblSchedule[GameNum],0)),"")</f>
        <v>8B3</v>
      </c>
      <c r="G2302" s="7" t="str">
        <f>IFERROR(INDEX([1]!tblSchedule[Facility],MATCH(tblTeamSch[[#This Row],[Game Num]],[1]!tblSchedule[GameNum],0)),"")</f>
        <v>St. Athanasius Hornets Nest (gym)</v>
      </c>
      <c r="H2302" s="8">
        <f>IFERROR(INDEX([1]!tblSchedule[Game Date],MATCH(tblTeamSch[[#This Row],[Game Num]],[1]!tblSchedule[GameNum],0)),"")</f>
        <v>45998</v>
      </c>
      <c r="I2302" s="9">
        <f>IFERROR(INDEX([1]!tblSchedule[Game Time],MATCH(tblTeamSch[[#This Row],[Game Num]],[1]!tblSchedule[GameNum],0)),"")</f>
        <v>0.58333333333333337</v>
      </c>
      <c r="J2302" s="10" t="str">
        <f>IFERROR(INDEX([1]!tblTeams[Organization],MATCH(tblTeamSch[[#This Row],[Team]],[1]!tblTeams[Team],0)),"")</f>
        <v>St. Raphael</v>
      </c>
      <c r="K2302" s="10" t="str">
        <f>IFERROR(INDEX([1]!tblOrg[Abbr],MATCH(tblTeamSch[[#This Row],[Org]],[1]!tblOrg[Organization],0)),"")</f>
        <v>Raph</v>
      </c>
      <c r="L2302" s="10" t="str">
        <f>IFERROR(INDEX(IF(tblTeamSch[[#This Row],[1vs2]]=1,[1]!tblSchedule[Team 1 Name],[1]!tblSchedule[Team 2 Name]),MATCH(tblTeamSch[[#This Row],[Game Num]],[1]!tblSchedule[GameNum],0)),"")</f>
        <v>St. Raphael BB 8B #3</v>
      </c>
      <c r="M2302" s="10" t="str">
        <f>IFERROR(INDEX(IF(tblTeamSch[[#This Row],[1vs2]]=1,[1]!tblSchedule[Team 2 Name],[1]!tblSchedule[Team 1 Name]),MATCH(tblTeamSch[[#This Row],[Game Num]],[1]!tblSchedule[GameNum],0)),"")</f>
        <v>Holy Trinity BB 7/8B Blue</v>
      </c>
      <c r="N2302" s="6"/>
      <c r="O2302" s="6"/>
      <c r="P2302" s="6"/>
      <c r="Q2302" s="6">
        <f>INDEX([1]!tblSchedule[Home Game],MATCH(tblTeamSch[[#This Row],[Game Num]],[1]!tblSchedule[GameNum],0))</f>
        <v>0</v>
      </c>
      <c r="R2302" s="7" t="e">
        <f>IF(COUNTIFS(tblTeamSch[Team],tblTeamSch[[#This Row],[Team]],#REF!,1)&gt;1,"Y","")</f>
        <v>#REF!</v>
      </c>
      <c r="S2302" s="6">
        <f>INDEX([1]!tblLoc[Score],MATCH(INDEX([1]!tblOrg[Loc],MATCH(tblTeamSch[[#This Row],[Org]],[1]!tblOrg[Organization],0)),[1]!tblLoc[Loc],0))</f>
        <v>0</v>
      </c>
      <c r="T2302" s="6" t="e">
        <f>INDEX([1]!tblLoc[Score],MATCH(INDEX([1]!tblOrg[Loc],MATCH(#REF!,[1]!tblOrg[Abbr],0)),[1]!tblLoc[Loc],0))</f>
        <v>#REF!</v>
      </c>
      <c r="U2302" s="6">
        <f>IFERROR(INDEX([1]!tblLoc[Score],MATCH(INDEX([1]!tblOrg[Loc],MATCH(INDEX(FacList,MATCH(tblTeamSch[[#This Row],[Facility]],INDEX(FacList,,1),0),3),[1]!tblOrg[Org Num],0)),[1]!tblLoc[Loc],0)),"")</f>
        <v>7</v>
      </c>
      <c r="V2302" s="6">
        <f>IF(OR(tblTeamSch[[#This Row],[Court]]="",tblTeamSch[[#This Row],[Home]]&gt;0),0,IF(tblTeamSch[[#This Row],[Court]]&lt;10,0,IF(tblTeamSch[[#This Row],[Home Court]]=10,0,10)))</f>
        <v>0</v>
      </c>
      <c r="W2302" s="6" t="e">
        <f>COUNTIFS(tblTeamSch[Travel Score for Game],10,tblTeamSch[Home],0,#REF!,#REF!)</f>
        <v>#REF!</v>
      </c>
      <c r="X2302" s="6" t="str">
        <f>IFERROR(INDEX(tblTeamSch[Overall Travel Score],MATCH(tblTeamSch[[#This Row],[Opponent]],tblTeamSch[Team],0)),"")</f>
        <v/>
      </c>
      <c r="Y2302" s="6" cm="1">
        <f t="array" ref="Y2302">IF(Y2301="Num",1,IF(Y2301="","",IF(Y2301+1&gt;TotalNumRegGames*2,"",Y2301+1)))</f>
        <v>2301</v>
      </c>
    </row>
    <row r="2303" spans="1:25" ht="13.35" customHeight="1" x14ac:dyDescent="0.3">
      <c r="A2303" s="6" cm="1">
        <f t="array" ref="A2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168</v>
      </c>
      <c r="B2303" s="6" cm="1">
        <f t="array" ref="B230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3" s="6">
        <f>IFERROR(INDEX([1]!tblSchedule[Week Game Scheduled],MATCH(tblTeamSch[[#This Row],[Game Num]],[1]!tblSchedule[GameNum],0)),"")</f>
        <v>51</v>
      </c>
      <c r="D2303" s="6">
        <f>IFERROR(INDEX([1]!tblSchedule[Round],MATCH(tblTeamSch[[#This Row],[Game Num]],[1]!tblSchedule[GameNum],0)),"")</f>
        <v>2</v>
      </c>
      <c r="E2303" s="6">
        <f>IFERROR(INDEX([1]!tblSchedule[Rnd Sch],MATCH(tblTeamSch[[#This Row],[Game Num]],[1]!tblSchedule[GameNum],0)),"")</f>
        <v>2</v>
      </c>
      <c r="F2303" s="6" t="str">
        <f>IFERROR(INDEX([1]!tblSchedule[DLC],MATCH(tblTeamSch[[#This Row],[Game Num]],[1]!tblSchedule[GameNum],0)),"")</f>
        <v>8B3</v>
      </c>
      <c r="G2303" s="7" t="str">
        <f>IFERROR(INDEX([1]!tblSchedule[Facility],MATCH(tblTeamSch[[#This Row],[Game Num]],[1]!tblSchedule[GameNum],0)),"")</f>
        <v>ST. RAPHAEL GYMNASIUM</v>
      </c>
      <c r="H2303" s="8">
        <f>IFERROR(INDEX([1]!tblSchedule[Game Date],MATCH(tblTeamSch[[#This Row],[Game Num]],[1]!tblSchedule[GameNum],0)),"")</f>
        <v>46005</v>
      </c>
      <c r="I2303" s="9">
        <f>IFERROR(INDEX([1]!tblSchedule[Game Time],MATCH(tblTeamSch[[#This Row],[Game Num]],[1]!tblSchedule[GameNum],0)),"")</f>
        <v>0.58333333333333337</v>
      </c>
      <c r="J2303" s="10" t="str">
        <f>IFERROR(INDEX([1]!tblTeams[Organization],MATCH(tblTeamSch[[#This Row],[Team]],[1]!tblTeams[Team],0)),"")</f>
        <v>St. Raphael</v>
      </c>
      <c r="K2303" s="10" t="str">
        <f>IFERROR(INDEX([1]!tblOrg[Abbr],MATCH(tblTeamSch[[#This Row],[Org]],[1]!tblOrg[Organization],0)),"")</f>
        <v>Raph</v>
      </c>
      <c r="L2303" s="10" t="str">
        <f>IFERROR(INDEX(IF(tblTeamSch[[#This Row],[1vs2]]=1,[1]!tblSchedule[Team 1 Name],[1]!tblSchedule[Team 2 Name]),MATCH(tblTeamSch[[#This Row],[Game Num]],[1]!tblSchedule[GameNum],0)),"")</f>
        <v>St. Raphael BB 8B #3</v>
      </c>
      <c r="M2303" s="10" t="str">
        <f>IFERROR(INDEX(IF(tblTeamSch[[#This Row],[1vs2]]=1,[1]!tblSchedule[Team 2 Name],[1]!tblSchedule[Team 1 Name]),MATCH(tblTeamSch[[#This Row],[Game Num]],[1]!tblSchedule[GameNum],0)),"")</f>
        <v>St Gabriel Basketball 7/8 C Boys</v>
      </c>
      <c r="N2303" s="6"/>
      <c r="O2303" s="6"/>
      <c r="P2303" s="6"/>
      <c r="Q2303" s="6">
        <f>INDEX([1]!tblSchedule[Home Game],MATCH(tblTeamSch[[#This Row],[Game Num]],[1]!tblSchedule[GameNum],0))</f>
        <v>1</v>
      </c>
      <c r="R2303" s="7" t="e">
        <f>IF(COUNTIFS(tblTeamSch[Team],tblTeamSch[[#This Row],[Team]],#REF!,1)&gt;1,"Y","")</f>
        <v>#REF!</v>
      </c>
      <c r="S2303" s="6">
        <f>INDEX([1]!tblLoc[Score],MATCH(INDEX([1]!tblOrg[Loc],MATCH(tblTeamSch[[#This Row],[Org]],[1]!tblOrg[Organization],0)),[1]!tblLoc[Loc],0))</f>
        <v>0</v>
      </c>
      <c r="T2303" s="6" t="e">
        <f>INDEX([1]!tblLoc[Score],MATCH(INDEX([1]!tblOrg[Loc],MATCH(#REF!,[1]!tblOrg[Abbr],0)),[1]!tblLoc[Loc],0))</f>
        <v>#REF!</v>
      </c>
      <c r="U2303" s="6">
        <f>IFERROR(INDEX([1]!tblLoc[Score],MATCH(INDEX([1]!tblOrg[Loc],MATCH(INDEX(FacList,MATCH(tblTeamSch[[#This Row],[Facility]],INDEX(FacList,,1),0),3),[1]!tblOrg[Org Num],0)),[1]!tblLoc[Loc],0)),"")</f>
        <v>0</v>
      </c>
      <c r="V2303" s="6">
        <f>IF(OR(tblTeamSch[[#This Row],[Court]]="",tblTeamSch[[#This Row],[Home]]&gt;0),0,IF(tblTeamSch[[#This Row],[Court]]&lt;10,0,IF(tblTeamSch[[#This Row],[Home Court]]=10,0,10)))</f>
        <v>0</v>
      </c>
      <c r="W2303" s="6" t="e">
        <f>COUNTIFS(tblTeamSch[Travel Score for Game],10,tblTeamSch[Home],0,#REF!,#REF!)</f>
        <v>#REF!</v>
      </c>
      <c r="X2303" s="6" t="str">
        <f>IFERROR(INDEX(tblTeamSch[Overall Travel Score],MATCH(tblTeamSch[[#This Row],[Opponent]],tblTeamSch[Team],0)),"")</f>
        <v/>
      </c>
      <c r="Y2303" s="6" cm="1">
        <f t="array" ref="Y2303">IF(Y2302="Num",1,IF(Y2302="","",IF(Y2302+1&gt;TotalNumRegGames*2,"",Y2302+1)))</f>
        <v>2302</v>
      </c>
    </row>
    <row r="2304" spans="1:25" ht="13.35" customHeight="1" x14ac:dyDescent="0.3">
      <c r="A2304" s="6" cm="1">
        <f t="array" ref="A2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176</v>
      </c>
      <c r="B2304" s="6" cm="1">
        <f t="array" ref="B230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4" s="6">
        <f>IFERROR(INDEX([1]!tblSchedule[Week Game Scheduled],MATCH(tblTeamSch[[#This Row],[Game Num]],[1]!tblSchedule[GameNum],0)),"")</f>
        <v>6</v>
      </c>
      <c r="D2304" s="6">
        <f>IFERROR(INDEX([1]!tblSchedule[Round],MATCH(tblTeamSch[[#This Row],[Game Num]],[1]!tblSchedule[GameNum],0)),"")</f>
        <v>3</v>
      </c>
      <c r="E2304" s="6">
        <f>IFERROR(INDEX([1]!tblSchedule[Rnd Sch],MATCH(tblTeamSch[[#This Row],[Game Num]],[1]!tblSchedule[GameNum],0)),"")</f>
        <v>3</v>
      </c>
      <c r="F2304" s="6" t="str">
        <f>IFERROR(INDEX([1]!tblSchedule[DLC],MATCH(tblTeamSch[[#This Row],[Game Num]],[1]!tblSchedule[GameNum],0)),"")</f>
        <v>8B3</v>
      </c>
      <c r="G2304" s="7" t="str">
        <f>IFERROR(INDEX([1]!tblSchedule[Facility],MATCH(tblTeamSch[[#This Row],[Game Num]],[1]!tblSchedule[GameNum],0)),"")</f>
        <v>St. John Paul II Community Center (Gym)</v>
      </c>
      <c r="H2304" s="8">
        <f>IFERROR(INDEX([1]!tblSchedule[Game Date],MATCH(tblTeamSch[[#This Row],[Game Num]],[1]!tblSchedule[GameNum],0)),"")</f>
        <v>46026</v>
      </c>
      <c r="I2304" s="9">
        <f>IFERROR(INDEX([1]!tblSchedule[Game Time],MATCH(tblTeamSch[[#This Row],[Game Num]],[1]!tblSchedule[GameNum],0)),"")</f>
        <v>0.58333333333333337</v>
      </c>
      <c r="J2304" s="10" t="str">
        <f>IFERROR(INDEX([1]!tblTeams[Organization],MATCH(tblTeamSch[[#This Row],[Team]],[1]!tblTeams[Team],0)),"")</f>
        <v>St. Raphael</v>
      </c>
      <c r="K2304" s="10" t="str">
        <f>IFERROR(INDEX([1]!tblOrg[Abbr],MATCH(tblTeamSch[[#This Row],[Org]],[1]!tblOrg[Organization],0)),"")</f>
        <v>Raph</v>
      </c>
      <c r="L2304" s="10" t="str">
        <f>IFERROR(INDEX(IF(tblTeamSch[[#This Row],[1vs2]]=1,[1]!tblSchedule[Team 1 Name],[1]!tblSchedule[Team 2 Name]),MATCH(tblTeamSch[[#This Row],[Game Num]],[1]!tblSchedule[GameNum],0)),"")</f>
        <v>St. Raphael BB 8B #3</v>
      </c>
      <c r="M2304" s="10" t="str">
        <f>IFERROR(INDEX(IF(tblTeamSch[[#This Row],[1vs2]]=1,[1]!tblSchedule[Team 2 Name],[1]!tblSchedule[Team 1 Name]),MATCH(tblTeamSch[[#This Row],[Game Num]],[1]!tblSchedule[GameNum],0)),"")</f>
        <v>St Mary BB 8B - White</v>
      </c>
      <c r="N2304" s="6"/>
      <c r="O2304" s="6"/>
      <c r="P2304" s="6"/>
      <c r="Q2304" s="6">
        <f>INDEX([1]!tblSchedule[Home Game],MATCH(tblTeamSch[[#This Row],[Game Num]],[1]!tblSchedule[GameNum],0))</f>
        <v>0</v>
      </c>
      <c r="R2304" s="7" t="e">
        <f>IF(COUNTIFS(tblTeamSch[Team],tblTeamSch[[#This Row],[Team]],#REF!,1)&gt;1,"Y","")</f>
        <v>#REF!</v>
      </c>
      <c r="S2304" s="6">
        <f>INDEX([1]!tblLoc[Score],MATCH(INDEX([1]!tblOrg[Loc],MATCH(tblTeamSch[[#This Row],[Org]],[1]!tblOrg[Organization],0)),[1]!tblLoc[Loc],0))</f>
        <v>0</v>
      </c>
      <c r="T2304" s="6" t="e">
        <f>INDEX([1]!tblLoc[Score],MATCH(INDEX([1]!tblOrg[Loc],MATCH(#REF!,[1]!tblOrg[Abbr],0)),[1]!tblLoc[Loc],0))</f>
        <v>#REF!</v>
      </c>
      <c r="U2304" s="6">
        <f>IFERROR(INDEX([1]!tblLoc[Score],MATCH(INDEX([1]!tblOrg[Loc],MATCH(INDEX(FacList,MATCH(tblTeamSch[[#This Row],[Facility]],INDEX(FacList,,1),0),3),[1]!tblOrg[Org Num],0)),[1]!tblLoc[Loc],0)),"")</f>
        <v>0</v>
      </c>
      <c r="V2304" s="6">
        <f>IF(OR(tblTeamSch[[#This Row],[Court]]="",tblTeamSch[[#This Row],[Home]]&gt;0),0,IF(tblTeamSch[[#This Row],[Court]]&lt;10,0,IF(tblTeamSch[[#This Row],[Home Court]]=10,0,10)))</f>
        <v>0</v>
      </c>
      <c r="W2304" s="6" t="e">
        <f>COUNTIFS(tblTeamSch[Travel Score for Game],10,tblTeamSch[Home],0,#REF!,#REF!)</f>
        <v>#REF!</v>
      </c>
      <c r="X2304" s="6" t="str">
        <f>IFERROR(INDEX(tblTeamSch[Overall Travel Score],MATCH(tblTeamSch[[#This Row],[Opponent]],tblTeamSch[Team],0)),"")</f>
        <v/>
      </c>
      <c r="Y2304" s="6" cm="1">
        <f t="array" ref="Y2304">IF(Y2303="Num",1,IF(Y2303="","",IF(Y2303+1&gt;TotalNumRegGames*2,"",Y2303+1)))</f>
        <v>2303</v>
      </c>
    </row>
    <row r="2305" spans="1:25" ht="13.35" customHeight="1" x14ac:dyDescent="0.3">
      <c r="A2305" s="6" cm="1">
        <f t="array" ref="A2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191</v>
      </c>
      <c r="B2305" s="6" cm="1">
        <f t="array" ref="B230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5" s="6">
        <f>IFERROR(INDEX([1]!tblSchedule[Week Game Scheduled],MATCH(tblTeamSch[[#This Row],[Game Num]],[1]!tblSchedule[GameNum],0)),"")</f>
        <v>7</v>
      </c>
      <c r="D2305" s="6">
        <f>IFERROR(INDEX([1]!tblSchedule[Round],MATCH(tblTeamSch[[#This Row],[Game Num]],[1]!tblSchedule[GameNum],0)),"")</f>
        <v>4</v>
      </c>
      <c r="E2305" s="6">
        <f>IFERROR(INDEX([1]!tblSchedule[Rnd Sch],MATCH(tblTeamSch[[#This Row],[Game Num]],[1]!tblSchedule[GameNum],0)),"")</f>
        <v>4</v>
      </c>
      <c r="F2305" s="6" t="str">
        <f>IFERROR(INDEX([1]!tblSchedule[DLC],MATCH(tblTeamSch[[#This Row],[Game Num]],[1]!tblSchedule[GameNum],0)),"")</f>
        <v>8B3</v>
      </c>
      <c r="G2305" s="7" t="str">
        <f>IFERROR(INDEX([1]!tblSchedule[Facility],MATCH(tblTeamSch[[#This Row],[Game Num]],[1]!tblSchedule[GameNum],0)),"")</f>
        <v>ST. RAPHAEL GYMNASIUM</v>
      </c>
      <c r="H2305" s="8">
        <f>IFERROR(INDEX([1]!tblSchedule[Game Date],MATCH(tblTeamSch[[#This Row],[Game Num]],[1]!tblSchedule[GameNum],0)),"")</f>
        <v>46033</v>
      </c>
      <c r="I2305" s="9">
        <f>IFERROR(INDEX([1]!tblSchedule[Game Time],MATCH(tblTeamSch[[#This Row],[Game Num]],[1]!tblSchedule[GameNum],0)),"")</f>
        <v>0.58333333333333337</v>
      </c>
      <c r="J2305" s="10" t="str">
        <f>IFERROR(INDEX([1]!tblTeams[Organization],MATCH(tblTeamSch[[#This Row],[Team]],[1]!tblTeams[Team],0)),"")</f>
        <v>St. Raphael</v>
      </c>
      <c r="K2305" s="10" t="str">
        <f>IFERROR(INDEX([1]!tblOrg[Abbr],MATCH(tblTeamSch[[#This Row],[Org]],[1]!tblOrg[Organization],0)),"")</f>
        <v>Raph</v>
      </c>
      <c r="L2305" s="10" t="str">
        <f>IFERROR(INDEX(IF(tblTeamSch[[#This Row],[1vs2]]=1,[1]!tblSchedule[Team 1 Name],[1]!tblSchedule[Team 2 Name]),MATCH(tblTeamSch[[#This Row],[Game Num]],[1]!tblSchedule[GameNum],0)),"")</f>
        <v>St. Raphael BB 8B #3</v>
      </c>
      <c r="M2305" s="10" t="str">
        <f>IFERROR(INDEX(IF(tblTeamSch[[#This Row],[1vs2]]=1,[1]!tblSchedule[Team 2 Name],[1]!tblSchedule[Team 1 Name]),MATCH(tblTeamSch[[#This Row],[Game Num]],[1]!tblSchedule[GameNum],0)),"")</f>
        <v>Holy Trinity BB 7/8B Orange</v>
      </c>
      <c r="N2305" s="6"/>
      <c r="O2305" s="6"/>
      <c r="P2305" s="6"/>
      <c r="Q2305" s="6">
        <f>INDEX([1]!tblSchedule[Home Game],MATCH(tblTeamSch[[#This Row],[Game Num]],[1]!tblSchedule[GameNum],0))</f>
        <v>1</v>
      </c>
      <c r="R2305" s="7" t="e">
        <f>IF(COUNTIFS(tblTeamSch[Team],tblTeamSch[[#This Row],[Team]],#REF!,1)&gt;1,"Y","")</f>
        <v>#REF!</v>
      </c>
      <c r="S2305" s="6">
        <f>INDEX([1]!tblLoc[Score],MATCH(INDEX([1]!tblOrg[Loc],MATCH(tblTeamSch[[#This Row],[Org]],[1]!tblOrg[Organization],0)),[1]!tblLoc[Loc],0))</f>
        <v>0</v>
      </c>
      <c r="T2305" s="6" t="e">
        <f>INDEX([1]!tblLoc[Score],MATCH(INDEX([1]!tblOrg[Loc],MATCH(#REF!,[1]!tblOrg[Abbr],0)),[1]!tblLoc[Loc],0))</f>
        <v>#REF!</v>
      </c>
      <c r="U2305" s="6">
        <f>IFERROR(INDEX([1]!tblLoc[Score],MATCH(INDEX([1]!tblOrg[Loc],MATCH(INDEX(FacList,MATCH(tblTeamSch[[#This Row],[Facility]],INDEX(FacList,,1),0),3),[1]!tblOrg[Org Num],0)),[1]!tblLoc[Loc],0)),"")</f>
        <v>0</v>
      </c>
      <c r="V2305" s="6">
        <f>IF(OR(tblTeamSch[[#This Row],[Court]]="",tblTeamSch[[#This Row],[Home]]&gt;0),0,IF(tblTeamSch[[#This Row],[Court]]&lt;10,0,IF(tblTeamSch[[#This Row],[Home Court]]=10,0,10)))</f>
        <v>0</v>
      </c>
      <c r="W2305" s="6" t="e">
        <f>COUNTIFS(tblTeamSch[Travel Score for Game],10,tblTeamSch[Home],0,#REF!,#REF!)</f>
        <v>#REF!</v>
      </c>
      <c r="X2305" s="6" t="str">
        <f>IFERROR(INDEX(tblTeamSch[Overall Travel Score],MATCH(tblTeamSch[[#This Row],[Opponent]],tblTeamSch[Team],0)),"")</f>
        <v/>
      </c>
      <c r="Y2305" s="6" cm="1">
        <f t="array" ref="Y2305">IF(Y2304="Num",1,IF(Y2304="","",IF(Y2304+1&gt;TotalNumRegGames*2,"",Y2304+1)))</f>
        <v>2304</v>
      </c>
    </row>
    <row r="2306" spans="1:25" ht="13.35" customHeight="1" x14ac:dyDescent="0.3">
      <c r="A2306" s="6" cm="1">
        <f t="array" ref="A2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195</v>
      </c>
      <c r="B2306" s="6" cm="1">
        <f t="array" ref="B230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6" s="6">
        <f>IFERROR(INDEX([1]!tblSchedule[Week Game Scheduled],MATCH(tblTeamSch[[#This Row],[Game Num]],[1]!tblSchedule[GameNum],0)),"")</f>
        <v>8</v>
      </c>
      <c r="D2306" s="6">
        <f>IFERROR(INDEX([1]!tblSchedule[Round],MATCH(tblTeamSch[[#This Row],[Game Num]],[1]!tblSchedule[GameNum],0)),"")</f>
        <v>5</v>
      </c>
      <c r="E2306" s="6">
        <f>IFERROR(INDEX([1]!tblSchedule[Rnd Sch],MATCH(tblTeamSch[[#This Row],[Game Num]],[1]!tblSchedule[GameNum],0)),"")</f>
        <v>5</v>
      </c>
      <c r="F2306" s="6" t="str">
        <f>IFERROR(INDEX([1]!tblSchedule[DLC],MATCH(tblTeamSch[[#This Row],[Game Num]],[1]!tblSchedule[GameNum],0)),"")</f>
        <v>8B3</v>
      </c>
      <c r="G2306" s="7" t="str">
        <f>IFERROR(INDEX([1]!tblSchedule[Facility],MATCH(tblTeamSch[[#This Row],[Game Num]],[1]!tblSchedule[GameNum],0)),"")</f>
        <v>St. John Paul II Community Center (Gym)</v>
      </c>
      <c r="H2306" s="8">
        <f>IFERROR(INDEX([1]!tblSchedule[Game Date],MATCH(tblTeamSch[[#This Row],[Game Num]],[1]!tblSchedule[GameNum],0)),"")</f>
        <v>46040</v>
      </c>
      <c r="I2306" s="9">
        <f>IFERROR(INDEX([1]!tblSchedule[Game Time],MATCH(tblTeamSch[[#This Row],[Game Num]],[1]!tblSchedule[GameNum],0)),"")</f>
        <v>0.58333333333333337</v>
      </c>
      <c r="J2306" s="10" t="str">
        <f>IFERROR(INDEX([1]!tblTeams[Organization],MATCH(tblTeamSch[[#This Row],[Team]],[1]!tblTeams[Team],0)),"")</f>
        <v>St. Raphael</v>
      </c>
      <c r="K2306" s="10" t="str">
        <f>IFERROR(INDEX([1]!tblOrg[Abbr],MATCH(tblTeamSch[[#This Row],[Org]],[1]!tblOrg[Organization],0)),"")</f>
        <v>Raph</v>
      </c>
      <c r="L2306" s="10" t="str">
        <f>IFERROR(INDEX(IF(tblTeamSch[[#This Row],[1vs2]]=1,[1]!tblSchedule[Team 1 Name],[1]!tblSchedule[Team 2 Name]),MATCH(tblTeamSch[[#This Row],[Game Num]],[1]!tblSchedule[GameNum],0)),"")</f>
        <v>St. Raphael BB 8B #3</v>
      </c>
      <c r="M2306" s="10" t="str">
        <f>IFERROR(INDEX(IF(tblTeamSch[[#This Row],[1vs2]]=1,[1]!tblSchedule[Team 2 Name],[1]!tblSchedule[Team 1 Name]),MATCH(tblTeamSch[[#This Row],[Game Num]],[1]!tblSchedule[GameNum],0)),"")</f>
        <v>St. Albert BB 8B#3 Blue</v>
      </c>
      <c r="N2306" s="6"/>
      <c r="O2306" s="6"/>
      <c r="P2306" s="6"/>
      <c r="Q2306" s="6">
        <f>INDEX([1]!tblSchedule[Home Game],MATCH(tblTeamSch[[#This Row],[Game Num]],[1]!tblSchedule[GameNum],0))</f>
        <v>0</v>
      </c>
      <c r="R2306" s="7" t="e">
        <f>IF(COUNTIFS(tblTeamSch[Team],tblTeamSch[[#This Row],[Team]],#REF!,1)&gt;1,"Y","")</f>
        <v>#REF!</v>
      </c>
      <c r="S2306" s="6">
        <f>INDEX([1]!tblLoc[Score],MATCH(INDEX([1]!tblOrg[Loc],MATCH(tblTeamSch[[#This Row],[Org]],[1]!tblOrg[Organization],0)),[1]!tblLoc[Loc],0))</f>
        <v>0</v>
      </c>
      <c r="T2306" s="6" t="e">
        <f>INDEX([1]!tblLoc[Score],MATCH(INDEX([1]!tblOrg[Loc],MATCH(#REF!,[1]!tblOrg[Abbr],0)),[1]!tblLoc[Loc],0))</f>
        <v>#REF!</v>
      </c>
      <c r="U2306" s="6">
        <f>IFERROR(INDEX([1]!tblLoc[Score],MATCH(INDEX([1]!tblOrg[Loc],MATCH(INDEX(FacList,MATCH(tblTeamSch[[#This Row],[Facility]],INDEX(FacList,,1),0),3),[1]!tblOrg[Org Num],0)),[1]!tblLoc[Loc],0)),"")</f>
        <v>0</v>
      </c>
      <c r="V2306" s="6">
        <f>IF(OR(tblTeamSch[[#This Row],[Court]]="",tblTeamSch[[#This Row],[Home]]&gt;0),0,IF(tblTeamSch[[#This Row],[Court]]&lt;10,0,IF(tblTeamSch[[#This Row],[Home Court]]=10,0,10)))</f>
        <v>0</v>
      </c>
      <c r="W2306" s="6" t="e">
        <f>COUNTIFS(tblTeamSch[Travel Score for Game],10,tblTeamSch[Home],0,#REF!,#REF!)</f>
        <v>#REF!</v>
      </c>
      <c r="X2306" s="6" t="str">
        <f>IFERROR(INDEX(tblTeamSch[Overall Travel Score],MATCH(tblTeamSch[[#This Row],[Opponent]],tblTeamSch[Team],0)),"")</f>
        <v/>
      </c>
      <c r="Y2306" s="6" cm="1">
        <f t="array" ref="Y2306">IF(Y2305="Num",1,IF(Y2305="","",IF(Y2305+1&gt;TotalNumRegGames*2,"",Y2305+1)))</f>
        <v>2305</v>
      </c>
    </row>
    <row r="2307" spans="1:25" ht="13.35" customHeight="1" x14ac:dyDescent="0.3">
      <c r="A2307" s="6" cm="1">
        <f t="array" ref="A2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201</v>
      </c>
      <c r="B2307" s="6" cm="1">
        <f t="array" ref="B230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7" s="6">
        <f>IFERROR(INDEX([1]!tblSchedule[Week Game Scheduled],MATCH(tblTeamSch[[#This Row],[Game Num]],[1]!tblSchedule[GameNum],0)),"")</f>
        <v>9</v>
      </c>
      <c r="D2307" s="6">
        <f>IFERROR(INDEX([1]!tblSchedule[Round],MATCH(tblTeamSch[[#This Row],[Game Num]],[1]!tblSchedule[GameNum],0)),"")</f>
        <v>6</v>
      </c>
      <c r="E2307" s="6">
        <f>IFERROR(INDEX([1]!tblSchedule[Rnd Sch],MATCH(tblTeamSch[[#This Row],[Game Num]],[1]!tblSchedule[GameNum],0)),"")</f>
        <v>6</v>
      </c>
      <c r="F2307" s="6" t="str">
        <f>IFERROR(INDEX([1]!tblSchedule[DLC],MATCH(tblTeamSch[[#This Row],[Game Num]],[1]!tblSchedule[GameNum],0)),"")</f>
        <v>8B3</v>
      </c>
      <c r="G2307" s="7" t="str">
        <f>IFERROR(INDEX([1]!tblSchedule[Facility],MATCH(tblTeamSch[[#This Row],[Game Num]],[1]!tblSchedule[GameNum],0)),"")</f>
        <v>St Edward Gym</v>
      </c>
      <c r="H2307" s="8">
        <f>IFERROR(INDEX([1]!tblSchedule[Game Date],MATCH(tblTeamSch[[#This Row],[Game Num]],[1]!tblSchedule[GameNum],0)),"")</f>
        <v>46047</v>
      </c>
      <c r="I2307" s="9">
        <f>IFERROR(INDEX([1]!tblSchedule[Game Time],MATCH(tblTeamSch[[#This Row],[Game Num]],[1]!tblSchedule[GameNum],0)),"")</f>
        <v>0.54166666666666663</v>
      </c>
      <c r="J2307" s="10" t="str">
        <f>IFERROR(INDEX([1]!tblTeams[Organization],MATCH(tblTeamSch[[#This Row],[Team]],[1]!tblTeams[Team],0)),"")</f>
        <v>St. Raphael</v>
      </c>
      <c r="K2307" s="10" t="str">
        <f>IFERROR(INDEX([1]!tblOrg[Abbr],MATCH(tblTeamSch[[#This Row],[Org]],[1]!tblOrg[Organization],0)),"")</f>
        <v>Raph</v>
      </c>
      <c r="L2307" s="10" t="str">
        <f>IFERROR(INDEX(IF(tblTeamSch[[#This Row],[1vs2]]=1,[1]!tblSchedule[Team 1 Name],[1]!tblSchedule[Team 2 Name]),MATCH(tblTeamSch[[#This Row],[Game Num]],[1]!tblSchedule[GameNum],0)),"")</f>
        <v>St. Raphael BB 8B #3</v>
      </c>
      <c r="M2307" s="10" t="str">
        <f>IFERROR(INDEX(IF(tblTeamSch[[#This Row],[1vs2]]=1,[1]!tblSchedule[Team 2 Name],[1]!tblSchedule[Team 1 Name]),MATCH(tblTeamSch[[#This Row],[Game Num]],[1]!tblSchedule[GameNum],0)),"")</f>
        <v>St. Margaret Mary BB 8B#3 Red</v>
      </c>
      <c r="N2307" s="6"/>
      <c r="O2307" s="6"/>
      <c r="P2307" s="6"/>
      <c r="Q2307" s="6">
        <f>INDEX([1]!tblSchedule[Home Game],MATCH(tblTeamSch[[#This Row],[Game Num]],[1]!tblSchedule[GameNum],0))</f>
        <v>0</v>
      </c>
      <c r="R2307" s="7" t="e">
        <f>IF(COUNTIFS(tblTeamSch[Team],tblTeamSch[[#This Row],[Team]],#REF!,1)&gt;1,"Y","")</f>
        <v>#REF!</v>
      </c>
      <c r="S2307" s="6">
        <f>INDEX([1]!tblLoc[Score],MATCH(INDEX([1]!tblOrg[Loc],MATCH(tblTeamSch[[#This Row],[Org]],[1]!tblOrg[Organization],0)),[1]!tblLoc[Loc],0))</f>
        <v>0</v>
      </c>
      <c r="T2307" s="6" t="e">
        <f>INDEX([1]!tblLoc[Score],MATCH(INDEX([1]!tblOrg[Loc],MATCH(#REF!,[1]!tblOrg[Abbr],0)),[1]!tblLoc[Loc],0))</f>
        <v>#REF!</v>
      </c>
      <c r="U2307" s="6">
        <f>IFERROR(INDEX([1]!tblLoc[Score],MATCH(INDEX([1]!tblOrg[Loc],MATCH(INDEX(FacList,MATCH(tblTeamSch[[#This Row],[Facility]],INDEX(FacList,,1),0),3),[1]!tblOrg[Org Num],0)),[1]!tblLoc[Loc],0)),"")</f>
        <v>7</v>
      </c>
      <c r="V2307" s="6">
        <f>IF(OR(tblTeamSch[[#This Row],[Court]]="",tblTeamSch[[#This Row],[Home]]&gt;0),0,IF(tblTeamSch[[#This Row],[Court]]&lt;10,0,IF(tblTeamSch[[#This Row],[Home Court]]=10,0,10)))</f>
        <v>0</v>
      </c>
      <c r="W2307" s="6" t="e">
        <f>COUNTIFS(tblTeamSch[Travel Score for Game],10,tblTeamSch[Home],0,#REF!,#REF!)</f>
        <v>#REF!</v>
      </c>
      <c r="X2307" s="6" t="str">
        <f>IFERROR(INDEX(tblTeamSch[Overall Travel Score],MATCH(tblTeamSch[[#This Row],[Opponent]],tblTeamSch[Team],0)),"")</f>
        <v/>
      </c>
      <c r="Y2307" s="6" cm="1">
        <f t="array" ref="Y2307">IF(Y2306="Num",1,IF(Y2306="","",IF(Y2306+1&gt;TotalNumRegGames*2,"",Y2306+1)))</f>
        <v>2306</v>
      </c>
    </row>
    <row r="2308" spans="1:25" ht="13.35" customHeight="1" x14ac:dyDescent="0.3">
      <c r="A2308" s="6" cm="1">
        <f t="array" ref="A2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211</v>
      </c>
      <c r="B2308" s="6" cm="1">
        <f t="array" ref="B230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08" s="6">
        <f>IFERROR(INDEX([1]!tblSchedule[Week Game Scheduled],MATCH(tblTeamSch[[#This Row],[Game Num]],[1]!tblSchedule[GameNum],0)),"")</f>
        <v>10</v>
      </c>
      <c r="D2308" s="6">
        <f>IFERROR(INDEX([1]!tblSchedule[Round],MATCH(tblTeamSch[[#This Row],[Game Num]],[1]!tblSchedule[GameNum],0)),"")</f>
        <v>7</v>
      </c>
      <c r="E2308" s="6">
        <f>IFERROR(INDEX([1]!tblSchedule[Rnd Sch],MATCH(tblTeamSch[[#This Row],[Game Num]],[1]!tblSchedule[GameNum],0)),"")</f>
        <v>7</v>
      </c>
      <c r="F2308" s="6" t="str">
        <f>IFERROR(INDEX([1]!tblSchedule[DLC],MATCH(tblTeamSch[[#This Row],[Game Num]],[1]!tblSchedule[GameNum],0)),"")</f>
        <v>8B3</v>
      </c>
      <c r="G2308" s="7" t="str">
        <f>IFERROR(INDEX([1]!tblSchedule[Facility],MATCH(tblTeamSch[[#This Row],[Game Num]],[1]!tblSchedule[GameNum],0)),"")</f>
        <v>Ascension Gym</v>
      </c>
      <c r="H2308" s="8">
        <f>IFERROR(INDEX([1]!tblSchedule[Game Date],MATCH(tblTeamSch[[#This Row],[Game Num]],[1]!tblSchedule[GameNum],0)),"")</f>
        <v>46054</v>
      </c>
      <c r="I2308" s="9">
        <f>IFERROR(INDEX([1]!tblSchedule[Game Time],MATCH(tblTeamSch[[#This Row],[Game Num]],[1]!tblSchedule[GameNum],0)),"")</f>
        <v>0.54166666666666663</v>
      </c>
      <c r="J2308" s="10" t="str">
        <f>IFERROR(INDEX([1]!tblTeams[Organization],MATCH(tblTeamSch[[#This Row],[Team]],[1]!tblTeams[Team],0)),"")</f>
        <v>St. Raphael</v>
      </c>
      <c r="K2308" s="10" t="str">
        <f>IFERROR(INDEX([1]!tblOrg[Abbr],MATCH(tblTeamSch[[#This Row],[Org]],[1]!tblOrg[Organization],0)),"")</f>
        <v>Raph</v>
      </c>
      <c r="L2308" s="10" t="str">
        <f>IFERROR(INDEX(IF(tblTeamSch[[#This Row],[1vs2]]=1,[1]!tblSchedule[Team 1 Name],[1]!tblSchedule[Team 2 Name]),MATCH(tblTeamSch[[#This Row],[Game Num]],[1]!tblSchedule[GameNum],0)),"")</f>
        <v>St. Raphael BB 8B #3</v>
      </c>
      <c r="M2308" s="10" t="str">
        <f>IFERROR(INDEX(IF(tblTeamSch[[#This Row],[1vs2]]=1,[1]!tblSchedule[Team 2 Name],[1]!tblSchedule[Team 1 Name]),MATCH(tblTeamSch[[#This Row],[Game Num]],[1]!tblSchedule[GameNum],0)),"")</f>
        <v>Holy Trinity BB 7/8B Green</v>
      </c>
      <c r="N2308" s="6"/>
      <c r="O2308" s="6"/>
      <c r="P2308" s="6"/>
      <c r="Q2308" s="6">
        <f>INDEX([1]!tblSchedule[Home Game],MATCH(tblTeamSch[[#This Row],[Game Num]],[1]!tblSchedule[GameNum],0))</f>
        <v>0</v>
      </c>
      <c r="R2308" s="7" t="e">
        <f>IF(COUNTIFS(tblTeamSch[Team],tblTeamSch[[#This Row],[Team]],#REF!,1)&gt;1,"Y","")</f>
        <v>#REF!</v>
      </c>
      <c r="S2308" s="6">
        <f>INDEX([1]!tblLoc[Score],MATCH(INDEX([1]!tblOrg[Loc],MATCH(tblTeamSch[[#This Row],[Org]],[1]!tblOrg[Organization],0)),[1]!tblLoc[Loc],0))</f>
        <v>0</v>
      </c>
      <c r="T2308" s="6" t="e">
        <f>INDEX([1]!tblLoc[Score],MATCH(INDEX([1]!tblOrg[Loc],MATCH(#REF!,[1]!tblOrg[Abbr],0)),[1]!tblLoc[Loc],0))</f>
        <v>#REF!</v>
      </c>
      <c r="U2308" s="6">
        <f>IFERROR(INDEX([1]!tblLoc[Score],MATCH(INDEX([1]!tblOrg[Loc],MATCH(INDEX(FacList,MATCH(tblTeamSch[[#This Row],[Facility]],INDEX(FacList,,1),0),3),[1]!tblOrg[Org Num],0)),[1]!tblLoc[Loc],0)),"")</f>
        <v>0</v>
      </c>
      <c r="V2308" s="6">
        <f>IF(OR(tblTeamSch[[#This Row],[Court]]="",tblTeamSch[[#This Row],[Home]]&gt;0),0,IF(tblTeamSch[[#This Row],[Court]]&lt;10,0,IF(tblTeamSch[[#This Row],[Home Court]]=10,0,10)))</f>
        <v>0</v>
      </c>
      <c r="W2308" s="6" t="e">
        <f>COUNTIFS(tblTeamSch[Travel Score for Game],10,tblTeamSch[Home],0,#REF!,#REF!)</f>
        <v>#REF!</v>
      </c>
      <c r="X2308" s="6" t="str">
        <f>IFERROR(INDEX(tblTeamSch[Overall Travel Score],MATCH(tblTeamSch[[#This Row],[Opponent]],tblTeamSch[Team],0)),"")</f>
        <v/>
      </c>
      <c r="Y2308" s="6" cm="1">
        <f t="array" ref="Y2308">IF(Y2307="Num",1,IF(Y2307="","",IF(Y2307+1&gt;TotalNumRegGames*2,"",Y2307+1)))</f>
        <v>2307</v>
      </c>
    </row>
    <row r="2309" spans="1:25" ht="13.35" customHeight="1" x14ac:dyDescent="0.3">
      <c r="A2309" s="6" cm="1">
        <f t="array" ref="A2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741</v>
      </c>
      <c r="B2309" s="6" cm="1">
        <f t="array" ref="B230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09" s="6">
        <f>IFERROR(INDEX([1]!tblSchedule[Week Game Scheduled],MATCH(tblTeamSch[[#This Row],[Game Num]],[1]!tblSchedule[GameNum],0)),"")</f>
        <v>49</v>
      </c>
      <c r="D2309" s="6">
        <f>IFERROR(INDEX([1]!tblSchedule[Round],MATCH(tblTeamSch[[#This Row],[Game Num]],[1]!tblSchedule[GameNum],0)),"")</f>
        <v>1</v>
      </c>
      <c r="E2309" s="6">
        <f>IFERROR(INDEX([1]!tblSchedule[Rnd Sch],MATCH(tblTeamSch[[#This Row],[Game Num]],[1]!tblSchedule[GameNum],0)),"")</f>
        <v>1</v>
      </c>
      <c r="F2309" s="6" t="str">
        <f>IFERROR(INDEX([1]!tblSchedule[DLC],MATCH(tblTeamSch[[#This Row],[Game Num]],[1]!tblSchedule[GameNum],0)),"")</f>
        <v>8G1AA</v>
      </c>
      <c r="G2309" s="7" t="str">
        <f>IFERROR(INDEX([1]!tblSchedule[Facility],MATCH(tblTeamSch[[#This Row],[Game Num]],[1]!tblSchedule[GameNum],0)),"")</f>
        <v>St. Agnes Gym</v>
      </c>
      <c r="H2309" s="8">
        <f>IFERROR(INDEX([1]!tblSchedule[Game Date],MATCH(tblTeamSch[[#This Row],[Game Num]],[1]!tblSchedule[GameNum],0)),"")</f>
        <v>45997</v>
      </c>
      <c r="I2309" s="9">
        <f>IFERROR(INDEX([1]!tblSchedule[Game Time],MATCH(tblTeamSch[[#This Row],[Game Num]],[1]!tblSchedule[GameNum],0)),"")</f>
        <v>0.375</v>
      </c>
      <c r="J2309" s="10" t="str">
        <f>IFERROR(INDEX([1]!tblTeams[Organization],MATCH(tblTeamSch[[#This Row],[Team]],[1]!tblTeams[Team],0)),"")</f>
        <v>St. Raphael</v>
      </c>
      <c r="K2309" s="10" t="str">
        <f>IFERROR(INDEX([1]!tblOrg[Abbr],MATCH(tblTeamSch[[#This Row],[Org]],[1]!tblOrg[Organization],0)),"")</f>
        <v>Raph</v>
      </c>
      <c r="L2309" s="10" t="str">
        <f>IFERROR(INDEX(IF(tblTeamSch[[#This Row],[1vs2]]=1,[1]!tblSchedule[Team 1 Name],[1]!tblSchedule[Team 2 Name]),MATCH(tblTeamSch[[#This Row],[Game Num]],[1]!tblSchedule[GameNum],0)),"")</f>
        <v>St. Raphael BB 8G #1</v>
      </c>
      <c r="M2309" s="10" t="str">
        <f>IFERROR(INDEX(IF(tblTeamSch[[#This Row],[1vs2]]=1,[1]!tblSchedule[Team 2 Name],[1]!tblSchedule[Team 1 Name]),MATCH(tblTeamSch[[#This Row],[Game Num]],[1]!tblSchedule[GameNum],0)),"")</f>
        <v>St Agnes BB 8G#1</v>
      </c>
      <c r="N2309" s="6"/>
      <c r="O2309" s="6"/>
      <c r="P2309" s="6"/>
      <c r="Q2309" s="6">
        <f>INDEX([1]!tblSchedule[Home Game],MATCH(tblTeamSch[[#This Row],[Game Num]],[1]!tblSchedule[GameNum],0))</f>
        <v>1</v>
      </c>
      <c r="R2309" s="7" t="e">
        <f>IF(COUNTIFS(tblTeamSch[Team],tblTeamSch[[#This Row],[Team]],#REF!,1)&gt;1,"Y","")</f>
        <v>#REF!</v>
      </c>
      <c r="S2309" s="6">
        <f>INDEX([1]!tblLoc[Score],MATCH(INDEX([1]!tblOrg[Loc],MATCH(tblTeamSch[[#This Row],[Org]],[1]!tblOrg[Organization],0)),[1]!tblLoc[Loc],0))</f>
        <v>0</v>
      </c>
      <c r="T2309" s="6" t="e">
        <f>INDEX([1]!tblLoc[Score],MATCH(INDEX([1]!tblOrg[Loc],MATCH(#REF!,[1]!tblOrg[Abbr],0)),[1]!tblLoc[Loc],0))</f>
        <v>#REF!</v>
      </c>
      <c r="U2309" s="6">
        <f>IFERROR(INDEX([1]!tblLoc[Score],MATCH(INDEX([1]!tblOrg[Loc],MATCH(INDEX(FacList,MATCH(tblTeamSch[[#This Row],[Facility]],INDEX(FacList,,1),0),3),[1]!tblOrg[Org Num],0)),[1]!tblLoc[Loc],0)),"")</f>
        <v>0</v>
      </c>
      <c r="V2309" s="6">
        <f>IF(OR(tblTeamSch[[#This Row],[Court]]="",tblTeamSch[[#This Row],[Home]]&gt;0),0,IF(tblTeamSch[[#This Row],[Court]]&lt;10,0,IF(tblTeamSch[[#This Row],[Home Court]]=10,0,10)))</f>
        <v>0</v>
      </c>
      <c r="W2309" s="6" t="e">
        <f>COUNTIFS(tblTeamSch[Travel Score for Game],10,tblTeamSch[Home],0,#REF!,#REF!)</f>
        <v>#REF!</v>
      </c>
      <c r="X2309" s="6" t="str">
        <f>IFERROR(INDEX(tblTeamSch[Overall Travel Score],MATCH(tblTeamSch[[#This Row],[Opponent]],tblTeamSch[Team],0)),"")</f>
        <v/>
      </c>
      <c r="Y2309" s="6" cm="1">
        <f t="array" ref="Y2309">IF(Y2308="Num",1,IF(Y2308="","",IF(Y2308+1&gt;TotalNumRegGames*2,"",Y2308+1)))</f>
        <v>2308</v>
      </c>
    </row>
    <row r="2310" spans="1:25" ht="13.35" customHeight="1" x14ac:dyDescent="0.3">
      <c r="A2310" s="6" cm="1">
        <f t="array" ref="A2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747</v>
      </c>
      <c r="B2310" s="6" cm="1">
        <f t="array" ref="B231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0" s="6">
        <f>IFERROR(INDEX([1]!tblSchedule[Week Game Scheduled],MATCH(tblTeamSch[[#This Row],[Game Num]],[1]!tblSchedule[GameNum],0)),"")</f>
        <v>51</v>
      </c>
      <c r="D2310" s="6">
        <f>IFERROR(INDEX([1]!tblSchedule[Round],MATCH(tblTeamSch[[#This Row],[Game Num]],[1]!tblSchedule[GameNum],0)),"")</f>
        <v>2</v>
      </c>
      <c r="E2310" s="6">
        <f>IFERROR(INDEX([1]!tblSchedule[Rnd Sch],MATCH(tblTeamSch[[#This Row],[Game Num]],[1]!tblSchedule[GameNum],0)),"")</f>
        <v>2</v>
      </c>
      <c r="F2310" s="6" t="str">
        <f>IFERROR(INDEX([1]!tblSchedule[DLC],MATCH(tblTeamSch[[#This Row],[Game Num]],[1]!tblSchedule[GameNum],0)),"")</f>
        <v>8G1AA</v>
      </c>
      <c r="G2310" s="7" t="str">
        <f>IFERROR(INDEX([1]!tblSchedule[Facility],MATCH(tblTeamSch[[#This Row],[Game Num]],[1]!tblSchedule[GameNum],0)),"")</f>
        <v>ST. RAPHAEL GYMNASIUM</v>
      </c>
      <c r="H2310" s="8">
        <f>IFERROR(INDEX([1]!tblSchedule[Game Date],MATCH(tblTeamSch[[#This Row],[Game Num]],[1]!tblSchedule[GameNum],0)),"")</f>
        <v>46005</v>
      </c>
      <c r="I2310" s="9">
        <f>IFERROR(INDEX([1]!tblSchedule[Game Time],MATCH(tblTeamSch[[#This Row],[Game Num]],[1]!tblSchedule[GameNum],0)),"")</f>
        <v>0.625</v>
      </c>
      <c r="J2310" s="10" t="str">
        <f>IFERROR(INDEX([1]!tblTeams[Organization],MATCH(tblTeamSch[[#This Row],[Team]],[1]!tblTeams[Team],0)),"")</f>
        <v>St. Raphael</v>
      </c>
      <c r="K2310" s="10" t="str">
        <f>IFERROR(INDEX([1]!tblOrg[Abbr],MATCH(tblTeamSch[[#This Row],[Org]],[1]!tblOrg[Organization],0)),"")</f>
        <v>Raph</v>
      </c>
      <c r="L2310" s="10" t="str">
        <f>IFERROR(INDEX(IF(tblTeamSch[[#This Row],[1vs2]]=1,[1]!tblSchedule[Team 1 Name],[1]!tblSchedule[Team 2 Name]),MATCH(tblTeamSch[[#This Row],[Game Num]],[1]!tblSchedule[GameNum],0)),"")</f>
        <v>St. Raphael BB 8G #1</v>
      </c>
      <c r="M2310" s="10" t="str">
        <f>IFERROR(INDEX(IF(tblTeamSch[[#This Row],[1vs2]]=1,[1]!tblSchedule[Team 2 Name],[1]!tblSchedule[Team 1 Name]),MATCH(tblTeamSch[[#This Row],[Game Num]],[1]!tblSchedule[GameNum],0)),"")</f>
        <v>St Gabriel Basketball 7/8 A Girls</v>
      </c>
      <c r="N2310" s="6"/>
      <c r="O2310" s="6"/>
      <c r="P2310" s="6"/>
      <c r="Q2310" s="6">
        <f>INDEX([1]!tblSchedule[Home Game],MATCH(tblTeamSch[[#This Row],[Game Num]],[1]!tblSchedule[GameNum],0))</f>
        <v>1</v>
      </c>
      <c r="R2310" s="7" t="e">
        <f>IF(COUNTIFS(tblTeamSch[Team],tblTeamSch[[#This Row],[Team]],#REF!,1)&gt;1,"Y","")</f>
        <v>#REF!</v>
      </c>
      <c r="S2310" s="6">
        <f>INDEX([1]!tblLoc[Score],MATCH(INDEX([1]!tblOrg[Loc],MATCH(tblTeamSch[[#This Row],[Org]],[1]!tblOrg[Organization],0)),[1]!tblLoc[Loc],0))</f>
        <v>0</v>
      </c>
      <c r="T2310" s="6" t="e">
        <f>INDEX([1]!tblLoc[Score],MATCH(INDEX([1]!tblOrg[Loc],MATCH(#REF!,[1]!tblOrg[Abbr],0)),[1]!tblLoc[Loc],0))</f>
        <v>#REF!</v>
      </c>
      <c r="U2310" s="6">
        <f>IFERROR(INDEX([1]!tblLoc[Score],MATCH(INDEX([1]!tblOrg[Loc],MATCH(INDEX(FacList,MATCH(tblTeamSch[[#This Row],[Facility]],INDEX(FacList,,1),0),3),[1]!tblOrg[Org Num],0)),[1]!tblLoc[Loc],0)),"")</f>
        <v>0</v>
      </c>
      <c r="V2310" s="6">
        <f>IF(OR(tblTeamSch[[#This Row],[Court]]="",tblTeamSch[[#This Row],[Home]]&gt;0),0,IF(tblTeamSch[[#This Row],[Court]]&lt;10,0,IF(tblTeamSch[[#This Row],[Home Court]]=10,0,10)))</f>
        <v>0</v>
      </c>
      <c r="W2310" s="6" t="e">
        <f>COUNTIFS(tblTeamSch[Travel Score for Game],10,tblTeamSch[Home],0,#REF!,#REF!)</f>
        <v>#REF!</v>
      </c>
      <c r="X2310" s="6" t="str">
        <f>IFERROR(INDEX(tblTeamSch[Overall Travel Score],MATCH(tblTeamSch[[#This Row],[Opponent]],tblTeamSch[Team],0)),"")</f>
        <v/>
      </c>
      <c r="Y2310" s="6" cm="1">
        <f t="array" ref="Y2310">IF(Y2309="Num",1,IF(Y2309="","",IF(Y2309+1&gt;TotalNumRegGames*2,"",Y2309+1)))</f>
        <v>2309</v>
      </c>
    </row>
    <row r="2311" spans="1:25" ht="13.35" customHeight="1" x14ac:dyDescent="0.3">
      <c r="A2311" s="6" cm="1">
        <f t="array" ref="A2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753</v>
      </c>
      <c r="B2311" s="6" cm="1">
        <f t="array" ref="B231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11" s="6">
        <f>IFERROR(INDEX([1]!tblSchedule[Week Game Scheduled],MATCH(tblTeamSch[[#This Row],[Game Num]],[1]!tblSchedule[GameNum],0)),"")</f>
        <v>5</v>
      </c>
      <c r="D2311" s="6">
        <f>IFERROR(INDEX([1]!tblSchedule[Round],MATCH(tblTeamSch[[#This Row],[Game Num]],[1]!tblSchedule[GameNum],0)),"")</f>
        <v>3</v>
      </c>
      <c r="E2311" s="6">
        <f>IFERROR(INDEX([1]!tblSchedule[Rnd Sch],MATCH(tblTeamSch[[#This Row],[Game Num]],[1]!tblSchedule[GameNum],0)),"")</f>
        <v>3</v>
      </c>
      <c r="F2311" s="6" t="str">
        <f>IFERROR(INDEX([1]!tblSchedule[DLC],MATCH(tblTeamSch[[#This Row],[Game Num]],[1]!tblSchedule[GameNum],0)),"")</f>
        <v>8G1AA</v>
      </c>
      <c r="G2311" s="7" t="str">
        <f>IFERROR(INDEX([1]!tblSchedule[Facility],MATCH(tblTeamSch[[#This Row],[Game Num]],[1]!tblSchedule[GameNum],0)),"")</f>
        <v>Sacred Heart Model School Gym</v>
      </c>
      <c r="H2311" s="8">
        <f>IFERROR(INDEX([1]!tblSchedule[Game Date],MATCH(tblTeamSch[[#This Row],[Game Num]],[1]!tblSchedule[GameNum],0)),"")</f>
        <v>46025</v>
      </c>
      <c r="I2311" s="9">
        <f>IFERROR(INDEX([1]!tblSchedule[Game Time],MATCH(tblTeamSch[[#This Row],[Game Num]],[1]!tblSchedule[GameNum],0)),"")</f>
        <v>0.375</v>
      </c>
      <c r="J2311" s="10" t="str">
        <f>IFERROR(INDEX([1]!tblTeams[Organization],MATCH(tblTeamSch[[#This Row],[Team]],[1]!tblTeams[Team],0)),"")</f>
        <v>St. Raphael</v>
      </c>
      <c r="K2311" s="10" t="str">
        <f>IFERROR(INDEX([1]!tblOrg[Abbr],MATCH(tblTeamSch[[#This Row],[Org]],[1]!tblOrg[Organization],0)),"")</f>
        <v>Raph</v>
      </c>
      <c r="L2311" s="10" t="str">
        <f>IFERROR(INDEX(IF(tblTeamSch[[#This Row],[1vs2]]=1,[1]!tblSchedule[Team 1 Name],[1]!tblSchedule[Team 2 Name]),MATCH(tblTeamSch[[#This Row],[Game Num]],[1]!tblSchedule[GameNum],0)),"")</f>
        <v>St. Raphael BB 8G #1</v>
      </c>
      <c r="M2311" s="10" t="str">
        <f>IFERROR(INDEX(IF(tblTeamSch[[#This Row],[1vs2]]=1,[1]!tblSchedule[Team 2 Name],[1]!tblSchedule[Team 1 Name]),MATCH(tblTeamSch[[#This Row],[Game Num]],[1]!tblSchedule[GameNum],0)),"")</f>
        <v>SHMS BB 8G#1</v>
      </c>
      <c r="N2311" s="6"/>
      <c r="O2311" s="6"/>
      <c r="P2311" s="6"/>
      <c r="Q2311" s="6">
        <f>INDEX([1]!tblSchedule[Home Game],MATCH(tblTeamSch[[#This Row],[Game Num]],[1]!tblSchedule[GameNum],0))</f>
        <v>1</v>
      </c>
      <c r="R2311" s="7" t="e">
        <f>IF(COUNTIFS(tblTeamSch[Team],tblTeamSch[[#This Row],[Team]],#REF!,1)&gt;1,"Y","")</f>
        <v>#REF!</v>
      </c>
      <c r="S2311" s="6">
        <f>INDEX([1]!tblLoc[Score],MATCH(INDEX([1]!tblOrg[Loc],MATCH(tblTeamSch[[#This Row],[Org]],[1]!tblOrg[Organization],0)),[1]!tblLoc[Loc],0))</f>
        <v>0</v>
      </c>
      <c r="T2311" s="6" t="e">
        <f>INDEX([1]!tblLoc[Score],MATCH(INDEX([1]!tblOrg[Loc],MATCH(#REF!,[1]!tblOrg[Abbr],0)),[1]!tblLoc[Loc],0))</f>
        <v>#REF!</v>
      </c>
      <c r="U2311" s="6">
        <f>IFERROR(INDEX([1]!tblLoc[Score],MATCH(INDEX([1]!tblOrg[Loc],MATCH(INDEX(FacList,MATCH(tblTeamSch[[#This Row],[Facility]],INDEX(FacList,,1),0),3),[1]!tblOrg[Org Num],0)),[1]!tblLoc[Loc],0)),"")</f>
        <v>0</v>
      </c>
      <c r="V2311" s="6">
        <f>IF(OR(tblTeamSch[[#This Row],[Court]]="",tblTeamSch[[#This Row],[Home]]&gt;0),0,IF(tblTeamSch[[#This Row],[Court]]&lt;10,0,IF(tblTeamSch[[#This Row],[Home Court]]=10,0,10)))</f>
        <v>0</v>
      </c>
      <c r="W2311" s="6" t="e">
        <f>COUNTIFS(tblTeamSch[Travel Score for Game],10,tblTeamSch[Home],0,#REF!,#REF!)</f>
        <v>#REF!</v>
      </c>
      <c r="X2311" s="6" t="str">
        <f>IFERROR(INDEX(tblTeamSch[Overall Travel Score],MATCH(tblTeamSch[[#This Row],[Opponent]],tblTeamSch[Team],0)),"")</f>
        <v/>
      </c>
      <c r="Y2311" s="6" cm="1">
        <f t="array" ref="Y2311">IF(Y2310="Num",1,IF(Y2310="","",IF(Y2310+1&gt;TotalNumRegGames*2,"",Y2310+1)))</f>
        <v>2310</v>
      </c>
    </row>
    <row r="2312" spans="1:25" ht="13.35" customHeight="1" x14ac:dyDescent="0.3">
      <c r="A2312" s="6" cm="1">
        <f t="array" ref="A2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759</v>
      </c>
      <c r="B2312" s="6" cm="1">
        <f t="array" ref="B231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2" s="6">
        <f>IFERROR(INDEX([1]!tblSchedule[Week Game Scheduled],MATCH(tblTeamSch[[#This Row],[Game Num]],[1]!tblSchedule[GameNum],0)),"")</f>
        <v>6</v>
      </c>
      <c r="D2312" s="6">
        <f>IFERROR(INDEX([1]!tblSchedule[Round],MATCH(tblTeamSch[[#This Row],[Game Num]],[1]!tblSchedule[GameNum],0)),"")</f>
        <v>4</v>
      </c>
      <c r="E2312" s="6">
        <f>IFERROR(INDEX([1]!tblSchedule[Rnd Sch],MATCH(tblTeamSch[[#This Row],[Game Num]],[1]!tblSchedule[GameNum],0)),"")</f>
        <v>4</v>
      </c>
      <c r="F2312" s="6" t="str">
        <f>IFERROR(INDEX([1]!tblSchedule[DLC],MATCH(tblTeamSch[[#This Row],[Game Num]],[1]!tblSchedule[GameNum],0)),"")</f>
        <v>8G1AA</v>
      </c>
      <c r="G2312" s="7" t="str">
        <f>IFERROR(INDEX([1]!tblSchedule[Facility],MATCH(tblTeamSch[[#This Row],[Game Num]],[1]!tblSchedule[GameNum],0)),"")</f>
        <v>St Mary Academy Gym</v>
      </c>
      <c r="H2312" s="8">
        <f>IFERROR(INDEX([1]!tblSchedule[Game Date],MATCH(tblTeamSch[[#This Row],[Game Num]],[1]!tblSchedule[GameNum],0)),"")</f>
        <v>46032</v>
      </c>
      <c r="I2312" s="9">
        <f>IFERROR(INDEX([1]!tblSchedule[Game Time],MATCH(tblTeamSch[[#This Row],[Game Num]],[1]!tblSchedule[GameNum],0)),"")</f>
        <v>0.375</v>
      </c>
      <c r="J2312" s="10" t="str">
        <f>IFERROR(INDEX([1]!tblTeams[Organization],MATCH(tblTeamSch[[#This Row],[Team]],[1]!tblTeams[Team],0)),"")</f>
        <v>St. Raphael</v>
      </c>
      <c r="K2312" s="10" t="str">
        <f>IFERROR(INDEX([1]!tblOrg[Abbr],MATCH(tblTeamSch[[#This Row],[Org]],[1]!tblOrg[Organization],0)),"")</f>
        <v>Raph</v>
      </c>
      <c r="L2312" s="10" t="str">
        <f>IFERROR(INDEX(IF(tblTeamSch[[#This Row],[1vs2]]=1,[1]!tblSchedule[Team 1 Name],[1]!tblSchedule[Team 2 Name]),MATCH(tblTeamSch[[#This Row],[Game Num]],[1]!tblSchedule[GameNum],0)),"")</f>
        <v>St. Raphael BB 8G #1</v>
      </c>
      <c r="M2312" s="10" t="str">
        <f>IFERROR(INDEX(IF(tblTeamSch[[#This Row],[1vs2]]=1,[1]!tblSchedule[Team 2 Name],[1]!tblSchedule[Team 1 Name]),MATCH(tblTeamSch[[#This Row],[Game Num]],[1]!tblSchedule[GameNum],0)),"")</f>
        <v>St. Mary BB 8G - Green</v>
      </c>
      <c r="N2312" s="6"/>
      <c r="O2312" s="6"/>
      <c r="P2312" s="6"/>
      <c r="Q2312" s="6">
        <f>INDEX([1]!tblSchedule[Home Game],MATCH(tblTeamSch[[#This Row],[Game Num]],[1]!tblSchedule[GameNum],0))</f>
        <v>1</v>
      </c>
      <c r="R2312" s="7" t="e">
        <f>IF(COUNTIFS(tblTeamSch[Team],tblTeamSch[[#This Row],[Team]],#REF!,1)&gt;1,"Y","")</f>
        <v>#REF!</v>
      </c>
      <c r="S2312" s="6">
        <f>INDEX([1]!tblLoc[Score],MATCH(INDEX([1]!tblOrg[Loc],MATCH(tblTeamSch[[#This Row],[Org]],[1]!tblOrg[Organization],0)),[1]!tblLoc[Loc],0))</f>
        <v>0</v>
      </c>
      <c r="T2312" s="6" t="e">
        <f>INDEX([1]!tblLoc[Score],MATCH(INDEX([1]!tblOrg[Loc],MATCH(#REF!,[1]!tblOrg[Abbr],0)),[1]!tblLoc[Loc],0))</f>
        <v>#REF!</v>
      </c>
      <c r="U2312" s="6">
        <f>IFERROR(INDEX([1]!tblLoc[Score],MATCH(INDEX([1]!tblOrg[Loc],MATCH(INDEX(FacList,MATCH(tblTeamSch[[#This Row],[Facility]],INDEX(FacList,,1),0),3),[1]!tblOrg[Org Num],0)),[1]!tblLoc[Loc],0)),"")</f>
        <v>4</v>
      </c>
      <c r="V2312" s="6">
        <f>IF(OR(tblTeamSch[[#This Row],[Court]]="",tblTeamSch[[#This Row],[Home]]&gt;0),0,IF(tblTeamSch[[#This Row],[Court]]&lt;10,0,IF(tblTeamSch[[#This Row],[Home Court]]=10,0,10)))</f>
        <v>0</v>
      </c>
      <c r="W2312" s="6" t="e">
        <f>COUNTIFS(tblTeamSch[Travel Score for Game],10,tblTeamSch[Home],0,#REF!,#REF!)</f>
        <v>#REF!</v>
      </c>
      <c r="X2312" s="6" t="str">
        <f>IFERROR(INDEX(tblTeamSch[Overall Travel Score],MATCH(tblTeamSch[[#This Row],[Opponent]],tblTeamSch[Team],0)),"")</f>
        <v/>
      </c>
      <c r="Y2312" s="6" cm="1">
        <f t="array" ref="Y2312">IF(Y2311="Num",1,IF(Y2311="","",IF(Y2311+1&gt;TotalNumRegGames*2,"",Y2311+1)))</f>
        <v>2311</v>
      </c>
    </row>
    <row r="2313" spans="1:25" ht="13.35" customHeight="1" x14ac:dyDescent="0.3">
      <c r="A2313" s="6" cm="1">
        <f t="array" ref="A2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767</v>
      </c>
      <c r="B2313" s="6" cm="1">
        <f t="array" ref="B231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13" s="6">
        <f>IFERROR(INDEX([1]!tblSchedule[Week Game Scheduled],MATCH(tblTeamSch[[#This Row],[Game Num]],[1]!tblSchedule[GameNum],0)),"")</f>
        <v>7</v>
      </c>
      <c r="D2313" s="6">
        <f>IFERROR(INDEX([1]!tblSchedule[Round],MATCH(tblTeamSch[[#This Row],[Game Num]],[1]!tblSchedule[GameNum],0)),"")</f>
        <v>5</v>
      </c>
      <c r="E2313" s="6">
        <f>IFERROR(INDEX([1]!tblSchedule[Rnd Sch],MATCH(tblTeamSch[[#This Row],[Game Num]],[1]!tblSchedule[GameNum],0)),"")</f>
        <v>5</v>
      </c>
      <c r="F2313" s="6" t="str">
        <f>IFERROR(INDEX([1]!tblSchedule[DLC],MATCH(tblTeamSch[[#This Row],[Game Num]],[1]!tblSchedule[GameNum],0)),"")</f>
        <v>8G1AA</v>
      </c>
      <c r="G2313" s="7" t="str">
        <f>IFERROR(INDEX([1]!tblSchedule[Facility],MATCH(tblTeamSch[[#This Row],[Game Num]],[1]!tblSchedule[GameNum],0)),"")</f>
        <v>St. Margaret Mary Gym</v>
      </c>
      <c r="H2313" s="8">
        <f>IFERROR(INDEX([1]!tblSchedule[Game Date],MATCH(tblTeamSch[[#This Row],[Game Num]],[1]!tblSchedule[GameNum],0)),"")</f>
        <v>46039</v>
      </c>
      <c r="I2313" s="9">
        <f>IFERROR(INDEX([1]!tblSchedule[Game Time],MATCH(tblTeamSch[[#This Row],[Game Num]],[1]!tblSchedule[GameNum],0)),"")</f>
        <v>0.375</v>
      </c>
      <c r="J2313" s="10" t="str">
        <f>IFERROR(INDEX([1]!tblTeams[Organization],MATCH(tblTeamSch[[#This Row],[Team]],[1]!tblTeams[Team],0)),"")</f>
        <v>St. Raphael</v>
      </c>
      <c r="K2313" s="10" t="str">
        <f>IFERROR(INDEX([1]!tblOrg[Abbr],MATCH(tblTeamSch[[#This Row],[Org]],[1]!tblOrg[Organization],0)),"")</f>
        <v>Raph</v>
      </c>
      <c r="L2313" s="10" t="str">
        <f>IFERROR(INDEX(IF(tblTeamSch[[#This Row],[1vs2]]=1,[1]!tblSchedule[Team 1 Name],[1]!tblSchedule[Team 2 Name]),MATCH(tblTeamSch[[#This Row],[Game Num]],[1]!tblSchedule[GameNum],0)),"")</f>
        <v>St. Raphael BB 8G #1</v>
      </c>
      <c r="M2313" s="10" t="str">
        <f>IFERROR(INDEX(IF(tblTeamSch[[#This Row],[1vs2]]=1,[1]!tblSchedule[Team 2 Name],[1]!tblSchedule[Team 1 Name]),MATCH(tblTeamSch[[#This Row],[Game Num]],[1]!tblSchedule[GameNum],0)),"")</f>
        <v>St. Margaret Mary BB 8G#1</v>
      </c>
      <c r="N2313" s="6"/>
      <c r="O2313" s="6"/>
      <c r="P2313" s="6"/>
      <c r="Q2313" s="6">
        <f>INDEX([1]!tblSchedule[Home Game],MATCH(tblTeamSch[[#This Row],[Game Num]],[1]!tblSchedule[GameNum],0))</f>
        <v>1</v>
      </c>
      <c r="R2313" s="7" t="e">
        <f>IF(COUNTIFS(tblTeamSch[Team],tblTeamSch[[#This Row],[Team]],#REF!,1)&gt;1,"Y","")</f>
        <v>#REF!</v>
      </c>
      <c r="S2313" s="6">
        <f>INDEX([1]!tblLoc[Score],MATCH(INDEX([1]!tblOrg[Loc],MATCH(tblTeamSch[[#This Row],[Org]],[1]!tblOrg[Organization],0)),[1]!tblLoc[Loc],0))</f>
        <v>0</v>
      </c>
      <c r="T2313" s="6" t="e">
        <f>INDEX([1]!tblLoc[Score],MATCH(INDEX([1]!tblOrg[Loc],MATCH(#REF!,[1]!tblOrg[Abbr],0)),[1]!tblLoc[Loc],0))</f>
        <v>#REF!</v>
      </c>
      <c r="U2313" s="6">
        <f>IFERROR(INDEX([1]!tblLoc[Score],MATCH(INDEX([1]!tblOrg[Loc],MATCH(INDEX(FacList,MATCH(tblTeamSch[[#This Row],[Facility]],INDEX(FacList,,1),0),3),[1]!tblOrg[Org Num],0)),[1]!tblLoc[Loc],0)),"")</f>
        <v>0</v>
      </c>
      <c r="V2313" s="6">
        <f>IF(OR(tblTeamSch[[#This Row],[Court]]="",tblTeamSch[[#This Row],[Home]]&gt;0),0,IF(tblTeamSch[[#This Row],[Court]]&lt;10,0,IF(tblTeamSch[[#This Row],[Home Court]]=10,0,10)))</f>
        <v>0</v>
      </c>
      <c r="W2313" s="6" t="e">
        <f>COUNTIFS(tblTeamSch[Travel Score for Game],10,tblTeamSch[Home],0,#REF!,#REF!)</f>
        <v>#REF!</v>
      </c>
      <c r="X2313" s="6" t="str">
        <f>IFERROR(INDEX(tblTeamSch[Overall Travel Score],MATCH(tblTeamSch[[#This Row],[Opponent]],tblTeamSch[Team],0)),"")</f>
        <v/>
      </c>
      <c r="Y2313" s="6" cm="1">
        <f t="array" ref="Y2313">IF(Y2312="Num",1,IF(Y2312="","",IF(Y2312+1&gt;TotalNumRegGames*2,"",Y2312+1)))</f>
        <v>2312</v>
      </c>
    </row>
    <row r="2314" spans="1:25" ht="13.35" customHeight="1" x14ac:dyDescent="0.3">
      <c r="A2314" s="6" cm="1">
        <f t="array" ref="A2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769</v>
      </c>
      <c r="B2314" s="6" cm="1">
        <f t="array" ref="B231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4" s="6">
        <f>IFERROR(INDEX([1]!tblSchedule[Week Game Scheduled],MATCH(tblTeamSch[[#This Row],[Game Num]],[1]!tblSchedule[GameNum],0)),"")</f>
        <v>8</v>
      </c>
      <c r="D2314" s="6">
        <f>IFERROR(INDEX([1]!tblSchedule[Round],MATCH(tblTeamSch[[#This Row],[Game Num]],[1]!tblSchedule[GameNum],0)),"")</f>
        <v>6</v>
      </c>
      <c r="E2314" s="6">
        <f>IFERROR(INDEX([1]!tblSchedule[Rnd Sch],MATCH(tblTeamSch[[#This Row],[Game Num]],[1]!tblSchedule[GameNum],0)),"")</f>
        <v>6</v>
      </c>
      <c r="F2314" s="6" t="str">
        <f>IFERROR(INDEX([1]!tblSchedule[DLC],MATCH(tblTeamSch[[#This Row],[Game Num]],[1]!tblSchedule[GameNum],0)),"")</f>
        <v>8G1AA</v>
      </c>
      <c r="G2314" s="7" t="str">
        <f>IFERROR(INDEX([1]!tblSchedule[Facility],MATCH(tblTeamSch[[#This Row],[Game Num]],[1]!tblSchedule[GameNum],0)),"")</f>
        <v>Holy Spirit Gym</v>
      </c>
      <c r="H2314" s="8">
        <f>IFERROR(INDEX([1]!tblSchedule[Game Date],MATCH(tblTeamSch[[#This Row],[Game Num]],[1]!tblSchedule[GameNum],0)),"")</f>
        <v>46046</v>
      </c>
      <c r="I2314" s="9">
        <f>IFERROR(INDEX([1]!tblSchedule[Game Time],MATCH(tblTeamSch[[#This Row],[Game Num]],[1]!tblSchedule[GameNum],0)),"")</f>
        <v>0.375</v>
      </c>
      <c r="J2314" s="10" t="str">
        <f>IFERROR(INDEX([1]!tblTeams[Organization],MATCH(tblTeamSch[[#This Row],[Team]],[1]!tblTeams[Team],0)),"")</f>
        <v>St. Raphael</v>
      </c>
      <c r="K2314" s="10" t="str">
        <f>IFERROR(INDEX([1]!tblOrg[Abbr],MATCH(tblTeamSch[[#This Row],[Org]],[1]!tblOrg[Organization],0)),"")</f>
        <v>Raph</v>
      </c>
      <c r="L2314" s="10" t="str">
        <f>IFERROR(INDEX(IF(tblTeamSch[[#This Row],[1vs2]]=1,[1]!tblSchedule[Team 1 Name],[1]!tblSchedule[Team 2 Name]),MATCH(tblTeamSch[[#This Row],[Game Num]],[1]!tblSchedule[GameNum],0)),"")</f>
        <v>St. Raphael BB 8G #1</v>
      </c>
      <c r="M2314" s="10" t="str">
        <f>IFERROR(INDEX(IF(tblTeamSch[[#This Row],[1vs2]]=1,[1]!tblSchedule[Team 2 Name],[1]!tblSchedule[Team 1 Name]),MATCH(tblTeamSch[[#This Row],[Game Num]],[1]!tblSchedule[GameNum],0)),"")</f>
        <v>Holy Spirit GBB 8#1</v>
      </c>
      <c r="N2314" s="6"/>
      <c r="O2314" s="6"/>
      <c r="P2314" s="6"/>
      <c r="Q2314" s="6">
        <f>INDEX([1]!tblSchedule[Home Game],MATCH(tblTeamSch[[#This Row],[Game Num]],[1]!tblSchedule[GameNum],0))</f>
        <v>1</v>
      </c>
      <c r="R2314" s="7" t="e">
        <f>IF(COUNTIFS(tblTeamSch[Team],tblTeamSch[[#This Row],[Team]],#REF!,1)&gt;1,"Y","")</f>
        <v>#REF!</v>
      </c>
      <c r="S2314" s="6">
        <f>INDEX([1]!tblLoc[Score],MATCH(INDEX([1]!tblOrg[Loc],MATCH(tblTeamSch[[#This Row],[Org]],[1]!tblOrg[Organization],0)),[1]!tblLoc[Loc],0))</f>
        <v>0</v>
      </c>
      <c r="T2314" s="6" t="e">
        <f>INDEX([1]!tblLoc[Score],MATCH(INDEX([1]!tblOrg[Loc],MATCH(#REF!,[1]!tblOrg[Abbr],0)),[1]!tblLoc[Loc],0))</f>
        <v>#REF!</v>
      </c>
      <c r="U2314" s="6">
        <f>IFERROR(INDEX([1]!tblLoc[Score],MATCH(INDEX([1]!tblOrg[Loc],MATCH(INDEX(FacList,MATCH(tblTeamSch[[#This Row],[Facility]],INDEX(FacList,,1),0),3),[1]!tblOrg[Org Num],0)),[1]!tblLoc[Loc],0)),"")</f>
        <v>0</v>
      </c>
      <c r="V2314" s="6">
        <f>IF(OR(tblTeamSch[[#This Row],[Court]]="",tblTeamSch[[#This Row],[Home]]&gt;0),0,IF(tblTeamSch[[#This Row],[Court]]&lt;10,0,IF(tblTeamSch[[#This Row],[Home Court]]=10,0,10)))</f>
        <v>0</v>
      </c>
      <c r="W2314" s="6" t="e">
        <f>COUNTIFS(tblTeamSch[Travel Score for Game],10,tblTeamSch[Home],0,#REF!,#REF!)</f>
        <v>#REF!</v>
      </c>
      <c r="X2314" s="6" t="str">
        <f>IFERROR(INDEX(tblTeamSch[Overall Travel Score],MATCH(tblTeamSch[[#This Row],[Opponent]],tblTeamSch[Team],0)),"")</f>
        <v/>
      </c>
      <c r="Y2314" s="6" cm="1">
        <f t="array" ref="Y2314">IF(Y2313="Num",1,IF(Y2313="","",IF(Y2313+1&gt;TotalNumRegGames*2,"",Y2313+1)))</f>
        <v>2313</v>
      </c>
    </row>
    <row r="2315" spans="1:25" ht="13.35" customHeight="1" x14ac:dyDescent="0.3">
      <c r="A2315" s="6" cm="1">
        <f t="array" ref="A2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779</v>
      </c>
      <c r="B2315" s="6" cm="1">
        <f t="array" ref="B231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15" s="6">
        <f>IFERROR(INDEX([1]!tblSchedule[Week Game Scheduled],MATCH(tblTeamSch[[#This Row],[Game Num]],[1]!tblSchedule[GameNum],0)),"")</f>
        <v>9</v>
      </c>
      <c r="D2315" s="6">
        <f>IFERROR(INDEX([1]!tblSchedule[Round],MATCH(tblTeamSch[[#This Row],[Game Num]],[1]!tblSchedule[GameNum],0)),"")</f>
        <v>7</v>
      </c>
      <c r="E2315" s="6">
        <f>IFERROR(INDEX([1]!tblSchedule[Rnd Sch],MATCH(tblTeamSch[[#This Row],[Game Num]],[1]!tblSchedule[GameNum],0)),"")</f>
        <v>7</v>
      </c>
      <c r="F2315" s="6" t="str">
        <f>IFERROR(INDEX([1]!tblSchedule[DLC],MATCH(tblTeamSch[[#This Row],[Game Num]],[1]!tblSchedule[GameNum],0)),"")</f>
        <v>8G1AA</v>
      </c>
      <c r="G2315" s="7" t="str">
        <f>IFERROR(INDEX([1]!tblSchedule[Facility],MATCH(tblTeamSch[[#This Row],[Game Num]],[1]!tblSchedule[GameNum],0)),"")</f>
        <v>ST. RAPHAEL GYMNASIUM</v>
      </c>
      <c r="H2315" s="8">
        <f>IFERROR(INDEX([1]!tblSchedule[Game Date],MATCH(tblTeamSch[[#This Row],[Game Num]],[1]!tblSchedule[GameNum],0)),"")</f>
        <v>46053</v>
      </c>
      <c r="I2315" s="9">
        <f>IFERROR(INDEX([1]!tblSchedule[Game Time],MATCH(tblTeamSch[[#This Row],[Game Num]],[1]!tblSchedule[GameNum],0)),"")</f>
        <v>0.375</v>
      </c>
      <c r="J2315" s="10" t="str">
        <f>IFERROR(INDEX([1]!tblTeams[Organization],MATCH(tblTeamSch[[#This Row],[Team]],[1]!tblTeams[Team],0)),"")</f>
        <v>St. Raphael</v>
      </c>
      <c r="K2315" s="10" t="str">
        <f>IFERROR(INDEX([1]!tblOrg[Abbr],MATCH(tblTeamSch[[#This Row],[Org]],[1]!tblOrg[Organization],0)),"")</f>
        <v>Raph</v>
      </c>
      <c r="L2315" s="10" t="str">
        <f>IFERROR(INDEX(IF(tblTeamSch[[#This Row],[1vs2]]=1,[1]!tblSchedule[Team 1 Name],[1]!tblSchedule[Team 2 Name]),MATCH(tblTeamSch[[#This Row],[Game Num]],[1]!tblSchedule[GameNum],0)),"")</f>
        <v>St. Raphael BB 8G #1</v>
      </c>
      <c r="M2315" s="10" t="str">
        <f>IFERROR(INDEX(IF(tblTeamSch[[#This Row],[1vs2]]=1,[1]!tblSchedule[Team 2 Name],[1]!tblSchedule[Team 1 Name]),MATCH(tblTeamSch[[#This Row],[Game Num]],[1]!tblSchedule[GameNum],0)),"")</f>
        <v>Holy Trinity BB 7/8G #1</v>
      </c>
      <c r="N2315" s="6"/>
      <c r="O2315" s="6"/>
      <c r="P2315" s="6"/>
      <c r="Q2315" s="6">
        <f>INDEX([1]!tblSchedule[Home Game],MATCH(tblTeamSch[[#This Row],[Game Num]],[1]!tblSchedule[GameNum],0))</f>
        <v>1</v>
      </c>
      <c r="R2315" s="7" t="e">
        <f>IF(COUNTIFS(tblTeamSch[Team],tblTeamSch[[#This Row],[Team]],#REF!,1)&gt;1,"Y","")</f>
        <v>#REF!</v>
      </c>
      <c r="S2315" s="6">
        <f>INDEX([1]!tblLoc[Score],MATCH(INDEX([1]!tblOrg[Loc],MATCH(tblTeamSch[[#This Row],[Org]],[1]!tblOrg[Organization],0)),[1]!tblLoc[Loc],0))</f>
        <v>0</v>
      </c>
      <c r="T2315" s="6" t="e">
        <f>INDEX([1]!tblLoc[Score],MATCH(INDEX([1]!tblOrg[Loc],MATCH(#REF!,[1]!tblOrg[Abbr],0)),[1]!tblLoc[Loc],0))</f>
        <v>#REF!</v>
      </c>
      <c r="U2315" s="6">
        <f>IFERROR(INDEX([1]!tblLoc[Score],MATCH(INDEX([1]!tblOrg[Loc],MATCH(INDEX(FacList,MATCH(tblTeamSch[[#This Row],[Facility]],INDEX(FacList,,1),0),3),[1]!tblOrg[Org Num],0)),[1]!tblLoc[Loc],0)),"")</f>
        <v>0</v>
      </c>
      <c r="V2315" s="6">
        <f>IF(OR(tblTeamSch[[#This Row],[Court]]="",tblTeamSch[[#This Row],[Home]]&gt;0),0,IF(tblTeamSch[[#This Row],[Court]]&lt;10,0,IF(tblTeamSch[[#This Row],[Home Court]]=10,0,10)))</f>
        <v>0</v>
      </c>
      <c r="W2315" s="6" t="e">
        <f>COUNTIFS(tblTeamSch[Travel Score for Game],10,tblTeamSch[Home],0,#REF!,#REF!)</f>
        <v>#REF!</v>
      </c>
      <c r="X2315" s="6" t="str">
        <f>IFERROR(INDEX(tblTeamSch[Overall Travel Score],MATCH(tblTeamSch[[#This Row],[Opponent]],tblTeamSch[Team],0)),"")</f>
        <v/>
      </c>
      <c r="Y2315" s="6" cm="1">
        <f t="array" ref="Y2315">IF(Y2314="Num",1,IF(Y2314="","",IF(Y2314+1&gt;TotalNumRegGames*2,"",Y2314+1)))</f>
        <v>2314</v>
      </c>
    </row>
    <row r="2316" spans="1:25" ht="13.35" customHeight="1" x14ac:dyDescent="0.3">
      <c r="A2316" s="6" cm="1">
        <f t="array" ref="A2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812</v>
      </c>
      <c r="B2316" s="6" cm="1">
        <f t="array" ref="B231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16" s="6">
        <f>IFERROR(INDEX([1]!tblSchedule[Week Game Scheduled],MATCH(tblTeamSch[[#This Row],[Game Num]],[1]!tblSchedule[GameNum],0)),"")</f>
        <v>49</v>
      </c>
      <c r="D2316" s="6">
        <f>IFERROR(INDEX([1]!tblSchedule[Round],MATCH(tblTeamSch[[#This Row],[Game Num]],[1]!tblSchedule[GameNum],0)),"")</f>
        <v>1</v>
      </c>
      <c r="E2316" s="6">
        <f>IFERROR(INDEX([1]!tblSchedule[Rnd Sch],MATCH(tblTeamSch[[#This Row],[Game Num]],[1]!tblSchedule[GameNum],0)),"")</f>
        <v>1</v>
      </c>
      <c r="F2316" s="6" t="str">
        <f>IFERROR(INDEX([1]!tblSchedule[DLC],MATCH(tblTeamSch[[#This Row],[Game Num]],[1]!tblSchedule[GameNum],0)),"")</f>
        <v>8G2</v>
      </c>
      <c r="G2316" s="7" t="str">
        <f>IFERROR(INDEX([1]!tblSchedule[Facility],MATCH(tblTeamSch[[#This Row],[Game Num]],[1]!tblSchedule[GameNum],0)),"")</f>
        <v>St Edward Gym</v>
      </c>
      <c r="H2316" s="8">
        <f>IFERROR(INDEX([1]!tblSchedule[Game Date],MATCH(tblTeamSch[[#This Row],[Game Num]],[1]!tblSchedule[GameNum],0)),"")</f>
        <v>45997</v>
      </c>
      <c r="I2316" s="9">
        <f>IFERROR(INDEX([1]!tblSchedule[Game Time],MATCH(tblTeamSch[[#This Row],[Game Num]],[1]!tblSchedule[GameNum],0)),"")</f>
        <v>0.41666666666666669</v>
      </c>
      <c r="J2316" s="10" t="str">
        <f>IFERROR(INDEX([1]!tblTeams[Organization],MATCH(tblTeamSch[[#This Row],[Team]],[1]!tblTeams[Team],0)),"")</f>
        <v>St. Raphael</v>
      </c>
      <c r="K2316" s="10" t="str">
        <f>IFERROR(INDEX([1]!tblOrg[Abbr],MATCH(tblTeamSch[[#This Row],[Org]],[1]!tblOrg[Organization],0)),"")</f>
        <v>Raph</v>
      </c>
      <c r="L2316" s="10" t="str">
        <f>IFERROR(INDEX(IF(tblTeamSch[[#This Row],[1vs2]]=1,[1]!tblSchedule[Team 1 Name],[1]!tblSchedule[Team 2 Name]),MATCH(tblTeamSch[[#This Row],[Game Num]],[1]!tblSchedule[GameNum],0)),"")</f>
        <v>St. Raphael BB 8G #2</v>
      </c>
      <c r="M2316" s="10" t="str">
        <f>IFERROR(INDEX(IF(tblTeamSch[[#This Row],[1vs2]]=1,[1]!tblSchedule[Team 2 Name],[1]!tblSchedule[Team 1 Name]),MATCH(tblTeamSch[[#This Row],[Game Num]],[1]!tblSchedule[GameNum],0)),"")</f>
        <v>St. Margaret Mary BB 8G#2 Black</v>
      </c>
      <c r="N2316" s="6"/>
      <c r="O2316" s="6"/>
      <c r="P2316" s="6"/>
      <c r="Q2316" s="6">
        <f>INDEX([1]!tblSchedule[Home Game],MATCH(tblTeamSch[[#This Row],[Game Num]],[1]!tblSchedule[GameNum],0))</f>
        <v>0</v>
      </c>
      <c r="R2316" s="7" t="e">
        <f>IF(COUNTIFS(tblTeamSch[Team],tblTeamSch[[#This Row],[Team]],#REF!,1)&gt;1,"Y","")</f>
        <v>#REF!</v>
      </c>
      <c r="S2316" s="6">
        <f>INDEX([1]!tblLoc[Score],MATCH(INDEX([1]!tblOrg[Loc],MATCH(tblTeamSch[[#This Row],[Org]],[1]!tblOrg[Organization],0)),[1]!tblLoc[Loc],0))</f>
        <v>0</v>
      </c>
      <c r="T2316" s="6" t="e">
        <f>INDEX([1]!tblLoc[Score],MATCH(INDEX([1]!tblOrg[Loc],MATCH(#REF!,[1]!tblOrg[Abbr],0)),[1]!tblLoc[Loc],0))</f>
        <v>#REF!</v>
      </c>
      <c r="U2316" s="6">
        <f>IFERROR(INDEX([1]!tblLoc[Score],MATCH(INDEX([1]!tblOrg[Loc],MATCH(INDEX(FacList,MATCH(tblTeamSch[[#This Row],[Facility]],INDEX(FacList,,1),0),3),[1]!tblOrg[Org Num],0)),[1]!tblLoc[Loc],0)),"")</f>
        <v>7</v>
      </c>
      <c r="V2316" s="6">
        <f>IF(OR(tblTeamSch[[#This Row],[Court]]="",tblTeamSch[[#This Row],[Home]]&gt;0),0,IF(tblTeamSch[[#This Row],[Court]]&lt;10,0,IF(tblTeamSch[[#This Row],[Home Court]]=10,0,10)))</f>
        <v>0</v>
      </c>
      <c r="W2316" s="6" t="e">
        <f>COUNTIFS(tblTeamSch[Travel Score for Game],10,tblTeamSch[Home],0,#REF!,#REF!)</f>
        <v>#REF!</v>
      </c>
      <c r="X2316" s="6" t="str">
        <f>IFERROR(INDEX(tblTeamSch[Overall Travel Score],MATCH(tblTeamSch[[#This Row],[Opponent]],tblTeamSch[Team],0)),"")</f>
        <v/>
      </c>
      <c r="Y2316" s="6" cm="1">
        <f t="array" ref="Y2316">IF(Y2315="Num",1,IF(Y2315="","",IF(Y2315+1&gt;TotalNumRegGames*2,"",Y2315+1)))</f>
        <v>2315</v>
      </c>
    </row>
    <row r="2317" spans="1:25" ht="13.35" customHeight="1" x14ac:dyDescent="0.3">
      <c r="A2317" s="6" cm="1">
        <f t="array" ref="A2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819</v>
      </c>
      <c r="B2317" s="6" cm="1">
        <f t="array" ref="B231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7" s="6">
        <f>IFERROR(INDEX([1]!tblSchedule[Week Game Scheduled],MATCH(tblTeamSch[[#This Row],[Game Num]],[1]!tblSchedule[GameNum],0)),"")</f>
        <v>51</v>
      </c>
      <c r="D2317" s="6">
        <f>IFERROR(INDEX([1]!tblSchedule[Round],MATCH(tblTeamSch[[#This Row],[Game Num]],[1]!tblSchedule[GameNum],0)),"")</f>
        <v>2</v>
      </c>
      <c r="E2317" s="6">
        <f>IFERROR(INDEX([1]!tblSchedule[Rnd Sch],MATCH(tblTeamSch[[#This Row],[Game Num]],[1]!tblSchedule[GameNum],0)),"")</f>
        <v>2</v>
      </c>
      <c r="F2317" s="6" t="str">
        <f>IFERROR(INDEX([1]!tblSchedule[DLC],MATCH(tblTeamSch[[#This Row],[Game Num]],[1]!tblSchedule[GameNum],0)),"")</f>
        <v>8G2</v>
      </c>
      <c r="G2317" s="7" t="str">
        <f>IFERROR(INDEX([1]!tblSchedule[Facility],MATCH(tblTeamSch[[#This Row],[Game Num]],[1]!tblSchedule[GameNum],0)),"")</f>
        <v>St. John Paul II Community Center (Gym)</v>
      </c>
      <c r="H2317" s="8">
        <f>IFERROR(INDEX([1]!tblSchedule[Game Date],MATCH(tblTeamSch[[#This Row],[Game Num]],[1]!tblSchedule[GameNum],0)),"")</f>
        <v>46005</v>
      </c>
      <c r="I2317" s="9">
        <f>IFERROR(INDEX([1]!tblSchedule[Game Time],MATCH(tblTeamSch[[#This Row],[Game Num]],[1]!tblSchedule[GameNum],0)),"")</f>
        <v>0.66666666666666663</v>
      </c>
      <c r="J2317" s="10" t="str">
        <f>IFERROR(INDEX([1]!tblTeams[Organization],MATCH(tblTeamSch[[#This Row],[Team]],[1]!tblTeams[Team],0)),"")</f>
        <v>St. Raphael</v>
      </c>
      <c r="K2317" s="10" t="str">
        <f>IFERROR(INDEX([1]!tblOrg[Abbr],MATCH(tblTeamSch[[#This Row],[Org]],[1]!tblOrg[Organization],0)),"")</f>
        <v>Raph</v>
      </c>
      <c r="L2317" s="10" t="str">
        <f>IFERROR(INDEX(IF(tblTeamSch[[#This Row],[1vs2]]=1,[1]!tblSchedule[Team 1 Name],[1]!tblSchedule[Team 2 Name]),MATCH(tblTeamSch[[#This Row],[Game Num]],[1]!tblSchedule[GameNum],0)),"")</f>
        <v>St. Raphael BB 8G #2</v>
      </c>
      <c r="M2317" s="10" t="str">
        <f>IFERROR(INDEX(IF(tblTeamSch[[#This Row],[1vs2]]=1,[1]!tblSchedule[Team 2 Name],[1]!tblSchedule[Team 1 Name]),MATCH(tblTeamSch[[#This Row],[Game Num]],[1]!tblSchedule[GameNum],0)),"")</f>
        <v>Holy Spirit GBB 8#2</v>
      </c>
      <c r="N2317" s="6"/>
      <c r="O2317" s="6"/>
      <c r="P2317" s="6"/>
      <c r="Q2317" s="6">
        <f>INDEX([1]!tblSchedule[Home Game],MATCH(tblTeamSch[[#This Row],[Game Num]],[1]!tblSchedule[GameNum],0))</f>
        <v>0</v>
      </c>
      <c r="R2317" s="7" t="e">
        <f>IF(COUNTIFS(tblTeamSch[Team],tblTeamSch[[#This Row],[Team]],#REF!,1)&gt;1,"Y","")</f>
        <v>#REF!</v>
      </c>
      <c r="S2317" s="6">
        <f>INDEX([1]!tblLoc[Score],MATCH(INDEX([1]!tblOrg[Loc],MATCH(tblTeamSch[[#This Row],[Org]],[1]!tblOrg[Organization],0)),[1]!tblLoc[Loc],0))</f>
        <v>0</v>
      </c>
      <c r="T2317" s="6" t="e">
        <f>INDEX([1]!tblLoc[Score],MATCH(INDEX([1]!tblOrg[Loc],MATCH(#REF!,[1]!tblOrg[Abbr],0)),[1]!tblLoc[Loc],0))</f>
        <v>#REF!</v>
      </c>
      <c r="U2317" s="6">
        <f>IFERROR(INDEX([1]!tblLoc[Score],MATCH(INDEX([1]!tblOrg[Loc],MATCH(INDEX(FacList,MATCH(tblTeamSch[[#This Row],[Facility]],INDEX(FacList,,1),0),3),[1]!tblOrg[Org Num],0)),[1]!tblLoc[Loc],0)),"")</f>
        <v>0</v>
      </c>
      <c r="V2317" s="6">
        <f>IF(OR(tblTeamSch[[#This Row],[Court]]="",tblTeamSch[[#This Row],[Home]]&gt;0),0,IF(tblTeamSch[[#This Row],[Court]]&lt;10,0,IF(tblTeamSch[[#This Row],[Home Court]]=10,0,10)))</f>
        <v>0</v>
      </c>
      <c r="W2317" s="6" t="e">
        <f>COUNTIFS(tblTeamSch[Travel Score for Game],10,tblTeamSch[Home],0,#REF!,#REF!)</f>
        <v>#REF!</v>
      </c>
      <c r="X2317" s="6" t="str">
        <f>IFERROR(INDEX(tblTeamSch[Overall Travel Score],MATCH(tblTeamSch[[#This Row],[Opponent]],tblTeamSch[Team],0)),"")</f>
        <v/>
      </c>
      <c r="Y2317" s="6" cm="1">
        <f t="array" ref="Y2317">IF(Y2316="Num",1,IF(Y2316="","",IF(Y2316+1&gt;TotalNumRegGames*2,"",Y2316+1)))</f>
        <v>2316</v>
      </c>
    </row>
    <row r="2318" spans="1:25" ht="13.35" customHeight="1" x14ac:dyDescent="0.3">
      <c r="A2318" s="6" cm="1">
        <f t="array" ref="A2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825</v>
      </c>
      <c r="B2318" s="6" cm="1">
        <f t="array" ref="B231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8" s="6">
        <f>IFERROR(INDEX([1]!tblSchedule[Week Game Scheduled],MATCH(tblTeamSch[[#This Row],[Game Num]],[1]!tblSchedule[GameNum],0)),"")</f>
        <v>5</v>
      </c>
      <c r="D2318" s="6">
        <f>IFERROR(INDEX([1]!tblSchedule[Round],MATCH(tblTeamSch[[#This Row],[Game Num]],[1]!tblSchedule[GameNum],0)),"")</f>
        <v>3</v>
      </c>
      <c r="E2318" s="6">
        <f>IFERROR(INDEX([1]!tblSchedule[Rnd Sch],MATCH(tblTeamSch[[#This Row],[Game Num]],[1]!tblSchedule[GameNum],0)),"")</f>
        <v>3</v>
      </c>
      <c r="F2318" s="6" t="str">
        <f>IFERROR(INDEX([1]!tblSchedule[DLC],MATCH(tblTeamSch[[#This Row],[Game Num]],[1]!tblSchedule[GameNum],0)),"")</f>
        <v>8G2</v>
      </c>
      <c r="G2318" s="7" t="str">
        <f>IFERROR(INDEX([1]!tblSchedule[Facility],MATCH(tblTeamSch[[#This Row],[Game Num]],[1]!tblSchedule[GameNum],0)),"")</f>
        <v>Mary Queen of Peace</v>
      </c>
      <c r="H2318" s="8">
        <f>IFERROR(INDEX([1]!tblSchedule[Game Date],MATCH(tblTeamSch[[#This Row],[Game Num]],[1]!tblSchedule[GameNum],0)),"")</f>
        <v>46025</v>
      </c>
      <c r="I2318" s="9">
        <f>IFERROR(INDEX([1]!tblSchedule[Game Time],MATCH(tblTeamSch[[#This Row],[Game Num]],[1]!tblSchedule[GameNum],0)),"")</f>
        <v>0.375</v>
      </c>
      <c r="J2318" s="10" t="str">
        <f>IFERROR(INDEX([1]!tblTeams[Organization],MATCH(tblTeamSch[[#This Row],[Team]],[1]!tblTeams[Team],0)),"")</f>
        <v>St. Raphael</v>
      </c>
      <c r="K2318" s="10" t="str">
        <f>IFERROR(INDEX([1]!tblOrg[Abbr],MATCH(tblTeamSch[[#This Row],[Org]],[1]!tblOrg[Organization],0)),"")</f>
        <v>Raph</v>
      </c>
      <c r="L2318" s="10" t="str">
        <f>IFERROR(INDEX(IF(tblTeamSch[[#This Row],[1vs2]]=1,[1]!tblSchedule[Team 1 Name],[1]!tblSchedule[Team 2 Name]),MATCH(tblTeamSch[[#This Row],[Game Num]],[1]!tblSchedule[GameNum],0)),"")</f>
        <v>St. Raphael BB 8G #2</v>
      </c>
      <c r="M2318" s="10" t="str">
        <f>IFERROR(INDEX(IF(tblTeamSch[[#This Row],[1vs2]]=1,[1]!tblSchedule[Team 2 Name],[1]!tblSchedule[Team 1 Name]),MATCH(tblTeamSch[[#This Row],[Game Num]],[1]!tblSchedule[GameNum],0)),"")</f>
        <v>OLOL 7/8 GB #2</v>
      </c>
      <c r="N2318" s="6"/>
      <c r="O2318" s="6"/>
      <c r="P2318" s="6"/>
      <c r="Q2318" s="6">
        <f>INDEX([1]!tblSchedule[Home Game],MATCH(tblTeamSch[[#This Row],[Game Num]],[1]!tblSchedule[GameNum],0))</f>
        <v>0</v>
      </c>
      <c r="R2318" s="7" t="e">
        <f>IF(COUNTIFS(tblTeamSch[Team],tblTeamSch[[#This Row],[Team]],#REF!,1)&gt;1,"Y","")</f>
        <v>#REF!</v>
      </c>
      <c r="S2318" s="6">
        <f>INDEX([1]!tblLoc[Score],MATCH(INDEX([1]!tblOrg[Loc],MATCH(tblTeamSch[[#This Row],[Org]],[1]!tblOrg[Organization],0)),[1]!tblLoc[Loc],0))</f>
        <v>0</v>
      </c>
      <c r="T2318" s="6" t="e">
        <f>INDEX([1]!tblLoc[Score],MATCH(INDEX([1]!tblOrg[Loc],MATCH(#REF!,[1]!tblOrg[Abbr],0)),[1]!tblLoc[Loc],0))</f>
        <v>#REF!</v>
      </c>
      <c r="U2318" s="6">
        <f>IFERROR(INDEX([1]!tblLoc[Score],MATCH(INDEX([1]!tblOrg[Loc],MATCH(INDEX(FacList,MATCH(tblTeamSch[[#This Row],[Facility]],INDEX(FacList,,1),0),3),[1]!tblOrg[Org Num],0)),[1]!tblLoc[Loc],0)),"")</f>
        <v>10</v>
      </c>
      <c r="V2318" s="6">
        <f>IF(OR(tblTeamSch[[#This Row],[Court]]="",tblTeamSch[[#This Row],[Home]]&gt;0),0,IF(tblTeamSch[[#This Row],[Court]]&lt;10,0,IF(tblTeamSch[[#This Row],[Home Court]]=10,0,10)))</f>
        <v>10</v>
      </c>
      <c r="W2318" s="6" t="e">
        <f>COUNTIFS(tblTeamSch[Travel Score for Game],10,tblTeamSch[Home],0,#REF!,#REF!)</f>
        <v>#REF!</v>
      </c>
      <c r="X2318" s="6" t="str">
        <f>IFERROR(INDEX(tblTeamSch[Overall Travel Score],MATCH(tblTeamSch[[#This Row],[Opponent]],tblTeamSch[Team],0)),"")</f>
        <v/>
      </c>
      <c r="Y2318" s="6" cm="1">
        <f t="array" ref="Y2318">IF(Y2317="Num",1,IF(Y2317="","",IF(Y2317+1&gt;TotalNumRegGames*2,"",Y2317+1)))</f>
        <v>2317</v>
      </c>
    </row>
    <row r="2319" spans="1:25" ht="13.35" customHeight="1" x14ac:dyDescent="0.3">
      <c r="A2319" s="6" cm="1">
        <f t="array" ref="A2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836</v>
      </c>
      <c r="B2319" s="6" cm="1">
        <f t="array" ref="B231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19" s="6">
        <f>IFERROR(INDEX([1]!tblSchedule[Week Game Scheduled],MATCH(tblTeamSch[[#This Row],[Game Num]],[1]!tblSchedule[GameNum],0)),"")</f>
        <v>6</v>
      </c>
      <c r="D2319" s="6">
        <f>IFERROR(INDEX([1]!tblSchedule[Round],MATCH(tblTeamSch[[#This Row],[Game Num]],[1]!tblSchedule[GameNum],0)),"")</f>
        <v>4</v>
      </c>
      <c r="E2319" s="6">
        <f>IFERROR(INDEX([1]!tblSchedule[Rnd Sch],MATCH(tblTeamSch[[#This Row],[Game Num]],[1]!tblSchedule[GameNum],0)),"")</f>
        <v>4</v>
      </c>
      <c r="F2319" s="6" t="str">
        <f>IFERROR(INDEX([1]!tblSchedule[DLC],MATCH(tblTeamSch[[#This Row],[Game Num]],[1]!tblSchedule[GameNum],0)),"")</f>
        <v>8G2</v>
      </c>
      <c r="G2319" s="7" t="str">
        <f>IFERROR(INDEX([1]!tblSchedule[Facility],MATCH(tblTeamSch[[#This Row],[Game Num]],[1]!tblSchedule[GameNum],0)),"")</f>
        <v>ST. RAPHAEL GYMNASIUM</v>
      </c>
      <c r="H2319" s="8">
        <f>IFERROR(INDEX([1]!tblSchedule[Game Date],MATCH(tblTeamSch[[#This Row],[Game Num]],[1]!tblSchedule[GameNum],0)),"")</f>
        <v>46032</v>
      </c>
      <c r="I2319" s="9">
        <f>IFERROR(INDEX([1]!tblSchedule[Game Time],MATCH(tblTeamSch[[#This Row],[Game Num]],[1]!tblSchedule[GameNum],0)),"")</f>
        <v>0.375</v>
      </c>
      <c r="J2319" s="10" t="str">
        <f>IFERROR(INDEX([1]!tblTeams[Organization],MATCH(tblTeamSch[[#This Row],[Team]],[1]!tblTeams[Team],0)),"")</f>
        <v>St. Raphael</v>
      </c>
      <c r="K2319" s="10" t="str">
        <f>IFERROR(INDEX([1]!tblOrg[Abbr],MATCH(tblTeamSch[[#This Row],[Org]],[1]!tblOrg[Organization],0)),"")</f>
        <v>Raph</v>
      </c>
      <c r="L2319" s="10" t="str">
        <f>IFERROR(INDEX(IF(tblTeamSch[[#This Row],[1vs2]]=1,[1]!tblSchedule[Team 1 Name],[1]!tblSchedule[Team 2 Name]),MATCH(tblTeamSch[[#This Row],[Game Num]],[1]!tblSchedule[GameNum],0)),"")</f>
        <v>St. Raphael BB 8G #2</v>
      </c>
      <c r="M2319" s="10" t="str">
        <f>IFERROR(INDEX(IF(tblTeamSch[[#This Row],[1vs2]]=1,[1]!tblSchedule[Team 2 Name],[1]!tblSchedule[Team 1 Name]),MATCH(tblTeamSch[[#This Row],[Game Num]],[1]!tblSchedule[GameNum],0)),"")</f>
        <v>Notre Dame Academy BB 7/8 Girls #2</v>
      </c>
      <c r="N2319" s="6"/>
      <c r="O2319" s="6"/>
      <c r="P2319" s="6"/>
      <c r="Q2319" s="6">
        <f>INDEX([1]!tblSchedule[Home Game],MATCH(tblTeamSch[[#This Row],[Game Num]],[1]!tblSchedule[GameNum],0))</f>
        <v>1</v>
      </c>
      <c r="R2319" s="7" t="e">
        <f>IF(COUNTIFS(tblTeamSch[Team],tblTeamSch[[#This Row],[Team]],#REF!,1)&gt;1,"Y","")</f>
        <v>#REF!</v>
      </c>
      <c r="S2319" s="6">
        <f>INDEX([1]!tblLoc[Score],MATCH(INDEX([1]!tblOrg[Loc],MATCH(tblTeamSch[[#This Row],[Org]],[1]!tblOrg[Organization],0)),[1]!tblLoc[Loc],0))</f>
        <v>0</v>
      </c>
      <c r="T2319" s="6" t="e">
        <f>INDEX([1]!tblLoc[Score],MATCH(INDEX([1]!tblOrg[Loc],MATCH(#REF!,[1]!tblOrg[Abbr],0)),[1]!tblLoc[Loc],0))</f>
        <v>#REF!</v>
      </c>
      <c r="U2319" s="6">
        <f>IFERROR(INDEX([1]!tblLoc[Score],MATCH(INDEX([1]!tblOrg[Loc],MATCH(INDEX(FacList,MATCH(tblTeamSch[[#This Row],[Facility]],INDEX(FacList,,1),0),3),[1]!tblOrg[Org Num],0)),[1]!tblLoc[Loc],0)),"")</f>
        <v>0</v>
      </c>
      <c r="V2319" s="6">
        <f>IF(OR(tblTeamSch[[#This Row],[Court]]="",tblTeamSch[[#This Row],[Home]]&gt;0),0,IF(tblTeamSch[[#This Row],[Court]]&lt;10,0,IF(tblTeamSch[[#This Row],[Home Court]]=10,0,10)))</f>
        <v>0</v>
      </c>
      <c r="W2319" s="6" t="e">
        <f>COUNTIFS(tblTeamSch[Travel Score for Game],10,tblTeamSch[Home],0,#REF!,#REF!)</f>
        <v>#REF!</v>
      </c>
      <c r="X2319" s="6" t="str">
        <f>IFERROR(INDEX(tblTeamSch[Overall Travel Score],MATCH(tblTeamSch[[#This Row],[Opponent]],tblTeamSch[Team],0)),"")</f>
        <v/>
      </c>
      <c r="Y2319" s="6" cm="1">
        <f t="array" ref="Y2319">IF(Y2318="Num",1,IF(Y2318="","",IF(Y2318+1&gt;TotalNumRegGames*2,"",Y2318+1)))</f>
        <v>2318</v>
      </c>
    </row>
    <row r="2320" spans="1:25" ht="13.35" customHeight="1" x14ac:dyDescent="0.3">
      <c r="A2320" s="6" cm="1">
        <f t="array" ref="A2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840</v>
      </c>
      <c r="B2320" s="6" cm="1">
        <f t="array" ref="B232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0" s="6">
        <f>IFERROR(INDEX([1]!tblSchedule[Week Game Scheduled],MATCH(tblTeamSch[[#This Row],[Game Num]],[1]!tblSchedule[GameNum],0)),"")</f>
        <v>7</v>
      </c>
      <c r="D2320" s="6">
        <f>IFERROR(INDEX([1]!tblSchedule[Round],MATCH(tblTeamSch[[#This Row],[Game Num]],[1]!tblSchedule[GameNum],0)),"")</f>
        <v>5</v>
      </c>
      <c r="E2320" s="6">
        <f>IFERROR(INDEX([1]!tblSchedule[Rnd Sch],MATCH(tblTeamSch[[#This Row],[Game Num]],[1]!tblSchedule[GameNum],0)),"")</f>
        <v>5</v>
      </c>
      <c r="F2320" s="6" t="str">
        <f>IFERROR(INDEX([1]!tblSchedule[DLC],MATCH(tblTeamSch[[#This Row],[Game Num]],[1]!tblSchedule[GameNum],0)),"")</f>
        <v>8G2</v>
      </c>
      <c r="G2320" s="7" t="str">
        <f>IFERROR(INDEX([1]!tblSchedule[Facility],MATCH(tblTeamSch[[#This Row],[Game Num]],[1]!tblSchedule[GameNum],0)),"")</f>
        <v>St. Martha Gym (Bethany Center)</v>
      </c>
      <c r="H2320" s="8">
        <f>IFERROR(INDEX([1]!tblSchedule[Game Date],MATCH(tblTeamSch[[#This Row],[Game Num]],[1]!tblSchedule[GameNum],0)),"")</f>
        <v>46039</v>
      </c>
      <c r="I2320" s="9">
        <f>IFERROR(INDEX([1]!tblSchedule[Game Time],MATCH(tblTeamSch[[#This Row],[Game Num]],[1]!tblSchedule[GameNum],0)),"")</f>
        <v>0.375</v>
      </c>
      <c r="J2320" s="10" t="str">
        <f>IFERROR(INDEX([1]!tblTeams[Organization],MATCH(tblTeamSch[[#This Row],[Team]],[1]!tblTeams[Team],0)),"")</f>
        <v>St. Raphael</v>
      </c>
      <c r="K2320" s="10" t="str">
        <f>IFERROR(INDEX([1]!tblOrg[Abbr],MATCH(tblTeamSch[[#This Row],[Org]],[1]!tblOrg[Organization],0)),"")</f>
        <v>Raph</v>
      </c>
      <c r="L2320" s="10" t="str">
        <f>IFERROR(INDEX(IF(tblTeamSch[[#This Row],[1vs2]]=1,[1]!tblSchedule[Team 1 Name],[1]!tblSchedule[Team 2 Name]),MATCH(tblTeamSch[[#This Row],[Game Num]],[1]!tblSchedule[GameNum],0)),"")</f>
        <v>St. Raphael BB 8G #2</v>
      </c>
      <c r="M2320" s="10" t="str">
        <f>IFERROR(INDEX(IF(tblTeamSch[[#This Row],[1vs2]]=1,[1]!tblSchedule[Team 2 Name],[1]!tblSchedule[Team 1 Name]),MATCH(tblTeamSch[[#This Row],[Game Num]],[1]!tblSchedule[GameNum],0)),"")</f>
        <v>St Martha Basketball 8G#2</v>
      </c>
      <c r="N2320" s="6"/>
      <c r="O2320" s="6"/>
      <c r="P2320" s="6"/>
      <c r="Q2320" s="6">
        <f>INDEX([1]!tblSchedule[Home Game],MATCH(tblTeamSch[[#This Row],[Game Num]],[1]!tblSchedule[GameNum],0))</f>
        <v>1</v>
      </c>
      <c r="R2320" s="7" t="e">
        <f>IF(COUNTIFS(tblTeamSch[Team],tblTeamSch[[#This Row],[Team]],#REF!,1)&gt;1,"Y","")</f>
        <v>#REF!</v>
      </c>
      <c r="S2320" s="6">
        <f>INDEX([1]!tblLoc[Score],MATCH(INDEX([1]!tblOrg[Loc],MATCH(tblTeamSch[[#This Row],[Org]],[1]!tblOrg[Organization],0)),[1]!tblLoc[Loc],0))</f>
        <v>0</v>
      </c>
      <c r="T2320" s="6" t="e">
        <f>INDEX([1]!tblLoc[Score],MATCH(INDEX([1]!tblOrg[Loc],MATCH(#REF!,[1]!tblOrg[Abbr],0)),[1]!tblLoc[Loc],0))</f>
        <v>#REF!</v>
      </c>
      <c r="U2320" s="6">
        <f>IFERROR(INDEX([1]!tblLoc[Score],MATCH(INDEX([1]!tblOrg[Loc],MATCH(INDEX(FacList,MATCH(tblTeamSch[[#This Row],[Facility]],INDEX(FacList,,1),0),3),[1]!tblOrg[Org Num],0)),[1]!tblLoc[Loc],0)),"")</f>
        <v>0</v>
      </c>
      <c r="V2320" s="6">
        <f>IF(OR(tblTeamSch[[#This Row],[Court]]="",tblTeamSch[[#This Row],[Home]]&gt;0),0,IF(tblTeamSch[[#This Row],[Court]]&lt;10,0,IF(tblTeamSch[[#This Row],[Home Court]]=10,0,10)))</f>
        <v>0</v>
      </c>
      <c r="W2320" s="6" t="e">
        <f>COUNTIFS(tblTeamSch[Travel Score for Game],10,tblTeamSch[Home],0,#REF!,#REF!)</f>
        <v>#REF!</v>
      </c>
      <c r="X2320" s="6" t="str">
        <f>IFERROR(INDEX(tblTeamSch[Overall Travel Score],MATCH(tblTeamSch[[#This Row],[Opponent]],tblTeamSch[Team],0)),"")</f>
        <v/>
      </c>
      <c r="Y2320" s="6" cm="1">
        <f t="array" ref="Y2320">IF(Y2319="Num",1,IF(Y2319="","",IF(Y2319+1&gt;TotalNumRegGames*2,"",Y2319+1)))</f>
        <v>2319</v>
      </c>
    </row>
    <row r="2321" spans="1:25" ht="13.35" customHeight="1" x14ac:dyDescent="0.3">
      <c r="A2321" s="6" cm="1">
        <f t="array" ref="A2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844</v>
      </c>
      <c r="B2321" s="6" cm="1">
        <f t="array" ref="B232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1" s="6">
        <f>IFERROR(INDEX([1]!tblSchedule[Week Game Scheduled],MATCH(tblTeamSch[[#This Row],[Game Num]],[1]!tblSchedule[GameNum],0)),"")</f>
        <v>8</v>
      </c>
      <c r="D2321" s="6">
        <f>IFERROR(INDEX([1]!tblSchedule[Round],MATCH(tblTeamSch[[#This Row],[Game Num]],[1]!tblSchedule[GameNum],0)),"")</f>
        <v>6</v>
      </c>
      <c r="E2321" s="6">
        <f>IFERROR(INDEX([1]!tblSchedule[Rnd Sch],MATCH(tblTeamSch[[#This Row],[Game Num]],[1]!tblSchedule[GameNum],0)),"")</f>
        <v>6</v>
      </c>
      <c r="F2321" s="6" t="str">
        <f>IFERROR(INDEX([1]!tblSchedule[DLC],MATCH(tblTeamSch[[#This Row],[Game Num]],[1]!tblSchedule[GameNum],0)),"")</f>
        <v>8G2</v>
      </c>
      <c r="G2321" s="7" t="str">
        <f>IFERROR(INDEX([1]!tblSchedule[Facility],MATCH(tblTeamSch[[#This Row],[Game Num]],[1]!tblSchedule[GameNum],0)),"")</f>
        <v>St. Stephen Martyr Gym</v>
      </c>
      <c r="H2321" s="8">
        <f>IFERROR(INDEX([1]!tblSchedule[Game Date],MATCH(tblTeamSch[[#This Row],[Game Num]],[1]!tblSchedule[GameNum],0)),"")</f>
        <v>46046</v>
      </c>
      <c r="I2321" s="9">
        <f>IFERROR(INDEX([1]!tblSchedule[Game Time],MATCH(tblTeamSch[[#This Row],[Game Num]],[1]!tblSchedule[GameNum],0)),"")</f>
        <v>0.375</v>
      </c>
      <c r="J2321" s="10" t="str">
        <f>IFERROR(INDEX([1]!tblTeams[Organization],MATCH(tblTeamSch[[#This Row],[Team]],[1]!tblTeams[Team],0)),"")</f>
        <v>St. Raphael</v>
      </c>
      <c r="K2321" s="10" t="str">
        <f>IFERROR(INDEX([1]!tblOrg[Abbr],MATCH(tblTeamSch[[#This Row],[Org]],[1]!tblOrg[Organization],0)),"")</f>
        <v>Raph</v>
      </c>
      <c r="L2321" s="10" t="str">
        <f>IFERROR(INDEX(IF(tblTeamSch[[#This Row],[1vs2]]=1,[1]!tblSchedule[Team 1 Name],[1]!tblSchedule[Team 2 Name]),MATCH(tblTeamSch[[#This Row],[Game Num]],[1]!tblSchedule[GameNum],0)),"")</f>
        <v>St. Raphael BB 8G #2</v>
      </c>
      <c r="M2321" s="10" t="str">
        <f>IFERROR(INDEX(IF(tblTeamSch[[#This Row],[1vs2]]=1,[1]!tblSchedule[Team 2 Name],[1]!tblSchedule[Team 1 Name]),MATCH(tblTeamSch[[#This Row],[Game Num]],[1]!tblSchedule[GameNum],0)),"")</f>
        <v>St. Margaret Mary BB 8G#2 Red</v>
      </c>
      <c r="N2321" s="6"/>
      <c r="O2321" s="6"/>
      <c r="P2321" s="6"/>
      <c r="Q2321" s="6">
        <f>INDEX([1]!tblSchedule[Home Game],MATCH(tblTeamSch[[#This Row],[Game Num]],[1]!tblSchedule[GameNum],0))</f>
        <v>0</v>
      </c>
      <c r="R2321" s="7" t="e">
        <f>IF(COUNTIFS(tblTeamSch[Team],tblTeamSch[[#This Row],[Team]],#REF!,1)&gt;1,"Y","")</f>
        <v>#REF!</v>
      </c>
      <c r="S2321" s="6">
        <f>INDEX([1]!tblLoc[Score],MATCH(INDEX([1]!tblOrg[Loc],MATCH(tblTeamSch[[#This Row],[Org]],[1]!tblOrg[Organization],0)),[1]!tblLoc[Loc],0))</f>
        <v>0</v>
      </c>
      <c r="T2321" s="6" t="e">
        <f>INDEX([1]!tblLoc[Score],MATCH(INDEX([1]!tblOrg[Loc],MATCH(#REF!,[1]!tblOrg[Abbr],0)),[1]!tblLoc[Loc],0))</f>
        <v>#REF!</v>
      </c>
      <c r="U2321" s="6">
        <f>IFERROR(INDEX([1]!tblLoc[Score],MATCH(INDEX([1]!tblOrg[Loc],MATCH(INDEX(FacList,MATCH(tblTeamSch[[#This Row],[Facility]],INDEX(FacList,,1),0),3),[1]!tblOrg[Org Num],0)),[1]!tblLoc[Loc],0)),"")</f>
        <v>0</v>
      </c>
      <c r="V2321" s="6">
        <f>IF(OR(tblTeamSch[[#This Row],[Court]]="",tblTeamSch[[#This Row],[Home]]&gt;0),0,IF(tblTeamSch[[#This Row],[Court]]&lt;10,0,IF(tblTeamSch[[#This Row],[Home Court]]=10,0,10)))</f>
        <v>0</v>
      </c>
      <c r="W2321" s="6" t="e">
        <f>COUNTIFS(tblTeamSch[Travel Score for Game],10,tblTeamSch[Home],0,#REF!,#REF!)</f>
        <v>#REF!</v>
      </c>
      <c r="X2321" s="6" t="str">
        <f>IFERROR(INDEX(tblTeamSch[Overall Travel Score],MATCH(tblTeamSch[[#This Row],[Opponent]],tblTeamSch[Team],0)),"")</f>
        <v/>
      </c>
      <c r="Y2321" s="6" cm="1">
        <f t="array" ref="Y2321">IF(Y2320="Num",1,IF(Y2320="","",IF(Y2320+1&gt;TotalNumRegGames*2,"",Y2320+1)))</f>
        <v>2320</v>
      </c>
    </row>
    <row r="2322" spans="1:25" ht="13.35" customHeight="1" x14ac:dyDescent="0.3">
      <c r="A2322" s="6" cm="1">
        <f t="array" ref="A2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852</v>
      </c>
      <c r="B2322" s="6" cm="1">
        <f t="array" ref="B232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2" s="6">
        <f>IFERROR(INDEX([1]!tblSchedule[Week Game Scheduled],MATCH(tblTeamSch[[#This Row],[Game Num]],[1]!tblSchedule[GameNum],0)),"")</f>
        <v>9</v>
      </c>
      <c r="D2322" s="6">
        <f>IFERROR(INDEX([1]!tblSchedule[Round],MATCH(tblTeamSch[[#This Row],[Game Num]],[1]!tblSchedule[GameNum],0)),"")</f>
        <v>7</v>
      </c>
      <c r="E2322" s="6">
        <f>IFERROR(INDEX([1]!tblSchedule[Rnd Sch],MATCH(tblTeamSch[[#This Row],[Game Num]],[1]!tblSchedule[GameNum],0)),"")</f>
        <v>7</v>
      </c>
      <c r="F2322" s="6" t="str">
        <f>IFERROR(INDEX([1]!tblSchedule[DLC],MATCH(tblTeamSch[[#This Row],[Game Num]],[1]!tblSchedule[GameNum],0)),"")</f>
        <v>8G2</v>
      </c>
      <c r="G2322" s="7" t="str">
        <f>IFERROR(INDEX([1]!tblSchedule[Facility],MATCH(tblTeamSch[[#This Row],[Game Num]],[1]!tblSchedule[GameNum],0)),"")</f>
        <v>Ascension Gym</v>
      </c>
      <c r="H2322" s="8">
        <f>IFERROR(INDEX([1]!tblSchedule[Game Date],MATCH(tblTeamSch[[#This Row],[Game Num]],[1]!tblSchedule[GameNum],0)),"")</f>
        <v>46053</v>
      </c>
      <c r="I2322" s="9">
        <f>IFERROR(INDEX([1]!tblSchedule[Game Time],MATCH(tblTeamSch[[#This Row],[Game Num]],[1]!tblSchedule[GameNum],0)),"")</f>
        <v>0.41666666666666669</v>
      </c>
      <c r="J2322" s="10" t="str">
        <f>IFERROR(INDEX([1]!tblTeams[Organization],MATCH(tblTeamSch[[#This Row],[Team]],[1]!tblTeams[Team],0)),"")</f>
        <v>St. Raphael</v>
      </c>
      <c r="K2322" s="10" t="str">
        <f>IFERROR(INDEX([1]!tblOrg[Abbr],MATCH(tblTeamSch[[#This Row],[Org]],[1]!tblOrg[Organization],0)),"")</f>
        <v>Raph</v>
      </c>
      <c r="L2322" s="10" t="str">
        <f>IFERROR(INDEX(IF(tblTeamSch[[#This Row],[1vs2]]=1,[1]!tblSchedule[Team 1 Name],[1]!tblSchedule[Team 2 Name]),MATCH(tblTeamSch[[#This Row],[Game Num]],[1]!tblSchedule[GameNum],0)),"")</f>
        <v>St. Raphael BB 8G #2</v>
      </c>
      <c r="M2322" s="10" t="str">
        <f>IFERROR(INDEX(IF(tblTeamSch[[#This Row],[1vs2]]=1,[1]!tblSchedule[Team 2 Name],[1]!tblSchedule[Team 1 Name]),MATCH(tblTeamSch[[#This Row],[Game Num]],[1]!tblSchedule[GameNum],0)),"")</f>
        <v>Ascension BB 8G#2</v>
      </c>
      <c r="N2322" s="6"/>
      <c r="O2322" s="6"/>
      <c r="P2322" s="6"/>
      <c r="Q2322" s="6">
        <f>INDEX([1]!tblSchedule[Home Game],MATCH(tblTeamSch[[#This Row],[Game Num]],[1]!tblSchedule[GameNum],0))</f>
        <v>1</v>
      </c>
      <c r="R2322" s="7" t="e">
        <f>IF(COUNTIFS(tblTeamSch[Team],tblTeamSch[[#This Row],[Team]],#REF!,1)&gt;1,"Y","")</f>
        <v>#REF!</v>
      </c>
      <c r="S2322" s="6">
        <f>INDEX([1]!tblLoc[Score],MATCH(INDEX([1]!tblOrg[Loc],MATCH(tblTeamSch[[#This Row],[Org]],[1]!tblOrg[Organization],0)),[1]!tblLoc[Loc],0))</f>
        <v>0</v>
      </c>
      <c r="T2322" s="6" t="e">
        <f>INDEX([1]!tblLoc[Score],MATCH(INDEX([1]!tblOrg[Loc],MATCH(#REF!,[1]!tblOrg[Abbr],0)),[1]!tblLoc[Loc],0))</f>
        <v>#REF!</v>
      </c>
      <c r="U2322" s="6">
        <f>IFERROR(INDEX([1]!tblLoc[Score],MATCH(INDEX([1]!tblOrg[Loc],MATCH(INDEX(FacList,MATCH(tblTeamSch[[#This Row],[Facility]],INDEX(FacList,,1),0),3),[1]!tblOrg[Org Num],0)),[1]!tblLoc[Loc],0)),"")</f>
        <v>0</v>
      </c>
      <c r="V2322" s="6">
        <f>IF(OR(tblTeamSch[[#This Row],[Court]]="",tblTeamSch[[#This Row],[Home]]&gt;0),0,IF(tblTeamSch[[#This Row],[Court]]&lt;10,0,IF(tblTeamSch[[#This Row],[Home Court]]=10,0,10)))</f>
        <v>0</v>
      </c>
      <c r="W2322" s="6" t="e">
        <f>COUNTIFS(tblTeamSch[Travel Score for Game],10,tblTeamSch[Home],0,#REF!,#REF!)</f>
        <v>#REF!</v>
      </c>
      <c r="X2322" s="6" t="str">
        <f>IFERROR(INDEX(tblTeamSch[Overall Travel Score],MATCH(tblTeamSch[[#This Row],[Opponent]],tblTeamSch[Team],0)),"")</f>
        <v/>
      </c>
      <c r="Y2322" s="6" cm="1">
        <f t="array" ref="Y2322">IF(Y2321="Num",1,IF(Y2321="","",IF(Y2321+1&gt;TotalNumRegGames*2,"",Y2321+1)))</f>
        <v>2321</v>
      </c>
    </row>
    <row r="2323" spans="1:25" ht="13.35" customHeight="1" x14ac:dyDescent="0.3">
      <c r="A2323" s="6" cm="1">
        <f t="array" ref="A2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497</v>
      </c>
      <c r="B2323" s="6" cm="1">
        <f t="array" ref="B232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3" s="6">
        <f>IFERROR(INDEX([1]!tblSchedule[Week Game Scheduled],MATCH(tblTeamSch[[#This Row],[Game Num]],[1]!tblSchedule[GameNum],0)),"")</f>
        <v>49</v>
      </c>
      <c r="D2323" s="6">
        <f>IFERROR(INDEX([1]!tblSchedule[Round],MATCH(tblTeamSch[[#This Row],[Game Num]],[1]!tblSchedule[GameNum],0)),"")</f>
        <v>1</v>
      </c>
      <c r="E2323" s="6">
        <f>IFERROR(INDEX([1]!tblSchedule[Rnd Sch],MATCH(tblTeamSch[[#This Row],[Game Num]],[1]!tblSchedule[GameNum],0)),"")</f>
        <v>1</v>
      </c>
      <c r="F2323" s="6" t="str">
        <f>IFERROR(INDEX([1]!tblSchedule[DLC],MATCH(tblTeamSch[[#This Row],[Game Num]],[1]!tblSchedule[GameNum],0)),"")</f>
        <v>4B1A</v>
      </c>
      <c r="G2323" s="7" t="str">
        <f>IFERROR(INDEX([1]!tblSchedule[Facility],MATCH(tblTeamSch[[#This Row],[Game Num]],[1]!tblSchedule[GameNum],0)),"")</f>
        <v>St. Rita Gym</v>
      </c>
      <c r="H2323" s="8">
        <f>IFERROR(INDEX([1]!tblSchedule[Game Date],MATCH(tblTeamSch[[#This Row],[Game Num]],[1]!tblSchedule[GameNum],0)),"")</f>
        <v>45997</v>
      </c>
      <c r="I2323" s="9">
        <f>IFERROR(INDEX([1]!tblSchedule[Game Time],MATCH(tblTeamSch[[#This Row],[Game Num]],[1]!tblSchedule[GameNum],0)),"")</f>
        <v>0.54166666666666663</v>
      </c>
      <c r="J2323" s="10" t="str">
        <f>IFERROR(INDEX([1]!tblTeams[Organization],MATCH(tblTeamSch[[#This Row],[Team]],[1]!tblTeams[Team],0)),"")</f>
        <v>St. Rita</v>
      </c>
      <c r="K2323" s="10" t="str">
        <f>IFERROR(INDEX([1]!tblOrg[Abbr],MATCH(tblTeamSch[[#This Row],[Org]],[1]!tblOrg[Organization],0)),"")</f>
        <v>Rita</v>
      </c>
      <c r="L2323" s="10" t="str">
        <f>IFERROR(INDEX(IF(tblTeamSch[[#This Row],[1vs2]]=1,[1]!tblSchedule[Team 1 Name],[1]!tblSchedule[Team 2 Name]),MATCH(tblTeamSch[[#This Row],[Game Num]],[1]!tblSchedule[GameNum],0)),"")</f>
        <v>St. Rita 3/4#1</v>
      </c>
      <c r="M2323" s="10" t="str">
        <f>IFERROR(INDEX(IF(tblTeamSch[[#This Row],[1vs2]]=1,[1]!tblSchedule[Team 2 Name],[1]!tblSchedule[Team 1 Name]),MATCH(tblTeamSch[[#This Row],[Game Num]],[1]!tblSchedule[GameNum],0)),"")</f>
        <v>St. Athanasius BB 4B#1</v>
      </c>
      <c r="N2323" s="6"/>
      <c r="O2323" s="6"/>
      <c r="P2323" s="6"/>
      <c r="Q2323" s="6">
        <f>INDEX([1]!tblSchedule[Home Game],MATCH(tblTeamSch[[#This Row],[Game Num]],[1]!tblSchedule[GameNum],0))</f>
        <v>1</v>
      </c>
      <c r="R2323" s="7" t="e">
        <f>IF(COUNTIFS(tblTeamSch[Team],tblTeamSch[[#This Row],[Team]],#REF!,1)&gt;1,"Y","")</f>
        <v>#REF!</v>
      </c>
      <c r="S2323" s="6">
        <f>INDEX([1]!tblLoc[Score],MATCH(INDEX([1]!tblOrg[Loc],MATCH(tblTeamSch[[#This Row],[Org]],[1]!tblOrg[Organization],0)),[1]!tblLoc[Loc],0))</f>
        <v>7</v>
      </c>
      <c r="T2323" s="6" t="e">
        <f>INDEX([1]!tblLoc[Score],MATCH(INDEX([1]!tblOrg[Loc],MATCH(#REF!,[1]!tblOrg[Abbr],0)),[1]!tblLoc[Loc],0))</f>
        <v>#REF!</v>
      </c>
      <c r="U2323" s="6">
        <f>IFERROR(INDEX([1]!tblLoc[Score],MATCH(INDEX([1]!tblOrg[Loc],MATCH(INDEX(FacList,MATCH(tblTeamSch[[#This Row],[Facility]],INDEX(FacList,,1),0),3),[1]!tblOrg[Org Num],0)),[1]!tblLoc[Loc],0)),"")</f>
        <v>7</v>
      </c>
      <c r="V2323" s="6">
        <f>IF(OR(tblTeamSch[[#This Row],[Court]]="",tblTeamSch[[#This Row],[Home]]&gt;0),0,IF(tblTeamSch[[#This Row],[Court]]&lt;10,0,IF(tblTeamSch[[#This Row],[Home Court]]=10,0,10)))</f>
        <v>0</v>
      </c>
      <c r="W2323" s="6" t="e">
        <f>COUNTIFS(tblTeamSch[Travel Score for Game],10,tblTeamSch[Home],0,#REF!,#REF!)</f>
        <v>#REF!</v>
      </c>
      <c r="X2323" s="6" t="str">
        <f>IFERROR(INDEX(tblTeamSch[Overall Travel Score],MATCH(tblTeamSch[[#This Row],[Opponent]],tblTeamSch[Team],0)),"")</f>
        <v/>
      </c>
      <c r="Y2323" s="6" cm="1">
        <f t="array" ref="Y2323">IF(Y2322="Num",1,IF(Y2322="","",IF(Y2322+1&gt;TotalNumRegGames*2,"",Y2322+1)))</f>
        <v>2322</v>
      </c>
    </row>
    <row r="2324" spans="1:25" ht="13.35" customHeight="1" x14ac:dyDescent="0.3">
      <c r="A2324" s="6" cm="1">
        <f t="array" ref="A2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502</v>
      </c>
      <c r="B2324" s="6" cm="1">
        <f t="array" ref="B232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4" s="6">
        <f>IFERROR(INDEX([1]!tblSchedule[Week Game Scheduled],MATCH(tblTeamSch[[#This Row],[Game Num]],[1]!tblSchedule[GameNum],0)),"")</f>
        <v>50</v>
      </c>
      <c r="D2324" s="6">
        <f>IFERROR(INDEX([1]!tblSchedule[Round],MATCH(tblTeamSch[[#This Row],[Game Num]],[1]!tblSchedule[GameNum],0)),"")</f>
        <v>2</v>
      </c>
      <c r="E2324" s="6">
        <f>IFERROR(INDEX([1]!tblSchedule[Rnd Sch],MATCH(tblTeamSch[[#This Row],[Game Num]],[1]!tblSchedule[GameNum],0)),"")</f>
        <v>2</v>
      </c>
      <c r="F2324" s="6" t="str">
        <f>IFERROR(INDEX([1]!tblSchedule[DLC],MATCH(tblTeamSch[[#This Row],[Game Num]],[1]!tblSchedule[GameNum],0)),"")</f>
        <v>4B1A</v>
      </c>
      <c r="G2324" s="7" t="str">
        <f>IFERROR(INDEX([1]!tblSchedule[Facility],MATCH(tblTeamSch[[#This Row],[Game Num]],[1]!tblSchedule[GameNum],0)),"")</f>
        <v>St. Rita Gym</v>
      </c>
      <c r="H2324" s="8">
        <f>IFERROR(INDEX([1]!tblSchedule[Game Date],MATCH(tblTeamSch[[#This Row],[Game Num]],[1]!tblSchedule[GameNum],0)),"")</f>
        <v>46004</v>
      </c>
      <c r="I2324" s="9">
        <f>IFERROR(INDEX([1]!tblSchedule[Game Time],MATCH(tblTeamSch[[#This Row],[Game Num]],[1]!tblSchedule[GameNum],0)),"")</f>
        <v>0.58333333333333337</v>
      </c>
      <c r="J2324" s="10" t="str">
        <f>IFERROR(INDEX([1]!tblTeams[Organization],MATCH(tblTeamSch[[#This Row],[Team]],[1]!tblTeams[Team],0)),"")</f>
        <v>St. Rita</v>
      </c>
      <c r="K2324" s="10" t="str">
        <f>IFERROR(INDEX([1]!tblOrg[Abbr],MATCH(tblTeamSch[[#This Row],[Org]],[1]!tblOrg[Organization],0)),"")</f>
        <v>Rita</v>
      </c>
      <c r="L2324" s="10" t="str">
        <f>IFERROR(INDEX(IF(tblTeamSch[[#This Row],[1vs2]]=1,[1]!tblSchedule[Team 1 Name],[1]!tblSchedule[Team 2 Name]),MATCH(tblTeamSch[[#This Row],[Game Num]],[1]!tblSchedule[GameNum],0)),"")</f>
        <v>St. Rita 3/4#1</v>
      </c>
      <c r="M2324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2324" s="6"/>
      <c r="O2324" s="6"/>
      <c r="P2324" s="6"/>
      <c r="Q2324" s="6">
        <f>INDEX([1]!tblSchedule[Home Game],MATCH(tblTeamSch[[#This Row],[Game Num]],[1]!tblSchedule[GameNum],0))</f>
        <v>1</v>
      </c>
      <c r="R2324" s="7" t="e">
        <f>IF(COUNTIFS(tblTeamSch[Team],tblTeamSch[[#This Row],[Team]],#REF!,1)&gt;1,"Y","")</f>
        <v>#REF!</v>
      </c>
      <c r="S2324" s="6">
        <f>INDEX([1]!tblLoc[Score],MATCH(INDEX([1]!tblOrg[Loc],MATCH(tblTeamSch[[#This Row],[Org]],[1]!tblOrg[Organization],0)),[1]!tblLoc[Loc],0))</f>
        <v>7</v>
      </c>
      <c r="T2324" s="6" t="e">
        <f>INDEX([1]!tblLoc[Score],MATCH(INDEX([1]!tblOrg[Loc],MATCH(#REF!,[1]!tblOrg[Abbr],0)),[1]!tblLoc[Loc],0))</f>
        <v>#REF!</v>
      </c>
      <c r="U2324" s="6">
        <f>IFERROR(INDEX([1]!tblLoc[Score],MATCH(INDEX([1]!tblOrg[Loc],MATCH(INDEX(FacList,MATCH(tblTeamSch[[#This Row],[Facility]],INDEX(FacList,,1),0),3),[1]!tblOrg[Org Num],0)),[1]!tblLoc[Loc],0)),"")</f>
        <v>7</v>
      </c>
      <c r="V2324" s="6">
        <f>IF(OR(tblTeamSch[[#This Row],[Court]]="",tblTeamSch[[#This Row],[Home]]&gt;0),0,IF(tblTeamSch[[#This Row],[Court]]&lt;10,0,IF(tblTeamSch[[#This Row],[Home Court]]=10,0,10)))</f>
        <v>0</v>
      </c>
      <c r="W2324" s="6" t="e">
        <f>COUNTIFS(tblTeamSch[Travel Score for Game],10,tblTeamSch[Home],0,#REF!,#REF!)</f>
        <v>#REF!</v>
      </c>
      <c r="X2324" s="6" t="str">
        <f>IFERROR(INDEX(tblTeamSch[Overall Travel Score],MATCH(tblTeamSch[[#This Row],[Opponent]],tblTeamSch[Team],0)),"")</f>
        <v/>
      </c>
      <c r="Y2324" s="6" cm="1">
        <f t="array" ref="Y2324">IF(Y2323="Num",1,IF(Y2323="","",IF(Y2323+1&gt;TotalNumRegGames*2,"",Y2323+1)))</f>
        <v>2323</v>
      </c>
    </row>
    <row r="2325" spans="1:25" ht="13.35" customHeight="1" x14ac:dyDescent="0.3">
      <c r="A2325" s="6" cm="1">
        <f t="array" ref="A2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509</v>
      </c>
      <c r="B2325" s="6" cm="1">
        <f t="array" ref="B232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25" s="6">
        <f>IFERROR(INDEX([1]!tblSchedule[Week Game Scheduled],MATCH(tblTeamSch[[#This Row],[Game Num]],[1]!tblSchedule[GameNum],0)),"")</f>
        <v>5</v>
      </c>
      <c r="D2325" s="6">
        <f>IFERROR(INDEX([1]!tblSchedule[Round],MATCH(tblTeamSch[[#This Row],[Game Num]],[1]!tblSchedule[GameNum],0)),"")</f>
        <v>3</v>
      </c>
      <c r="E2325" s="6">
        <f>IFERROR(INDEX([1]!tblSchedule[Rnd Sch],MATCH(tblTeamSch[[#This Row],[Game Num]],[1]!tblSchedule[GameNum],0)),"")</f>
        <v>3</v>
      </c>
      <c r="F2325" s="6" t="str">
        <f>IFERROR(INDEX([1]!tblSchedule[DLC],MATCH(tblTeamSch[[#This Row],[Game Num]],[1]!tblSchedule[GameNum],0)),"")</f>
        <v>4B1A</v>
      </c>
      <c r="G2325" s="7" t="str">
        <f>IFERROR(INDEX([1]!tblSchedule[Facility],MATCH(tblTeamSch[[#This Row],[Game Num]],[1]!tblSchedule[GameNum],0)),"")</f>
        <v>St. Rita Gym</v>
      </c>
      <c r="H2325" s="8">
        <f>IFERROR(INDEX([1]!tblSchedule[Game Date],MATCH(tblTeamSch[[#This Row],[Game Num]],[1]!tblSchedule[GameNum],0)),"")</f>
        <v>46025</v>
      </c>
      <c r="I2325" s="9">
        <f>IFERROR(INDEX([1]!tblSchedule[Game Time],MATCH(tblTeamSch[[#This Row],[Game Num]],[1]!tblSchedule[GameNum],0)),"")</f>
        <v>0.5</v>
      </c>
      <c r="J2325" s="10" t="str">
        <f>IFERROR(INDEX([1]!tblTeams[Organization],MATCH(tblTeamSch[[#This Row],[Team]],[1]!tblTeams[Team],0)),"")</f>
        <v>St. Rita</v>
      </c>
      <c r="K2325" s="10" t="str">
        <f>IFERROR(INDEX([1]!tblOrg[Abbr],MATCH(tblTeamSch[[#This Row],[Org]],[1]!tblOrg[Organization],0)),"")</f>
        <v>Rita</v>
      </c>
      <c r="L2325" s="10" t="str">
        <f>IFERROR(INDEX(IF(tblTeamSch[[#This Row],[1vs2]]=1,[1]!tblSchedule[Team 1 Name],[1]!tblSchedule[Team 2 Name]),MATCH(tblTeamSch[[#This Row],[Game Num]],[1]!tblSchedule[GameNum],0)),"")</f>
        <v>St. Rita 3/4#1</v>
      </c>
      <c r="M2325" s="10" t="str">
        <f>IFERROR(INDEX(IF(tblTeamSch[[#This Row],[1vs2]]=1,[1]!tblSchedule[Team 2 Name],[1]!tblSchedule[Team 1 Name]),MATCH(tblTeamSch[[#This Row],[Game Num]],[1]!tblSchedule[GameNum],0)),"")</f>
        <v>St. Andrew BB 4B</v>
      </c>
      <c r="N2325" s="6"/>
      <c r="O2325" s="6"/>
      <c r="P2325" s="6"/>
      <c r="Q2325" s="6">
        <f>INDEX([1]!tblSchedule[Home Game],MATCH(tblTeamSch[[#This Row],[Game Num]],[1]!tblSchedule[GameNum],0))</f>
        <v>1</v>
      </c>
      <c r="R2325" s="7" t="e">
        <f>IF(COUNTIFS(tblTeamSch[Team],tblTeamSch[[#This Row],[Team]],#REF!,1)&gt;1,"Y","")</f>
        <v>#REF!</v>
      </c>
      <c r="S2325" s="6">
        <f>INDEX([1]!tblLoc[Score],MATCH(INDEX([1]!tblOrg[Loc],MATCH(tblTeamSch[[#This Row],[Org]],[1]!tblOrg[Organization],0)),[1]!tblLoc[Loc],0))</f>
        <v>7</v>
      </c>
      <c r="T2325" s="6" t="e">
        <f>INDEX([1]!tblLoc[Score],MATCH(INDEX([1]!tblOrg[Loc],MATCH(#REF!,[1]!tblOrg[Abbr],0)),[1]!tblLoc[Loc],0))</f>
        <v>#REF!</v>
      </c>
      <c r="U2325" s="6">
        <f>IFERROR(INDEX([1]!tblLoc[Score],MATCH(INDEX([1]!tblOrg[Loc],MATCH(INDEX(FacList,MATCH(tblTeamSch[[#This Row],[Facility]],INDEX(FacList,,1),0),3),[1]!tblOrg[Org Num],0)),[1]!tblLoc[Loc],0)),"")</f>
        <v>7</v>
      </c>
      <c r="V2325" s="6">
        <f>IF(OR(tblTeamSch[[#This Row],[Court]]="",tblTeamSch[[#This Row],[Home]]&gt;0),0,IF(tblTeamSch[[#This Row],[Court]]&lt;10,0,IF(tblTeamSch[[#This Row],[Home Court]]=10,0,10)))</f>
        <v>0</v>
      </c>
      <c r="W2325" s="6" t="e">
        <f>COUNTIFS(tblTeamSch[Travel Score for Game],10,tblTeamSch[Home],0,#REF!,#REF!)</f>
        <v>#REF!</v>
      </c>
      <c r="X2325" s="6" t="str">
        <f>IFERROR(INDEX(tblTeamSch[Overall Travel Score],MATCH(tblTeamSch[[#This Row],[Opponent]],tblTeamSch[Team],0)),"")</f>
        <v/>
      </c>
      <c r="Y2325" s="6" cm="1">
        <f t="array" ref="Y2325">IF(Y2324="Num",1,IF(Y2324="","",IF(Y2324+1&gt;TotalNumRegGames*2,"",Y2324+1)))</f>
        <v>2324</v>
      </c>
    </row>
    <row r="2326" spans="1:25" ht="13.35" customHeight="1" x14ac:dyDescent="0.3">
      <c r="A2326" s="6" cm="1">
        <f t="array" ref="A2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541</v>
      </c>
      <c r="B2326" s="6" cm="1">
        <f t="array" ref="B232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26" s="6">
        <f>IFERROR(INDEX([1]!tblSchedule[Week Game Scheduled],MATCH(tblTeamSch[[#This Row],[Game Num]],[1]!tblSchedule[GameNum],0)),"")</f>
        <v>7</v>
      </c>
      <c r="D2326" s="6">
        <f>IFERROR(INDEX([1]!tblSchedule[Round],MATCH(tblTeamSch[[#This Row],[Game Num]],[1]!tblSchedule[GameNum],0)),"")</f>
        <v>8</v>
      </c>
      <c r="E2326" s="6">
        <f>IFERROR(INDEX([1]!tblSchedule[Rnd Sch],MATCH(tblTeamSch[[#This Row],[Game Num]],[1]!tblSchedule[GameNum],0)),"")</f>
        <v>4</v>
      </c>
      <c r="F2326" s="6" t="str">
        <f>IFERROR(INDEX([1]!tblSchedule[DLC],MATCH(tblTeamSch[[#This Row],[Game Num]],[1]!tblSchedule[GameNum],0)),"")</f>
        <v>4B1A</v>
      </c>
      <c r="G2326" s="7" t="str">
        <f>IFERROR(INDEX([1]!tblSchedule[Facility],MATCH(tblTeamSch[[#This Row],[Game Num]],[1]!tblSchedule[GameNum],0)),"")</f>
        <v>St. Rita Gym</v>
      </c>
      <c r="H2326" s="8">
        <f>IFERROR(INDEX([1]!tblSchedule[Game Date],MATCH(tblTeamSch[[#This Row],[Game Num]],[1]!tblSchedule[GameNum],0)),"")</f>
        <v>46033</v>
      </c>
      <c r="I2326" s="9">
        <f>IFERROR(INDEX([1]!tblSchedule[Game Time],MATCH(tblTeamSch[[#This Row],[Game Num]],[1]!tblSchedule[GameNum],0)),"")</f>
        <v>0.64583333333333337</v>
      </c>
      <c r="J2326" s="10" t="str">
        <f>IFERROR(INDEX([1]!tblTeams[Organization],MATCH(tblTeamSch[[#This Row],[Team]],[1]!tblTeams[Team],0)),"")</f>
        <v>St. Rita</v>
      </c>
      <c r="K2326" s="10" t="str">
        <f>IFERROR(INDEX([1]!tblOrg[Abbr],MATCH(tblTeamSch[[#This Row],[Org]],[1]!tblOrg[Organization],0)),"")</f>
        <v>Rita</v>
      </c>
      <c r="L2326" s="10" t="str">
        <f>IFERROR(INDEX(IF(tblTeamSch[[#This Row],[1vs2]]=1,[1]!tblSchedule[Team 1 Name],[1]!tblSchedule[Team 2 Name]),MATCH(tblTeamSch[[#This Row],[Game Num]],[1]!tblSchedule[GameNum],0)),"")</f>
        <v>St. Rita 3/4#1</v>
      </c>
      <c r="M2326" s="10" t="str">
        <f>IFERROR(INDEX(IF(tblTeamSch[[#This Row],[1vs2]]=1,[1]!tblSchedule[Team 2 Name],[1]!tblSchedule[Team 1 Name]),MATCH(tblTeamSch[[#This Row],[Game Num]],[1]!tblSchedule[GameNum],0)),"")</f>
        <v>St. Paul BB 4B#1</v>
      </c>
      <c r="N2326" s="6"/>
      <c r="O2326" s="6"/>
      <c r="P2326" s="6"/>
      <c r="Q2326" s="6">
        <f>INDEX([1]!tblSchedule[Home Game],MATCH(tblTeamSch[[#This Row],[Game Num]],[1]!tblSchedule[GameNum],0))</f>
        <v>1</v>
      </c>
      <c r="R2326" s="7" t="e">
        <f>IF(COUNTIFS(tblTeamSch[Team],tblTeamSch[[#This Row],[Team]],#REF!,1)&gt;1,"Y","")</f>
        <v>#REF!</v>
      </c>
      <c r="S2326" s="6">
        <f>INDEX([1]!tblLoc[Score],MATCH(INDEX([1]!tblOrg[Loc],MATCH(tblTeamSch[[#This Row],[Org]],[1]!tblOrg[Organization],0)),[1]!tblLoc[Loc],0))</f>
        <v>7</v>
      </c>
      <c r="T2326" s="6" t="e">
        <f>INDEX([1]!tblLoc[Score],MATCH(INDEX([1]!tblOrg[Loc],MATCH(#REF!,[1]!tblOrg[Abbr],0)),[1]!tblLoc[Loc],0))</f>
        <v>#REF!</v>
      </c>
      <c r="U2326" s="6">
        <f>IFERROR(INDEX([1]!tblLoc[Score],MATCH(INDEX([1]!tblOrg[Loc],MATCH(INDEX(FacList,MATCH(tblTeamSch[[#This Row],[Facility]],INDEX(FacList,,1),0),3),[1]!tblOrg[Org Num],0)),[1]!tblLoc[Loc],0)),"")</f>
        <v>7</v>
      </c>
      <c r="V2326" s="6">
        <f>IF(OR(tblTeamSch[[#This Row],[Court]]="",tblTeamSch[[#This Row],[Home]]&gt;0),0,IF(tblTeamSch[[#This Row],[Court]]&lt;10,0,IF(tblTeamSch[[#This Row],[Home Court]]=10,0,10)))</f>
        <v>0</v>
      </c>
      <c r="W2326" s="6" t="e">
        <f>COUNTIFS(tblTeamSch[Travel Score for Game],10,tblTeamSch[Home],0,#REF!,#REF!)</f>
        <v>#REF!</v>
      </c>
      <c r="X2326" s="6" t="str">
        <f>IFERROR(INDEX(tblTeamSch[Overall Travel Score],MATCH(tblTeamSch[[#This Row],[Opponent]],tblTeamSch[Team],0)),"")</f>
        <v/>
      </c>
      <c r="Y2326" s="6" cm="1">
        <f t="array" ref="Y2326">IF(Y2325="Num",1,IF(Y2325="","",IF(Y2325+1&gt;TotalNumRegGames*2,"",Y2325+1)))</f>
        <v>2325</v>
      </c>
    </row>
    <row r="2327" spans="1:25" ht="13.35" customHeight="1" x14ac:dyDescent="0.3">
      <c r="A2327" s="6" cm="1">
        <f t="array" ref="A2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522</v>
      </c>
      <c r="B2327" s="6" cm="1">
        <f t="array" ref="B232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27" s="6">
        <f>IFERROR(INDEX([1]!tblSchedule[Week Game Scheduled],MATCH(tblTeamSch[[#This Row],[Game Num]],[1]!tblSchedule[GameNum],0)),"")</f>
        <v>7</v>
      </c>
      <c r="D2327" s="6">
        <f>IFERROR(INDEX([1]!tblSchedule[Round],MATCH(tblTeamSch[[#This Row],[Game Num]],[1]!tblSchedule[GameNum],0)),"")</f>
        <v>5</v>
      </c>
      <c r="E2327" s="6">
        <f>IFERROR(INDEX([1]!tblSchedule[Rnd Sch],MATCH(tblTeamSch[[#This Row],[Game Num]],[1]!tblSchedule[GameNum],0)),"")</f>
        <v>5</v>
      </c>
      <c r="F2327" s="6" t="str">
        <f>IFERROR(INDEX([1]!tblSchedule[DLC],MATCH(tblTeamSch[[#This Row],[Game Num]],[1]!tblSchedule[GameNum],0)),"")</f>
        <v>4B1A</v>
      </c>
      <c r="G2327" s="7" t="str">
        <f>IFERROR(INDEX([1]!tblSchedule[Facility],MATCH(tblTeamSch[[#This Row],[Game Num]],[1]!tblSchedule[GameNum],0)),"")</f>
        <v>St. Nicholas Academy Gym</v>
      </c>
      <c r="H2327" s="8">
        <f>IFERROR(INDEX([1]!tblSchedule[Game Date],MATCH(tblTeamSch[[#This Row],[Game Num]],[1]!tblSchedule[GameNum],0)),"")</f>
        <v>46039</v>
      </c>
      <c r="I2327" s="9">
        <f>IFERROR(INDEX([1]!tblSchedule[Game Time],MATCH(tblTeamSch[[#This Row],[Game Num]],[1]!tblSchedule[GameNum],0)),"")</f>
        <v>0.5</v>
      </c>
      <c r="J2327" s="10" t="str">
        <f>IFERROR(INDEX([1]!tblTeams[Organization],MATCH(tblTeamSch[[#This Row],[Team]],[1]!tblTeams[Team],0)),"")</f>
        <v>St. Rita</v>
      </c>
      <c r="K2327" s="10" t="str">
        <f>IFERROR(INDEX([1]!tblOrg[Abbr],MATCH(tblTeamSch[[#This Row],[Org]],[1]!tblOrg[Organization],0)),"")</f>
        <v>Rita</v>
      </c>
      <c r="L2327" s="10" t="str">
        <f>IFERROR(INDEX(IF(tblTeamSch[[#This Row],[1vs2]]=1,[1]!tblSchedule[Team 1 Name],[1]!tblSchedule[Team 2 Name]),MATCH(tblTeamSch[[#This Row],[Game Num]],[1]!tblSchedule[GameNum],0)),"")</f>
        <v>St. Rita 3/4#1</v>
      </c>
      <c r="M2327" s="10" t="str">
        <f>IFERROR(INDEX(IF(tblTeamSch[[#This Row],[1vs2]]=1,[1]!tblSchedule[Team 2 Name],[1]!tblSchedule[Team 1 Name]),MATCH(tblTeamSch[[#This Row],[Game Num]],[1]!tblSchedule[GameNum],0)),"")</f>
        <v>St. Nicholas BB 4B #1</v>
      </c>
      <c r="N2327" s="6"/>
      <c r="O2327" s="6"/>
      <c r="P2327" s="6"/>
      <c r="Q2327" s="6">
        <f>INDEX([1]!tblSchedule[Home Game],MATCH(tblTeamSch[[#This Row],[Game Num]],[1]!tblSchedule[GameNum],0))</f>
        <v>1</v>
      </c>
      <c r="R2327" s="7" t="e">
        <f>IF(COUNTIFS(tblTeamSch[Team],tblTeamSch[[#This Row],[Team]],#REF!,1)&gt;1,"Y","")</f>
        <v>#REF!</v>
      </c>
      <c r="S2327" s="6">
        <f>INDEX([1]!tblLoc[Score],MATCH(INDEX([1]!tblOrg[Loc],MATCH(tblTeamSch[[#This Row],[Org]],[1]!tblOrg[Organization],0)),[1]!tblLoc[Loc],0))</f>
        <v>7</v>
      </c>
      <c r="T2327" s="6" t="e">
        <f>INDEX([1]!tblLoc[Score],MATCH(INDEX([1]!tblOrg[Loc],MATCH(#REF!,[1]!tblOrg[Abbr],0)),[1]!tblLoc[Loc],0))</f>
        <v>#REF!</v>
      </c>
      <c r="U2327" s="6">
        <f>IFERROR(INDEX([1]!tblLoc[Score],MATCH(INDEX([1]!tblOrg[Loc],MATCH(INDEX(FacList,MATCH(tblTeamSch[[#This Row],[Facility]],INDEX(FacList,,1),0),3),[1]!tblOrg[Org Num],0)),[1]!tblLoc[Loc],0)),"")</f>
        <v>10</v>
      </c>
      <c r="V2327" s="6">
        <f>IF(OR(tblTeamSch[[#This Row],[Court]]="",tblTeamSch[[#This Row],[Home]]&gt;0),0,IF(tblTeamSch[[#This Row],[Court]]&lt;10,0,IF(tblTeamSch[[#This Row],[Home Court]]=10,0,10)))</f>
        <v>0</v>
      </c>
      <c r="W2327" s="6" t="e">
        <f>COUNTIFS(tblTeamSch[Travel Score for Game],10,tblTeamSch[Home],0,#REF!,#REF!)</f>
        <v>#REF!</v>
      </c>
      <c r="X2327" s="6" t="str">
        <f>IFERROR(INDEX(tblTeamSch[Overall Travel Score],MATCH(tblTeamSch[[#This Row],[Opponent]],tblTeamSch[Team],0)),"")</f>
        <v/>
      </c>
      <c r="Y2327" s="6" cm="1">
        <f t="array" ref="Y2327">IF(Y2326="Num",1,IF(Y2326="","",IF(Y2326+1&gt;TotalNumRegGames*2,"",Y2326+1)))</f>
        <v>2326</v>
      </c>
    </row>
    <row r="2328" spans="1:25" ht="13.35" customHeight="1" x14ac:dyDescent="0.3">
      <c r="A2328" s="6" cm="1">
        <f t="array" ref="A2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528</v>
      </c>
      <c r="B2328" s="6" cm="1">
        <f t="array" ref="B232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28" s="6">
        <f>IFERROR(INDEX([1]!tblSchedule[Week Game Scheduled],MATCH(tblTeamSch[[#This Row],[Game Num]],[1]!tblSchedule[GameNum],0)),"")</f>
        <v>8</v>
      </c>
      <c r="D2328" s="6">
        <f>IFERROR(INDEX([1]!tblSchedule[Round],MATCH(tblTeamSch[[#This Row],[Game Num]],[1]!tblSchedule[GameNum],0)),"")</f>
        <v>6</v>
      </c>
      <c r="E2328" s="6">
        <f>IFERROR(INDEX([1]!tblSchedule[Rnd Sch],MATCH(tblTeamSch[[#This Row],[Game Num]],[1]!tblSchedule[GameNum],0)),"")</f>
        <v>6</v>
      </c>
      <c r="F2328" s="6" t="str">
        <f>IFERROR(INDEX([1]!tblSchedule[DLC],MATCH(tblTeamSch[[#This Row],[Game Num]],[1]!tblSchedule[GameNum],0)),"")</f>
        <v>4B1A</v>
      </c>
      <c r="G2328" s="7" t="str">
        <f>IFERROR(INDEX([1]!tblSchedule[Facility],MATCH(tblTeamSch[[#This Row],[Game Num]],[1]!tblSchedule[GameNum],0)),"")</f>
        <v>St. Rita Gym</v>
      </c>
      <c r="H2328" s="8">
        <f>IFERROR(INDEX([1]!tblSchedule[Game Date],MATCH(tblTeamSch[[#This Row],[Game Num]],[1]!tblSchedule[GameNum],0)),"")</f>
        <v>46046</v>
      </c>
      <c r="I2328" s="9">
        <f>IFERROR(INDEX([1]!tblSchedule[Game Time],MATCH(tblTeamSch[[#This Row],[Game Num]],[1]!tblSchedule[GameNum],0)),"")</f>
        <v>0.45833333333333331</v>
      </c>
      <c r="J2328" s="10" t="str">
        <f>IFERROR(INDEX([1]!tblTeams[Organization],MATCH(tblTeamSch[[#This Row],[Team]],[1]!tblTeams[Team],0)),"")</f>
        <v>St. Rita</v>
      </c>
      <c r="K2328" s="10" t="str">
        <f>IFERROR(INDEX([1]!tblOrg[Abbr],MATCH(tblTeamSch[[#This Row],[Org]],[1]!tblOrg[Organization],0)),"")</f>
        <v>Rita</v>
      </c>
      <c r="L2328" s="10" t="str">
        <f>IFERROR(INDEX(IF(tblTeamSch[[#This Row],[1vs2]]=1,[1]!tblSchedule[Team 1 Name],[1]!tblSchedule[Team 2 Name]),MATCH(tblTeamSch[[#This Row],[Game Num]],[1]!tblSchedule[GameNum],0)),"")</f>
        <v>St. Rita 3/4#1</v>
      </c>
      <c r="M2328" s="10" t="str">
        <f>IFERROR(INDEX(IF(tblTeamSch[[#This Row],[1vs2]]=1,[1]!tblSchedule[Team 2 Name],[1]!tblSchedule[Team 1 Name]),MATCH(tblTeamSch[[#This Row],[Game Num]],[1]!tblSchedule[GameNum],0)),"")</f>
        <v>St Bernard BB 4B#1</v>
      </c>
      <c r="N2328" s="6"/>
      <c r="O2328" s="6"/>
      <c r="P2328" s="6"/>
      <c r="Q2328" s="6">
        <f>INDEX([1]!tblSchedule[Home Game],MATCH(tblTeamSch[[#This Row],[Game Num]],[1]!tblSchedule[GameNum],0))</f>
        <v>1</v>
      </c>
      <c r="R2328" s="7" t="e">
        <f>IF(COUNTIFS(tblTeamSch[Team],tblTeamSch[[#This Row],[Team]],#REF!,1)&gt;1,"Y","")</f>
        <v>#REF!</v>
      </c>
      <c r="S2328" s="6">
        <f>INDEX([1]!tblLoc[Score],MATCH(INDEX([1]!tblOrg[Loc],MATCH(tblTeamSch[[#This Row],[Org]],[1]!tblOrg[Organization],0)),[1]!tblLoc[Loc],0))</f>
        <v>7</v>
      </c>
      <c r="T2328" s="6" t="e">
        <f>INDEX([1]!tblLoc[Score],MATCH(INDEX([1]!tblOrg[Loc],MATCH(#REF!,[1]!tblOrg[Abbr],0)),[1]!tblLoc[Loc],0))</f>
        <v>#REF!</v>
      </c>
      <c r="U2328" s="6">
        <f>IFERROR(INDEX([1]!tblLoc[Score],MATCH(INDEX([1]!tblOrg[Loc],MATCH(INDEX(FacList,MATCH(tblTeamSch[[#This Row],[Facility]],INDEX(FacList,,1),0),3),[1]!tblOrg[Org Num],0)),[1]!tblLoc[Loc],0)),"")</f>
        <v>7</v>
      </c>
      <c r="V2328" s="6">
        <f>IF(OR(tblTeamSch[[#This Row],[Court]]="",tblTeamSch[[#This Row],[Home]]&gt;0),0,IF(tblTeamSch[[#This Row],[Court]]&lt;10,0,IF(tblTeamSch[[#This Row],[Home Court]]=10,0,10)))</f>
        <v>0</v>
      </c>
      <c r="W2328" s="6" t="e">
        <f>COUNTIFS(tblTeamSch[Travel Score for Game],10,tblTeamSch[Home],0,#REF!,#REF!)</f>
        <v>#REF!</v>
      </c>
      <c r="X2328" s="6" t="str">
        <f>IFERROR(INDEX(tblTeamSch[Overall Travel Score],MATCH(tblTeamSch[[#This Row],[Opponent]],tblTeamSch[Team],0)),"")</f>
        <v/>
      </c>
      <c r="Y2328" s="6" cm="1">
        <f t="array" ref="Y2328">IF(Y2327="Num",1,IF(Y2327="","",IF(Y2327+1&gt;TotalNumRegGames*2,"",Y2327+1)))</f>
        <v>2327</v>
      </c>
    </row>
    <row r="2329" spans="1:25" ht="13.35" customHeight="1" x14ac:dyDescent="0.3">
      <c r="A2329" s="6" cm="1">
        <f t="array" ref="A2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534</v>
      </c>
      <c r="B2329" s="6" cm="1">
        <f t="array" ref="B232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29" s="6">
        <f>IFERROR(INDEX([1]!tblSchedule[Week Game Scheduled],MATCH(tblTeamSch[[#This Row],[Game Num]],[1]!tblSchedule[GameNum],0)),"")</f>
        <v>9</v>
      </c>
      <c r="D2329" s="6">
        <f>IFERROR(INDEX([1]!tblSchedule[Round],MATCH(tblTeamSch[[#This Row],[Game Num]],[1]!tblSchedule[GameNum],0)),"")</f>
        <v>7</v>
      </c>
      <c r="E2329" s="6">
        <f>IFERROR(INDEX([1]!tblSchedule[Rnd Sch],MATCH(tblTeamSch[[#This Row],[Game Num]],[1]!tblSchedule[GameNum],0)),"")</f>
        <v>7</v>
      </c>
      <c r="F2329" s="6" t="str">
        <f>IFERROR(INDEX([1]!tblSchedule[DLC],MATCH(tblTeamSch[[#This Row],[Game Num]],[1]!tblSchedule[GameNum],0)),"")</f>
        <v>4B1A</v>
      </c>
      <c r="G2329" s="7" t="str">
        <f>IFERROR(INDEX([1]!tblSchedule[Facility],MATCH(tblTeamSch[[#This Row],[Game Num]],[1]!tblSchedule[GameNum],0)),"")</f>
        <v>St. Rita Gym</v>
      </c>
      <c r="H2329" s="8">
        <f>IFERROR(INDEX([1]!tblSchedule[Game Date],MATCH(tblTeamSch[[#This Row],[Game Num]],[1]!tblSchedule[GameNum],0)),"")</f>
        <v>46053</v>
      </c>
      <c r="I2329" s="9">
        <f>IFERROR(INDEX([1]!tblSchedule[Game Time],MATCH(tblTeamSch[[#This Row],[Game Num]],[1]!tblSchedule[GameNum],0)),"")</f>
        <v>0.45833333333333331</v>
      </c>
      <c r="J2329" s="10" t="str">
        <f>IFERROR(INDEX([1]!tblTeams[Organization],MATCH(tblTeamSch[[#This Row],[Team]],[1]!tblTeams[Team],0)),"")</f>
        <v>St. Rita</v>
      </c>
      <c r="K2329" s="10" t="str">
        <f>IFERROR(INDEX([1]!tblOrg[Abbr],MATCH(tblTeamSch[[#This Row],[Org]],[1]!tblOrg[Organization],0)),"")</f>
        <v>Rita</v>
      </c>
      <c r="L2329" s="10" t="str">
        <f>IFERROR(INDEX(IF(tblTeamSch[[#This Row],[1vs2]]=1,[1]!tblSchedule[Team 1 Name],[1]!tblSchedule[Team 2 Name]),MATCH(tblTeamSch[[#This Row],[Game Num]],[1]!tblSchedule[GameNum],0)),"")</f>
        <v>St. Rita 3/4#1</v>
      </c>
      <c r="M2329" s="10" t="str">
        <f>IFERROR(INDEX(IF(tblTeamSch[[#This Row],[1vs2]]=1,[1]!tblSchedule[Team 2 Name],[1]!tblSchedule[Team 1 Name]),MATCH(tblTeamSch[[#This Row],[Game Num]],[1]!tblSchedule[GameNum],0)),"")</f>
        <v>OLOL 3/4 BB #1</v>
      </c>
      <c r="N2329" s="6"/>
      <c r="O2329" s="6"/>
      <c r="P2329" s="6"/>
      <c r="Q2329" s="6">
        <f>INDEX([1]!tblSchedule[Home Game],MATCH(tblTeamSch[[#This Row],[Game Num]],[1]!tblSchedule[GameNum],0))</f>
        <v>1</v>
      </c>
      <c r="R2329" s="7" t="e">
        <f>IF(COUNTIFS(tblTeamSch[Team],tblTeamSch[[#This Row],[Team]],#REF!,1)&gt;1,"Y","")</f>
        <v>#REF!</v>
      </c>
      <c r="S2329" s="6">
        <f>INDEX([1]!tblLoc[Score],MATCH(INDEX([1]!tblOrg[Loc],MATCH(tblTeamSch[[#This Row],[Org]],[1]!tblOrg[Organization],0)),[1]!tblLoc[Loc],0))</f>
        <v>7</v>
      </c>
      <c r="T2329" s="6" t="e">
        <f>INDEX([1]!tblLoc[Score],MATCH(INDEX([1]!tblOrg[Loc],MATCH(#REF!,[1]!tblOrg[Abbr],0)),[1]!tblLoc[Loc],0))</f>
        <v>#REF!</v>
      </c>
      <c r="U2329" s="6">
        <f>IFERROR(INDEX([1]!tblLoc[Score],MATCH(INDEX([1]!tblOrg[Loc],MATCH(INDEX(FacList,MATCH(tblTeamSch[[#This Row],[Facility]],INDEX(FacList,,1),0),3),[1]!tblOrg[Org Num],0)),[1]!tblLoc[Loc],0)),"")</f>
        <v>7</v>
      </c>
      <c r="V2329" s="6">
        <f>IF(OR(tblTeamSch[[#This Row],[Court]]="",tblTeamSch[[#This Row],[Home]]&gt;0),0,IF(tblTeamSch[[#This Row],[Court]]&lt;10,0,IF(tblTeamSch[[#This Row],[Home Court]]=10,0,10)))</f>
        <v>0</v>
      </c>
      <c r="W2329" s="6" t="e">
        <f>COUNTIFS(tblTeamSch[Travel Score for Game],10,tblTeamSch[Home],0,#REF!,#REF!)</f>
        <v>#REF!</v>
      </c>
      <c r="X2329" s="6" t="str">
        <f>IFERROR(INDEX(tblTeamSch[Overall Travel Score],MATCH(tblTeamSch[[#This Row],[Opponent]],tblTeamSch[Team],0)),"")</f>
        <v/>
      </c>
      <c r="Y2329" s="6" cm="1">
        <f t="array" ref="Y2329">IF(Y2328="Num",1,IF(Y2328="","",IF(Y2328+1&gt;TotalNumRegGames*2,"",Y2328+1)))</f>
        <v>2328</v>
      </c>
    </row>
    <row r="2330" spans="1:25" ht="13.35" customHeight="1" x14ac:dyDescent="0.3">
      <c r="A2330" s="6" cm="1">
        <f t="array" ref="A2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498</v>
      </c>
      <c r="B2330" s="6" cm="1">
        <f t="array" ref="B233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0" s="6">
        <f>IFERROR(INDEX([1]!tblSchedule[Week Game Scheduled],MATCH(tblTeamSch[[#This Row],[Game Num]],[1]!tblSchedule[GameNum],0)),"")</f>
        <v>49</v>
      </c>
      <c r="D2330" s="6">
        <f>IFERROR(INDEX([1]!tblSchedule[Round],MATCH(tblTeamSch[[#This Row],[Game Num]],[1]!tblSchedule[GameNum],0)),"")</f>
        <v>1</v>
      </c>
      <c r="E2330" s="6">
        <f>IFERROR(INDEX([1]!tblSchedule[Rnd Sch],MATCH(tblTeamSch[[#This Row],[Game Num]],[1]!tblSchedule[GameNum],0)),"")</f>
        <v>1</v>
      </c>
      <c r="F2330" s="6" t="str">
        <f>IFERROR(INDEX([1]!tblSchedule[DLC],MATCH(tblTeamSch[[#This Row],[Game Num]],[1]!tblSchedule[GameNum],0)),"")</f>
        <v>4B1A</v>
      </c>
      <c r="G2330" s="7" t="str">
        <f>IFERROR(INDEX([1]!tblSchedule[Facility],MATCH(tblTeamSch[[#This Row],[Game Num]],[1]!tblSchedule[GameNum],0)),"")</f>
        <v>St. Stephen Martyr Gym</v>
      </c>
      <c r="H2330" s="8">
        <f>IFERROR(INDEX([1]!tblSchedule[Game Date],MATCH(tblTeamSch[[#This Row],[Game Num]],[1]!tblSchedule[GameNum],0)),"")</f>
        <v>45997</v>
      </c>
      <c r="I2330" s="9">
        <f>IFERROR(INDEX([1]!tblSchedule[Game Time],MATCH(tblTeamSch[[#This Row],[Game Num]],[1]!tblSchedule[GameNum],0)),"")</f>
        <v>0.45833333333333331</v>
      </c>
      <c r="J2330" s="10" t="str">
        <f>IFERROR(INDEX([1]!tblTeams[Organization],MATCH(tblTeamSch[[#This Row],[Team]],[1]!tblTeams[Team],0)),"")</f>
        <v>St. Stephen Martyr</v>
      </c>
      <c r="K2330" s="10" t="str">
        <f>IFERROR(INDEX([1]!tblOrg[Abbr],MATCH(tblTeamSch[[#This Row],[Org]],[1]!tblOrg[Organization],0)),"")</f>
        <v>SSM</v>
      </c>
      <c r="L2330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0" s="10" t="str">
        <f>IFERROR(INDEX(IF(tblTeamSch[[#This Row],[1vs2]]=1,[1]!tblSchedule[Team 2 Name],[1]!tblSchedule[Team 1 Name]),MATCH(tblTeamSch[[#This Row],[Game Num]],[1]!tblSchedule[GameNum],0)),"")</f>
        <v>St. Aloysius BB-4G Boys1 BLUE</v>
      </c>
      <c r="N2330" s="6"/>
      <c r="O2330" s="6"/>
      <c r="P2330" s="6"/>
      <c r="Q2330" s="6">
        <f>INDEX([1]!tblSchedule[Home Game],MATCH(tblTeamSch[[#This Row],[Game Num]],[1]!tblSchedule[GameNum],0))</f>
        <v>1</v>
      </c>
      <c r="R2330" s="7" t="e">
        <f>IF(COUNTIFS(tblTeamSch[Team],tblTeamSch[[#This Row],[Team]],#REF!,1)&gt;1,"Y","")</f>
        <v>#REF!</v>
      </c>
      <c r="S2330" s="6">
        <f>INDEX([1]!tblLoc[Score],MATCH(INDEX([1]!tblOrg[Loc],MATCH(tblTeamSch[[#This Row],[Org]],[1]!tblOrg[Organization],0)),[1]!tblLoc[Loc],0))</f>
        <v>0</v>
      </c>
      <c r="T2330" s="6" t="e">
        <f>INDEX([1]!tblLoc[Score],MATCH(INDEX([1]!tblOrg[Loc],MATCH(#REF!,[1]!tblOrg[Abbr],0)),[1]!tblLoc[Loc],0))</f>
        <v>#REF!</v>
      </c>
      <c r="U2330" s="6">
        <f>IFERROR(INDEX([1]!tblLoc[Score],MATCH(INDEX([1]!tblOrg[Loc],MATCH(INDEX(FacList,MATCH(tblTeamSch[[#This Row],[Facility]],INDEX(FacList,,1),0),3),[1]!tblOrg[Org Num],0)),[1]!tblLoc[Loc],0)),"")</f>
        <v>0</v>
      </c>
      <c r="V2330" s="6">
        <f>IF(OR(tblTeamSch[[#This Row],[Court]]="",tblTeamSch[[#This Row],[Home]]&gt;0),0,IF(tblTeamSch[[#This Row],[Court]]&lt;10,0,IF(tblTeamSch[[#This Row],[Home Court]]=10,0,10)))</f>
        <v>0</v>
      </c>
      <c r="W2330" s="6" t="e">
        <f>COUNTIFS(tblTeamSch[Travel Score for Game],10,tblTeamSch[Home],0,#REF!,#REF!)</f>
        <v>#REF!</v>
      </c>
      <c r="X2330" s="6" t="str">
        <f>IFERROR(INDEX(tblTeamSch[Overall Travel Score],MATCH(tblTeamSch[[#This Row],[Opponent]],tblTeamSch[Team],0)),"")</f>
        <v/>
      </c>
      <c r="Y2330" s="6" cm="1">
        <f t="array" ref="Y2330">IF(Y2329="Num",1,IF(Y2329="","",IF(Y2329+1&gt;TotalNumRegGames*2,"",Y2329+1)))</f>
        <v>2329</v>
      </c>
    </row>
    <row r="2331" spans="1:25" ht="13.35" customHeight="1" x14ac:dyDescent="0.3">
      <c r="A2331" s="6" cm="1">
        <f t="array" ref="A2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510</v>
      </c>
      <c r="B2331" s="6" cm="1">
        <f t="array" ref="B233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1" s="6">
        <f>IFERROR(INDEX([1]!tblSchedule[Week Game Scheduled],MATCH(tblTeamSch[[#This Row],[Game Num]],[1]!tblSchedule[GameNum],0)),"")</f>
        <v>5</v>
      </c>
      <c r="D2331" s="6">
        <f>IFERROR(INDEX([1]!tblSchedule[Round],MATCH(tblTeamSch[[#This Row],[Game Num]],[1]!tblSchedule[GameNum],0)),"")</f>
        <v>3</v>
      </c>
      <c r="E2331" s="6">
        <f>IFERROR(INDEX([1]!tblSchedule[Rnd Sch],MATCH(tblTeamSch[[#This Row],[Game Num]],[1]!tblSchedule[GameNum],0)),"")</f>
        <v>3</v>
      </c>
      <c r="F2331" s="6" t="str">
        <f>IFERROR(INDEX([1]!tblSchedule[DLC],MATCH(tblTeamSch[[#This Row],[Game Num]],[1]!tblSchedule[GameNum],0)),"")</f>
        <v>4B1A</v>
      </c>
      <c r="G2331" s="7" t="str">
        <f>IFERROR(INDEX([1]!tblSchedule[Facility],MATCH(tblTeamSch[[#This Row],[Game Num]],[1]!tblSchedule[GameNum],0)),"")</f>
        <v>St. Stephen Martyr Gym</v>
      </c>
      <c r="H2331" s="8">
        <f>IFERROR(INDEX([1]!tblSchedule[Game Date],MATCH(tblTeamSch[[#This Row],[Game Num]],[1]!tblSchedule[GameNum],0)),"")</f>
        <v>46025</v>
      </c>
      <c r="I2331" s="9">
        <f>IFERROR(INDEX([1]!tblSchedule[Game Time],MATCH(tblTeamSch[[#This Row],[Game Num]],[1]!tblSchedule[GameNum],0)),"")</f>
        <v>0.41666666666666669</v>
      </c>
      <c r="J2331" s="10" t="str">
        <f>IFERROR(INDEX([1]!tblTeams[Organization],MATCH(tblTeamSch[[#This Row],[Team]],[1]!tblTeams[Team],0)),"")</f>
        <v>St. Stephen Martyr</v>
      </c>
      <c r="K2331" s="10" t="str">
        <f>IFERROR(INDEX([1]!tblOrg[Abbr],MATCH(tblTeamSch[[#This Row],[Org]],[1]!tblOrg[Organization],0)),"")</f>
        <v>SSM</v>
      </c>
      <c r="L2331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1" s="10" t="str">
        <f>IFERROR(INDEX(IF(tblTeamSch[[#This Row],[1vs2]]=1,[1]!tblSchedule[Team 2 Name],[1]!tblSchedule[Team 1 Name]),MATCH(tblTeamSch[[#This Row],[Game Num]],[1]!tblSchedule[GameNum],0)),"")</f>
        <v>Ascension BB 4B#1</v>
      </c>
      <c r="N2331" s="6"/>
      <c r="O2331" s="6"/>
      <c r="P2331" s="6"/>
      <c r="Q2331" s="6">
        <f>INDEX([1]!tblSchedule[Home Game],MATCH(tblTeamSch[[#This Row],[Game Num]],[1]!tblSchedule[GameNum],0))</f>
        <v>1</v>
      </c>
      <c r="R2331" s="7" t="e">
        <f>IF(COUNTIFS(tblTeamSch[Team],tblTeamSch[[#This Row],[Team]],#REF!,1)&gt;1,"Y","")</f>
        <v>#REF!</v>
      </c>
      <c r="S2331" s="6">
        <f>INDEX([1]!tblLoc[Score],MATCH(INDEX([1]!tblOrg[Loc],MATCH(tblTeamSch[[#This Row],[Org]],[1]!tblOrg[Organization],0)),[1]!tblLoc[Loc],0))</f>
        <v>0</v>
      </c>
      <c r="T2331" s="6" t="e">
        <f>INDEX([1]!tblLoc[Score],MATCH(INDEX([1]!tblOrg[Loc],MATCH(#REF!,[1]!tblOrg[Abbr],0)),[1]!tblLoc[Loc],0))</f>
        <v>#REF!</v>
      </c>
      <c r="U2331" s="6">
        <f>IFERROR(INDEX([1]!tblLoc[Score],MATCH(INDEX([1]!tblOrg[Loc],MATCH(INDEX(FacList,MATCH(tblTeamSch[[#This Row],[Facility]],INDEX(FacList,,1),0),3),[1]!tblOrg[Org Num],0)),[1]!tblLoc[Loc],0)),"")</f>
        <v>0</v>
      </c>
      <c r="V2331" s="6">
        <f>IF(OR(tblTeamSch[[#This Row],[Court]]="",tblTeamSch[[#This Row],[Home]]&gt;0),0,IF(tblTeamSch[[#This Row],[Court]]&lt;10,0,IF(tblTeamSch[[#This Row],[Home Court]]=10,0,10)))</f>
        <v>0</v>
      </c>
      <c r="W2331" s="6" t="e">
        <f>COUNTIFS(tblTeamSch[Travel Score for Game],10,tblTeamSch[Home],0,#REF!,#REF!)</f>
        <v>#REF!</v>
      </c>
      <c r="X2331" s="6" t="str">
        <f>IFERROR(INDEX(tblTeamSch[Overall Travel Score],MATCH(tblTeamSch[[#This Row],[Opponent]],tblTeamSch[Team],0)),"")</f>
        <v/>
      </c>
      <c r="Y2331" s="6" cm="1">
        <f t="array" ref="Y2331">IF(Y2330="Num",1,IF(Y2330="","",IF(Y2330+1&gt;TotalNumRegGames*2,"",Y2330+1)))</f>
        <v>2330</v>
      </c>
    </row>
    <row r="2332" spans="1:25" ht="13.35" customHeight="1" x14ac:dyDescent="0.3">
      <c r="A2332" s="6" cm="1">
        <f t="array" ref="A2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514</v>
      </c>
      <c r="B2332" s="6" cm="1">
        <f t="array" ref="B233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32" s="6">
        <f>IFERROR(INDEX([1]!tblSchedule[Week Game Scheduled],MATCH(tblTeamSch[[#This Row],[Game Num]],[1]!tblSchedule[GameNum],0)),"")</f>
        <v>6</v>
      </c>
      <c r="D2332" s="6">
        <f>IFERROR(INDEX([1]!tblSchedule[Round],MATCH(tblTeamSch[[#This Row],[Game Num]],[1]!tblSchedule[GameNum],0)),"")</f>
        <v>4</v>
      </c>
      <c r="E2332" s="6">
        <f>IFERROR(INDEX([1]!tblSchedule[Rnd Sch],MATCH(tblTeamSch[[#This Row],[Game Num]],[1]!tblSchedule[GameNum],0)),"")</f>
        <v>4</v>
      </c>
      <c r="F2332" s="6" t="str">
        <f>IFERROR(INDEX([1]!tblSchedule[DLC],MATCH(tblTeamSch[[#This Row],[Game Num]],[1]!tblSchedule[GameNum],0)),"")</f>
        <v>4B1A</v>
      </c>
      <c r="G2332" s="7" t="str">
        <f>IFERROR(INDEX([1]!tblSchedule[Facility],MATCH(tblTeamSch[[#This Row],[Game Num]],[1]!tblSchedule[GameNum],0)),"")</f>
        <v>St. Stephen Martyr Gym</v>
      </c>
      <c r="H2332" s="8">
        <f>IFERROR(INDEX([1]!tblSchedule[Game Date],MATCH(tblTeamSch[[#This Row],[Game Num]],[1]!tblSchedule[GameNum],0)),"")</f>
        <v>46032</v>
      </c>
      <c r="I2332" s="9">
        <f>IFERROR(INDEX([1]!tblSchedule[Game Time],MATCH(tblTeamSch[[#This Row],[Game Num]],[1]!tblSchedule[GameNum],0)),"")</f>
        <v>0.5</v>
      </c>
      <c r="J2332" s="10" t="str">
        <f>IFERROR(INDEX([1]!tblTeams[Organization],MATCH(tblTeamSch[[#This Row],[Team]],[1]!tblTeams[Team],0)),"")</f>
        <v>St. Stephen Martyr</v>
      </c>
      <c r="K2332" s="10" t="str">
        <f>IFERROR(INDEX([1]!tblOrg[Abbr],MATCH(tblTeamSch[[#This Row],[Org]],[1]!tblOrg[Organization],0)),"")</f>
        <v>SSM</v>
      </c>
      <c r="L2332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2" s="10" t="str">
        <f>IFERROR(INDEX(IF(tblTeamSch[[#This Row],[1vs2]]=1,[1]!tblSchedule[Team 2 Name],[1]!tblSchedule[Team 1 Name]),MATCH(tblTeamSch[[#This Row],[Game Num]],[1]!tblSchedule[GameNum],0)),"")</f>
        <v>St Martha Basketball 4B#1</v>
      </c>
      <c r="N2332" s="6"/>
      <c r="O2332" s="6"/>
      <c r="P2332" s="6"/>
      <c r="Q2332" s="6">
        <f>INDEX([1]!tblSchedule[Home Game],MATCH(tblTeamSch[[#This Row],[Game Num]],[1]!tblSchedule[GameNum],0))</f>
        <v>1</v>
      </c>
      <c r="R2332" s="7" t="e">
        <f>IF(COUNTIFS(tblTeamSch[Team],tblTeamSch[[#This Row],[Team]],#REF!,1)&gt;1,"Y","")</f>
        <v>#REF!</v>
      </c>
      <c r="S2332" s="6">
        <f>INDEX([1]!tblLoc[Score],MATCH(INDEX([1]!tblOrg[Loc],MATCH(tblTeamSch[[#This Row],[Org]],[1]!tblOrg[Organization],0)),[1]!tblLoc[Loc],0))</f>
        <v>0</v>
      </c>
      <c r="T2332" s="6" t="e">
        <f>INDEX([1]!tblLoc[Score],MATCH(INDEX([1]!tblOrg[Loc],MATCH(#REF!,[1]!tblOrg[Abbr],0)),[1]!tblLoc[Loc],0))</f>
        <v>#REF!</v>
      </c>
      <c r="U2332" s="6">
        <f>IFERROR(INDEX([1]!tblLoc[Score],MATCH(INDEX([1]!tblOrg[Loc],MATCH(INDEX(FacList,MATCH(tblTeamSch[[#This Row],[Facility]],INDEX(FacList,,1),0),3),[1]!tblOrg[Org Num],0)),[1]!tblLoc[Loc],0)),"")</f>
        <v>0</v>
      </c>
      <c r="V2332" s="6">
        <f>IF(OR(tblTeamSch[[#This Row],[Court]]="",tblTeamSch[[#This Row],[Home]]&gt;0),0,IF(tblTeamSch[[#This Row],[Court]]&lt;10,0,IF(tblTeamSch[[#This Row],[Home Court]]=10,0,10)))</f>
        <v>0</v>
      </c>
      <c r="W2332" s="6" t="e">
        <f>COUNTIFS(tblTeamSch[Travel Score for Game],10,tblTeamSch[Home],0,#REF!,#REF!)</f>
        <v>#REF!</v>
      </c>
      <c r="X2332" s="6" t="str">
        <f>IFERROR(INDEX(tblTeamSch[Overall Travel Score],MATCH(tblTeamSch[[#This Row],[Opponent]],tblTeamSch[Team],0)),"")</f>
        <v/>
      </c>
      <c r="Y2332" s="6" cm="1">
        <f t="array" ref="Y2332">IF(Y2331="Num",1,IF(Y2331="","",IF(Y2331+1&gt;TotalNumRegGames*2,"",Y2331+1)))</f>
        <v>2331</v>
      </c>
    </row>
    <row r="2333" spans="1:25" ht="13.35" customHeight="1" x14ac:dyDescent="0.3">
      <c r="A2333" s="6" cm="1">
        <f t="array" ref="A2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523</v>
      </c>
      <c r="B2333" s="6" cm="1">
        <f t="array" ref="B233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3" s="6">
        <f>IFERROR(INDEX([1]!tblSchedule[Week Game Scheduled],MATCH(tblTeamSch[[#This Row],[Game Num]],[1]!tblSchedule[GameNum],0)),"")</f>
        <v>7</v>
      </c>
      <c r="D2333" s="6">
        <f>IFERROR(INDEX([1]!tblSchedule[Round],MATCH(tblTeamSch[[#This Row],[Game Num]],[1]!tblSchedule[GameNum],0)),"")</f>
        <v>5</v>
      </c>
      <c r="E2333" s="6">
        <f>IFERROR(INDEX([1]!tblSchedule[Rnd Sch],MATCH(tblTeamSch[[#This Row],[Game Num]],[1]!tblSchedule[GameNum],0)),"")</f>
        <v>5</v>
      </c>
      <c r="F2333" s="6" t="str">
        <f>IFERROR(INDEX([1]!tblSchedule[DLC],MATCH(tblTeamSch[[#This Row],[Game Num]],[1]!tblSchedule[GameNum],0)),"")</f>
        <v>4B1A</v>
      </c>
      <c r="G2333" s="7" t="str">
        <f>IFERROR(INDEX([1]!tblSchedule[Facility],MATCH(tblTeamSch[[#This Row],[Game Num]],[1]!tblSchedule[GameNum],0)),"")</f>
        <v>Saint Bernard Parish Hall</v>
      </c>
      <c r="H2333" s="8">
        <f>IFERROR(INDEX([1]!tblSchedule[Game Date],MATCH(tblTeamSch[[#This Row],[Game Num]],[1]!tblSchedule[GameNum],0)),"")</f>
        <v>46039</v>
      </c>
      <c r="I2333" s="9">
        <f>IFERROR(INDEX([1]!tblSchedule[Game Time],MATCH(tblTeamSch[[#This Row],[Game Num]],[1]!tblSchedule[GameNum],0)),"")</f>
        <v>0.45833333333333331</v>
      </c>
      <c r="J2333" s="10" t="str">
        <f>IFERROR(INDEX([1]!tblTeams[Organization],MATCH(tblTeamSch[[#This Row],[Team]],[1]!tblTeams[Team],0)),"")</f>
        <v>St. Stephen Martyr</v>
      </c>
      <c r="K2333" s="10" t="str">
        <f>IFERROR(INDEX([1]!tblOrg[Abbr],MATCH(tblTeamSch[[#This Row],[Org]],[1]!tblOrg[Organization],0)),"")</f>
        <v>SSM</v>
      </c>
      <c r="L2333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3" s="10" t="str">
        <f>IFERROR(INDEX(IF(tblTeamSch[[#This Row],[1vs2]]=1,[1]!tblSchedule[Team 2 Name],[1]!tblSchedule[Team 1 Name]),MATCH(tblTeamSch[[#This Row],[Game Num]],[1]!tblSchedule[GameNum],0)),"")</f>
        <v>St Bernard BB 4B#1</v>
      </c>
      <c r="N2333" s="6"/>
      <c r="O2333" s="6"/>
      <c r="P2333" s="6"/>
      <c r="Q2333" s="6">
        <f>INDEX([1]!tblSchedule[Home Game],MATCH(tblTeamSch[[#This Row],[Game Num]],[1]!tblSchedule[GameNum],0))</f>
        <v>1</v>
      </c>
      <c r="R2333" s="7" t="e">
        <f>IF(COUNTIFS(tblTeamSch[Team],tblTeamSch[[#This Row],[Team]],#REF!,1)&gt;1,"Y","")</f>
        <v>#REF!</v>
      </c>
      <c r="S2333" s="6">
        <f>INDEX([1]!tblLoc[Score],MATCH(INDEX([1]!tblOrg[Loc],MATCH(tblTeamSch[[#This Row],[Org]],[1]!tblOrg[Organization],0)),[1]!tblLoc[Loc],0))</f>
        <v>0</v>
      </c>
      <c r="T2333" s="6" t="e">
        <f>INDEX([1]!tblLoc[Score],MATCH(INDEX([1]!tblOrg[Loc],MATCH(#REF!,[1]!tblOrg[Abbr],0)),[1]!tblLoc[Loc],0))</f>
        <v>#REF!</v>
      </c>
      <c r="U2333" s="6">
        <f>IFERROR(INDEX([1]!tblLoc[Score],MATCH(INDEX([1]!tblOrg[Loc],MATCH(INDEX(FacList,MATCH(tblTeamSch[[#This Row],[Facility]],INDEX(FacList,,1),0),3),[1]!tblOrg[Org Num],0)),[1]!tblLoc[Loc],0)),"")</f>
        <v>7</v>
      </c>
      <c r="V2333" s="6">
        <f>IF(OR(tblTeamSch[[#This Row],[Court]]="",tblTeamSch[[#This Row],[Home]]&gt;0),0,IF(tblTeamSch[[#This Row],[Court]]&lt;10,0,IF(tblTeamSch[[#This Row],[Home Court]]=10,0,10)))</f>
        <v>0</v>
      </c>
      <c r="W2333" s="6" t="e">
        <f>COUNTIFS(tblTeamSch[Travel Score for Game],10,tblTeamSch[Home],0,#REF!,#REF!)</f>
        <v>#REF!</v>
      </c>
      <c r="X2333" s="6" t="str">
        <f>IFERROR(INDEX(tblTeamSch[Overall Travel Score],MATCH(tblTeamSch[[#This Row],[Opponent]],tblTeamSch[Team],0)),"")</f>
        <v/>
      </c>
      <c r="Y2333" s="6" cm="1">
        <f t="array" ref="Y2333">IF(Y2332="Num",1,IF(Y2332="","",IF(Y2332+1&gt;TotalNumRegGames*2,"",Y2332+1)))</f>
        <v>2332</v>
      </c>
    </row>
    <row r="2334" spans="1:25" ht="13.35" customHeight="1" x14ac:dyDescent="0.3">
      <c r="A2334" s="6" cm="1">
        <f t="array" ref="A2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529</v>
      </c>
      <c r="B2334" s="6" cm="1">
        <f t="array" ref="B233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4" s="6">
        <f>IFERROR(INDEX([1]!tblSchedule[Week Game Scheduled],MATCH(tblTeamSch[[#This Row],[Game Num]],[1]!tblSchedule[GameNum],0)),"")</f>
        <v>8</v>
      </c>
      <c r="D2334" s="6">
        <f>IFERROR(INDEX([1]!tblSchedule[Round],MATCH(tblTeamSch[[#This Row],[Game Num]],[1]!tblSchedule[GameNum],0)),"")</f>
        <v>6</v>
      </c>
      <c r="E2334" s="6">
        <f>IFERROR(INDEX([1]!tblSchedule[Rnd Sch],MATCH(tblTeamSch[[#This Row],[Game Num]],[1]!tblSchedule[GameNum],0)),"")</f>
        <v>6</v>
      </c>
      <c r="F2334" s="6" t="str">
        <f>IFERROR(INDEX([1]!tblSchedule[DLC],MATCH(tblTeamSch[[#This Row],[Game Num]],[1]!tblSchedule[GameNum],0)),"")</f>
        <v>4B1A</v>
      </c>
      <c r="G2334" s="7" t="str">
        <f>IFERROR(INDEX([1]!tblSchedule[Facility],MATCH(tblTeamSch[[#This Row],[Game Num]],[1]!tblSchedule[GameNum],0)),"")</f>
        <v>St. Stephen Martyr Gym</v>
      </c>
      <c r="H2334" s="8">
        <f>IFERROR(INDEX([1]!tblSchedule[Game Date],MATCH(tblTeamSch[[#This Row],[Game Num]],[1]!tblSchedule[GameNum],0)),"")</f>
        <v>46046</v>
      </c>
      <c r="I2334" s="9">
        <f>IFERROR(INDEX([1]!tblSchedule[Game Time],MATCH(tblTeamSch[[#This Row],[Game Num]],[1]!tblSchedule[GameNum],0)),"")</f>
        <v>0.45833333333333331</v>
      </c>
      <c r="J2334" s="10" t="str">
        <f>IFERROR(INDEX([1]!tblTeams[Organization],MATCH(tblTeamSch[[#This Row],[Team]],[1]!tblTeams[Team],0)),"")</f>
        <v>St. Stephen Martyr</v>
      </c>
      <c r="K2334" s="10" t="str">
        <f>IFERROR(INDEX([1]!tblOrg[Abbr],MATCH(tblTeamSch[[#This Row],[Org]],[1]!tblOrg[Organization],0)),"")</f>
        <v>SSM</v>
      </c>
      <c r="L2334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4" s="10" t="str">
        <f>IFERROR(INDEX(IF(tblTeamSch[[#This Row],[1vs2]]=1,[1]!tblSchedule[Team 2 Name],[1]!tblSchedule[Team 1 Name]),MATCH(tblTeamSch[[#This Row],[Game Num]],[1]!tblSchedule[GameNum],0)),"")</f>
        <v>OLOL 3/4 BB #1</v>
      </c>
      <c r="N2334" s="6"/>
      <c r="O2334" s="6"/>
      <c r="P2334" s="6"/>
      <c r="Q2334" s="6">
        <f>INDEX([1]!tblSchedule[Home Game],MATCH(tblTeamSch[[#This Row],[Game Num]],[1]!tblSchedule[GameNum],0))</f>
        <v>1</v>
      </c>
      <c r="R2334" s="7" t="e">
        <f>IF(COUNTIFS(tblTeamSch[Team],tblTeamSch[[#This Row],[Team]],#REF!,1)&gt;1,"Y","")</f>
        <v>#REF!</v>
      </c>
      <c r="S2334" s="6">
        <f>INDEX([1]!tblLoc[Score],MATCH(INDEX([1]!tblOrg[Loc],MATCH(tblTeamSch[[#This Row],[Org]],[1]!tblOrg[Organization],0)),[1]!tblLoc[Loc],0))</f>
        <v>0</v>
      </c>
      <c r="T2334" s="6" t="e">
        <f>INDEX([1]!tblLoc[Score],MATCH(INDEX([1]!tblOrg[Loc],MATCH(#REF!,[1]!tblOrg[Abbr],0)),[1]!tblLoc[Loc],0))</f>
        <v>#REF!</v>
      </c>
      <c r="U2334" s="6">
        <f>IFERROR(INDEX([1]!tblLoc[Score],MATCH(INDEX([1]!tblOrg[Loc],MATCH(INDEX(FacList,MATCH(tblTeamSch[[#This Row],[Facility]],INDEX(FacList,,1),0),3),[1]!tblOrg[Org Num],0)),[1]!tblLoc[Loc],0)),"")</f>
        <v>0</v>
      </c>
      <c r="V2334" s="6">
        <f>IF(OR(tblTeamSch[[#This Row],[Court]]="",tblTeamSch[[#This Row],[Home]]&gt;0),0,IF(tblTeamSch[[#This Row],[Court]]&lt;10,0,IF(tblTeamSch[[#This Row],[Home Court]]=10,0,10)))</f>
        <v>0</v>
      </c>
      <c r="W2334" s="6" t="e">
        <f>COUNTIFS(tblTeamSch[Travel Score for Game],10,tblTeamSch[Home],0,#REF!,#REF!)</f>
        <v>#REF!</v>
      </c>
      <c r="X2334" s="6" t="str">
        <f>IFERROR(INDEX(tblTeamSch[Overall Travel Score],MATCH(tblTeamSch[[#This Row],[Opponent]],tblTeamSch[Team],0)),"")</f>
        <v/>
      </c>
      <c r="Y2334" s="6" cm="1">
        <f t="array" ref="Y2334">IF(Y2333="Num",1,IF(Y2333="","",IF(Y2333+1&gt;TotalNumRegGames*2,"",Y2333+1)))</f>
        <v>2333</v>
      </c>
    </row>
    <row r="2335" spans="1:25" ht="13.35" customHeight="1" x14ac:dyDescent="0.3">
      <c r="A2335" s="6" cm="1">
        <f t="array" ref="A2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535</v>
      </c>
      <c r="B2335" s="6" cm="1">
        <f t="array" ref="B233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5" s="6">
        <f>IFERROR(INDEX([1]!tblSchedule[Week Game Scheduled],MATCH(tblTeamSch[[#This Row],[Game Num]],[1]!tblSchedule[GameNum],0)),"")</f>
        <v>9</v>
      </c>
      <c r="D2335" s="6">
        <f>IFERROR(INDEX([1]!tblSchedule[Round],MATCH(tblTeamSch[[#This Row],[Game Num]],[1]!tblSchedule[GameNum],0)),"")</f>
        <v>7</v>
      </c>
      <c r="E2335" s="6">
        <f>IFERROR(INDEX([1]!tblSchedule[Rnd Sch],MATCH(tblTeamSch[[#This Row],[Game Num]],[1]!tblSchedule[GameNum],0)),"")</f>
        <v>7</v>
      </c>
      <c r="F2335" s="6" t="str">
        <f>IFERROR(INDEX([1]!tblSchedule[DLC],MATCH(tblTeamSch[[#This Row],[Game Num]],[1]!tblSchedule[GameNum],0)),"")</f>
        <v>4B1A</v>
      </c>
      <c r="G2335" s="7" t="str">
        <f>IFERROR(INDEX([1]!tblSchedule[Facility],MATCH(tblTeamSch[[#This Row],[Game Num]],[1]!tblSchedule[GameNum],0)),"")</f>
        <v>St Francis of Assisi</v>
      </c>
      <c r="H2335" s="8">
        <f>IFERROR(INDEX([1]!tblSchedule[Game Date],MATCH(tblTeamSch[[#This Row],[Game Num]],[1]!tblSchedule[GameNum],0)),"")</f>
        <v>46053</v>
      </c>
      <c r="I2335" s="9">
        <f>IFERROR(INDEX([1]!tblSchedule[Game Time],MATCH(tblTeamSch[[#This Row],[Game Num]],[1]!tblSchedule[GameNum],0)),"")</f>
        <v>0.375</v>
      </c>
      <c r="J2335" s="10" t="str">
        <f>IFERROR(INDEX([1]!tblTeams[Organization],MATCH(tblTeamSch[[#This Row],[Team]],[1]!tblTeams[Team],0)),"")</f>
        <v>St. Stephen Martyr</v>
      </c>
      <c r="K2335" s="10" t="str">
        <f>IFERROR(INDEX([1]!tblOrg[Abbr],MATCH(tblTeamSch[[#This Row],[Org]],[1]!tblOrg[Organization],0)),"")</f>
        <v>SSM</v>
      </c>
      <c r="L2335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5" s="10" t="str">
        <f>IFERROR(INDEX(IF(tblTeamSch[[#This Row],[1vs2]]=1,[1]!tblSchedule[Team 2 Name],[1]!tblSchedule[Team 1 Name]),MATCH(tblTeamSch[[#This Row],[Game Num]],[1]!tblSchedule[GameNum],0)),"")</f>
        <v>St. Francis of Assisi BB 4B#1</v>
      </c>
      <c r="N2335" s="6"/>
      <c r="O2335" s="6"/>
      <c r="P2335" s="6"/>
      <c r="Q2335" s="6">
        <f>INDEX([1]!tblSchedule[Home Game],MATCH(tblTeamSch[[#This Row],[Game Num]],[1]!tblSchedule[GameNum],0))</f>
        <v>1</v>
      </c>
      <c r="R2335" s="7" t="e">
        <f>IF(COUNTIFS(tblTeamSch[Team],tblTeamSch[[#This Row],[Team]],#REF!,1)&gt;1,"Y","")</f>
        <v>#REF!</v>
      </c>
      <c r="S2335" s="6">
        <f>INDEX([1]!tblLoc[Score],MATCH(INDEX([1]!tblOrg[Loc],MATCH(tblTeamSch[[#This Row],[Org]],[1]!tblOrg[Organization],0)),[1]!tblLoc[Loc],0))</f>
        <v>0</v>
      </c>
      <c r="T2335" s="6" t="e">
        <f>INDEX([1]!tblLoc[Score],MATCH(INDEX([1]!tblOrg[Loc],MATCH(#REF!,[1]!tblOrg[Abbr],0)),[1]!tblLoc[Loc],0))</f>
        <v>#REF!</v>
      </c>
      <c r="U2335" s="6">
        <f>IFERROR(INDEX([1]!tblLoc[Score],MATCH(INDEX([1]!tblOrg[Loc],MATCH(INDEX(FacList,MATCH(tblTeamSch[[#This Row],[Facility]],INDEX(FacList,,1),0),3),[1]!tblOrg[Org Num],0)),[1]!tblLoc[Loc],0)),"")</f>
        <v>0</v>
      </c>
      <c r="V2335" s="6">
        <f>IF(OR(tblTeamSch[[#This Row],[Court]]="",tblTeamSch[[#This Row],[Home]]&gt;0),0,IF(tblTeamSch[[#This Row],[Court]]&lt;10,0,IF(tblTeamSch[[#This Row],[Home Court]]=10,0,10)))</f>
        <v>0</v>
      </c>
      <c r="W2335" s="6" t="e">
        <f>COUNTIFS(tblTeamSch[Travel Score for Game],10,tblTeamSch[Home],0,#REF!,#REF!)</f>
        <v>#REF!</v>
      </c>
      <c r="X2335" s="6" t="str">
        <f>IFERROR(INDEX(tblTeamSch[Overall Travel Score],MATCH(tblTeamSch[[#This Row],[Opponent]],tblTeamSch[Team],0)),"")</f>
        <v/>
      </c>
      <c r="Y2335" s="6" cm="1">
        <f t="array" ref="Y2335">IF(Y2334="Num",1,IF(Y2334="","",IF(Y2334+1&gt;TotalNumRegGames*2,"",Y2334+1)))</f>
        <v>2334</v>
      </c>
    </row>
    <row r="2336" spans="1:25" ht="13.35" customHeight="1" x14ac:dyDescent="0.3">
      <c r="A2336" s="6" cm="1">
        <f t="array" ref="A2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539</v>
      </c>
      <c r="B2336" s="6" cm="1">
        <f t="array" ref="B233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36" s="6">
        <f>IFERROR(INDEX([1]!tblSchedule[Week Game Scheduled],MATCH(tblTeamSch[[#This Row],[Game Num]],[1]!tblSchedule[GameNum],0)),"")</f>
        <v>10</v>
      </c>
      <c r="D2336" s="6">
        <f>IFERROR(INDEX([1]!tblSchedule[Round],MATCH(tblTeamSch[[#This Row],[Game Num]],[1]!tblSchedule[GameNum],0)),"")</f>
        <v>8</v>
      </c>
      <c r="E2336" s="6">
        <f>IFERROR(INDEX([1]!tblSchedule[Rnd Sch],MATCH(tblTeamSch[[#This Row],[Game Num]],[1]!tblSchedule[GameNum],0)),"")</f>
        <v>7</v>
      </c>
      <c r="F2336" s="6" t="str">
        <f>IFERROR(INDEX([1]!tblSchedule[DLC],MATCH(tblTeamSch[[#This Row],[Game Num]],[1]!tblSchedule[GameNum],0)),"")</f>
        <v>4B1A</v>
      </c>
      <c r="G2336" s="7" t="str">
        <f>IFERROR(INDEX([1]!tblSchedule[Facility],MATCH(tblTeamSch[[#This Row],[Game Num]],[1]!tblSchedule[GameNum],0)),"")</f>
        <v>Saint Andrew Academy Gym</v>
      </c>
      <c r="H2336" s="8">
        <f>IFERROR(INDEX([1]!tblSchedule[Game Date],MATCH(tblTeamSch[[#This Row],[Game Num]],[1]!tblSchedule[GameNum],0)),"")</f>
        <v>46054</v>
      </c>
      <c r="I2336" s="9">
        <f>IFERROR(INDEX([1]!tblSchedule[Game Time],MATCH(tblTeamSch[[#This Row],[Game Num]],[1]!tblSchedule[GameNum],0)),"")</f>
        <v>0.66666666666666663</v>
      </c>
      <c r="J2336" s="10" t="str">
        <f>IFERROR(INDEX([1]!tblTeams[Organization],MATCH(tblTeamSch[[#This Row],[Team]],[1]!tblTeams[Team],0)),"")</f>
        <v>St. Stephen Martyr</v>
      </c>
      <c r="K2336" s="10" t="str">
        <f>IFERROR(INDEX([1]!tblOrg[Abbr],MATCH(tblTeamSch[[#This Row],[Org]],[1]!tblOrg[Organization],0)),"")</f>
        <v>SSM</v>
      </c>
      <c r="L2336" s="10" t="str">
        <f>IFERROR(INDEX(IF(tblTeamSch[[#This Row],[1vs2]]=1,[1]!tblSchedule[Team 1 Name],[1]!tblSchedule[Team 2 Name]),MATCH(tblTeamSch[[#This Row],[Game Num]],[1]!tblSchedule[GameNum],0)),"")</f>
        <v>St Stephen Martyr BB 4#1</v>
      </c>
      <c r="M2336" s="10" t="str">
        <f>IFERROR(INDEX(IF(tblTeamSch[[#This Row],[1vs2]]=1,[1]!tblSchedule[Team 2 Name],[1]!tblSchedule[Team 1 Name]),MATCH(tblTeamSch[[#This Row],[Game Num]],[1]!tblSchedule[GameNum],0)),"")</f>
        <v>St. Andrew BB 4B</v>
      </c>
      <c r="N2336" s="6"/>
      <c r="O2336" s="6"/>
      <c r="P2336" s="6"/>
      <c r="Q2336" s="6">
        <f>INDEX([1]!tblSchedule[Home Game],MATCH(tblTeamSch[[#This Row],[Game Num]],[1]!tblSchedule[GameNum],0))</f>
        <v>1</v>
      </c>
      <c r="R2336" s="7" t="e">
        <f>IF(COUNTIFS(tblTeamSch[Team],tblTeamSch[[#This Row],[Team]],#REF!,1)&gt;1,"Y","")</f>
        <v>#REF!</v>
      </c>
      <c r="S2336" s="6">
        <f>INDEX([1]!tblLoc[Score],MATCH(INDEX([1]!tblOrg[Loc],MATCH(tblTeamSch[[#This Row],[Org]],[1]!tblOrg[Organization],0)),[1]!tblLoc[Loc],0))</f>
        <v>0</v>
      </c>
      <c r="T2336" s="6" t="e">
        <f>INDEX([1]!tblLoc[Score],MATCH(INDEX([1]!tblOrg[Loc],MATCH(#REF!,[1]!tblOrg[Abbr],0)),[1]!tblLoc[Loc],0))</f>
        <v>#REF!</v>
      </c>
      <c r="U2336" s="6">
        <f>IFERROR(INDEX([1]!tblLoc[Score],MATCH(INDEX([1]!tblOrg[Loc],MATCH(INDEX(FacList,MATCH(tblTeamSch[[#This Row],[Facility]],INDEX(FacList,,1),0),3),[1]!tblOrg[Org Num],0)),[1]!tblLoc[Loc],0)),"")</f>
        <v>10</v>
      </c>
      <c r="V2336" s="6">
        <f>IF(OR(tblTeamSch[[#This Row],[Court]]="",tblTeamSch[[#This Row],[Home]]&gt;0),0,IF(tblTeamSch[[#This Row],[Court]]&lt;10,0,IF(tblTeamSch[[#This Row],[Home Court]]=10,0,10)))</f>
        <v>0</v>
      </c>
      <c r="W2336" s="6" t="e">
        <f>COUNTIFS(tblTeamSch[Travel Score for Game],10,tblTeamSch[Home],0,#REF!,#REF!)</f>
        <v>#REF!</v>
      </c>
      <c r="X2336" s="6" t="str">
        <f>IFERROR(INDEX(tblTeamSch[Overall Travel Score],MATCH(tblTeamSch[[#This Row],[Opponent]],tblTeamSch[Team],0)),"")</f>
        <v/>
      </c>
      <c r="Y2336" s="6" cm="1">
        <f t="array" ref="Y2336">IF(Y2335="Num",1,IF(Y2335="","",IF(Y2335+1&gt;TotalNumRegGames*2,"",Y2335+1)))</f>
        <v>2335</v>
      </c>
    </row>
    <row r="2337" spans="1:25" ht="13.35" customHeight="1" x14ac:dyDescent="0.3">
      <c r="A2337" s="6" cm="1">
        <f t="array" ref="A2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591</v>
      </c>
      <c r="B2337" s="6" cm="1">
        <f t="array" ref="B233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37" s="6">
        <f>IFERROR(INDEX([1]!tblSchedule[Week Game Scheduled],MATCH(tblTeamSch[[#This Row],[Game Num]],[1]!tblSchedule[GameNum],0)),"")</f>
        <v>50</v>
      </c>
      <c r="D2337" s="6">
        <f>IFERROR(INDEX([1]!tblSchedule[Round],MATCH(tblTeamSch[[#This Row],[Game Num]],[1]!tblSchedule[GameNum],0)),"")</f>
        <v>1</v>
      </c>
      <c r="E2337" s="6">
        <f>IFERROR(INDEX([1]!tblSchedule[Rnd Sch],MATCH(tblTeamSch[[#This Row],[Game Num]],[1]!tblSchedule[GameNum],0)),"")</f>
        <v>1</v>
      </c>
      <c r="F2337" s="6" t="str">
        <f>IFERROR(INDEX([1]!tblSchedule[DLC],MATCH(tblTeamSch[[#This Row],[Game Num]],[1]!tblSchedule[GameNum],0)),"")</f>
        <v>4B2A</v>
      </c>
      <c r="G2337" s="7" t="str">
        <f>IFERROR(INDEX([1]!tblSchedule[Facility],MATCH(tblTeamSch[[#This Row],[Game Num]],[1]!tblSchedule[GameNum],0)),"")</f>
        <v>Saint Bernard Parish Hall</v>
      </c>
      <c r="H2337" s="8">
        <f>IFERROR(INDEX([1]!tblSchedule[Game Date],MATCH(tblTeamSch[[#This Row],[Game Num]],[1]!tblSchedule[GameNum],0)),"")</f>
        <v>45998</v>
      </c>
      <c r="I2337" s="9">
        <f>IFERROR(INDEX([1]!tblSchedule[Game Time],MATCH(tblTeamSch[[#This Row],[Game Num]],[1]!tblSchedule[GameNum],0)),"")</f>
        <v>0.66666666666666663</v>
      </c>
      <c r="J2337" s="10" t="str">
        <f>IFERROR(INDEX([1]!tblTeams[Organization],MATCH(tblTeamSch[[#This Row],[Team]],[1]!tblTeams[Team],0)),"")</f>
        <v>St. Stephen Martyr</v>
      </c>
      <c r="K2337" s="10" t="str">
        <f>IFERROR(INDEX([1]!tblOrg[Abbr],MATCH(tblTeamSch[[#This Row],[Org]],[1]!tblOrg[Organization],0)),"")</f>
        <v>SSM</v>
      </c>
      <c r="L2337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37" s="10" t="str">
        <f>IFERROR(INDEX(IF(tblTeamSch[[#This Row],[1vs2]]=1,[1]!tblSchedule[Team 2 Name],[1]!tblSchedule[Team 1 Name]),MATCH(tblTeamSch[[#This Row],[Game Num]],[1]!tblSchedule[GameNum],0)),"")</f>
        <v>St Bernard BB 4B#2</v>
      </c>
      <c r="N2337" s="6"/>
      <c r="O2337" s="6"/>
      <c r="P2337" s="6"/>
      <c r="Q2337" s="6">
        <f>INDEX([1]!tblSchedule[Home Game],MATCH(tblTeamSch[[#This Row],[Game Num]],[1]!tblSchedule[GameNum],0))</f>
        <v>1</v>
      </c>
      <c r="R2337" s="7" t="e">
        <f>IF(COUNTIFS(tblTeamSch[Team],tblTeamSch[[#This Row],[Team]],#REF!,1)&gt;1,"Y","")</f>
        <v>#REF!</v>
      </c>
      <c r="S2337" s="6">
        <f>INDEX([1]!tblLoc[Score],MATCH(INDEX([1]!tblOrg[Loc],MATCH(tblTeamSch[[#This Row],[Org]],[1]!tblOrg[Organization],0)),[1]!tblLoc[Loc],0))</f>
        <v>0</v>
      </c>
      <c r="T2337" s="6" t="e">
        <f>INDEX([1]!tblLoc[Score],MATCH(INDEX([1]!tblOrg[Loc],MATCH(#REF!,[1]!tblOrg[Abbr],0)),[1]!tblLoc[Loc],0))</f>
        <v>#REF!</v>
      </c>
      <c r="U2337" s="6">
        <f>IFERROR(INDEX([1]!tblLoc[Score],MATCH(INDEX([1]!tblOrg[Loc],MATCH(INDEX(FacList,MATCH(tblTeamSch[[#This Row],[Facility]],INDEX(FacList,,1),0),3),[1]!tblOrg[Org Num],0)),[1]!tblLoc[Loc],0)),"")</f>
        <v>7</v>
      </c>
      <c r="V2337" s="6">
        <f>IF(OR(tblTeamSch[[#This Row],[Court]]="",tblTeamSch[[#This Row],[Home]]&gt;0),0,IF(tblTeamSch[[#This Row],[Court]]&lt;10,0,IF(tblTeamSch[[#This Row],[Home Court]]=10,0,10)))</f>
        <v>0</v>
      </c>
      <c r="W2337" s="6" t="e">
        <f>COUNTIFS(tblTeamSch[Travel Score for Game],10,tblTeamSch[Home],0,#REF!,#REF!)</f>
        <v>#REF!</v>
      </c>
      <c r="X2337" s="6" t="str">
        <f>IFERROR(INDEX(tblTeamSch[Overall Travel Score],MATCH(tblTeamSch[[#This Row],[Opponent]],tblTeamSch[Team],0)),"")</f>
        <v/>
      </c>
      <c r="Y2337" s="6" cm="1">
        <f t="array" ref="Y2337">IF(Y2336="Num",1,IF(Y2336="","",IF(Y2336+1&gt;TotalNumRegGames*2,"",Y2336+1)))</f>
        <v>2336</v>
      </c>
    </row>
    <row r="2338" spans="1:25" ht="13.35" customHeight="1" x14ac:dyDescent="0.3">
      <c r="A2338" s="6" cm="1">
        <f t="array" ref="A2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598</v>
      </c>
      <c r="B2338" s="6" cm="1">
        <f t="array" ref="B233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38" s="6">
        <f>IFERROR(INDEX([1]!tblSchedule[Week Game Scheduled],MATCH(tblTeamSch[[#This Row],[Game Num]],[1]!tblSchedule[GameNum],0)),"")</f>
        <v>51</v>
      </c>
      <c r="D2338" s="6">
        <f>IFERROR(INDEX([1]!tblSchedule[Round],MATCH(tblTeamSch[[#This Row],[Game Num]],[1]!tblSchedule[GameNum],0)),"")</f>
        <v>2</v>
      </c>
      <c r="E2338" s="6">
        <f>IFERROR(INDEX([1]!tblSchedule[Rnd Sch],MATCH(tblTeamSch[[#This Row],[Game Num]],[1]!tblSchedule[GameNum],0)),"")</f>
        <v>2</v>
      </c>
      <c r="F2338" s="6" t="str">
        <f>IFERROR(INDEX([1]!tblSchedule[DLC],MATCH(tblTeamSch[[#This Row],[Game Num]],[1]!tblSchedule[GameNum],0)),"")</f>
        <v>4B2A</v>
      </c>
      <c r="G2338" s="7" t="str">
        <f>IFERROR(INDEX([1]!tblSchedule[Facility],MATCH(tblTeamSch[[#This Row],[Game Num]],[1]!tblSchedule[GameNum],0)),"")</f>
        <v>Ascension Gym</v>
      </c>
      <c r="H2338" s="8">
        <f>IFERROR(INDEX([1]!tblSchedule[Game Date],MATCH(tblTeamSch[[#This Row],[Game Num]],[1]!tblSchedule[GameNum],0)),"")</f>
        <v>46005</v>
      </c>
      <c r="I2338" s="9">
        <f>IFERROR(INDEX([1]!tblSchedule[Game Time],MATCH(tblTeamSch[[#This Row],[Game Num]],[1]!tblSchedule[GameNum],0)),"")</f>
        <v>0.66666666666666663</v>
      </c>
      <c r="J2338" s="10" t="str">
        <f>IFERROR(INDEX([1]!tblTeams[Organization],MATCH(tblTeamSch[[#This Row],[Team]],[1]!tblTeams[Team],0)),"")</f>
        <v>St. Stephen Martyr</v>
      </c>
      <c r="K2338" s="10" t="str">
        <f>IFERROR(INDEX([1]!tblOrg[Abbr],MATCH(tblTeamSch[[#This Row],[Org]],[1]!tblOrg[Organization],0)),"")</f>
        <v>SSM</v>
      </c>
      <c r="L2338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38" s="10" t="str">
        <f>IFERROR(INDEX(IF(tblTeamSch[[#This Row],[1vs2]]=1,[1]!tblSchedule[Team 2 Name],[1]!tblSchedule[Team 1 Name]),MATCH(tblTeamSch[[#This Row],[Game Num]],[1]!tblSchedule[GameNum],0)),"")</f>
        <v>Ascension BB 4B#2</v>
      </c>
      <c r="N2338" s="6"/>
      <c r="O2338" s="6"/>
      <c r="P2338" s="6"/>
      <c r="Q2338" s="6">
        <f>INDEX([1]!tblSchedule[Home Game],MATCH(tblTeamSch[[#This Row],[Game Num]],[1]!tblSchedule[GameNum],0))</f>
        <v>1</v>
      </c>
      <c r="R2338" s="7" t="e">
        <f>IF(COUNTIFS(tblTeamSch[Team],tblTeamSch[[#This Row],[Team]],#REF!,1)&gt;1,"Y","")</f>
        <v>#REF!</v>
      </c>
      <c r="S2338" s="6">
        <f>INDEX([1]!tblLoc[Score],MATCH(INDEX([1]!tblOrg[Loc],MATCH(tblTeamSch[[#This Row],[Org]],[1]!tblOrg[Organization],0)),[1]!tblLoc[Loc],0))</f>
        <v>0</v>
      </c>
      <c r="T2338" s="6" t="e">
        <f>INDEX([1]!tblLoc[Score],MATCH(INDEX([1]!tblOrg[Loc],MATCH(#REF!,[1]!tblOrg[Abbr],0)),[1]!tblLoc[Loc],0))</f>
        <v>#REF!</v>
      </c>
      <c r="U2338" s="6">
        <f>IFERROR(INDEX([1]!tblLoc[Score],MATCH(INDEX([1]!tblOrg[Loc],MATCH(INDEX(FacList,MATCH(tblTeamSch[[#This Row],[Facility]],INDEX(FacList,,1),0),3),[1]!tblOrg[Org Num],0)),[1]!tblLoc[Loc],0)),"")</f>
        <v>0</v>
      </c>
      <c r="V2338" s="6">
        <f>IF(OR(tblTeamSch[[#This Row],[Court]]="",tblTeamSch[[#This Row],[Home]]&gt;0),0,IF(tblTeamSch[[#This Row],[Court]]&lt;10,0,IF(tblTeamSch[[#This Row],[Home Court]]=10,0,10)))</f>
        <v>0</v>
      </c>
      <c r="W2338" s="6" t="e">
        <f>COUNTIFS(tblTeamSch[Travel Score for Game],10,tblTeamSch[Home],0,#REF!,#REF!)</f>
        <v>#REF!</v>
      </c>
      <c r="X2338" s="6" t="str">
        <f>IFERROR(INDEX(tblTeamSch[Overall Travel Score],MATCH(tblTeamSch[[#This Row],[Opponent]],tblTeamSch[Team],0)),"")</f>
        <v/>
      </c>
      <c r="Y2338" s="6" cm="1">
        <f t="array" ref="Y2338">IF(Y2337="Num",1,IF(Y2337="","",IF(Y2337+1&gt;TotalNumRegGames*2,"",Y2337+1)))</f>
        <v>2337</v>
      </c>
    </row>
    <row r="2339" spans="1:25" ht="13.35" customHeight="1" x14ac:dyDescent="0.3">
      <c r="A2339" s="6" cm="1">
        <f t="array" ref="A2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604</v>
      </c>
      <c r="B2339" s="6" cm="1">
        <f t="array" ref="B233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39" s="6">
        <f>IFERROR(INDEX([1]!tblSchedule[Week Game Scheduled],MATCH(tblTeamSch[[#This Row],[Game Num]],[1]!tblSchedule[GameNum],0)),"")</f>
        <v>5</v>
      </c>
      <c r="D2339" s="6">
        <f>IFERROR(INDEX([1]!tblSchedule[Round],MATCH(tblTeamSch[[#This Row],[Game Num]],[1]!tblSchedule[GameNum],0)),"")</f>
        <v>3</v>
      </c>
      <c r="E2339" s="6">
        <f>IFERROR(INDEX([1]!tblSchedule[Rnd Sch],MATCH(tblTeamSch[[#This Row],[Game Num]],[1]!tblSchedule[GameNum],0)),"")</f>
        <v>3</v>
      </c>
      <c r="F2339" s="6" t="str">
        <f>IFERROR(INDEX([1]!tblSchedule[DLC],MATCH(tblTeamSch[[#This Row],[Game Num]],[1]!tblSchedule[GameNum],0)),"")</f>
        <v>4B2A</v>
      </c>
      <c r="G2339" s="7" t="str">
        <f>IFERROR(INDEX([1]!tblSchedule[Facility],MATCH(tblTeamSch[[#This Row],[Game Num]],[1]!tblSchedule[GameNum],0)),"")</f>
        <v>St. Stephen Martyr Gym</v>
      </c>
      <c r="H2339" s="8">
        <f>IFERROR(INDEX([1]!tblSchedule[Game Date],MATCH(tblTeamSch[[#This Row],[Game Num]],[1]!tblSchedule[GameNum],0)),"")</f>
        <v>46025</v>
      </c>
      <c r="I2339" s="9">
        <f>IFERROR(INDEX([1]!tblSchedule[Game Time],MATCH(tblTeamSch[[#This Row],[Game Num]],[1]!tblSchedule[GameNum],0)),"")</f>
        <v>0.45833333333333331</v>
      </c>
      <c r="J2339" s="10" t="str">
        <f>IFERROR(INDEX([1]!tblTeams[Organization],MATCH(tblTeamSch[[#This Row],[Team]],[1]!tblTeams[Team],0)),"")</f>
        <v>St. Stephen Martyr</v>
      </c>
      <c r="K2339" s="10" t="str">
        <f>IFERROR(INDEX([1]!tblOrg[Abbr],MATCH(tblTeamSch[[#This Row],[Org]],[1]!tblOrg[Organization],0)),"")</f>
        <v>SSM</v>
      </c>
      <c r="L2339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39" s="10" t="str">
        <f>IFERROR(INDEX(IF(tblTeamSch[[#This Row],[1vs2]]=1,[1]!tblSchedule[Team 2 Name],[1]!tblSchedule[Team 1 Name]),MATCH(tblTeamSch[[#This Row],[Game Num]],[1]!tblSchedule[GameNum],0)),"")</f>
        <v>St. Francis of Assisi BB 4B#2</v>
      </c>
      <c r="N2339" s="6"/>
      <c r="O2339" s="6"/>
      <c r="P2339" s="6"/>
      <c r="Q2339" s="6">
        <f>INDEX([1]!tblSchedule[Home Game],MATCH(tblTeamSch[[#This Row],[Game Num]],[1]!tblSchedule[GameNum],0))</f>
        <v>1</v>
      </c>
      <c r="R2339" s="7" t="e">
        <f>IF(COUNTIFS(tblTeamSch[Team],tblTeamSch[[#This Row],[Team]],#REF!,1)&gt;1,"Y","")</f>
        <v>#REF!</v>
      </c>
      <c r="S2339" s="6">
        <f>INDEX([1]!tblLoc[Score],MATCH(INDEX([1]!tblOrg[Loc],MATCH(tblTeamSch[[#This Row],[Org]],[1]!tblOrg[Organization],0)),[1]!tblLoc[Loc],0))</f>
        <v>0</v>
      </c>
      <c r="T2339" s="6" t="e">
        <f>INDEX([1]!tblLoc[Score],MATCH(INDEX([1]!tblOrg[Loc],MATCH(#REF!,[1]!tblOrg[Abbr],0)),[1]!tblLoc[Loc],0))</f>
        <v>#REF!</v>
      </c>
      <c r="U2339" s="6">
        <f>IFERROR(INDEX([1]!tblLoc[Score],MATCH(INDEX([1]!tblOrg[Loc],MATCH(INDEX(FacList,MATCH(tblTeamSch[[#This Row],[Facility]],INDEX(FacList,,1),0),3),[1]!tblOrg[Org Num],0)),[1]!tblLoc[Loc],0)),"")</f>
        <v>0</v>
      </c>
      <c r="V2339" s="6">
        <f>IF(OR(tblTeamSch[[#This Row],[Court]]="",tblTeamSch[[#This Row],[Home]]&gt;0),0,IF(tblTeamSch[[#This Row],[Court]]&lt;10,0,IF(tblTeamSch[[#This Row],[Home Court]]=10,0,10)))</f>
        <v>0</v>
      </c>
      <c r="W2339" s="6" t="e">
        <f>COUNTIFS(tblTeamSch[Travel Score for Game],10,tblTeamSch[Home],0,#REF!,#REF!)</f>
        <v>#REF!</v>
      </c>
      <c r="X2339" s="6" t="str">
        <f>IFERROR(INDEX(tblTeamSch[Overall Travel Score],MATCH(tblTeamSch[[#This Row],[Opponent]],tblTeamSch[Team],0)),"")</f>
        <v/>
      </c>
      <c r="Y2339" s="6" cm="1">
        <f t="array" ref="Y2339">IF(Y2338="Num",1,IF(Y2338="","",IF(Y2338+1&gt;TotalNumRegGames*2,"",Y2338+1)))</f>
        <v>2338</v>
      </c>
    </row>
    <row r="2340" spans="1:25" ht="13.35" customHeight="1" x14ac:dyDescent="0.3">
      <c r="A2340" s="6" cm="1">
        <f t="array" ref="A2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615</v>
      </c>
      <c r="B2340" s="6" cm="1">
        <f t="array" ref="B234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0" s="6">
        <f>IFERROR(INDEX([1]!tblSchedule[Week Game Scheduled],MATCH(tblTeamSch[[#This Row],[Game Num]],[1]!tblSchedule[GameNum],0)),"")</f>
        <v>7</v>
      </c>
      <c r="D2340" s="6">
        <f>IFERROR(INDEX([1]!tblSchedule[Round],MATCH(tblTeamSch[[#This Row],[Game Num]],[1]!tblSchedule[GameNum],0)),"")</f>
        <v>4</v>
      </c>
      <c r="E2340" s="6">
        <f>IFERROR(INDEX([1]!tblSchedule[Rnd Sch],MATCH(tblTeamSch[[#This Row],[Game Num]],[1]!tblSchedule[GameNum],0)),"")</f>
        <v>4</v>
      </c>
      <c r="F2340" s="6" t="str">
        <f>IFERROR(INDEX([1]!tblSchedule[DLC],MATCH(tblTeamSch[[#This Row],[Game Num]],[1]!tblSchedule[GameNum],0)),"")</f>
        <v>4B2A</v>
      </c>
      <c r="G2340" s="7" t="str">
        <f>IFERROR(INDEX([1]!tblSchedule[Facility],MATCH(tblTeamSch[[#This Row],[Game Num]],[1]!tblSchedule[GameNum],0)),"")</f>
        <v>St. Stephen Martyr Gym</v>
      </c>
      <c r="H2340" s="8">
        <f>IFERROR(INDEX([1]!tblSchedule[Game Date],MATCH(tblTeamSch[[#This Row],[Game Num]],[1]!tblSchedule[GameNum],0)),"")</f>
        <v>46033</v>
      </c>
      <c r="I2340" s="9">
        <f>IFERROR(INDEX([1]!tblSchedule[Game Time],MATCH(tblTeamSch[[#This Row],[Game Num]],[1]!tblSchedule[GameNum],0)),"")</f>
        <v>0.625</v>
      </c>
      <c r="J2340" s="10" t="str">
        <f>IFERROR(INDEX([1]!tblTeams[Organization],MATCH(tblTeamSch[[#This Row],[Team]],[1]!tblTeams[Team],0)),"")</f>
        <v>St. Stephen Martyr</v>
      </c>
      <c r="K2340" s="10" t="str">
        <f>IFERROR(INDEX([1]!tblOrg[Abbr],MATCH(tblTeamSch[[#This Row],[Org]],[1]!tblOrg[Organization],0)),"")</f>
        <v>SSM</v>
      </c>
      <c r="L2340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40" s="10" t="str">
        <f>IFERROR(INDEX(IF(tblTeamSch[[#This Row],[1vs2]]=1,[1]!tblSchedule[Team 2 Name],[1]!tblSchedule[Team 1 Name]),MATCH(tblTeamSch[[#This Row],[Game Num]],[1]!tblSchedule[GameNum],0)),"")</f>
        <v>OLOL 3/4  BB #2 Blue</v>
      </c>
      <c r="N2340" s="6"/>
      <c r="O2340" s="6"/>
      <c r="P2340" s="6"/>
      <c r="Q2340" s="6">
        <f>INDEX([1]!tblSchedule[Home Game],MATCH(tblTeamSch[[#This Row],[Game Num]],[1]!tblSchedule[GameNum],0))</f>
        <v>1</v>
      </c>
      <c r="R2340" s="7" t="e">
        <f>IF(COUNTIFS(tblTeamSch[Team],tblTeamSch[[#This Row],[Team]],#REF!,1)&gt;1,"Y","")</f>
        <v>#REF!</v>
      </c>
      <c r="S2340" s="6">
        <f>INDEX([1]!tblLoc[Score],MATCH(INDEX([1]!tblOrg[Loc],MATCH(tblTeamSch[[#This Row],[Org]],[1]!tblOrg[Organization],0)),[1]!tblLoc[Loc],0))</f>
        <v>0</v>
      </c>
      <c r="T2340" s="6" t="e">
        <f>INDEX([1]!tblLoc[Score],MATCH(INDEX([1]!tblOrg[Loc],MATCH(#REF!,[1]!tblOrg[Abbr],0)),[1]!tblLoc[Loc],0))</f>
        <v>#REF!</v>
      </c>
      <c r="U2340" s="6">
        <f>IFERROR(INDEX([1]!tblLoc[Score],MATCH(INDEX([1]!tblOrg[Loc],MATCH(INDEX(FacList,MATCH(tblTeamSch[[#This Row],[Facility]],INDEX(FacList,,1),0),3),[1]!tblOrg[Org Num],0)),[1]!tblLoc[Loc],0)),"")</f>
        <v>0</v>
      </c>
      <c r="V2340" s="6">
        <f>IF(OR(tblTeamSch[[#This Row],[Court]]="",tblTeamSch[[#This Row],[Home]]&gt;0),0,IF(tblTeamSch[[#This Row],[Court]]&lt;10,0,IF(tblTeamSch[[#This Row],[Home Court]]=10,0,10)))</f>
        <v>0</v>
      </c>
      <c r="W2340" s="6" t="e">
        <f>COUNTIFS(tblTeamSch[Travel Score for Game],10,tblTeamSch[Home],0,#REF!,#REF!)</f>
        <v>#REF!</v>
      </c>
      <c r="X2340" s="6" t="str">
        <f>IFERROR(INDEX(tblTeamSch[Overall Travel Score],MATCH(tblTeamSch[[#This Row],[Opponent]],tblTeamSch[Team],0)),"")</f>
        <v/>
      </c>
      <c r="Y2340" s="6" cm="1">
        <f t="array" ref="Y2340">IF(Y2339="Num",1,IF(Y2339="","",IF(Y2339+1&gt;TotalNumRegGames*2,"",Y2339+1)))</f>
        <v>2339</v>
      </c>
    </row>
    <row r="2341" spans="1:25" ht="13.35" customHeight="1" x14ac:dyDescent="0.3">
      <c r="A2341" s="6" cm="1">
        <f t="array" ref="A2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619</v>
      </c>
      <c r="B2341" s="6" cm="1">
        <f t="array" ref="B234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1" s="6">
        <f>IFERROR(INDEX([1]!tblSchedule[Week Game Scheduled],MATCH(tblTeamSch[[#This Row],[Game Num]],[1]!tblSchedule[GameNum],0)),"")</f>
        <v>8</v>
      </c>
      <c r="D2341" s="6">
        <f>IFERROR(INDEX([1]!tblSchedule[Round],MATCH(tblTeamSch[[#This Row],[Game Num]],[1]!tblSchedule[GameNum],0)),"")</f>
        <v>5</v>
      </c>
      <c r="E2341" s="6">
        <f>IFERROR(INDEX([1]!tblSchedule[Rnd Sch],MATCH(tblTeamSch[[#This Row],[Game Num]],[1]!tblSchedule[GameNum],0)),"")</f>
        <v>5</v>
      </c>
      <c r="F2341" s="6" t="str">
        <f>IFERROR(INDEX([1]!tblSchedule[DLC],MATCH(tblTeamSch[[#This Row],[Game Num]],[1]!tblSchedule[GameNum],0)),"")</f>
        <v>4B2A</v>
      </c>
      <c r="G2341" s="7" t="str">
        <f>IFERROR(INDEX([1]!tblSchedule[Facility],MATCH(tblTeamSch[[#This Row],[Game Num]],[1]!tblSchedule[GameNum],0)),"")</f>
        <v>St. Stephen Martyr Gym</v>
      </c>
      <c r="H2341" s="8">
        <f>IFERROR(INDEX([1]!tblSchedule[Game Date],MATCH(tblTeamSch[[#This Row],[Game Num]],[1]!tblSchedule[GameNum],0)),"")</f>
        <v>46040</v>
      </c>
      <c r="I2341" s="9">
        <f>IFERROR(INDEX([1]!tblSchedule[Game Time],MATCH(tblTeamSch[[#This Row],[Game Num]],[1]!tblSchedule[GameNum],0)),"")</f>
        <v>0.66666666666666663</v>
      </c>
      <c r="J2341" s="10" t="str">
        <f>IFERROR(INDEX([1]!tblTeams[Organization],MATCH(tblTeamSch[[#This Row],[Team]],[1]!tblTeams[Team],0)),"")</f>
        <v>St. Stephen Martyr</v>
      </c>
      <c r="K2341" s="10" t="str">
        <f>IFERROR(INDEX([1]!tblOrg[Abbr],MATCH(tblTeamSch[[#This Row],[Org]],[1]!tblOrg[Organization],0)),"")</f>
        <v>SSM</v>
      </c>
      <c r="L2341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41" s="10" t="str">
        <f>IFERROR(INDEX(IF(tblTeamSch[[#This Row],[1vs2]]=1,[1]!tblSchedule[Team 2 Name],[1]!tblSchedule[Team 1 Name]),MATCH(tblTeamSch[[#This Row],[Game Num]],[1]!tblSchedule[GameNum],0)),"")</f>
        <v>St Martha Basketball 4B#2</v>
      </c>
      <c r="N2341" s="6"/>
      <c r="O2341" s="6"/>
      <c r="P2341" s="6"/>
      <c r="Q2341" s="6">
        <f>INDEX([1]!tblSchedule[Home Game],MATCH(tblTeamSch[[#This Row],[Game Num]],[1]!tblSchedule[GameNum],0))</f>
        <v>1</v>
      </c>
      <c r="R2341" s="7" t="e">
        <f>IF(COUNTIFS(tblTeamSch[Team],tblTeamSch[[#This Row],[Team]],#REF!,1)&gt;1,"Y","")</f>
        <v>#REF!</v>
      </c>
      <c r="S2341" s="6">
        <f>INDEX([1]!tblLoc[Score],MATCH(INDEX([1]!tblOrg[Loc],MATCH(tblTeamSch[[#This Row],[Org]],[1]!tblOrg[Organization],0)),[1]!tblLoc[Loc],0))</f>
        <v>0</v>
      </c>
      <c r="T2341" s="6" t="e">
        <f>INDEX([1]!tblLoc[Score],MATCH(INDEX([1]!tblOrg[Loc],MATCH(#REF!,[1]!tblOrg[Abbr],0)),[1]!tblLoc[Loc],0))</f>
        <v>#REF!</v>
      </c>
      <c r="U2341" s="6">
        <f>IFERROR(INDEX([1]!tblLoc[Score],MATCH(INDEX([1]!tblOrg[Loc],MATCH(INDEX(FacList,MATCH(tblTeamSch[[#This Row],[Facility]],INDEX(FacList,,1),0),3),[1]!tblOrg[Org Num],0)),[1]!tblLoc[Loc],0)),"")</f>
        <v>0</v>
      </c>
      <c r="V2341" s="6">
        <f>IF(OR(tblTeamSch[[#This Row],[Court]]="",tblTeamSch[[#This Row],[Home]]&gt;0),0,IF(tblTeamSch[[#This Row],[Court]]&lt;10,0,IF(tblTeamSch[[#This Row],[Home Court]]=10,0,10)))</f>
        <v>0</v>
      </c>
      <c r="W2341" s="6" t="e">
        <f>COUNTIFS(tblTeamSch[Travel Score for Game],10,tblTeamSch[Home],0,#REF!,#REF!)</f>
        <v>#REF!</v>
      </c>
      <c r="X2341" s="6" t="str">
        <f>IFERROR(INDEX(tblTeamSch[Overall Travel Score],MATCH(tblTeamSch[[#This Row],[Opponent]],tblTeamSch[Team],0)),"")</f>
        <v/>
      </c>
      <c r="Y2341" s="6" cm="1">
        <f t="array" ref="Y2341">IF(Y2340="Num",1,IF(Y2340="","",IF(Y2340+1&gt;TotalNumRegGames*2,"",Y2340+1)))</f>
        <v>2340</v>
      </c>
    </row>
    <row r="2342" spans="1:25" ht="13.35" customHeight="1" x14ac:dyDescent="0.3">
      <c r="A2342" s="6" cm="1">
        <f t="array" ref="A2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623</v>
      </c>
      <c r="B2342" s="6" cm="1">
        <f t="array" ref="B234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2" s="6">
        <f>IFERROR(INDEX([1]!tblSchedule[Week Game Scheduled],MATCH(tblTeamSch[[#This Row],[Game Num]],[1]!tblSchedule[GameNum],0)),"")</f>
        <v>9</v>
      </c>
      <c r="D2342" s="6">
        <f>IFERROR(INDEX([1]!tblSchedule[Round],MATCH(tblTeamSch[[#This Row],[Game Num]],[1]!tblSchedule[GameNum],0)),"")</f>
        <v>6</v>
      </c>
      <c r="E2342" s="6">
        <f>IFERROR(INDEX([1]!tblSchedule[Rnd Sch],MATCH(tblTeamSch[[#This Row],[Game Num]],[1]!tblSchedule[GameNum],0)),"")</f>
        <v>6</v>
      </c>
      <c r="F2342" s="6" t="str">
        <f>IFERROR(INDEX([1]!tblSchedule[DLC],MATCH(tblTeamSch[[#This Row],[Game Num]],[1]!tblSchedule[GameNum],0)),"")</f>
        <v>4B2A</v>
      </c>
      <c r="G2342" s="7" t="str">
        <f>IFERROR(INDEX([1]!tblSchedule[Facility],MATCH(tblTeamSch[[#This Row],[Game Num]],[1]!tblSchedule[GameNum],0)),"")</f>
        <v>St. Paul Gym</v>
      </c>
      <c r="H2342" s="8">
        <f>IFERROR(INDEX([1]!tblSchedule[Game Date],MATCH(tblTeamSch[[#This Row],[Game Num]],[1]!tblSchedule[GameNum],0)),"")</f>
        <v>46047</v>
      </c>
      <c r="I2342" s="9">
        <f>IFERROR(INDEX([1]!tblSchedule[Game Time],MATCH(tblTeamSch[[#This Row],[Game Num]],[1]!tblSchedule[GameNum],0)),"")</f>
        <v>0.625</v>
      </c>
      <c r="J2342" s="10" t="str">
        <f>IFERROR(INDEX([1]!tblTeams[Organization],MATCH(tblTeamSch[[#This Row],[Team]],[1]!tblTeams[Team],0)),"")</f>
        <v>St. Stephen Martyr</v>
      </c>
      <c r="K2342" s="10" t="str">
        <f>IFERROR(INDEX([1]!tblOrg[Abbr],MATCH(tblTeamSch[[#This Row],[Org]],[1]!tblOrg[Organization],0)),"")</f>
        <v>SSM</v>
      </c>
      <c r="L2342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42" s="10" t="str">
        <f>IFERROR(INDEX(IF(tblTeamSch[[#This Row],[1vs2]]=1,[1]!tblSchedule[Team 2 Name],[1]!tblSchedule[Team 1 Name]),MATCH(tblTeamSch[[#This Row],[Game Num]],[1]!tblSchedule[GameNum],0)),"")</f>
        <v>St. Paul BB 4B#2 White</v>
      </c>
      <c r="N2342" s="6"/>
      <c r="O2342" s="6"/>
      <c r="P2342" s="6"/>
      <c r="Q2342" s="6">
        <f>INDEX([1]!tblSchedule[Home Game],MATCH(tblTeamSch[[#This Row],[Game Num]],[1]!tblSchedule[GameNum],0))</f>
        <v>1</v>
      </c>
      <c r="R2342" s="7" t="e">
        <f>IF(COUNTIFS(tblTeamSch[Team],tblTeamSch[[#This Row],[Team]],#REF!,1)&gt;1,"Y","")</f>
        <v>#REF!</v>
      </c>
      <c r="S2342" s="6">
        <f>INDEX([1]!tblLoc[Score],MATCH(INDEX([1]!tblOrg[Loc],MATCH(tblTeamSch[[#This Row],[Org]],[1]!tblOrg[Organization],0)),[1]!tblLoc[Loc],0))</f>
        <v>0</v>
      </c>
      <c r="T2342" s="6" t="e">
        <f>INDEX([1]!tblLoc[Score],MATCH(INDEX([1]!tblOrg[Loc],MATCH(#REF!,[1]!tblOrg[Abbr],0)),[1]!tblLoc[Loc],0))</f>
        <v>#REF!</v>
      </c>
      <c r="U2342" s="6">
        <f>IFERROR(INDEX([1]!tblLoc[Score],MATCH(INDEX([1]!tblOrg[Loc],MATCH(INDEX(FacList,MATCH(tblTeamSch[[#This Row],[Facility]],INDEX(FacList,,1),0),3),[1]!tblOrg[Org Num],0)),[1]!tblLoc[Loc],0)),"")</f>
        <v>10</v>
      </c>
      <c r="V2342" s="6">
        <f>IF(OR(tblTeamSch[[#This Row],[Court]]="",tblTeamSch[[#This Row],[Home]]&gt;0),0,IF(tblTeamSch[[#This Row],[Court]]&lt;10,0,IF(tblTeamSch[[#This Row],[Home Court]]=10,0,10)))</f>
        <v>0</v>
      </c>
      <c r="W2342" s="6" t="e">
        <f>COUNTIFS(tblTeamSch[Travel Score for Game],10,tblTeamSch[Home],0,#REF!,#REF!)</f>
        <v>#REF!</v>
      </c>
      <c r="X2342" s="6" t="str">
        <f>IFERROR(INDEX(tblTeamSch[Overall Travel Score],MATCH(tblTeamSch[[#This Row],[Opponent]],tblTeamSch[Team],0)),"")</f>
        <v/>
      </c>
      <c r="Y2342" s="6" cm="1">
        <f t="array" ref="Y2342">IF(Y2341="Num",1,IF(Y2341="","",IF(Y2341+1&gt;TotalNumRegGames*2,"",Y2341+1)))</f>
        <v>2341</v>
      </c>
    </row>
    <row r="2343" spans="1:25" ht="13.35" customHeight="1" x14ac:dyDescent="0.3">
      <c r="A2343" s="6" cm="1">
        <f t="array" ref="A2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631</v>
      </c>
      <c r="B2343" s="6" cm="1">
        <f t="array" ref="B234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3" s="6">
        <f>IFERROR(INDEX([1]!tblSchedule[Week Game Scheduled],MATCH(tblTeamSch[[#This Row],[Game Num]],[1]!tblSchedule[GameNum],0)),"")</f>
        <v>10</v>
      </c>
      <c r="D2343" s="6">
        <f>IFERROR(INDEX([1]!tblSchedule[Round],MATCH(tblTeamSch[[#This Row],[Game Num]],[1]!tblSchedule[GameNum],0)),"")</f>
        <v>7</v>
      </c>
      <c r="E2343" s="6">
        <f>IFERROR(INDEX([1]!tblSchedule[Rnd Sch],MATCH(tblTeamSch[[#This Row],[Game Num]],[1]!tblSchedule[GameNum],0)),"")</f>
        <v>7</v>
      </c>
      <c r="F2343" s="6" t="str">
        <f>IFERROR(INDEX([1]!tblSchedule[DLC],MATCH(tblTeamSch[[#This Row],[Game Num]],[1]!tblSchedule[GameNum],0)),"")</f>
        <v>4B2A</v>
      </c>
      <c r="G2343" s="7" t="str">
        <f>IFERROR(INDEX([1]!tblSchedule[Facility],MATCH(tblTeamSch[[#This Row],[Game Num]],[1]!tblSchedule[GameNum],0)),"")</f>
        <v>St. Stephen Martyr Gym</v>
      </c>
      <c r="H2343" s="8">
        <f>IFERROR(INDEX([1]!tblSchedule[Game Date],MATCH(tblTeamSch[[#This Row],[Game Num]],[1]!tblSchedule[GameNum],0)),"")</f>
        <v>46054</v>
      </c>
      <c r="I2343" s="9">
        <f>IFERROR(INDEX([1]!tblSchedule[Game Time],MATCH(tblTeamSch[[#This Row],[Game Num]],[1]!tblSchedule[GameNum],0)),"")</f>
        <v>0.70833333333333337</v>
      </c>
      <c r="J2343" s="10" t="str">
        <f>IFERROR(INDEX([1]!tblTeams[Organization],MATCH(tblTeamSch[[#This Row],[Team]],[1]!tblTeams[Team],0)),"")</f>
        <v>St. Stephen Martyr</v>
      </c>
      <c r="K2343" s="10" t="str">
        <f>IFERROR(INDEX([1]!tblOrg[Abbr],MATCH(tblTeamSch[[#This Row],[Org]],[1]!tblOrg[Organization],0)),"")</f>
        <v>SSM</v>
      </c>
      <c r="L2343" s="10" t="str">
        <f>IFERROR(INDEX(IF(tblTeamSch[[#This Row],[1vs2]]=1,[1]!tblSchedule[Team 1 Name],[1]!tblSchedule[Team 2 Name]),MATCH(tblTeamSch[[#This Row],[Game Num]],[1]!tblSchedule[GameNum],0)),"")</f>
        <v>St Stephen Martyr BB 4b#2</v>
      </c>
      <c r="M2343" s="10" t="str">
        <f>IFERROR(INDEX(IF(tblTeamSch[[#This Row],[1vs2]]=1,[1]!tblSchedule[Team 2 Name],[1]!tblSchedule[Team 1 Name]),MATCH(tblTeamSch[[#This Row],[Game Num]],[1]!tblSchedule[GameNum],0)),"")</f>
        <v>OLOL 3/4 BB #2 Black</v>
      </c>
      <c r="N2343" s="6"/>
      <c r="O2343" s="6"/>
      <c r="P2343" s="6"/>
      <c r="Q2343" s="6">
        <f>INDEX([1]!tblSchedule[Home Game],MATCH(tblTeamSch[[#This Row],[Game Num]],[1]!tblSchedule[GameNum],0))</f>
        <v>1</v>
      </c>
      <c r="R2343" s="7" t="e">
        <f>IF(COUNTIFS(tblTeamSch[Team],tblTeamSch[[#This Row],[Team]],#REF!,1)&gt;1,"Y","")</f>
        <v>#REF!</v>
      </c>
      <c r="S2343" s="6">
        <f>INDEX([1]!tblLoc[Score],MATCH(INDEX([1]!tblOrg[Loc],MATCH(tblTeamSch[[#This Row],[Org]],[1]!tblOrg[Organization],0)),[1]!tblLoc[Loc],0))</f>
        <v>0</v>
      </c>
      <c r="T2343" s="6" t="e">
        <f>INDEX([1]!tblLoc[Score],MATCH(INDEX([1]!tblOrg[Loc],MATCH(#REF!,[1]!tblOrg[Abbr],0)),[1]!tblLoc[Loc],0))</f>
        <v>#REF!</v>
      </c>
      <c r="U2343" s="6">
        <f>IFERROR(INDEX([1]!tblLoc[Score],MATCH(INDEX([1]!tblOrg[Loc],MATCH(INDEX(FacList,MATCH(tblTeamSch[[#This Row],[Facility]],INDEX(FacList,,1),0),3),[1]!tblOrg[Org Num],0)),[1]!tblLoc[Loc],0)),"")</f>
        <v>0</v>
      </c>
      <c r="V2343" s="6">
        <f>IF(OR(tblTeamSch[[#This Row],[Court]]="",tblTeamSch[[#This Row],[Home]]&gt;0),0,IF(tblTeamSch[[#This Row],[Court]]&lt;10,0,IF(tblTeamSch[[#This Row],[Home Court]]=10,0,10)))</f>
        <v>0</v>
      </c>
      <c r="W2343" s="6" t="e">
        <f>COUNTIFS(tblTeamSch[Travel Score for Game],10,tblTeamSch[Home],0,#REF!,#REF!)</f>
        <v>#REF!</v>
      </c>
      <c r="X2343" s="6" t="str">
        <f>IFERROR(INDEX(tblTeamSch[Overall Travel Score],MATCH(tblTeamSch[[#This Row],[Opponent]],tblTeamSch[Team],0)),"")</f>
        <v/>
      </c>
      <c r="Y2343" s="6" cm="1">
        <f t="array" ref="Y2343">IF(Y2342="Num",1,IF(Y2342="","",IF(Y2342+1&gt;TotalNumRegGames*2,"",Y2342+1)))</f>
        <v>2342</v>
      </c>
    </row>
    <row r="2344" spans="1:25" ht="13.35" customHeight="1" x14ac:dyDescent="0.3">
      <c r="A2344" s="6" cm="1">
        <f t="array" ref="A2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1046</v>
      </c>
      <c r="B2344" s="6" cm="1">
        <f t="array" ref="B234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4" s="6">
        <f>IFERROR(INDEX([1]!tblSchedule[Week Game Scheduled],MATCH(tblTeamSch[[#This Row],[Game Num]],[1]!tblSchedule[GameNum],0)),"")</f>
        <v>49</v>
      </c>
      <c r="D2344" s="6">
        <f>IFERROR(INDEX([1]!tblSchedule[Round],MATCH(tblTeamSch[[#This Row],[Game Num]],[1]!tblSchedule[GameNum],0)),"")</f>
        <v>1</v>
      </c>
      <c r="E2344" s="6">
        <f>IFERROR(INDEX([1]!tblSchedule[Rnd Sch],MATCH(tblTeamSch[[#This Row],[Game Num]],[1]!tblSchedule[GameNum],0)),"")</f>
        <v>1</v>
      </c>
      <c r="F2344" s="6" t="str">
        <f>IFERROR(INDEX([1]!tblSchedule[DLC],MATCH(tblTeamSch[[#This Row],[Game Num]],[1]!tblSchedule[GameNum],0)),"")</f>
        <v>4G1A</v>
      </c>
      <c r="G2344" s="7" t="str">
        <f>IFERROR(INDEX([1]!tblSchedule[Facility],MATCH(tblTeamSch[[#This Row],[Game Num]],[1]!tblSchedule[GameNum],0)),"")</f>
        <v>St. Stephen Martyr Gym</v>
      </c>
      <c r="H2344" s="8">
        <f>IFERROR(INDEX([1]!tblSchedule[Game Date],MATCH(tblTeamSch[[#This Row],[Game Num]],[1]!tblSchedule[GameNum],0)),"")</f>
        <v>45997</v>
      </c>
      <c r="I2344" s="9">
        <f>IFERROR(INDEX([1]!tblSchedule[Game Time],MATCH(tblTeamSch[[#This Row],[Game Num]],[1]!tblSchedule[GameNum],0)),"")</f>
        <v>0.58333333333333337</v>
      </c>
      <c r="J2344" s="10" t="str">
        <f>IFERROR(INDEX([1]!tblTeams[Organization],MATCH(tblTeamSch[[#This Row],[Team]],[1]!tblTeams[Team],0)),"")</f>
        <v>St. Stephen Martyr</v>
      </c>
      <c r="K2344" s="10" t="str">
        <f>IFERROR(INDEX([1]!tblOrg[Abbr],MATCH(tblTeamSch[[#This Row],[Org]],[1]!tblOrg[Organization],0)),"")</f>
        <v>SSM</v>
      </c>
      <c r="L2344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4" s="10" t="str">
        <f>IFERROR(INDEX(IF(tblTeamSch[[#This Row],[1vs2]]=1,[1]!tblSchedule[Team 2 Name],[1]!tblSchedule[Team 1 Name]),MATCH(tblTeamSch[[#This Row],[Game Num]],[1]!tblSchedule[GameNum],0)),"")</f>
        <v>St Edward Bball 4G1</v>
      </c>
      <c r="N2344" s="6"/>
      <c r="O2344" s="6"/>
      <c r="P2344" s="6"/>
      <c r="Q2344" s="6">
        <f>INDEX([1]!tblSchedule[Home Game],MATCH(tblTeamSch[[#This Row],[Game Num]],[1]!tblSchedule[GameNum],0))</f>
        <v>1</v>
      </c>
      <c r="R2344" s="7" t="e">
        <f>IF(COUNTIFS(tblTeamSch[Team],tblTeamSch[[#This Row],[Team]],#REF!,1)&gt;1,"Y","")</f>
        <v>#REF!</v>
      </c>
      <c r="S2344" s="6">
        <f>INDEX([1]!tblLoc[Score],MATCH(INDEX([1]!tblOrg[Loc],MATCH(tblTeamSch[[#This Row],[Org]],[1]!tblOrg[Organization],0)),[1]!tblLoc[Loc],0))</f>
        <v>0</v>
      </c>
      <c r="T2344" s="6" t="e">
        <f>INDEX([1]!tblLoc[Score],MATCH(INDEX([1]!tblOrg[Loc],MATCH(#REF!,[1]!tblOrg[Abbr],0)),[1]!tblLoc[Loc],0))</f>
        <v>#REF!</v>
      </c>
      <c r="U2344" s="6">
        <f>IFERROR(INDEX([1]!tblLoc[Score],MATCH(INDEX([1]!tblOrg[Loc],MATCH(INDEX(FacList,MATCH(tblTeamSch[[#This Row],[Facility]],INDEX(FacList,,1),0),3),[1]!tblOrg[Org Num],0)),[1]!tblLoc[Loc],0)),"")</f>
        <v>0</v>
      </c>
      <c r="V2344" s="6">
        <f>IF(OR(tblTeamSch[[#This Row],[Court]]="",tblTeamSch[[#This Row],[Home]]&gt;0),0,IF(tblTeamSch[[#This Row],[Court]]&lt;10,0,IF(tblTeamSch[[#This Row],[Home Court]]=10,0,10)))</f>
        <v>0</v>
      </c>
      <c r="W2344" s="6" t="e">
        <f>COUNTIFS(tblTeamSch[Travel Score for Game],10,tblTeamSch[Home],0,#REF!,#REF!)</f>
        <v>#REF!</v>
      </c>
      <c r="X2344" s="6" t="str">
        <f>IFERROR(INDEX(tblTeamSch[Overall Travel Score],MATCH(tblTeamSch[[#This Row],[Opponent]],tblTeamSch[Team],0)),"")</f>
        <v/>
      </c>
      <c r="Y2344" s="6" cm="1">
        <f t="array" ref="Y2344">IF(Y2343="Num",1,IF(Y2343="","",IF(Y2343+1&gt;TotalNumRegGames*2,"",Y2343+1)))</f>
        <v>2343</v>
      </c>
    </row>
    <row r="2345" spans="1:25" ht="13.35" customHeight="1" x14ac:dyDescent="0.3">
      <c r="A2345" s="6" cm="1">
        <f t="array" ref="A2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1050</v>
      </c>
      <c r="B2345" s="6" cm="1">
        <f t="array" ref="B234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5" s="6">
        <f>IFERROR(INDEX([1]!tblSchedule[Week Game Scheduled],MATCH(tblTeamSch[[#This Row],[Game Num]],[1]!tblSchedule[GameNum],0)),"")</f>
        <v>50</v>
      </c>
      <c r="D2345" s="6">
        <f>IFERROR(INDEX([1]!tblSchedule[Round],MATCH(tblTeamSch[[#This Row],[Game Num]],[1]!tblSchedule[GameNum],0)),"")</f>
        <v>2</v>
      </c>
      <c r="E2345" s="6">
        <f>IFERROR(INDEX([1]!tblSchedule[Rnd Sch],MATCH(tblTeamSch[[#This Row],[Game Num]],[1]!tblSchedule[GameNum],0)),"")</f>
        <v>2</v>
      </c>
      <c r="F2345" s="6" t="str">
        <f>IFERROR(INDEX([1]!tblSchedule[DLC],MATCH(tblTeamSch[[#This Row],[Game Num]],[1]!tblSchedule[GameNum],0)),"")</f>
        <v>4G1A</v>
      </c>
      <c r="G2345" s="7" t="str">
        <f>IFERROR(INDEX([1]!tblSchedule[Facility],MATCH(tblTeamSch[[#This Row],[Game Num]],[1]!tblSchedule[GameNum],0)),"")</f>
        <v>St Francis of Assisi</v>
      </c>
      <c r="H2345" s="8">
        <f>IFERROR(INDEX([1]!tblSchedule[Game Date],MATCH(tblTeamSch[[#This Row],[Game Num]],[1]!tblSchedule[GameNum],0)),"")</f>
        <v>46004</v>
      </c>
      <c r="I2345" s="9">
        <f>IFERROR(INDEX([1]!tblSchedule[Game Time],MATCH(tblTeamSch[[#This Row],[Game Num]],[1]!tblSchedule[GameNum],0)),"")</f>
        <v>0.45833333333333331</v>
      </c>
      <c r="J2345" s="10" t="str">
        <f>IFERROR(INDEX([1]!tblTeams[Organization],MATCH(tblTeamSch[[#This Row],[Team]],[1]!tblTeams[Team],0)),"")</f>
        <v>St. Stephen Martyr</v>
      </c>
      <c r="K2345" s="10" t="str">
        <f>IFERROR(INDEX([1]!tblOrg[Abbr],MATCH(tblTeamSch[[#This Row],[Org]],[1]!tblOrg[Organization],0)),"")</f>
        <v>SSM</v>
      </c>
      <c r="L2345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5" s="10" t="str">
        <f>IFERROR(INDEX(IF(tblTeamSch[[#This Row],[1vs2]]=1,[1]!tblSchedule[Team 2 Name],[1]!tblSchedule[Team 1 Name]),MATCH(tblTeamSch[[#This Row],[Game Num]],[1]!tblSchedule[GameNum],0)),"")</f>
        <v>St. Francis of Assisi BB 4G#1</v>
      </c>
      <c r="N2345" s="6"/>
      <c r="O2345" s="6"/>
      <c r="P2345" s="6"/>
      <c r="Q2345" s="6">
        <f>INDEX([1]!tblSchedule[Home Game],MATCH(tblTeamSch[[#This Row],[Game Num]],[1]!tblSchedule[GameNum],0))</f>
        <v>1</v>
      </c>
      <c r="R2345" s="7" t="e">
        <f>IF(COUNTIFS(tblTeamSch[Team],tblTeamSch[[#This Row],[Team]],#REF!,1)&gt;1,"Y","")</f>
        <v>#REF!</v>
      </c>
      <c r="S2345" s="6">
        <f>INDEX([1]!tblLoc[Score],MATCH(INDEX([1]!tblOrg[Loc],MATCH(tblTeamSch[[#This Row],[Org]],[1]!tblOrg[Organization],0)),[1]!tblLoc[Loc],0))</f>
        <v>0</v>
      </c>
      <c r="T2345" s="6" t="e">
        <f>INDEX([1]!tblLoc[Score],MATCH(INDEX([1]!tblOrg[Loc],MATCH(#REF!,[1]!tblOrg[Abbr],0)),[1]!tblLoc[Loc],0))</f>
        <v>#REF!</v>
      </c>
      <c r="U2345" s="6">
        <f>IFERROR(INDEX([1]!tblLoc[Score],MATCH(INDEX([1]!tblOrg[Loc],MATCH(INDEX(FacList,MATCH(tblTeamSch[[#This Row],[Facility]],INDEX(FacList,,1),0),3),[1]!tblOrg[Org Num],0)),[1]!tblLoc[Loc],0)),"")</f>
        <v>0</v>
      </c>
      <c r="V2345" s="6">
        <f>IF(OR(tblTeamSch[[#This Row],[Court]]="",tblTeamSch[[#This Row],[Home]]&gt;0),0,IF(tblTeamSch[[#This Row],[Court]]&lt;10,0,IF(tblTeamSch[[#This Row],[Home Court]]=10,0,10)))</f>
        <v>0</v>
      </c>
      <c r="W2345" s="6" t="e">
        <f>COUNTIFS(tblTeamSch[Travel Score for Game],10,tblTeamSch[Home],0,#REF!,#REF!)</f>
        <v>#REF!</v>
      </c>
      <c r="X2345" s="6" t="str">
        <f>IFERROR(INDEX(tblTeamSch[Overall Travel Score],MATCH(tblTeamSch[[#This Row],[Opponent]],tblTeamSch[Team],0)),"")</f>
        <v/>
      </c>
      <c r="Y2345" s="6" cm="1">
        <f t="array" ref="Y2345">IF(Y2344="Num",1,IF(Y2344="","",IF(Y2344+1&gt;TotalNumRegGames*2,"",Y2344+1)))</f>
        <v>2344</v>
      </c>
    </row>
    <row r="2346" spans="1:25" ht="13.35" customHeight="1" x14ac:dyDescent="0.3">
      <c r="A2346" s="6" cm="1">
        <f t="array" ref="A2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1056</v>
      </c>
      <c r="B2346" s="6" cm="1">
        <f t="array" ref="B234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46" s="6">
        <f>IFERROR(INDEX([1]!tblSchedule[Week Game Scheduled],MATCH(tblTeamSch[[#This Row],[Game Num]],[1]!tblSchedule[GameNum],0)),"")</f>
        <v>5</v>
      </c>
      <c r="D2346" s="6">
        <f>IFERROR(INDEX([1]!tblSchedule[Round],MATCH(tblTeamSch[[#This Row],[Game Num]],[1]!tblSchedule[GameNum],0)),"")</f>
        <v>3</v>
      </c>
      <c r="E2346" s="6">
        <f>IFERROR(INDEX([1]!tblSchedule[Rnd Sch],MATCH(tblTeamSch[[#This Row],[Game Num]],[1]!tblSchedule[GameNum],0)),"")</f>
        <v>3</v>
      </c>
      <c r="F2346" s="6" t="str">
        <f>IFERROR(INDEX([1]!tblSchedule[DLC],MATCH(tblTeamSch[[#This Row],[Game Num]],[1]!tblSchedule[GameNum],0)),"")</f>
        <v>4G1A</v>
      </c>
      <c r="G2346" s="7" t="str">
        <f>IFERROR(INDEX([1]!tblSchedule[Facility],MATCH(tblTeamSch[[#This Row],[Game Num]],[1]!tblSchedule[GameNum],0)),"")</f>
        <v>St. Athanasius Hornets Nest (gym)</v>
      </c>
      <c r="H2346" s="8">
        <f>IFERROR(INDEX([1]!tblSchedule[Game Date],MATCH(tblTeamSch[[#This Row],[Game Num]],[1]!tblSchedule[GameNum],0)),"")</f>
        <v>46025</v>
      </c>
      <c r="I2346" s="9">
        <f>IFERROR(INDEX([1]!tblSchedule[Game Time],MATCH(tblTeamSch[[#This Row],[Game Num]],[1]!tblSchedule[GameNum],0)),"")</f>
        <v>0.375</v>
      </c>
      <c r="J2346" s="10" t="str">
        <f>IFERROR(INDEX([1]!tblTeams[Organization],MATCH(tblTeamSch[[#This Row],[Team]],[1]!tblTeams[Team],0)),"")</f>
        <v>St. Stephen Martyr</v>
      </c>
      <c r="K2346" s="10" t="str">
        <f>IFERROR(INDEX([1]!tblOrg[Abbr],MATCH(tblTeamSch[[#This Row],[Org]],[1]!tblOrg[Organization],0)),"")</f>
        <v>SSM</v>
      </c>
      <c r="L2346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6" s="10" t="str">
        <f>IFERROR(INDEX(IF(tblTeamSch[[#This Row],[1vs2]]=1,[1]!tblSchedule[Team 2 Name],[1]!tblSchedule[Team 1 Name]),MATCH(tblTeamSch[[#This Row],[Game Num]],[1]!tblSchedule[GameNum],0)),"")</f>
        <v>St. Athanasius BB 4G#1</v>
      </c>
      <c r="N2346" s="6"/>
      <c r="O2346" s="6"/>
      <c r="P2346" s="6"/>
      <c r="Q2346" s="6">
        <f>INDEX([1]!tblSchedule[Home Game],MATCH(tblTeamSch[[#This Row],[Game Num]],[1]!tblSchedule[GameNum],0))</f>
        <v>1</v>
      </c>
      <c r="R2346" s="7" t="e">
        <f>IF(COUNTIFS(tblTeamSch[Team],tblTeamSch[[#This Row],[Team]],#REF!,1)&gt;1,"Y","")</f>
        <v>#REF!</v>
      </c>
      <c r="S2346" s="6">
        <f>INDEX([1]!tblLoc[Score],MATCH(INDEX([1]!tblOrg[Loc],MATCH(tblTeamSch[[#This Row],[Org]],[1]!tblOrg[Organization],0)),[1]!tblLoc[Loc],0))</f>
        <v>0</v>
      </c>
      <c r="T2346" s="6" t="e">
        <f>INDEX([1]!tblLoc[Score],MATCH(INDEX([1]!tblOrg[Loc],MATCH(#REF!,[1]!tblOrg[Abbr],0)),[1]!tblLoc[Loc],0))</f>
        <v>#REF!</v>
      </c>
      <c r="U2346" s="6">
        <f>IFERROR(INDEX([1]!tblLoc[Score],MATCH(INDEX([1]!tblOrg[Loc],MATCH(INDEX(FacList,MATCH(tblTeamSch[[#This Row],[Facility]],INDEX(FacList,,1),0),3),[1]!tblOrg[Org Num],0)),[1]!tblLoc[Loc],0)),"")</f>
        <v>7</v>
      </c>
      <c r="V2346" s="6">
        <f>IF(OR(tblTeamSch[[#This Row],[Court]]="",tblTeamSch[[#This Row],[Home]]&gt;0),0,IF(tblTeamSch[[#This Row],[Court]]&lt;10,0,IF(tblTeamSch[[#This Row],[Home Court]]=10,0,10)))</f>
        <v>0</v>
      </c>
      <c r="W2346" s="6" t="e">
        <f>COUNTIFS(tblTeamSch[Travel Score for Game],10,tblTeamSch[Home],0,#REF!,#REF!)</f>
        <v>#REF!</v>
      </c>
      <c r="X2346" s="6" t="str">
        <f>IFERROR(INDEX(tblTeamSch[Overall Travel Score],MATCH(tblTeamSch[[#This Row],[Opponent]],tblTeamSch[Team],0)),"")</f>
        <v/>
      </c>
      <c r="Y2346" s="6" cm="1">
        <f t="array" ref="Y2346">IF(Y2345="Num",1,IF(Y2345="","",IF(Y2345+1&gt;TotalNumRegGames*2,"",Y2345+1)))</f>
        <v>2345</v>
      </c>
    </row>
    <row r="2347" spans="1:25" ht="13.35" customHeight="1" x14ac:dyDescent="0.3">
      <c r="A2347" s="6" cm="1">
        <f t="array" ref="A2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1063</v>
      </c>
      <c r="B2347" s="6" cm="1">
        <f t="array" ref="B234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47" s="6">
        <f>IFERROR(INDEX([1]!tblSchedule[Week Game Scheduled],MATCH(tblTeamSch[[#This Row],[Game Num]],[1]!tblSchedule[GameNum],0)),"")</f>
        <v>7</v>
      </c>
      <c r="D2347" s="6">
        <f>IFERROR(INDEX([1]!tblSchedule[Round],MATCH(tblTeamSch[[#This Row],[Game Num]],[1]!tblSchedule[GameNum],0)),"")</f>
        <v>4</v>
      </c>
      <c r="E2347" s="6">
        <f>IFERROR(INDEX([1]!tblSchedule[Rnd Sch],MATCH(tblTeamSch[[#This Row],[Game Num]],[1]!tblSchedule[GameNum],0)),"")</f>
        <v>4</v>
      </c>
      <c r="F2347" s="6" t="str">
        <f>IFERROR(INDEX([1]!tblSchedule[DLC],MATCH(tblTeamSch[[#This Row],[Game Num]],[1]!tblSchedule[GameNum],0)),"")</f>
        <v>4G1A</v>
      </c>
      <c r="G2347" s="7" t="str">
        <f>IFERROR(INDEX([1]!tblSchedule[Facility],MATCH(tblTeamSch[[#This Row],[Game Num]],[1]!tblSchedule[GameNum],0)),"")</f>
        <v>Saint Bernard Parish Hall</v>
      </c>
      <c r="H2347" s="8">
        <f>IFERROR(INDEX([1]!tblSchedule[Game Date],MATCH(tblTeamSch[[#This Row],[Game Num]],[1]!tblSchedule[GameNum],0)),"")</f>
        <v>46033</v>
      </c>
      <c r="I2347" s="9">
        <f>IFERROR(INDEX([1]!tblSchedule[Game Time],MATCH(tblTeamSch[[#This Row],[Game Num]],[1]!tblSchedule[GameNum],0)),"")</f>
        <v>0.66666666666666663</v>
      </c>
      <c r="J2347" s="10" t="str">
        <f>IFERROR(INDEX([1]!tblTeams[Organization],MATCH(tblTeamSch[[#This Row],[Team]],[1]!tblTeams[Team],0)),"")</f>
        <v>St. Stephen Martyr</v>
      </c>
      <c r="K2347" s="10" t="str">
        <f>IFERROR(INDEX([1]!tblOrg[Abbr],MATCH(tblTeamSch[[#This Row],[Org]],[1]!tblOrg[Organization],0)),"")</f>
        <v>SSM</v>
      </c>
      <c r="L2347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7" s="10" t="str">
        <f>IFERROR(INDEX(IF(tblTeamSch[[#This Row],[1vs2]]=1,[1]!tblSchedule[Team 2 Name],[1]!tblSchedule[Team 1 Name]),MATCH(tblTeamSch[[#This Row],[Game Num]],[1]!tblSchedule[GameNum],0)),"")</f>
        <v>St Bernard BB 4G#1</v>
      </c>
      <c r="N2347" s="6"/>
      <c r="O2347" s="6"/>
      <c r="P2347" s="6"/>
      <c r="Q2347" s="6">
        <f>INDEX([1]!tblSchedule[Home Game],MATCH(tblTeamSch[[#This Row],[Game Num]],[1]!tblSchedule[GameNum],0))</f>
        <v>1</v>
      </c>
      <c r="R2347" s="7" t="e">
        <f>IF(COUNTIFS(tblTeamSch[Team],tblTeamSch[[#This Row],[Team]],#REF!,1)&gt;1,"Y","")</f>
        <v>#REF!</v>
      </c>
      <c r="S2347" s="6">
        <f>INDEX([1]!tblLoc[Score],MATCH(INDEX([1]!tblOrg[Loc],MATCH(tblTeamSch[[#This Row],[Org]],[1]!tblOrg[Organization],0)),[1]!tblLoc[Loc],0))</f>
        <v>0</v>
      </c>
      <c r="T2347" s="6" t="e">
        <f>INDEX([1]!tblLoc[Score],MATCH(INDEX([1]!tblOrg[Loc],MATCH(#REF!,[1]!tblOrg[Abbr],0)),[1]!tblLoc[Loc],0))</f>
        <v>#REF!</v>
      </c>
      <c r="U2347" s="6">
        <f>IFERROR(INDEX([1]!tblLoc[Score],MATCH(INDEX([1]!tblOrg[Loc],MATCH(INDEX(FacList,MATCH(tblTeamSch[[#This Row],[Facility]],INDEX(FacList,,1),0),3),[1]!tblOrg[Org Num],0)),[1]!tblLoc[Loc],0)),"")</f>
        <v>7</v>
      </c>
      <c r="V2347" s="6">
        <f>IF(OR(tblTeamSch[[#This Row],[Court]]="",tblTeamSch[[#This Row],[Home]]&gt;0),0,IF(tblTeamSch[[#This Row],[Court]]&lt;10,0,IF(tblTeamSch[[#This Row],[Home Court]]=10,0,10)))</f>
        <v>0</v>
      </c>
      <c r="W2347" s="6" t="e">
        <f>COUNTIFS(tblTeamSch[Travel Score for Game],10,tblTeamSch[Home],0,#REF!,#REF!)</f>
        <v>#REF!</v>
      </c>
      <c r="X2347" s="6" t="str">
        <f>IFERROR(INDEX(tblTeamSch[Overall Travel Score],MATCH(tblTeamSch[[#This Row],[Opponent]],tblTeamSch[Team],0)),"")</f>
        <v/>
      </c>
      <c r="Y2347" s="6" cm="1">
        <f t="array" ref="Y2347">IF(Y2346="Num",1,IF(Y2346="","",IF(Y2346+1&gt;TotalNumRegGames*2,"",Y2346+1)))</f>
        <v>2346</v>
      </c>
    </row>
    <row r="2348" spans="1:25" ht="13.35" customHeight="1" x14ac:dyDescent="0.3">
      <c r="A2348" s="6" cm="1">
        <f t="array" ref="A2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1068</v>
      </c>
      <c r="B2348" s="6" cm="1">
        <f t="array" ref="B234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48" s="6">
        <f>IFERROR(INDEX([1]!tblSchedule[Week Game Scheduled],MATCH(tblTeamSch[[#This Row],[Game Num]],[1]!tblSchedule[GameNum],0)),"")</f>
        <v>7</v>
      </c>
      <c r="D2348" s="6">
        <f>IFERROR(INDEX([1]!tblSchedule[Round],MATCH(tblTeamSch[[#This Row],[Game Num]],[1]!tblSchedule[GameNum],0)),"")</f>
        <v>5</v>
      </c>
      <c r="E2348" s="6">
        <f>IFERROR(INDEX([1]!tblSchedule[Rnd Sch],MATCH(tblTeamSch[[#This Row],[Game Num]],[1]!tblSchedule[GameNum],0)),"")</f>
        <v>5</v>
      </c>
      <c r="F2348" s="6" t="str">
        <f>IFERROR(INDEX([1]!tblSchedule[DLC],MATCH(tblTeamSch[[#This Row],[Game Num]],[1]!tblSchedule[GameNum],0)),"")</f>
        <v>4G1A</v>
      </c>
      <c r="G2348" s="7" t="str">
        <f>IFERROR(INDEX([1]!tblSchedule[Facility],MATCH(tblTeamSch[[#This Row],[Game Num]],[1]!tblSchedule[GameNum],0)),"")</f>
        <v>St. Paul Gym</v>
      </c>
      <c r="H2348" s="8">
        <f>IFERROR(INDEX([1]!tblSchedule[Game Date],MATCH(tblTeamSch[[#This Row],[Game Num]],[1]!tblSchedule[GameNum],0)),"")</f>
        <v>46039</v>
      </c>
      <c r="I2348" s="9">
        <f>IFERROR(INDEX([1]!tblSchedule[Game Time],MATCH(tblTeamSch[[#This Row],[Game Num]],[1]!tblSchedule[GameNum],0)),"")</f>
        <v>0.45833333333333331</v>
      </c>
      <c r="J2348" s="10" t="str">
        <f>IFERROR(INDEX([1]!tblTeams[Organization],MATCH(tblTeamSch[[#This Row],[Team]],[1]!tblTeams[Team],0)),"")</f>
        <v>St. Stephen Martyr</v>
      </c>
      <c r="K2348" s="10" t="str">
        <f>IFERROR(INDEX([1]!tblOrg[Abbr],MATCH(tblTeamSch[[#This Row],[Org]],[1]!tblOrg[Organization],0)),"")</f>
        <v>SSM</v>
      </c>
      <c r="L2348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8" s="10" t="str">
        <f>IFERROR(INDEX(IF(tblTeamSch[[#This Row],[1vs2]]=1,[1]!tblSchedule[Team 2 Name],[1]!tblSchedule[Team 1 Name]),MATCH(tblTeamSch[[#This Row],[Game Num]],[1]!tblSchedule[GameNum],0)),"")</f>
        <v>St Paul BB 4G#1</v>
      </c>
      <c r="N2348" s="6"/>
      <c r="O2348" s="6"/>
      <c r="P2348" s="6"/>
      <c r="Q2348" s="6">
        <f>INDEX([1]!tblSchedule[Home Game],MATCH(tblTeamSch[[#This Row],[Game Num]],[1]!tblSchedule[GameNum],0))</f>
        <v>1</v>
      </c>
      <c r="R2348" s="7" t="e">
        <f>IF(COUNTIFS(tblTeamSch[Team],tblTeamSch[[#This Row],[Team]],#REF!,1)&gt;1,"Y","")</f>
        <v>#REF!</v>
      </c>
      <c r="S2348" s="6">
        <f>INDEX([1]!tblLoc[Score],MATCH(INDEX([1]!tblOrg[Loc],MATCH(tblTeamSch[[#This Row],[Org]],[1]!tblOrg[Organization],0)),[1]!tblLoc[Loc],0))</f>
        <v>0</v>
      </c>
      <c r="T2348" s="6" t="e">
        <f>INDEX([1]!tblLoc[Score],MATCH(INDEX([1]!tblOrg[Loc],MATCH(#REF!,[1]!tblOrg[Abbr],0)),[1]!tblLoc[Loc],0))</f>
        <v>#REF!</v>
      </c>
      <c r="U2348" s="6">
        <f>IFERROR(INDEX([1]!tblLoc[Score],MATCH(INDEX([1]!tblOrg[Loc],MATCH(INDEX(FacList,MATCH(tblTeamSch[[#This Row],[Facility]],INDEX(FacList,,1),0),3),[1]!tblOrg[Org Num],0)),[1]!tblLoc[Loc],0)),"")</f>
        <v>10</v>
      </c>
      <c r="V2348" s="6">
        <f>IF(OR(tblTeamSch[[#This Row],[Court]]="",tblTeamSch[[#This Row],[Home]]&gt;0),0,IF(tblTeamSch[[#This Row],[Court]]&lt;10,0,IF(tblTeamSch[[#This Row],[Home Court]]=10,0,10)))</f>
        <v>0</v>
      </c>
      <c r="W2348" s="6" t="e">
        <f>COUNTIFS(tblTeamSch[Travel Score for Game],10,tblTeamSch[Home],0,#REF!,#REF!)</f>
        <v>#REF!</v>
      </c>
      <c r="X2348" s="6" t="str">
        <f>IFERROR(INDEX(tblTeamSch[Overall Travel Score],MATCH(tblTeamSch[[#This Row],[Opponent]],tblTeamSch[Team],0)),"")</f>
        <v/>
      </c>
      <c r="Y2348" s="6" cm="1">
        <f t="array" ref="Y2348">IF(Y2347="Num",1,IF(Y2347="","",IF(Y2347+1&gt;TotalNumRegGames*2,"",Y2347+1)))</f>
        <v>2347</v>
      </c>
    </row>
    <row r="2349" spans="1:25" ht="13.35" customHeight="1" x14ac:dyDescent="0.3">
      <c r="A2349" s="6" cm="1">
        <f t="array" ref="A2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1073</v>
      </c>
      <c r="B2349" s="6" cm="1">
        <f t="array" ref="B234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49" s="6">
        <f>IFERROR(INDEX([1]!tblSchedule[Week Game Scheduled],MATCH(tblTeamSch[[#This Row],[Game Num]],[1]!tblSchedule[GameNum],0)),"")</f>
        <v>8</v>
      </c>
      <c r="D2349" s="6">
        <f>IFERROR(INDEX([1]!tblSchedule[Round],MATCH(tblTeamSch[[#This Row],[Game Num]],[1]!tblSchedule[GameNum],0)),"")</f>
        <v>6</v>
      </c>
      <c r="E2349" s="6">
        <f>IFERROR(INDEX([1]!tblSchedule[Rnd Sch],MATCH(tblTeamSch[[#This Row],[Game Num]],[1]!tblSchedule[GameNum],0)),"")</f>
        <v>6</v>
      </c>
      <c r="F2349" s="6" t="str">
        <f>IFERROR(INDEX([1]!tblSchedule[DLC],MATCH(tblTeamSch[[#This Row],[Game Num]],[1]!tblSchedule[GameNum],0)),"")</f>
        <v>4G1A</v>
      </c>
      <c r="G2349" s="7" t="str">
        <f>IFERROR(INDEX([1]!tblSchedule[Facility],MATCH(tblTeamSch[[#This Row],[Game Num]],[1]!tblSchedule[GameNum],0)),"")</f>
        <v>St. Stephen Martyr Gym</v>
      </c>
      <c r="H2349" s="8">
        <f>IFERROR(INDEX([1]!tblSchedule[Game Date],MATCH(tblTeamSch[[#This Row],[Game Num]],[1]!tblSchedule[GameNum],0)),"")</f>
        <v>46046</v>
      </c>
      <c r="I2349" s="9">
        <f>IFERROR(INDEX([1]!tblSchedule[Game Time],MATCH(tblTeamSch[[#This Row],[Game Num]],[1]!tblSchedule[GameNum],0)),"")</f>
        <v>0.5</v>
      </c>
      <c r="J2349" s="10" t="str">
        <f>IFERROR(INDEX([1]!tblTeams[Organization],MATCH(tblTeamSch[[#This Row],[Team]],[1]!tblTeams[Team],0)),"")</f>
        <v>St. Stephen Martyr</v>
      </c>
      <c r="K2349" s="10" t="str">
        <f>IFERROR(INDEX([1]!tblOrg[Abbr],MATCH(tblTeamSch[[#This Row],[Org]],[1]!tblOrg[Organization],0)),"")</f>
        <v>SSM</v>
      </c>
      <c r="L2349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49" s="10" t="str">
        <f>IFERROR(INDEX(IF(tblTeamSch[[#This Row],[1vs2]]=1,[1]!tblSchedule[Team 2 Name],[1]!tblSchedule[Team 1 Name]),MATCH(tblTeamSch[[#This Row],[Game Num]],[1]!tblSchedule[GameNum],0)),"")</f>
        <v>OLOL 3/4 GB #1</v>
      </c>
      <c r="N2349" s="6"/>
      <c r="O2349" s="6"/>
      <c r="P2349" s="6"/>
      <c r="Q2349" s="6">
        <f>INDEX([1]!tblSchedule[Home Game],MATCH(tblTeamSch[[#This Row],[Game Num]],[1]!tblSchedule[GameNum],0))</f>
        <v>1</v>
      </c>
      <c r="R2349" s="7" t="e">
        <f>IF(COUNTIFS(tblTeamSch[Team],tblTeamSch[[#This Row],[Team]],#REF!,1)&gt;1,"Y","")</f>
        <v>#REF!</v>
      </c>
      <c r="S2349" s="6">
        <f>INDEX([1]!tblLoc[Score],MATCH(INDEX([1]!tblOrg[Loc],MATCH(tblTeamSch[[#This Row],[Org]],[1]!tblOrg[Organization],0)),[1]!tblLoc[Loc],0))</f>
        <v>0</v>
      </c>
      <c r="T2349" s="6" t="e">
        <f>INDEX([1]!tblLoc[Score],MATCH(INDEX([1]!tblOrg[Loc],MATCH(#REF!,[1]!tblOrg[Abbr],0)),[1]!tblLoc[Loc],0))</f>
        <v>#REF!</v>
      </c>
      <c r="U2349" s="6">
        <f>IFERROR(INDEX([1]!tblLoc[Score],MATCH(INDEX([1]!tblOrg[Loc],MATCH(INDEX(FacList,MATCH(tblTeamSch[[#This Row],[Facility]],INDEX(FacList,,1),0),3),[1]!tblOrg[Org Num],0)),[1]!tblLoc[Loc],0)),"")</f>
        <v>0</v>
      </c>
      <c r="V2349" s="6">
        <f>IF(OR(tblTeamSch[[#This Row],[Court]]="",tblTeamSch[[#This Row],[Home]]&gt;0),0,IF(tblTeamSch[[#This Row],[Court]]&lt;10,0,IF(tblTeamSch[[#This Row],[Home Court]]=10,0,10)))</f>
        <v>0</v>
      </c>
      <c r="W2349" s="6" t="e">
        <f>COUNTIFS(tblTeamSch[Travel Score for Game],10,tblTeamSch[Home],0,#REF!,#REF!)</f>
        <v>#REF!</v>
      </c>
      <c r="X2349" s="6" t="str">
        <f>IFERROR(INDEX(tblTeamSch[Overall Travel Score],MATCH(tblTeamSch[[#This Row],[Opponent]],tblTeamSch[Team],0)),"")</f>
        <v/>
      </c>
      <c r="Y2349" s="6" cm="1">
        <f t="array" ref="Y2349">IF(Y2348="Num",1,IF(Y2348="","",IF(Y2348+1&gt;TotalNumRegGames*2,"",Y2348+1)))</f>
        <v>2348</v>
      </c>
    </row>
    <row r="2350" spans="1:25" ht="13.35" customHeight="1" x14ac:dyDescent="0.3">
      <c r="A2350" s="6" cm="1">
        <f t="array" ref="A2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1078</v>
      </c>
      <c r="B2350" s="6" cm="1">
        <f t="array" ref="B235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50" s="6">
        <f>IFERROR(INDEX([1]!tblSchedule[Week Game Scheduled],MATCH(tblTeamSch[[#This Row],[Game Num]],[1]!tblSchedule[GameNum],0)),"")</f>
        <v>9</v>
      </c>
      <c r="D2350" s="6">
        <f>IFERROR(INDEX([1]!tblSchedule[Round],MATCH(tblTeamSch[[#This Row],[Game Num]],[1]!tblSchedule[GameNum],0)),"")</f>
        <v>7</v>
      </c>
      <c r="E2350" s="6">
        <f>IFERROR(INDEX([1]!tblSchedule[Rnd Sch],MATCH(tblTeamSch[[#This Row],[Game Num]],[1]!tblSchedule[GameNum],0)),"")</f>
        <v>7</v>
      </c>
      <c r="F2350" s="6" t="str">
        <f>IFERROR(INDEX([1]!tblSchedule[DLC],MATCH(tblTeamSch[[#This Row],[Game Num]],[1]!tblSchedule[GameNum],0)),"")</f>
        <v>4G1A</v>
      </c>
      <c r="G2350" s="7" t="str">
        <f>IFERROR(INDEX([1]!tblSchedule[Facility],MATCH(tblTeamSch[[#This Row],[Game Num]],[1]!tblSchedule[GameNum],0)),"")</f>
        <v>Ascension Gym</v>
      </c>
      <c r="H2350" s="8">
        <f>IFERROR(INDEX([1]!tblSchedule[Game Date],MATCH(tblTeamSch[[#This Row],[Game Num]],[1]!tblSchedule[GameNum],0)),"")</f>
        <v>46053</v>
      </c>
      <c r="I2350" s="9">
        <f>IFERROR(INDEX([1]!tblSchedule[Game Time],MATCH(tblTeamSch[[#This Row],[Game Num]],[1]!tblSchedule[GameNum],0)),"")</f>
        <v>0.625</v>
      </c>
      <c r="J2350" s="10" t="str">
        <f>IFERROR(INDEX([1]!tblTeams[Organization],MATCH(tblTeamSch[[#This Row],[Team]],[1]!tblTeams[Team],0)),"")</f>
        <v>St. Stephen Martyr</v>
      </c>
      <c r="K2350" s="10" t="str">
        <f>IFERROR(INDEX([1]!tblOrg[Abbr],MATCH(tblTeamSch[[#This Row],[Org]],[1]!tblOrg[Organization],0)),"")</f>
        <v>SSM</v>
      </c>
      <c r="L2350" s="10" t="str">
        <f>IFERROR(INDEX(IF(tblTeamSch[[#This Row],[1vs2]]=1,[1]!tblSchedule[Team 1 Name],[1]!tblSchedule[Team 2 Name]),MATCH(tblTeamSch[[#This Row],[Game Num]],[1]!tblSchedule[GameNum],0)),"")</f>
        <v>St. Stephen Martyr BB 4G#1</v>
      </c>
      <c r="M2350" s="10" t="str">
        <f>IFERROR(INDEX(IF(tblTeamSch[[#This Row],[1vs2]]=1,[1]!tblSchedule[Team 2 Name],[1]!tblSchedule[Team 1 Name]),MATCH(tblTeamSch[[#This Row],[Game Num]],[1]!tblSchedule[GameNum],0)),"")</f>
        <v>Ascension BB 4G#1</v>
      </c>
      <c r="N2350" s="6"/>
      <c r="O2350" s="6"/>
      <c r="P2350" s="6"/>
      <c r="Q2350" s="6">
        <f>INDEX([1]!tblSchedule[Home Game],MATCH(tblTeamSch[[#This Row],[Game Num]],[1]!tblSchedule[GameNum],0))</f>
        <v>1</v>
      </c>
      <c r="R2350" s="7" t="e">
        <f>IF(COUNTIFS(tblTeamSch[Team],tblTeamSch[[#This Row],[Team]],#REF!,1)&gt;1,"Y","")</f>
        <v>#REF!</v>
      </c>
      <c r="S2350" s="6">
        <f>INDEX([1]!tblLoc[Score],MATCH(INDEX([1]!tblOrg[Loc],MATCH(tblTeamSch[[#This Row],[Org]],[1]!tblOrg[Organization],0)),[1]!tblLoc[Loc],0))</f>
        <v>0</v>
      </c>
      <c r="T2350" s="6" t="e">
        <f>INDEX([1]!tblLoc[Score],MATCH(INDEX([1]!tblOrg[Loc],MATCH(#REF!,[1]!tblOrg[Abbr],0)),[1]!tblLoc[Loc],0))</f>
        <v>#REF!</v>
      </c>
      <c r="U2350" s="6">
        <f>IFERROR(INDEX([1]!tblLoc[Score],MATCH(INDEX([1]!tblOrg[Loc],MATCH(INDEX(FacList,MATCH(tblTeamSch[[#This Row],[Facility]],INDEX(FacList,,1),0),3),[1]!tblOrg[Org Num],0)),[1]!tblLoc[Loc],0)),"")</f>
        <v>0</v>
      </c>
      <c r="V2350" s="6">
        <f>IF(OR(tblTeamSch[[#This Row],[Court]]="",tblTeamSch[[#This Row],[Home]]&gt;0),0,IF(tblTeamSch[[#This Row],[Court]]&lt;10,0,IF(tblTeamSch[[#This Row],[Home Court]]=10,0,10)))</f>
        <v>0</v>
      </c>
      <c r="W2350" s="6" t="e">
        <f>COUNTIFS(tblTeamSch[Travel Score for Game],10,tblTeamSch[Home],0,#REF!,#REF!)</f>
        <v>#REF!</v>
      </c>
      <c r="X2350" s="6" t="str">
        <f>IFERROR(INDEX(tblTeamSch[Overall Travel Score],MATCH(tblTeamSch[[#This Row],[Opponent]],tblTeamSch[Team],0)),"")</f>
        <v/>
      </c>
      <c r="Y2350" s="6" cm="1">
        <f t="array" ref="Y2350">IF(Y2349="Num",1,IF(Y2349="","",IF(Y2349+1&gt;TotalNumRegGames*2,"",Y2349+1)))</f>
        <v>2349</v>
      </c>
    </row>
    <row r="2351" spans="1:25" ht="13.35" customHeight="1" x14ac:dyDescent="0.3">
      <c r="A2351" s="6" cm="1">
        <f t="array" ref="A2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263</v>
      </c>
      <c r="B2351" s="6" cm="1">
        <f t="array" ref="B235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1" s="6">
        <f>IFERROR(INDEX([1]!tblSchedule[Week Game Scheduled],MATCH(tblTeamSch[[#This Row],[Game Num]],[1]!tblSchedule[GameNum],0)),"")</f>
        <v>50</v>
      </c>
      <c r="D2351" s="6">
        <f>IFERROR(INDEX([1]!tblSchedule[Round],MATCH(tblTeamSch[[#This Row],[Game Num]],[1]!tblSchedule[GameNum],0)),"")</f>
        <v>1</v>
      </c>
      <c r="E2351" s="6">
        <f>IFERROR(INDEX([1]!tblSchedule[Rnd Sch],MATCH(tblTeamSch[[#This Row],[Game Num]],[1]!tblSchedule[GameNum],0)),"")</f>
        <v>1</v>
      </c>
      <c r="F2351" s="6" t="str">
        <f>IFERROR(INDEX([1]!tblSchedule[DLC],MATCH(tblTeamSch[[#This Row],[Game Num]],[1]!tblSchedule[GameNum],0)),"")</f>
        <v>6B1A</v>
      </c>
      <c r="G2351" s="7" t="str">
        <f>IFERROR(INDEX([1]!tblSchedule[Facility],MATCH(tblTeamSch[[#This Row],[Game Num]],[1]!tblSchedule[GameNum],0)),"")</f>
        <v>St. Stephen Martyr Gym</v>
      </c>
      <c r="H2351" s="8">
        <f>IFERROR(INDEX([1]!tblSchedule[Game Date],MATCH(tblTeamSch[[#This Row],[Game Num]],[1]!tblSchedule[GameNum],0)),"")</f>
        <v>45998</v>
      </c>
      <c r="I2351" s="9">
        <f>IFERROR(INDEX([1]!tblSchedule[Game Time],MATCH(tblTeamSch[[#This Row],[Game Num]],[1]!tblSchedule[GameNum],0)),"")</f>
        <v>0.58333333333333337</v>
      </c>
      <c r="J2351" s="10" t="str">
        <f>IFERROR(INDEX([1]!tblTeams[Organization],MATCH(tblTeamSch[[#This Row],[Team]],[1]!tblTeams[Team],0)),"")</f>
        <v>St. Stephen Martyr</v>
      </c>
      <c r="K2351" s="10" t="str">
        <f>IFERROR(INDEX([1]!tblOrg[Abbr],MATCH(tblTeamSch[[#This Row],[Org]],[1]!tblOrg[Organization],0)),"")</f>
        <v>SSM</v>
      </c>
      <c r="L2351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1" s="10" t="str">
        <f>IFERROR(INDEX(IF(tblTeamSch[[#This Row],[1vs2]]=1,[1]!tblSchedule[Team 2 Name],[1]!tblSchedule[Team 1 Name]),MATCH(tblTeamSch[[#This Row],[Game Num]],[1]!tblSchedule[GameNum],0)),"")</f>
        <v>St. Nicholas BB 6B #1</v>
      </c>
      <c r="N2351" s="6"/>
      <c r="O2351" s="6"/>
      <c r="P2351" s="6"/>
      <c r="Q2351" s="6">
        <f>INDEX([1]!tblSchedule[Home Game],MATCH(tblTeamSch[[#This Row],[Game Num]],[1]!tblSchedule[GameNum],0))</f>
        <v>1</v>
      </c>
      <c r="R2351" s="7" t="e">
        <f>IF(COUNTIFS(tblTeamSch[Team],tblTeamSch[[#This Row],[Team]],#REF!,1)&gt;1,"Y","")</f>
        <v>#REF!</v>
      </c>
      <c r="S2351" s="6">
        <f>INDEX([1]!tblLoc[Score],MATCH(INDEX([1]!tblOrg[Loc],MATCH(tblTeamSch[[#This Row],[Org]],[1]!tblOrg[Organization],0)),[1]!tblLoc[Loc],0))</f>
        <v>0</v>
      </c>
      <c r="T2351" s="6" t="e">
        <f>INDEX([1]!tblLoc[Score],MATCH(INDEX([1]!tblOrg[Loc],MATCH(#REF!,[1]!tblOrg[Abbr],0)),[1]!tblLoc[Loc],0))</f>
        <v>#REF!</v>
      </c>
      <c r="U2351" s="6">
        <f>IFERROR(INDEX([1]!tblLoc[Score],MATCH(INDEX([1]!tblOrg[Loc],MATCH(INDEX(FacList,MATCH(tblTeamSch[[#This Row],[Facility]],INDEX(FacList,,1),0),3),[1]!tblOrg[Org Num],0)),[1]!tblLoc[Loc],0)),"")</f>
        <v>0</v>
      </c>
      <c r="V2351" s="6">
        <f>IF(OR(tblTeamSch[[#This Row],[Court]]="",tblTeamSch[[#This Row],[Home]]&gt;0),0,IF(tblTeamSch[[#This Row],[Court]]&lt;10,0,IF(tblTeamSch[[#This Row],[Home Court]]=10,0,10)))</f>
        <v>0</v>
      </c>
      <c r="W2351" s="6" t="e">
        <f>COUNTIFS(tblTeamSch[Travel Score for Game],10,tblTeamSch[Home],0,#REF!,#REF!)</f>
        <v>#REF!</v>
      </c>
      <c r="X2351" s="6" t="str">
        <f>IFERROR(INDEX(tblTeamSch[Overall Travel Score],MATCH(tblTeamSch[[#This Row],[Opponent]],tblTeamSch[Team],0)),"")</f>
        <v/>
      </c>
      <c r="Y2351" s="6" cm="1">
        <f t="array" ref="Y2351">IF(Y2350="Num",1,IF(Y2350="","",IF(Y2350+1&gt;TotalNumRegGames*2,"",Y2350+1)))</f>
        <v>2350</v>
      </c>
    </row>
    <row r="2352" spans="1:25" ht="13.35" customHeight="1" x14ac:dyDescent="0.3">
      <c r="A2352" s="6" cm="1">
        <f t="array" ref="A2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267</v>
      </c>
      <c r="B2352" s="6" cm="1">
        <f t="array" ref="B235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2" s="6">
        <f>IFERROR(INDEX([1]!tblSchedule[Week Game Scheduled],MATCH(tblTeamSch[[#This Row],[Game Num]],[1]!tblSchedule[GameNum],0)),"")</f>
        <v>50</v>
      </c>
      <c r="D2352" s="6">
        <f>IFERROR(INDEX([1]!tblSchedule[Round],MATCH(tblTeamSch[[#This Row],[Game Num]],[1]!tblSchedule[GameNum],0)),"")</f>
        <v>2</v>
      </c>
      <c r="E2352" s="6">
        <f>IFERROR(INDEX([1]!tblSchedule[Rnd Sch],MATCH(tblTeamSch[[#This Row],[Game Num]],[1]!tblSchedule[GameNum],0)),"")</f>
        <v>2</v>
      </c>
      <c r="F2352" s="6" t="str">
        <f>IFERROR(INDEX([1]!tblSchedule[DLC],MATCH(tblTeamSch[[#This Row],[Game Num]],[1]!tblSchedule[GameNum],0)),"")</f>
        <v>6B1A</v>
      </c>
      <c r="G2352" s="7" t="str">
        <f>IFERROR(INDEX([1]!tblSchedule[Facility],MATCH(tblTeamSch[[#This Row],[Game Num]],[1]!tblSchedule[GameNum],0)),"")</f>
        <v>St. Paul Gym</v>
      </c>
      <c r="H2352" s="8">
        <f>IFERROR(INDEX([1]!tblSchedule[Game Date],MATCH(tblTeamSch[[#This Row],[Game Num]],[1]!tblSchedule[GameNum],0)),"")</f>
        <v>46004</v>
      </c>
      <c r="I2352" s="9">
        <f>IFERROR(INDEX([1]!tblSchedule[Game Time],MATCH(tblTeamSch[[#This Row],[Game Num]],[1]!tblSchedule[GameNum],0)),"")</f>
        <v>0.375</v>
      </c>
      <c r="J2352" s="10" t="str">
        <f>IFERROR(INDEX([1]!tblTeams[Organization],MATCH(tblTeamSch[[#This Row],[Team]],[1]!tblTeams[Team],0)),"")</f>
        <v>St. Stephen Martyr</v>
      </c>
      <c r="K2352" s="10" t="str">
        <f>IFERROR(INDEX([1]!tblOrg[Abbr],MATCH(tblTeamSch[[#This Row],[Org]],[1]!tblOrg[Organization],0)),"")</f>
        <v>SSM</v>
      </c>
      <c r="L2352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2" s="10" t="str">
        <f>IFERROR(INDEX(IF(tblTeamSch[[#This Row],[1vs2]]=1,[1]!tblSchedule[Team 2 Name],[1]!tblSchedule[Team 1 Name]),MATCH(tblTeamSch[[#This Row],[Game Num]],[1]!tblSchedule[GameNum],0)),"")</f>
        <v>St Paul BB 6B#1</v>
      </c>
      <c r="N2352" s="6"/>
      <c r="O2352" s="6"/>
      <c r="P2352" s="6"/>
      <c r="Q2352" s="6">
        <f>INDEX([1]!tblSchedule[Home Game],MATCH(tblTeamSch[[#This Row],[Game Num]],[1]!tblSchedule[GameNum],0))</f>
        <v>1</v>
      </c>
      <c r="R2352" s="7" t="e">
        <f>IF(COUNTIFS(tblTeamSch[Team],tblTeamSch[[#This Row],[Team]],#REF!,1)&gt;1,"Y","")</f>
        <v>#REF!</v>
      </c>
      <c r="S2352" s="6">
        <f>INDEX([1]!tblLoc[Score],MATCH(INDEX([1]!tblOrg[Loc],MATCH(tblTeamSch[[#This Row],[Org]],[1]!tblOrg[Organization],0)),[1]!tblLoc[Loc],0))</f>
        <v>0</v>
      </c>
      <c r="T2352" s="6" t="e">
        <f>INDEX([1]!tblLoc[Score],MATCH(INDEX([1]!tblOrg[Loc],MATCH(#REF!,[1]!tblOrg[Abbr],0)),[1]!tblLoc[Loc],0))</f>
        <v>#REF!</v>
      </c>
      <c r="U2352" s="6">
        <f>IFERROR(INDEX([1]!tblLoc[Score],MATCH(INDEX([1]!tblOrg[Loc],MATCH(INDEX(FacList,MATCH(tblTeamSch[[#This Row],[Facility]],INDEX(FacList,,1),0),3),[1]!tblOrg[Org Num],0)),[1]!tblLoc[Loc],0)),"")</f>
        <v>10</v>
      </c>
      <c r="V2352" s="6">
        <f>IF(OR(tblTeamSch[[#This Row],[Court]]="",tblTeamSch[[#This Row],[Home]]&gt;0),0,IF(tblTeamSch[[#This Row],[Court]]&lt;10,0,IF(tblTeamSch[[#This Row],[Home Court]]=10,0,10)))</f>
        <v>0</v>
      </c>
      <c r="W2352" s="6" t="e">
        <f>COUNTIFS(tblTeamSch[Travel Score for Game],10,tblTeamSch[Home],0,#REF!,#REF!)</f>
        <v>#REF!</v>
      </c>
      <c r="X2352" s="6" t="str">
        <f>IFERROR(INDEX(tblTeamSch[Overall Travel Score],MATCH(tblTeamSch[[#This Row],[Opponent]],tblTeamSch[Team],0)),"")</f>
        <v/>
      </c>
      <c r="Y2352" s="6" cm="1">
        <f t="array" ref="Y2352">IF(Y2351="Num",1,IF(Y2351="","",IF(Y2351+1&gt;TotalNumRegGames*2,"",Y2351+1)))</f>
        <v>2351</v>
      </c>
    </row>
    <row r="2353" spans="1:25" ht="13.35" customHeight="1" x14ac:dyDescent="0.3">
      <c r="A2353" s="6" cm="1">
        <f t="array" ref="A2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274</v>
      </c>
      <c r="B2353" s="6" cm="1">
        <f t="array" ref="B235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3" s="6">
        <f>IFERROR(INDEX([1]!tblSchedule[Week Game Scheduled],MATCH(tblTeamSch[[#This Row],[Game Num]],[1]!tblSchedule[GameNum],0)),"")</f>
        <v>6</v>
      </c>
      <c r="D2353" s="6">
        <f>IFERROR(INDEX([1]!tblSchedule[Round],MATCH(tblTeamSch[[#This Row],[Game Num]],[1]!tblSchedule[GameNum],0)),"")</f>
        <v>3</v>
      </c>
      <c r="E2353" s="6">
        <f>IFERROR(INDEX([1]!tblSchedule[Rnd Sch],MATCH(tblTeamSch[[#This Row],[Game Num]],[1]!tblSchedule[GameNum],0)),"")</f>
        <v>3</v>
      </c>
      <c r="F2353" s="6" t="str">
        <f>IFERROR(INDEX([1]!tblSchedule[DLC],MATCH(tblTeamSch[[#This Row],[Game Num]],[1]!tblSchedule[GameNum],0)),"")</f>
        <v>6B1A</v>
      </c>
      <c r="G2353" s="7" t="str">
        <f>IFERROR(INDEX([1]!tblSchedule[Facility],MATCH(tblTeamSch[[#This Row],[Game Num]],[1]!tblSchedule[GameNum],0)),"")</f>
        <v>St. Stephen Martyr Gym</v>
      </c>
      <c r="H2353" s="8">
        <f>IFERROR(INDEX([1]!tblSchedule[Game Date],MATCH(tblTeamSch[[#This Row],[Game Num]],[1]!tblSchedule[GameNum],0)),"")</f>
        <v>46026</v>
      </c>
      <c r="I2353" s="9">
        <f>IFERROR(INDEX([1]!tblSchedule[Game Time],MATCH(tblTeamSch[[#This Row],[Game Num]],[1]!tblSchedule[GameNum],0)),"")</f>
        <v>0.625</v>
      </c>
      <c r="J2353" s="10" t="str">
        <f>IFERROR(INDEX([1]!tblTeams[Organization],MATCH(tblTeamSch[[#This Row],[Team]],[1]!tblTeams[Team],0)),"")</f>
        <v>St. Stephen Martyr</v>
      </c>
      <c r="K2353" s="10" t="str">
        <f>IFERROR(INDEX([1]!tblOrg[Abbr],MATCH(tblTeamSch[[#This Row],[Org]],[1]!tblOrg[Organization],0)),"")</f>
        <v>SSM</v>
      </c>
      <c r="L2353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3" s="10" t="str">
        <f>IFERROR(INDEX(IF(tblTeamSch[[#This Row],[1vs2]]=1,[1]!tblSchedule[Team 2 Name],[1]!tblSchedule[Team 1 Name]),MATCH(tblTeamSch[[#This Row],[Game Num]],[1]!tblSchedule[GameNum],0)),"")</f>
        <v>St Edward Bball 6B1</v>
      </c>
      <c r="N2353" s="6"/>
      <c r="O2353" s="6"/>
      <c r="P2353" s="6"/>
      <c r="Q2353" s="6">
        <f>INDEX([1]!tblSchedule[Home Game],MATCH(tblTeamSch[[#This Row],[Game Num]],[1]!tblSchedule[GameNum],0))</f>
        <v>1</v>
      </c>
      <c r="R2353" s="7" t="e">
        <f>IF(COUNTIFS(tblTeamSch[Team],tblTeamSch[[#This Row],[Team]],#REF!,1)&gt;1,"Y","")</f>
        <v>#REF!</v>
      </c>
      <c r="S2353" s="6">
        <f>INDEX([1]!tblLoc[Score],MATCH(INDEX([1]!tblOrg[Loc],MATCH(tblTeamSch[[#This Row],[Org]],[1]!tblOrg[Organization],0)),[1]!tblLoc[Loc],0))</f>
        <v>0</v>
      </c>
      <c r="T2353" s="6" t="e">
        <f>INDEX([1]!tblLoc[Score],MATCH(INDEX([1]!tblOrg[Loc],MATCH(#REF!,[1]!tblOrg[Abbr],0)),[1]!tblLoc[Loc],0))</f>
        <v>#REF!</v>
      </c>
      <c r="U2353" s="6">
        <f>IFERROR(INDEX([1]!tblLoc[Score],MATCH(INDEX([1]!tblOrg[Loc],MATCH(INDEX(FacList,MATCH(tblTeamSch[[#This Row],[Facility]],INDEX(FacList,,1),0),3),[1]!tblOrg[Org Num],0)),[1]!tblLoc[Loc],0)),"")</f>
        <v>0</v>
      </c>
      <c r="V2353" s="6">
        <f>IF(OR(tblTeamSch[[#This Row],[Court]]="",tblTeamSch[[#This Row],[Home]]&gt;0),0,IF(tblTeamSch[[#This Row],[Court]]&lt;10,0,IF(tblTeamSch[[#This Row],[Home Court]]=10,0,10)))</f>
        <v>0</v>
      </c>
      <c r="W2353" s="6" t="e">
        <f>COUNTIFS(tblTeamSch[Travel Score for Game],10,tblTeamSch[Home],0,#REF!,#REF!)</f>
        <v>#REF!</v>
      </c>
      <c r="X2353" s="6" t="str">
        <f>IFERROR(INDEX(tblTeamSch[Overall Travel Score],MATCH(tblTeamSch[[#This Row],[Opponent]],tblTeamSch[Team],0)),"")</f>
        <v/>
      </c>
      <c r="Y2353" s="6" cm="1">
        <f t="array" ref="Y2353">IF(Y2352="Num",1,IF(Y2352="","",IF(Y2352+1&gt;TotalNumRegGames*2,"",Y2352+1)))</f>
        <v>2352</v>
      </c>
    </row>
    <row r="2354" spans="1:25" ht="13.35" customHeight="1" x14ac:dyDescent="0.3">
      <c r="A2354" s="6" cm="1">
        <f t="array" ref="A2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280</v>
      </c>
      <c r="B2354" s="6" cm="1">
        <f t="array" ref="B235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4" s="6">
        <f>IFERROR(INDEX([1]!tblSchedule[Week Game Scheduled],MATCH(tblTeamSch[[#This Row],[Game Num]],[1]!tblSchedule[GameNum],0)),"")</f>
        <v>7</v>
      </c>
      <c r="D2354" s="6">
        <f>IFERROR(INDEX([1]!tblSchedule[Round],MATCH(tblTeamSch[[#This Row],[Game Num]],[1]!tblSchedule[GameNum],0)),"")</f>
        <v>4</v>
      </c>
      <c r="E2354" s="6">
        <f>IFERROR(INDEX([1]!tblSchedule[Rnd Sch],MATCH(tblTeamSch[[#This Row],[Game Num]],[1]!tblSchedule[GameNum],0)),"")</f>
        <v>4</v>
      </c>
      <c r="F2354" s="6" t="str">
        <f>IFERROR(INDEX([1]!tblSchedule[DLC],MATCH(tblTeamSch[[#This Row],[Game Num]],[1]!tblSchedule[GameNum],0)),"")</f>
        <v>6B1A</v>
      </c>
      <c r="G2354" s="7" t="str">
        <f>IFERROR(INDEX([1]!tblSchedule[Facility],MATCH(tblTeamSch[[#This Row],[Game Num]],[1]!tblSchedule[GameNum],0)),"")</f>
        <v>St. Stephen Martyr Gym</v>
      </c>
      <c r="H2354" s="8">
        <f>IFERROR(INDEX([1]!tblSchedule[Game Date],MATCH(tblTeamSch[[#This Row],[Game Num]],[1]!tblSchedule[GameNum],0)),"")</f>
        <v>46033</v>
      </c>
      <c r="I2354" s="9">
        <f>IFERROR(INDEX([1]!tblSchedule[Game Time],MATCH(tblTeamSch[[#This Row],[Game Num]],[1]!tblSchedule[GameNum],0)),"")</f>
        <v>0.54166666666666663</v>
      </c>
      <c r="J2354" s="10" t="str">
        <f>IFERROR(INDEX([1]!tblTeams[Organization],MATCH(tblTeamSch[[#This Row],[Team]],[1]!tblTeams[Team],0)),"")</f>
        <v>St. Stephen Martyr</v>
      </c>
      <c r="K2354" s="10" t="str">
        <f>IFERROR(INDEX([1]!tblOrg[Abbr],MATCH(tblTeamSch[[#This Row],[Org]],[1]!tblOrg[Organization],0)),"")</f>
        <v>SSM</v>
      </c>
      <c r="L2354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4" s="10" t="str">
        <f>IFERROR(INDEX(IF(tblTeamSch[[#This Row],[1vs2]]=1,[1]!tblSchedule[Team 2 Name],[1]!tblSchedule[Team 1 Name]),MATCH(tblTeamSch[[#This Row],[Game Num]],[1]!tblSchedule[GameNum],0)),"")</f>
        <v>Nativity BB 6B #1</v>
      </c>
      <c r="N2354" s="6"/>
      <c r="O2354" s="6"/>
      <c r="P2354" s="6"/>
      <c r="Q2354" s="6">
        <f>INDEX([1]!tblSchedule[Home Game],MATCH(tblTeamSch[[#This Row],[Game Num]],[1]!tblSchedule[GameNum],0))</f>
        <v>1</v>
      </c>
      <c r="R2354" s="7" t="e">
        <f>IF(COUNTIFS(tblTeamSch[Team],tblTeamSch[[#This Row],[Team]],#REF!,1)&gt;1,"Y","")</f>
        <v>#REF!</v>
      </c>
      <c r="S2354" s="6">
        <f>INDEX([1]!tblLoc[Score],MATCH(INDEX([1]!tblOrg[Loc],MATCH(tblTeamSch[[#This Row],[Org]],[1]!tblOrg[Organization],0)),[1]!tblLoc[Loc],0))</f>
        <v>0</v>
      </c>
      <c r="T2354" s="6" t="e">
        <f>INDEX([1]!tblLoc[Score],MATCH(INDEX([1]!tblOrg[Loc],MATCH(#REF!,[1]!tblOrg[Abbr],0)),[1]!tblLoc[Loc],0))</f>
        <v>#REF!</v>
      </c>
      <c r="U2354" s="6">
        <f>IFERROR(INDEX([1]!tblLoc[Score],MATCH(INDEX([1]!tblOrg[Loc],MATCH(INDEX(FacList,MATCH(tblTeamSch[[#This Row],[Facility]],INDEX(FacList,,1),0),3),[1]!tblOrg[Org Num],0)),[1]!tblLoc[Loc],0)),"")</f>
        <v>0</v>
      </c>
      <c r="V2354" s="6">
        <f>IF(OR(tblTeamSch[[#This Row],[Court]]="",tblTeamSch[[#This Row],[Home]]&gt;0),0,IF(tblTeamSch[[#This Row],[Court]]&lt;10,0,IF(tblTeamSch[[#This Row],[Home Court]]=10,0,10)))</f>
        <v>0</v>
      </c>
      <c r="W2354" s="6" t="e">
        <f>COUNTIFS(tblTeamSch[Travel Score for Game],10,tblTeamSch[Home],0,#REF!,#REF!)</f>
        <v>#REF!</v>
      </c>
      <c r="X2354" s="6" t="str">
        <f>IFERROR(INDEX(tblTeamSch[Overall Travel Score],MATCH(tblTeamSch[[#This Row],[Opponent]],tblTeamSch[Team],0)),"")</f>
        <v/>
      </c>
      <c r="Y2354" s="6" cm="1">
        <f t="array" ref="Y2354">IF(Y2353="Num",1,IF(Y2353="","",IF(Y2353+1&gt;TotalNumRegGames*2,"",Y2353+1)))</f>
        <v>2353</v>
      </c>
    </row>
    <row r="2355" spans="1:25" ht="13.35" customHeight="1" x14ac:dyDescent="0.3">
      <c r="A2355" s="6" cm="1">
        <f t="array" ref="A2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290</v>
      </c>
      <c r="B2355" s="6" cm="1">
        <f t="array" ref="B235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55" s="6">
        <f>IFERROR(INDEX([1]!tblSchedule[Week Game Scheduled],MATCH(tblTeamSch[[#This Row],[Game Num]],[1]!tblSchedule[GameNum],0)),"")</f>
        <v>8</v>
      </c>
      <c r="D2355" s="6">
        <f>IFERROR(INDEX([1]!tblSchedule[Round],MATCH(tblTeamSch[[#This Row],[Game Num]],[1]!tblSchedule[GameNum],0)),"")</f>
        <v>5</v>
      </c>
      <c r="E2355" s="6">
        <f>IFERROR(INDEX([1]!tblSchedule[Rnd Sch],MATCH(tblTeamSch[[#This Row],[Game Num]],[1]!tblSchedule[GameNum],0)),"")</f>
        <v>5</v>
      </c>
      <c r="F2355" s="6" t="str">
        <f>IFERROR(INDEX([1]!tblSchedule[DLC],MATCH(tblTeamSch[[#This Row],[Game Num]],[1]!tblSchedule[GameNum],0)),"")</f>
        <v>6B1A</v>
      </c>
      <c r="G2355" s="7" t="str">
        <f>IFERROR(INDEX([1]!tblSchedule[Facility],MATCH(tblTeamSch[[#This Row],[Game Num]],[1]!tblSchedule[GameNum],0)),"")</f>
        <v>St. Stephen Martyr Gym</v>
      </c>
      <c r="H2355" s="8">
        <f>IFERROR(INDEX([1]!tblSchedule[Game Date],MATCH(tblTeamSch[[#This Row],[Game Num]],[1]!tblSchedule[GameNum],0)),"")</f>
        <v>46040</v>
      </c>
      <c r="I2355" s="9">
        <f>IFERROR(INDEX([1]!tblSchedule[Game Time],MATCH(tblTeamSch[[#This Row],[Game Num]],[1]!tblSchedule[GameNum],0)),"")</f>
        <v>0.625</v>
      </c>
      <c r="J2355" s="10" t="str">
        <f>IFERROR(INDEX([1]!tblTeams[Organization],MATCH(tblTeamSch[[#This Row],[Team]],[1]!tblTeams[Team],0)),"")</f>
        <v>St. Stephen Martyr</v>
      </c>
      <c r="K2355" s="10" t="str">
        <f>IFERROR(INDEX([1]!tblOrg[Abbr],MATCH(tblTeamSch[[#This Row],[Org]],[1]!tblOrg[Organization],0)),"")</f>
        <v>SSM</v>
      </c>
      <c r="L2355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5" s="10" t="str">
        <f>IFERROR(INDEX(IF(tblTeamSch[[#This Row],[1vs2]]=1,[1]!tblSchedule[Team 2 Name],[1]!tblSchedule[Team 1 Name]),MATCH(tblTeamSch[[#This Row],[Game Num]],[1]!tblSchedule[GameNum],0)),"")</f>
        <v>OLOL 5/6 BB #1</v>
      </c>
      <c r="N2355" s="6"/>
      <c r="O2355" s="6"/>
      <c r="P2355" s="6"/>
      <c r="Q2355" s="6">
        <f>INDEX([1]!tblSchedule[Home Game],MATCH(tblTeamSch[[#This Row],[Game Num]],[1]!tblSchedule[GameNum],0))</f>
        <v>1</v>
      </c>
      <c r="R2355" s="7" t="e">
        <f>IF(COUNTIFS(tblTeamSch[Team],tblTeamSch[[#This Row],[Team]],#REF!,1)&gt;1,"Y","")</f>
        <v>#REF!</v>
      </c>
      <c r="S2355" s="6">
        <f>INDEX([1]!tblLoc[Score],MATCH(INDEX([1]!tblOrg[Loc],MATCH(tblTeamSch[[#This Row],[Org]],[1]!tblOrg[Organization],0)),[1]!tblLoc[Loc],0))</f>
        <v>0</v>
      </c>
      <c r="T2355" s="6" t="e">
        <f>INDEX([1]!tblLoc[Score],MATCH(INDEX([1]!tblOrg[Loc],MATCH(#REF!,[1]!tblOrg[Abbr],0)),[1]!tblLoc[Loc],0))</f>
        <v>#REF!</v>
      </c>
      <c r="U2355" s="6">
        <f>IFERROR(INDEX([1]!tblLoc[Score],MATCH(INDEX([1]!tblOrg[Loc],MATCH(INDEX(FacList,MATCH(tblTeamSch[[#This Row],[Facility]],INDEX(FacList,,1),0),3),[1]!tblOrg[Org Num],0)),[1]!tblLoc[Loc],0)),"")</f>
        <v>0</v>
      </c>
      <c r="V2355" s="6">
        <f>IF(OR(tblTeamSch[[#This Row],[Court]]="",tblTeamSch[[#This Row],[Home]]&gt;0),0,IF(tblTeamSch[[#This Row],[Court]]&lt;10,0,IF(tblTeamSch[[#This Row],[Home Court]]=10,0,10)))</f>
        <v>0</v>
      </c>
      <c r="W2355" s="6" t="e">
        <f>COUNTIFS(tblTeamSch[Travel Score for Game],10,tblTeamSch[Home],0,#REF!,#REF!)</f>
        <v>#REF!</v>
      </c>
      <c r="X2355" s="6" t="str">
        <f>IFERROR(INDEX(tblTeamSch[Overall Travel Score],MATCH(tblTeamSch[[#This Row],[Opponent]],tblTeamSch[Team],0)),"")</f>
        <v/>
      </c>
      <c r="Y2355" s="6" cm="1">
        <f t="array" ref="Y2355">IF(Y2354="Num",1,IF(Y2354="","",IF(Y2354+1&gt;TotalNumRegGames*2,"",Y2354+1)))</f>
        <v>2354</v>
      </c>
    </row>
    <row r="2356" spans="1:25" ht="13.35" customHeight="1" x14ac:dyDescent="0.3">
      <c r="A2356" s="6" cm="1">
        <f t="array" ref="A2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296</v>
      </c>
      <c r="B2356" s="6" cm="1">
        <f t="array" ref="B235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6" s="6">
        <f>IFERROR(INDEX([1]!tblSchedule[Week Game Scheduled],MATCH(tblTeamSch[[#This Row],[Game Num]],[1]!tblSchedule[GameNum],0)),"")</f>
        <v>9</v>
      </c>
      <c r="D2356" s="6">
        <f>IFERROR(INDEX([1]!tblSchedule[Round],MATCH(tblTeamSch[[#This Row],[Game Num]],[1]!tblSchedule[GameNum],0)),"")</f>
        <v>6</v>
      </c>
      <c r="E2356" s="6">
        <f>IFERROR(INDEX([1]!tblSchedule[Rnd Sch],MATCH(tblTeamSch[[#This Row],[Game Num]],[1]!tblSchedule[GameNum],0)),"")</f>
        <v>6</v>
      </c>
      <c r="F2356" s="6" t="str">
        <f>IFERROR(INDEX([1]!tblSchedule[DLC],MATCH(tblTeamSch[[#This Row],[Game Num]],[1]!tblSchedule[GameNum],0)),"")</f>
        <v>6B1A</v>
      </c>
      <c r="G2356" s="7" t="str">
        <f>IFERROR(INDEX([1]!tblSchedule[Facility],MATCH(tblTeamSch[[#This Row],[Game Num]],[1]!tblSchedule[GameNum],0)),"")</f>
        <v>Ascension Gym</v>
      </c>
      <c r="H2356" s="8">
        <f>IFERROR(INDEX([1]!tblSchedule[Game Date],MATCH(tblTeamSch[[#This Row],[Game Num]],[1]!tblSchedule[GameNum],0)),"")</f>
        <v>46047</v>
      </c>
      <c r="I2356" s="9">
        <f>IFERROR(INDEX([1]!tblSchedule[Game Time],MATCH(tblTeamSch[[#This Row],[Game Num]],[1]!tblSchedule[GameNum],0)),"")</f>
        <v>0.54166666666666663</v>
      </c>
      <c r="J2356" s="10" t="str">
        <f>IFERROR(INDEX([1]!tblTeams[Organization],MATCH(tblTeamSch[[#This Row],[Team]],[1]!tblTeams[Team],0)),"")</f>
        <v>St. Stephen Martyr</v>
      </c>
      <c r="K2356" s="10" t="str">
        <f>IFERROR(INDEX([1]!tblOrg[Abbr],MATCH(tblTeamSch[[#This Row],[Org]],[1]!tblOrg[Organization],0)),"")</f>
        <v>SSM</v>
      </c>
      <c r="L2356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6" s="10" t="str">
        <f>IFERROR(INDEX(IF(tblTeamSch[[#This Row],[1vs2]]=1,[1]!tblSchedule[Team 2 Name],[1]!tblSchedule[Team 1 Name]),MATCH(tblTeamSch[[#This Row],[Game Num]],[1]!tblSchedule[GameNum],0)),"")</f>
        <v>Ascension BB 6B#1</v>
      </c>
      <c r="N2356" s="6"/>
      <c r="O2356" s="6"/>
      <c r="P2356" s="6"/>
      <c r="Q2356" s="6">
        <f>INDEX([1]!tblSchedule[Home Game],MATCH(tblTeamSch[[#This Row],[Game Num]],[1]!tblSchedule[GameNum],0))</f>
        <v>1</v>
      </c>
      <c r="R2356" s="7" t="e">
        <f>IF(COUNTIFS(tblTeamSch[Team],tblTeamSch[[#This Row],[Team]],#REF!,1)&gt;1,"Y","")</f>
        <v>#REF!</v>
      </c>
      <c r="S2356" s="6">
        <f>INDEX([1]!tblLoc[Score],MATCH(INDEX([1]!tblOrg[Loc],MATCH(tblTeamSch[[#This Row],[Org]],[1]!tblOrg[Organization],0)),[1]!tblLoc[Loc],0))</f>
        <v>0</v>
      </c>
      <c r="T2356" s="6" t="e">
        <f>INDEX([1]!tblLoc[Score],MATCH(INDEX([1]!tblOrg[Loc],MATCH(#REF!,[1]!tblOrg[Abbr],0)),[1]!tblLoc[Loc],0))</f>
        <v>#REF!</v>
      </c>
      <c r="U2356" s="6">
        <f>IFERROR(INDEX([1]!tblLoc[Score],MATCH(INDEX([1]!tblOrg[Loc],MATCH(INDEX(FacList,MATCH(tblTeamSch[[#This Row],[Facility]],INDEX(FacList,,1),0),3),[1]!tblOrg[Org Num],0)),[1]!tblLoc[Loc],0)),"")</f>
        <v>0</v>
      </c>
      <c r="V2356" s="6">
        <f>IF(OR(tblTeamSch[[#This Row],[Court]]="",tblTeamSch[[#This Row],[Home]]&gt;0),0,IF(tblTeamSch[[#This Row],[Court]]&lt;10,0,IF(tblTeamSch[[#This Row],[Home Court]]=10,0,10)))</f>
        <v>0</v>
      </c>
      <c r="W2356" s="6" t="e">
        <f>COUNTIFS(tblTeamSch[Travel Score for Game],10,tblTeamSch[Home],0,#REF!,#REF!)</f>
        <v>#REF!</v>
      </c>
      <c r="X2356" s="6" t="str">
        <f>IFERROR(INDEX(tblTeamSch[Overall Travel Score],MATCH(tblTeamSch[[#This Row],[Opponent]],tblTeamSch[Team],0)),"")</f>
        <v/>
      </c>
      <c r="Y2356" s="6" cm="1">
        <f t="array" ref="Y2356">IF(Y2355="Num",1,IF(Y2355="","",IF(Y2355+1&gt;TotalNumRegGames*2,"",Y2355+1)))</f>
        <v>2355</v>
      </c>
    </row>
    <row r="2357" spans="1:25" ht="13.35" customHeight="1" x14ac:dyDescent="0.3">
      <c r="A2357" s="6" cm="1">
        <f t="array" ref="A2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302</v>
      </c>
      <c r="B2357" s="6" cm="1">
        <f t="array" ref="B235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57" s="6">
        <f>IFERROR(INDEX([1]!tblSchedule[Week Game Scheduled],MATCH(tblTeamSch[[#This Row],[Game Num]],[1]!tblSchedule[GameNum],0)),"")</f>
        <v>10</v>
      </c>
      <c r="D2357" s="6">
        <f>IFERROR(INDEX([1]!tblSchedule[Round],MATCH(tblTeamSch[[#This Row],[Game Num]],[1]!tblSchedule[GameNum],0)),"")</f>
        <v>7</v>
      </c>
      <c r="E2357" s="6">
        <f>IFERROR(INDEX([1]!tblSchedule[Rnd Sch],MATCH(tblTeamSch[[#This Row],[Game Num]],[1]!tblSchedule[GameNum],0)),"")</f>
        <v>7</v>
      </c>
      <c r="F2357" s="6" t="str">
        <f>IFERROR(INDEX([1]!tblSchedule[DLC],MATCH(tblTeamSch[[#This Row],[Game Num]],[1]!tblSchedule[GameNum],0)),"")</f>
        <v>6B1A</v>
      </c>
      <c r="G2357" s="7" t="str">
        <f>IFERROR(INDEX([1]!tblSchedule[Facility],MATCH(tblTeamSch[[#This Row],[Game Num]],[1]!tblSchedule[GameNum],0)),"")</f>
        <v>St. Stephen Martyr Gym</v>
      </c>
      <c r="H2357" s="8">
        <f>IFERROR(INDEX([1]!tblSchedule[Game Date],MATCH(tblTeamSch[[#This Row],[Game Num]],[1]!tblSchedule[GameNum],0)),"")</f>
        <v>46054</v>
      </c>
      <c r="I2357" s="9">
        <f>IFERROR(INDEX([1]!tblSchedule[Game Time],MATCH(tblTeamSch[[#This Row],[Game Num]],[1]!tblSchedule[GameNum],0)),"")</f>
        <v>0.66666666666666663</v>
      </c>
      <c r="J2357" s="10" t="str">
        <f>IFERROR(INDEX([1]!tblTeams[Organization],MATCH(tblTeamSch[[#This Row],[Team]],[1]!tblTeams[Team],0)),"")</f>
        <v>St. Stephen Martyr</v>
      </c>
      <c r="K2357" s="10" t="str">
        <f>IFERROR(INDEX([1]!tblOrg[Abbr],MATCH(tblTeamSch[[#This Row],[Org]],[1]!tblOrg[Organization],0)),"")</f>
        <v>SSM</v>
      </c>
      <c r="L2357" s="10" t="str">
        <f>IFERROR(INDEX(IF(tblTeamSch[[#This Row],[1vs2]]=1,[1]!tblSchedule[Team 1 Name],[1]!tblSchedule[Team 2 Name]),MATCH(tblTeamSch[[#This Row],[Game Num]],[1]!tblSchedule[GameNum],0)),"")</f>
        <v>St Stephen Martyr BB 6B#1</v>
      </c>
      <c r="M2357" s="10" t="str">
        <f>IFERROR(INDEX(IF(tblTeamSch[[#This Row],[1vs2]]=1,[1]!tblSchedule[Team 2 Name],[1]!tblSchedule[Team 1 Name]),MATCH(tblTeamSch[[#This Row],[Game Num]],[1]!tblSchedule[GameNum],0)),"")</f>
        <v>St Bernard BB 6B#1</v>
      </c>
      <c r="N2357" s="6"/>
      <c r="O2357" s="6"/>
      <c r="P2357" s="6"/>
      <c r="Q2357" s="6">
        <f>INDEX([1]!tblSchedule[Home Game],MATCH(tblTeamSch[[#This Row],[Game Num]],[1]!tblSchedule[GameNum],0))</f>
        <v>1</v>
      </c>
      <c r="R2357" s="7" t="e">
        <f>IF(COUNTIFS(tblTeamSch[Team],tblTeamSch[[#This Row],[Team]],#REF!,1)&gt;1,"Y","")</f>
        <v>#REF!</v>
      </c>
      <c r="S2357" s="6">
        <f>INDEX([1]!tblLoc[Score],MATCH(INDEX([1]!tblOrg[Loc],MATCH(tblTeamSch[[#This Row],[Org]],[1]!tblOrg[Organization],0)),[1]!tblLoc[Loc],0))</f>
        <v>0</v>
      </c>
      <c r="T2357" s="6" t="e">
        <f>INDEX([1]!tblLoc[Score],MATCH(INDEX([1]!tblOrg[Loc],MATCH(#REF!,[1]!tblOrg[Abbr],0)),[1]!tblLoc[Loc],0))</f>
        <v>#REF!</v>
      </c>
      <c r="U2357" s="6">
        <f>IFERROR(INDEX([1]!tblLoc[Score],MATCH(INDEX([1]!tblOrg[Loc],MATCH(INDEX(FacList,MATCH(tblTeamSch[[#This Row],[Facility]],INDEX(FacList,,1),0),3),[1]!tblOrg[Org Num],0)),[1]!tblLoc[Loc],0)),"")</f>
        <v>0</v>
      </c>
      <c r="V2357" s="6">
        <f>IF(OR(tblTeamSch[[#This Row],[Court]]="",tblTeamSch[[#This Row],[Home]]&gt;0),0,IF(tblTeamSch[[#This Row],[Court]]&lt;10,0,IF(tblTeamSch[[#This Row],[Home Court]]=10,0,10)))</f>
        <v>0</v>
      </c>
      <c r="W2357" s="6" t="e">
        <f>COUNTIFS(tblTeamSch[Travel Score for Game],10,tblTeamSch[Home],0,#REF!,#REF!)</f>
        <v>#REF!</v>
      </c>
      <c r="X2357" s="6" t="str">
        <f>IFERROR(INDEX(tblTeamSch[Overall Travel Score],MATCH(tblTeamSch[[#This Row],[Opponent]],tblTeamSch[Team],0)),"")</f>
        <v/>
      </c>
      <c r="Y2357" s="6" cm="1">
        <f t="array" ref="Y2357">IF(Y2356="Num",1,IF(Y2356="","",IF(Y2356+1&gt;TotalNumRegGames*2,"",Y2356+1)))</f>
        <v>2356</v>
      </c>
    </row>
    <row r="2358" spans="1:25" ht="13.35" customHeight="1" x14ac:dyDescent="0.3">
      <c r="A2358" s="6" cm="1">
        <f t="array" ref="A2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901</v>
      </c>
      <c r="B2358" s="6" cm="1">
        <f t="array" ref="B235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58" s="6">
        <f>IFERROR(INDEX([1]!tblSchedule[Week Game Scheduled],MATCH(tblTeamSch[[#This Row],[Game Num]],[1]!tblSchedule[GameNum],0)),"")</f>
        <v>49</v>
      </c>
      <c r="D2358" s="6">
        <f>IFERROR(INDEX([1]!tblSchedule[Round],MATCH(tblTeamSch[[#This Row],[Game Num]],[1]!tblSchedule[GameNum],0)),"")</f>
        <v>1</v>
      </c>
      <c r="E2358" s="6">
        <f>IFERROR(INDEX([1]!tblSchedule[Rnd Sch],MATCH(tblTeamSch[[#This Row],[Game Num]],[1]!tblSchedule[GameNum],0)),"")</f>
        <v>1</v>
      </c>
      <c r="F2358" s="6" t="str">
        <f>IFERROR(INDEX([1]!tblSchedule[DLC],MATCH(tblTeamSch[[#This Row],[Game Num]],[1]!tblSchedule[GameNum],0)),"")</f>
        <v>6G1A</v>
      </c>
      <c r="G2358" s="7" t="str">
        <f>IFERROR(INDEX([1]!tblSchedule[Facility],MATCH(tblTeamSch[[#This Row],[Game Num]],[1]!tblSchedule[GameNum],0)),"")</f>
        <v>St. Stephen Martyr Gym</v>
      </c>
      <c r="H2358" s="8">
        <f>IFERROR(INDEX([1]!tblSchedule[Game Date],MATCH(tblTeamSch[[#This Row],[Game Num]],[1]!tblSchedule[GameNum],0)),"")</f>
        <v>45997</v>
      </c>
      <c r="I2358" s="9">
        <f>IFERROR(INDEX([1]!tblSchedule[Game Time],MATCH(tblTeamSch[[#This Row],[Game Num]],[1]!tblSchedule[GameNum],0)),"")</f>
        <v>0.41666666666666669</v>
      </c>
      <c r="J2358" s="10" t="str">
        <f>IFERROR(INDEX([1]!tblTeams[Organization],MATCH(tblTeamSch[[#This Row],[Team]],[1]!tblTeams[Team],0)),"")</f>
        <v>St. Stephen Martyr</v>
      </c>
      <c r="K2358" s="10" t="str">
        <f>IFERROR(INDEX([1]!tblOrg[Abbr],MATCH(tblTeamSch[[#This Row],[Org]],[1]!tblOrg[Organization],0)),"")</f>
        <v>SSM</v>
      </c>
      <c r="L2358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58" s="10" t="str">
        <f>IFERROR(INDEX(IF(tblTeamSch[[#This Row],[1vs2]]=1,[1]!tblSchedule[Team 2 Name],[1]!tblSchedule[Team 1 Name]),MATCH(tblTeamSch[[#This Row],[Game Num]],[1]!tblSchedule[GameNum],0)),"")</f>
        <v>St. Francis of Assisi BB 6G#1</v>
      </c>
      <c r="N2358" s="6"/>
      <c r="O2358" s="6"/>
      <c r="P2358" s="6"/>
      <c r="Q2358" s="6">
        <f>INDEX([1]!tblSchedule[Home Game],MATCH(tblTeamSch[[#This Row],[Game Num]],[1]!tblSchedule[GameNum],0))</f>
        <v>1</v>
      </c>
      <c r="R2358" s="7" t="e">
        <f>IF(COUNTIFS(tblTeamSch[Team],tblTeamSch[[#This Row],[Team]],#REF!,1)&gt;1,"Y","")</f>
        <v>#REF!</v>
      </c>
      <c r="S2358" s="6">
        <f>INDEX([1]!tblLoc[Score],MATCH(INDEX([1]!tblOrg[Loc],MATCH(tblTeamSch[[#This Row],[Org]],[1]!tblOrg[Organization],0)),[1]!tblLoc[Loc],0))</f>
        <v>0</v>
      </c>
      <c r="T2358" s="6" t="e">
        <f>INDEX([1]!tblLoc[Score],MATCH(INDEX([1]!tblOrg[Loc],MATCH(#REF!,[1]!tblOrg[Abbr],0)),[1]!tblLoc[Loc],0))</f>
        <v>#REF!</v>
      </c>
      <c r="U2358" s="6">
        <f>IFERROR(INDEX([1]!tblLoc[Score],MATCH(INDEX([1]!tblOrg[Loc],MATCH(INDEX(FacList,MATCH(tblTeamSch[[#This Row],[Facility]],INDEX(FacList,,1),0),3),[1]!tblOrg[Org Num],0)),[1]!tblLoc[Loc],0)),"")</f>
        <v>0</v>
      </c>
      <c r="V2358" s="6">
        <f>IF(OR(tblTeamSch[[#This Row],[Court]]="",tblTeamSch[[#This Row],[Home]]&gt;0),0,IF(tblTeamSch[[#This Row],[Court]]&lt;10,0,IF(tblTeamSch[[#This Row],[Home Court]]=10,0,10)))</f>
        <v>0</v>
      </c>
      <c r="W2358" s="6" t="e">
        <f>COUNTIFS(tblTeamSch[Travel Score for Game],10,tblTeamSch[Home],0,#REF!,#REF!)</f>
        <v>#REF!</v>
      </c>
      <c r="X2358" s="6" t="str">
        <f>IFERROR(INDEX(tblTeamSch[Overall Travel Score],MATCH(tblTeamSch[[#This Row],[Opponent]],tblTeamSch[Team],0)),"")</f>
        <v/>
      </c>
      <c r="Y2358" s="6" cm="1">
        <f t="array" ref="Y2358">IF(Y2357="Num",1,IF(Y2357="","",IF(Y2357+1&gt;TotalNumRegGames*2,"",Y2357+1)))</f>
        <v>2357</v>
      </c>
    </row>
    <row r="2359" spans="1:25" ht="13.35" customHeight="1" x14ac:dyDescent="0.3">
      <c r="A2359" s="6" cm="1">
        <f t="array" ref="A2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904</v>
      </c>
      <c r="B2359" s="6" cm="1">
        <f t="array" ref="B235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59" s="6">
        <f>IFERROR(INDEX([1]!tblSchedule[Week Game Scheduled],MATCH(tblTeamSch[[#This Row],[Game Num]],[1]!tblSchedule[GameNum],0)),"")</f>
        <v>50</v>
      </c>
      <c r="D2359" s="6">
        <f>IFERROR(INDEX([1]!tblSchedule[Round],MATCH(tblTeamSch[[#This Row],[Game Num]],[1]!tblSchedule[GameNum],0)),"")</f>
        <v>2</v>
      </c>
      <c r="E2359" s="6">
        <f>IFERROR(INDEX([1]!tblSchedule[Rnd Sch],MATCH(tblTeamSch[[#This Row],[Game Num]],[1]!tblSchedule[GameNum],0)),"")</f>
        <v>2</v>
      </c>
      <c r="F2359" s="6" t="str">
        <f>IFERROR(INDEX([1]!tblSchedule[DLC],MATCH(tblTeamSch[[#This Row],[Game Num]],[1]!tblSchedule[GameNum],0)),"")</f>
        <v>6G1A</v>
      </c>
      <c r="G2359" s="7" t="str">
        <f>IFERROR(INDEX([1]!tblSchedule[Facility],MATCH(tblTeamSch[[#This Row],[Game Num]],[1]!tblSchedule[GameNum],0)),"")</f>
        <v>St. Stephen Martyr Gym</v>
      </c>
      <c r="H2359" s="8">
        <f>IFERROR(INDEX([1]!tblSchedule[Game Date],MATCH(tblTeamSch[[#This Row],[Game Num]],[1]!tblSchedule[GameNum],0)),"")</f>
        <v>46004</v>
      </c>
      <c r="I2359" s="9">
        <f>IFERROR(INDEX([1]!tblSchedule[Game Time],MATCH(tblTeamSch[[#This Row],[Game Num]],[1]!tblSchedule[GameNum],0)),"")</f>
        <v>0.5</v>
      </c>
      <c r="J2359" s="10" t="str">
        <f>IFERROR(INDEX([1]!tblTeams[Organization],MATCH(tblTeamSch[[#This Row],[Team]],[1]!tblTeams[Team],0)),"")</f>
        <v>St. Stephen Martyr</v>
      </c>
      <c r="K2359" s="10" t="str">
        <f>IFERROR(INDEX([1]!tblOrg[Abbr],MATCH(tblTeamSch[[#This Row],[Org]],[1]!tblOrg[Organization],0)),"")</f>
        <v>SSM</v>
      </c>
      <c r="L2359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59" s="10" t="str">
        <f>IFERROR(INDEX(IF(tblTeamSch[[#This Row],[1vs2]]=1,[1]!tblSchedule[Team 2 Name],[1]!tblSchedule[Team 1 Name]),MATCH(tblTeamSch[[#This Row],[Game Num]],[1]!tblSchedule[GameNum],0)),"")</f>
        <v>St Edward Bball 6G1</v>
      </c>
      <c r="N2359" s="6"/>
      <c r="O2359" s="6"/>
      <c r="P2359" s="6"/>
      <c r="Q2359" s="6">
        <f>INDEX([1]!tblSchedule[Home Game],MATCH(tblTeamSch[[#This Row],[Game Num]],[1]!tblSchedule[GameNum],0))</f>
        <v>1</v>
      </c>
      <c r="R2359" s="7" t="e">
        <f>IF(COUNTIFS(tblTeamSch[Team],tblTeamSch[[#This Row],[Team]],#REF!,1)&gt;1,"Y","")</f>
        <v>#REF!</v>
      </c>
      <c r="S2359" s="6">
        <f>INDEX([1]!tblLoc[Score],MATCH(INDEX([1]!tblOrg[Loc],MATCH(tblTeamSch[[#This Row],[Org]],[1]!tblOrg[Organization],0)),[1]!tblLoc[Loc],0))</f>
        <v>0</v>
      </c>
      <c r="T2359" s="6" t="e">
        <f>INDEX([1]!tblLoc[Score],MATCH(INDEX([1]!tblOrg[Loc],MATCH(#REF!,[1]!tblOrg[Abbr],0)),[1]!tblLoc[Loc],0))</f>
        <v>#REF!</v>
      </c>
      <c r="U2359" s="6">
        <f>IFERROR(INDEX([1]!tblLoc[Score],MATCH(INDEX([1]!tblOrg[Loc],MATCH(INDEX(FacList,MATCH(tblTeamSch[[#This Row],[Facility]],INDEX(FacList,,1),0),3),[1]!tblOrg[Org Num],0)),[1]!tblLoc[Loc],0)),"")</f>
        <v>0</v>
      </c>
      <c r="V2359" s="6">
        <f>IF(OR(tblTeamSch[[#This Row],[Court]]="",tblTeamSch[[#This Row],[Home]]&gt;0),0,IF(tblTeamSch[[#This Row],[Court]]&lt;10,0,IF(tblTeamSch[[#This Row],[Home Court]]=10,0,10)))</f>
        <v>0</v>
      </c>
      <c r="W2359" s="6" t="e">
        <f>COUNTIFS(tblTeamSch[Travel Score for Game],10,tblTeamSch[Home],0,#REF!,#REF!)</f>
        <v>#REF!</v>
      </c>
      <c r="X2359" s="6" t="str">
        <f>IFERROR(INDEX(tblTeamSch[Overall Travel Score],MATCH(tblTeamSch[[#This Row],[Opponent]],tblTeamSch[Team],0)),"")</f>
        <v/>
      </c>
      <c r="Y2359" s="6" cm="1">
        <f t="array" ref="Y2359">IF(Y2358="Num",1,IF(Y2358="","",IF(Y2358+1&gt;TotalNumRegGames*2,"",Y2358+1)))</f>
        <v>2358</v>
      </c>
    </row>
    <row r="2360" spans="1:25" ht="13.35" customHeight="1" x14ac:dyDescent="0.3">
      <c r="A2360" s="6" cm="1">
        <f t="array" ref="A2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909</v>
      </c>
      <c r="B2360" s="6" cm="1">
        <f t="array" ref="B236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60" s="6">
        <f>IFERROR(INDEX([1]!tblSchedule[Week Game Scheduled],MATCH(tblTeamSch[[#This Row],[Game Num]],[1]!tblSchedule[GameNum],0)),"")</f>
        <v>5</v>
      </c>
      <c r="D2360" s="6">
        <f>IFERROR(INDEX([1]!tblSchedule[Round],MATCH(tblTeamSch[[#This Row],[Game Num]],[1]!tblSchedule[GameNum],0)),"")</f>
        <v>3</v>
      </c>
      <c r="E2360" s="6">
        <f>IFERROR(INDEX([1]!tblSchedule[Rnd Sch],MATCH(tblTeamSch[[#This Row],[Game Num]],[1]!tblSchedule[GameNum],0)),"")</f>
        <v>3</v>
      </c>
      <c r="F2360" s="6" t="str">
        <f>IFERROR(INDEX([1]!tblSchedule[DLC],MATCH(tblTeamSch[[#This Row],[Game Num]],[1]!tblSchedule[GameNum],0)),"")</f>
        <v>6G1A</v>
      </c>
      <c r="G2360" s="7" t="str">
        <f>IFERROR(INDEX([1]!tblSchedule[Facility],MATCH(tblTeamSch[[#This Row],[Game Num]],[1]!tblSchedule[GameNum],0)),"")</f>
        <v>St. Nicholas Academy Gym</v>
      </c>
      <c r="H2360" s="8">
        <f>IFERROR(INDEX([1]!tblSchedule[Game Date],MATCH(tblTeamSch[[#This Row],[Game Num]],[1]!tblSchedule[GameNum],0)),"")</f>
        <v>46025</v>
      </c>
      <c r="I2360" s="9">
        <f>IFERROR(INDEX([1]!tblSchedule[Game Time],MATCH(tblTeamSch[[#This Row],[Game Num]],[1]!tblSchedule[GameNum],0)),"")</f>
        <v>0.45833333333333331</v>
      </c>
      <c r="J2360" s="10" t="str">
        <f>IFERROR(INDEX([1]!tblTeams[Organization],MATCH(tblTeamSch[[#This Row],[Team]],[1]!tblTeams[Team],0)),"")</f>
        <v>St. Stephen Martyr</v>
      </c>
      <c r="K2360" s="10" t="str">
        <f>IFERROR(INDEX([1]!tblOrg[Abbr],MATCH(tblTeamSch[[#This Row],[Org]],[1]!tblOrg[Organization],0)),"")</f>
        <v>SSM</v>
      </c>
      <c r="L2360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60" s="10" t="str">
        <f>IFERROR(INDEX(IF(tblTeamSch[[#This Row],[1vs2]]=1,[1]!tblSchedule[Team 2 Name],[1]!tblSchedule[Team 1 Name]),MATCH(tblTeamSch[[#This Row],[Game Num]],[1]!tblSchedule[GameNum],0)),"")</f>
        <v>St. Nicholas BB 6G #1</v>
      </c>
      <c r="N2360" s="6"/>
      <c r="O2360" s="6"/>
      <c r="P2360" s="6"/>
      <c r="Q2360" s="6">
        <f>INDEX([1]!tblSchedule[Home Game],MATCH(tblTeamSch[[#This Row],[Game Num]],[1]!tblSchedule[GameNum],0))</f>
        <v>1</v>
      </c>
      <c r="R2360" s="7" t="e">
        <f>IF(COUNTIFS(tblTeamSch[Team],tblTeamSch[[#This Row],[Team]],#REF!,1)&gt;1,"Y","")</f>
        <v>#REF!</v>
      </c>
      <c r="S2360" s="6">
        <f>INDEX([1]!tblLoc[Score],MATCH(INDEX([1]!tblOrg[Loc],MATCH(tblTeamSch[[#This Row],[Org]],[1]!tblOrg[Organization],0)),[1]!tblLoc[Loc],0))</f>
        <v>0</v>
      </c>
      <c r="T2360" s="6" t="e">
        <f>INDEX([1]!tblLoc[Score],MATCH(INDEX([1]!tblOrg[Loc],MATCH(#REF!,[1]!tblOrg[Abbr],0)),[1]!tblLoc[Loc],0))</f>
        <v>#REF!</v>
      </c>
      <c r="U2360" s="6">
        <f>IFERROR(INDEX([1]!tblLoc[Score],MATCH(INDEX([1]!tblOrg[Loc],MATCH(INDEX(FacList,MATCH(tblTeamSch[[#This Row],[Facility]],INDEX(FacList,,1),0),3),[1]!tblOrg[Org Num],0)),[1]!tblLoc[Loc],0)),"")</f>
        <v>10</v>
      </c>
      <c r="V2360" s="6">
        <f>IF(OR(tblTeamSch[[#This Row],[Court]]="",tblTeamSch[[#This Row],[Home]]&gt;0),0,IF(tblTeamSch[[#This Row],[Court]]&lt;10,0,IF(tblTeamSch[[#This Row],[Home Court]]=10,0,10)))</f>
        <v>0</v>
      </c>
      <c r="W2360" s="6" t="e">
        <f>COUNTIFS(tblTeamSch[Travel Score for Game],10,tblTeamSch[Home],0,#REF!,#REF!)</f>
        <v>#REF!</v>
      </c>
      <c r="X2360" s="6" t="str">
        <f>IFERROR(INDEX(tblTeamSch[Overall Travel Score],MATCH(tblTeamSch[[#This Row],[Opponent]],tblTeamSch[Team],0)),"")</f>
        <v/>
      </c>
      <c r="Y2360" s="6" cm="1">
        <f t="array" ref="Y2360">IF(Y2359="Num",1,IF(Y2359="","",IF(Y2359+1&gt;TotalNumRegGames*2,"",Y2359+1)))</f>
        <v>2359</v>
      </c>
    </row>
    <row r="2361" spans="1:25" ht="13.35" customHeight="1" x14ac:dyDescent="0.3">
      <c r="A2361" s="6" cm="1">
        <f t="array" ref="A2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914</v>
      </c>
      <c r="B2361" s="6" cm="1">
        <f t="array" ref="B236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1" s="6">
        <f>IFERROR(INDEX([1]!tblSchedule[Week Game Scheduled],MATCH(tblTeamSch[[#This Row],[Game Num]],[1]!tblSchedule[GameNum],0)),"")</f>
        <v>6</v>
      </c>
      <c r="D2361" s="6">
        <f>IFERROR(INDEX([1]!tblSchedule[Round],MATCH(tblTeamSch[[#This Row],[Game Num]],[1]!tblSchedule[GameNum],0)),"")</f>
        <v>4</v>
      </c>
      <c r="E2361" s="6">
        <f>IFERROR(INDEX([1]!tblSchedule[Rnd Sch],MATCH(tblTeamSch[[#This Row],[Game Num]],[1]!tblSchedule[GameNum],0)),"")</f>
        <v>4</v>
      </c>
      <c r="F2361" s="6" t="str">
        <f>IFERROR(INDEX([1]!tblSchedule[DLC],MATCH(tblTeamSch[[#This Row],[Game Num]],[1]!tblSchedule[GameNum],0)),"")</f>
        <v>6G1A</v>
      </c>
      <c r="G2361" s="7" t="str">
        <f>IFERROR(INDEX([1]!tblSchedule[Facility],MATCH(tblTeamSch[[#This Row],[Game Num]],[1]!tblSchedule[GameNum],0)),"")</f>
        <v>Saint Bernard Parish Hall</v>
      </c>
      <c r="H2361" s="8">
        <f>IFERROR(INDEX([1]!tblSchedule[Game Date],MATCH(tblTeamSch[[#This Row],[Game Num]],[1]!tblSchedule[GameNum],0)),"")</f>
        <v>46032</v>
      </c>
      <c r="I2361" s="9">
        <f>IFERROR(INDEX([1]!tblSchedule[Game Time],MATCH(tblTeamSch[[#This Row],[Game Num]],[1]!tblSchedule[GameNum],0)),"")</f>
        <v>0.375</v>
      </c>
      <c r="J2361" s="10" t="str">
        <f>IFERROR(INDEX([1]!tblTeams[Organization],MATCH(tblTeamSch[[#This Row],[Team]],[1]!tblTeams[Team],0)),"")</f>
        <v>St. Stephen Martyr</v>
      </c>
      <c r="K2361" s="10" t="str">
        <f>IFERROR(INDEX([1]!tblOrg[Abbr],MATCH(tblTeamSch[[#This Row],[Org]],[1]!tblOrg[Organization],0)),"")</f>
        <v>SSM</v>
      </c>
      <c r="L2361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61" s="10" t="str">
        <f>IFERROR(INDEX(IF(tblTeamSch[[#This Row],[1vs2]]=1,[1]!tblSchedule[Team 2 Name],[1]!tblSchedule[Team 1 Name]),MATCH(tblTeamSch[[#This Row],[Game Num]],[1]!tblSchedule[GameNum],0)),"")</f>
        <v>St Bernard BB 6G#1</v>
      </c>
      <c r="N2361" s="6"/>
      <c r="O2361" s="6"/>
      <c r="P2361" s="6"/>
      <c r="Q2361" s="6">
        <f>INDEX([1]!tblSchedule[Home Game],MATCH(tblTeamSch[[#This Row],[Game Num]],[1]!tblSchedule[GameNum],0))</f>
        <v>1</v>
      </c>
      <c r="R2361" s="7" t="e">
        <f>IF(COUNTIFS(tblTeamSch[Team],tblTeamSch[[#This Row],[Team]],#REF!,1)&gt;1,"Y","")</f>
        <v>#REF!</v>
      </c>
      <c r="S2361" s="6">
        <f>INDEX([1]!tblLoc[Score],MATCH(INDEX([1]!tblOrg[Loc],MATCH(tblTeamSch[[#This Row],[Org]],[1]!tblOrg[Organization],0)),[1]!tblLoc[Loc],0))</f>
        <v>0</v>
      </c>
      <c r="T2361" s="6" t="e">
        <f>INDEX([1]!tblLoc[Score],MATCH(INDEX([1]!tblOrg[Loc],MATCH(#REF!,[1]!tblOrg[Abbr],0)),[1]!tblLoc[Loc],0))</f>
        <v>#REF!</v>
      </c>
      <c r="U2361" s="6">
        <f>IFERROR(INDEX([1]!tblLoc[Score],MATCH(INDEX([1]!tblOrg[Loc],MATCH(INDEX(FacList,MATCH(tblTeamSch[[#This Row],[Facility]],INDEX(FacList,,1),0),3),[1]!tblOrg[Org Num],0)),[1]!tblLoc[Loc],0)),"")</f>
        <v>7</v>
      </c>
      <c r="V2361" s="6">
        <f>IF(OR(tblTeamSch[[#This Row],[Court]]="",tblTeamSch[[#This Row],[Home]]&gt;0),0,IF(tblTeamSch[[#This Row],[Court]]&lt;10,0,IF(tblTeamSch[[#This Row],[Home Court]]=10,0,10)))</f>
        <v>0</v>
      </c>
      <c r="W2361" s="6" t="e">
        <f>COUNTIFS(tblTeamSch[Travel Score for Game],10,tblTeamSch[Home],0,#REF!,#REF!)</f>
        <v>#REF!</v>
      </c>
      <c r="X2361" s="6" t="str">
        <f>IFERROR(INDEX(tblTeamSch[Overall Travel Score],MATCH(tblTeamSch[[#This Row],[Opponent]],tblTeamSch[Team],0)),"")</f>
        <v/>
      </c>
      <c r="Y2361" s="6" cm="1">
        <f t="array" ref="Y2361">IF(Y2360="Num",1,IF(Y2360="","",IF(Y2360+1&gt;TotalNumRegGames*2,"",Y2360+1)))</f>
        <v>2360</v>
      </c>
    </row>
    <row r="2362" spans="1:25" ht="13.35" customHeight="1" x14ac:dyDescent="0.3">
      <c r="A2362" s="6" cm="1">
        <f t="array" ref="A2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929</v>
      </c>
      <c r="B2362" s="6" cm="1">
        <f t="array" ref="B236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2" s="6">
        <f>IFERROR(INDEX([1]!tblSchedule[Week Game Scheduled],MATCH(tblTeamSch[[#This Row],[Game Num]],[1]!tblSchedule[GameNum],0)),"")</f>
        <v>7</v>
      </c>
      <c r="D2362" s="6">
        <f>IFERROR(INDEX([1]!tblSchedule[Round],MATCH(tblTeamSch[[#This Row],[Game Num]],[1]!tblSchedule[GameNum],0)),"")</f>
        <v>8</v>
      </c>
      <c r="E2362" s="6">
        <f>IFERROR(INDEX([1]!tblSchedule[Rnd Sch],MATCH(tblTeamSch[[#This Row],[Game Num]],[1]!tblSchedule[GameNum],0)),"")</f>
        <v>4</v>
      </c>
      <c r="F2362" s="6" t="str">
        <f>IFERROR(INDEX([1]!tblSchedule[DLC],MATCH(tblTeamSch[[#This Row],[Game Num]],[1]!tblSchedule[GameNum],0)),"")</f>
        <v>6G1A</v>
      </c>
      <c r="G2362" s="7" t="str">
        <f>IFERROR(INDEX([1]!tblSchedule[Facility],MATCH(tblTeamSch[[#This Row],[Game Num]],[1]!tblSchedule[GameNum],0)),"")</f>
        <v>St. Stephen Martyr Gym</v>
      </c>
      <c r="H2362" s="8">
        <f>IFERROR(INDEX([1]!tblSchedule[Game Date],MATCH(tblTeamSch[[#This Row],[Game Num]],[1]!tblSchedule[GameNum],0)),"")</f>
        <v>46033</v>
      </c>
      <c r="I2362" s="9">
        <f>IFERROR(INDEX([1]!tblSchedule[Game Time],MATCH(tblTeamSch[[#This Row],[Game Num]],[1]!tblSchedule[GameNum],0)),"")</f>
        <v>0.58333333333333337</v>
      </c>
      <c r="J2362" s="10" t="str">
        <f>IFERROR(INDEX([1]!tblTeams[Organization],MATCH(tblTeamSch[[#This Row],[Team]],[1]!tblTeams[Team],0)),"")</f>
        <v>St. Stephen Martyr</v>
      </c>
      <c r="K2362" s="10" t="str">
        <f>IFERROR(INDEX([1]!tblOrg[Abbr],MATCH(tblTeamSch[[#This Row],[Org]],[1]!tblOrg[Organization],0)),"")</f>
        <v>SSM</v>
      </c>
      <c r="L2362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62" s="10" t="str">
        <f>IFERROR(INDEX(IF(tblTeamSch[[#This Row],[1vs2]]=1,[1]!tblSchedule[Team 2 Name],[1]!tblSchedule[Team 1 Name]),MATCH(tblTeamSch[[#This Row],[Game Num]],[1]!tblSchedule[GameNum],0)),"")</f>
        <v>Ascension BB 6G#1</v>
      </c>
      <c r="N2362" s="6"/>
      <c r="O2362" s="6"/>
      <c r="P2362" s="6"/>
      <c r="Q2362" s="6">
        <f>INDEX([1]!tblSchedule[Home Game],MATCH(tblTeamSch[[#This Row],[Game Num]],[1]!tblSchedule[GameNum],0))</f>
        <v>1</v>
      </c>
      <c r="R2362" s="7" t="e">
        <f>IF(COUNTIFS(tblTeamSch[Team],tblTeamSch[[#This Row],[Team]],#REF!,1)&gt;1,"Y","")</f>
        <v>#REF!</v>
      </c>
      <c r="S2362" s="6">
        <f>INDEX([1]!tblLoc[Score],MATCH(INDEX([1]!tblOrg[Loc],MATCH(tblTeamSch[[#This Row],[Org]],[1]!tblOrg[Organization],0)),[1]!tblLoc[Loc],0))</f>
        <v>0</v>
      </c>
      <c r="T2362" s="6" t="e">
        <f>INDEX([1]!tblLoc[Score],MATCH(INDEX([1]!tblOrg[Loc],MATCH(#REF!,[1]!tblOrg[Abbr],0)),[1]!tblLoc[Loc],0))</f>
        <v>#REF!</v>
      </c>
      <c r="U2362" s="6">
        <f>IFERROR(INDEX([1]!tblLoc[Score],MATCH(INDEX([1]!tblOrg[Loc],MATCH(INDEX(FacList,MATCH(tblTeamSch[[#This Row],[Facility]],INDEX(FacList,,1),0),3),[1]!tblOrg[Org Num],0)),[1]!tblLoc[Loc],0)),"")</f>
        <v>0</v>
      </c>
      <c r="V2362" s="6">
        <f>IF(OR(tblTeamSch[[#This Row],[Court]]="",tblTeamSch[[#This Row],[Home]]&gt;0),0,IF(tblTeamSch[[#This Row],[Court]]&lt;10,0,IF(tblTeamSch[[#This Row],[Home Court]]=10,0,10)))</f>
        <v>0</v>
      </c>
      <c r="W2362" s="6" t="e">
        <f>COUNTIFS(tblTeamSch[Travel Score for Game],10,tblTeamSch[Home],0,#REF!,#REF!)</f>
        <v>#REF!</v>
      </c>
      <c r="X2362" s="6" t="str">
        <f>IFERROR(INDEX(tblTeamSch[Overall Travel Score],MATCH(tblTeamSch[[#This Row],[Opponent]],tblTeamSch[Team],0)),"")</f>
        <v/>
      </c>
      <c r="Y2362" s="6" cm="1">
        <f t="array" ref="Y2362">IF(Y2361="Num",1,IF(Y2361="","",IF(Y2361+1&gt;TotalNumRegGames*2,"",Y2361+1)))</f>
        <v>2361</v>
      </c>
    </row>
    <row r="2363" spans="1:25" ht="13.35" customHeight="1" x14ac:dyDescent="0.3">
      <c r="A2363" s="6" cm="1">
        <f t="array" ref="A2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918</v>
      </c>
      <c r="B2363" s="6" cm="1">
        <f t="array" ref="B236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3" s="6">
        <f>IFERROR(INDEX([1]!tblSchedule[Week Game Scheduled],MATCH(tblTeamSch[[#This Row],[Game Num]],[1]!tblSchedule[GameNum],0)),"")</f>
        <v>7</v>
      </c>
      <c r="D2363" s="6">
        <f>IFERROR(INDEX([1]!tblSchedule[Round],MATCH(tblTeamSch[[#This Row],[Game Num]],[1]!tblSchedule[GameNum],0)),"")</f>
        <v>5</v>
      </c>
      <c r="E2363" s="6">
        <f>IFERROR(INDEX([1]!tblSchedule[Rnd Sch],MATCH(tblTeamSch[[#This Row],[Game Num]],[1]!tblSchedule[GameNum],0)),"")</f>
        <v>5</v>
      </c>
      <c r="F2363" s="6" t="str">
        <f>IFERROR(INDEX([1]!tblSchedule[DLC],MATCH(tblTeamSch[[#This Row],[Game Num]],[1]!tblSchedule[GameNum],0)),"")</f>
        <v>6G1A</v>
      </c>
      <c r="G2363" s="7" t="str">
        <f>IFERROR(INDEX([1]!tblSchedule[Facility],MATCH(tblTeamSch[[#This Row],[Game Num]],[1]!tblSchedule[GameNum],0)),"")</f>
        <v>St. Paul Gym</v>
      </c>
      <c r="H2363" s="8">
        <f>IFERROR(INDEX([1]!tblSchedule[Game Date],MATCH(tblTeamSch[[#This Row],[Game Num]],[1]!tblSchedule[GameNum],0)),"")</f>
        <v>46039</v>
      </c>
      <c r="I2363" s="9">
        <f>IFERROR(INDEX([1]!tblSchedule[Game Time],MATCH(tblTeamSch[[#This Row],[Game Num]],[1]!tblSchedule[GameNum],0)),"")</f>
        <v>0.41666666666666669</v>
      </c>
      <c r="J2363" s="10" t="str">
        <f>IFERROR(INDEX([1]!tblTeams[Organization],MATCH(tblTeamSch[[#This Row],[Team]],[1]!tblTeams[Team],0)),"")</f>
        <v>St. Stephen Martyr</v>
      </c>
      <c r="K2363" s="10" t="str">
        <f>IFERROR(INDEX([1]!tblOrg[Abbr],MATCH(tblTeamSch[[#This Row],[Org]],[1]!tblOrg[Organization],0)),"")</f>
        <v>SSM</v>
      </c>
      <c r="L2363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63" s="10" t="str">
        <f>IFERROR(INDEX(IF(tblTeamSch[[#This Row],[1vs2]]=1,[1]!tblSchedule[Team 2 Name],[1]!tblSchedule[Team 1 Name]),MATCH(tblTeamSch[[#This Row],[Game Num]],[1]!tblSchedule[GameNum],0)),"")</f>
        <v>St Paul BB 6G#1</v>
      </c>
      <c r="N2363" s="6"/>
      <c r="O2363" s="6"/>
      <c r="P2363" s="6"/>
      <c r="Q2363" s="6">
        <f>INDEX([1]!tblSchedule[Home Game],MATCH(tblTeamSch[[#This Row],[Game Num]],[1]!tblSchedule[GameNum],0))</f>
        <v>1</v>
      </c>
      <c r="R2363" s="7" t="e">
        <f>IF(COUNTIFS(tblTeamSch[Team],tblTeamSch[[#This Row],[Team]],#REF!,1)&gt;1,"Y","")</f>
        <v>#REF!</v>
      </c>
      <c r="S2363" s="6">
        <f>INDEX([1]!tblLoc[Score],MATCH(INDEX([1]!tblOrg[Loc],MATCH(tblTeamSch[[#This Row],[Org]],[1]!tblOrg[Organization],0)),[1]!tblLoc[Loc],0))</f>
        <v>0</v>
      </c>
      <c r="T2363" s="6" t="e">
        <f>INDEX([1]!tblLoc[Score],MATCH(INDEX([1]!tblOrg[Loc],MATCH(#REF!,[1]!tblOrg[Abbr],0)),[1]!tblLoc[Loc],0))</f>
        <v>#REF!</v>
      </c>
      <c r="U2363" s="6">
        <f>IFERROR(INDEX([1]!tblLoc[Score],MATCH(INDEX([1]!tblOrg[Loc],MATCH(INDEX(FacList,MATCH(tblTeamSch[[#This Row],[Facility]],INDEX(FacList,,1),0),3),[1]!tblOrg[Org Num],0)),[1]!tblLoc[Loc],0)),"")</f>
        <v>10</v>
      </c>
      <c r="V2363" s="6">
        <f>IF(OR(tblTeamSch[[#This Row],[Court]]="",tblTeamSch[[#This Row],[Home]]&gt;0),0,IF(tblTeamSch[[#This Row],[Court]]&lt;10,0,IF(tblTeamSch[[#This Row],[Home Court]]=10,0,10)))</f>
        <v>0</v>
      </c>
      <c r="W2363" s="6" t="e">
        <f>COUNTIFS(tblTeamSch[Travel Score for Game],10,tblTeamSch[Home],0,#REF!,#REF!)</f>
        <v>#REF!</v>
      </c>
      <c r="X2363" s="6" t="str">
        <f>IFERROR(INDEX(tblTeamSch[Overall Travel Score],MATCH(tblTeamSch[[#This Row],[Opponent]],tblTeamSch[Team],0)),"")</f>
        <v/>
      </c>
      <c r="Y2363" s="6" cm="1">
        <f t="array" ref="Y2363">IF(Y2362="Num",1,IF(Y2362="","",IF(Y2362+1&gt;TotalNumRegGames*2,"",Y2362+1)))</f>
        <v>2362</v>
      </c>
    </row>
    <row r="2364" spans="1:25" ht="13.35" customHeight="1" x14ac:dyDescent="0.3">
      <c r="A2364" s="6" cm="1">
        <f t="array" ref="A2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922</v>
      </c>
      <c r="B2364" s="6" cm="1">
        <f t="array" ref="B236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4" s="6">
        <f>IFERROR(INDEX([1]!tblSchedule[Week Game Scheduled],MATCH(tblTeamSch[[#This Row],[Game Num]],[1]!tblSchedule[GameNum],0)),"")</f>
        <v>8</v>
      </c>
      <c r="D2364" s="6">
        <f>IFERROR(INDEX([1]!tblSchedule[Round],MATCH(tblTeamSch[[#This Row],[Game Num]],[1]!tblSchedule[GameNum],0)),"")</f>
        <v>6</v>
      </c>
      <c r="E2364" s="6">
        <f>IFERROR(INDEX([1]!tblSchedule[Rnd Sch],MATCH(tblTeamSch[[#This Row],[Game Num]],[1]!tblSchedule[GameNum],0)),"")</f>
        <v>6</v>
      </c>
      <c r="F2364" s="6" t="str">
        <f>IFERROR(INDEX([1]!tblSchedule[DLC],MATCH(tblTeamSch[[#This Row],[Game Num]],[1]!tblSchedule[GameNum],0)),"")</f>
        <v>6G1A</v>
      </c>
      <c r="G2364" s="7" t="str">
        <f>IFERROR(INDEX([1]!tblSchedule[Facility],MATCH(tblTeamSch[[#This Row],[Game Num]],[1]!tblSchedule[GameNum],0)),"")</f>
        <v>St. Stephen Martyr Gym</v>
      </c>
      <c r="H2364" s="8">
        <f>IFERROR(INDEX([1]!tblSchedule[Game Date],MATCH(tblTeamSch[[#This Row],[Game Num]],[1]!tblSchedule[GameNum],0)),"")</f>
        <v>46046</v>
      </c>
      <c r="I2364" s="9">
        <f>IFERROR(INDEX([1]!tblSchedule[Game Time],MATCH(tblTeamSch[[#This Row],[Game Num]],[1]!tblSchedule[GameNum],0)),"")</f>
        <v>0.41666666666666669</v>
      </c>
      <c r="J2364" s="10" t="str">
        <f>IFERROR(INDEX([1]!tblTeams[Organization],MATCH(tblTeamSch[[#This Row],[Team]],[1]!tblTeams[Team],0)),"")</f>
        <v>St. Stephen Martyr</v>
      </c>
      <c r="K2364" s="10" t="str">
        <f>IFERROR(INDEX([1]!tblOrg[Abbr],MATCH(tblTeamSch[[#This Row],[Org]],[1]!tblOrg[Organization],0)),"")</f>
        <v>SSM</v>
      </c>
      <c r="L2364" s="10" t="str">
        <f>IFERROR(INDEX(IF(tblTeamSch[[#This Row],[1vs2]]=1,[1]!tblSchedule[Team 1 Name],[1]!tblSchedule[Team 2 Name]),MATCH(tblTeamSch[[#This Row],[Game Num]],[1]!tblSchedule[GameNum],0)),"")</f>
        <v>St Stephen Martyr BB 6G#1</v>
      </c>
      <c r="M2364" s="10" t="str">
        <f>IFERROR(INDEX(IF(tblTeamSch[[#This Row],[1vs2]]=1,[1]!tblSchedule[Team 2 Name],[1]!tblSchedule[Team 1 Name]),MATCH(tblTeamSch[[#This Row],[Game Num]],[1]!tblSchedule[GameNum],0)),"")</f>
        <v>St Martha Basketball 6G#1</v>
      </c>
      <c r="N2364" s="6"/>
      <c r="O2364" s="6"/>
      <c r="P2364" s="6"/>
      <c r="Q2364" s="6">
        <f>INDEX([1]!tblSchedule[Home Game],MATCH(tblTeamSch[[#This Row],[Game Num]],[1]!tblSchedule[GameNum],0))</f>
        <v>1</v>
      </c>
      <c r="R2364" s="7" t="e">
        <f>IF(COUNTIFS(tblTeamSch[Team],tblTeamSch[[#This Row],[Team]],#REF!,1)&gt;1,"Y","")</f>
        <v>#REF!</v>
      </c>
      <c r="S2364" s="6">
        <f>INDEX([1]!tblLoc[Score],MATCH(INDEX([1]!tblOrg[Loc],MATCH(tblTeamSch[[#This Row],[Org]],[1]!tblOrg[Organization],0)),[1]!tblLoc[Loc],0))</f>
        <v>0</v>
      </c>
      <c r="T2364" s="6" t="e">
        <f>INDEX([1]!tblLoc[Score],MATCH(INDEX([1]!tblOrg[Loc],MATCH(#REF!,[1]!tblOrg[Abbr],0)),[1]!tblLoc[Loc],0))</f>
        <v>#REF!</v>
      </c>
      <c r="U2364" s="6">
        <f>IFERROR(INDEX([1]!tblLoc[Score],MATCH(INDEX([1]!tblOrg[Loc],MATCH(INDEX(FacList,MATCH(tblTeamSch[[#This Row],[Facility]],INDEX(FacList,,1),0),3),[1]!tblOrg[Org Num],0)),[1]!tblLoc[Loc],0)),"")</f>
        <v>0</v>
      </c>
      <c r="V2364" s="6">
        <f>IF(OR(tblTeamSch[[#This Row],[Court]]="",tblTeamSch[[#This Row],[Home]]&gt;0),0,IF(tblTeamSch[[#This Row],[Court]]&lt;10,0,IF(tblTeamSch[[#This Row],[Home Court]]=10,0,10)))</f>
        <v>0</v>
      </c>
      <c r="W2364" s="6" t="e">
        <f>COUNTIFS(tblTeamSch[Travel Score for Game],10,tblTeamSch[Home],0,#REF!,#REF!)</f>
        <v>#REF!</v>
      </c>
      <c r="X2364" s="6" t="str">
        <f>IFERROR(INDEX(tblTeamSch[Overall Travel Score],MATCH(tblTeamSch[[#This Row],[Opponent]],tblTeamSch[Team],0)),"")</f>
        <v/>
      </c>
      <c r="Y2364" s="6" cm="1">
        <f t="array" ref="Y2364">IF(Y2363="Num",1,IF(Y2363="","",IF(Y2363+1&gt;TotalNumRegGames*2,"",Y2363+1)))</f>
        <v>2363</v>
      </c>
    </row>
    <row r="2365" spans="1:25" ht="13.35" customHeight="1" x14ac:dyDescent="0.3">
      <c r="A2365" s="6" cm="1">
        <f t="array" ref="A2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45</v>
      </c>
      <c r="B2365" s="6" cm="1">
        <f t="array" ref="B236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65" s="6">
        <f>IFERROR(INDEX([1]!tblSchedule[Week Game Scheduled],MATCH(tblTeamSch[[#This Row],[Game Num]],[1]!tblSchedule[GameNum],0)),"")</f>
        <v>50</v>
      </c>
      <c r="D2365" s="6">
        <f>IFERROR(INDEX([1]!tblSchedule[Round],MATCH(tblTeamSch[[#This Row],[Game Num]],[1]!tblSchedule[GameNum],0)),"")</f>
        <v>1</v>
      </c>
      <c r="E2365" s="6">
        <f>IFERROR(INDEX([1]!tblSchedule[Rnd Sch],MATCH(tblTeamSch[[#This Row],[Game Num]],[1]!tblSchedule[GameNum],0)),"")</f>
        <v>1</v>
      </c>
      <c r="F2365" s="6" t="str">
        <f>IFERROR(INDEX([1]!tblSchedule[DLC],MATCH(tblTeamSch[[#This Row],[Game Num]],[1]!tblSchedule[GameNum],0)),"")</f>
        <v>8B1A</v>
      </c>
      <c r="G2365" s="7" t="str">
        <f>IFERROR(INDEX([1]!tblSchedule[Facility],MATCH(tblTeamSch[[#This Row],[Game Num]],[1]!tblSchedule[GameNum],0)),"")</f>
        <v>St. Nicholas Academy Gym</v>
      </c>
      <c r="H2365" s="8">
        <f>IFERROR(INDEX([1]!tblSchedule[Game Date],MATCH(tblTeamSch[[#This Row],[Game Num]],[1]!tblSchedule[GameNum],0)),"")</f>
        <v>45998</v>
      </c>
      <c r="I2365" s="9">
        <f>IFERROR(INDEX([1]!tblSchedule[Game Time],MATCH(tblTeamSch[[#This Row],[Game Num]],[1]!tblSchedule[GameNum],0)),"")</f>
        <v>0.58333333333333337</v>
      </c>
      <c r="J2365" s="10" t="str">
        <f>IFERROR(INDEX([1]!tblTeams[Organization],MATCH(tblTeamSch[[#This Row],[Team]],[1]!tblTeams[Team],0)),"")</f>
        <v>St. Stephen Martyr</v>
      </c>
      <c r="K2365" s="10" t="str">
        <f>IFERROR(INDEX([1]!tblOrg[Abbr],MATCH(tblTeamSch[[#This Row],[Org]],[1]!tblOrg[Organization],0)),"")</f>
        <v>SSM</v>
      </c>
      <c r="L2365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65" s="10" t="str">
        <f>IFERROR(INDEX(IF(tblTeamSch[[#This Row],[1vs2]]=1,[1]!tblSchedule[Team 2 Name],[1]!tblSchedule[Team 1 Name]),MATCH(tblTeamSch[[#This Row],[Game Num]],[1]!tblSchedule[GameNum],0)),"")</f>
        <v>St. Nicholas BB 8B #1</v>
      </c>
      <c r="N2365" s="6"/>
      <c r="O2365" s="6"/>
      <c r="P2365" s="6"/>
      <c r="Q2365" s="6">
        <f>INDEX([1]!tblSchedule[Home Game],MATCH(tblTeamSch[[#This Row],[Game Num]],[1]!tblSchedule[GameNum],0))</f>
        <v>1</v>
      </c>
      <c r="R2365" s="7" t="e">
        <f>IF(COUNTIFS(tblTeamSch[Team],tblTeamSch[[#This Row],[Team]],#REF!,1)&gt;1,"Y","")</f>
        <v>#REF!</v>
      </c>
      <c r="S2365" s="6">
        <f>INDEX([1]!tblLoc[Score],MATCH(INDEX([1]!tblOrg[Loc],MATCH(tblTeamSch[[#This Row],[Org]],[1]!tblOrg[Organization],0)),[1]!tblLoc[Loc],0))</f>
        <v>0</v>
      </c>
      <c r="T2365" s="6" t="e">
        <f>INDEX([1]!tblLoc[Score],MATCH(INDEX([1]!tblOrg[Loc],MATCH(#REF!,[1]!tblOrg[Abbr],0)),[1]!tblLoc[Loc],0))</f>
        <v>#REF!</v>
      </c>
      <c r="U2365" s="6">
        <f>IFERROR(INDEX([1]!tblLoc[Score],MATCH(INDEX([1]!tblOrg[Loc],MATCH(INDEX(FacList,MATCH(tblTeamSch[[#This Row],[Facility]],INDEX(FacList,,1),0),3),[1]!tblOrg[Org Num],0)),[1]!tblLoc[Loc],0)),"")</f>
        <v>10</v>
      </c>
      <c r="V2365" s="6">
        <f>IF(OR(tblTeamSch[[#This Row],[Court]]="",tblTeamSch[[#This Row],[Home]]&gt;0),0,IF(tblTeamSch[[#This Row],[Court]]&lt;10,0,IF(tblTeamSch[[#This Row],[Home Court]]=10,0,10)))</f>
        <v>0</v>
      </c>
      <c r="W2365" s="6" t="e">
        <f>COUNTIFS(tblTeamSch[Travel Score for Game],10,tblTeamSch[Home],0,#REF!,#REF!)</f>
        <v>#REF!</v>
      </c>
      <c r="X2365" s="6" t="str">
        <f>IFERROR(INDEX(tblTeamSch[Overall Travel Score],MATCH(tblTeamSch[[#This Row],[Opponent]],tblTeamSch[Team],0)),"")</f>
        <v/>
      </c>
      <c r="Y2365" s="6" cm="1">
        <f t="array" ref="Y2365">IF(Y2364="Num",1,IF(Y2364="","",IF(Y2364+1&gt;TotalNumRegGames*2,"",Y2364+1)))</f>
        <v>2364</v>
      </c>
    </row>
    <row r="2366" spans="1:25" ht="13.35" customHeight="1" x14ac:dyDescent="0.3">
      <c r="A2366" s="6" cm="1">
        <f t="array" ref="A2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56</v>
      </c>
      <c r="B2366" s="6" cm="1">
        <f t="array" ref="B236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6" s="6">
        <f>IFERROR(INDEX([1]!tblSchedule[Week Game Scheduled],MATCH(tblTeamSch[[#This Row],[Game Num]],[1]!tblSchedule[GameNum],0)),"")</f>
        <v>6</v>
      </c>
      <c r="D2366" s="6">
        <f>IFERROR(INDEX([1]!tblSchedule[Round],MATCH(tblTeamSch[[#This Row],[Game Num]],[1]!tblSchedule[GameNum],0)),"")</f>
        <v>3</v>
      </c>
      <c r="E2366" s="6">
        <f>IFERROR(INDEX([1]!tblSchedule[Rnd Sch],MATCH(tblTeamSch[[#This Row],[Game Num]],[1]!tblSchedule[GameNum],0)),"")</f>
        <v>3</v>
      </c>
      <c r="F2366" s="6" t="str">
        <f>IFERROR(INDEX([1]!tblSchedule[DLC],MATCH(tblTeamSch[[#This Row],[Game Num]],[1]!tblSchedule[GameNum],0)),"")</f>
        <v>8B1A</v>
      </c>
      <c r="G2366" s="7" t="str">
        <f>IFERROR(INDEX([1]!tblSchedule[Facility],MATCH(tblTeamSch[[#This Row],[Game Num]],[1]!tblSchedule[GameNum],0)),"")</f>
        <v>St. Stephen Martyr Gym</v>
      </c>
      <c r="H2366" s="8">
        <f>IFERROR(INDEX([1]!tblSchedule[Game Date],MATCH(tblTeamSch[[#This Row],[Game Num]],[1]!tblSchedule[GameNum],0)),"")</f>
        <v>46026</v>
      </c>
      <c r="I2366" s="9">
        <f>IFERROR(INDEX([1]!tblSchedule[Game Time],MATCH(tblTeamSch[[#This Row],[Game Num]],[1]!tblSchedule[GameNum],0)),"")</f>
        <v>0.54166666666666663</v>
      </c>
      <c r="J2366" s="10" t="str">
        <f>IFERROR(INDEX([1]!tblTeams[Organization],MATCH(tblTeamSch[[#This Row],[Team]],[1]!tblTeams[Team],0)),"")</f>
        <v>St. Stephen Martyr</v>
      </c>
      <c r="K2366" s="10" t="str">
        <f>IFERROR(INDEX([1]!tblOrg[Abbr],MATCH(tblTeamSch[[#This Row],[Org]],[1]!tblOrg[Organization],0)),"")</f>
        <v>SSM</v>
      </c>
      <c r="L2366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66" s="10" t="str">
        <f>IFERROR(INDEX(IF(tblTeamSch[[#This Row],[1vs2]]=1,[1]!tblSchedule[Team 2 Name],[1]!tblSchedule[Team 1 Name]),MATCH(tblTeamSch[[#This Row],[Game Num]],[1]!tblSchedule[GameNum],0)),"")</f>
        <v>St. Francis of Assisi BB 8B#1</v>
      </c>
      <c r="N2366" s="6"/>
      <c r="O2366" s="6"/>
      <c r="P2366" s="6"/>
      <c r="Q2366" s="6">
        <f>INDEX([1]!tblSchedule[Home Game],MATCH(tblTeamSch[[#This Row],[Game Num]],[1]!tblSchedule[GameNum],0))</f>
        <v>1</v>
      </c>
      <c r="R2366" s="7" t="e">
        <f>IF(COUNTIFS(tblTeamSch[Team],tblTeamSch[[#This Row],[Team]],#REF!,1)&gt;1,"Y","")</f>
        <v>#REF!</v>
      </c>
      <c r="S2366" s="6">
        <f>INDEX([1]!tblLoc[Score],MATCH(INDEX([1]!tblOrg[Loc],MATCH(tblTeamSch[[#This Row],[Org]],[1]!tblOrg[Organization],0)),[1]!tblLoc[Loc],0))</f>
        <v>0</v>
      </c>
      <c r="T2366" s="6" t="e">
        <f>INDEX([1]!tblLoc[Score],MATCH(INDEX([1]!tblOrg[Loc],MATCH(#REF!,[1]!tblOrg[Abbr],0)),[1]!tblLoc[Loc],0))</f>
        <v>#REF!</v>
      </c>
      <c r="U2366" s="6">
        <f>IFERROR(INDEX([1]!tblLoc[Score],MATCH(INDEX([1]!tblOrg[Loc],MATCH(INDEX(FacList,MATCH(tblTeamSch[[#This Row],[Facility]],INDEX(FacList,,1),0),3),[1]!tblOrg[Org Num],0)),[1]!tblLoc[Loc],0)),"")</f>
        <v>0</v>
      </c>
      <c r="V2366" s="6">
        <f>IF(OR(tblTeamSch[[#This Row],[Court]]="",tblTeamSch[[#This Row],[Home]]&gt;0),0,IF(tblTeamSch[[#This Row],[Court]]&lt;10,0,IF(tblTeamSch[[#This Row],[Home Court]]=10,0,10)))</f>
        <v>0</v>
      </c>
      <c r="W2366" s="6" t="e">
        <f>COUNTIFS(tblTeamSch[Travel Score for Game],10,tblTeamSch[Home],0,#REF!,#REF!)</f>
        <v>#REF!</v>
      </c>
      <c r="X2366" s="6" t="str">
        <f>IFERROR(INDEX(tblTeamSch[Overall Travel Score],MATCH(tblTeamSch[[#This Row],[Opponent]],tblTeamSch[Team],0)),"")</f>
        <v/>
      </c>
      <c r="Y2366" s="6" cm="1">
        <f t="array" ref="Y2366">IF(Y2365="Num",1,IF(Y2365="","",IF(Y2365+1&gt;TotalNumRegGames*2,"",Y2365+1)))</f>
        <v>2365</v>
      </c>
    </row>
    <row r="2367" spans="1:25" ht="13.35" customHeight="1" x14ac:dyDescent="0.3">
      <c r="A2367" s="6" cm="1">
        <f t="array" ref="A2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62</v>
      </c>
      <c r="B2367" s="6" cm="1">
        <f t="array" ref="B236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67" s="6">
        <f>IFERROR(INDEX([1]!tblSchedule[Week Game Scheduled],MATCH(tblTeamSch[[#This Row],[Game Num]],[1]!tblSchedule[GameNum],0)),"")</f>
        <v>7</v>
      </c>
      <c r="D2367" s="6">
        <f>IFERROR(INDEX([1]!tblSchedule[Round],MATCH(tblTeamSch[[#This Row],[Game Num]],[1]!tblSchedule[GameNum],0)),"")</f>
        <v>4</v>
      </c>
      <c r="E2367" s="6">
        <f>IFERROR(INDEX([1]!tblSchedule[Rnd Sch],MATCH(tblTeamSch[[#This Row],[Game Num]],[1]!tblSchedule[GameNum],0)),"")</f>
        <v>4</v>
      </c>
      <c r="F2367" s="6" t="str">
        <f>IFERROR(INDEX([1]!tblSchedule[DLC],MATCH(tblTeamSch[[#This Row],[Game Num]],[1]!tblSchedule[GameNum],0)),"")</f>
        <v>8B1A</v>
      </c>
      <c r="G2367" s="7" t="str">
        <f>IFERROR(INDEX([1]!tblSchedule[Facility],MATCH(tblTeamSch[[#This Row],[Game Num]],[1]!tblSchedule[GameNum],0)),"")</f>
        <v>Trinity High School's Steinhauser Gym</v>
      </c>
      <c r="H2367" s="8">
        <f>IFERROR(INDEX([1]!tblSchedule[Game Date],MATCH(tblTeamSch[[#This Row],[Game Num]],[1]!tblSchedule[GameNum],0)),"")</f>
        <v>46033</v>
      </c>
      <c r="I2367" s="9">
        <f>IFERROR(INDEX([1]!tblSchedule[Game Time],MATCH(tblTeamSch[[#This Row],[Game Num]],[1]!tblSchedule[GameNum],0)),"")</f>
        <v>0.66666666666666663</v>
      </c>
      <c r="J2367" s="10" t="str">
        <f>IFERROR(INDEX([1]!tblTeams[Organization],MATCH(tblTeamSch[[#This Row],[Team]],[1]!tblTeams[Team],0)),"")</f>
        <v>St. Stephen Martyr</v>
      </c>
      <c r="K2367" s="10" t="str">
        <f>IFERROR(INDEX([1]!tblOrg[Abbr],MATCH(tblTeamSch[[#This Row],[Org]],[1]!tblOrg[Organization],0)),"")</f>
        <v>SSM</v>
      </c>
      <c r="L2367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67" s="10" t="str">
        <f>IFERROR(INDEX(IF(tblTeamSch[[#This Row],[1vs2]]=1,[1]!tblSchedule[Team 2 Name],[1]!tblSchedule[Team 1 Name]),MATCH(tblTeamSch[[#This Row],[Game Num]],[1]!tblSchedule[GameNum],0)),"")</f>
        <v>St. Aloysius BB-8G Boys#1</v>
      </c>
      <c r="N2367" s="6"/>
      <c r="O2367" s="6"/>
      <c r="P2367" s="6"/>
      <c r="Q2367" s="6">
        <f>INDEX([1]!tblSchedule[Home Game],MATCH(tblTeamSch[[#This Row],[Game Num]],[1]!tblSchedule[GameNum],0))</f>
        <v>0</v>
      </c>
      <c r="R2367" s="7" t="e">
        <f>IF(COUNTIFS(tblTeamSch[Team],tblTeamSch[[#This Row],[Team]],#REF!,1)&gt;1,"Y","")</f>
        <v>#REF!</v>
      </c>
      <c r="S2367" s="6">
        <f>INDEX([1]!tblLoc[Score],MATCH(INDEX([1]!tblOrg[Loc],MATCH(tblTeamSch[[#This Row],[Org]],[1]!tblOrg[Organization],0)),[1]!tblLoc[Loc],0))</f>
        <v>0</v>
      </c>
      <c r="T2367" s="6" t="e">
        <f>INDEX([1]!tblLoc[Score],MATCH(INDEX([1]!tblOrg[Loc],MATCH(#REF!,[1]!tblOrg[Abbr],0)),[1]!tblLoc[Loc],0))</f>
        <v>#REF!</v>
      </c>
      <c r="U2367" s="6" t="str">
        <f>IFERROR(INDEX([1]!tblLoc[Score],MATCH(INDEX([1]!tblOrg[Loc],MATCH(INDEX(FacList,MATCH(tblTeamSch[[#This Row],[Facility]],INDEX(FacList,,1),0),3),[1]!tblOrg[Org Num],0)),[1]!tblLoc[Loc],0)),"")</f>
        <v/>
      </c>
      <c r="V2367" s="6">
        <f>IF(OR(tblTeamSch[[#This Row],[Court]]="",tblTeamSch[[#This Row],[Home]]&gt;0),0,IF(tblTeamSch[[#This Row],[Court]]&lt;10,0,IF(tblTeamSch[[#This Row],[Home Court]]=10,0,10)))</f>
        <v>0</v>
      </c>
      <c r="W2367" s="6" t="e">
        <f>COUNTIFS(tblTeamSch[Travel Score for Game],10,tblTeamSch[Home],0,#REF!,#REF!)</f>
        <v>#REF!</v>
      </c>
      <c r="X2367" s="6" t="str">
        <f>IFERROR(INDEX(tblTeamSch[Overall Travel Score],MATCH(tblTeamSch[[#This Row],[Opponent]],tblTeamSch[Team],0)),"")</f>
        <v/>
      </c>
      <c r="Y2367" s="6" cm="1">
        <f t="array" ref="Y2367">IF(Y2366="Num",1,IF(Y2366="","",IF(Y2366+1&gt;TotalNumRegGames*2,"",Y2366+1)))</f>
        <v>2366</v>
      </c>
    </row>
    <row r="2368" spans="1:25" ht="13.35" customHeight="1" x14ac:dyDescent="0.3">
      <c r="A2368" s="6" cm="1">
        <f t="array" ref="A2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63</v>
      </c>
      <c r="B2368" s="6" cm="1">
        <f t="array" ref="B236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68" s="6">
        <f>IFERROR(INDEX([1]!tblSchedule[Week Game Scheduled],MATCH(tblTeamSch[[#This Row],[Game Num]],[1]!tblSchedule[GameNum],0)),"")</f>
        <v>8</v>
      </c>
      <c r="D2368" s="6">
        <f>IFERROR(INDEX([1]!tblSchedule[Round],MATCH(tblTeamSch[[#This Row],[Game Num]],[1]!tblSchedule[GameNum],0)),"")</f>
        <v>5</v>
      </c>
      <c r="E2368" s="6">
        <f>IFERROR(INDEX([1]!tblSchedule[Rnd Sch],MATCH(tblTeamSch[[#This Row],[Game Num]],[1]!tblSchedule[GameNum],0)),"")</f>
        <v>5</v>
      </c>
      <c r="F2368" s="6" t="str">
        <f>IFERROR(INDEX([1]!tblSchedule[DLC],MATCH(tblTeamSch[[#This Row],[Game Num]],[1]!tblSchedule[GameNum],0)),"")</f>
        <v>8B1A</v>
      </c>
      <c r="G2368" s="7" t="str">
        <f>IFERROR(INDEX([1]!tblSchedule[Facility],MATCH(tblTeamSch[[#This Row],[Game Num]],[1]!tblSchedule[GameNum],0)),"")</f>
        <v>St. Stephen Martyr Gym</v>
      </c>
      <c r="H2368" s="8">
        <f>IFERROR(INDEX([1]!tblSchedule[Game Date],MATCH(tblTeamSch[[#This Row],[Game Num]],[1]!tblSchedule[GameNum],0)),"")</f>
        <v>46040</v>
      </c>
      <c r="I2368" s="9">
        <f>IFERROR(INDEX([1]!tblSchedule[Game Time],MATCH(tblTeamSch[[#This Row],[Game Num]],[1]!tblSchedule[GameNum],0)),"")</f>
        <v>0.54166666666666663</v>
      </c>
      <c r="J2368" s="10" t="str">
        <f>IFERROR(INDEX([1]!tblTeams[Organization],MATCH(tblTeamSch[[#This Row],[Team]],[1]!tblTeams[Team],0)),"")</f>
        <v>St. Stephen Martyr</v>
      </c>
      <c r="K2368" s="10" t="str">
        <f>IFERROR(INDEX([1]!tblOrg[Abbr],MATCH(tblTeamSch[[#This Row],[Org]],[1]!tblOrg[Organization],0)),"")</f>
        <v>SSM</v>
      </c>
      <c r="L2368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68" s="10" t="str">
        <f>IFERROR(INDEX(IF(tblTeamSch[[#This Row],[1vs2]]=1,[1]!tblSchedule[Team 2 Name],[1]!tblSchedule[Team 1 Name]),MATCH(tblTeamSch[[#This Row],[Game Num]],[1]!tblSchedule[GameNum],0)),"")</f>
        <v>OLOL 7/8 Boys #1</v>
      </c>
      <c r="N2368" s="6"/>
      <c r="O2368" s="6"/>
      <c r="P2368" s="6"/>
      <c r="Q2368" s="6">
        <f>INDEX([1]!tblSchedule[Home Game],MATCH(tblTeamSch[[#This Row],[Game Num]],[1]!tblSchedule[GameNum],0))</f>
        <v>1</v>
      </c>
      <c r="R2368" s="7" t="e">
        <f>IF(COUNTIFS(tblTeamSch[Team],tblTeamSch[[#This Row],[Team]],#REF!,1)&gt;1,"Y","")</f>
        <v>#REF!</v>
      </c>
      <c r="S2368" s="6">
        <f>INDEX([1]!tblLoc[Score],MATCH(INDEX([1]!tblOrg[Loc],MATCH(tblTeamSch[[#This Row],[Org]],[1]!tblOrg[Organization],0)),[1]!tblLoc[Loc],0))</f>
        <v>0</v>
      </c>
      <c r="T2368" s="6" t="e">
        <f>INDEX([1]!tblLoc[Score],MATCH(INDEX([1]!tblOrg[Loc],MATCH(#REF!,[1]!tblOrg[Abbr],0)),[1]!tblLoc[Loc],0))</f>
        <v>#REF!</v>
      </c>
      <c r="U2368" s="6">
        <f>IFERROR(INDEX([1]!tblLoc[Score],MATCH(INDEX([1]!tblOrg[Loc],MATCH(INDEX(FacList,MATCH(tblTeamSch[[#This Row],[Facility]],INDEX(FacList,,1),0),3),[1]!tblOrg[Org Num],0)),[1]!tblLoc[Loc],0)),"")</f>
        <v>0</v>
      </c>
      <c r="V2368" s="6">
        <f>IF(OR(tblTeamSch[[#This Row],[Court]]="",tblTeamSch[[#This Row],[Home]]&gt;0),0,IF(tblTeamSch[[#This Row],[Court]]&lt;10,0,IF(tblTeamSch[[#This Row],[Home Court]]=10,0,10)))</f>
        <v>0</v>
      </c>
      <c r="W2368" s="6" t="e">
        <f>COUNTIFS(tblTeamSch[Travel Score for Game],10,tblTeamSch[Home],0,#REF!,#REF!)</f>
        <v>#REF!</v>
      </c>
      <c r="X2368" s="6" t="str">
        <f>IFERROR(INDEX(tblTeamSch[Overall Travel Score],MATCH(tblTeamSch[[#This Row],[Opponent]],tblTeamSch[Team],0)),"")</f>
        <v/>
      </c>
      <c r="Y2368" s="6" cm="1">
        <f t="array" ref="Y2368">IF(Y2367="Num",1,IF(Y2367="","",IF(Y2367+1&gt;TotalNumRegGames*2,"",Y2367+1)))</f>
        <v>2367</v>
      </c>
    </row>
    <row r="2369" spans="1:25" ht="13.35" customHeight="1" x14ac:dyDescent="0.3">
      <c r="A2369" s="6" cm="1">
        <f t="array" ref="A2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</v>
      </c>
      <c r="B2369" s="6" cm="1">
        <f t="array" ref="B236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69" s="6">
        <f>IFERROR(INDEX([1]!tblSchedule[Week Game Scheduled],MATCH(tblTeamSch[[#This Row],[Game Num]],[1]!tblSchedule[GameNum],0)),"")</f>
        <v>8</v>
      </c>
      <c r="D2369" s="6">
        <f>IFERROR(INDEX([1]!tblSchedule[Round],MATCH(tblTeamSch[[#This Row],[Game Num]],[1]!tblSchedule[GameNum],0)),"")</f>
        <v>8</v>
      </c>
      <c r="E2369" s="6">
        <f>IFERROR(INDEX([1]!tblSchedule[Rnd Sch],MATCH(tblTeamSch[[#This Row],[Game Num]],[1]!tblSchedule[GameNum],0)),"")</f>
        <v>6</v>
      </c>
      <c r="F2369" s="6" t="str">
        <f>IFERROR(INDEX([1]!tblSchedule[DLC],MATCH(tblTeamSch[[#This Row],[Game Num]],[1]!tblSchedule[GameNum],0)),"")</f>
        <v>8B1A</v>
      </c>
      <c r="G2369" s="7" t="str">
        <f>IFERROR(INDEX([1]!tblSchedule[Facility],MATCH(tblTeamSch[[#This Row],[Game Num]],[1]!tblSchedule[GameNum],0)),"")</f>
        <v>Saint Andrew Academy Gym</v>
      </c>
      <c r="H2369" s="8">
        <f>IFERROR(INDEX([1]!tblSchedule[Game Date],MATCH(tblTeamSch[[#This Row],[Game Num]],[1]!tblSchedule[GameNum],0)),"")</f>
        <v>46046</v>
      </c>
      <c r="I2369" s="9">
        <f>IFERROR(INDEX([1]!tblSchedule[Game Time],MATCH(tblTeamSch[[#This Row],[Game Num]],[1]!tblSchedule[GameNum],0)),"")</f>
        <v>0.41666666666666669</v>
      </c>
      <c r="J2369" s="10" t="str">
        <f>IFERROR(INDEX([1]!tblTeams[Organization],MATCH(tblTeamSch[[#This Row],[Team]],[1]!tblTeams[Team],0)),"")</f>
        <v>St. Stephen Martyr</v>
      </c>
      <c r="K2369" s="10" t="str">
        <f>IFERROR(INDEX([1]!tblOrg[Abbr],MATCH(tblTeamSch[[#This Row],[Org]],[1]!tblOrg[Organization],0)),"")</f>
        <v>SSM</v>
      </c>
      <c r="L2369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69" s="10" t="str">
        <f>IFERROR(INDEX(IF(tblTeamSch[[#This Row],[1vs2]]=1,[1]!tblSchedule[Team 2 Name],[1]!tblSchedule[Team 1 Name]),MATCH(tblTeamSch[[#This Row],[Game Num]],[1]!tblSchedule[GameNum],0)),"")</f>
        <v>St. Andrew BB 8B</v>
      </c>
      <c r="N2369" s="6"/>
      <c r="O2369" s="6"/>
      <c r="P2369" s="6"/>
      <c r="Q2369" s="6">
        <f>INDEX([1]!tblSchedule[Home Game],MATCH(tblTeamSch[[#This Row],[Game Num]],[1]!tblSchedule[GameNum],0))</f>
        <v>1</v>
      </c>
      <c r="R2369" s="7" t="e">
        <f>IF(COUNTIFS(tblTeamSch[Team],tblTeamSch[[#This Row],[Team]],#REF!,1)&gt;1,"Y","")</f>
        <v>#REF!</v>
      </c>
      <c r="S2369" s="6">
        <f>INDEX([1]!tblLoc[Score],MATCH(INDEX([1]!tblOrg[Loc],MATCH(tblTeamSch[[#This Row],[Org]],[1]!tblOrg[Organization],0)),[1]!tblLoc[Loc],0))</f>
        <v>0</v>
      </c>
      <c r="T2369" s="6" t="e">
        <f>INDEX([1]!tblLoc[Score],MATCH(INDEX([1]!tblOrg[Loc],MATCH(#REF!,[1]!tblOrg[Abbr],0)),[1]!tblLoc[Loc],0))</f>
        <v>#REF!</v>
      </c>
      <c r="U2369" s="6">
        <f>IFERROR(INDEX([1]!tblLoc[Score],MATCH(INDEX([1]!tblOrg[Loc],MATCH(INDEX(FacList,MATCH(tblTeamSch[[#This Row],[Facility]],INDEX(FacList,,1),0),3),[1]!tblOrg[Org Num],0)),[1]!tblLoc[Loc],0)),"")</f>
        <v>10</v>
      </c>
      <c r="V2369" s="6">
        <f>IF(OR(tblTeamSch[[#This Row],[Court]]="",tblTeamSch[[#This Row],[Home]]&gt;0),0,IF(tblTeamSch[[#This Row],[Court]]&lt;10,0,IF(tblTeamSch[[#This Row],[Home Court]]=10,0,10)))</f>
        <v>0</v>
      </c>
      <c r="W2369" s="6" t="e">
        <f>COUNTIFS(tblTeamSch[Travel Score for Game],10,tblTeamSch[Home],0,#REF!,#REF!)</f>
        <v>#REF!</v>
      </c>
      <c r="X2369" s="6" t="str">
        <f>IFERROR(INDEX(tblTeamSch[Overall Travel Score],MATCH(tblTeamSch[[#This Row],[Opponent]],tblTeamSch[Team],0)),"")</f>
        <v/>
      </c>
      <c r="Y2369" s="6" cm="1">
        <f t="array" ref="Y2369">IF(Y2368="Num",1,IF(Y2368="","",IF(Y2368+1&gt;TotalNumRegGames*2,"",Y2368+1)))</f>
        <v>2368</v>
      </c>
    </row>
    <row r="2370" spans="1:25" ht="13.35" customHeight="1" x14ac:dyDescent="0.3">
      <c r="A2370" s="6" cm="1">
        <f t="array" ref="A2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72</v>
      </c>
      <c r="B2370" s="6" cm="1">
        <f t="array" ref="B237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0" s="6">
        <f>IFERROR(INDEX([1]!tblSchedule[Week Game Scheduled],MATCH(tblTeamSch[[#This Row],[Game Num]],[1]!tblSchedule[GameNum],0)),"")</f>
        <v>9</v>
      </c>
      <c r="D2370" s="6">
        <f>IFERROR(INDEX([1]!tblSchedule[Round],MATCH(tblTeamSch[[#This Row],[Game Num]],[1]!tblSchedule[GameNum],0)),"")</f>
        <v>6</v>
      </c>
      <c r="E2370" s="6">
        <f>IFERROR(INDEX([1]!tblSchedule[Rnd Sch],MATCH(tblTeamSch[[#This Row],[Game Num]],[1]!tblSchedule[GameNum],0)),"")</f>
        <v>6</v>
      </c>
      <c r="F2370" s="6" t="str">
        <f>IFERROR(INDEX([1]!tblSchedule[DLC],MATCH(tblTeamSch[[#This Row],[Game Num]],[1]!tblSchedule[GameNum],0)),"")</f>
        <v>8B1A</v>
      </c>
      <c r="G2370" s="7" t="str">
        <f>IFERROR(INDEX([1]!tblSchedule[Facility],MATCH(tblTeamSch[[#This Row],[Game Num]],[1]!tblSchedule[GameNum],0)),"")</f>
        <v>Trinity High School's Steinhauser Gym</v>
      </c>
      <c r="H2370" s="8">
        <f>IFERROR(INDEX([1]!tblSchedule[Game Date],MATCH(tblTeamSch[[#This Row],[Game Num]],[1]!tblSchedule[GameNum],0)),"")</f>
        <v>46047</v>
      </c>
      <c r="I2370" s="9">
        <f>IFERROR(INDEX([1]!tblSchedule[Game Time],MATCH(tblTeamSch[[#This Row],[Game Num]],[1]!tblSchedule[GameNum],0)),"")</f>
        <v>0.66666666666666663</v>
      </c>
      <c r="J2370" s="10" t="str">
        <f>IFERROR(INDEX([1]!tblTeams[Organization],MATCH(tblTeamSch[[#This Row],[Team]],[1]!tblTeams[Team],0)),"")</f>
        <v>St. Stephen Martyr</v>
      </c>
      <c r="K2370" s="10" t="str">
        <f>IFERROR(INDEX([1]!tblOrg[Abbr],MATCH(tblTeamSch[[#This Row],[Org]],[1]!tblOrg[Organization],0)),"")</f>
        <v>SSM</v>
      </c>
      <c r="L2370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70" s="10" t="str">
        <f>IFERROR(INDEX(IF(tblTeamSch[[#This Row],[1vs2]]=1,[1]!tblSchedule[Team 2 Name],[1]!tblSchedule[Team 1 Name]),MATCH(tblTeamSch[[#This Row],[Game Num]],[1]!tblSchedule[GameNum],0)),"")</f>
        <v>St Paul BB 8B#1</v>
      </c>
      <c r="N2370" s="6"/>
      <c r="O2370" s="6"/>
      <c r="P2370" s="6"/>
      <c r="Q2370" s="6">
        <f>INDEX([1]!tblSchedule[Home Game],MATCH(tblTeamSch[[#This Row],[Game Num]],[1]!tblSchedule[GameNum],0))</f>
        <v>0</v>
      </c>
      <c r="R2370" s="7" t="e">
        <f>IF(COUNTIFS(tblTeamSch[Team],tblTeamSch[[#This Row],[Team]],#REF!,1)&gt;1,"Y","")</f>
        <v>#REF!</v>
      </c>
      <c r="S2370" s="6">
        <f>INDEX([1]!tblLoc[Score],MATCH(INDEX([1]!tblOrg[Loc],MATCH(tblTeamSch[[#This Row],[Org]],[1]!tblOrg[Organization],0)),[1]!tblLoc[Loc],0))</f>
        <v>0</v>
      </c>
      <c r="T2370" s="6" t="e">
        <f>INDEX([1]!tblLoc[Score],MATCH(INDEX([1]!tblOrg[Loc],MATCH(#REF!,[1]!tblOrg[Abbr],0)),[1]!tblLoc[Loc],0))</f>
        <v>#REF!</v>
      </c>
      <c r="U2370" s="6" t="str">
        <f>IFERROR(INDEX([1]!tblLoc[Score],MATCH(INDEX([1]!tblOrg[Loc],MATCH(INDEX(FacList,MATCH(tblTeamSch[[#This Row],[Facility]],INDEX(FacList,,1),0),3),[1]!tblOrg[Org Num],0)),[1]!tblLoc[Loc],0)),"")</f>
        <v/>
      </c>
      <c r="V2370" s="6">
        <f>IF(OR(tblTeamSch[[#This Row],[Court]]="",tblTeamSch[[#This Row],[Home]]&gt;0),0,IF(tblTeamSch[[#This Row],[Court]]&lt;10,0,IF(tblTeamSch[[#This Row],[Home Court]]=10,0,10)))</f>
        <v>0</v>
      </c>
      <c r="W2370" s="6" t="e">
        <f>COUNTIFS(tblTeamSch[Travel Score for Game],10,tblTeamSch[Home],0,#REF!,#REF!)</f>
        <v>#REF!</v>
      </c>
      <c r="X2370" s="6" t="str">
        <f>IFERROR(INDEX(tblTeamSch[Overall Travel Score],MATCH(tblTeamSch[[#This Row],[Opponent]],tblTeamSch[Team],0)),"")</f>
        <v/>
      </c>
      <c r="Y2370" s="6" cm="1">
        <f t="array" ref="Y2370">IF(Y2369="Num",1,IF(Y2369="","",IF(Y2369+1&gt;TotalNumRegGames*2,"",Y2369+1)))</f>
        <v>2369</v>
      </c>
    </row>
    <row r="2371" spans="1:25" ht="13.35" customHeight="1" x14ac:dyDescent="0.3">
      <c r="A2371" s="6" cm="1">
        <f t="array" ref="A2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77</v>
      </c>
      <c r="B2371" s="6" cm="1">
        <f t="array" ref="B237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1" s="6">
        <f>IFERROR(INDEX([1]!tblSchedule[Week Game Scheduled],MATCH(tblTeamSch[[#This Row],[Game Num]],[1]!tblSchedule[GameNum],0)),"")</f>
        <v>10</v>
      </c>
      <c r="D2371" s="6">
        <f>IFERROR(INDEX([1]!tblSchedule[Round],MATCH(tblTeamSch[[#This Row],[Game Num]],[1]!tblSchedule[GameNum],0)),"")</f>
        <v>7</v>
      </c>
      <c r="E2371" s="6">
        <f>IFERROR(INDEX([1]!tblSchedule[Rnd Sch],MATCH(tblTeamSch[[#This Row],[Game Num]],[1]!tblSchedule[GameNum],0)),"")</f>
        <v>7</v>
      </c>
      <c r="F2371" s="6" t="str">
        <f>IFERROR(INDEX([1]!tblSchedule[DLC],MATCH(tblTeamSch[[#This Row],[Game Num]],[1]!tblSchedule[GameNum],0)),"")</f>
        <v>8B1A</v>
      </c>
      <c r="G2371" s="7" t="str">
        <f>IFERROR(INDEX([1]!tblSchedule[Facility],MATCH(tblTeamSch[[#This Row],[Game Num]],[1]!tblSchedule[GameNum],0)),"")</f>
        <v>Saint Bernard Parish Hall</v>
      </c>
      <c r="H2371" s="8">
        <f>IFERROR(INDEX([1]!tblSchedule[Game Date],MATCH(tblTeamSch[[#This Row],[Game Num]],[1]!tblSchedule[GameNum],0)),"")</f>
        <v>46054</v>
      </c>
      <c r="I2371" s="9">
        <f>IFERROR(INDEX([1]!tblSchedule[Game Time],MATCH(tblTeamSch[[#This Row],[Game Num]],[1]!tblSchedule[GameNum],0)),"")</f>
        <v>0.54166666666666663</v>
      </c>
      <c r="J2371" s="10" t="str">
        <f>IFERROR(INDEX([1]!tblTeams[Organization],MATCH(tblTeamSch[[#This Row],[Team]],[1]!tblTeams[Team],0)),"")</f>
        <v>St. Stephen Martyr</v>
      </c>
      <c r="K2371" s="10" t="str">
        <f>IFERROR(INDEX([1]!tblOrg[Abbr],MATCH(tblTeamSch[[#This Row],[Org]],[1]!tblOrg[Organization],0)),"")</f>
        <v>SSM</v>
      </c>
      <c r="L2371" s="10" t="str">
        <f>IFERROR(INDEX(IF(tblTeamSch[[#This Row],[1vs2]]=1,[1]!tblSchedule[Team 1 Name],[1]!tblSchedule[Team 2 Name]),MATCH(tblTeamSch[[#This Row],[Game Num]],[1]!tblSchedule[GameNum],0)),"")</f>
        <v>St Stephen Martyr BB 8B#1</v>
      </c>
      <c r="M2371" s="10" t="str">
        <f>IFERROR(INDEX(IF(tblTeamSch[[#This Row],[1vs2]]=1,[1]!tblSchedule[Team 2 Name],[1]!tblSchedule[Team 1 Name]),MATCH(tblTeamSch[[#This Row],[Game Num]],[1]!tblSchedule[GameNum],0)),"")</f>
        <v>St Bernard BB 8B#1</v>
      </c>
      <c r="N2371" s="6"/>
      <c r="O2371" s="6"/>
      <c r="P2371" s="6"/>
      <c r="Q2371" s="6">
        <f>INDEX([1]!tblSchedule[Home Game],MATCH(tblTeamSch[[#This Row],[Game Num]],[1]!tblSchedule[GameNum],0))</f>
        <v>1</v>
      </c>
      <c r="R2371" s="7" t="e">
        <f>IF(COUNTIFS(tblTeamSch[Team],tblTeamSch[[#This Row],[Team]],#REF!,1)&gt;1,"Y","")</f>
        <v>#REF!</v>
      </c>
      <c r="S2371" s="6">
        <f>INDEX([1]!tblLoc[Score],MATCH(INDEX([1]!tblOrg[Loc],MATCH(tblTeamSch[[#This Row],[Org]],[1]!tblOrg[Organization],0)),[1]!tblLoc[Loc],0))</f>
        <v>0</v>
      </c>
      <c r="T2371" s="6" t="e">
        <f>INDEX([1]!tblLoc[Score],MATCH(INDEX([1]!tblOrg[Loc],MATCH(#REF!,[1]!tblOrg[Abbr],0)),[1]!tblLoc[Loc],0))</f>
        <v>#REF!</v>
      </c>
      <c r="U2371" s="6">
        <f>IFERROR(INDEX([1]!tblLoc[Score],MATCH(INDEX([1]!tblOrg[Loc],MATCH(INDEX(FacList,MATCH(tblTeamSch[[#This Row],[Facility]],INDEX(FacList,,1),0),3),[1]!tblOrg[Org Num],0)),[1]!tblLoc[Loc],0)),"")</f>
        <v>7</v>
      </c>
      <c r="V2371" s="6">
        <f>IF(OR(tblTeamSch[[#This Row],[Court]]="",tblTeamSch[[#This Row],[Home]]&gt;0),0,IF(tblTeamSch[[#This Row],[Court]]&lt;10,0,IF(tblTeamSch[[#This Row],[Home Court]]=10,0,10)))</f>
        <v>0</v>
      </c>
      <c r="W2371" s="6" t="e">
        <f>COUNTIFS(tblTeamSch[Travel Score for Game],10,tblTeamSch[Home],0,#REF!,#REF!)</f>
        <v>#REF!</v>
      </c>
      <c r="X2371" s="6" t="str">
        <f>IFERROR(INDEX(tblTeamSch[Overall Travel Score],MATCH(tblTeamSch[[#This Row],[Opponent]],tblTeamSch[Team],0)),"")</f>
        <v/>
      </c>
      <c r="Y2371" s="6" cm="1">
        <f t="array" ref="Y2371">IF(Y2370="Num",1,IF(Y2370="","",IF(Y2370+1&gt;TotalNumRegGames*2,"",Y2370+1)))</f>
        <v>2370</v>
      </c>
    </row>
    <row r="2372" spans="1:25" ht="13.35" customHeight="1" x14ac:dyDescent="0.3">
      <c r="A2372" s="6" cm="1">
        <f t="array" ref="A2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125</v>
      </c>
      <c r="B2372" s="6" cm="1">
        <f t="array" ref="B237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2" s="6">
        <f>IFERROR(INDEX([1]!tblSchedule[Week Game Scheduled],MATCH(tblTeamSch[[#This Row],[Game Num]],[1]!tblSchedule[GameNum],0)),"")</f>
        <v>49</v>
      </c>
      <c r="D2372" s="6">
        <f>IFERROR(INDEX([1]!tblSchedule[Round],MATCH(tblTeamSch[[#This Row],[Game Num]],[1]!tblSchedule[GameNum],0)),"")</f>
        <v>1</v>
      </c>
      <c r="E2372" s="6">
        <f>IFERROR(INDEX([1]!tblSchedule[Rnd Sch],MATCH(tblTeamSch[[#This Row],[Game Num]],[1]!tblSchedule[GameNum],0)),"")</f>
        <v>1</v>
      </c>
      <c r="F2372" s="6" t="str">
        <f>IFERROR(INDEX([1]!tblSchedule[DLC],MATCH(tblTeamSch[[#This Row],[Game Num]],[1]!tblSchedule[GameNum],0)),"")</f>
        <v>8B2A</v>
      </c>
      <c r="G2372" s="7" t="str">
        <f>IFERROR(INDEX([1]!tblSchedule[Facility],MATCH(tblTeamSch[[#This Row],[Game Num]],[1]!tblSchedule[GameNum],0)),"")</f>
        <v>St. Stephen Martyr Gym</v>
      </c>
      <c r="H2372" s="8">
        <f>IFERROR(INDEX([1]!tblSchedule[Game Date],MATCH(tblTeamSch[[#This Row],[Game Num]],[1]!tblSchedule[GameNum],0)),"")</f>
        <v>45997</v>
      </c>
      <c r="I2372" s="9">
        <f>IFERROR(INDEX([1]!tblSchedule[Game Time],MATCH(tblTeamSch[[#This Row],[Game Num]],[1]!tblSchedule[GameNum],0)),"")</f>
        <v>0.375</v>
      </c>
      <c r="J2372" s="10" t="str">
        <f>IFERROR(INDEX([1]!tblTeams[Organization],MATCH(tblTeamSch[[#This Row],[Team]],[1]!tblTeams[Team],0)),"")</f>
        <v>St. Stephen Martyr</v>
      </c>
      <c r="K2372" s="10" t="str">
        <f>IFERROR(INDEX([1]!tblOrg[Abbr],MATCH(tblTeamSch[[#This Row],[Org]],[1]!tblOrg[Organization],0)),"")</f>
        <v>SSM</v>
      </c>
      <c r="L2372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2" s="10" t="str">
        <f>IFERROR(INDEX(IF(tblTeamSch[[#This Row],[1vs2]]=1,[1]!tblSchedule[Team 2 Name],[1]!tblSchedule[Team 1 Name]),MATCH(tblTeamSch[[#This Row],[Game Num]],[1]!tblSchedule[GameNum],0)),"")</f>
        <v>St. Francis of Assisi BB 8B#2</v>
      </c>
      <c r="N2372" s="6"/>
      <c r="O2372" s="6"/>
      <c r="P2372" s="6"/>
      <c r="Q2372" s="6">
        <f>INDEX([1]!tblSchedule[Home Game],MATCH(tblTeamSch[[#This Row],[Game Num]],[1]!tblSchedule[GameNum],0))</f>
        <v>1</v>
      </c>
      <c r="R2372" s="7" t="e">
        <f>IF(COUNTIFS(tblTeamSch[Team],tblTeamSch[[#This Row],[Team]],#REF!,1)&gt;1,"Y","")</f>
        <v>#REF!</v>
      </c>
      <c r="S2372" s="6">
        <f>INDEX([1]!tblLoc[Score],MATCH(INDEX([1]!tblOrg[Loc],MATCH(tblTeamSch[[#This Row],[Org]],[1]!tblOrg[Organization],0)),[1]!tblLoc[Loc],0))</f>
        <v>0</v>
      </c>
      <c r="T2372" s="6" t="e">
        <f>INDEX([1]!tblLoc[Score],MATCH(INDEX([1]!tblOrg[Loc],MATCH(#REF!,[1]!tblOrg[Abbr],0)),[1]!tblLoc[Loc],0))</f>
        <v>#REF!</v>
      </c>
      <c r="U2372" s="6">
        <f>IFERROR(INDEX([1]!tblLoc[Score],MATCH(INDEX([1]!tblOrg[Loc],MATCH(INDEX(FacList,MATCH(tblTeamSch[[#This Row],[Facility]],INDEX(FacList,,1),0),3),[1]!tblOrg[Org Num],0)),[1]!tblLoc[Loc],0)),"")</f>
        <v>0</v>
      </c>
      <c r="V2372" s="6">
        <f>IF(OR(tblTeamSch[[#This Row],[Court]]="",tblTeamSch[[#This Row],[Home]]&gt;0),0,IF(tblTeamSch[[#This Row],[Court]]&lt;10,0,IF(tblTeamSch[[#This Row],[Home Court]]=10,0,10)))</f>
        <v>0</v>
      </c>
      <c r="W2372" s="6" t="e">
        <f>COUNTIFS(tblTeamSch[Travel Score for Game],10,tblTeamSch[Home],0,#REF!,#REF!)</f>
        <v>#REF!</v>
      </c>
      <c r="X2372" s="6" t="str">
        <f>IFERROR(INDEX(tblTeamSch[Overall Travel Score],MATCH(tblTeamSch[[#This Row],[Opponent]],tblTeamSch[Team],0)),"")</f>
        <v/>
      </c>
      <c r="Y2372" s="6" cm="1">
        <f t="array" ref="Y2372">IF(Y2371="Num",1,IF(Y2371="","",IF(Y2371+1&gt;TotalNumRegGames*2,"",Y2371+1)))</f>
        <v>2371</v>
      </c>
    </row>
    <row r="2373" spans="1:25" ht="13.35" customHeight="1" x14ac:dyDescent="0.3">
      <c r="A2373" s="6" cm="1">
        <f t="array" ref="A2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128</v>
      </c>
      <c r="B2373" s="6" cm="1">
        <f t="array" ref="B237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73" s="6">
        <f>IFERROR(INDEX([1]!tblSchedule[Week Game Scheduled],MATCH(tblTeamSch[[#This Row],[Game Num]],[1]!tblSchedule[GameNum],0)),"")</f>
        <v>51</v>
      </c>
      <c r="D2373" s="6">
        <f>IFERROR(INDEX([1]!tblSchedule[Round],MATCH(tblTeamSch[[#This Row],[Game Num]],[1]!tblSchedule[GameNum],0)),"")</f>
        <v>2</v>
      </c>
      <c r="E2373" s="6">
        <f>IFERROR(INDEX([1]!tblSchedule[Rnd Sch],MATCH(tblTeamSch[[#This Row],[Game Num]],[1]!tblSchedule[GameNum],0)),"")</f>
        <v>2</v>
      </c>
      <c r="F2373" s="6" t="str">
        <f>IFERROR(INDEX([1]!tblSchedule[DLC],MATCH(tblTeamSch[[#This Row],[Game Num]],[1]!tblSchedule[GameNum],0)),"")</f>
        <v>8B2A</v>
      </c>
      <c r="G2373" s="7" t="str">
        <f>IFERROR(INDEX([1]!tblSchedule[Facility],MATCH(tblTeamSch[[#This Row],[Game Num]],[1]!tblSchedule[GameNum],0)),"")</f>
        <v>St. John Paul II Community Center (Gym)</v>
      </c>
      <c r="H2373" s="8">
        <f>IFERROR(INDEX([1]!tblSchedule[Game Date],MATCH(tblTeamSch[[#This Row],[Game Num]],[1]!tblSchedule[GameNum],0)),"")</f>
        <v>46005</v>
      </c>
      <c r="I2373" s="9">
        <f>IFERROR(INDEX([1]!tblSchedule[Game Time],MATCH(tblTeamSch[[#This Row],[Game Num]],[1]!tblSchedule[GameNum],0)),"")</f>
        <v>0.54166666666666663</v>
      </c>
      <c r="J2373" s="10" t="str">
        <f>IFERROR(INDEX([1]!tblTeams[Organization],MATCH(tblTeamSch[[#This Row],[Team]],[1]!tblTeams[Team],0)),"")</f>
        <v>St. Stephen Martyr</v>
      </c>
      <c r="K2373" s="10" t="str">
        <f>IFERROR(INDEX([1]!tblOrg[Abbr],MATCH(tblTeamSch[[#This Row],[Org]],[1]!tblOrg[Organization],0)),"")</f>
        <v>SSM</v>
      </c>
      <c r="L2373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3" s="10" t="str">
        <f>IFERROR(INDEX(IF(tblTeamSch[[#This Row],[1vs2]]=1,[1]!tblSchedule[Team 2 Name],[1]!tblSchedule[Team 1 Name]),MATCH(tblTeamSch[[#This Row],[Game Num]],[1]!tblSchedule[GameNum],0)),"")</f>
        <v>St. Athanasius BB 8B#2</v>
      </c>
      <c r="N2373" s="6"/>
      <c r="O2373" s="6"/>
      <c r="P2373" s="6"/>
      <c r="Q2373" s="6">
        <f>INDEX([1]!tblSchedule[Home Game],MATCH(tblTeamSch[[#This Row],[Game Num]],[1]!tblSchedule[GameNum],0))</f>
        <v>0</v>
      </c>
      <c r="R2373" s="7" t="e">
        <f>IF(COUNTIFS(tblTeamSch[Team],tblTeamSch[[#This Row],[Team]],#REF!,1)&gt;1,"Y","")</f>
        <v>#REF!</v>
      </c>
      <c r="S2373" s="6">
        <f>INDEX([1]!tblLoc[Score],MATCH(INDEX([1]!tblOrg[Loc],MATCH(tblTeamSch[[#This Row],[Org]],[1]!tblOrg[Organization],0)),[1]!tblLoc[Loc],0))</f>
        <v>0</v>
      </c>
      <c r="T2373" s="6" t="e">
        <f>INDEX([1]!tblLoc[Score],MATCH(INDEX([1]!tblOrg[Loc],MATCH(#REF!,[1]!tblOrg[Abbr],0)),[1]!tblLoc[Loc],0))</f>
        <v>#REF!</v>
      </c>
      <c r="U2373" s="6">
        <f>IFERROR(INDEX([1]!tblLoc[Score],MATCH(INDEX([1]!tblOrg[Loc],MATCH(INDEX(FacList,MATCH(tblTeamSch[[#This Row],[Facility]],INDEX(FacList,,1),0),3),[1]!tblOrg[Org Num],0)),[1]!tblLoc[Loc],0)),"")</f>
        <v>0</v>
      </c>
      <c r="V2373" s="6">
        <f>IF(OR(tblTeamSch[[#This Row],[Court]]="",tblTeamSch[[#This Row],[Home]]&gt;0),0,IF(tblTeamSch[[#This Row],[Court]]&lt;10,0,IF(tblTeamSch[[#This Row],[Home Court]]=10,0,10)))</f>
        <v>0</v>
      </c>
      <c r="W2373" s="6" t="e">
        <f>COUNTIFS(tblTeamSch[Travel Score for Game],10,tblTeamSch[Home],0,#REF!,#REF!)</f>
        <v>#REF!</v>
      </c>
      <c r="X2373" s="6" t="str">
        <f>IFERROR(INDEX(tblTeamSch[Overall Travel Score],MATCH(tblTeamSch[[#This Row],[Opponent]],tblTeamSch[Team],0)),"")</f>
        <v/>
      </c>
      <c r="Y2373" s="6" cm="1">
        <f t="array" ref="Y2373">IF(Y2372="Num",1,IF(Y2372="","",IF(Y2372+1&gt;TotalNumRegGames*2,"",Y2372+1)))</f>
        <v>2372</v>
      </c>
    </row>
    <row r="2374" spans="1:25" ht="13.35" customHeight="1" x14ac:dyDescent="0.3">
      <c r="A2374" s="6" cm="1">
        <f t="array" ref="A2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133</v>
      </c>
      <c r="B2374" s="6" cm="1">
        <f t="array" ref="B237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74" s="6">
        <f>IFERROR(INDEX([1]!tblSchedule[Week Game Scheduled],MATCH(tblTeamSch[[#This Row],[Game Num]],[1]!tblSchedule[GameNum],0)),"")</f>
        <v>6</v>
      </c>
      <c r="D2374" s="6">
        <f>IFERROR(INDEX([1]!tblSchedule[Round],MATCH(tblTeamSch[[#This Row],[Game Num]],[1]!tblSchedule[GameNum],0)),"")</f>
        <v>3</v>
      </c>
      <c r="E2374" s="6">
        <f>IFERROR(INDEX([1]!tblSchedule[Rnd Sch],MATCH(tblTeamSch[[#This Row],[Game Num]],[1]!tblSchedule[GameNum],0)),"")</f>
        <v>3</v>
      </c>
      <c r="F2374" s="6" t="str">
        <f>IFERROR(INDEX([1]!tblSchedule[DLC],MATCH(tblTeamSch[[#This Row],[Game Num]],[1]!tblSchedule[GameNum],0)),"")</f>
        <v>8B2A</v>
      </c>
      <c r="G2374" s="7" t="str">
        <f>IFERROR(INDEX([1]!tblSchedule[Facility],MATCH(tblTeamSch[[#This Row],[Game Num]],[1]!tblSchedule[GameNum],0)),"")</f>
        <v>St. Stephen Martyr Gym</v>
      </c>
      <c r="H2374" s="8">
        <f>IFERROR(INDEX([1]!tblSchedule[Game Date],MATCH(tblTeamSch[[#This Row],[Game Num]],[1]!tblSchedule[GameNum],0)),"")</f>
        <v>46026</v>
      </c>
      <c r="I2374" s="9">
        <f>IFERROR(INDEX([1]!tblSchedule[Game Time],MATCH(tblTeamSch[[#This Row],[Game Num]],[1]!tblSchedule[GameNum],0)),"")</f>
        <v>0.58333333333333337</v>
      </c>
      <c r="J2374" s="10" t="str">
        <f>IFERROR(INDEX([1]!tblTeams[Organization],MATCH(tblTeamSch[[#This Row],[Team]],[1]!tblTeams[Team],0)),"")</f>
        <v>St. Stephen Martyr</v>
      </c>
      <c r="K2374" s="10" t="str">
        <f>IFERROR(INDEX([1]!tblOrg[Abbr],MATCH(tblTeamSch[[#This Row],[Org]],[1]!tblOrg[Organization],0)),"")</f>
        <v>SSM</v>
      </c>
      <c r="L2374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4" s="10" t="str">
        <f>IFERROR(INDEX(IF(tblTeamSch[[#This Row],[1vs2]]=1,[1]!tblSchedule[Team 2 Name],[1]!tblSchedule[Team 1 Name]),MATCH(tblTeamSch[[#This Row],[Game Num]],[1]!tblSchedule[GameNum],0)),"")</f>
        <v>St. Nicholas BB 8B #2</v>
      </c>
      <c r="N2374" s="6"/>
      <c r="O2374" s="6"/>
      <c r="P2374" s="6"/>
      <c r="Q2374" s="6">
        <f>INDEX([1]!tblSchedule[Home Game],MATCH(tblTeamSch[[#This Row],[Game Num]],[1]!tblSchedule[GameNum],0))</f>
        <v>1</v>
      </c>
      <c r="R2374" s="7" t="e">
        <f>IF(COUNTIFS(tblTeamSch[Team],tblTeamSch[[#This Row],[Team]],#REF!,1)&gt;1,"Y","")</f>
        <v>#REF!</v>
      </c>
      <c r="S2374" s="6">
        <f>INDEX([1]!tblLoc[Score],MATCH(INDEX([1]!tblOrg[Loc],MATCH(tblTeamSch[[#This Row],[Org]],[1]!tblOrg[Organization],0)),[1]!tblLoc[Loc],0))</f>
        <v>0</v>
      </c>
      <c r="T2374" s="6" t="e">
        <f>INDEX([1]!tblLoc[Score],MATCH(INDEX([1]!tblOrg[Loc],MATCH(#REF!,[1]!tblOrg[Abbr],0)),[1]!tblLoc[Loc],0))</f>
        <v>#REF!</v>
      </c>
      <c r="U2374" s="6">
        <f>IFERROR(INDEX([1]!tblLoc[Score],MATCH(INDEX([1]!tblOrg[Loc],MATCH(INDEX(FacList,MATCH(tblTeamSch[[#This Row],[Facility]],INDEX(FacList,,1),0),3),[1]!tblOrg[Org Num],0)),[1]!tblLoc[Loc],0)),"")</f>
        <v>0</v>
      </c>
      <c r="V2374" s="6">
        <f>IF(OR(tblTeamSch[[#This Row],[Court]]="",tblTeamSch[[#This Row],[Home]]&gt;0),0,IF(tblTeamSch[[#This Row],[Court]]&lt;10,0,IF(tblTeamSch[[#This Row],[Home Court]]=10,0,10)))</f>
        <v>0</v>
      </c>
      <c r="W2374" s="6" t="e">
        <f>COUNTIFS(tblTeamSch[Travel Score for Game],10,tblTeamSch[Home],0,#REF!,#REF!)</f>
        <v>#REF!</v>
      </c>
      <c r="X2374" s="6" t="str">
        <f>IFERROR(INDEX(tblTeamSch[Overall Travel Score],MATCH(tblTeamSch[[#This Row],[Opponent]],tblTeamSch[Team],0)),"")</f>
        <v/>
      </c>
      <c r="Y2374" s="6" cm="1">
        <f t="array" ref="Y2374">IF(Y2373="Num",1,IF(Y2373="","",IF(Y2373+1&gt;TotalNumRegGames*2,"",Y2373+1)))</f>
        <v>2373</v>
      </c>
    </row>
    <row r="2375" spans="1:25" ht="13.35" customHeight="1" x14ac:dyDescent="0.3">
      <c r="A2375" s="6" cm="1">
        <f t="array" ref="A2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153</v>
      </c>
      <c r="B2375" s="6" cm="1">
        <f t="array" ref="B237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5" s="6">
        <f>IFERROR(INDEX([1]!tblSchedule[Week Game Scheduled],MATCH(tblTeamSch[[#This Row],[Game Num]],[1]!tblSchedule[GameNum],0)),"")</f>
        <v>6</v>
      </c>
      <c r="D2375" s="6">
        <f>IFERROR(INDEX([1]!tblSchedule[Round],MATCH(tblTeamSch[[#This Row],[Game Num]],[1]!tblSchedule[GameNum],0)),"")</f>
        <v>8</v>
      </c>
      <c r="E2375" s="6">
        <f>IFERROR(INDEX([1]!tblSchedule[Rnd Sch],MATCH(tblTeamSch[[#This Row],[Game Num]],[1]!tblSchedule[GameNum],0)),"")</f>
        <v>4</v>
      </c>
      <c r="F2375" s="6" t="str">
        <f>IFERROR(INDEX([1]!tblSchedule[DLC],MATCH(tblTeamSch[[#This Row],[Game Num]],[1]!tblSchedule[GameNum],0)),"")</f>
        <v>8B2A</v>
      </c>
      <c r="G2375" s="7" t="str">
        <f>IFERROR(INDEX([1]!tblSchedule[Facility],MATCH(tblTeamSch[[#This Row],[Game Num]],[1]!tblSchedule[GameNum],0)),"")</f>
        <v>St. Stephen Martyr Gym</v>
      </c>
      <c r="H2375" s="8">
        <f>IFERROR(INDEX([1]!tblSchedule[Game Date],MATCH(tblTeamSch[[#This Row],[Game Num]],[1]!tblSchedule[GameNum],0)),"")</f>
        <v>46032</v>
      </c>
      <c r="I2375" s="9">
        <f>IFERROR(INDEX([1]!tblSchedule[Game Time],MATCH(tblTeamSch[[#This Row],[Game Num]],[1]!tblSchedule[GameNum],0)),"")</f>
        <v>0.41666666666666669</v>
      </c>
      <c r="J2375" s="10" t="str">
        <f>IFERROR(INDEX([1]!tblTeams[Organization],MATCH(tblTeamSch[[#This Row],[Team]],[1]!tblTeams[Team],0)),"")</f>
        <v>St. Stephen Martyr</v>
      </c>
      <c r="K2375" s="10" t="str">
        <f>IFERROR(INDEX([1]!tblOrg[Abbr],MATCH(tblTeamSch[[#This Row],[Org]],[1]!tblOrg[Organization],0)),"")</f>
        <v>SSM</v>
      </c>
      <c r="L2375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5" s="10" t="str">
        <f>IFERROR(INDEX(IF(tblTeamSch[[#This Row],[1vs2]]=1,[1]!tblSchedule[Team 2 Name],[1]!tblSchedule[Team 1 Name]),MATCH(tblTeamSch[[#This Row],[Game Num]],[1]!tblSchedule[GameNum],0)),"")</f>
        <v>St. Aloysius BB-8G Boys#2</v>
      </c>
      <c r="N2375" s="6"/>
      <c r="O2375" s="6"/>
      <c r="P2375" s="6"/>
      <c r="Q2375" s="6">
        <f>INDEX([1]!tblSchedule[Home Game],MATCH(tblTeamSch[[#This Row],[Game Num]],[1]!tblSchedule[GameNum],0))</f>
        <v>1</v>
      </c>
      <c r="R2375" s="7" t="e">
        <f>IF(COUNTIFS(tblTeamSch[Team],tblTeamSch[[#This Row],[Team]],#REF!,1)&gt;1,"Y","")</f>
        <v>#REF!</v>
      </c>
      <c r="S2375" s="6">
        <f>INDEX([1]!tblLoc[Score],MATCH(INDEX([1]!tblOrg[Loc],MATCH(tblTeamSch[[#This Row],[Org]],[1]!tblOrg[Organization],0)),[1]!tblLoc[Loc],0))</f>
        <v>0</v>
      </c>
      <c r="T2375" s="6" t="e">
        <f>INDEX([1]!tblLoc[Score],MATCH(INDEX([1]!tblOrg[Loc],MATCH(#REF!,[1]!tblOrg[Abbr],0)),[1]!tblLoc[Loc],0))</f>
        <v>#REF!</v>
      </c>
      <c r="U2375" s="6">
        <f>IFERROR(INDEX([1]!tblLoc[Score],MATCH(INDEX([1]!tblOrg[Loc],MATCH(INDEX(FacList,MATCH(tblTeamSch[[#This Row],[Facility]],INDEX(FacList,,1),0),3),[1]!tblOrg[Org Num],0)),[1]!tblLoc[Loc],0)),"")</f>
        <v>0</v>
      </c>
      <c r="V2375" s="6">
        <f>IF(OR(tblTeamSch[[#This Row],[Court]]="",tblTeamSch[[#This Row],[Home]]&gt;0),0,IF(tblTeamSch[[#This Row],[Court]]&lt;10,0,IF(tblTeamSch[[#This Row],[Home Court]]=10,0,10)))</f>
        <v>0</v>
      </c>
      <c r="W2375" s="6" t="e">
        <f>COUNTIFS(tblTeamSch[Travel Score for Game],10,tblTeamSch[Home],0,#REF!,#REF!)</f>
        <v>#REF!</v>
      </c>
      <c r="X2375" s="6" t="str">
        <f>IFERROR(INDEX(tblTeamSch[Overall Travel Score],MATCH(tblTeamSch[[#This Row],[Opponent]],tblTeamSch[Team],0)),"")</f>
        <v/>
      </c>
      <c r="Y2375" s="6" cm="1">
        <f t="array" ref="Y2375">IF(Y2374="Num",1,IF(Y2374="","",IF(Y2374+1&gt;TotalNumRegGames*2,"",Y2374+1)))</f>
        <v>2374</v>
      </c>
    </row>
    <row r="2376" spans="1:25" ht="13.35" customHeight="1" x14ac:dyDescent="0.3">
      <c r="A2376" s="6" cm="1">
        <f t="array" ref="A2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138</v>
      </c>
      <c r="B2376" s="6" cm="1">
        <f t="array" ref="B2376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6" s="6">
        <f>IFERROR(INDEX([1]!tblSchedule[Week Game Scheduled],MATCH(tblTeamSch[[#This Row],[Game Num]],[1]!tblSchedule[GameNum],0)),"")</f>
        <v>7</v>
      </c>
      <c r="D2376" s="6">
        <f>IFERROR(INDEX([1]!tblSchedule[Round],MATCH(tblTeamSch[[#This Row],[Game Num]],[1]!tblSchedule[GameNum],0)),"")</f>
        <v>4</v>
      </c>
      <c r="E2376" s="6">
        <f>IFERROR(INDEX([1]!tblSchedule[Rnd Sch],MATCH(tblTeamSch[[#This Row],[Game Num]],[1]!tblSchedule[GameNum],0)),"")</f>
        <v>4</v>
      </c>
      <c r="F2376" s="6" t="str">
        <f>IFERROR(INDEX([1]!tblSchedule[DLC],MATCH(tblTeamSch[[#This Row],[Game Num]],[1]!tblSchedule[GameNum],0)),"")</f>
        <v>8B2A</v>
      </c>
      <c r="G2376" s="7" t="str">
        <f>IFERROR(INDEX([1]!tblSchedule[Facility],MATCH(tblTeamSch[[#This Row],[Game Num]],[1]!tblSchedule[GameNum],0)),"")</f>
        <v>Saint Bernard Parish Hall</v>
      </c>
      <c r="H2376" s="8">
        <f>IFERROR(INDEX([1]!tblSchedule[Game Date],MATCH(tblTeamSch[[#This Row],[Game Num]],[1]!tblSchedule[GameNum],0)),"")</f>
        <v>46033</v>
      </c>
      <c r="I2376" s="9">
        <f>IFERROR(INDEX([1]!tblSchedule[Game Time],MATCH(tblTeamSch[[#This Row],[Game Num]],[1]!tblSchedule[GameNum],0)),"")</f>
        <v>0.54166666666666663</v>
      </c>
      <c r="J2376" s="10" t="str">
        <f>IFERROR(INDEX([1]!tblTeams[Organization],MATCH(tblTeamSch[[#This Row],[Team]],[1]!tblTeams[Team],0)),"")</f>
        <v>St. Stephen Martyr</v>
      </c>
      <c r="K2376" s="10" t="str">
        <f>IFERROR(INDEX([1]!tblOrg[Abbr],MATCH(tblTeamSch[[#This Row],[Org]],[1]!tblOrg[Organization],0)),"")</f>
        <v>SSM</v>
      </c>
      <c r="L2376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6" s="10" t="str">
        <f>IFERROR(INDEX(IF(tblTeamSch[[#This Row],[1vs2]]=1,[1]!tblSchedule[Team 2 Name],[1]!tblSchedule[Team 1 Name]),MATCH(tblTeamSch[[#This Row],[Game Num]],[1]!tblSchedule[GameNum],0)),"")</f>
        <v>St Bernard BB 8B#2</v>
      </c>
      <c r="N2376" s="6"/>
      <c r="O2376" s="6"/>
      <c r="P2376" s="6"/>
      <c r="Q2376" s="6">
        <f>INDEX([1]!tblSchedule[Home Game],MATCH(tblTeamSch[[#This Row],[Game Num]],[1]!tblSchedule[GameNum],0))</f>
        <v>1</v>
      </c>
      <c r="R2376" s="7" t="e">
        <f>IF(COUNTIFS(tblTeamSch[Team],tblTeamSch[[#This Row],[Team]],#REF!,1)&gt;1,"Y","")</f>
        <v>#REF!</v>
      </c>
      <c r="S2376" s="6">
        <f>INDEX([1]!tblLoc[Score],MATCH(INDEX([1]!tblOrg[Loc],MATCH(tblTeamSch[[#This Row],[Org]],[1]!tblOrg[Organization],0)),[1]!tblLoc[Loc],0))</f>
        <v>0</v>
      </c>
      <c r="T2376" s="6" t="e">
        <f>INDEX([1]!tblLoc[Score],MATCH(INDEX([1]!tblOrg[Loc],MATCH(#REF!,[1]!tblOrg[Abbr],0)),[1]!tblLoc[Loc],0))</f>
        <v>#REF!</v>
      </c>
      <c r="U2376" s="6">
        <f>IFERROR(INDEX([1]!tblLoc[Score],MATCH(INDEX([1]!tblOrg[Loc],MATCH(INDEX(FacList,MATCH(tblTeamSch[[#This Row],[Facility]],INDEX(FacList,,1),0),3),[1]!tblOrg[Org Num],0)),[1]!tblLoc[Loc],0)),"")</f>
        <v>7</v>
      </c>
      <c r="V2376" s="6">
        <f>IF(OR(tblTeamSch[[#This Row],[Court]]="",tblTeamSch[[#This Row],[Home]]&gt;0),0,IF(tblTeamSch[[#This Row],[Court]]&lt;10,0,IF(tblTeamSch[[#This Row],[Home Court]]=10,0,10)))</f>
        <v>0</v>
      </c>
      <c r="W2376" s="6" t="e">
        <f>COUNTIFS(tblTeamSch[Travel Score for Game],10,tblTeamSch[Home],0,#REF!,#REF!)</f>
        <v>#REF!</v>
      </c>
      <c r="X2376" s="6" t="str">
        <f>IFERROR(INDEX(tblTeamSch[Overall Travel Score],MATCH(tblTeamSch[[#This Row],[Opponent]],tblTeamSch[Team],0)),"")</f>
        <v/>
      </c>
      <c r="Y2376" s="6" cm="1">
        <f t="array" ref="Y2376">IF(Y2375="Num",1,IF(Y2375="","",IF(Y2375+1&gt;TotalNumRegGames*2,"",Y2375+1)))</f>
        <v>2375</v>
      </c>
    </row>
    <row r="2377" spans="1:25" ht="13.35" customHeight="1" x14ac:dyDescent="0.3">
      <c r="A2377" s="6" cm="1">
        <f t="array" ref="A2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142</v>
      </c>
      <c r="B2377" s="6" cm="1">
        <f t="array" ref="B2377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7" s="6">
        <f>IFERROR(INDEX([1]!tblSchedule[Week Game Scheduled],MATCH(tblTeamSch[[#This Row],[Game Num]],[1]!tblSchedule[GameNum],0)),"")</f>
        <v>8</v>
      </c>
      <c r="D2377" s="6">
        <f>IFERROR(INDEX([1]!tblSchedule[Round],MATCH(tblTeamSch[[#This Row],[Game Num]],[1]!tblSchedule[GameNum],0)),"")</f>
        <v>5</v>
      </c>
      <c r="E2377" s="6">
        <f>IFERROR(INDEX([1]!tblSchedule[Rnd Sch],MATCH(tblTeamSch[[#This Row],[Game Num]],[1]!tblSchedule[GameNum],0)),"")</f>
        <v>5</v>
      </c>
      <c r="F2377" s="6" t="str">
        <f>IFERROR(INDEX([1]!tblSchedule[DLC],MATCH(tblTeamSch[[#This Row],[Game Num]],[1]!tblSchedule[GameNum],0)),"")</f>
        <v>8B2A</v>
      </c>
      <c r="G2377" s="7" t="str">
        <f>IFERROR(INDEX([1]!tblSchedule[Facility],MATCH(tblTeamSch[[#This Row],[Game Num]],[1]!tblSchedule[GameNum],0)),"")</f>
        <v>St. Stephen Martyr Gym</v>
      </c>
      <c r="H2377" s="8">
        <f>IFERROR(INDEX([1]!tblSchedule[Game Date],MATCH(tblTeamSch[[#This Row],[Game Num]],[1]!tblSchedule[GameNum],0)),"")</f>
        <v>46040</v>
      </c>
      <c r="I2377" s="9">
        <f>IFERROR(INDEX([1]!tblSchedule[Game Time],MATCH(tblTeamSch[[#This Row],[Game Num]],[1]!tblSchedule[GameNum],0)),"")</f>
        <v>0.58333333333333337</v>
      </c>
      <c r="J2377" s="10" t="str">
        <f>IFERROR(INDEX([1]!tblTeams[Organization],MATCH(tblTeamSch[[#This Row],[Team]],[1]!tblTeams[Team],0)),"")</f>
        <v>St. Stephen Martyr</v>
      </c>
      <c r="K2377" s="10" t="str">
        <f>IFERROR(INDEX([1]!tblOrg[Abbr],MATCH(tblTeamSch[[#This Row],[Org]],[1]!tblOrg[Organization],0)),"")</f>
        <v>SSM</v>
      </c>
      <c r="L2377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7" s="10" t="str">
        <f>IFERROR(INDEX(IF(tblTeamSch[[#This Row],[1vs2]]=1,[1]!tblSchedule[Team 2 Name],[1]!tblSchedule[Team 1 Name]),MATCH(tblTeamSch[[#This Row],[Game Num]],[1]!tblSchedule[GameNum],0)),"")</f>
        <v>St Paul BB 8B#2</v>
      </c>
      <c r="N2377" s="6"/>
      <c r="O2377" s="6"/>
      <c r="P2377" s="6"/>
      <c r="Q2377" s="6">
        <f>INDEX([1]!tblSchedule[Home Game],MATCH(tblTeamSch[[#This Row],[Game Num]],[1]!tblSchedule[GameNum],0))</f>
        <v>1</v>
      </c>
      <c r="R2377" s="7" t="e">
        <f>IF(COUNTIFS(tblTeamSch[Team],tblTeamSch[[#This Row],[Team]],#REF!,1)&gt;1,"Y","")</f>
        <v>#REF!</v>
      </c>
      <c r="S2377" s="6">
        <f>INDEX([1]!tblLoc[Score],MATCH(INDEX([1]!tblOrg[Loc],MATCH(tblTeamSch[[#This Row],[Org]],[1]!tblOrg[Organization],0)),[1]!tblLoc[Loc],0))</f>
        <v>0</v>
      </c>
      <c r="T2377" s="6" t="e">
        <f>INDEX([1]!tblLoc[Score],MATCH(INDEX([1]!tblOrg[Loc],MATCH(#REF!,[1]!tblOrg[Abbr],0)),[1]!tblLoc[Loc],0))</f>
        <v>#REF!</v>
      </c>
      <c r="U2377" s="6">
        <f>IFERROR(INDEX([1]!tblLoc[Score],MATCH(INDEX([1]!tblOrg[Loc],MATCH(INDEX(FacList,MATCH(tblTeamSch[[#This Row],[Facility]],INDEX(FacList,,1),0),3),[1]!tblOrg[Org Num],0)),[1]!tblLoc[Loc],0)),"")</f>
        <v>0</v>
      </c>
      <c r="V2377" s="6">
        <f>IF(OR(tblTeamSch[[#This Row],[Court]]="",tblTeamSch[[#This Row],[Home]]&gt;0),0,IF(tblTeamSch[[#This Row],[Court]]&lt;10,0,IF(tblTeamSch[[#This Row],[Home Court]]=10,0,10)))</f>
        <v>0</v>
      </c>
      <c r="W2377" s="6" t="e">
        <f>COUNTIFS(tblTeamSch[Travel Score for Game],10,tblTeamSch[Home],0,#REF!,#REF!)</f>
        <v>#REF!</v>
      </c>
      <c r="X2377" s="6" t="str">
        <f>IFERROR(INDEX(tblTeamSch[Overall Travel Score],MATCH(tblTeamSch[[#This Row],[Opponent]],tblTeamSch[Team],0)),"")</f>
        <v/>
      </c>
      <c r="Y2377" s="6" cm="1">
        <f t="array" ref="Y2377">IF(Y2376="Num",1,IF(Y2376="","",IF(Y2376+1&gt;TotalNumRegGames*2,"",Y2376+1)))</f>
        <v>2376</v>
      </c>
    </row>
    <row r="2378" spans="1:25" ht="13.35" customHeight="1" x14ac:dyDescent="0.3">
      <c r="A2378" s="6" cm="1">
        <f t="array" ref="A2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146</v>
      </c>
      <c r="B2378" s="6" cm="1">
        <f t="array" ref="B2378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8" s="6">
        <f>IFERROR(INDEX([1]!tblSchedule[Week Game Scheduled],MATCH(tblTeamSch[[#This Row],[Game Num]],[1]!tblSchedule[GameNum],0)),"")</f>
        <v>9</v>
      </c>
      <c r="D2378" s="6">
        <f>IFERROR(INDEX([1]!tblSchedule[Round],MATCH(tblTeamSch[[#This Row],[Game Num]],[1]!tblSchedule[GameNum],0)),"")</f>
        <v>6</v>
      </c>
      <c r="E2378" s="6">
        <f>IFERROR(INDEX([1]!tblSchedule[Rnd Sch],MATCH(tblTeamSch[[#This Row],[Game Num]],[1]!tblSchedule[GameNum],0)),"")</f>
        <v>6</v>
      </c>
      <c r="F2378" s="6" t="str">
        <f>IFERROR(INDEX([1]!tblSchedule[DLC],MATCH(tblTeamSch[[#This Row],[Game Num]],[1]!tblSchedule[GameNum],0)),"")</f>
        <v>8B2A</v>
      </c>
      <c r="G2378" s="7" t="str">
        <f>IFERROR(INDEX([1]!tblSchedule[Facility],MATCH(tblTeamSch[[#This Row],[Game Num]],[1]!tblSchedule[GameNum],0)),"")</f>
        <v>St. John Paul II Community Center (Gym)</v>
      </c>
      <c r="H2378" s="8">
        <f>IFERROR(INDEX([1]!tblSchedule[Game Date],MATCH(tblTeamSch[[#This Row],[Game Num]],[1]!tblSchedule[GameNum],0)),"")</f>
        <v>46047</v>
      </c>
      <c r="I2378" s="9">
        <f>IFERROR(INDEX([1]!tblSchedule[Game Time],MATCH(tblTeamSch[[#This Row],[Game Num]],[1]!tblSchedule[GameNum],0)),"")</f>
        <v>0.58333333333333337</v>
      </c>
      <c r="J2378" s="10" t="str">
        <f>IFERROR(INDEX([1]!tblTeams[Organization],MATCH(tblTeamSch[[#This Row],[Team]],[1]!tblTeams[Team],0)),"")</f>
        <v>St. Stephen Martyr</v>
      </c>
      <c r="K2378" s="10" t="str">
        <f>IFERROR(INDEX([1]!tblOrg[Abbr],MATCH(tblTeamSch[[#This Row],[Org]],[1]!tblOrg[Organization],0)),"")</f>
        <v>SSM</v>
      </c>
      <c r="L2378" s="10" t="str">
        <f>IFERROR(INDEX(IF(tblTeamSch[[#This Row],[1vs2]]=1,[1]!tblSchedule[Team 1 Name],[1]!tblSchedule[Team 2 Name]),MATCH(tblTeamSch[[#This Row],[Game Num]],[1]!tblSchedule[GameNum],0)),"")</f>
        <v>St Stephen Martyr BB 8B#2</v>
      </c>
      <c r="M2378" s="10" t="str">
        <f>IFERROR(INDEX(IF(tblTeamSch[[#This Row],[1vs2]]=1,[1]!tblSchedule[Team 2 Name],[1]!tblSchedule[Team 1 Name]),MATCH(tblTeamSch[[#This Row],[Game Num]],[1]!tblSchedule[GameNum],0)),"")</f>
        <v>St Martha Basketball 8B#2</v>
      </c>
      <c r="N2378" s="6"/>
      <c r="O2378" s="6"/>
      <c r="P2378" s="6"/>
      <c r="Q2378" s="6">
        <f>INDEX([1]!tblSchedule[Home Game],MATCH(tblTeamSch[[#This Row],[Game Num]],[1]!tblSchedule[GameNum],0))</f>
        <v>0</v>
      </c>
      <c r="R2378" s="7" t="e">
        <f>IF(COUNTIFS(tblTeamSch[Team],tblTeamSch[[#This Row],[Team]],#REF!,1)&gt;1,"Y","")</f>
        <v>#REF!</v>
      </c>
      <c r="S2378" s="6">
        <f>INDEX([1]!tblLoc[Score],MATCH(INDEX([1]!tblOrg[Loc],MATCH(tblTeamSch[[#This Row],[Org]],[1]!tblOrg[Organization],0)),[1]!tblLoc[Loc],0))</f>
        <v>0</v>
      </c>
      <c r="T2378" s="6" t="e">
        <f>INDEX([1]!tblLoc[Score],MATCH(INDEX([1]!tblOrg[Loc],MATCH(#REF!,[1]!tblOrg[Abbr],0)),[1]!tblLoc[Loc],0))</f>
        <v>#REF!</v>
      </c>
      <c r="U2378" s="6">
        <f>IFERROR(INDEX([1]!tblLoc[Score],MATCH(INDEX([1]!tblOrg[Loc],MATCH(INDEX(FacList,MATCH(tblTeamSch[[#This Row],[Facility]],INDEX(FacList,,1),0),3),[1]!tblOrg[Org Num],0)),[1]!tblLoc[Loc],0)),"")</f>
        <v>0</v>
      </c>
      <c r="V2378" s="6">
        <f>IF(OR(tblTeamSch[[#This Row],[Court]]="",tblTeamSch[[#This Row],[Home]]&gt;0),0,IF(tblTeamSch[[#This Row],[Court]]&lt;10,0,IF(tblTeamSch[[#This Row],[Home Court]]=10,0,10)))</f>
        <v>0</v>
      </c>
      <c r="W2378" s="6" t="e">
        <f>COUNTIFS(tblTeamSch[Travel Score for Game],10,tblTeamSch[Home],0,#REF!,#REF!)</f>
        <v>#REF!</v>
      </c>
      <c r="X2378" s="6" t="str">
        <f>IFERROR(INDEX(tblTeamSch[Overall Travel Score],MATCH(tblTeamSch[[#This Row],[Opponent]],tblTeamSch[Team],0)),"")</f>
        <v/>
      </c>
      <c r="Y2378" s="6" cm="1">
        <f t="array" ref="Y2378">IF(Y2377="Num",1,IF(Y2377="","",IF(Y2377+1&gt;TotalNumRegGames*2,"",Y2377+1)))</f>
        <v>2377</v>
      </c>
    </row>
    <row r="2379" spans="1:25" ht="13.35" customHeight="1" x14ac:dyDescent="0.3">
      <c r="A2379" s="6" cm="1">
        <f t="array" ref="A2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782</v>
      </c>
      <c r="B2379" s="6" cm="1">
        <f t="array" ref="B2379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79" s="6">
        <f>IFERROR(INDEX([1]!tblSchedule[Week Game Scheduled],MATCH(tblTeamSch[[#This Row],[Game Num]],[1]!tblSchedule[GameNum],0)),"")</f>
        <v>49</v>
      </c>
      <c r="D2379" s="6">
        <f>IFERROR(INDEX([1]!tblSchedule[Round],MATCH(tblTeamSch[[#This Row],[Game Num]],[1]!tblSchedule[GameNum],0)),"")</f>
        <v>1</v>
      </c>
      <c r="E2379" s="6">
        <f>IFERROR(INDEX([1]!tblSchedule[Rnd Sch],MATCH(tblTeamSch[[#This Row],[Game Num]],[1]!tblSchedule[GameNum],0)),"")</f>
        <v>1</v>
      </c>
      <c r="F2379" s="6" t="str">
        <f>IFERROR(INDEX([1]!tblSchedule[DLC],MATCH(tblTeamSch[[#This Row],[Game Num]],[1]!tblSchedule[GameNum],0)),"")</f>
        <v>8G1A</v>
      </c>
      <c r="G2379" s="7" t="str">
        <f>IFERROR(INDEX([1]!tblSchedule[Facility],MATCH(tblTeamSch[[#This Row],[Game Num]],[1]!tblSchedule[GameNum],0)),"")</f>
        <v>Ascension Gym</v>
      </c>
      <c r="H2379" s="8">
        <f>IFERROR(INDEX([1]!tblSchedule[Game Date],MATCH(tblTeamSch[[#This Row],[Game Num]],[1]!tblSchedule[GameNum],0)),"")</f>
        <v>45997</v>
      </c>
      <c r="I2379" s="9">
        <f>IFERROR(INDEX([1]!tblSchedule[Game Time],MATCH(tblTeamSch[[#This Row],[Game Num]],[1]!tblSchedule[GameNum],0)),"")</f>
        <v>0.375</v>
      </c>
      <c r="J2379" s="10" t="str">
        <f>IFERROR(INDEX([1]!tblTeams[Organization],MATCH(tblTeamSch[[#This Row],[Team]],[1]!tblTeams[Team],0)),"")</f>
        <v>St. Stephen Martyr</v>
      </c>
      <c r="K2379" s="10" t="str">
        <f>IFERROR(INDEX([1]!tblOrg[Abbr],MATCH(tblTeamSch[[#This Row],[Org]],[1]!tblOrg[Organization],0)),"")</f>
        <v>SSM</v>
      </c>
      <c r="L2379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79" s="10" t="str">
        <f>IFERROR(INDEX(IF(tblTeamSch[[#This Row],[1vs2]]=1,[1]!tblSchedule[Team 2 Name],[1]!tblSchedule[Team 1 Name]),MATCH(tblTeamSch[[#This Row],[Game Num]],[1]!tblSchedule[GameNum],0)),"")</f>
        <v>Ascension BB 8G#1</v>
      </c>
      <c r="N2379" s="6"/>
      <c r="O2379" s="6"/>
      <c r="P2379" s="6"/>
      <c r="Q2379" s="6">
        <f>INDEX([1]!tblSchedule[Home Game],MATCH(tblTeamSch[[#This Row],[Game Num]],[1]!tblSchedule[GameNum],0))</f>
        <v>1</v>
      </c>
      <c r="R2379" s="7" t="e">
        <f>IF(COUNTIFS(tblTeamSch[Team],tblTeamSch[[#This Row],[Team]],#REF!,1)&gt;1,"Y","")</f>
        <v>#REF!</v>
      </c>
      <c r="S2379" s="6">
        <f>INDEX([1]!tblLoc[Score],MATCH(INDEX([1]!tblOrg[Loc],MATCH(tblTeamSch[[#This Row],[Org]],[1]!tblOrg[Organization],0)),[1]!tblLoc[Loc],0))</f>
        <v>0</v>
      </c>
      <c r="T2379" s="6" t="e">
        <f>INDEX([1]!tblLoc[Score],MATCH(INDEX([1]!tblOrg[Loc],MATCH(#REF!,[1]!tblOrg[Abbr],0)),[1]!tblLoc[Loc],0))</f>
        <v>#REF!</v>
      </c>
      <c r="U2379" s="6">
        <f>IFERROR(INDEX([1]!tblLoc[Score],MATCH(INDEX([1]!tblOrg[Loc],MATCH(INDEX(FacList,MATCH(tblTeamSch[[#This Row],[Facility]],INDEX(FacList,,1),0),3),[1]!tblOrg[Org Num],0)),[1]!tblLoc[Loc],0)),"")</f>
        <v>0</v>
      </c>
      <c r="V2379" s="6">
        <f>IF(OR(tblTeamSch[[#This Row],[Court]]="",tblTeamSch[[#This Row],[Home]]&gt;0),0,IF(tblTeamSch[[#This Row],[Court]]&lt;10,0,IF(tblTeamSch[[#This Row],[Home Court]]=10,0,10)))</f>
        <v>0</v>
      </c>
      <c r="W2379" s="6" t="e">
        <f>COUNTIFS(tblTeamSch[Travel Score for Game],10,tblTeamSch[Home],0,#REF!,#REF!)</f>
        <v>#REF!</v>
      </c>
      <c r="X2379" s="6" t="str">
        <f>IFERROR(INDEX(tblTeamSch[Overall Travel Score],MATCH(tblTeamSch[[#This Row],[Opponent]],tblTeamSch[Team],0)),"")</f>
        <v/>
      </c>
      <c r="Y2379" s="6" cm="1">
        <f t="array" ref="Y2379">IF(Y2378="Num",1,IF(Y2378="","",IF(Y2378+1&gt;TotalNumRegGames*2,"",Y2378+1)))</f>
        <v>2378</v>
      </c>
    </row>
    <row r="2380" spans="1:25" ht="13.35" customHeight="1" x14ac:dyDescent="0.3">
      <c r="A2380" s="6" cm="1">
        <f t="array" ref="A2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786</v>
      </c>
      <c r="B2380" s="6" cm="1">
        <f t="array" ref="B2380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80" s="6">
        <f>IFERROR(INDEX([1]!tblSchedule[Week Game Scheduled],MATCH(tblTeamSch[[#This Row],[Game Num]],[1]!tblSchedule[GameNum],0)),"")</f>
        <v>51</v>
      </c>
      <c r="D2380" s="6">
        <f>IFERROR(INDEX([1]!tblSchedule[Round],MATCH(tblTeamSch[[#This Row],[Game Num]],[1]!tblSchedule[GameNum],0)),"")</f>
        <v>2</v>
      </c>
      <c r="E2380" s="6">
        <f>IFERROR(INDEX([1]!tblSchedule[Rnd Sch],MATCH(tblTeamSch[[#This Row],[Game Num]],[1]!tblSchedule[GameNum],0)),"")</f>
        <v>2</v>
      </c>
      <c r="F2380" s="6" t="str">
        <f>IFERROR(INDEX([1]!tblSchedule[DLC],MATCH(tblTeamSch[[#This Row],[Game Num]],[1]!tblSchedule[GameNum],0)),"")</f>
        <v>8G1A</v>
      </c>
      <c r="G2380" s="7" t="str">
        <f>IFERROR(INDEX([1]!tblSchedule[Facility],MATCH(tblTeamSch[[#This Row],[Game Num]],[1]!tblSchedule[GameNum],0)),"")</f>
        <v>St. Nicholas Academy Gym</v>
      </c>
      <c r="H2380" s="8">
        <f>IFERROR(INDEX([1]!tblSchedule[Game Date],MATCH(tblTeamSch[[#This Row],[Game Num]],[1]!tblSchedule[GameNum],0)),"")</f>
        <v>46005</v>
      </c>
      <c r="I2380" s="9">
        <f>IFERROR(INDEX([1]!tblSchedule[Game Time],MATCH(tblTeamSch[[#This Row],[Game Num]],[1]!tblSchedule[GameNum],0)),"")</f>
        <v>0.625</v>
      </c>
      <c r="J2380" s="10" t="str">
        <f>IFERROR(INDEX([1]!tblTeams[Organization],MATCH(tblTeamSch[[#This Row],[Team]],[1]!tblTeams[Team],0)),"")</f>
        <v>St. Stephen Martyr</v>
      </c>
      <c r="K2380" s="10" t="str">
        <f>IFERROR(INDEX([1]!tblOrg[Abbr],MATCH(tblTeamSch[[#This Row],[Org]],[1]!tblOrg[Organization],0)),"")</f>
        <v>SSM</v>
      </c>
      <c r="L2380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0" s="10" t="str">
        <f>IFERROR(INDEX(IF(tblTeamSch[[#This Row],[1vs2]]=1,[1]!tblSchedule[Team 2 Name],[1]!tblSchedule[Team 1 Name]),MATCH(tblTeamSch[[#This Row],[Game Num]],[1]!tblSchedule[GameNum],0)),"")</f>
        <v>St. Nicholas BB 8G #1</v>
      </c>
      <c r="N2380" s="6"/>
      <c r="O2380" s="6"/>
      <c r="P2380" s="6"/>
      <c r="Q2380" s="6">
        <f>INDEX([1]!tblSchedule[Home Game],MATCH(tblTeamSch[[#This Row],[Game Num]],[1]!tblSchedule[GameNum],0))</f>
        <v>1</v>
      </c>
      <c r="R2380" s="7" t="e">
        <f>IF(COUNTIFS(tblTeamSch[Team],tblTeamSch[[#This Row],[Team]],#REF!,1)&gt;1,"Y","")</f>
        <v>#REF!</v>
      </c>
      <c r="S2380" s="6">
        <f>INDEX([1]!tblLoc[Score],MATCH(INDEX([1]!tblOrg[Loc],MATCH(tblTeamSch[[#This Row],[Org]],[1]!tblOrg[Organization],0)),[1]!tblLoc[Loc],0))</f>
        <v>0</v>
      </c>
      <c r="T2380" s="6" t="e">
        <f>INDEX([1]!tblLoc[Score],MATCH(INDEX([1]!tblOrg[Loc],MATCH(#REF!,[1]!tblOrg[Abbr],0)),[1]!tblLoc[Loc],0))</f>
        <v>#REF!</v>
      </c>
      <c r="U2380" s="6">
        <f>IFERROR(INDEX([1]!tblLoc[Score],MATCH(INDEX([1]!tblOrg[Loc],MATCH(INDEX(FacList,MATCH(tblTeamSch[[#This Row],[Facility]],INDEX(FacList,,1),0),3),[1]!tblOrg[Org Num],0)),[1]!tblLoc[Loc],0)),"")</f>
        <v>10</v>
      </c>
      <c r="V2380" s="6">
        <f>IF(OR(tblTeamSch[[#This Row],[Court]]="",tblTeamSch[[#This Row],[Home]]&gt;0),0,IF(tblTeamSch[[#This Row],[Court]]&lt;10,0,IF(tblTeamSch[[#This Row],[Home Court]]=10,0,10)))</f>
        <v>0</v>
      </c>
      <c r="W2380" s="6" t="e">
        <f>COUNTIFS(tblTeamSch[Travel Score for Game],10,tblTeamSch[Home],0,#REF!,#REF!)</f>
        <v>#REF!</v>
      </c>
      <c r="X2380" s="6" t="str">
        <f>IFERROR(INDEX(tblTeamSch[Overall Travel Score],MATCH(tblTeamSch[[#This Row],[Opponent]],tblTeamSch[Team],0)),"")</f>
        <v/>
      </c>
      <c r="Y2380" s="6" cm="1">
        <f t="array" ref="Y2380">IF(Y2379="Num",1,IF(Y2379="","",IF(Y2379+1&gt;TotalNumRegGames*2,"",Y2379+1)))</f>
        <v>2379</v>
      </c>
    </row>
    <row r="2381" spans="1:25" ht="13.35" customHeight="1" x14ac:dyDescent="0.3">
      <c r="A2381" s="6" cm="1">
        <f t="array" ref="A2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789</v>
      </c>
      <c r="B2381" s="6" cm="1">
        <f t="array" ref="B2381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2</v>
      </c>
      <c r="C2381" s="6">
        <f>IFERROR(INDEX([1]!tblSchedule[Week Game Scheduled],MATCH(tblTeamSch[[#This Row],[Game Num]],[1]!tblSchedule[GameNum],0)),"")</f>
        <v>5</v>
      </c>
      <c r="D2381" s="6">
        <f>IFERROR(INDEX([1]!tblSchedule[Round],MATCH(tblTeamSch[[#This Row],[Game Num]],[1]!tblSchedule[GameNum],0)),"")</f>
        <v>3</v>
      </c>
      <c r="E2381" s="6">
        <f>IFERROR(INDEX([1]!tblSchedule[Rnd Sch],MATCH(tblTeamSch[[#This Row],[Game Num]],[1]!tblSchedule[GameNum],0)),"")</f>
        <v>3</v>
      </c>
      <c r="F2381" s="6" t="str">
        <f>IFERROR(INDEX([1]!tblSchedule[DLC],MATCH(tblTeamSch[[#This Row],[Game Num]],[1]!tblSchedule[GameNum],0)),"")</f>
        <v>8G1A</v>
      </c>
      <c r="G2381" s="7" t="str">
        <f>IFERROR(INDEX([1]!tblSchedule[Facility],MATCH(tblTeamSch[[#This Row],[Game Num]],[1]!tblSchedule[GameNum],0)),"")</f>
        <v>St. Stephen Martyr Gym</v>
      </c>
      <c r="H2381" s="8">
        <f>IFERROR(INDEX([1]!tblSchedule[Game Date],MATCH(tblTeamSch[[#This Row],[Game Num]],[1]!tblSchedule[GameNum],0)),"")</f>
        <v>46025</v>
      </c>
      <c r="I2381" s="9">
        <f>IFERROR(INDEX([1]!tblSchedule[Game Time],MATCH(tblTeamSch[[#This Row],[Game Num]],[1]!tblSchedule[GameNum],0)),"")</f>
        <v>0.375</v>
      </c>
      <c r="J2381" s="10" t="str">
        <f>IFERROR(INDEX([1]!tblTeams[Organization],MATCH(tblTeamSch[[#This Row],[Team]],[1]!tblTeams[Team],0)),"")</f>
        <v>St. Stephen Martyr</v>
      </c>
      <c r="K2381" s="10" t="str">
        <f>IFERROR(INDEX([1]!tblOrg[Abbr],MATCH(tblTeamSch[[#This Row],[Org]],[1]!tblOrg[Organization],0)),"")</f>
        <v>SSM</v>
      </c>
      <c r="L2381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1" s="10" t="str">
        <f>IFERROR(INDEX(IF(tblTeamSch[[#This Row],[1vs2]]=1,[1]!tblSchedule[Team 2 Name],[1]!tblSchedule[Team 1 Name]),MATCH(tblTeamSch[[#This Row],[Game Num]],[1]!tblSchedule[GameNum],0)),"")</f>
        <v>St Edward Bball 8G1</v>
      </c>
      <c r="N2381" s="6"/>
      <c r="O2381" s="6"/>
      <c r="P2381" s="6"/>
      <c r="Q2381" s="6">
        <f>INDEX([1]!tblSchedule[Home Game],MATCH(tblTeamSch[[#This Row],[Game Num]],[1]!tblSchedule[GameNum],0))</f>
        <v>1</v>
      </c>
      <c r="R2381" s="7" t="e">
        <f>IF(COUNTIFS(tblTeamSch[Team],tblTeamSch[[#This Row],[Team]],#REF!,1)&gt;1,"Y","")</f>
        <v>#REF!</v>
      </c>
      <c r="S2381" s="6">
        <f>INDEX([1]!tblLoc[Score],MATCH(INDEX([1]!tblOrg[Loc],MATCH(tblTeamSch[[#This Row],[Org]],[1]!tblOrg[Organization],0)),[1]!tblLoc[Loc],0))</f>
        <v>0</v>
      </c>
      <c r="T2381" s="6" t="e">
        <f>INDEX([1]!tblLoc[Score],MATCH(INDEX([1]!tblOrg[Loc],MATCH(#REF!,[1]!tblOrg[Abbr],0)),[1]!tblLoc[Loc],0))</f>
        <v>#REF!</v>
      </c>
      <c r="U2381" s="6">
        <f>IFERROR(INDEX([1]!tblLoc[Score],MATCH(INDEX([1]!tblOrg[Loc],MATCH(INDEX(FacList,MATCH(tblTeamSch[[#This Row],[Facility]],INDEX(FacList,,1),0),3),[1]!tblOrg[Org Num],0)),[1]!tblLoc[Loc],0)),"")</f>
        <v>0</v>
      </c>
      <c r="V2381" s="6">
        <f>IF(OR(tblTeamSch[[#This Row],[Court]]="",tblTeamSch[[#This Row],[Home]]&gt;0),0,IF(tblTeamSch[[#This Row],[Court]]&lt;10,0,IF(tblTeamSch[[#This Row],[Home Court]]=10,0,10)))</f>
        <v>0</v>
      </c>
      <c r="W2381" s="6" t="e">
        <f>COUNTIFS(tblTeamSch[Travel Score for Game],10,tblTeamSch[Home],0,#REF!,#REF!)</f>
        <v>#REF!</v>
      </c>
      <c r="X2381" s="6" t="str">
        <f>IFERROR(INDEX(tblTeamSch[Overall Travel Score],MATCH(tblTeamSch[[#This Row],[Opponent]],tblTeamSch[Team],0)),"")</f>
        <v/>
      </c>
      <c r="Y2381" s="6" cm="1">
        <f t="array" ref="Y2381">IF(Y2380="Num",1,IF(Y2380="","",IF(Y2380+1&gt;TotalNumRegGames*2,"",Y2380+1)))</f>
        <v>2380</v>
      </c>
    </row>
    <row r="2382" spans="1:25" ht="13.35" customHeight="1" x14ac:dyDescent="0.3">
      <c r="A2382" s="6" cm="1">
        <f t="array" ref="A2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795</v>
      </c>
      <c r="B2382" s="6" cm="1">
        <f t="array" ref="B2382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82" s="6">
        <f>IFERROR(INDEX([1]!tblSchedule[Week Game Scheduled],MATCH(tblTeamSch[[#This Row],[Game Num]],[1]!tblSchedule[GameNum],0)),"")</f>
        <v>6</v>
      </c>
      <c r="D2382" s="6">
        <f>IFERROR(INDEX([1]!tblSchedule[Round],MATCH(tblTeamSch[[#This Row],[Game Num]],[1]!tblSchedule[GameNum],0)),"")</f>
        <v>4</v>
      </c>
      <c r="E2382" s="6">
        <f>IFERROR(INDEX([1]!tblSchedule[Rnd Sch],MATCH(tblTeamSch[[#This Row],[Game Num]],[1]!tblSchedule[GameNum],0)),"")</f>
        <v>4</v>
      </c>
      <c r="F2382" s="6" t="str">
        <f>IFERROR(INDEX([1]!tblSchedule[DLC],MATCH(tblTeamSch[[#This Row],[Game Num]],[1]!tblSchedule[GameNum],0)),"")</f>
        <v>8G1A</v>
      </c>
      <c r="G2382" s="7" t="str">
        <f>IFERROR(INDEX([1]!tblSchedule[Facility],MATCH(tblTeamSch[[#This Row],[Game Num]],[1]!tblSchedule[GameNum],0)),"")</f>
        <v>St. Stephen Martyr Gym</v>
      </c>
      <c r="H2382" s="8">
        <f>IFERROR(INDEX([1]!tblSchedule[Game Date],MATCH(tblTeamSch[[#This Row],[Game Num]],[1]!tblSchedule[GameNum],0)),"")</f>
        <v>46032</v>
      </c>
      <c r="I2382" s="9">
        <f>IFERROR(INDEX([1]!tblSchedule[Game Time],MATCH(tblTeamSch[[#This Row],[Game Num]],[1]!tblSchedule[GameNum],0)),"")</f>
        <v>0.45833333333333331</v>
      </c>
      <c r="J2382" s="10" t="str">
        <f>IFERROR(INDEX([1]!tblTeams[Organization],MATCH(tblTeamSch[[#This Row],[Team]],[1]!tblTeams[Team],0)),"")</f>
        <v>St. Stephen Martyr</v>
      </c>
      <c r="K2382" s="10" t="str">
        <f>IFERROR(INDEX([1]!tblOrg[Abbr],MATCH(tblTeamSch[[#This Row],[Org]],[1]!tblOrg[Organization],0)),"")</f>
        <v>SSM</v>
      </c>
      <c r="L2382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2" s="10" t="str">
        <f>IFERROR(INDEX(IF(tblTeamSch[[#This Row],[1vs2]]=1,[1]!tblSchedule[Team 2 Name],[1]!tblSchedule[Team 1 Name]),MATCH(tblTeamSch[[#This Row],[Game Num]],[1]!tblSchedule[GameNum],0)),"")</f>
        <v>St Bernard BB 8G#1</v>
      </c>
      <c r="N2382" s="6"/>
      <c r="O2382" s="6"/>
      <c r="P2382" s="6"/>
      <c r="Q2382" s="6">
        <f>INDEX([1]!tblSchedule[Home Game],MATCH(tblTeamSch[[#This Row],[Game Num]],[1]!tblSchedule[GameNum],0))</f>
        <v>1</v>
      </c>
      <c r="R2382" s="7" t="e">
        <f>IF(COUNTIFS(tblTeamSch[Team],tblTeamSch[[#This Row],[Team]],#REF!,1)&gt;1,"Y","")</f>
        <v>#REF!</v>
      </c>
      <c r="S2382" s="6">
        <f>INDEX([1]!tblLoc[Score],MATCH(INDEX([1]!tblOrg[Loc],MATCH(tblTeamSch[[#This Row],[Org]],[1]!tblOrg[Organization],0)),[1]!tblLoc[Loc],0))</f>
        <v>0</v>
      </c>
      <c r="T2382" s="6" t="e">
        <f>INDEX([1]!tblLoc[Score],MATCH(INDEX([1]!tblOrg[Loc],MATCH(#REF!,[1]!tblOrg[Abbr],0)),[1]!tblLoc[Loc],0))</f>
        <v>#REF!</v>
      </c>
      <c r="U2382" s="6">
        <f>IFERROR(INDEX([1]!tblLoc[Score],MATCH(INDEX([1]!tblOrg[Loc],MATCH(INDEX(FacList,MATCH(tblTeamSch[[#This Row],[Facility]],INDEX(FacList,,1),0),3),[1]!tblOrg[Org Num],0)),[1]!tblLoc[Loc],0)),"")</f>
        <v>0</v>
      </c>
      <c r="V2382" s="6">
        <f>IF(OR(tblTeamSch[[#This Row],[Court]]="",tblTeamSch[[#This Row],[Home]]&gt;0),0,IF(tblTeamSch[[#This Row],[Court]]&lt;10,0,IF(tblTeamSch[[#This Row],[Home Court]]=10,0,10)))</f>
        <v>0</v>
      </c>
      <c r="W2382" s="6" t="e">
        <f>COUNTIFS(tblTeamSch[Travel Score for Game],10,tblTeamSch[Home],0,#REF!,#REF!)</f>
        <v>#REF!</v>
      </c>
      <c r="X2382" s="6" t="str">
        <f>IFERROR(INDEX(tblTeamSch[Overall Travel Score],MATCH(tblTeamSch[[#This Row],[Opponent]],tblTeamSch[Team],0)),"")</f>
        <v/>
      </c>
      <c r="Y2382" s="6" cm="1">
        <f t="array" ref="Y2382">IF(Y2381="Num",1,IF(Y2381="","",IF(Y2381+1&gt;TotalNumRegGames*2,"",Y2381+1)))</f>
        <v>2381</v>
      </c>
    </row>
    <row r="2383" spans="1:25" ht="13.35" customHeight="1" x14ac:dyDescent="0.3">
      <c r="A2383" s="6" cm="1">
        <f t="array" ref="A2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799</v>
      </c>
      <c r="B2383" s="6" cm="1">
        <f t="array" ref="B2383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83" s="6">
        <f>IFERROR(INDEX([1]!tblSchedule[Week Game Scheduled],MATCH(tblTeamSch[[#This Row],[Game Num]],[1]!tblSchedule[GameNum],0)),"")</f>
        <v>7</v>
      </c>
      <c r="D2383" s="6">
        <f>IFERROR(INDEX([1]!tblSchedule[Round],MATCH(tblTeamSch[[#This Row],[Game Num]],[1]!tblSchedule[GameNum],0)),"")</f>
        <v>5</v>
      </c>
      <c r="E2383" s="6">
        <f>IFERROR(INDEX([1]!tblSchedule[Rnd Sch],MATCH(tblTeamSch[[#This Row],[Game Num]],[1]!tblSchedule[GameNum],0)),"")</f>
        <v>5</v>
      </c>
      <c r="F2383" s="6" t="str">
        <f>IFERROR(INDEX([1]!tblSchedule[DLC],MATCH(tblTeamSch[[#This Row],[Game Num]],[1]!tblSchedule[GameNum],0)),"")</f>
        <v>8G1A</v>
      </c>
      <c r="G2383" s="7" t="str">
        <f>IFERROR(INDEX([1]!tblSchedule[Facility],MATCH(tblTeamSch[[#This Row],[Game Num]],[1]!tblSchedule[GameNum],0)),"")</f>
        <v>St. Athanasius Hornets Nest (gym)</v>
      </c>
      <c r="H2383" s="8">
        <f>IFERROR(INDEX([1]!tblSchedule[Game Date],MATCH(tblTeamSch[[#This Row],[Game Num]],[1]!tblSchedule[GameNum],0)),"")</f>
        <v>46039</v>
      </c>
      <c r="I2383" s="9">
        <f>IFERROR(INDEX([1]!tblSchedule[Game Time],MATCH(tblTeamSch[[#This Row],[Game Num]],[1]!tblSchedule[GameNum],0)),"")</f>
        <v>0.375</v>
      </c>
      <c r="J2383" s="10" t="str">
        <f>IFERROR(INDEX([1]!tblTeams[Organization],MATCH(tblTeamSch[[#This Row],[Team]],[1]!tblTeams[Team],0)),"")</f>
        <v>St. Stephen Martyr</v>
      </c>
      <c r="K2383" s="10" t="str">
        <f>IFERROR(INDEX([1]!tblOrg[Abbr],MATCH(tblTeamSch[[#This Row],[Org]],[1]!tblOrg[Organization],0)),"")</f>
        <v>SSM</v>
      </c>
      <c r="L2383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3" s="10" t="str">
        <f>IFERROR(INDEX(IF(tblTeamSch[[#This Row],[1vs2]]=1,[1]!tblSchedule[Team 2 Name],[1]!tblSchedule[Team 1 Name]),MATCH(tblTeamSch[[#This Row],[Game Num]],[1]!tblSchedule[GameNum],0)),"")</f>
        <v>OLOL 7/8 GB #1</v>
      </c>
      <c r="N2383" s="6"/>
      <c r="O2383" s="6"/>
      <c r="P2383" s="6"/>
      <c r="Q2383" s="6">
        <f>INDEX([1]!tblSchedule[Home Game],MATCH(tblTeamSch[[#This Row],[Game Num]],[1]!tblSchedule[GameNum],0))</f>
        <v>0</v>
      </c>
      <c r="R2383" s="7" t="e">
        <f>IF(COUNTIFS(tblTeamSch[Team],tblTeamSch[[#This Row],[Team]],#REF!,1)&gt;1,"Y","")</f>
        <v>#REF!</v>
      </c>
      <c r="S2383" s="6">
        <f>INDEX([1]!tblLoc[Score],MATCH(INDEX([1]!tblOrg[Loc],MATCH(tblTeamSch[[#This Row],[Org]],[1]!tblOrg[Organization],0)),[1]!tblLoc[Loc],0))</f>
        <v>0</v>
      </c>
      <c r="T2383" s="6" t="e">
        <f>INDEX([1]!tblLoc[Score],MATCH(INDEX([1]!tblOrg[Loc],MATCH(#REF!,[1]!tblOrg[Abbr],0)),[1]!tblLoc[Loc],0))</f>
        <v>#REF!</v>
      </c>
      <c r="U2383" s="6">
        <f>IFERROR(INDEX([1]!tblLoc[Score],MATCH(INDEX([1]!tblOrg[Loc],MATCH(INDEX(FacList,MATCH(tblTeamSch[[#This Row],[Facility]],INDEX(FacList,,1),0),3),[1]!tblOrg[Org Num],0)),[1]!tblLoc[Loc],0)),"")</f>
        <v>7</v>
      </c>
      <c r="V2383" s="6">
        <f>IF(OR(tblTeamSch[[#This Row],[Court]]="",tblTeamSch[[#This Row],[Home]]&gt;0),0,IF(tblTeamSch[[#This Row],[Court]]&lt;10,0,IF(tblTeamSch[[#This Row],[Home Court]]=10,0,10)))</f>
        <v>0</v>
      </c>
      <c r="W2383" s="6" t="e">
        <f>COUNTIFS(tblTeamSch[Travel Score for Game],10,tblTeamSch[Home],0,#REF!,#REF!)</f>
        <v>#REF!</v>
      </c>
      <c r="X2383" s="6" t="str">
        <f>IFERROR(INDEX(tblTeamSch[Overall Travel Score],MATCH(tblTeamSch[[#This Row],[Opponent]],tblTeamSch[Team],0)),"")</f>
        <v/>
      </c>
      <c r="Y2383" s="6" cm="1">
        <f t="array" ref="Y2383">IF(Y2382="Num",1,IF(Y2382="","",IF(Y2382+1&gt;TotalNumRegGames*2,"",Y2382+1)))</f>
        <v>2382</v>
      </c>
    </row>
    <row r="2384" spans="1:25" ht="13.35" customHeight="1" x14ac:dyDescent="0.3">
      <c r="A2384" s="6" cm="1">
        <f t="array" ref="A2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803</v>
      </c>
      <c r="B2384" s="6" cm="1">
        <f t="array" ref="B2384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84" s="6">
        <f>IFERROR(INDEX([1]!tblSchedule[Week Game Scheduled],MATCH(tblTeamSch[[#This Row],[Game Num]],[1]!tblSchedule[GameNum],0)),"")</f>
        <v>8</v>
      </c>
      <c r="D2384" s="6">
        <f>IFERROR(INDEX([1]!tblSchedule[Round],MATCH(tblTeamSch[[#This Row],[Game Num]],[1]!tblSchedule[GameNum],0)),"")</f>
        <v>6</v>
      </c>
      <c r="E2384" s="6">
        <f>IFERROR(INDEX([1]!tblSchedule[Rnd Sch],MATCH(tblTeamSch[[#This Row],[Game Num]],[1]!tblSchedule[GameNum],0)),"")</f>
        <v>6</v>
      </c>
      <c r="F2384" s="6" t="str">
        <f>IFERROR(INDEX([1]!tblSchedule[DLC],MATCH(tblTeamSch[[#This Row],[Game Num]],[1]!tblSchedule[GameNum],0)),"")</f>
        <v>8G1A</v>
      </c>
      <c r="G2384" s="7" t="str">
        <f>IFERROR(INDEX([1]!tblSchedule[Facility],MATCH(tblTeamSch[[#This Row],[Game Num]],[1]!tblSchedule[GameNum],0)),"")</f>
        <v>St. Paul Gym</v>
      </c>
      <c r="H2384" s="8">
        <f>IFERROR(INDEX([1]!tblSchedule[Game Date],MATCH(tblTeamSch[[#This Row],[Game Num]],[1]!tblSchedule[GameNum],0)),"")</f>
        <v>46046</v>
      </c>
      <c r="I2384" s="9">
        <f>IFERROR(INDEX([1]!tblSchedule[Game Time],MATCH(tblTeamSch[[#This Row],[Game Num]],[1]!tblSchedule[GameNum],0)),"")</f>
        <v>0.375</v>
      </c>
      <c r="J2384" s="10" t="str">
        <f>IFERROR(INDEX([1]!tblTeams[Organization],MATCH(tblTeamSch[[#This Row],[Team]],[1]!tblTeams[Team],0)),"")</f>
        <v>St. Stephen Martyr</v>
      </c>
      <c r="K2384" s="10" t="str">
        <f>IFERROR(INDEX([1]!tblOrg[Abbr],MATCH(tblTeamSch[[#This Row],[Org]],[1]!tblOrg[Organization],0)),"")</f>
        <v>SSM</v>
      </c>
      <c r="L2384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4" s="10" t="str">
        <f>IFERROR(INDEX(IF(tblTeamSch[[#This Row],[1vs2]]=1,[1]!tblSchedule[Team 2 Name],[1]!tblSchedule[Team 1 Name]),MATCH(tblTeamSch[[#This Row],[Game Num]],[1]!tblSchedule[GameNum],0)),"")</f>
        <v>St Paul BB 8G#1</v>
      </c>
      <c r="N2384" s="6"/>
      <c r="O2384" s="6"/>
      <c r="P2384" s="6"/>
      <c r="Q2384" s="6">
        <f>INDEX([1]!tblSchedule[Home Game],MATCH(tblTeamSch[[#This Row],[Game Num]],[1]!tblSchedule[GameNum],0))</f>
        <v>1</v>
      </c>
      <c r="R2384" s="7" t="e">
        <f>IF(COUNTIFS(tblTeamSch[Team],tblTeamSch[[#This Row],[Team]],#REF!,1)&gt;1,"Y","")</f>
        <v>#REF!</v>
      </c>
      <c r="S2384" s="6">
        <f>INDEX([1]!tblLoc[Score],MATCH(INDEX([1]!tblOrg[Loc],MATCH(tblTeamSch[[#This Row],[Org]],[1]!tblOrg[Organization],0)),[1]!tblLoc[Loc],0))</f>
        <v>0</v>
      </c>
      <c r="T2384" s="6" t="e">
        <f>INDEX([1]!tblLoc[Score],MATCH(INDEX([1]!tblOrg[Loc],MATCH(#REF!,[1]!tblOrg[Abbr],0)),[1]!tblLoc[Loc],0))</f>
        <v>#REF!</v>
      </c>
      <c r="U2384" s="6">
        <f>IFERROR(INDEX([1]!tblLoc[Score],MATCH(INDEX([1]!tblOrg[Loc],MATCH(INDEX(FacList,MATCH(tblTeamSch[[#This Row],[Facility]],INDEX(FacList,,1),0),3),[1]!tblOrg[Org Num],0)),[1]!tblLoc[Loc],0)),"")</f>
        <v>10</v>
      </c>
      <c r="V2384" s="6">
        <f>IF(OR(tblTeamSch[[#This Row],[Court]]="",tblTeamSch[[#This Row],[Home]]&gt;0),0,IF(tblTeamSch[[#This Row],[Court]]&lt;10,0,IF(tblTeamSch[[#This Row],[Home Court]]=10,0,10)))</f>
        <v>0</v>
      </c>
      <c r="W2384" s="6" t="e">
        <f>COUNTIFS(tblTeamSch[Travel Score for Game],10,tblTeamSch[Home],0,#REF!,#REF!)</f>
        <v>#REF!</v>
      </c>
      <c r="X2384" s="6" t="str">
        <f>IFERROR(INDEX(tblTeamSch[Overall Travel Score],MATCH(tblTeamSch[[#This Row],[Opponent]],tblTeamSch[Team],0)),"")</f>
        <v/>
      </c>
      <c r="Y2384" s="6" cm="1">
        <f t="array" ref="Y2384">IF(Y2383="Num",1,IF(Y2383="","",IF(Y2383+1&gt;TotalNumRegGames*2,"",Y2383+1)))</f>
        <v>2383</v>
      </c>
    </row>
    <row r="2385" spans="1:25" ht="13.35" customHeight="1" x14ac:dyDescent="0.3">
      <c r="A2385" s="6" cm="1">
        <f t="array" ref="A2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Time]&amp;[1]!tblSchedule[Round]),[1]!tblSchedule[Round]&lt;&gt;99)),3),{1,0,0}),INDEX(_xlpm.GameNum,tblTeamSch[[#This Row],[Num]],1)),"")</f>
        <v>807</v>
      </c>
      <c r="B2385" s="6" cm="1">
        <f t="array" ref="B2385">IFERROR(_xlfn.LET(_xlpm.GameNum,_xlfn._xlws.FILTER(_xlfn._xlws.SORT(_xlfn.VSTACK(_xlfn._xlws.FILTER(CHOOSE({1,2,3},[1]!tblSchedule[GameNum],1,[1]!tblSchedule[Organization 1]&amp;[1]!tblSchedule[DLC]&amp;[1]!tblSchedule[Team 1 Name]&amp;IF([1]!tblSchedule[Game Date]="",99,[1]!tblSchedule[Game Date])&amp;[1]!tblSchedule[Game Date]&amp;[1]!tblSchedule[Game Time]&amp;[1]!tblSchedule[Round]),[1]!tblSchedule[Round]&lt;&gt;99),_xlfn._xlws.FILTER(CHOOSE({1,2,3},[1]!tblSchedule[GameNum],2,[1]!tblSchedule[Organization 2]&amp;[1]!tblSchedule[DLC]&amp;[1]!tblSchedule[Team 2 Name]&amp;IF([1]!tblSchedule[Game Date]="",99,[1]!tblSchedule[Game Date])&amp;[1]!tblSchedule[Game Date]&amp;[1]!tblSchedule[Game Time]&amp;[1]!tblSchedule[Round]),[1]!tblSchedule[Round]&lt;&gt;99)),3),{0,1,0}),INDEX(_xlpm.GameNum,tblTeamSch[[#This Row],[Num]],1)),"")</f>
        <v>1</v>
      </c>
      <c r="C2385" s="6">
        <f>IFERROR(INDEX([1]!tblSchedule[Week Game Scheduled],MATCH(tblTeamSch[[#This Row],[Game Num]],[1]!tblSchedule[GameNum],0)),"")</f>
        <v>9</v>
      </c>
      <c r="D2385" s="6">
        <f>IFERROR(INDEX([1]!tblSchedule[Round],MATCH(tblTeamSch[[#This Row],[Game Num]],[1]!tblSchedule[GameNum],0)),"")</f>
        <v>7</v>
      </c>
      <c r="E2385" s="6">
        <f>IFERROR(INDEX([1]!tblSchedule[Rnd Sch],MATCH(tblTeamSch[[#This Row],[Game Num]],[1]!tblSchedule[GameNum],0)),"")</f>
        <v>7</v>
      </c>
      <c r="F2385" s="6" t="str">
        <f>IFERROR(INDEX([1]!tblSchedule[DLC],MATCH(tblTeamSch[[#This Row],[Game Num]],[1]!tblSchedule[GameNum],0)),"")</f>
        <v>8G1A</v>
      </c>
      <c r="G2385" s="7" t="str">
        <f>IFERROR(INDEX([1]!tblSchedule[Facility],MATCH(tblTeamSch[[#This Row],[Game Num]],[1]!tblSchedule[GameNum],0)),"")</f>
        <v>St. Paul Gym</v>
      </c>
      <c r="H2385" s="8">
        <f>IFERROR(INDEX([1]!tblSchedule[Game Date],MATCH(tblTeamSch[[#This Row],[Game Num]],[1]!tblSchedule[GameNum],0)),"")</f>
        <v>46053</v>
      </c>
      <c r="I2385" s="9">
        <f>IFERROR(INDEX([1]!tblSchedule[Game Time],MATCH(tblTeamSch[[#This Row],[Game Num]],[1]!tblSchedule[GameNum],0)),"")</f>
        <v>0.41666666666666669</v>
      </c>
      <c r="J2385" s="10" t="str">
        <f>IFERROR(INDEX([1]!tblTeams[Organization],MATCH(tblTeamSch[[#This Row],[Team]],[1]!tblTeams[Team],0)),"")</f>
        <v>St. Stephen Martyr</v>
      </c>
      <c r="K2385" s="10" t="str">
        <f>IFERROR(INDEX([1]!tblOrg[Abbr],MATCH(tblTeamSch[[#This Row],[Org]],[1]!tblOrg[Organization],0)),"")</f>
        <v>SSM</v>
      </c>
      <c r="L2385" s="10" t="str">
        <f>IFERROR(INDEX(IF(tblTeamSch[[#This Row],[1vs2]]=1,[1]!tblSchedule[Team 1 Name],[1]!tblSchedule[Team 2 Name]),MATCH(tblTeamSch[[#This Row],[Game Num]],[1]!tblSchedule[GameNum],0)),"")</f>
        <v>Saint Stephen Martyr 8G#1</v>
      </c>
      <c r="M2385" s="10" t="str">
        <f>IFERROR(INDEX(IF(tblTeamSch[[#This Row],[1vs2]]=1,[1]!tblSchedule[Team 2 Name],[1]!tblSchedule[Team 1 Name]),MATCH(tblTeamSch[[#This Row],[Game Num]],[1]!tblSchedule[GameNum],0)),"")</f>
        <v>St Martha Basketball 8G#1</v>
      </c>
      <c r="N2385" s="6"/>
      <c r="O2385" s="6"/>
      <c r="P2385" s="6"/>
      <c r="Q2385" s="6">
        <f>INDEX([1]!tblSchedule[Home Game],MATCH(tblTeamSch[[#This Row],[Game Num]],[1]!tblSchedule[GameNum],0))</f>
        <v>0</v>
      </c>
      <c r="R2385" s="7" t="e">
        <f>IF(COUNTIFS(tblTeamSch[Team],tblTeamSch[[#This Row],[Team]],#REF!,1)&gt;1,"Y","")</f>
        <v>#REF!</v>
      </c>
      <c r="S2385" s="6">
        <f>INDEX([1]!tblLoc[Score],MATCH(INDEX([1]!tblOrg[Loc],MATCH(tblTeamSch[[#This Row],[Org]],[1]!tblOrg[Organization],0)),[1]!tblLoc[Loc],0))</f>
        <v>0</v>
      </c>
      <c r="T2385" s="6" t="e">
        <f>INDEX([1]!tblLoc[Score],MATCH(INDEX([1]!tblOrg[Loc],MATCH(#REF!,[1]!tblOrg[Abbr],0)),[1]!tblLoc[Loc],0))</f>
        <v>#REF!</v>
      </c>
      <c r="U2385" s="6">
        <f>IFERROR(INDEX([1]!tblLoc[Score],MATCH(INDEX([1]!tblOrg[Loc],MATCH(INDEX(FacList,MATCH(tblTeamSch[[#This Row],[Facility]],INDEX(FacList,,1),0),3),[1]!tblOrg[Org Num],0)),[1]!tblLoc[Loc],0)),"")</f>
        <v>10</v>
      </c>
      <c r="V2385" s="6">
        <f>IF(OR(tblTeamSch[[#This Row],[Court]]="",tblTeamSch[[#This Row],[Home]]&gt;0),0,IF(tblTeamSch[[#This Row],[Court]]&lt;10,0,IF(tblTeamSch[[#This Row],[Home Court]]=10,0,10)))</f>
        <v>10</v>
      </c>
      <c r="W2385" s="6" t="e">
        <f>COUNTIFS(tblTeamSch[Travel Score for Game],10,tblTeamSch[Home],0,#REF!,#REF!)</f>
        <v>#REF!</v>
      </c>
      <c r="X2385" s="6" t="str">
        <f>IFERROR(INDEX(tblTeamSch[Overall Travel Score],MATCH(tblTeamSch[[#This Row],[Opponent]],tblTeamSch[Team],0)),"")</f>
        <v/>
      </c>
      <c r="Y2385" s="6" cm="1">
        <f t="array" ref="Y2385">IF(Y2384="Num",1,IF(Y2384="","",IF(Y2384+1&gt;TotalNumRegGames*2,"",Y2384+1)))</f>
        <v>2384</v>
      </c>
    </row>
    <row r="2386" spans="1:25" ht="13.2" customHeight="1" x14ac:dyDescent="0.3">
      <c r="C2386" s="6"/>
      <c r="D2386" s="6"/>
      <c r="E2386" s="6"/>
      <c r="F2386" s="6"/>
      <c r="H2386" s="11"/>
      <c r="I2386" s="9"/>
      <c r="J2386" s="10"/>
      <c r="K2386" s="10"/>
      <c r="N2386" s="6"/>
      <c r="O2386" s="6"/>
      <c r="P2386" s="6"/>
      <c r="Q2386" s="6"/>
      <c r="S2386" s="6"/>
      <c r="U2386" s="6"/>
      <c r="V2386" s="6"/>
      <c r="W2386" s="6"/>
      <c r="X2386" s="6"/>
      <c r="Y2386" s="6"/>
    </row>
    <row r="2387" spans="1:25" ht="13.2" customHeight="1" x14ac:dyDescent="0.3">
      <c r="C2387" s="6"/>
      <c r="D2387" s="6"/>
      <c r="E2387" s="6"/>
      <c r="F2387" s="6"/>
      <c r="H2387" s="11"/>
      <c r="I2387" s="9"/>
      <c r="J2387" s="10"/>
      <c r="K2387" s="10"/>
      <c r="N2387" s="6"/>
      <c r="O2387" s="6"/>
      <c r="P2387" s="6"/>
      <c r="Q2387" s="6"/>
      <c r="S2387" s="6"/>
      <c r="U2387" s="6"/>
      <c r="V2387" s="6"/>
      <c r="W2387" s="6"/>
      <c r="X2387" s="6"/>
      <c r="Y2387" s="6"/>
    </row>
    <row r="2388" spans="1:25" ht="13.2" customHeight="1" x14ac:dyDescent="0.3">
      <c r="C2388" s="6"/>
      <c r="D2388" s="6"/>
      <c r="E2388" s="6"/>
      <c r="F2388" s="6"/>
      <c r="H2388" s="11"/>
      <c r="I2388" s="9"/>
      <c r="J2388" s="10"/>
      <c r="K2388" s="10"/>
      <c r="N2388" s="6"/>
      <c r="O2388" s="6"/>
      <c r="P2388" s="6"/>
      <c r="Q2388" s="6"/>
      <c r="S2388" s="6"/>
      <c r="U2388" s="6"/>
      <c r="V2388" s="6"/>
      <c r="W2388" s="6"/>
      <c r="X2388" s="6"/>
      <c r="Y2388" s="6"/>
    </row>
    <row r="2389" spans="1:25" ht="13.2" customHeight="1" x14ac:dyDescent="0.3">
      <c r="C2389" s="6"/>
      <c r="D2389" s="6"/>
      <c r="E2389" s="6"/>
      <c r="F2389" s="6"/>
      <c r="H2389" s="11"/>
      <c r="I2389" s="9"/>
      <c r="J2389" s="10"/>
      <c r="K2389" s="10"/>
      <c r="N2389" s="6"/>
      <c r="O2389" s="6"/>
      <c r="P2389" s="6"/>
      <c r="Q2389" s="6"/>
      <c r="S2389" s="6"/>
      <c r="U2389" s="6"/>
      <c r="V2389" s="6"/>
      <c r="W2389" s="6"/>
      <c r="X2389" s="6"/>
      <c r="Y2389" s="6"/>
    </row>
    <row r="2390" spans="1:25" ht="13.2" customHeight="1" x14ac:dyDescent="0.3">
      <c r="C2390" s="6"/>
      <c r="D2390" s="6"/>
      <c r="E2390" s="6"/>
      <c r="F2390" s="6"/>
      <c r="H2390" s="11"/>
      <c r="I2390" s="9"/>
      <c r="J2390" s="10"/>
      <c r="K2390" s="10"/>
      <c r="N2390" s="6"/>
      <c r="O2390" s="6"/>
      <c r="P2390" s="6"/>
      <c r="Q2390" s="6"/>
      <c r="S2390" s="6"/>
      <c r="U2390" s="6"/>
      <c r="V2390" s="6"/>
      <c r="W2390" s="6"/>
      <c r="X2390" s="6"/>
      <c r="Y2390" s="6"/>
    </row>
    <row r="2391" spans="1:25" ht="13.2" customHeight="1" x14ac:dyDescent="0.3">
      <c r="C2391" s="6"/>
      <c r="D2391" s="6"/>
      <c r="E2391" s="6"/>
      <c r="F2391" s="6"/>
      <c r="H2391" s="11"/>
      <c r="I2391" s="9"/>
      <c r="J2391" s="10"/>
      <c r="K2391" s="10"/>
      <c r="N2391" s="6"/>
      <c r="O2391" s="6"/>
      <c r="P2391" s="6"/>
      <c r="Q2391" s="6"/>
      <c r="S2391" s="6"/>
      <c r="U2391" s="6"/>
      <c r="V2391" s="6"/>
      <c r="W2391" s="6"/>
      <c r="X2391" s="6"/>
      <c r="Y2391" s="6"/>
    </row>
    <row r="2392" spans="1:25" ht="13.2" customHeight="1" x14ac:dyDescent="0.3">
      <c r="C2392" s="6"/>
      <c r="D2392" s="6"/>
      <c r="E2392" s="6"/>
      <c r="F2392" s="6"/>
      <c r="H2392" s="11"/>
      <c r="I2392" s="9"/>
      <c r="J2392" s="10"/>
      <c r="K2392" s="10"/>
      <c r="N2392" s="6"/>
      <c r="O2392" s="6"/>
      <c r="P2392" s="6"/>
      <c r="Q2392" s="6"/>
      <c r="S2392" s="6"/>
      <c r="U2392" s="6"/>
      <c r="V2392" s="6"/>
      <c r="W2392" s="6"/>
      <c r="X2392" s="6"/>
      <c r="Y2392" s="6"/>
    </row>
    <row r="2393" spans="1:25" ht="13.2" customHeight="1" x14ac:dyDescent="0.3">
      <c r="C2393" s="6"/>
      <c r="D2393" s="6"/>
      <c r="E2393" s="6"/>
      <c r="F2393" s="6"/>
      <c r="H2393" s="11"/>
      <c r="I2393" s="9"/>
      <c r="J2393" s="10"/>
      <c r="K2393" s="10"/>
      <c r="N2393" s="6"/>
      <c r="O2393" s="6"/>
      <c r="P2393" s="6"/>
      <c r="Q2393" s="6"/>
      <c r="S2393" s="6"/>
      <c r="U2393" s="6"/>
      <c r="V2393" s="6"/>
      <c r="W2393" s="6"/>
      <c r="X2393" s="6"/>
      <c r="Y2393" s="6"/>
    </row>
    <row r="2394" spans="1:25" ht="13.2" customHeight="1" x14ac:dyDescent="0.3">
      <c r="C2394" s="6"/>
      <c r="D2394" s="6"/>
      <c r="E2394" s="6"/>
      <c r="F2394" s="6"/>
      <c r="H2394" s="11"/>
      <c r="I2394" s="9"/>
      <c r="J2394" s="10"/>
      <c r="K2394" s="10"/>
      <c r="N2394" s="6"/>
      <c r="O2394" s="6"/>
      <c r="P2394" s="6"/>
      <c r="Q2394" s="6"/>
      <c r="S2394" s="6"/>
      <c r="U2394" s="6"/>
      <c r="V2394" s="6"/>
      <c r="W2394" s="6"/>
      <c r="X2394" s="6"/>
      <c r="Y2394" s="6"/>
    </row>
    <row r="2395" spans="1:25" ht="13.2" customHeight="1" x14ac:dyDescent="0.3">
      <c r="C2395" s="6"/>
      <c r="D2395" s="6"/>
      <c r="E2395" s="6"/>
      <c r="F2395" s="6"/>
      <c r="H2395" s="11"/>
      <c r="I2395" s="9"/>
      <c r="J2395" s="10"/>
      <c r="K2395" s="10"/>
      <c r="N2395" s="6"/>
      <c r="O2395" s="6"/>
      <c r="P2395" s="6"/>
      <c r="Q2395" s="6"/>
      <c r="S2395" s="6"/>
      <c r="U2395" s="6"/>
      <c r="V2395" s="6"/>
      <c r="W2395" s="6"/>
      <c r="X2395" s="6"/>
      <c r="Y2395" s="6"/>
    </row>
    <row r="2396" spans="1:25" ht="13.2" customHeight="1" x14ac:dyDescent="0.3">
      <c r="C2396" s="6"/>
      <c r="D2396" s="6"/>
      <c r="E2396" s="6"/>
      <c r="F2396" s="6"/>
      <c r="H2396" s="11"/>
      <c r="I2396" s="9"/>
      <c r="J2396" s="10"/>
      <c r="K2396" s="10"/>
      <c r="N2396" s="6"/>
      <c r="O2396" s="6"/>
      <c r="P2396" s="6"/>
      <c r="Q2396" s="6"/>
      <c r="S2396" s="6"/>
      <c r="U2396" s="6"/>
      <c r="V2396" s="6"/>
      <c r="W2396" s="6"/>
      <c r="X2396" s="6"/>
      <c r="Y2396" s="6"/>
    </row>
    <row r="2397" spans="1:25" ht="13.2" customHeight="1" x14ac:dyDescent="0.3">
      <c r="C2397" s="6"/>
      <c r="D2397" s="6"/>
      <c r="E2397" s="6"/>
      <c r="F2397" s="6"/>
      <c r="H2397" s="11"/>
      <c r="I2397" s="9"/>
      <c r="J2397" s="10"/>
      <c r="K2397" s="10"/>
      <c r="N2397" s="6"/>
      <c r="O2397" s="6"/>
      <c r="P2397" s="6"/>
      <c r="Q2397" s="6"/>
      <c r="S2397" s="6"/>
      <c r="U2397" s="6"/>
      <c r="V2397" s="6"/>
      <c r="W2397" s="6"/>
      <c r="X2397" s="6"/>
      <c r="Y2397" s="6"/>
    </row>
    <row r="2398" spans="1:25" ht="13.2" customHeight="1" x14ac:dyDescent="0.3">
      <c r="C2398" s="6"/>
      <c r="D2398" s="6"/>
      <c r="E2398" s="6"/>
      <c r="F2398" s="6"/>
      <c r="H2398" s="11"/>
      <c r="I2398" s="9"/>
      <c r="J2398" s="10"/>
      <c r="K2398" s="10"/>
      <c r="N2398" s="6"/>
      <c r="O2398" s="6"/>
      <c r="P2398" s="6"/>
      <c r="Q2398" s="6"/>
      <c r="S2398" s="6"/>
      <c r="U2398" s="6"/>
      <c r="V2398" s="6"/>
      <c r="W2398" s="6"/>
      <c r="X2398" s="6"/>
      <c r="Y2398" s="6"/>
    </row>
    <row r="2399" spans="1:25" ht="13.2" customHeight="1" x14ac:dyDescent="0.3">
      <c r="C2399" s="6"/>
      <c r="D2399" s="6"/>
      <c r="E2399" s="6"/>
      <c r="F2399" s="6"/>
      <c r="H2399" s="11"/>
      <c r="I2399" s="9"/>
      <c r="J2399" s="10"/>
      <c r="K2399" s="10"/>
      <c r="N2399" s="6"/>
      <c r="O2399" s="6"/>
      <c r="P2399" s="6"/>
      <c r="Q2399" s="6"/>
      <c r="S2399" s="6"/>
      <c r="U2399" s="6"/>
      <c r="V2399" s="6"/>
      <c r="W2399" s="6"/>
      <c r="X2399" s="6"/>
      <c r="Y2399" s="6"/>
    </row>
    <row r="2400" spans="1:25" ht="13.2" customHeight="1" x14ac:dyDescent="0.3">
      <c r="C2400" s="6"/>
      <c r="D2400" s="6"/>
      <c r="E2400" s="6"/>
      <c r="F2400" s="6"/>
      <c r="H2400" s="11"/>
      <c r="I2400" s="9"/>
      <c r="J2400" s="10"/>
      <c r="K2400" s="10"/>
      <c r="N2400" s="6"/>
      <c r="O2400" s="6"/>
      <c r="P2400" s="6"/>
      <c r="Q2400" s="6"/>
      <c r="S2400" s="6"/>
      <c r="U2400" s="6"/>
      <c r="V2400" s="6"/>
      <c r="W2400" s="6"/>
      <c r="X2400" s="6"/>
      <c r="Y2400" s="6"/>
    </row>
    <row r="2401" spans="3:25" ht="13.2" customHeight="1" x14ac:dyDescent="0.3">
      <c r="C2401" s="6"/>
      <c r="D2401" s="6"/>
      <c r="E2401" s="6"/>
      <c r="F2401" s="6"/>
      <c r="H2401" s="11"/>
      <c r="I2401" s="9"/>
      <c r="J2401" s="10"/>
      <c r="K2401" s="10"/>
      <c r="N2401" s="6"/>
      <c r="O2401" s="6"/>
      <c r="P2401" s="6"/>
      <c r="Q2401" s="6"/>
      <c r="S2401" s="6"/>
      <c r="U2401" s="6"/>
      <c r="V2401" s="6"/>
      <c r="W2401" s="6"/>
      <c r="X2401" s="6"/>
      <c r="Y2401" s="6"/>
    </row>
    <row r="2402" spans="3:25" ht="13.2" customHeight="1" x14ac:dyDescent="0.3">
      <c r="C2402" s="6"/>
      <c r="D2402" s="6"/>
      <c r="E2402" s="6"/>
      <c r="F2402" s="6"/>
      <c r="H2402" s="11"/>
      <c r="I2402" s="9"/>
      <c r="J2402" s="10"/>
      <c r="K2402" s="10"/>
      <c r="N2402" s="6"/>
      <c r="O2402" s="6"/>
      <c r="P2402" s="6"/>
      <c r="Q2402" s="6"/>
      <c r="S2402" s="6"/>
      <c r="U2402" s="6"/>
      <c r="V2402" s="6"/>
      <c r="W2402" s="6"/>
      <c r="X2402" s="6"/>
      <c r="Y2402" s="6"/>
    </row>
    <row r="2403" spans="3:25" ht="13.2" customHeight="1" x14ac:dyDescent="0.3">
      <c r="C2403" s="6"/>
      <c r="D2403" s="6"/>
      <c r="E2403" s="6"/>
      <c r="F2403" s="6"/>
      <c r="H2403" s="11"/>
      <c r="I2403" s="9"/>
      <c r="J2403" s="10"/>
      <c r="K2403" s="10"/>
      <c r="N2403" s="6"/>
      <c r="O2403" s="6"/>
      <c r="P2403" s="6"/>
      <c r="Q2403" s="6"/>
      <c r="S2403" s="6"/>
      <c r="U2403" s="6"/>
      <c r="V2403" s="6"/>
      <c r="W2403" s="6"/>
      <c r="X2403" s="6"/>
      <c r="Y2403" s="6"/>
    </row>
    <row r="2404" spans="3:25" ht="13.2" customHeight="1" x14ac:dyDescent="0.3">
      <c r="C2404" s="6"/>
      <c r="D2404" s="6"/>
      <c r="E2404" s="6"/>
      <c r="F2404" s="6"/>
      <c r="H2404" s="11"/>
      <c r="I2404" s="9"/>
      <c r="J2404" s="10"/>
      <c r="K2404" s="10"/>
      <c r="N2404" s="6"/>
      <c r="O2404" s="6"/>
      <c r="P2404" s="6"/>
      <c r="Q2404" s="6"/>
      <c r="S2404" s="6"/>
      <c r="U2404" s="6"/>
      <c r="V2404" s="6"/>
      <c r="W2404" s="6"/>
      <c r="X2404" s="6"/>
      <c r="Y2404" s="6"/>
    </row>
    <row r="2405" spans="3:25" ht="13.2" customHeight="1" x14ac:dyDescent="0.3">
      <c r="C2405" s="6"/>
      <c r="D2405" s="6"/>
      <c r="E2405" s="6"/>
      <c r="F2405" s="6"/>
      <c r="H2405" s="11"/>
      <c r="I2405" s="9"/>
      <c r="J2405" s="10"/>
      <c r="K2405" s="10"/>
      <c r="N2405" s="6"/>
      <c r="O2405" s="6"/>
      <c r="P2405" s="6"/>
      <c r="Q2405" s="6"/>
      <c r="S2405" s="6"/>
      <c r="U2405" s="6"/>
      <c r="V2405" s="6"/>
      <c r="W2405" s="6"/>
      <c r="X2405" s="6"/>
      <c r="Y2405" s="6"/>
    </row>
    <row r="2406" spans="3:25" ht="13.2" customHeight="1" x14ac:dyDescent="0.3">
      <c r="C2406" s="6"/>
      <c r="D2406" s="6"/>
      <c r="E2406" s="6"/>
      <c r="F2406" s="6"/>
      <c r="H2406" s="11"/>
      <c r="I2406" s="9"/>
      <c r="J2406" s="10"/>
      <c r="K2406" s="10"/>
      <c r="N2406" s="6"/>
      <c r="O2406" s="6"/>
      <c r="P2406" s="6"/>
      <c r="Q2406" s="6"/>
      <c r="S2406" s="6"/>
      <c r="U2406" s="6"/>
      <c r="V2406" s="6"/>
      <c r="W2406" s="6"/>
      <c r="X2406" s="6"/>
      <c r="Y2406" s="6"/>
    </row>
    <row r="2407" spans="3:25" ht="13.2" customHeight="1" x14ac:dyDescent="0.3">
      <c r="C2407" s="6"/>
      <c r="D2407" s="6"/>
      <c r="E2407" s="6"/>
      <c r="F2407" s="6"/>
      <c r="H2407" s="11"/>
      <c r="I2407" s="9"/>
      <c r="J2407" s="10"/>
      <c r="K2407" s="10"/>
      <c r="N2407" s="6"/>
      <c r="O2407" s="6"/>
      <c r="P2407" s="6"/>
      <c r="Q2407" s="6"/>
      <c r="S2407" s="6"/>
      <c r="U2407" s="6"/>
      <c r="V2407" s="6"/>
      <c r="W2407" s="6"/>
      <c r="X2407" s="6"/>
      <c r="Y2407" s="6"/>
    </row>
    <row r="2408" spans="3:25" ht="13.2" customHeight="1" x14ac:dyDescent="0.3">
      <c r="C2408" s="6"/>
      <c r="D2408" s="6"/>
      <c r="E2408" s="6"/>
      <c r="F2408" s="6"/>
      <c r="H2408" s="11"/>
      <c r="I2408" s="9"/>
      <c r="J2408" s="10"/>
      <c r="K2408" s="10"/>
      <c r="N2408" s="6"/>
      <c r="O2408" s="6"/>
      <c r="P2408" s="6"/>
      <c r="Q2408" s="6"/>
      <c r="S2408" s="6"/>
      <c r="U2408" s="6"/>
      <c r="V2408" s="6"/>
      <c r="W2408" s="6"/>
      <c r="X2408" s="6"/>
      <c r="Y2408" s="6"/>
    </row>
    <row r="2409" spans="3:25" ht="13.2" customHeight="1" x14ac:dyDescent="0.3">
      <c r="C2409" s="6"/>
      <c r="D2409" s="6"/>
      <c r="E2409" s="6"/>
      <c r="F2409" s="6"/>
      <c r="H2409" s="11"/>
      <c r="I2409" s="9"/>
      <c r="J2409" s="10"/>
      <c r="K2409" s="10"/>
      <c r="N2409" s="6"/>
      <c r="O2409" s="6"/>
      <c r="P2409" s="6"/>
      <c r="Q2409" s="6"/>
      <c r="S2409" s="6"/>
      <c r="U2409" s="6"/>
      <c r="V2409" s="6"/>
      <c r="W2409" s="6"/>
      <c r="X2409" s="6"/>
      <c r="Y2409" s="6"/>
    </row>
    <row r="2410" spans="3:25" ht="13.2" customHeight="1" x14ac:dyDescent="0.3">
      <c r="C2410" s="6"/>
      <c r="D2410" s="6"/>
      <c r="E2410" s="6"/>
      <c r="F2410" s="6"/>
      <c r="H2410" s="11"/>
      <c r="I2410" s="9"/>
      <c r="J2410" s="10"/>
      <c r="K2410" s="10"/>
      <c r="N2410" s="6"/>
      <c r="O2410" s="6"/>
      <c r="P2410" s="6"/>
      <c r="Q2410" s="6"/>
      <c r="S2410" s="6"/>
      <c r="U2410" s="6"/>
      <c r="V2410" s="6"/>
      <c r="W2410" s="6"/>
      <c r="X2410" s="6"/>
      <c r="Y2410" s="6"/>
    </row>
    <row r="2411" spans="3:25" ht="13.2" customHeight="1" x14ac:dyDescent="0.3">
      <c r="C2411" s="6"/>
      <c r="D2411" s="6"/>
      <c r="E2411" s="6"/>
      <c r="F2411" s="6"/>
      <c r="H2411" s="11"/>
      <c r="I2411" s="9"/>
      <c r="J2411" s="10"/>
      <c r="K2411" s="10"/>
      <c r="N2411" s="6"/>
      <c r="O2411" s="6"/>
      <c r="P2411" s="6"/>
      <c r="Q2411" s="6"/>
      <c r="S2411" s="6"/>
      <c r="U2411" s="6"/>
      <c r="V2411" s="6"/>
      <c r="W2411" s="6"/>
      <c r="X2411" s="6"/>
      <c r="Y2411" s="6"/>
    </row>
    <row r="2412" spans="3:25" ht="13.2" customHeight="1" x14ac:dyDescent="0.3">
      <c r="C2412" s="6"/>
      <c r="D2412" s="6"/>
      <c r="E2412" s="6"/>
      <c r="F2412" s="6"/>
      <c r="H2412" s="11"/>
      <c r="I2412" s="9"/>
      <c r="J2412" s="10"/>
      <c r="K2412" s="10"/>
      <c r="N2412" s="6"/>
      <c r="O2412" s="6"/>
      <c r="P2412" s="6"/>
      <c r="Q2412" s="6"/>
      <c r="S2412" s="6"/>
      <c r="U2412" s="6"/>
      <c r="V2412" s="6"/>
      <c r="W2412" s="6"/>
      <c r="X2412" s="6"/>
      <c r="Y2412" s="6"/>
    </row>
    <row r="2413" spans="3:25" ht="13.2" customHeight="1" x14ac:dyDescent="0.3">
      <c r="C2413" s="6"/>
      <c r="D2413" s="6"/>
      <c r="E2413" s="6"/>
      <c r="F2413" s="6"/>
      <c r="H2413" s="11"/>
      <c r="I2413" s="9"/>
      <c r="J2413" s="10"/>
      <c r="K2413" s="10"/>
      <c r="N2413" s="6"/>
      <c r="O2413" s="6"/>
      <c r="P2413" s="6"/>
      <c r="Q2413" s="6"/>
      <c r="S2413" s="6"/>
      <c r="U2413" s="6"/>
      <c r="V2413" s="6"/>
      <c r="W2413" s="6"/>
      <c r="X2413" s="6"/>
      <c r="Y2413" s="6"/>
    </row>
    <row r="2414" spans="3:25" ht="13.2" customHeight="1" x14ac:dyDescent="0.3">
      <c r="C2414" s="6"/>
      <c r="D2414" s="6"/>
      <c r="E2414" s="6"/>
      <c r="F2414" s="6"/>
      <c r="H2414" s="11"/>
      <c r="I2414" s="9"/>
      <c r="J2414" s="10"/>
      <c r="K2414" s="10"/>
      <c r="N2414" s="6"/>
      <c r="O2414" s="6"/>
      <c r="P2414" s="6"/>
      <c r="Q2414" s="6"/>
      <c r="S2414" s="6"/>
      <c r="U2414" s="6"/>
      <c r="V2414" s="6"/>
      <c r="W2414" s="6"/>
      <c r="X2414" s="6"/>
      <c r="Y2414" s="6"/>
    </row>
    <row r="2415" spans="3:25" ht="13.2" customHeight="1" x14ac:dyDescent="0.3">
      <c r="C2415" s="6"/>
      <c r="D2415" s="6"/>
      <c r="E2415" s="6"/>
      <c r="F2415" s="6"/>
      <c r="H2415" s="11"/>
      <c r="I2415" s="9"/>
      <c r="J2415" s="10"/>
      <c r="K2415" s="10"/>
      <c r="N2415" s="6"/>
      <c r="O2415" s="6"/>
      <c r="P2415" s="6"/>
      <c r="Q2415" s="6"/>
      <c r="S2415" s="6"/>
      <c r="U2415" s="6"/>
      <c r="V2415" s="6"/>
      <c r="W2415" s="6"/>
      <c r="X2415" s="6"/>
      <c r="Y2415" s="6"/>
    </row>
    <row r="2416" spans="3:25" ht="13.2" customHeight="1" x14ac:dyDescent="0.3">
      <c r="C2416" s="6"/>
      <c r="D2416" s="6"/>
      <c r="E2416" s="6"/>
      <c r="F2416" s="6"/>
      <c r="H2416" s="11"/>
      <c r="I2416" s="9"/>
      <c r="J2416" s="10"/>
      <c r="K2416" s="10"/>
      <c r="N2416" s="6"/>
      <c r="O2416" s="6"/>
      <c r="P2416" s="6"/>
      <c r="Q2416" s="6"/>
      <c r="S2416" s="6"/>
      <c r="U2416" s="6"/>
      <c r="V2416" s="6"/>
      <c r="W2416" s="6"/>
      <c r="X2416" s="6"/>
      <c r="Y2416" s="6"/>
    </row>
    <row r="2417" spans="3:25" ht="13.2" customHeight="1" x14ac:dyDescent="0.3">
      <c r="C2417" s="6"/>
      <c r="D2417" s="6"/>
      <c r="E2417" s="6"/>
      <c r="F2417" s="6"/>
      <c r="H2417" s="11"/>
      <c r="I2417" s="9"/>
      <c r="J2417" s="10"/>
      <c r="K2417" s="10"/>
      <c r="N2417" s="6"/>
      <c r="O2417" s="6"/>
      <c r="P2417" s="6"/>
      <c r="Q2417" s="6"/>
      <c r="S2417" s="6"/>
      <c r="U2417" s="6"/>
      <c r="V2417" s="6"/>
      <c r="W2417" s="6"/>
      <c r="X2417" s="6"/>
      <c r="Y2417" s="6"/>
    </row>
    <row r="2418" spans="3:25" ht="13.2" customHeight="1" x14ac:dyDescent="0.3">
      <c r="C2418" s="6"/>
      <c r="D2418" s="6"/>
      <c r="E2418" s="6"/>
      <c r="F2418" s="6"/>
      <c r="H2418" s="11"/>
      <c r="I2418" s="9"/>
      <c r="J2418" s="10"/>
      <c r="K2418" s="10"/>
      <c r="N2418" s="6"/>
      <c r="O2418" s="6"/>
      <c r="P2418" s="6"/>
      <c r="Q2418" s="6"/>
      <c r="S2418" s="6"/>
      <c r="U2418" s="6"/>
      <c r="V2418" s="6"/>
      <c r="W2418" s="6"/>
      <c r="X2418" s="6"/>
      <c r="Y2418" s="6"/>
    </row>
    <row r="2419" spans="3:25" ht="13.2" customHeight="1" x14ac:dyDescent="0.3">
      <c r="C2419" s="6"/>
      <c r="D2419" s="6"/>
      <c r="E2419" s="6"/>
      <c r="F2419" s="6"/>
      <c r="H2419" s="11"/>
      <c r="I2419" s="9"/>
      <c r="J2419" s="10"/>
      <c r="K2419" s="10"/>
      <c r="N2419" s="6"/>
      <c r="O2419" s="6"/>
      <c r="P2419" s="6"/>
      <c r="Q2419" s="6"/>
      <c r="S2419" s="6"/>
      <c r="U2419" s="6"/>
      <c r="V2419" s="6"/>
      <c r="W2419" s="6"/>
      <c r="X2419" s="6"/>
      <c r="Y2419" s="6"/>
    </row>
    <row r="2420" spans="3:25" ht="13.2" customHeight="1" x14ac:dyDescent="0.3">
      <c r="C2420" s="6"/>
      <c r="D2420" s="6"/>
      <c r="E2420" s="6"/>
      <c r="F2420" s="6"/>
      <c r="H2420" s="11"/>
      <c r="I2420" s="9"/>
      <c r="J2420" s="10"/>
      <c r="K2420" s="10"/>
      <c r="N2420" s="6"/>
      <c r="O2420" s="6"/>
      <c r="P2420" s="6"/>
      <c r="Q2420" s="6"/>
      <c r="S2420" s="6"/>
      <c r="U2420" s="6"/>
      <c r="V2420" s="6"/>
      <c r="W2420" s="6"/>
      <c r="X2420" s="6"/>
      <c r="Y2420" s="6"/>
    </row>
    <row r="2421" spans="3:25" ht="13.2" customHeight="1" x14ac:dyDescent="0.3">
      <c r="C2421" s="6"/>
      <c r="D2421" s="6"/>
      <c r="E2421" s="6"/>
      <c r="F2421" s="6"/>
      <c r="H2421" s="11"/>
      <c r="I2421" s="9"/>
      <c r="J2421" s="10"/>
      <c r="K2421" s="10"/>
      <c r="N2421" s="6"/>
      <c r="O2421" s="6"/>
      <c r="P2421" s="6"/>
      <c r="Q2421" s="6"/>
      <c r="S2421" s="6"/>
      <c r="U2421" s="6"/>
      <c r="V2421" s="6"/>
      <c r="W2421" s="6"/>
      <c r="X2421" s="6"/>
      <c r="Y2421" s="6"/>
    </row>
    <row r="2422" spans="3:25" ht="13.2" customHeight="1" x14ac:dyDescent="0.3">
      <c r="C2422" s="6"/>
      <c r="D2422" s="6"/>
      <c r="E2422" s="6"/>
      <c r="F2422" s="6"/>
      <c r="H2422" s="11"/>
      <c r="I2422" s="9"/>
      <c r="J2422" s="10"/>
      <c r="K2422" s="10"/>
      <c r="N2422" s="6"/>
      <c r="O2422" s="6"/>
      <c r="P2422" s="6"/>
      <c r="Q2422" s="6"/>
      <c r="S2422" s="6"/>
      <c r="U2422" s="6"/>
      <c r="V2422" s="6"/>
      <c r="W2422" s="6"/>
      <c r="X2422" s="6"/>
      <c r="Y2422" s="6"/>
    </row>
    <row r="2423" spans="3:25" ht="13.2" customHeight="1" x14ac:dyDescent="0.3">
      <c r="C2423" s="6"/>
      <c r="D2423" s="6"/>
      <c r="E2423" s="6"/>
      <c r="F2423" s="6"/>
      <c r="H2423" s="11"/>
      <c r="I2423" s="9"/>
      <c r="J2423" s="10"/>
      <c r="K2423" s="10"/>
      <c r="N2423" s="6"/>
      <c r="O2423" s="6"/>
      <c r="P2423" s="6"/>
      <c r="Q2423" s="6"/>
      <c r="S2423" s="6"/>
      <c r="U2423" s="6"/>
      <c r="V2423" s="6"/>
      <c r="W2423" s="6"/>
      <c r="X2423" s="6"/>
      <c r="Y2423" s="6"/>
    </row>
    <row r="2424" spans="3:25" ht="13.2" customHeight="1" x14ac:dyDescent="0.3">
      <c r="C2424" s="6"/>
      <c r="D2424" s="6"/>
      <c r="E2424" s="6"/>
      <c r="F2424" s="6"/>
      <c r="H2424" s="11"/>
      <c r="I2424" s="9"/>
      <c r="J2424" s="10"/>
      <c r="K2424" s="10"/>
      <c r="N2424" s="6"/>
      <c r="O2424" s="6"/>
      <c r="P2424" s="6"/>
      <c r="Q2424" s="6"/>
      <c r="S2424" s="6"/>
      <c r="U2424" s="6"/>
      <c r="V2424" s="6"/>
      <c r="W2424" s="6"/>
      <c r="X2424" s="6"/>
      <c r="Y2424" s="6"/>
    </row>
    <row r="2425" spans="3:25" ht="13.2" customHeight="1" x14ac:dyDescent="0.3">
      <c r="C2425" s="6"/>
      <c r="D2425" s="6"/>
      <c r="E2425" s="6"/>
      <c r="F2425" s="6"/>
      <c r="H2425" s="11"/>
      <c r="I2425" s="9"/>
      <c r="J2425" s="10"/>
      <c r="K2425" s="10"/>
      <c r="N2425" s="6"/>
      <c r="O2425" s="6"/>
      <c r="P2425" s="6"/>
      <c r="Q2425" s="6"/>
      <c r="S2425" s="6"/>
      <c r="U2425" s="6"/>
      <c r="V2425" s="6"/>
      <c r="W2425" s="6"/>
      <c r="X2425" s="6"/>
      <c r="Y2425" s="6"/>
    </row>
    <row r="2426" spans="3:25" ht="13.2" customHeight="1" x14ac:dyDescent="0.3">
      <c r="C2426" s="6"/>
      <c r="D2426" s="6"/>
      <c r="E2426" s="6"/>
      <c r="F2426" s="6"/>
      <c r="H2426" s="11"/>
      <c r="I2426" s="9"/>
      <c r="J2426" s="10"/>
      <c r="K2426" s="10"/>
      <c r="N2426" s="6"/>
      <c r="O2426" s="6"/>
      <c r="P2426" s="6"/>
      <c r="Q2426" s="6"/>
      <c r="S2426" s="6"/>
      <c r="U2426" s="6"/>
      <c r="V2426" s="6"/>
      <c r="W2426" s="6"/>
      <c r="X2426" s="6"/>
      <c r="Y2426" s="6"/>
    </row>
    <row r="2427" spans="3:25" ht="13.2" customHeight="1" x14ac:dyDescent="0.3">
      <c r="C2427" s="6"/>
      <c r="D2427" s="6"/>
      <c r="E2427" s="6"/>
      <c r="F2427" s="6"/>
      <c r="H2427" s="11"/>
      <c r="I2427" s="9"/>
      <c r="J2427" s="10"/>
      <c r="K2427" s="10"/>
      <c r="N2427" s="6"/>
      <c r="O2427" s="6"/>
      <c r="P2427" s="6"/>
      <c r="Q2427" s="6"/>
      <c r="S2427" s="6"/>
      <c r="U2427" s="6"/>
      <c r="V2427" s="6"/>
      <c r="W2427" s="6"/>
      <c r="X2427" s="6"/>
      <c r="Y2427" s="6"/>
    </row>
    <row r="2428" spans="3:25" ht="13.2" customHeight="1" x14ac:dyDescent="0.3">
      <c r="C2428" s="6"/>
      <c r="D2428" s="6"/>
      <c r="E2428" s="6"/>
      <c r="F2428" s="6"/>
      <c r="H2428" s="11"/>
      <c r="I2428" s="9"/>
      <c r="J2428" s="10"/>
      <c r="K2428" s="10"/>
      <c r="N2428" s="6"/>
      <c r="O2428" s="6"/>
      <c r="P2428" s="6"/>
      <c r="Q2428" s="6"/>
      <c r="S2428" s="6"/>
      <c r="U2428" s="6"/>
      <c r="V2428" s="6"/>
      <c r="W2428" s="6"/>
      <c r="X2428" s="6"/>
      <c r="Y2428" s="6"/>
    </row>
    <row r="2429" spans="3:25" ht="13.2" customHeight="1" x14ac:dyDescent="0.3">
      <c r="C2429" s="6"/>
      <c r="D2429" s="6"/>
      <c r="E2429" s="6"/>
      <c r="F2429" s="6"/>
      <c r="H2429" s="11"/>
      <c r="I2429" s="9"/>
      <c r="J2429" s="10"/>
      <c r="K2429" s="10"/>
      <c r="N2429" s="6"/>
      <c r="O2429" s="6"/>
      <c r="P2429" s="6"/>
      <c r="Q2429" s="6"/>
      <c r="S2429" s="6"/>
      <c r="U2429" s="6"/>
      <c r="V2429" s="6"/>
      <c r="W2429" s="6"/>
      <c r="X2429" s="6"/>
      <c r="Y2429" s="6"/>
    </row>
    <row r="2430" spans="3:25" ht="13.2" customHeight="1" x14ac:dyDescent="0.3">
      <c r="C2430" s="6"/>
      <c r="D2430" s="6"/>
      <c r="E2430" s="6"/>
      <c r="F2430" s="6"/>
      <c r="H2430" s="11"/>
      <c r="I2430" s="9"/>
      <c r="J2430" s="10"/>
      <c r="K2430" s="10"/>
      <c r="N2430" s="6"/>
      <c r="O2430" s="6"/>
      <c r="P2430" s="6"/>
      <c r="Q2430" s="6"/>
      <c r="S2430" s="6"/>
      <c r="U2430" s="6"/>
      <c r="V2430" s="6"/>
      <c r="W2430" s="6"/>
      <c r="X2430" s="6"/>
      <c r="Y2430" s="6"/>
    </row>
    <row r="2431" spans="3:25" ht="13.2" customHeight="1" x14ac:dyDescent="0.3">
      <c r="C2431" s="6"/>
      <c r="D2431" s="6"/>
      <c r="E2431" s="6"/>
      <c r="F2431" s="6"/>
      <c r="H2431" s="11"/>
      <c r="I2431" s="9"/>
      <c r="J2431" s="10"/>
      <c r="K2431" s="10"/>
      <c r="N2431" s="6"/>
      <c r="O2431" s="6"/>
      <c r="P2431" s="6"/>
      <c r="Q2431" s="6"/>
      <c r="S2431" s="6"/>
      <c r="U2431" s="6"/>
      <c r="V2431" s="6"/>
      <c r="W2431" s="6"/>
      <c r="X2431" s="6"/>
      <c r="Y2431" s="6"/>
    </row>
    <row r="2432" spans="3:25" ht="13.2" customHeight="1" x14ac:dyDescent="0.3">
      <c r="C2432" s="6"/>
      <c r="D2432" s="6"/>
      <c r="E2432" s="6"/>
      <c r="F2432" s="6"/>
      <c r="H2432" s="11"/>
      <c r="I2432" s="9"/>
      <c r="J2432" s="10"/>
      <c r="K2432" s="10"/>
      <c r="N2432" s="6"/>
      <c r="O2432" s="6"/>
      <c r="P2432" s="6"/>
      <c r="Q2432" s="6"/>
      <c r="S2432" s="6"/>
      <c r="U2432" s="6"/>
      <c r="V2432" s="6"/>
      <c r="W2432" s="6"/>
      <c r="X2432" s="6"/>
      <c r="Y2432" s="6"/>
    </row>
    <row r="2433" spans="3:25" ht="13.2" customHeight="1" x14ac:dyDescent="0.3">
      <c r="C2433" s="6"/>
      <c r="D2433" s="6"/>
      <c r="E2433" s="6"/>
      <c r="F2433" s="6"/>
      <c r="H2433" s="11"/>
      <c r="I2433" s="9"/>
      <c r="J2433" s="10"/>
      <c r="K2433" s="10"/>
      <c r="N2433" s="6"/>
      <c r="O2433" s="6"/>
      <c r="P2433" s="6"/>
      <c r="Q2433" s="6"/>
      <c r="S2433" s="6"/>
      <c r="U2433" s="6"/>
      <c r="V2433" s="6"/>
      <c r="W2433" s="6"/>
      <c r="X2433" s="6"/>
      <c r="Y2433" s="6"/>
    </row>
    <row r="2434" spans="3:25" ht="13.2" customHeight="1" x14ac:dyDescent="0.3">
      <c r="C2434" s="6"/>
      <c r="D2434" s="6"/>
      <c r="E2434" s="6"/>
      <c r="F2434" s="6"/>
      <c r="H2434" s="11"/>
      <c r="I2434" s="9"/>
      <c r="J2434" s="10"/>
      <c r="K2434" s="10"/>
      <c r="N2434" s="6"/>
      <c r="O2434" s="6"/>
      <c r="P2434" s="6"/>
      <c r="Q2434" s="6"/>
      <c r="S2434" s="6"/>
      <c r="U2434" s="6"/>
      <c r="V2434" s="6"/>
      <c r="W2434" s="6"/>
      <c r="X2434" s="6"/>
      <c r="Y2434" s="6"/>
    </row>
    <row r="2435" spans="3:25" ht="13.2" customHeight="1" x14ac:dyDescent="0.3">
      <c r="C2435" s="6"/>
      <c r="D2435" s="6"/>
      <c r="E2435" s="6"/>
      <c r="F2435" s="6"/>
      <c r="H2435" s="11"/>
      <c r="I2435" s="9"/>
      <c r="J2435" s="10"/>
      <c r="K2435" s="10"/>
      <c r="N2435" s="6"/>
      <c r="O2435" s="6"/>
      <c r="P2435" s="6"/>
      <c r="Q2435" s="6"/>
      <c r="S2435" s="6"/>
      <c r="U2435" s="6"/>
      <c r="V2435" s="6"/>
      <c r="W2435" s="6"/>
      <c r="X2435" s="6"/>
      <c r="Y2435" s="6"/>
    </row>
    <row r="2436" spans="3:25" ht="13.2" customHeight="1" x14ac:dyDescent="0.3">
      <c r="C2436" s="6"/>
      <c r="D2436" s="6"/>
      <c r="E2436" s="6"/>
      <c r="F2436" s="6"/>
      <c r="H2436" s="11"/>
      <c r="I2436" s="9"/>
      <c r="J2436" s="10"/>
      <c r="K2436" s="10"/>
      <c r="N2436" s="6"/>
      <c r="O2436" s="6"/>
      <c r="P2436" s="6"/>
      <c r="Q2436" s="6"/>
      <c r="S2436" s="6"/>
      <c r="U2436" s="6"/>
      <c r="V2436" s="6"/>
      <c r="W2436" s="6"/>
      <c r="X2436" s="6"/>
      <c r="Y2436" s="6"/>
    </row>
    <row r="2437" spans="3:25" ht="13.2" customHeight="1" x14ac:dyDescent="0.3">
      <c r="C2437" s="6"/>
      <c r="D2437" s="6"/>
      <c r="E2437" s="6"/>
      <c r="F2437" s="6"/>
      <c r="H2437" s="11"/>
      <c r="I2437" s="9"/>
      <c r="J2437" s="10"/>
      <c r="K2437" s="10"/>
      <c r="N2437" s="6"/>
      <c r="O2437" s="6"/>
      <c r="P2437" s="6"/>
      <c r="Q2437" s="6"/>
      <c r="S2437" s="6"/>
      <c r="U2437" s="6"/>
      <c r="V2437" s="6"/>
      <c r="W2437" s="6"/>
      <c r="X2437" s="6"/>
      <c r="Y2437" s="6"/>
    </row>
    <row r="2438" spans="3:25" ht="13.2" customHeight="1" x14ac:dyDescent="0.3">
      <c r="C2438" s="6"/>
      <c r="D2438" s="6"/>
      <c r="E2438" s="6"/>
      <c r="F2438" s="6"/>
      <c r="H2438" s="11"/>
      <c r="I2438" s="9"/>
      <c r="J2438" s="10"/>
      <c r="K2438" s="10"/>
      <c r="N2438" s="6"/>
      <c r="O2438" s="6"/>
      <c r="P2438" s="6"/>
      <c r="Q2438" s="6"/>
      <c r="S2438" s="6"/>
      <c r="U2438" s="6"/>
      <c r="V2438" s="6"/>
      <c r="W2438" s="6"/>
      <c r="X2438" s="6"/>
      <c r="Y2438" s="6"/>
    </row>
    <row r="2439" spans="3:25" ht="13.2" customHeight="1" x14ac:dyDescent="0.3">
      <c r="C2439" s="6"/>
      <c r="D2439" s="6"/>
      <c r="E2439" s="6"/>
      <c r="F2439" s="6"/>
      <c r="H2439" s="11"/>
      <c r="I2439" s="9"/>
      <c r="J2439" s="10"/>
      <c r="K2439" s="10"/>
      <c r="N2439" s="6"/>
      <c r="O2439" s="6"/>
      <c r="P2439" s="6"/>
      <c r="Q2439" s="6"/>
      <c r="S2439" s="6"/>
      <c r="U2439" s="6"/>
      <c r="V2439" s="6"/>
      <c r="W2439" s="6"/>
      <c r="X2439" s="6"/>
      <c r="Y2439" s="6"/>
    </row>
    <row r="2440" spans="3:25" ht="13.2" customHeight="1" x14ac:dyDescent="0.3">
      <c r="C2440" s="6"/>
      <c r="D2440" s="6"/>
      <c r="E2440" s="6"/>
      <c r="F2440" s="6"/>
      <c r="H2440" s="11"/>
      <c r="I2440" s="9"/>
      <c r="J2440" s="10"/>
      <c r="K2440" s="10"/>
      <c r="N2440" s="6"/>
      <c r="O2440" s="6"/>
      <c r="P2440" s="6"/>
      <c r="Q2440" s="6"/>
      <c r="S2440" s="6"/>
      <c r="U2440" s="6"/>
      <c r="V2440" s="6"/>
      <c r="W2440" s="6"/>
      <c r="X2440" s="6"/>
      <c r="Y2440" s="6"/>
    </row>
    <row r="2441" spans="3:25" ht="13.2" customHeight="1" x14ac:dyDescent="0.3">
      <c r="C2441" s="6"/>
      <c r="D2441" s="6"/>
      <c r="E2441" s="6"/>
      <c r="F2441" s="6"/>
      <c r="H2441" s="11"/>
      <c r="I2441" s="9"/>
      <c r="J2441" s="10"/>
      <c r="K2441" s="10"/>
      <c r="N2441" s="6"/>
      <c r="O2441" s="6"/>
      <c r="P2441" s="6"/>
      <c r="Q2441" s="6"/>
      <c r="S2441" s="6"/>
      <c r="U2441" s="6"/>
      <c r="V2441" s="6"/>
      <c r="W2441" s="6"/>
      <c r="X2441" s="6"/>
      <c r="Y2441" s="6"/>
    </row>
    <row r="2442" spans="3:25" ht="13.2" customHeight="1" x14ac:dyDescent="0.3">
      <c r="C2442" s="6"/>
      <c r="D2442" s="6"/>
      <c r="E2442" s="6"/>
      <c r="F2442" s="6"/>
      <c r="H2442" s="11"/>
      <c r="I2442" s="9"/>
      <c r="J2442" s="10"/>
      <c r="K2442" s="10"/>
      <c r="N2442" s="6"/>
      <c r="O2442" s="6"/>
      <c r="P2442" s="6"/>
      <c r="Q2442" s="6"/>
      <c r="S2442" s="6"/>
      <c r="U2442" s="6"/>
      <c r="V2442" s="6"/>
      <c r="W2442" s="6"/>
      <c r="X2442" s="6"/>
      <c r="Y2442" s="6"/>
    </row>
    <row r="2443" spans="3:25" ht="13.2" customHeight="1" x14ac:dyDescent="0.3">
      <c r="C2443" s="6"/>
      <c r="D2443" s="6"/>
      <c r="E2443" s="6"/>
      <c r="F2443" s="6"/>
      <c r="H2443" s="11"/>
      <c r="I2443" s="9"/>
      <c r="J2443" s="10"/>
      <c r="K2443" s="10"/>
      <c r="N2443" s="6"/>
      <c r="O2443" s="6"/>
      <c r="P2443" s="6"/>
      <c r="Q2443" s="6"/>
      <c r="S2443" s="6"/>
      <c r="U2443" s="6"/>
      <c r="V2443" s="6"/>
      <c r="W2443" s="6"/>
      <c r="X2443" s="6"/>
      <c r="Y2443" s="6"/>
    </row>
    <row r="2444" spans="3:25" ht="13.2" customHeight="1" x14ac:dyDescent="0.3">
      <c r="C2444" s="6"/>
      <c r="D2444" s="6"/>
      <c r="E2444" s="6"/>
      <c r="F2444" s="6"/>
      <c r="H2444" s="11"/>
      <c r="I2444" s="9"/>
      <c r="J2444" s="10"/>
      <c r="K2444" s="10"/>
      <c r="N2444" s="6"/>
      <c r="O2444" s="6"/>
      <c r="P2444" s="6"/>
      <c r="Q2444" s="6"/>
      <c r="S2444" s="6"/>
      <c r="U2444" s="6"/>
      <c r="V2444" s="6"/>
      <c r="W2444" s="6"/>
      <c r="X2444" s="6"/>
      <c r="Y2444" s="6"/>
    </row>
    <row r="2445" spans="3:25" ht="13.2" customHeight="1" x14ac:dyDescent="0.3">
      <c r="C2445" s="6"/>
      <c r="D2445" s="6"/>
      <c r="E2445" s="6"/>
      <c r="F2445" s="6"/>
      <c r="H2445" s="11"/>
      <c r="I2445" s="9"/>
      <c r="J2445" s="10"/>
      <c r="K2445" s="10"/>
      <c r="N2445" s="6"/>
      <c r="O2445" s="6"/>
      <c r="P2445" s="6"/>
      <c r="Q2445" s="6"/>
      <c r="S2445" s="6"/>
      <c r="U2445" s="6"/>
      <c r="V2445" s="6"/>
      <c r="W2445" s="6"/>
      <c r="X2445" s="6"/>
      <c r="Y2445" s="6"/>
    </row>
    <row r="2446" spans="3:25" ht="13.2" customHeight="1" x14ac:dyDescent="0.3">
      <c r="C2446" s="6"/>
      <c r="D2446" s="6"/>
      <c r="E2446" s="6"/>
      <c r="F2446" s="6"/>
      <c r="H2446" s="11"/>
      <c r="I2446" s="9"/>
      <c r="J2446" s="10"/>
      <c r="K2446" s="10"/>
      <c r="N2446" s="6"/>
      <c r="O2446" s="6"/>
      <c r="P2446" s="6"/>
      <c r="Q2446" s="6"/>
      <c r="S2446" s="6"/>
      <c r="U2446" s="6"/>
      <c r="V2446" s="6"/>
      <c r="W2446" s="6"/>
      <c r="X2446" s="6"/>
      <c r="Y2446" s="6"/>
    </row>
    <row r="2447" spans="3:25" ht="13.2" customHeight="1" x14ac:dyDescent="0.3">
      <c r="C2447" s="6"/>
      <c r="D2447" s="6"/>
      <c r="E2447" s="6"/>
      <c r="F2447" s="6"/>
      <c r="H2447" s="11"/>
      <c r="I2447" s="9"/>
      <c r="J2447" s="10"/>
      <c r="K2447" s="10"/>
      <c r="N2447" s="6"/>
      <c r="O2447" s="6"/>
      <c r="P2447" s="6"/>
      <c r="Q2447" s="6"/>
      <c r="S2447" s="6"/>
      <c r="U2447" s="6"/>
      <c r="V2447" s="6"/>
      <c r="W2447" s="6"/>
      <c r="X2447" s="6"/>
      <c r="Y2447" s="6"/>
    </row>
    <row r="2448" spans="3:25" ht="13.2" customHeight="1" x14ac:dyDescent="0.3">
      <c r="C2448" s="6"/>
      <c r="D2448" s="6"/>
      <c r="E2448" s="6"/>
      <c r="F2448" s="6"/>
      <c r="H2448" s="11"/>
      <c r="I2448" s="9"/>
      <c r="J2448" s="10"/>
      <c r="K2448" s="10"/>
      <c r="N2448" s="6"/>
      <c r="O2448" s="6"/>
      <c r="P2448" s="6"/>
      <c r="Q2448" s="6"/>
      <c r="S2448" s="6"/>
      <c r="U2448" s="6"/>
      <c r="V2448" s="6"/>
      <c r="W2448" s="6"/>
      <c r="X2448" s="6"/>
      <c r="Y2448" s="6"/>
    </row>
    <row r="2449" spans="3:25" ht="13.2" customHeight="1" x14ac:dyDescent="0.3">
      <c r="C2449" s="6"/>
      <c r="D2449" s="6"/>
      <c r="E2449" s="6"/>
      <c r="F2449" s="6"/>
      <c r="H2449" s="11"/>
      <c r="I2449" s="9"/>
      <c r="J2449" s="10"/>
      <c r="K2449" s="10"/>
      <c r="N2449" s="6"/>
      <c r="O2449" s="6"/>
      <c r="P2449" s="6"/>
      <c r="Q2449" s="6"/>
      <c r="S2449" s="6"/>
      <c r="U2449" s="6"/>
      <c r="V2449" s="6"/>
      <c r="W2449" s="6"/>
      <c r="X2449" s="6"/>
      <c r="Y2449" s="6"/>
    </row>
    <row r="2450" spans="3:25" ht="13.2" customHeight="1" x14ac:dyDescent="0.3">
      <c r="C2450" s="6"/>
      <c r="D2450" s="6"/>
      <c r="E2450" s="6"/>
      <c r="F2450" s="6"/>
      <c r="H2450" s="11"/>
      <c r="I2450" s="9"/>
      <c r="J2450" s="10"/>
      <c r="K2450" s="10"/>
      <c r="N2450" s="6"/>
      <c r="O2450" s="6"/>
      <c r="P2450" s="6"/>
      <c r="Q2450" s="6"/>
      <c r="S2450" s="6"/>
      <c r="U2450" s="6"/>
      <c r="V2450" s="6"/>
      <c r="W2450" s="6"/>
      <c r="X2450" s="6"/>
      <c r="Y2450" s="6"/>
    </row>
    <row r="2451" spans="3:25" ht="13.2" customHeight="1" x14ac:dyDescent="0.3">
      <c r="C2451" s="6"/>
      <c r="D2451" s="6"/>
      <c r="E2451" s="6"/>
      <c r="F2451" s="6"/>
      <c r="H2451" s="11"/>
      <c r="I2451" s="9"/>
      <c r="J2451" s="10"/>
      <c r="K2451" s="10"/>
      <c r="N2451" s="6"/>
      <c r="O2451" s="6"/>
      <c r="P2451" s="6"/>
      <c r="Q2451" s="6"/>
      <c r="S2451" s="6"/>
      <c r="U2451" s="6"/>
      <c r="V2451" s="6"/>
      <c r="W2451" s="6"/>
      <c r="X2451" s="6"/>
      <c r="Y2451" s="6"/>
    </row>
    <row r="2452" spans="3:25" ht="13.2" customHeight="1" x14ac:dyDescent="0.3">
      <c r="C2452" s="6"/>
      <c r="D2452" s="6"/>
      <c r="E2452" s="6"/>
      <c r="F2452" s="6"/>
      <c r="H2452" s="11"/>
      <c r="I2452" s="9"/>
      <c r="J2452" s="10"/>
      <c r="K2452" s="10"/>
      <c r="N2452" s="6"/>
      <c r="O2452" s="6"/>
      <c r="P2452" s="6"/>
      <c r="Q2452" s="6"/>
      <c r="S2452" s="6"/>
      <c r="U2452" s="6"/>
      <c r="V2452" s="6"/>
      <c r="W2452" s="6"/>
      <c r="X2452" s="6"/>
      <c r="Y2452" s="6"/>
    </row>
    <row r="2453" spans="3:25" ht="13.2" customHeight="1" x14ac:dyDescent="0.3">
      <c r="C2453" s="6"/>
      <c r="D2453" s="6"/>
      <c r="E2453" s="6"/>
      <c r="F2453" s="6"/>
      <c r="H2453" s="11"/>
      <c r="I2453" s="9"/>
      <c r="J2453" s="10"/>
      <c r="K2453" s="10"/>
      <c r="N2453" s="6"/>
      <c r="O2453" s="6"/>
      <c r="P2453" s="6"/>
      <c r="Q2453" s="6"/>
      <c r="S2453" s="6"/>
      <c r="U2453" s="6"/>
      <c r="V2453" s="6"/>
      <c r="W2453" s="6"/>
      <c r="X2453" s="6"/>
      <c r="Y2453" s="6"/>
    </row>
    <row r="2454" spans="3:25" ht="13.2" customHeight="1" x14ac:dyDescent="0.3">
      <c r="C2454" s="6"/>
      <c r="D2454" s="6"/>
      <c r="E2454" s="6"/>
      <c r="F2454" s="6"/>
      <c r="H2454" s="11"/>
      <c r="I2454" s="9"/>
      <c r="J2454" s="10"/>
      <c r="K2454" s="10"/>
      <c r="N2454" s="6"/>
      <c r="O2454" s="6"/>
      <c r="P2454" s="6"/>
      <c r="Q2454" s="6"/>
      <c r="S2454" s="6"/>
      <c r="U2454" s="6"/>
      <c r="V2454" s="6"/>
      <c r="W2454" s="6"/>
      <c r="X2454" s="6"/>
      <c r="Y2454" s="6"/>
    </row>
    <row r="2455" spans="3:25" ht="13.2" customHeight="1" x14ac:dyDescent="0.3">
      <c r="C2455" s="6"/>
      <c r="D2455" s="6"/>
      <c r="E2455" s="6"/>
      <c r="F2455" s="6"/>
      <c r="H2455" s="11"/>
      <c r="I2455" s="9"/>
      <c r="J2455" s="10"/>
      <c r="K2455" s="10"/>
      <c r="N2455" s="6"/>
      <c r="O2455" s="6"/>
      <c r="P2455" s="6"/>
      <c r="Q2455" s="6"/>
      <c r="S2455" s="6"/>
      <c r="U2455" s="6"/>
      <c r="V2455" s="6"/>
      <c r="W2455" s="6"/>
      <c r="X2455" s="6"/>
      <c r="Y2455" s="6"/>
    </row>
    <row r="2456" spans="3:25" ht="13.2" customHeight="1" x14ac:dyDescent="0.3">
      <c r="C2456" s="6"/>
      <c r="D2456" s="6"/>
      <c r="E2456" s="6"/>
      <c r="F2456" s="6"/>
      <c r="H2456" s="11"/>
      <c r="I2456" s="9"/>
      <c r="J2456" s="10"/>
      <c r="K2456" s="10"/>
      <c r="N2456" s="6"/>
      <c r="O2456" s="6"/>
      <c r="P2456" s="6"/>
      <c r="Q2456" s="6"/>
      <c r="S2456" s="6"/>
      <c r="U2456" s="6"/>
      <c r="V2456" s="6"/>
      <c r="W2456" s="6"/>
      <c r="X2456" s="6"/>
      <c r="Y2456" s="6"/>
    </row>
    <row r="2457" spans="3:25" ht="13.2" customHeight="1" x14ac:dyDescent="0.3">
      <c r="C2457" s="6"/>
      <c r="D2457" s="6"/>
      <c r="E2457" s="6"/>
      <c r="F2457" s="6"/>
      <c r="H2457" s="11"/>
      <c r="I2457" s="9"/>
      <c r="J2457" s="10"/>
      <c r="K2457" s="10"/>
      <c r="N2457" s="6"/>
      <c r="O2457" s="6"/>
      <c r="P2457" s="6"/>
      <c r="Q2457" s="6"/>
      <c r="S2457" s="6"/>
      <c r="U2457" s="6"/>
      <c r="V2457" s="6"/>
      <c r="W2457" s="6"/>
      <c r="X2457" s="6"/>
      <c r="Y2457" s="6"/>
    </row>
    <row r="2458" spans="3:25" ht="13.2" customHeight="1" x14ac:dyDescent="0.3">
      <c r="C2458" s="6"/>
      <c r="D2458" s="6"/>
      <c r="E2458" s="6"/>
      <c r="F2458" s="6"/>
      <c r="H2458" s="11"/>
      <c r="I2458" s="9"/>
      <c r="J2458" s="10"/>
      <c r="K2458" s="10"/>
      <c r="N2458" s="6"/>
      <c r="O2458" s="6"/>
      <c r="P2458" s="6"/>
      <c r="Q2458" s="6"/>
      <c r="S2458" s="6"/>
      <c r="U2458" s="6"/>
      <c r="V2458" s="6"/>
      <c r="W2458" s="6"/>
      <c r="X2458" s="6"/>
      <c r="Y2458" s="6"/>
    </row>
    <row r="2459" spans="3:25" ht="13.2" customHeight="1" x14ac:dyDescent="0.3">
      <c r="C2459" s="6"/>
      <c r="D2459" s="6"/>
      <c r="E2459" s="6"/>
      <c r="F2459" s="6"/>
      <c r="H2459" s="11"/>
      <c r="I2459" s="9"/>
      <c r="J2459" s="10"/>
      <c r="K2459" s="10"/>
      <c r="N2459" s="6"/>
      <c r="O2459" s="6"/>
      <c r="P2459" s="6"/>
      <c r="Q2459" s="6"/>
      <c r="S2459" s="6"/>
      <c r="U2459" s="6"/>
      <c r="V2459" s="6"/>
      <c r="W2459" s="6"/>
      <c r="X2459" s="6"/>
      <c r="Y2459" s="6"/>
    </row>
    <row r="2460" spans="3:25" ht="13.2" customHeight="1" x14ac:dyDescent="0.3">
      <c r="C2460" s="6"/>
      <c r="D2460" s="6"/>
      <c r="E2460" s="6"/>
      <c r="F2460" s="6"/>
      <c r="H2460" s="11"/>
      <c r="I2460" s="9"/>
      <c r="J2460" s="10"/>
      <c r="K2460" s="10"/>
      <c r="N2460" s="6"/>
      <c r="O2460" s="6"/>
      <c r="P2460" s="6"/>
      <c r="Q2460" s="6"/>
      <c r="S2460" s="6"/>
      <c r="U2460" s="6"/>
      <c r="V2460" s="6"/>
      <c r="W2460" s="6"/>
      <c r="X2460" s="6"/>
      <c r="Y2460" s="6"/>
    </row>
    <row r="2461" spans="3:25" ht="13.2" customHeight="1" x14ac:dyDescent="0.3">
      <c r="C2461" s="6"/>
      <c r="D2461" s="6"/>
      <c r="E2461" s="6"/>
      <c r="F2461" s="6"/>
      <c r="H2461" s="11"/>
      <c r="I2461" s="9"/>
      <c r="J2461" s="10"/>
      <c r="K2461" s="10"/>
      <c r="N2461" s="6"/>
      <c r="O2461" s="6"/>
      <c r="P2461" s="6"/>
      <c r="Q2461" s="6"/>
      <c r="S2461" s="6"/>
      <c r="U2461" s="6"/>
      <c r="V2461" s="6"/>
      <c r="W2461" s="6"/>
      <c r="X2461" s="6"/>
      <c r="Y2461" s="6"/>
    </row>
    <row r="2462" spans="3:25" ht="13.2" customHeight="1" x14ac:dyDescent="0.3">
      <c r="C2462" s="6"/>
      <c r="D2462" s="6"/>
      <c r="E2462" s="6"/>
      <c r="F2462" s="6"/>
      <c r="H2462" s="11"/>
      <c r="I2462" s="9"/>
      <c r="J2462" s="10"/>
      <c r="K2462" s="10"/>
      <c r="N2462" s="6"/>
      <c r="O2462" s="6"/>
      <c r="P2462" s="6"/>
      <c r="Q2462" s="6"/>
      <c r="S2462" s="6"/>
      <c r="U2462" s="6"/>
      <c r="V2462" s="6"/>
      <c r="W2462" s="6"/>
      <c r="X2462" s="6"/>
      <c r="Y2462" s="6"/>
    </row>
    <row r="2463" spans="3:25" ht="13.2" customHeight="1" x14ac:dyDescent="0.3">
      <c r="C2463" s="6"/>
      <c r="D2463" s="6"/>
      <c r="E2463" s="6"/>
      <c r="F2463" s="6"/>
      <c r="H2463" s="11"/>
      <c r="I2463" s="9"/>
      <c r="J2463" s="10"/>
      <c r="K2463" s="10"/>
      <c r="N2463" s="6"/>
      <c r="O2463" s="6"/>
      <c r="P2463" s="6"/>
      <c r="Q2463" s="6"/>
      <c r="S2463" s="6"/>
      <c r="U2463" s="6"/>
      <c r="V2463" s="6"/>
      <c r="W2463" s="6"/>
      <c r="X2463" s="6"/>
      <c r="Y2463" s="6"/>
    </row>
    <row r="2464" spans="3:25" ht="13.2" customHeight="1" x14ac:dyDescent="0.3">
      <c r="C2464" s="6"/>
      <c r="D2464" s="6"/>
      <c r="E2464" s="6"/>
      <c r="F2464" s="6"/>
      <c r="H2464" s="11"/>
      <c r="I2464" s="9"/>
      <c r="J2464" s="10"/>
      <c r="K2464" s="10"/>
      <c r="N2464" s="6"/>
      <c r="O2464" s="6"/>
      <c r="P2464" s="6"/>
      <c r="Q2464" s="6"/>
      <c r="S2464" s="6"/>
      <c r="U2464" s="6"/>
      <c r="V2464" s="6"/>
      <c r="W2464" s="6"/>
      <c r="X2464" s="6"/>
      <c r="Y2464" s="6"/>
    </row>
    <row r="2465" spans="3:25" ht="13.2" customHeight="1" x14ac:dyDescent="0.3">
      <c r="C2465" s="6"/>
      <c r="D2465" s="6"/>
      <c r="E2465" s="6"/>
      <c r="F2465" s="6"/>
      <c r="H2465" s="11"/>
      <c r="I2465" s="9"/>
      <c r="J2465" s="10"/>
      <c r="K2465" s="10"/>
      <c r="N2465" s="6"/>
      <c r="O2465" s="6"/>
      <c r="P2465" s="6"/>
      <c r="Q2465" s="6"/>
      <c r="S2465" s="6"/>
      <c r="U2465" s="6"/>
      <c r="V2465" s="6"/>
      <c r="W2465" s="6"/>
      <c r="X2465" s="6"/>
      <c r="Y2465" s="6"/>
    </row>
    <row r="2466" spans="3:25" ht="13.2" customHeight="1" x14ac:dyDescent="0.3">
      <c r="C2466" s="6"/>
      <c r="D2466" s="6"/>
      <c r="E2466" s="6"/>
      <c r="F2466" s="6"/>
      <c r="H2466" s="11"/>
      <c r="I2466" s="9"/>
      <c r="J2466" s="10"/>
      <c r="K2466" s="10"/>
      <c r="N2466" s="6"/>
      <c r="O2466" s="6"/>
      <c r="P2466" s="6"/>
      <c r="Q2466" s="6"/>
      <c r="S2466" s="6"/>
      <c r="U2466" s="6"/>
      <c r="V2466" s="6"/>
      <c r="W2466" s="6"/>
      <c r="X2466" s="6"/>
      <c r="Y2466" s="6"/>
    </row>
    <row r="2467" spans="3:25" ht="13.2" customHeight="1" x14ac:dyDescent="0.3">
      <c r="C2467" s="6"/>
      <c r="D2467" s="6"/>
      <c r="E2467" s="6"/>
      <c r="F2467" s="6"/>
      <c r="H2467" s="11"/>
      <c r="I2467" s="9"/>
      <c r="J2467" s="10"/>
      <c r="K2467" s="10"/>
      <c r="N2467" s="6"/>
      <c r="O2467" s="6"/>
      <c r="P2467" s="6"/>
      <c r="Q2467" s="6"/>
      <c r="S2467" s="6"/>
      <c r="U2467" s="6"/>
      <c r="V2467" s="6"/>
      <c r="W2467" s="6"/>
      <c r="X2467" s="6"/>
      <c r="Y2467" s="6"/>
    </row>
    <row r="2468" spans="3:25" ht="13.2" customHeight="1" x14ac:dyDescent="0.3">
      <c r="C2468" s="6"/>
      <c r="D2468" s="6"/>
      <c r="E2468" s="6"/>
      <c r="F2468" s="6"/>
      <c r="H2468" s="11"/>
      <c r="I2468" s="9"/>
      <c r="J2468" s="10"/>
      <c r="K2468" s="10"/>
      <c r="N2468" s="6"/>
      <c r="O2468" s="6"/>
      <c r="P2468" s="6"/>
      <c r="Q2468" s="6"/>
      <c r="S2468" s="6"/>
      <c r="U2468" s="6"/>
      <c r="V2468" s="6"/>
      <c r="W2468" s="6"/>
      <c r="X2468" s="6"/>
      <c r="Y2468" s="6"/>
    </row>
    <row r="2469" spans="3:25" ht="13.2" customHeight="1" x14ac:dyDescent="0.3">
      <c r="C2469" s="6"/>
      <c r="D2469" s="6"/>
      <c r="E2469" s="6"/>
      <c r="F2469" s="6"/>
      <c r="H2469" s="11"/>
      <c r="I2469" s="9"/>
      <c r="J2469" s="10"/>
      <c r="K2469" s="10"/>
      <c r="N2469" s="6"/>
      <c r="O2469" s="6"/>
      <c r="P2469" s="6"/>
      <c r="Q2469" s="6"/>
      <c r="S2469" s="6"/>
      <c r="U2469" s="6"/>
      <c r="V2469" s="6"/>
      <c r="W2469" s="6"/>
      <c r="X2469" s="6"/>
      <c r="Y2469" s="6"/>
    </row>
    <row r="2470" spans="3:25" ht="13.2" customHeight="1" x14ac:dyDescent="0.3">
      <c r="C2470" s="6"/>
      <c r="D2470" s="6"/>
      <c r="E2470" s="6"/>
      <c r="F2470" s="6"/>
      <c r="H2470" s="11"/>
      <c r="I2470" s="9"/>
      <c r="J2470" s="10"/>
      <c r="K2470" s="10"/>
      <c r="N2470" s="6"/>
      <c r="O2470" s="6"/>
      <c r="P2470" s="6"/>
      <c r="Q2470" s="6"/>
      <c r="S2470" s="6"/>
      <c r="U2470" s="6"/>
      <c r="V2470" s="6"/>
      <c r="W2470" s="6"/>
      <c r="X2470" s="6"/>
      <c r="Y2470" s="6"/>
    </row>
    <row r="2471" spans="3:25" ht="13.2" customHeight="1" x14ac:dyDescent="0.3">
      <c r="C2471" s="6"/>
      <c r="D2471" s="6"/>
      <c r="E2471" s="6"/>
      <c r="F2471" s="6"/>
      <c r="H2471" s="11"/>
      <c r="I2471" s="9"/>
      <c r="J2471" s="10"/>
      <c r="K2471" s="10"/>
      <c r="N2471" s="6"/>
      <c r="O2471" s="6"/>
      <c r="P2471" s="6"/>
      <c r="Q2471" s="6"/>
      <c r="S2471" s="6"/>
      <c r="U2471" s="6"/>
      <c r="V2471" s="6"/>
      <c r="W2471" s="6"/>
      <c r="X2471" s="6"/>
      <c r="Y2471" s="6"/>
    </row>
    <row r="2472" spans="3:25" ht="13.2" customHeight="1" x14ac:dyDescent="0.3">
      <c r="C2472" s="6"/>
      <c r="D2472" s="6"/>
      <c r="E2472" s="6"/>
      <c r="F2472" s="6"/>
      <c r="H2472" s="11"/>
      <c r="I2472" s="9"/>
      <c r="J2472" s="10"/>
      <c r="K2472" s="10"/>
      <c r="N2472" s="6"/>
      <c r="O2472" s="6"/>
      <c r="P2472" s="6"/>
      <c r="Q2472" s="6"/>
      <c r="S2472" s="6"/>
      <c r="U2472" s="6"/>
      <c r="V2472" s="6"/>
      <c r="W2472" s="6"/>
      <c r="X2472" s="6"/>
      <c r="Y2472" s="6"/>
    </row>
    <row r="2473" spans="3:25" ht="13.2" customHeight="1" x14ac:dyDescent="0.3">
      <c r="C2473" s="6"/>
      <c r="D2473" s="6"/>
      <c r="E2473" s="6"/>
      <c r="F2473" s="6"/>
      <c r="H2473" s="11"/>
      <c r="I2473" s="9"/>
      <c r="J2473" s="10"/>
      <c r="K2473" s="10"/>
      <c r="N2473" s="6"/>
      <c r="O2473" s="6"/>
      <c r="P2473" s="6"/>
      <c r="Q2473" s="6"/>
      <c r="S2473" s="6"/>
      <c r="U2473" s="6"/>
      <c r="V2473" s="6"/>
      <c r="W2473" s="6"/>
      <c r="X2473" s="6"/>
      <c r="Y2473" s="6"/>
    </row>
    <row r="2474" spans="3:25" ht="13.2" customHeight="1" x14ac:dyDescent="0.3">
      <c r="C2474" s="6"/>
      <c r="D2474" s="6"/>
      <c r="E2474" s="6"/>
      <c r="F2474" s="6"/>
      <c r="H2474" s="11"/>
      <c r="I2474" s="9"/>
      <c r="J2474" s="10"/>
      <c r="K2474" s="10"/>
      <c r="N2474" s="6"/>
      <c r="O2474" s="6"/>
      <c r="P2474" s="6"/>
      <c r="Q2474" s="6"/>
      <c r="S2474" s="6"/>
      <c r="U2474" s="6"/>
      <c r="V2474" s="6"/>
      <c r="W2474" s="6"/>
      <c r="X2474" s="6"/>
      <c r="Y2474" s="6"/>
    </row>
    <row r="2475" spans="3:25" ht="13.2" customHeight="1" x14ac:dyDescent="0.3">
      <c r="C2475" s="6"/>
      <c r="D2475" s="6"/>
      <c r="E2475" s="6"/>
      <c r="F2475" s="6"/>
      <c r="H2475" s="11"/>
      <c r="I2475" s="9"/>
      <c r="J2475" s="10"/>
      <c r="K2475" s="10"/>
      <c r="N2475" s="6"/>
      <c r="O2475" s="6"/>
      <c r="P2475" s="6"/>
      <c r="Q2475" s="6"/>
      <c r="S2475" s="6"/>
      <c r="U2475" s="6"/>
      <c r="V2475" s="6"/>
      <c r="W2475" s="6"/>
      <c r="X2475" s="6"/>
      <c r="Y2475" s="6"/>
    </row>
    <row r="2476" spans="3:25" ht="13.2" customHeight="1" x14ac:dyDescent="0.3">
      <c r="C2476" s="6"/>
      <c r="D2476" s="6"/>
      <c r="E2476" s="6"/>
      <c r="F2476" s="6"/>
      <c r="H2476" s="11"/>
      <c r="I2476" s="9"/>
      <c r="J2476" s="10"/>
      <c r="K2476" s="10"/>
      <c r="N2476" s="6"/>
      <c r="O2476" s="6"/>
      <c r="P2476" s="6"/>
      <c r="Q2476" s="6"/>
      <c r="S2476" s="6"/>
      <c r="U2476" s="6"/>
      <c r="V2476" s="6"/>
      <c r="W2476" s="6"/>
      <c r="X2476" s="6"/>
      <c r="Y2476" s="6"/>
    </row>
    <row r="2477" spans="3:25" ht="13.2" customHeight="1" x14ac:dyDescent="0.3">
      <c r="C2477" s="6"/>
      <c r="D2477" s="6"/>
      <c r="E2477" s="6"/>
      <c r="F2477" s="6"/>
      <c r="H2477" s="11"/>
      <c r="I2477" s="9"/>
      <c r="J2477" s="10"/>
      <c r="K2477" s="10"/>
      <c r="N2477" s="6"/>
      <c r="O2477" s="6"/>
      <c r="P2477" s="6"/>
      <c r="Q2477" s="6"/>
      <c r="S2477" s="6"/>
      <c r="U2477" s="6"/>
      <c r="V2477" s="6"/>
      <c r="W2477" s="6"/>
      <c r="X2477" s="6"/>
      <c r="Y2477" s="6"/>
    </row>
    <row r="2478" spans="3:25" ht="13.2" customHeight="1" x14ac:dyDescent="0.3">
      <c r="C2478" s="6"/>
      <c r="D2478" s="6"/>
      <c r="E2478" s="6"/>
      <c r="F2478" s="6"/>
      <c r="H2478" s="11"/>
      <c r="I2478" s="9"/>
      <c r="J2478" s="10"/>
      <c r="K2478" s="10"/>
      <c r="N2478" s="6"/>
      <c r="O2478" s="6"/>
      <c r="P2478" s="6"/>
      <c r="Q2478" s="6"/>
      <c r="S2478" s="6"/>
      <c r="U2478" s="6"/>
      <c r="V2478" s="6"/>
      <c r="W2478" s="6"/>
      <c r="X2478" s="6"/>
      <c r="Y2478" s="6"/>
    </row>
    <row r="2479" spans="3:25" ht="13.2" customHeight="1" x14ac:dyDescent="0.3">
      <c r="C2479" s="6"/>
      <c r="D2479" s="6"/>
      <c r="E2479" s="6"/>
      <c r="F2479" s="6"/>
      <c r="H2479" s="11"/>
      <c r="I2479" s="9"/>
      <c r="J2479" s="10"/>
      <c r="K2479" s="10"/>
      <c r="N2479" s="6"/>
      <c r="O2479" s="6"/>
      <c r="P2479" s="6"/>
      <c r="Q2479" s="6"/>
      <c r="S2479" s="6"/>
      <c r="U2479" s="6"/>
      <c r="V2479" s="6"/>
      <c r="W2479" s="6"/>
      <c r="X2479" s="6"/>
      <c r="Y2479" s="6"/>
    </row>
    <row r="2480" spans="3:25" ht="13.2" customHeight="1" x14ac:dyDescent="0.3">
      <c r="C2480" s="6"/>
      <c r="D2480" s="6"/>
      <c r="E2480" s="6"/>
      <c r="F2480" s="6"/>
      <c r="H2480" s="11"/>
      <c r="I2480" s="9"/>
      <c r="J2480" s="10"/>
      <c r="K2480" s="10"/>
      <c r="N2480" s="6"/>
      <c r="O2480" s="6"/>
      <c r="P2480" s="6"/>
      <c r="Q2480" s="6"/>
      <c r="S2480" s="6"/>
      <c r="U2480" s="6"/>
      <c r="V2480" s="6"/>
      <c r="W2480" s="6"/>
      <c r="X2480" s="6"/>
      <c r="Y2480" s="6"/>
    </row>
    <row r="2481" spans="3:25" ht="13.2" customHeight="1" x14ac:dyDescent="0.3">
      <c r="C2481" s="6"/>
      <c r="D2481" s="6"/>
      <c r="E2481" s="6"/>
      <c r="F2481" s="6"/>
      <c r="H2481" s="11"/>
      <c r="I2481" s="9"/>
      <c r="J2481" s="10"/>
      <c r="K2481" s="10"/>
      <c r="N2481" s="6"/>
      <c r="O2481" s="6"/>
      <c r="P2481" s="6"/>
      <c r="Q2481" s="6"/>
      <c r="S2481" s="6"/>
      <c r="U2481" s="6"/>
      <c r="V2481" s="6"/>
      <c r="W2481" s="6"/>
      <c r="X2481" s="6"/>
      <c r="Y2481" s="6"/>
    </row>
    <row r="2482" spans="3:25" ht="13.2" customHeight="1" x14ac:dyDescent="0.3">
      <c r="C2482" s="6"/>
      <c r="D2482" s="6"/>
      <c r="E2482" s="6"/>
      <c r="F2482" s="6"/>
      <c r="H2482" s="11"/>
      <c r="I2482" s="9"/>
      <c r="J2482" s="10"/>
      <c r="K2482" s="10"/>
      <c r="N2482" s="6"/>
      <c r="O2482" s="6"/>
      <c r="P2482" s="6"/>
      <c r="Q2482" s="6"/>
      <c r="S2482" s="6"/>
      <c r="U2482" s="6"/>
      <c r="V2482" s="6"/>
      <c r="W2482" s="6"/>
      <c r="X2482" s="6"/>
      <c r="Y2482" s="6"/>
    </row>
    <row r="2483" spans="3:25" ht="13.2" customHeight="1" x14ac:dyDescent="0.3">
      <c r="C2483" s="6"/>
      <c r="D2483" s="6"/>
      <c r="E2483" s="6"/>
      <c r="F2483" s="6"/>
      <c r="H2483" s="11"/>
      <c r="I2483" s="9"/>
      <c r="J2483" s="10"/>
      <c r="K2483" s="10"/>
      <c r="N2483" s="6"/>
      <c r="O2483" s="6"/>
      <c r="P2483" s="6"/>
      <c r="Q2483" s="6"/>
      <c r="S2483" s="6"/>
      <c r="U2483" s="6"/>
      <c r="V2483" s="6"/>
      <c r="W2483" s="6"/>
      <c r="X2483" s="6"/>
      <c r="Y2483" s="6"/>
    </row>
    <row r="2484" spans="3:25" ht="13.2" customHeight="1" x14ac:dyDescent="0.3">
      <c r="C2484" s="6"/>
      <c r="D2484" s="6"/>
      <c r="E2484" s="6"/>
      <c r="F2484" s="6"/>
      <c r="H2484" s="11"/>
      <c r="I2484" s="9"/>
      <c r="J2484" s="10"/>
      <c r="K2484" s="10"/>
      <c r="N2484" s="6"/>
      <c r="O2484" s="6"/>
      <c r="P2484" s="6"/>
      <c r="Q2484" s="6"/>
      <c r="S2484" s="6"/>
      <c r="U2484" s="6"/>
      <c r="V2484" s="6"/>
      <c r="W2484" s="6"/>
      <c r="X2484" s="6"/>
      <c r="Y2484" s="6"/>
    </row>
    <row r="2485" spans="3:25" ht="13.2" customHeight="1" x14ac:dyDescent="0.3">
      <c r="C2485" s="6"/>
      <c r="D2485" s="6"/>
      <c r="E2485" s="6"/>
      <c r="F2485" s="6"/>
      <c r="H2485" s="11"/>
      <c r="I2485" s="9"/>
      <c r="J2485" s="10"/>
      <c r="K2485" s="10"/>
      <c r="N2485" s="6"/>
      <c r="O2485" s="6"/>
      <c r="P2485" s="6"/>
      <c r="Q2485" s="6"/>
      <c r="S2485" s="6"/>
      <c r="U2485" s="6"/>
      <c r="V2485" s="6"/>
      <c r="W2485" s="6"/>
      <c r="X2485" s="6"/>
      <c r="Y2485" s="6"/>
    </row>
    <row r="2486" spans="3:25" ht="13.2" customHeight="1" x14ac:dyDescent="0.3">
      <c r="C2486" s="6"/>
      <c r="D2486" s="6"/>
      <c r="E2486" s="6"/>
      <c r="F2486" s="6"/>
      <c r="H2486" s="11"/>
      <c r="I2486" s="9"/>
      <c r="J2486" s="10"/>
      <c r="K2486" s="10"/>
      <c r="N2486" s="6"/>
      <c r="O2486" s="6"/>
      <c r="P2486" s="6"/>
      <c r="Q2486" s="6"/>
      <c r="S2486" s="6"/>
      <c r="U2486" s="6"/>
      <c r="V2486" s="6"/>
      <c r="W2486" s="6"/>
      <c r="X2486" s="6"/>
      <c r="Y2486" s="6"/>
    </row>
    <row r="2487" spans="3:25" ht="13.2" customHeight="1" x14ac:dyDescent="0.3">
      <c r="C2487" s="6"/>
      <c r="D2487" s="6"/>
      <c r="E2487" s="6"/>
      <c r="F2487" s="6"/>
      <c r="H2487" s="11"/>
      <c r="I2487" s="9"/>
      <c r="J2487" s="10"/>
      <c r="K2487" s="10"/>
      <c r="N2487" s="6"/>
      <c r="O2487" s="6"/>
      <c r="P2487" s="6"/>
      <c r="Q2487" s="6"/>
      <c r="S2487" s="6"/>
      <c r="U2487" s="6"/>
      <c r="V2487" s="6"/>
      <c r="W2487" s="6"/>
      <c r="X2487" s="6"/>
      <c r="Y2487" s="6"/>
    </row>
    <row r="2488" spans="3:25" ht="13.2" customHeight="1" x14ac:dyDescent="0.3">
      <c r="C2488" s="6"/>
      <c r="D2488" s="6"/>
      <c r="E2488" s="6"/>
      <c r="F2488" s="6"/>
      <c r="H2488" s="11"/>
      <c r="I2488" s="9"/>
      <c r="J2488" s="10"/>
      <c r="K2488" s="10"/>
      <c r="N2488" s="6"/>
      <c r="O2488" s="6"/>
      <c r="P2488" s="6"/>
      <c r="Q2488" s="6"/>
      <c r="S2488" s="6"/>
      <c r="U2488" s="6"/>
      <c r="V2488" s="6"/>
      <c r="W2488" s="6"/>
      <c r="X2488" s="6"/>
      <c r="Y2488" s="6"/>
    </row>
    <row r="2489" spans="3:25" ht="13.2" customHeight="1" x14ac:dyDescent="0.3">
      <c r="C2489" s="6"/>
      <c r="D2489" s="6"/>
      <c r="E2489" s="6"/>
      <c r="F2489" s="6"/>
      <c r="H2489" s="11"/>
      <c r="I2489" s="9"/>
      <c r="J2489" s="10"/>
      <c r="K2489" s="10"/>
      <c r="N2489" s="6"/>
      <c r="O2489" s="6"/>
      <c r="P2489" s="6"/>
      <c r="Q2489" s="6"/>
      <c r="S2489" s="6"/>
      <c r="U2489" s="6"/>
      <c r="V2489" s="6"/>
      <c r="W2489" s="6"/>
      <c r="X2489" s="6"/>
      <c r="Y2489" s="6"/>
    </row>
    <row r="2490" spans="3:25" ht="13.2" customHeight="1" x14ac:dyDescent="0.3">
      <c r="C2490" s="6"/>
      <c r="D2490" s="6"/>
      <c r="E2490" s="6"/>
      <c r="F2490" s="6"/>
      <c r="H2490" s="11"/>
      <c r="I2490" s="9"/>
      <c r="J2490" s="10"/>
      <c r="K2490" s="10"/>
      <c r="N2490" s="6"/>
      <c r="O2490" s="6"/>
      <c r="P2490" s="6"/>
      <c r="Q2490" s="6"/>
      <c r="S2490" s="6"/>
      <c r="U2490" s="6"/>
      <c r="V2490" s="6"/>
      <c r="W2490" s="6"/>
      <c r="X2490" s="6"/>
      <c r="Y2490" s="6"/>
    </row>
    <row r="2491" spans="3:25" ht="13.2" customHeight="1" x14ac:dyDescent="0.3">
      <c r="C2491" s="6"/>
      <c r="D2491" s="6"/>
      <c r="E2491" s="6"/>
      <c r="F2491" s="6"/>
      <c r="H2491" s="11"/>
      <c r="I2491" s="9"/>
      <c r="J2491" s="10"/>
      <c r="K2491" s="10"/>
      <c r="N2491" s="6"/>
      <c r="O2491" s="6"/>
      <c r="P2491" s="6"/>
      <c r="Q2491" s="6"/>
      <c r="S2491" s="6"/>
      <c r="U2491" s="6"/>
      <c r="V2491" s="6"/>
      <c r="W2491" s="6"/>
      <c r="X2491" s="6"/>
      <c r="Y2491" s="6"/>
    </row>
    <row r="2492" spans="3:25" ht="13.2" customHeight="1" x14ac:dyDescent="0.3">
      <c r="C2492" s="6"/>
      <c r="D2492" s="6"/>
      <c r="E2492" s="6"/>
      <c r="F2492" s="6"/>
      <c r="H2492" s="11"/>
      <c r="I2492" s="9"/>
      <c r="J2492" s="10"/>
      <c r="K2492" s="10"/>
      <c r="N2492" s="6"/>
      <c r="O2492" s="6"/>
      <c r="P2492" s="6"/>
      <c r="Q2492" s="6"/>
      <c r="S2492" s="6"/>
      <c r="U2492" s="6"/>
      <c r="V2492" s="6"/>
      <c r="W2492" s="6"/>
      <c r="X2492" s="6"/>
      <c r="Y2492" s="6"/>
    </row>
    <row r="2493" spans="3:25" ht="13.2" customHeight="1" x14ac:dyDescent="0.3">
      <c r="C2493" s="6"/>
      <c r="D2493" s="6"/>
      <c r="E2493" s="6"/>
      <c r="F2493" s="6"/>
      <c r="H2493" s="11"/>
      <c r="I2493" s="9"/>
      <c r="J2493" s="10"/>
      <c r="K2493" s="10"/>
      <c r="N2493" s="6"/>
      <c r="O2493" s="6"/>
      <c r="P2493" s="6"/>
      <c r="Q2493" s="6"/>
      <c r="S2493" s="6"/>
      <c r="U2493" s="6"/>
      <c r="V2493" s="6"/>
      <c r="W2493" s="6"/>
      <c r="X2493" s="6"/>
      <c r="Y2493" s="6"/>
    </row>
    <row r="2494" spans="3:25" ht="13.2" customHeight="1" x14ac:dyDescent="0.3">
      <c r="C2494" s="6"/>
      <c r="D2494" s="6"/>
      <c r="E2494" s="6"/>
      <c r="F2494" s="6"/>
      <c r="H2494" s="11"/>
      <c r="I2494" s="9"/>
      <c r="J2494" s="10"/>
      <c r="K2494" s="10"/>
      <c r="N2494" s="6"/>
      <c r="O2494" s="6"/>
      <c r="P2494" s="6"/>
      <c r="Q2494" s="6"/>
      <c r="S2494" s="6"/>
      <c r="U2494" s="6"/>
      <c r="V2494" s="6"/>
      <c r="W2494" s="6"/>
      <c r="X2494" s="6"/>
      <c r="Y2494" s="6"/>
    </row>
    <row r="2495" spans="3:25" ht="13.2" customHeight="1" x14ac:dyDescent="0.3">
      <c r="C2495" s="6"/>
      <c r="D2495" s="6"/>
      <c r="E2495" s="6"/>
      <c r="F2495" s="6"/>
      <c r="H2495" s="11"/>
      <c r="I2495" s="9"/>
      <c r="J2495" s="10"/>
      <c r="K2495" s="10"/>
      <c r="N2495" s="6"/>
      <c r="O2495" s="6"/>
      <c r="P2495" s="6"/>
      <c r="Q2495" s="6"/>
      <c r="S2495" s="6"/>
      <c r="U2495" s="6"/>
      <c r="V2495" s="6"/>
      <c r="W2495" s="6"/>
      <c r="X2495" s="6"/>
      <c r="Y2495" s="6"/>
    </row>
    <row r="2496" spans="3:25" ht="13.2" customHeight="1" x14ac:dyDescent="0.3">
      <c r="C2496" s="6"/>
      <c r="D2496" s="6"/>
      <c r="E2496" s="6"/>
      <c r="F2496" s="6"/>
      <c r="H2496" s="11"/>
      <c r="I2496" s="9"/>
      <c r="J2496" s="10"/>
      <c r="K2496" s="10"/>
      <c r="N2496" s="6"/>
      <c r="O2496" s="6"/>
      <c r="P2496" s="6"/>
      <c r="Q2496" s="6"/>
      <c r="S2496" s="6"/>
      <c r="U2496" s="6"/>
      <c r="V2496" s="6"/>
      <c r="W2496" s="6"/>
      <c r="X2496" s="6"/>
      <c r="Y2496" s="6"/>
    </row>
    <row r="2497" spans="3:25" ht="13.2" customHeight="1" x14ac:dyDescent="0.3">
      <c r="C2497" s="6"/>
      <c r="D2497" s="6"/>
      <c r="E2497" s="6"/>
      <c r="F2497" s="6"/>
      <c r="H2497" s="11"/>
      <c r="I2497" s="9"/>
      <c r="J2497" s="10"/>
      <c r="K2497" s="10"/>
      <c r="N2497" s="6"/>
      <c r="O2497" s="6"/>
      <c r="P2497" s="6"/>
      <c r="Q2497" s="6"/>
      <c r="S2497" s="6"/>
      <c r="U2497" s="6"/>
      <c r="V2497" s="6"/>
      <c r="W2497" s="6"/>
      <c r="X2497" s="6"/>
      <c r="Y2497" s="6"/>
    </row>
    <row r="2498" spans="3:25" ht="13.2" customHeight="1" x14ac:dyDescent="0.3">
      <c r="C2498" s="6"/>
      <c r="D2498" s="6"/>
      <c r="E2498" s="6"/>
      <c r="F2498" s="6"/>
      <c r="H2498" s="11"/>
      <c r="I2498" s="9"/>
      <c r="J2498" s="10"/>
      <c r="K2498" s="10"/>
      <c r="N2498" s="6"/>
      <c r="O2498" s="6"/>
      <c r="P2498" s="6"/>
      <c r="Q2498" s="6"/>
      <c r="S2498" s="6"/>
      <c r="U2498" s="6"/>
      <c r="V2498" s="6"/>
      <c r="W2498" s="6"/>
      <c r="X2498" s="6"/>
      <c r="Y2498" s="6"/>
    </row>
    <row r="2499" spans="3:25" ht="13.2" customHeight="1" x14ac:dyDescent="0.3">
      <c r="C2499" s="6"/>
      <c r="D2499" s="6"/>
      <c r="E2499" s="6"/>
      <c r="F2499" s="6"/>
      <c r="H2499" s="11"/>
      <c r="I2499" s="9"/>
      <c r="J2499" s="10"/>
      <c r="K2499" s="10"/>
      <c r="N2499" s="6"/>
      <c r="O2499" s="6"/>
      <c r="P2499" s="6"/>
      <c r="Q2499" s="6"/>
      <c r="S2499" s="6"/>
      <c r="U2499" s="6"/>
      <c r="V2499" s="6"/>
      <c r="W2499" s="6"/>
      <c r="X2499" s="6"/>
      <c r="Y2499" s="6"/>
    </row>
    <row r="2500" spans="3:25" ht="13.2" customHeight="1" x14ac:dyDescent="0.3">
      <c r="C2500" s="6"/>
      <c r="D2500" s="6"/>
      <c r="E2500" s="6"/>
      <c r="F2500" s="6"/>
      <c r="H2500" s="11"/>
      <c r="I2500" s="9"/>
      <c r="J2500" s="10"/>
      <c r="K2500" s="10"/>
      <c r="N2500" s="6"/>
      <c r="O2500" s="6"/>
      <c r="P2500" s="6"/>
      <c r="Q2500" s="6"/>
      <c r="S2500" s="6"/>
      <c r="U2500" s="6"/>
      <c r="V2500" s="6"/>
      <c r="W2500" s="6"/>
      <c r="X2500" s="6"/>
      <c r="Y2500" s="6"/>
    </row>
    <row r="2501" spans="3:25" ht="13.2" customHeight="1" x14ac:dyDescent="0.3">
      <c r="C2501" s="6"/>
      <c r="D2501" s="6"/>
      <c r="E2501" s="6"/>
      <c r="F2501" s="6"/>
      <c r="H2501" s="11"/>
      <c r="I2501" s="9"/>
      <c r="J2501" s="10"/>
      <c r="K2501" s="10"/>
      <c r="N2501" s="6"/>
      <c r="O2501" s="6"/>
      <c r="P2501" s="6"/>
      <c r="Q2501" s="6"/>
      <c r="S2501" s="6"/>
      <c r="U2501" s="6"/>
      <c r="V2501" s="6"/>
      <c r="W2501" s="6"/>
      <c r="X2501" s="6"/>
      <c r="Y2501" s="6"/>
    </row>
    <row r="2502" spans="3:25" ht="13.2" customHeight="1" x14ac:dyDescent="0.3">
      <c r="C2502" s="6"/>
      <c r="D2502" s="6"/>
      <c r="E2502" s="6"/>
      <c r="F2502" s="6"/>
      <c r="H2502" s="11"/>
      <c r="I2502" s="9"/>
      <c r="J2502" s="10"/>
      <c r="K2502" s="10"/>
      <c r="N2502" s="6"/>
      <c r="O2502" s="6"/>
      <c r="P2502" s="6"/>
      <c r="Q2502" s="6"/>
      <c r="S2502" s="6"/>
      <c r="U2502" s="6"/>
      <c r="V2502" s="6"/>
      <c r="W2502" s="6"/>
      <c r="X2502" s="6"/>
      <c r="Y2502" s="6"/>
    </row>
    <row r="2503" spans="3:25" ht="13.2" customHeight="1" x14ac:dyDescent="0.3">
      <c r="C2503" s="6"/>
      <c r="D2503" s="6"/>
      <c r="E2503" s="6"/>
      <c r="F2503" s="6"/>
      <c r="H2503" s="11"/>
      <c r="I2503" s="9"/>
      <c r="J2503" s="10"/>
      <c r="K2503" s="10"/>
      <c r="N2503" s="6"/>
      <c r="O2503" s="6"/>
      <c r="P2503" s="6"/>
      <c r="Q2503" s="6"/>
      <c r="S2503" s="6"/>
      <c r="U2503" s="6"/>
      <c r="V2503" s="6"/>
      <c r="W2503" s="6"/>
      <c r="X2503" s="6"/>
      <c r="Y2503" s="6"/>
    </row>
    <row r="2504" spans="3:25" ht="13.2" customHeight="1" x14ac:dyDescent="0.3">
      <c r="C2504" s="6"/>
      <c r="D2504" s="6"/>
      <c r="E2504" s="6"/>
      <c r="F2504" s="6"/>
      <c r="H2504" s="11"/>
      <c r="I2504" s="9"/>
      <c r="J2504" s="10"/>
      <c r="K2504" s="10"/>
      <c r="N2504" s="6"/>
      <c r="O2504" s="6"/>
      <c r="P2504" s="6"/>
      <c r="Q2504" s="6"/>
      <c r="S2504" s="6"/>
      <c r="U2504" s="6"/>
      <c r="V2504" s="6"/>
      <c r="W2504" s="6"/>
      <c r="X2504" s="6"/>
      <c r="Y2504" s="6"/>
    </row>
    <row r="2505" spans="3:25" ht="13.2" customHeight="1" x14ac:dyDescent="0.3">
      <c r="C2505" s="6"/>
      <c r="D2505" s="6"/>
      <c r="E2505" s="6"/>
      <c r="F2505" s="6"/>
      <c r="H2505" s="11"/>
      <c r="I2505" s="9"/>
      <c r="J2505" s="10"/>
      <c r="K2505" s="10"/>
      <c r="N2505" s="6"/>
      <c r="O2505" s="6"/>
      <c r="P2505" s="6"/>
      <c r="Q2505" s="6"/>
      <c r="S2505" s="6"/>
      <c r="U2505" s="6"/>
      <c r="V2505" s="6"/>
      <c r="W2505" s="6"/>
      <c r="X2505" s="6"/>
      <c r="Y2505" s="6"/>
    </row>
    <row r="2506" spans="3:25" ht="13.2" customHeight="1" x14ac:dyDescent="0.3">
      <c r="C2506" s="6"/>
      <c r="D2506" s="6"/>
      <c r="E2506" s="6"/>
      <c r="F2506" s="6"/>
      <c r="H2506" s="11"/>
      <c r="I2506" s="9"/>
      <c r="J2506" s="10"/>
      <c r="K2506" s="10"/>
      <c r="N2506" s="6"/>
      <c r="O2506" s="6"/>
      <c r="P2506" s="6"/>
      <c r="Q2506" s="6"/>
      <c r="S2506" s="6"/>
      <c r="U2506" s="6"/>
      <c r="V2506" s="6"/>
      <c r="W2506" s="6"/>
      <c r="X2506" s="6"/>
      <c r="Y2506" s="6"/>
    </row>
    <row r="2507" spans="3:25" ht="13.2" customHeight="1" x14ac:dyDescent="0.3">
      <c r="C2507" s="6"/>
      <c r="D2507" s="6"/>
      <c r="E2507" s="6"/>
      <c r="F2507" s="6"/>
      <c r="H2507" s="11"/>
      <c r="I2507" s="9"/>
      <c r="J2507" s="10"/>
      <c r="K2507" s="10"/>
      <c r="N2507" s="6"/>
      <c r="O2507" s="6"/>
      <c r="P2507" s="6"/>
      <c r="Q2507" s="6"/>
      <c r="S2507" s="6"/>
      <c r="U2507" s="6"/>
      <c r="V2507" s="6"/>
      <c r="W2507" s="6"/>
      <c r="X2507" s="6"/>
      <c r="Y2507" s="6"/>
    </row>
    <row r="2508" spans="3:25" ht="13.2" customHeight="1" x14ac:dyDescent="0.3">
      <c r="C2508" s="6"/>
      <c r="D2508" s="6"/>
      <c r="E2508" s="6"/>
      <c r="F2508" s="6"/>
      <c r="H2508" s="11"/>
      <c r="I2508" s="9"/>
      <c r="J2508" s="10"/>
      <c r="K2508" s="10"/>
      <c r="N2508" s="6"/>
      <c r="O2508" s="6"/>
      <c r="P2508" s="6"/>
      <c r="Q2508" s="6"/>
      <c r="S2508" s="6"/>
      <c r="U2508" s="6"/>
      <c r="V2508" s="6"/>
      <c r="W2508" s="6"/>
      <c r="X2508" s="6"/>
      <c r="Y2508" s="6"/>
    </row>
    <row r="2509" spans="3:25" ht="13.2" customHeight="1" x14ac:dyDescent="0.3">
      <c r="C2509" s="6"/>
      <c r="D2509" s="6"/>
      <c r="E2509" s="6"/>
      <c r="F2509" s="6"/>
      <c r="H2509" s="11"/>
      <c r="I2509" s="9"/>
      <c r="J2509" s="10"/>
      <c r="K2509" s="10"/>
      <c r="N2509" s="6"/>
      <c r="O2509" s="6"/>
      <c r="P2509" s="6"/>
      <c r="Q2509" s="6"/>
      <c r="S2509" s="6"/>
      <c r="U2509" s="6"/>
      <c r="V2509" s="6"/>
      <c r="W2509" s="6"/>
      <c r="X2509" s="6"/>
      <c r="Y2509" s="6"/>
    </row>
    <row r="2510" spans="3:25" ht="13.2" customHeight="1" x14ac:dyDescent="0.3">
      <c r="C2510" s="6"/>
      <c r="D2510" s="6"/>
      <c r="E2510" s="6"/>
      <c r="F2510" s="6"/>
      <c r="H2510" s="11"/>
      <c r="I2510" s="9"/>
      <c r="J2510" s="10"/>
      <c r="K2510" s="10"/>
      <c r="N2510" s="6"/>
      <c r="O2510" s="6"/>
      <c r="P2510" s="6"/>
      <c r="Q2510" s="6"/>
      <c r="S2510" s="6"/>
      <c r="U2510" s="6"/>
      <c r="V2510" s="6"/>
      <c r="W2510" s="6"/>
      <c r="X2510" s="6"/>
      <c r="Y2510" s="6"/>
    </row>
    <row r="2511" spans="3:25" ht="13.2" customHeight="1" x14ac:dyDescent="0.3">
      <c r="C2511" s="6"/>
      <c r="D2511" s="6"/>
      <c r="E2511" s="6"/>
      <c r="F2511" s="6"/>
      <c r="H2511" s="11"/>
      <c r="I2511" s="9"/>
      <c r="J2511" s="10"/>
      <c r="K2511" s="10"/>
      <c r="N2511" s="6"/>
      <c r="O2511" s="6"/>
      <c r="P2511" s="6"/>
      <c r="Q2511" s="6"/>
      <c r="S2511" s="6"/>
      <c r="U2511" s="6"/>
      <c r="V2511" s="6"/>
      <c r="W2511" s="6"/>
      <c r="X2511" s="6"/>
      <c r="Y2511" s="6"/>
    </row>
    <row r="2512" spans="3:25" ht="13.2" customHeight="1" x14ac:dyDescent="0.3">
      <c r="C2512" s="6"/>
      <c r="D2512" s="6"/>
      <c r="E2512" s="6"/>
      <c r="F2512" s="6"/>
      <c r="H2512" s="11"/>
      <c r="I2512" s="9"/>
      <c r="J2512" s="10"/>
      <c r="K2512" s="10"/>
      <c r="N2512" s="6"/>
      <c r="O2512" s="6"/>
      <c r="P2512" s="6"/>
      <c r="Q2512" s="6"/>
      <c r="S2512" s="6"/>
      <c r="U2512" s="6"/>
      <c r="V2512" s="6"/>
      <c r="W2512" s="6"/>
      <c r="X2512" s="6"/>
      <c r="Y2512" s="6"/>
    </row>
    <row r="2513" spans="3:25" ht="13.2" customHeight="1" x14ac:dyDescent="0.3">
      <c r="C2513" s="6"/>
      <c r="D2513" s="6"/>
      <c r="E2513" s="6"/>
      <c r="F2513" s="6"/>
      <c r="H2513" s="11"/>
      <c r="I2513" s="9"/>
      <c r="J2513" s="10"/>
      <c r="K2513" s="10"/>
      <c r="N2513" s="6"/>
      <c r="O2513" s="6"/>
      <c r="P2513" s="6"/>
      <c r="Q2513" s="6"/>
      <c r="S2513" s="6"/>
      <c r="U2513" s="6"/>
      <c r="V2513" s="6"/>
      <c r="W2513" s="6"/>
      <c r="X2513" s="6"/>
      <c r="Y2513" s="6"/>
    </row>
    <row r="2514" spans="3:25" ht="13.2" customHeight="1" x14ac:dyDescent="0.3">
      <c r="C2514" s="6"/>
      <c r="D2514" s="6"/>
      <c r="E2514" s="6"/>
      <c r="F2514" s="6"/>
      <c r="H2514" s="11"/>
      <c r="I2514" s="9"/>
      <c r="J2514" s="10"/>
      <c r="K2514" s="10"/>
      <c r="N2514" s="6"/>
      <c r="O2514" s="6"/>
      <c r="P2514" s="6"/>
      <c r="Q2514" s="6"/>
      <c r="S2514" s="6"/>
      <c r="U2514" s="6"/>
      <c r="V2514" s="6"/>
      <c r="W2514" s="6"/>
      <c r="X2514" s="6"/>
      <c r="Y2514" s="6"/>
    </row>
    <row r="2515" spans="3:25" ht="13.2" customHeight="1" x14ac:dyDescent="0.3">
      <c r="C2515" s="6"/>
      <c r="D2515" s="6"/>
      <c r="E2515" s="6"/>
      <c r="F2515" s="6"/>
      <c r="H2515" s="11"/>
      <c r="I2515" s="9"/>
      <c r="J2515" s="10"/>
      <c r="K2515" s="10"/>
      <c r="N2515" s="6"/>
      <c r="O2515" s="6"/>
      <c r="P2515" s="6"/>
      <c r="Q2515" s="6"/>
      <c r="S2515" s="6"/>
      <c r="U2515" s="6"/>
      <c r="V2515" s="6"/>
      <c r="W2515" s="6"/>
      <c r="X2515" s="6"/>
      <c r="Y2515" s="6"/>
    </row>
    <row r="2516" spans="3:25" ht="13.2" customHeight="1" x14ac:dyDescent="0.3">
      <c r="C2516" s="6"/>
      <c r="D2516" s="6"/>
      <c r="E2516" s="6"/>
      <c r="F2516" s="6"/>
      <c r="H2516" s="11"/>
      <c r="I2516" s="9"/>
      <c r="J2516" s="10"/>
      <c r="K2516" s="10"/>
      <c r="N2516" s="6"/>
      <c r="O2516" s="6"/>
      <c r="P2516" s="6"/>
      <c r="Q2516" s="6"/>
      <c r="S2516" s="6"/>
      <c r="U2516" s="6"/>
      <c r="V2516" s="6"/>
      <c r="W2516" s="6"/>
      <c r="X2516" s="6"/>
      <c r="Y2516" s="6"/>
    </row>
    <row r="2517" spans="3:25" ht="13.2" customHeight="1" x14ac:dyDescent="0.3">
      <c r="C2517" s="6"/>
      <c r="D2517" s="6"/>
      <c r="E2517" s="6"/>
      <c r="F2517" s="6"/>
      <c r="H2517" s="11"/>
      <c r="I2517" s="9"/>
      <c r="J2517" s="10"/>
      <c r="K2517" s="10"/>
      <c r="N2517" s="6"/>
      <c r="O2517" s="6"/>
      <c r="P2517" s="6"/>
      <c r="Q2517" s="6"/>
      <c r="S2517" s="6"/>
      <c r="U2517" s="6"/>
      <c r="V2517" s="6"/>
      <c r="W2517" s="6"/>
      <c r="X2517" s="6"/>
      <c r="Y2517" s="6"/>
    </row>
    <row r="2518" spans="3:25" ht="13.2" customHeight="1" x14ac:dyDescent="0.3">
      <c r="C2518" s="6"/>
      <c r="D2518" s="6"/>
      <c r="E2518" s="6"/>
      <c r="F2518" s="6"/>
      <c r="H2518" s="11"/>
      <c r="I2518" s="9"/>
      <c r="J2518" s="10"/>
      <c r="K2518" s="10"/>
      <c r="N2518" s="6"/>
      <c r="O2518" s="6"/>
      <c r="P2518" s="6"/>
      <c r="Q2518" s="6"/>
      <c r="S2518" s="6"/>
      <c r="U2518" s="6"/>
      <c r="V2518" s="6"/>
      <c r="W2518" s="6"/>
      <c r="X2518" s="6"/>
      <c r="Y2518" s="6"/>
    </row>
    <row r="2519" spans="3:25" ht="13.2" customHeight="1" x14ac:dyDescent="0.3">
      <c r="C2519" s="6"/>
      <c r="D2519" s="6"/>
      <c r="E2519" s="6"/>
      <c r="F2519" s="6"/>
      <c r="H2519" s="11"/>
      <c r="I2519" s="9"/>
      <c r="J2519" s="10"/>
      <c r="K2519" s="10"/>
      <c r="N2519" s="6"/>
      <c r="O2519" s="6"/>
      <c r="P2519" s="6"/>
      <c r="Q2519" s="6"/>
      <c r="S2519" s="6"/>
      <c r="U2519" s="6"/>
      <c r="V2519" s="6"/>
      <c r="W2519" s="6"/>
      <c r="X2519" s="6"/>
      <c r="Y2519" s="6"/>
    </row>
    <row r="2520" spans="3:25" ht="13.2" customHeight="1" x14ac:dyDescent="0.3">
      <c r="C2520" s="6"/>
      <c r="D2520" s="6"/>
      <c r="E2520" s="6"/>
      <c r="F2520" s="6"/>
      <c r="H2520" s="11"/>
      <c r="I2520" s="9"/>
      <c r="J2520" s="10"/>
      <c r="K2520" s="10"/>
      <c r="N2520" s="6"/>
      <c r="O2520" s="6"/>
      <c r="P2520" s="6"/>
      <c r="Q2520" s="6"/>
      <c r="S2520" s="6"/>
      <c r="U2520" s="6"/>
      <c r="V2520" s="6"/>
      <c r="W2520" s="6"/>
      <c r="X2520" s="6"/>
      <c r="Y2520" s="6"/>
    </row>
    <row r="2521" spans="3:25" ht="13.2" customHeight="1" x14ac:dyDescent="0.3">
      <c r="C2521" s="6"/>
      <c r="D2521" s="6"/>
      <c r="E2521" s="6"/>
      <c r="F2521" s="6"/>
      <c r="H2521" s="11"/>
      <c r="I2521" s="9"/>
      <c r="J2521" s="10"/>
      <c r="K2521" s="10"/>
      <c r="N2521" s="6"/>
      <c r="O2521" s="6"/>
      <c r="P2521" s="6"/>
      <c r="Q2521" s="6"/>
      <c r="S2521" s="6"/>
      <c r="U2521" s="6"/>
      <c r="V2521" s="6"/>
      <c r="W2521" s="6"/>
      <c r="X2521" s="6"/>
      <c r="Y2521" s="6"/>
    </row>
    <row r="2522" spans="3:25" ht="13.2" customHeight="1" x14ac:dyDescent="0.3">
      <c r="C2522" s="6"/>
      <c r="D2522" s="6"/>
      <c r="E2522" s="6"/>
      <c r="F2522" s="6"/>
      <c r="H2522" s="11"/>
      <c r="I2522" s="9"/>
      <c r="J2522" s="10"/>
      <c r="K2522" s="10"/>
      <c r="N2522" s="6"/>
      <c r="O2522" s="6"/>
      <c r="P2522" s="6"/>
      <c r="Q2522" s="6"/>
      <c r="S2522" s="6"/>
      <c r="U2522" s="6"/>
      <c r="V2522" s="6"/>
      <c r="W2522" s="6"/>
      <c r="X2522" s="6"/>
      <c r="Y2522" s="6"/>
    </row>
    <row r="2523" spans="3:25" ht="13.2" customHeight="1" x14ac:dyDescent="0.3">
      <c r="C2523" s="6"/>
      <c r="D2523" s="6"/>
      <c r="E2523" s="6"/>
      <c r="F2523" s="6"/>
      <c r="H2523" s="11"/>
      <c r="I2523" s="9"/>
      <c r="J2523" s="10"/>
      <c r="K2523" s="10"/>
      <c r="N2523" s="6"/>
      <c r="O2523" s="6"/>
      <c r="P2523" s="6"/>
      <c r="Q2523" s="6"/>
      <c r="S2523" s="6"/>
      <c r="U2523" s="6"/>
      <c r="V2523" s="6"/>
      <c r="W2523" s="6"/>
      <c r="X2523" s="6"/>
      <c r="Y2523" s="6"/>
    </row>
    <row r="2524" spans="3:25" ht="13.2" customHeight="1" x14ac:dyDescent="0.3">
      <c r="C2524" s="6"/>
      <c r="D2524" s="6"/>
      <c r="E2524" s="6"/>
      <c r="F2524" s="6"/>
      <c r="H2524" s="11"/>
      <c r="I2524" s="9"/>
      <c r="J2524" s="10"/>
      <c r="K2524" s="10"/>
      <c r="N2524" s="6"/>
      <c r="O2524" s="6"/>
      <c r="P2524" s="6"/>
      <c r="Q2524" s="6"/>
      <c r="S2524" s="6"/>
      <c r="U2524" s="6"/>
      <c r="V2524" s="6"/>
      <c r="W2524" s="6"/>
      <c r="X2524" s="6"/>
      <c r="Y2524" s="6"/>
    </row>
    <row r="2525" spans="3:25" ht="13.2" customHeight="1" x14ac:dyDescent="0.3">
      <c r="C2525" s="6"/>
      <c r="D2525" s="6"/>
      <c r="E2525" s="6"/>
      <c r="F2525" s="6"/>
      <c r="H2525" s="11"/>
      <c r="I2525" s="9"/>
      <c r="J2525" s="10"/>
      <c r="K2525" s="10"/>
      <c r="N2525" s="6"/>
      <c r="O2525" s="6"/>
      <c r="P2525" s="6"/>
      <c r="Q2525" s="6"/>
      <c r="S2525" s="6"/>
      <c r="U2525" s="6"/>
      <c r="V2525" s="6"/>
      <c r="W2525" s="6"/>
      <c r="X2525" s="6"/>
      <c r="Y2525" s="6"/>
    </row>
    <row r="2526" spans="3:25" ht="13.2" customHeight="1" x14ac:dyDescent="0.3">
      <c r="C2526" s="6"/>
      <c r="D2526" s="6"/>
      <c r="E2526" s="6"/>
      <c r="F2526" s="6"/>
      <c r="H2526" s="11"/>
      <c r="I2526" s="9"/>
      <c r="J2526" s="10"/>
      <c r="K2526" s="10"/>
      <c r="N2526" s="6"/>
      <c r="O2526" s="6"/>
      <c r="P2526" s="6"/>
      <c r="Q2526" s="6"/>
      <c r="S2526" s="6"/>
      <c r="U2526" s="6"/>
      <c r="V2526" s="6"/>
      <c r="W2526" s="6"/>
      <c r="X2526" s="6"/>
      <c r="Y2526" s="6"/>
    </row>
    <row r="2527" spans="3:25" ht="13.2" customHeight="1" x14ac:dyDescent="0.3">
      <c r="C2527" s="6"/>
      <c r="D2527" s="6"/>
      <c r="E2527" s="6"/>
      <c r="F2527" s="6"/>
      <c r="H2527" s="11"/>
      <c r="I2527" s="9"/>
      <c r="J2527" s="10"/>
      <c r="K2527" s="10"/>
      <c r="N2527" s="6"/>
      <c r="O2527" s="6"/>
      <c r="P2527" s="6"/>
      <c r="Q2527" s="6"/>
      <c r="S2527" s="6"/>
      <c r="U2527" s="6"/>
      <c r="V2527" s="6"/>
      <c r="W2527" s="6"/>
      <c r="X2527" s="6"/>
      <c r="Y2527" s="6"/>
    </row>
    <row r="2528" spans="3:25" ht="13.2" customHeight="1" x14ac:dyDescent="0.3">
      <c r="C2528" s="6"/>
      <c r="D2528" s="6"/>
      <c r="E2528" s="6"/>
      <c r="F2528" s="6"/>
      <c r="H2528" s="11"/>
      <c r="I2528" s="9"/>
      <c r="J2528" s="10"/>
      <c r="K2528" s="10"/>
      <c r="N2528" s="6"/>
      <c r="O2528" s="6"/>
      <c r="P2528" s="6"/>
      <c r="Q2528" s="6"/>
      <c r="S2528" s="6"/>
      <c r="U2528" s="6"/>
      <c r="V2528" s="6"/>
      <c r="W2528" s="6"/>
      <c r="X2528" s="6"/>
      <c r="Y2528" s="6"/>
    </row>
    <row r="2529" spans="3:25" ht="13.2" customHeight="1" x14ac:dyDescent="0.3">
      <c r="C2529" s="6"/>
      <c r="D2529" s="6"/>
      <c r="E2529" s="6"/>
      <c r="F2529" s="6"/>
      <c r="H2529" s="11"/>
      <c r="I2529" s="9"/>
      <c r="J2529" s="10"/>
      <c r="K2529" s="10"/>
      <c r="N2529" s="6"/>
      <c r="O2529" s="6"/>
      <c r="P2529" s="6"/>
      <c r="Q2529" s="6"/>
      <c r="S2529" s="6"/>
      <c r="U2529" s="6"/>
      <c r="V2529" s="6"/>
      <c r="W2529" s="6"/>
      <c r="X2529" s="6"/>
      <c r="Y2529" s="6"/>
    </row>
    <row r="2530" spans="3:25" ht="13.2" customHeight="1" x14ac:dyDescent="0.3">
      <c r="C2530" s="6"/>
      <c r="D2530" s="6"/>
      <c r="E2530" s="6"/>
      <c r="F2530" s="6"/>
      <c r="H2530" s="11"/>
      <c r="I2530" s="9"/>
      <c r="J2530" s="10"/>
      <c r="K2530" s="10"/>
      <c r="N2530" s="6"/>
      <c r="O2530" s="6"/>
      <c r="P2530" s="6"/>
      <c r="Q2530" s="6"/>
      <c r="S2530" s="6"/>
      <c r="U2530" s="6"/>
      <c r="V2530" s="6"/>
      <c r="W2530" s="6"/>
      <c r="X2530" s="6"/>
      <c r="Y2530" s="6"/>
    </row>
    <row r="2531" spans="3:25" ht="13.2" customHeight="1" x14ac:dyDescent="0.3">
      <c r="C2531" s="6"/>
      <c r="D2531" s="6"/>
      <c r="E2531" s="6"/>
      <c r="F2531" s="6"/>
      <c r="H2531" s="11"/>
      <c r="I2531" s="9"/>
      <c r="J2531" s="10"/>
      <c r="K2531" s="10"/>
      <c r="N2531" s="6"/>
      <c r="O2531" s="6"/>
      <c r="P2531" s="6"/>
      <c r="Q2531" s="6"/>
      <c r="S2531" s="6"/>
      <c r="U2531" s="6"/>
      <c r="V2531" s="6"/>
      <c r="W2531" s="6"/>
      <c r="X2531" s="6"/>
      <c r="Y2531" s="6"/>
    </row>
    <row r="2532" spans="3:25" ht="13.2" customHeight="1" x14ac:dyDescent="0.3">
      <c r="C2532" s="6"/>
      <c r="D2532" s="6"/>
      <c r="E2532" s="6"/>
      <c r="F2532" s="6"/>
      <c r="H2532" s="11"/>
      <c r="I2532" s="9"/>
      <c r="J2532" s="10"/>
      <c r="K2532" s="10"/>
      <c r="N2532" s="6"/>
      <c r="O2532" s="6"/>
      <c r="P2532" s="6"/>
      <c r="Q2532" s="6"/>
      <c r="S2532" s="6"/>
      <c r="U2532" s="6"/>
      <c r="V2532" s="6"/>
      <c r="W2532" s="6"/>
      <c r="X2532" s="6"/>
      <c r="Y2532" s="6"/>
    </row>
    <row r="2533" spans="3:25" ht="13.2" customHeight="1" x14ac:dyDescent="0.3">
      <c r="C2533" s="6"/>
      <c r="D2533" s="6"/>
      <c r="E2533" s="6"/>
      <c r="F2533" s="6"/>
      <c r="H2533" s="11"/>
      <c r="I2533" s="9"/>
      <c r="J2533" s="10"/>
      <c r="K2533" s="10"/>
      <c r="N2533" s="6"/>
      <c r="O2533" s="6"/>
      <c r="P2533" s="6"/>
      <c r="Q2533" s="6"/>
      <c r="S2533" s="6"/>
      <c r="U2533" s="6"/>
      <c r="V2533" s="6"/>
      <c r="W2533" s="6"/>
      <c r="X2533" s="6"/>
      <c r="Y2533" s="6"/>
    </row>
    <row r="2534" spans="3:25" ht="13.2" customHeight="1" x14ac:dyDescent="0.3">
      <c r="C2534" s="6"/>
      <c r="D2534" s="6"/>
      <c r="E2534" s="6"/>
      <c r="F2534" s="6"/>
      <c r="H2534" s="11"/>
      <c r="I2534" s="9"/>
      <c r="J2534" s="10"/>
      <c r="K2534" s="10"/>
      <c r="N2534" s="6"/>
      <c r="O2534" s="6"/>
      <c r="P2534" s="6"/>
      <c r="Q2534" s="6"/>
      <c r="S2534" s="6"/>
      <c r="U2534" s="6"/>
      <c r="V2534" s="6"/>
      <c r="W2534" s="6"/>
      <c r="X2534" s="6"/>
      <c r="Y2534" s="6"/>
    </row>
    <row r="2535" spans="3:25" ht="13.2" customHeight="1" x14ac:dyDescent="0.3">
      <c r="C2535" s="6"/>
      <c r="D2535" s="6"/>
      <c r="E2535" s="6"/>
      <c r="F2535" s="6"/>
      <c r="H2535" s="11"/>
      <c r="I2535" s="9"/>
      <c r="J2535" s="10"/>
      <c r="K2535" s="10"/>
      <c r="N2535" s="6"/>
      <c r="O2535" s="6"/>
      <c r="P2535" s="6"/>
      <c r="Q2535" s="6"/>
      <c r="S2535" s="6"/>
      <c r="U2535" s="6"/>
      <c r="V2535" s="6"/>
      <c r="W2535" s="6"/>
      <c r="X2535" s="6"/>
      <c r="Y2535" s="6"/>
    </row>
    <row r="2536" spans="3:25" ht="13.2" customHeight="1" x14ac:dyDescent="0.3">
      <c r="C2536" s="6"/>
      <c r="D2536" s="6"/>
      <c r="E2536" s="6"/>
      <c r="F2536" s="6"/>
      <c r="H2536" s="11"/>
      <c r="I2536" s="9"/>
      <c r="J2536" s="10"/>
      <c r="K2536" s="10"/>
      <c r="N2536" s="6"/>
      <c r="O2536" s="6"/>
      <c r="P2536" s="6"/>
      <c r="Q2536" s="6"/>
      <c r="S2536" s="6"/>
      <c r="U2536" s="6"/>
      <c r="V2536" s="6"/>
      <c r="W2536" s="6"/>
      <c r="X2536" s="6"/>
      <c r="Y2536" s="6"/>
    </row>
    <row r="2537" spans="3:25" ht="13.2" customHeight="1" x14ac:dyDescent="0.3">
      <c r="C2537" s="6"/>
      <c r="D2537" s="6"/>
      <c r="E2537" s="6"/>
      <c r="F2537" s="6"/>
      <c r="H2537" s="11"/>
      <c r="I2537" s="9"/>
      <c r="J2537" s="10"/>
      <c r="K2537" s="10"/>
      <c r="N2537" s="6"/>
      <c r="O2537" s="6"/>
      <c r="P2537" s="6"/>
      <c r="Q2537" s="6"/>
      <c r="S2537" s="6"/>
      <c r="U2537" s="6"/>
      <c r="V2537" s="6"/>
      <c r="W2537" s="6"/>
      <c r="X2537" s="6"/>
      <c r="Y2537" s="6"/>
    </row>
    <row r="2538" spans="3:25" ht="13.2" customHeight="1" x14ac:dyDescent="0.3">
      <c r="C2538" s="6"/>
      <c r="D2538" s="6"/>
      <c r="E2538" s="6"/>
      <c r="F2538" s="6"/>
      <c r="H2538" s="11"/>
      <c r="I2538" s="9"/>
      <c r="J2538" s="10"/>
      <c r="K2538" s="10"/>
      <c r="N2538" s="6"/>
      <c r="O2538" s="6"/>
      <c r="P2538" s="6"/>
      <c r="Q2538" s="6"/>
      <c r="S2538" s="6"/>
      <c r="U2538" s="6"/>
      <c r="V2538" s="6"/>
      <c r="W2538" s="6"/>
      <c r="X2538" s="6"/>
      <c r="Y2538" s="6"/>
    </row>
    <row r="2539" spans="3:25" ht="13.2" customHeight="1" x14ac:dyDescent="0.3">
      <c r="C2539" s="6"/>
      <c r="D2539" s="6"/>
      <c r="E2539" s="6"/>
      <c r="F2539" s="6"/>
      <c r="H2539" s="11"/>
      <c r="I2539" s="9"/>
      <c r="J2539" s="10"/>
      <c r="K2539" s="10"/>
      <c r="N2539" s="6"/>
      <c r="O2539" s="6"/>
      <c r="P2539" s="6"/>
      <c r="Q2539" s="6"/>
      <c r="S2539" s="6"/>
      <c r="U2539" s="6"/>
      <c r="V2539" s="6"/>
      <c r="W2539" s="6"/>
      <c r="X2539" s="6"/>
      <c r="Y2539" s="6"/>
    </row>
    <row r="2540" spans="3:25" ht="13.2" customHeight="1" x14ac:dyDescent="0.3">
      <c r="C2540" s="6"/>
      <c r="D2540" s="6"/>
      <c r="E2540" s="6"/>
      <c r="F2540" s="6"/>
      <c r="H2540" s="11"/>
      <c r="I2540" s="9"/>
      <c r="J2540" s="10"/>
      <c r="K2540" s="10"/>
      <c r="N2540" s="6"/>
      <c r="O2540" s="6"/>
      <c r="P2540" s="6"/>
      <c r="Q2540" s="6"/>
      <c r="S2540" s="6"/>
      <c r="U2540" s="6"/>
      <c r="V2540" s="6"/>
      <c r="W2540" s="6"/>
      <c r="X2540" s="6"/>
      <c r="Y2540" s="6"/>
    </row>
    <row r="2541" spans="3:25" ht="13.2" customHeight="1" x14ac:dyDescent="0.3">
      <c r="C2541" s="6"/>
      <c r="D2541" s="6"/>
      <c r="E2541" s="6"/>
      <c r="F2541" s="6"/>
      <c r="H2541" s="11"/>
      <c r="I2541" s="9"/>
      <c r="J2541" s="10"/>
      <c r="K2541" s="10"/>
      <c r="N2541" s="6"/>
      <c r="O2541" s="6"/>
      <c r="P2541" s="6"/>
      <c r="Q2541" s="6"/>
      <c r="S2541" s="6"/>
      <c r="U2541" s="6"/>
      <c r="V2541" s="6"/>
      <c r="W2541" s="6"/>
      <c r="X2541" s="6"/>
      <c r="Y2541" s="6"/>
    </row>
    <row r="2542" spans="3:25" ht="13.2" customHeight="1" x14ac:dyDescent="0.3">
      <c r="C2542" s="6"/>
      <c r="D2542" s="6"/>
      <c r="E2542" s="6"/>
      <c r="F2542" s="6"/>
      <c r="H2542" s="11"/>
      <c r="I2542" s="9"/>
      <c r="J2542" s="10"/>
      <c r="K2542" s="10"/>
      <c r="N2542" s="6"/>
      <c r="O2542" s="6"/>
      <c r="P2542" s="6"/>
      <c r="Q2542" s="6"/>
      <c r="S2542" s="6"/>
      <c r="U2542" s="6"/>
      <c r="V2542" s="6"/>
      <c r="W2542" s="6"/>
      <c r="X2542" s="6"/>
      <c r="Y2542" s="6"/>
    </row>
    <row r="2543" spans="3:25" ht="13.2" customHeight="1" x14ac:dyDescent="0.3">
      <c r="C2543" s="6"/>
      <c r="D2543" s="6"/>
      <c r="E2543" s="6"/>
      <c r="F2543" s="6"/>
      <c r="H2543" s="11"/>
      <c r="I2543" s="9"/>
      <c r="J2543" s="10"/>
      <c r="K2543" s="10"/>
      <c r="N2543" s="6"/>
      <c r="O2543" s="6"/>
      <c r="P2543" s="6"/>
      <c r="Q2543" s="6"/>
      <c r="S2543" s="6"/>
      <c r="U2543" s="6"/>
      <c r="V2543" s="6"/>
      <c r="W2543" s="6"/>
      <c r="X2543" s="6"/>
      <c r="Y2543" s="6"/>
    </row>
    <row r="2544" spans="3:25" ht="13.2" customHeight="1" x14ac:dyDescent="0.3">
      <c r="C2544" s="6"/>
      <c r="D2544" s="6"/>
      <c r="E2544" s="6"/>
      <c r="F2544" s="6"/>
      <c r="H2544" s="11"/>
      <c r="I2544" s="9"/>
      <c r="J2544" s="10"/>
      <c r="K2544" s="10"/>
      <c r="N2544" s="6"/>
      <c r="O2544" s="6"/>
      <c r="P2544" s="6"/>
      <c r="Q2544" s="6"/>
      <c r="S2544" s="6"/>
      <c r="U2544" s="6"/>
      <c r="V2544" s="6"/>
      <c r="W2544" s="6"/>
      <c r="X2544" s="6"/>
      <c r="Y2544" s="6"/>
    </row>
    <row r="2545" spans="3:25" ht="13.2" customHeight="1" x14ac:dyDescent="0.3">
      <c r="C2545" s="6"/>
      <c r="D2545" s="6"/>
      <c r="E2545" s="6"/>
      <c r="F2545" s="6"/>
      <c r="H2545" s="11"/>
      <c r="I2545" s="9"/>
      <c r="J2545" s="10"/>
      <c r="K2545" s="10"/>
      <c r="N2545" s="6"/>
      <c r="O2545" s="6"/>
      <c r="P2545" s="6"/>
      <c r="Q2545" s="6"/>
      <c r="S2545" s="6"/>
      <c r="U2545" s="6"/>
      <c r="V2545" s="6"/>
      <c r="W2545" s="6"/>
      <c r="X2545" s="6"/>
      <c r="Y2545" s="6"/>
    </row>
    <row r="2546" spans="3:25" ht="13.2" customHeight="1" x14ac:dyDescent="0.3">
      <c r="C2546" s="6"/>
      <c r="D2546" s="6"/>
      <c r="E2546" s="6"/>
      <c r="F2546" s="6"/>
      <c r="H2546" s="11"/>
      <c r="I2546" s="9"/>
      <c r="J2546" s="10"/>
      <c r="K2546" s="10"/>
      <c r="N2546" s="6"/>
      <c r="O2546" s="6"/>
      <c r="P2546" s="6"/>
      <c r="Q2546" s="6"/>
      <c r="S2546" s="6"/>
      <c r="U2546" s="6"/>
      <c r="V2546" s="6"/>
      <c r="W2546" s="6"/>
      <c r="X2546" s="6"/>
      <c r="Y2546" s="6"/>
    </row>
    <row r="2547" spans="3:25" ht="13.2" customHeight="1" x14ac:dyDescent="0.3">
      <c r="C2547" s="6"/>
      <c r="D2547" s="6"/>
      <c r="E2547" s="6"/>
      <c r="F2547" s="6"/>
      <c r="H2547" s="11"/>
      <c r="I2547" s="9"/>
      <c r="J2547" s="10"/>
      <c r="K2547" s="10"/>
      <c r="N2547" s="6"/>
      <c r="O2547" s="6"/>
      <c r="P2547" s="6"/>
      <c r="Q2547" s="6"/>
      <c r="S2547" s="6"/>
      <c r="U2547" s="6"/>
      <c r="V2547" s="6"/>
      <c r="W2547" s="6"/>
      <c r="X2547" s="6"/>
      <c r="Y2547" s="6"/>
    </row>
    <row r="2548" spans="3:25" ht="13.2" customHeight="1" x14ac:dyDescent="0.3">
      <c r="C2548" s="6"/>
      <c r="D2548" s="6"/>
      <c r="E2548" s="6"/>
      <c r="F2548" s="6"/>
      <c r="H2548" s="11"/>
      <c r="I2548" s="9"/>
      <c r="J2548" s="10"/>
      <c r="K2548" s="10"/>
      <c r="N2548" s="6"/>
      <c r="O2548" s="6"/>
      <c r="P2548" s="6"/>
      <c r="Q2548" s="6"/>
      <c r="S2548" s="6"/>
      <c r="U2548" s="6"/>
      <c r="V2548" s="6"/>
      <c r="W2548" s="6"/>
      <c r="X2548" s="6"/>
      <c r="Y2548" s="6"/>
    </row>
    <row r="2549" spans="3:25" ht="13.2" customHeight="1" x14ac:dyDescent="0.3">
      <c r="C2549" s="6"/>
      <c r="D2549" s="6"/>
      <c r="E2549" s="6"/>
      <c r="F2549" s="6"/>
      <c r="H2549" s="11"/>
      <c r="I2549" s="9"/>
      <c r="J2549" s="10"/>
      <c r="K2549" s="10"/>
      <c r="N2549" s="6"/>
      <c r="O2549" s="6"/>
      <c r="P2549" s="6"/>
      <c r="Q2549" s="6"/>
      <c r="S2549" s="6"/>
      <c r="U2549" s="6"/>
      <c r="V2549" s="6"/>
      <c r="W2549" s="6"/>
      <c r="X2549" s="6"/>
      <c r="Y2549" s="6"/>
    </row>
    <row r="2550" spans="3:25" ht="13.2" customHeight="1" x14ac:dyDescent="0.3">
      <c r="C2550" s="6"/>
      <c r="D2550" s="6"/>
      <c r="E2550" s="6"/>
      <c r="F2550" s="6"/>
      <c r="H2550" s="11"/>
      <c r="I2550" s="9"/>
      <c r="J2550" s="10"/>
      <c r="K2550" s="10"/>
      <c r="N2550" s="6"/>
      <c r="O2550" s="6"/>
      <c r="P2550" s="6"/>
      <c r="Q2550" s="6"/>
      <c r="S2550" s="6"/>
      <c r="U2550" s="6"/>
      <c r="V2550" s="6"/>
      <c r="W2550" s="6"/>
      <c r="X2550" s="6"/>
      <c r="Y2550" s="6"/>
    </row>
    <row r="2551" spans="3:25" ht="13.2" customHeight="1" x14ac:dyDescent="0.3">
      <c r="C2551" s="6"/>
      <c r="D2551" s="6"/>
      <c r="E2551" s="6"/>
      <c r="F2551" s="6"/>
      <c r="H2551" s="11"/>
      <c r="I2551" s="9"/>
      <c r="J2551" s="10"/>
      <c r="K2551" s="10"/>
      <c r="N2551" s="6"/>
      <c r="O2551" s="6"/>
      <c r="P2551" s="6"/>
      <c r="Q2551" s="6"/>
      <c r="S2551" s="6"/>
      <c r="U2551" s="6"/>
      <c r="V2551" s="6"/>
      <c r="W2551" s="6"/>
      <c r="X2551" s="6"/>
      <c r="Y2551" s="6"/>
    </row>
    <row r="2552" spans="3:25" ht="13.2" customHeight="1" x14ac:dyDescent="0.3">
      <c r="C2552" s="6"/>
      <c r="D2552" s="6"/>
      <c r="E2552" s="6"/>
      <c r="F2552" s="6"/>
      <c r="H2552" s="11"/>
      <c r="I2552" s="9"/>
      <c r="J2552" s="10"/>
      <c r="K2552" s="10"/>
      <c r="N2552" s="6"/>
      <c r="O2552" s="6"/>
      <c r="P2552" s="6"/>
      <c r="Q2552" s="6"/>
      <c r="S2552" s="6"/>
      <c r="U2552" s="6"/>
      <c r="V2552" s="6"/>
      <c r="W2552" s="6"/>
      <c r="X2552" s="6"/>
      <c r="Y2552" s="6"/>
    </row>
    <row r="2553" spans="3:25" ht="13.2" customHeight="1" x14ac:dyDescent="0.3">
      <c r="C2553" s="6"/>
      <c r="D2553" s="6"/>
      <c r="E2553" s="6"/>
      <c r="F2553" s="6"/>
      <c r="H2553" s="11"/>
      <c r="I2553" s="9"/>
      <c r="J2553" s="10"/>
      <c r="K2553" s="10"/>
      <c r="N2553" s="6"/>
      <c r="O2553" s="6"/>
      <c r="P2553" s="6"/>
      <c r="Q2553" s="6"/>
      <c r="S2553" s="6"/>
      <c r="U2553" s="6"/>
      <c r="V2553" s="6"/>
      <c r="W2553" s="6"/>
      <c r="X2553" s="6"/>
      <c r="Y2553" s="6"/>
    </row>
    <row r="2554" spans="3:25" ht="13.2" customHeight="1" x14ac:dyDescent="0.3">
      <c r="C2554" s="6"/>
      <c r="D2554" s="6"/>
      <c r="E2554" s="6"/>
      <c r="F2554" s="6"/>
      <c r="H2554" s="11"/>
      <c r="I2554" s="9"/>
      <c r="J2554" s="10"/>
      <c r="K2554" s="10"/>
      <c r="N2554" s="6"/>
      <c r="O2554" s="6"/>
      <c r="P2554" s="6"/>
      <c r="Q2554" s="6"/>
      <c r="S2554" s="6"/>
      <c r="U2554" s="6"/>
      <c r="V2554" s="6"/>
      <c r="W2554" s="6"/>
      <c r="X2554" s="6"/>
      <c r="Y2554" s="6"/>
    </row>
    <row r="2555" spans="3:25" ht="13.2" customHeight="1" x14ac:dyDescent="0.3">
      <c r="C2555" s="6"/>
      <c r="D2555" s="6"/>
      <c r="E2555" s="6"/>
      <c r="F2555" s="6"/>
      <c r="H2555" s="11"/>
      <c r="I2555" s="9"/>
      <c r="J2555" s="10"/>
      <c r="K2555" s="10"/>
      <c r="N2555" s="6"/>
      <c r="O2555" s="6"/>
      <c r="P2555" s="6"/>
      <c r="Q2555" s="6"/>
      <c r="S2555" s="6"/>
      <c r="U2555" s="6"/>
      <c r="V2555" s="6"/>
      <c r="W2555" s="6"/>
      <c r="X2555" s="6"/>
      <c r="Y2555" s="6"/>
    </row>
    <row r="2556" spans="3:25" ht="13.2" customHeight="1" x14ac:dyDescent="0.3">
      <c r="C2556" s="6"/>
      <c r="D2556" s="6"/>
      <c r="E2556" s="6"/>
      <c r="F2556" s="6"/>
      <c r="H2556" s="11"/>
      <c r="I2556" s="9"/>
      <c r="J2556" s="10"/>
      <c r="K2556" s="10"/>
      <c r="N2556" s="6"/>
      <c r="O2556" s="6"/>
      <c r="P2556" s="6"/>
      <c r="Q2556" s="6"/>
      <c r="S2556" s="6"/>
      <c r="U2556" s="6"/>
      <c r="V2556" s="6"/>
      <c r="W2556" s="6"/>
      <c r="X2556" s="6"/>
      <c r="Y2556" s="6"/>
    </row>
    <row r="2557" spans="3:25" ht="13.2" customHeight="1" x14ac:dyDescent="0.3">
      <c r="C2557" s="6"/>
      <c r="D2557" s="6"/>
      <c r="E2557" s="6"/>
      <c r="F2557" s="6"/>
      <c r="H2557" s="11"/>
      <c r="I2557" s="9"/>
      <c r="J2557" s="10"/>
      <c r="K2557" s="10"/>
      <c r="N2557" s="6"/>
      <c r="O2557" s="6"/>
      <c r="P2557" s="6"/>
      <c r="Q2557" s="6"/>
      <c r="S2557" s="6"/>
      <c r="U2557" s="6"/>
      <c r="V2557" s="6"/>
      <c r="W2557" s="6"/>
      <c r="X2557" s="6"/>
      <c r="Y2557" s="6"/>
    </row>
    <row r="2558" spans="3:25" ht="13.2" customHeight="1" x14ac:dyDescent="0.3">
      <c r="C2558" s="6"/>
      <c r="D2558" s="6"/>
      <c r="E2558" s="6"/>
      <c r="F2558" s="6"/>
      <c r="H2558" s="11"/>
      <c r="I2558" s="9"/>
      <c r="J2558" s="10"/>
      <c r="K2558" s="10"/>
      <c r="N2558" s="6"/>
      <c r="O2558" s="6"/>
      <c r="P2558" s="6"/>
      <c r="Q2558" s="6"/>
      <c r="S2558" s="6"/>
      <c r="U2558" s="6"/>
      <c r="V2558" s="6"/>
      <c r="W2558" s="6"/>
      <c r="X2558" s="6"/>
      <c r="Y2558" s="6"/>
    </row>
    <row r="2559" spans="3:25" ht="13.2" customHeight="1" x14ac:dyDescent="0.3">
      <c r="C2559" s="6"/>
      <c r="D2559" s="6"/>
      <c r="E2559" s="6"/>
      <c r="F2559" s="6"/>
      <c r="H2559" s="11"/>
      <c r="I2559" s="9"/>
      <c r="J2559" s="10"/>
      <c r="K2559" s="10"/>
      <c r="N2559" s="6"/>
      <c r="O2559" s="6"/>
      <c r="P2559" s="6"/>
      <c r="Q2559" s="6"/>
      <c r="S2559" s="6"/>
      <c r="U2559" s="6"/>
      <c r="V2559" s="6"/>
      <c r="W2559" s="6"/>
      <c r="X2559" s="6"/>
      <c r="Y2559" s="6"/>
    </row>
    <row r="2560" spans="3:25" ht="13.2" customHeight="1" x14ac:dyDescent="0.3">
      <c r="C2560" s="6"/>
      <c r="D2560" s="6"/>
      <c r="E2560" s="6"/>
      <c r="F2560" s="6"/>
      <c r="H2560" s="11"/>
      <c r="I2560" s="9"/>
      <c r="J2560" s="10"/>
      <c r="K2560" s="10"/>
      <c r="N2560" s="6"/>
      <c r="O2560" s="6"/>
      <c r="P2560" s="6"/>
      <c r="Q2560" s="6"/>
      <c r="S2560" s="6"/>
      <c r="U2560" s="6"/>
      <c r="V2560" s="6"/>
      <c r="W2560" s="6"/>
      <c r="X2560" s="6"/>
      <c r="Y2560" s="6"/>
    </row>
    <row r="2561" spans="3:25" ht="13.2" customHeight="1" x14ac:dyDescent="0.3">
      <c r="C2561" s="6"/>
      <c r="D2561" s="6"/>
      <c r="E2561" s="6"/>
      <c r="F2561" s="6"/>
      <c r="H2561" s="11"/>
      <c r="I2561" s="9"/>
      <c r="J2561" s="10"/>
      <c r="K2561" s="10"/>
      <c r="N2561" s="6"/>
      <c r="O2561" s="6"/>
      <c r="P2561" s="6"/>
      <c r="Q2561" s="6"/>
      <c r="S2561" s="6"/>
      <c r="U2561" s="6"/>
      <c r="V2561" s="6"/>
      <c r="W2561" s="6"/>
      <c r="X2561" s="6"/>
      <c r="Y2561" s="6"/>
    </row>
    <row r="2562" spans="3:25" ht="13.2" customHeight="1" x14ac:dyDescent="0.3">
      <c r="C2562" s="6"/>
      <c r="D2562" s="6"/>
      <c r="E2562" s="6"/>
      <c r="F2562" s="6"/>
      <c r="H2562" s="11"/>
      <c r="I2562" s="9"/>
      <c r="J2562" s="10"/>
      <c r="K2562" s="10"/>
      <c r="N2562" s="6"/>
      <c r="O2562" s="6"/>
      <c r="P2562" s="6"/>
      <c r="Q2562" s="6"/>
      <c r="S2562" s="6"/>
      <c r="U2562" s="6"/>
      <c r="V2562" s="6"/>
      <c r="W2562" s="6"/>
      <c r="X2562" s="6"/>
      <c r="Y2562" s="6"/>
    </row>
    <row r="2563" spans="3:25" ht="13.2" customHeight="1" x14ac:dyDescent="0.3">
      <c r="C2563" s="6"/>
      <c r="D2563" s="6"/>
      <c r="E2563" s="6"/>
      <c r="F2563" s="6"/>
      <c r="H2563" s="11"/>
      <c r="I2563" s="9"/>
      <c r="J2563" s="10"/>
      <c r="K2563" s="10"/>
      <c r="N2563" s="6"/>
      <c r="O2563" s="6"/>
      <c r="P2563" s="6"/>
      <c r="Q2563" s="6"/>
      <c r="S2563" s="6"/>
      <c r="U2563" s="6"/>
      <c r="V2563" s="6"/>
      <c r="W2563" s="6"/>
      <c r="X2563" s="6"/>
      <c r="Y2563" s="6"/>
    </row>
    <row r="2564" spans="3:25" ht="13.2" customHeight="1" x14ac:dyDescent="0.3">
      <c r="C2564" s="6"/>
      <c r="D2564" s="6"/>
      <c r="E2564" s="6"/>
      <c r="F2564" s="6"/>
      <c r="H2564" s="11"/>
      <c r="I2564" s="9"/>
      <c r="J2564" s="10"/>
      <c r="K2564" s="10"/>
      <c r="N2564" s="6"/>
      <c r="O2564" s="6"/>
      <c r="P2564" s="6"/>
      <c r="Q2564" s="6"/>
      <c r="S2564" s="6"/>
      <c r="U2564" s="6"/>
      <c r="V2564" s="6"/>
      <c r="W2564" s="6"/>
      <c r="X2564" s="6"/>
      <c r="Y2564" s="6"/>
    </row>
    <row r="2565" spans="3:25" ht="13.2" customHeight="1" x14ac:dyDescent="0.3">
      <c r="C2565" s="6"/>
      <c r="D2565" s="6"/>
      <c r="E2565" s="6"/>
      <c r="F2565" s="6"/>
      <c r="H2565" s="11"/>
      <c r="I2565" s="9"/>
      <c r="J2565" s="10"/>
      <c r="K2565" s="10"/>
      <c r="N2565" s="6"/>
      <c r="O2565" s="6"/>
      <c r="P2565" s="6"/>
      <c r="Q2565" s="6"/>
      <c r="S2565" s="6"/>
      <c r="U2565" s="6"/>
      <c r="V2565" s="6"/>
      <c r="W2565" s="6"/>
      <c r="X2565" s="6"/>
      <c r="Y2565" s="6"/>
    </row>
    <row r="2566" spans="3:25" ht="13.2" customHeight="1" x14ac:dyDescent="0.3">
      <c r="C2566" s="6"/>
      <c r="D2566" s="6"/>
      <c r="E2566" s="6"/>
      <c r="F2566" s="6"/>
      <c r="H2566" s="11"/>
      <c r="I2566" s="9"/>
      <c r="J2566" s="10"/>
      <c r="K2566" s="10"/>
      <c r="N2566" s="6"/>
      <c r="O2566" s="6"/>
      <c r="P2566" s="6"/>
      <c r="Q2566" s="6"/>
      <c r="S2566" s="6"/>
      <c r="U2566" s="6"/>
      <c r="V2566" s="6"/>
      <c r="W2566" s="6"/>
      <c r="X2566" s="6"/>
      <c r="Y2566" s="6"/>
    </row>
    <row r="2567" spans="3:25" ht="13.2" customHeight="1" x14ac:dyDescent="0.3">
      <c r="C2567" s="6"/>
      <c r="D2567" s="6"/>
      <c r="E2567" s="6"/>
      <c r="F2567" s="6"/>
      <c r="H2567" s="11"/>
      <c r="I2567" s="9"/>
      <c r="J2567" s="10"/>
      <c r="K2567" s="10"/>
      <c r="N2567" s="6"/>
      <c r="O2567" s="6"/>
      <c r="P2567" s="6"/>
      <c r="Q2567" s="6"/>
      <c r="S2567" s="6"/>
      <c r="U2567" s="6"/>
      <c r="V2567" s="6"/>
      <c r="W2567" s="6"/>
      <c r="X2567" s="6"/>
      <c r="Y2567" s="6"/>
    </row>
    <row r="2568" spans="3:25" ht="13.2" customHeight="1" x14ac:dyDescent="0.3">
      <c r="C2568" s="6"/>
      <c r="D2568" s="6"/>
      <c r="E2568" s="6"/>
      <c r="F2568" s="6"/>
      <c r="H2568" s="11"/>
      <c r="I2568" s="9"/>
      <c r="J2568" s="10"/>
      <c r="K2568" s="10"/>
      <c r="N2568" s="6"/>
      <c r="O2568" s="6"/>
      <c r="P2568" s="6"/>
      <c r="Q2568" s="6"/>
      <c r="S2568" s="6"/>
      <c r="U2568" s="6"/>
      <c r="V2568" s="6"/>
      <c r="W2568" s="6"/>
      <c r="X2568" s="6"/>
      <c r="Y2568" s="6"/>
    </row>
    <row r="2569" spans="3:25" ht="13.2" customHeight="1" x14ac:dyDescent="0.3">
      <c r="C2569" s="6"/>
      <c r="D2569" s="6"/>
      <c r="E2569" s="6"/>
      <c r="F2569" s="6"/>
      <c r="H2569" s="11"/>
      <c r="I2569" s="9"/>
      <c r="J2569" s="10"/>
      <c r="K2569" s="10"/>
      <c r="N2569" s="6"/>
      <c r="O2569" s="6"/>
      <c r="P2569" s="6"/>
      <c r="Q2569" s="6"/>
      <c r="S2569" s="6"/>
      <c r="U2569" s="6"/>
      <c r="V2569" s="6"/>
      <c r="W2569" s="6"/>
      <c r="X2569" s="6"/>
      <c r="Y2569" s="6"/>
    </row>
    <row r="2570" spans="3:25" ht="13.2" customHeight="1" x14ac:dyDescent="0.3">
      <c r="C2570" s="6"/>
      <c r="D2570" s="6"/>
      <c r="E2570" s="6"/>
      <c r="F2570" s="6"/>
      <c r="H2570" s="11"/>
      <c r="I2570" s="9"/>
      <c r="J2570" s="10"/>
      <c r="K2570" s="10"/>
      <c r="N2570" s="6"/>
      <c r="O2570" s="6"/>
      <c r="P2570" s="6"/>
      <c r="Q2570" s="6"/>
      <c r="S2570" s="6"/>
      <c r="U2570" s="6"/>
      <c r="V2570" s="6"/>
      <c r="W2570" s="6"/>
      <c r="X2570" s="6"/>
      <c r="Y2570" s="6"/>
    </row>
    <row r="2571" spans="3:25" ht="13.2" customHeight="1" x14ac:dyDescent="0.3">
      <c r="C2571" s="6"/>
      <c r="D2571" s="6"/>
      <c r="E2571" s="6"/>
      <c r="F2571" s="6"/>
      <c r="H2571" s="11"/>
      <c r="I2571" s="9"/>
      <c r="J2571" s="10"/>
      <c r="K2571" s="10"/>
      <c r="N2571" s="6"/>
      <c r="O2571" s="6"/>
      <c r="P2571" s="6"/>
      <c r="Q2571" s="6"/>
      <c r="S2571" s="6"/>
      <c r="U2571" s="6"/>
      <c r="V2571" s="6"/>
      <c r="W2571" s="6"/>
      <c r="X2571" s="6"/>
      <c r="Y2571" s="6"/>
    </row>
    <row r="2572" spans="3:25" ht="13.2" customHeight="1" x14ac:dyDescent="0.3">
      <c r="C2572" s="6"/>
      <c r="D2572" s="6"/>
      <c r="E2572" s="6"/>
      <c r="F2572" s="6"/>
      <c r="H2572" s="11"/>
      <c r="I2572" s="9"/>
      <c r="J2572" s="10"/>
      <c r="K2572" s="10"/>
      <c r="N2572" s="6"/>
      <c r="O2572" s="6"/>
      <c r="P2572" s="6"/>
      <c r="Q2572" s="6"/>
      <c r="S2572" s="6"/>
      <c r="U2572" s="6"/>
      <c r="V2572" s="6"/>
      <c r="W2572" s="6"/>
      <c r="X2572" s="6"/>
      <c r="Y2572" s="6"/>
    </row>
    <row r="2573" spans="3:25" ht="13.2" customHeight="1" x14ac:dyDescent="0.3">
      <c r="C2573" s="6"/>
      <c r="D2573" s="6"/>
      <c r="E2573" s="6"/>
      <c r="F2573" s="6"/>
      <c r="H2573" s="11"/>
      <c r="I2573" s="9"/>
      <c r="J2573" s="10"/>
      <c r="K2573" s="10"/>
      <c r="N2573" s="6"/>
      <c r="O2573" s="6"/>
      <c r="P2573" s="6"/>
      <c r="Q2573" s="6"/>
      <c r="S2573" s="6"/>
      <c r="U2573" s="6"/>
      <c r="V2573" s="6"/>
      <c r="W2573" s="6"/>
      <c r="X2573" s="6"/>
      <c r="Y2573" s="6"/>
    </row>
    <row r="2574" spans="3:25" ht="13.2" customHeight="1" x14ac:dyDescent="0.3">
      <c r="C2574" s="6"/>
      <c r="D2574" s="6"/>
      <c r="E2574" s="6"/>
      <c r="F2574" s="6"/>
      <c r="H2574" s="11"/>
      <c r="I2574" s="9"/>
      <c r="J2574" s="10"/>
      <c r="K2574" s="10"/>
      <c r="N2574" s="6"/>
      <c r="O2574" s="6"/>
      <c r="P2574" s="6"/>
      <c r="Q2574" s="6"/>
      <c r="S2574" s="6"/>
      <c r="U2574" s="6"/>
      <c r="V2574" s="6"/>
      <c r="W2574" s="6"/>
      <c r="X2574" s="6"/>
      <c r="Y2574" s="6"/>
    </row>
    <row r="2575" spans="3:25" ht="13.2" customHeight="1" x14ac:dyDescent="0.3">
      <c r="C2575" s="6"/>
      <c r="D2575" s="6"/>
      <c r="E2575" s="6"/>
      <c r="F2575" s="6"/>
      <c r="H2575" s="11"/>
      <c r="I2575" s="9"/>
      <c r="J2575" s="10"/>
      <c r="K2575" s="10"/>
      <c r="N2575" s="6"/>
      <c r="O2575" s="6"/>
      <c r="P2575" s="6"/>
      <c r="Q2575" s="6"/>
      <c r="S2575" s="6"/>
      <c r="U2575" s="6"/>
      <c r="V2575" s="6"/>
      <c r="W2575" s="6"/>
      <c r="X2575" s="6"/>
      <c r="Y2575" s="6"/>
    </row>
    <row r="2576" spans="3:25" ht="13.2" customHeight="1" x14ac:dyDescent="0.3">
      <c r="C2576" s="6"/>
      <c r="D2576" s="6"/>
      <c r="E2576" s="6"/>
      <c r="F2576" s="6"/>
      <c r="H2576" s="11"/>
      <c r="I2576" s="9"/>
      <c r="J2576" s="10"/>
      <c r="K2576" s="10"/>
      <c r="N2576" s="6"/>
      <c r="O2576" s="6"/>
      <c r="P2576" s="6"/>
      <c r="Q2576" s="6"/>
      <c r="S2576" s="6"/>
      <c r="U2576" s="6"/>
      <c r="V2576" s="6"/>
      <c r="W2576" s="6"/>
      <c r="X2576" s="6"/>
      <c r="Y2576" s="6"/>
    </row>
    <row r="2577" spans="3:25" ht="13.2" customHeight="1" x14ac:dyDescent="0.3">
      <c r="C2577" s="6"/>
      <c r="D2577" s="6"/>
      <c r="E2577" s="6"/>
      <c r="F2577" s="6"/>
      <c r="H2577" s="11"/>
      <c r="I2577" s="9"/>
      <c r="J2577" s="10"/>
      <c r="K2577" s="10"/>
      <c r="N2577" s="6"/>
      <c r="O2577" s="6"/>
      <c r="P2577" s="6"/>
      <c r="Q2577" s="6"/>
      <c r="S2577" s="6"/>
      <c r="U2577" s="6"/>
      <c r="V2577" s="6"/>
      <c r="W2577" s="6"/>
      <c r="X2577" s="6"/>
      <c r="Y2577" s="6"/>
    </row>
    <row r="2578" spans="3:25" ht="13.2" customHeight="1" x14ac:dyDescent="0.3">
      <c r="C2578" s="6"/>
      <c r="D2578" s="6"/>
      <c r="E2578" s="6"/>
      <c r="F2578" s="6"/>
      <c r="H2578" s="11"/>
      <c r="I2578" s="9"/>
      <c r="J2578" s="10"/>
      <c r="K2578" s="10"/>
      <c r="N2578" s="6"/>
      <c r="O2578" s="6"/>
      <c r="P2578" s="6"/>
      <c r="Q2578" s="6"/>
      <c r="S2578" s="6"/>
      <c r="U2578" s="6"/>
      <c r="V2578" s="6"/>
      <c r="W2578" s="6"/>
      <c r="X2578" s="6"/>
      <c r="Y2578" s="6"/>
    </row>
    <row r="2579" spans="3:25" ht="13.2" customHeight="1" x14ac:dyDescent="0.3">
      <c r="C2579" s="6"/>
      <c r="D2579" s="6"/>
      <c r="E2579" s="6"/>
      <c r="F2579" s="6"/>
      <c r="H2579" s="11"/>
      <c r="I2579" s="9"/>
      <c r="J2579" s="10"/>
      <c r="K2579" s="10"/>
      <c r="N2579" s="6"/>
      <c r="O2579" s="6"/>
      <c r="P2579" s="6"/>
      <c r="Q2579" s="6"/>
      <c r="S2579" s="6"/>
      <c r="U2579" s="6"/>
      <c r="V2579" s="6"/>
      <c r="W2579" s="6"/>
      <c r="X2579" s="6"/>
      <c r="Y2579" s="6"/>
    </row>
    <row r="2580" spans="3:25" ht="13.2" customHeight="1" x14ac:dyDescent="0.3">
      <c r="C2580" s="6"/>
      <c r="D2580" s="6"/>
      <c r="E2580" s="6"/>
      <c r="F2580" s="6"/>
      <c r="H2580" s="11"/>
      <c r="I2580" s="9"/>
      <c r="J2580" s="10"/>
      <c r="K2580" s="10"/>
      <c r="N2580" s="6"/>
      <c r="O2580" s="6"/>
      <c r="P2580" s="6"/>
      <c r="Q2580" s="6"/>
      <c r="S2580" s="6"/>
      <c r="U2580" s="6"/>
      <c r="V2580" s="6"/>
      <c r="W2580" s="6"/>
      <c r="X2580" s="6"/>
      <c r="Y2580" s="6"/>
    </row>
    <row r="2581" spans="3:25" ht="13.2" customHeight="1" x14ac:dyDescent="0.3">
      <c r="C2581" s="6"/>
      <c r="D2581" s="6"/>
      <c r="E2581" s="6"/>
      <c r="F2581" s="6"/>
      <c r="H2581" s="11"/>
      <c r="I2581" s="9"/>
      <c r="J2581" s="10"/>
      <c r="K2581" s="10"/>
      <c r="N2581" s="6"/>
      <c r="O2581" s="6"/>
      <c r="P2581" s="6"/>
      <c r="Q2581" s="6"/>
      <c r="S2581" s="6"/>
      <c r="U2581" s="6"/>
      <c r="V2581" s="6"/>
      <c r="W2581" s="6"/>
      <c r="X2581" s="6"/>
      <c r="Y2581" s="6"/>
    </row>
    <row r="2582" spans="3:25" ht="13.2" customHeight="1" x14ac:dyDescent="0.3">
      <c r="C2582" s="6"/>
      <c r="D2582" s="6"/>
      <c r="E2582" s="6"/>
      <c r="F2582" s="6"/>
      <c r="H2582" s="11"/>
      <c r="I2582" s="9"/>
      <c r="J2582" s="10"/>
      <c r="K2582" s="10"/>
      <c r="N2582" s="6"/>
      <c r="O2582" s="6"/>
      <c r="P2582" s="6"/>
      <c r="Q2582" s="6"/>
      <c r="S2582" s="6"/>
      <c r="U2582" s="6"/>
      <c r="V2582" s="6"/>
      <c r="W2582" s="6"/>
      <c r="X2582" s="6"/>
      <c r="Y2582" s="6"/>
    </row>
    <row r="2583" spans="3:25" ht="13.2" customHeight="1" x14ac:dyDescent="0.3">
      <c r="C2583" s="6"/>
      <c r="D2583" s="6"/>
      <c r="E2583" s="6"/>
      <c r="F2583" s="6"/>
      <c r="H2583" s="11"/>
      <c r="I2583" s="9"/>
      <c r="J2583" s="10"/>
      <c r="K2583" s="10"/>
      <c r="N2583" s="6"/>
      <c r="O2583" s="6"/>
      <c r="P2583" s="6"/>
      <c r="Q2583" s="6"/>
      <c r="S2583" s="6"/>
      <c r="U2583" s="6"/>
      <c r="V2583" s="6"/>
      <c r="W2583" s="6"/>
      <c r="X2583" s="6"/>
      <c r="Y2583" s="6"/>
    </row>
    <row r="2584" spans="3:25" ht="13.2" customHeight="1" x14ac:dyDescent="0.3">
      <c r="C2584" s="6"/>
      <c r="D2584" s="6"/>
      <c r="E2584" s="6"/>
      <c r="F2584" s="6"/>
      <c r="H2584" s="11"/>
      <c r="I2584" s="9"/>
      <c r="J2584" s="10"/>
      <c r="K2584" s="10"/>
      <c r="N2584" s="6"/>
      <c r="O2584" s="6"/>
      <c r="P2584" s="6"/>
      <c r="Q2584" s="6"/>
      <c r="S2584" s="6"/>
      <c r="U2584" s="6"/>
      <c r="V2584" s="6"/>
      <c r="W2584" s="6"/>
      <c r="X2584" s="6"/>
      <c r="Y2584" s="6"/>
    </row>
    <row r="2585" spans="3:25" ht="13.2" customHeight="1" x14ac:dyDescent="0.3">
      <c r="C2585" s="6"/>
      <c r="D2585" s="6"/>
      <c r="E2585" s="6"/>
      <c r="F2585" s="6"/>
      <c r="H2585" s="11"/>
      <c r="I2585" s="9"/>
      <c r="J2585" s="10"/>
      <c r="K2585" s="10"/>
      <c r="N2585" s="6"/>
      <c r="O2585" s="6"/>
      <c r="P2585" s="6"/>
      <c r="Q2585" s="6"/>
      <c r="S2585" s="6"/>
      <c r="U2585" s="6"/>
      <c r="V2585" s="6"/>
      <c r="W2585" s="6"/>
      <c r="X2585" s="6"/>
      <c r="Y2585" s="6"/>
    </row>
    <row r="2586" spans="3:25" ht="13.2" customHeight="1" x14ac:dyDescent="0.3">
      <c r="C2586" s="6"/>
      <c r="D2586" s="6"/>
      <c r="E2586" s="6"/>
      <c r="F2586" s="6"/>
      <c r="H2586" s="11"/>
      <c r="I2586" s="9"/>
      <c r="J2586" s="10"/>
      <c r="K2586" s="10"/>
      <c r="N2586" s="6"/>
      <c r="O2586" s="6"/>
      <c r="P2586" s="6"/>
      <c r="Q2586" s="6"/>
      <c r="S2586" s="6"/>
      <c r="U2586" s="6"/>
      <c r="V2586" s="6"/>
      <c r="W2586" s="6"/>
      <c r="X2586" s="6"/>
      <c r="Y2586" s="6"/>
    </row>
    <row r="2587" spans="3:25" ht="13.2" customHeight="1" x14ac:dyDescent="0.3">
      <c r="C2587" s="6"/>
      <c r="D2587" s="6"/>
      <c r="E2587" s="6"/>
      <c r="F2587" s="6"/>
      <c r="H2587" s="11"/>
      <c r="I2587" s="9"/>
      <c r="J2587" s="10"/>
      <c r="K2587" s="10"/>
      <c r="N2587" s="6"/>
      <c r="O2587" s="6"/>
      <c r="P2587" s="6"/>
      <c r="Q2587" s="6"/>
      <c r="S2587" s="6"/>
      <c r="U2587" s="6"/>
      <c r="V2587" s="6"/>
      <c r="W2587" s="6"/>
      <c r="X2587" s="6"/>
      <c r="Y2587" s="6"/>
    </row>
    <row r="2588" spans="3:25" ht="13.2" customHeight="1" x14ac:dyDescent="0.3">
      <c r="C2588" s="6"/>
      <c r="D2588" s="6"/>
      <c r="E2588" s="6"/>
      <c r="F2588" s="6"/>
      <c r="H2588" s="11"/>
      <c r="I2588" s="9"/>
      <c r="J2588" s="10"/>
      <c r="K2588" s="10"/>
      <c r="N2588" s="6"/>
      <c r="O2588" s="6"/>
      <c r="P2588" s="6"/>
      <c r="Q2588" s="6"/>
      <c r="S2588" s="6"/>
      <c r="U2588" s="6"/>
      <c r="V2588" s="6"/>
      <c r="W2588" s="6"/>
      <c r="X2588" s="6"/>
      <c r="Y2588" s="6"/>
    </row>
    <row r="2589" spans="3:25" ht="13.2" customHeight="1" x14ac:dyDescent="0.3">
      <c r="C2589" s="6"/>
      <c r="D2589" s="6"/>
      <c r="E2589" s="6"/>
      <c r="F2589" s="6"/>
      <c r="H2589" s="11"/>
      <c r="I2589" s="9"/>
      <c r="J2589" s="10"/>
      <c r="K2589" s="10"/>
      <c r="N2589" s="6"/>
      <c r="O2589" s="6"/>
      <c r="P2589" s="6"/>
      <c r="Q2589" s="6"/>
      <c r="S2589" s="6"/>
      <c r="U2589" s="6"/>
      <c r="V2589" s="6"/>
      <c r="W2589" s="6"/>
      <c r="X2589" s="6"/>
      <c r="Y2589" s="6"/>
    </row>
    <row r="2590" spans="3:25" ht="13.2" customHeight="1" x14ac:dyDescent="0.3">
      <c r="C2590" s="6"/>
      <c r="D2590" s="6"/>
      <c r="E2590" s="6"/>
      <c r="F2590" s="6"/>
      <c r="H2590" s="11"/>
      <c r="I2590" s="9"/>
      <c r="J2590" s="10"/>
      <c r="K2590" s="10"/>
      <c r="N2590" s="6"/>
      <c r="O2590" s="6"/>
      <c r="P2590" s="6"/>
      <c r="Q2590" s="6"/>
      <c r="S2590" s="6"/>
      <c r="U2590" s="6"/>
      <c r="V2590" s="6"/>
      <c r="W2590" s="6"/>
      <c r="X2590" s="6"/>
      <c r="Y2590" s="6"/>
    </row>
    <row r="2591" spans="3:25" ht="13.2" customHeight="1" x14ac:dyDescent="0.3">
      <c r="C2591" s="6"/>
      <c r="D2591" s="6"/>
      <c r="E2591" s="6"/>
      <c r="F2591" s="6"/>
      <c r="H2591" s="11"/>
      <c r="I2591" s="9"/>
      <c r="J2591" s="10"/>
      <c r="K2591" s="10"/>
      <c r="N2591" s="6"/>
      <c r="O2591" s="6"/>
      <c r="P2591" s="6"/>
      <c r="Q2591" s="6"/>
      <c r="S2591" s="6"/>
      <c r="U2591" s="6"/>
      <c r="V2591" s="6"/>
      <c r="W2591" s="6"/>
      <c r="X2591" s="6"/>
      <c r="Y2591" s="6"/>
    </row>
    <row r="2592" spans="3:25" ht="13.2" customHeight="1" x14ac:dyDescent="0.3">
      <c r="C2592" s="6"/>
      <c r="D2592" s="6"/>
      <c r="E2592" s="6"/>
      <c r="F2592" s="6"/>
      <c r="H2592" s="11"/>
      <c r="I2592" s="9"/>
      <c r="J2592" s="10"/>
      <c r="K2592" s="10"/>
      <c r="N2592" s="6"/>
      <c r="O2592" s="6"/>
      <c r="P2592" s="6"/>
      <c r="Q2592" s="6"/>
      <c r="S2592" s="6"/>
      <c r="U2592" s="6"/>
      <c r="V2592" s="6"/>
      <c r="W2592" s="6"/>
      <c r="X2592" s="6"/>
      <c r="Y2592" s="6"/>
    </row>
    <row r="2593" spans="3:25" ht="13.2" customHeight="1" x14ac:dyDescent="0.3">
      <c r="C2593" s="6"/>
      <c r="D2593" s="6"/>
      <c r="E2593" s="6"/>
      <c r="F2593" s="6"/>
      <c r="H2593" s="11"/>
      <c r="I2593" s="9"/>
      <c r="J2593" s="10"/>
      <c r="K2593" s="10"/>
      <c r="N2593" s="6"/>
      <c r="O2593" s="6"/>
      <c r="P2593" s="6"/>
      <c r="Q2593" s="6"/>
      <c r="S2593" s="6"/>
      <c r="U2593" s="6"/>
      <c r="V2593" s="6"/>
      <c r="W2593" s="6"/>
      <c r="X2593" s="6"/>
      <c r="Y2593" s="6"/>
    </row>
    <row r="2594" spans="3:25" ht="13.2" customHeight="1" x14ac:dyDescent="0.3">
      <c r="C2594" s="6"/>
      <c r="D2594" s="6"/>
      <c r="E2594" s="6"/>
      <c r="F2594" s="6"/>
      <c r="H2594" s="11"/>
      <c r="I2594" s="9"/>
      <c r="J2594" s="10"/>
      <c r="K2594" s="10"/>
      <c r="N2594" s="6"/>
      <c r="O2594" s="6"/>
      <c r="P2594" s="6"/>
      <c r="Q2594" s="6"/>
      <c r="S2594" s="6"/>
      <c r="U2594" s="6"/>
      <c r="V2594" s="6"/>
      <c r="W2594" s="6"/>
      <c r="X2594" s="6"/>
      <c r="Y2594" s="6"/>
    </row>
    <row r="2595" spans="3:25" ht="13.2" customHeight="1" x14ac:dyDescent="0.3">
      <c r="C2595" s="6"/>
      <c r="D2595" s="6"/>
      <c r="E2595" s="6"/>
      <c r="F2595" s="6"/>
      <c r="H2595" s="11"/>
      <c r="I2595" s="9"/>
      <c r="J2595" s="10"/>
      <c r="K2595" s="10"/>
      <c r="N2595" s="6"/>
      <c r="O2595" s="6"/>
      <c r="P2595" s="6"/>
      <c r="Q2595" s="6"/>
      <c r="S2595" s="6"/>
      <c r="U2595" s="6"/>
      <c r="V2595" s="6"/>
      <c r="W2595" s="6"/>
      <c r="X2595" s="6"/>
      <c r="Y2595" s="6"/>
    </row>
    <row r="2596" spans="3:25" ht="13.2" customHeight="1" x14ac:dyDescent="0.3">
      <c r="C2596" s="6"/>
      <c r="D2596" s="6"/>
      <c r="E2596" s="6"/>
      <c r="F2596" s="6"/>
      <c r="H2596" s="11"/>
      <c r="I2596" s="9"/>
      <c r="J2596" s="10"/>
      <c r="K2596" s="10"/>
      <c r="N2596" s="6"/>
      <c r="O2596" s="6"/>
      <c r="P2596" s="6"/>
      <c r="Q2596" s="6"/>
      <c r="S2596" s="6"/>
      <c r="U2596" s="6"/>
      <c r="V2596" s="6"/>
      <c r="W2596" s="6"/>
      <c r="X2596" s="6"/>
      <c r="Y2596" s="6"/>
    </row>
    <row r="2597" spans="3:25" ht="13.2" customHeight="1" x14ac:dyDescent="0.3">
      <c r="C2597" s="6"/>
      <c r="D2597" s="6"/>
      <c r="E2597" s="6"/>
      <c r="F2597" s="6"/>
      <c r="H2597" s="11"/>
      <c r="I2597" s="9"/>
      <c r="J2597" s="10"/>
      <c r="K2597" s="10"/>
      <c r="N2597" s="6"/>
      <c r="O2597" s="6"/>
      <c r="P2597" s="6"/>
      <c r="Q2597" s="6"/>
      <c r="S2597" s="6"/>
      <c r="U2597" s="6"/>
      <c r="V2597" s="6"/>
      <c r="W2597" s="6"/>
      <c r="X2597" s="6"/>
      <c r="Y2597" s="6"/>
    </row>
    <row r="2598" spans="3:25" ht="13.2" customHeight="1" x14ac:dyDescent="0.3">
      <c r="C2598" s="6"/>
      <c r="D2598" s="6"/>
      <c r="E2598" s="6"/>
      <c r="F2598" s="6"/>
      <c r="H2598" s="11"/>
      <c r="I2598" s="9"/>
      <c r="J2598" s="10"/>
      <c r="K2598" s="10"/>
      <c r="N2598" s="6"/>
      <c r="O2598" s="6"/>
      <c r="P2598" s="6"/>
      <c r="Q2598" s="6"/>
      <c r="S2598" s="6"/>
      <c r="U2598" s="6"/>
      <c r="V2598" s="6"/>
      <c r="W2598" s="6"/>
      <c r="X2598" s="6"/>
      <c r="Y2598" s="6"/>
    </row>
    <row r="2599" spans="3:25" ht="13.2" customHeight="1" x14ac:dyDescent="0.3">
      <c r="C2599" s="6"/>
      <c r="D2599" s="6"/>
      <c r="E2599" s="6"/>
      <c r="F2599" s="6"/>
      <c r="H2599" s="11"/>
      <c r="I2599" s="9"/>
      <c r="J2599" s="10"/>
      <c r="K2599" s="10"/>
      <c r="N2599" s="6"/>
      <c r="O2599" s="6"/>
      <c r="P2599" s="6"/>
      <c r="Q2599" s="6"/>
      <c r="S2599" s="6"/>
      <c r="U2599" s="6"/>
      <c r="V2599" s="6"/>
      <c r="W2599" s="6"/>
      <c r="X2599" s="6"/>
      <c r="Y2599" s="6"/>
    </row>
    <row r="2600" spans="3:25" ht="13.2" customHeight="1" x14ac:dyDescent="0.3">
      <c r="C2600" s="6"/>
      <c r="D2600" s="6"/>
      <c r="E2600" s="6"/>
      <c r="F2600" s="6"/>
      <c r="H2600" s="11"/>
      <c r="I2600" s="9"/>
      <c r="J2600" s="10"/>
      <c r="K2600" s="10"/>
      <c r="N2600" s="6"/>
      <c r="O2600" s="6"/>
      <c r="P2600" s="6"/>
      <c r="Q2600" s="6"/>
      <c r="S2600" s="6"/>
      <c r="U2600" s="6"/>
      <c r="V2600" s="6"/>
      <c r="W2600" s="6"/>
      <c r="X2600" s="6"/>
      <c r="Y2600" s="6"/>
    </row>
    <row r="2601" spans="3:25" ht="13.2" customHeight="1" x14ac:dyDescent="0.3">
      <c r="C2601" s="6"/>
      <c r="D2601" s="6"/>
      <c r="E2601" s="6"/>
      <c r="F2601" s="6"/>
      <c r="H2601" s="11"/>
      <c r="I2601" s="9"/>
      <c r="J2601" s="10"/>
      <c r="K2601" s="10"/>
      <c r="N2601" s="6"/>
      <c r="O2601" s="6"/>
      <c r="P2601" s="6"/>
      <c r="Q2601" s="6"/>
      <c r="S2601" s="6"/>
      <c r="U2601" s="6"/>
      <c r="V2601" s="6"/>
      <c r="W2601" s="6"/>
      <c r="X2601" s="6"/>
      <c r="Y2601" s="6"/>
    </row>
    <row r="2602" spans="3:25" ht="13.2" customHeight="1" x14ac:dyDescent="0.3">
      <c r="C2602" s="6"/>
      <c r="D2602" s="6"/>
      <c r="E2602" s="6"/>
      <c r="F2602" s="6"/>
      <c r="H2602" s="11"/>
      <c r="I2602" s="9"/>
      <c r="J2602" s="10"/>
      <c r="K2602" s="10"/>
      <c r="N2602" s="6"/>
      <c r="O2602" s="6"/>
      <c r="P2602" s="6"/>
      <c r="Q2602" s="6"/>
      <c r="S2602" s="6"/>
      <c r="U2602" s="6"/>
      <c r="V2602" s="6"/>
      <c r="W2602" s="6"/>
      <c r="X2602" s="6"/>
      <c r="Y2602" s="6"/>
    </row>
    <row r="2603" spans="3:25" ht="13.2" customHeight="1" x14ac:dyDescent="0.3">
      <c r="C2603" s="6"/>
      <c r="D2603" s="6"/>
      <c r="E2603" s="6"/>
      <c r="F2603" s="6"/>
      <c r="H2603" s="11"/>
      <c r="I2603" s="9"/>
      <c r="J2603" s="10"/>
      <c r="K2603" s="10"/>
      <c r="N2603" s="6"/>
      <c r="O2603" s="6"/>
      <c r="P2603" s="6"/>
      <c r="Q2603" s="6"/>
      <c r="S2603" s="6"/>
      <c r="U2603" s="6"/>
      <c r="V2603" s="6"/>
      <c r="W2603" s="6"/>
      <c r="X2603" s="6"/>
      <c r="Y2603" s="6"/>
    </row>
    <row r="2604" spans="3:25" ht="13.2" customHeight="1" x14ac:dyDescent="0.3">
      <c r="C2604" s="6"/>
      <c r="D2604" s="6"/>
      <c r="E2604" s="6"/>
      <c r="F2604" s="6"/>
      <c r="H2604" s="11"/>
      <c r="I2604" s="9"/>
      <c r="J2604" s="10"/>
      <c r="K2604" s="10"/>
      <c r="N2604" s="6"/>
      <c r="O2604" s="6"/>
      <c r="P2604" s="6"/>
      <c r="Q2604" s="6"/>
      <c r="S2604" s="6"/>
      <c r="U2604" s="6"/>
      <c r="V2604" s="6"/>
      <c r="W2604" s="6"/>
      <c r="X2604" s="6"/>
      <c r="Y2604" s="6"/>
    </row>
    <row r="2605" spans="3:25" ht="13.2" customHeight="1" x14ac:dyDescent="0.3">
      <c r="C2605" s="6"/>
      <c r="D2605" s="6"/>
      <c r="E2605" s="6"/>
      <c r="F2605" s="6"/>
      <c r="H2605" s="11"/>
      <c r="I2605" s="9"/>
      <c r="J2605" s="10"/>
      <c r="K2605" s="10"/>
      <c r="N2605" s="6"/>
      <c r="O2605" s="6"/>
      <c r="P2605" s="6"/>
      <c r="Q2605" s="6"/>
      <c r="S2605" s="6"/>
      <c r="U2605" s="6"/>
      <c r="V2605" s="6"/>
      <c r="W2605" s="6"/>
      <c r="X2605" s="6"/>
      <c r="Y2605" s="6"/>
    </row>
    <row r="2606" spans="3:25" ht="13.2" customHeight="1" x14ac:dyDescent="0.3">
      <c r="C2606" s="6"/>
      <c r="D2606" s="6"/>
      <c r="E2606" s="6"/>
      <c r="F2606" s="6"/>
      <c r="H2606" s="11"/>
      <c r="I2606" s="9"/>
      <c r="J2606" s="10"/>
      <c r="K2606" s="10"/>
      <c r="N2606" s="6"/>
      <c r="O2606" s="6"/>
      <c r="P2606" s="6"/>
      <c r="Q2606" s="6"/>
      <c r="S2606" s="6"/>
      <c r="U2606" s="6"/>
      <c r="V2606" s="6"/>
      <c r="W2606" s="6"/>
      <c r="X2606" s="6"/>
      <c r="Y2606" s="6"/>
    </row>
    <row r="2607" spans="3:25" ht="13.2" customHeight="1" x14ac:dyDescent="0.3">
      <c r="C2607" s="6"/>
      <c r="D2607" s="6"/>
      <c r="E2607" s="6"/>
      <c r="F2607" s="6"/>
      <c r="H2607" s="11"/>
      <c r="I2607" s="9"/>
      <c r="J2607" s="10"/>
      <c r="K2607" s="10"/>
      <c r="N2607" s="6"/>
      <c r="O2607" s="6"/>
      <c r="P2607" s="6"/>
      <c r="Q2607" s="6"/>
      <c r="S2607" s="6"/>
      <c r="U2607" s="6"/>
      <c r="V2607" s="6"/>
      <c r="W2607" s="6"/>
      <c r="X2607" s="6"/>
      <c r="Y2607" s="6"/>
    </row>
    <row r="2608" spans="3:25" ht="13.2" customHeight="1" x14ac:dyDescent="0.3">
      <c r="C2608" s="6"/>
      <c r="D2608" s="6"/>
      <c r="E2608" s="6"/>
      <c r="F2608" s="6"/>
      <c r="H2608" s="11"/>
      <c r="I2608" s="9"/>
      <c r="J2608" s="10"/>
      <c r="K2608" s="10"/>
      <c r="N2608" s="6"/>
      <c r="O2608" s="6"/>
      <c r="P2608" s="6"/>
      <c r="Q2608" s="6"/>
      <c r="S2608" s="6"/>
      <c r="U2608" s="6"/>
      <c r="V2608" s="6"/>
      <c r="W2608" s="6"/>
      <c r="X2608" s="6"/>
      <c r="Y2608" s="6"/>
    </row>
    <row r="2609" spans="3:25" ht="13.2" customHeight="1" x14ac:dyDescent="0.3">
      <c r="C2609" s="6"/>
      <c r="D2609" s="6"/>
      <c r="E2609" s="6"/>
      <c r="F2609" s="6"/>
      <c r="H2609" s="11"/>
      <c r="I2609" s="9"/>
      <c r="J2609" s="10"/>
      <c r="K2609" s="10"/>
      <c r="N2609" s="6"/>
      <c r="O2609" s="6"/>
      <c r="P2609" s="6"/>
      <c r="Q2609" s="6"/>
      <c r="S2609" s="6"/>
      <c r="U2609" s="6"/>
      <c r="V2609" s="6"/>
      <c r="W2609" s="6"/>
      <c r="X2609" s="6"/>
      <c r="Y2609" s="6"/>
    </row>
    <row r="2610" spans="3:25" ht="13.2" customHeight="1" x14ac:dyDescent="0.3">
      <c r="C2610" s="6"/>
      <c r="D2610" s="6"/>
      <c r="E2610" s="6"/>
      <c r="F2610" s="6"/>
      <c r="H2610" s="11"/>
      <c r="I2610" s="9"/>
      <c r="J2610" s="10"/>
      <c r="K2610" s="10"/>
      <c r="N2610" s="6"/>
      <c r="O2610" s="6"/>
      <c r="P2610" s="6"/>
      <c r="Q2610" s="6"/>
      <c r="S2610" s="6"/>
      <c r="U2610" s="6"/>
      <c r="V2610" s="6"/>
      <c r="W2610" s="6"/>
      <c r="X2610" s="6"/>
      <c r="Y2610" s="6"/>
    </row>
    <row r="2611" spans="3:25" ht="13.2" customHeight="1" x14ac:dyDescent="0.3">
      <c r="C2611" s="6"/>
      <c r="D2611" s="6"/>
      <c r="E2611" s="6"/>
      <c r="F2611" s="6"/>
      <c r="H2611" s="11"/>
      <c r="I2611" s="9"/>
      <c r="J2611" s="10"/>
      <c r="K2611" s="10"/>
      <c r="N2611" s="6"/>
      <c r="O2611" s="6"/>
      <c r="P2611" s="6"/>
      <c r="Q2611" s="6"/>
      <c r="S2611" s="6"/>
      <c r="U2611" s="6"/>
      <c r="V2611" s="6"/>
      <c r="W2611" s="6"/>
      <c r="X2611" s="6"/>
      <c r="Y2611" s="6"/>
    </row>
    <row r="2612" spans="3:25" ht="13.2" customHeight="1" x14ac:dyDescent="0.3">
      <c r="C2612" s="6"/>
      <c r="D2612" s="6"/>
      <c r="E2612" s="6"/>
      <c r="F2612" s="6"/>
      <c r="H2612" s="11"/>
      <c r="I2612" s="9"/>
      <c r="J2612" s="10"/>
      <c r="K2612" s="10"/>
      <c r="N2612" s="6"/>
      <c r="O2612" s="6"/>
      <c r="P2612" s="6"/>
      <c r="Q2612" s="6"/>
      <c r="S2612" s="6"/>
      <c r="U2612" s="6"/>
      <c r="V2612" s="6"/>
      <c r="W2612" s="6"/>
      <c r="X2612" s="6"/>
      <c r="Y2612" s="6"/>
    </row>
    <row r="2613" spans="3:25" ht="13.2" customHeight="1" x14ac:dyDescent="0.3">
      <c r="C2613" s="6"/>
      <c r="D2613" s="6"/>
      <c r="E2613" s="6"/>
      <c r="F2613" s="6"/>
      <c r="H2613" s="11"/>
      <c r="I2613" s="9"/>
      <c r="J2613" s="10"/>
      <c r="K2613" s="10"/>
      <c r="N2613" s="6"/>
      <c r="O2613" s="6"/>
      <c r="P2613" s="6"/>
      <c r="Q2613" s="6"/>
      <c r="S2613" s="6"/>
      <c r="U2613" s="6"/>
      <c r="V2613" s="6"/>
      <c r="W2613" s="6"/>
      <c r="X2613" s="6"/>
      <c r="Y2613" s="6"/>
    </row>
    <row r="2614" spans="3:25" ht="13.2" customHeight="1" x14ac:dyDescent="0.3">
      <c r="C2614" s="6"/>
      <c r="D2614" s="6"/>
      <c r="E2614" s="6"/>
      <c r="F2614" s="6"/>
      <c r="H2614" s="11"/>
      <c r="I2614" s="9"/>
      <c r="J2614" s="10"/>
      <c r="K2614" s="10"/>
      <c r="N2614" s="6"/>
      <c r="O2614" s="6"/>
      <c r="P2614" s="6"/>
      <c r="Q2614" s="6"/>
      <c r="S2614" s="6"/>
      <c r="U2614" s="6"/>
      <c r="V2614" s="6"/>
      <c r="W2614" s="6"/>
      <c r="X2614" s="6"/>
      <c r="Y2614" s="6"/>
    </row>
    <row r="2615" spans="3:25" ht="13.2" customHeight="1" x14ac:dyDescent="0.3">
      <c r="C2615" s="6"/>
      <c r="D2615" s="6"/>
      <c r="E2615" s="6"/>
      <c r="F2615" s="6"/>
      <c r="H2615" s="11"/>
      <c r="I2615" s="9"/>
      <c r="J2615" s="10"/>
      <c r="K2615" s="10"/>
      <c r="N2615" s="6"/>
      <c r="O2615" s="6"/>
      <c r="P2615" s="6"/>
      <c r="Q2615" s="6"/>
      <c r="S2615" s="6"/>
      <c r="U2615" s="6"/>
      <c r="V2615" s="6"/>
      <c r="W2615" s="6"/>
      <c r="X2615" s="6"/>
      <c r="Y2615" s="6"/>
    </row>
    <row r="2616" spans="3:25" ht="13.2" customHeight="1" x14ac:dyDescent="0.3">
      <c r="C2616" s="6"/>
      <c r="D2616" s="6"/>
      <c r="E2616" s="6"/>
      <c r="F2616" s="6"/>
      <c r="H2616" s="11"/>
      <c r="I2616" s="9"/>
      <c r="J2616" s="10"/>
      <c r="K2616" s="10"/>
      <c r="N2616" s="6"/>
      <c r="O2616" s="6"/>
      <c r="P2616" s="6"/>
      <c r="Q2616" s="6"/>
      <c r="S2616" s="6"/>
      <c r="U2616" s="6"/>
      <c r="V2616" s="6"/>
      <c r="W2616" s="6"/>
      <c r="X2616" s="6"/>
      <c r="Y2616" s="6"/>
    </row>
    <row r="2617" spans="3:25" ht="13.2" customHeight="1" x14ac:dyDescent="0.3">
      <c r="C2617" s="6"/>
      <c r="D2617" s="6"/>
      <c r="E2617" s="6"/>
      <c r="F2617" s="6"/>
      <c r="H2617" s="11"/>
      <c r="I2617" s="9"/>
      <c r="J2617" s="10"/>
      <c r="K2617" s="10"/>
      <c r="N2617" s="6"/>
      <c r="O2617" s="6"/>
      <c r="P2617" s="6"/>
      <c r="Q2617" s="6"/>
      <c r="S2617" s="6"/>
      <c r="U2617" s="6"/>
      <c r="V2617" s="6"/>
      <c r="W2617" s="6"/>
      <c r="X2617" s="6"/>
      <c r="Y2617" s="6"/>
    </row>
    <row r="2618" spans="3:25" ht="13.2" customHeight="1" x14ac:dyDescent="0.3">
      <c r="C2618" s="6"/>
      <c r="D2618" s="6"/>
      <c r="E2618" s="6"/>
      <c r="F2618" s="6"/>
      <c r="H2618" s="11"/>
      <c r="I2618" s="9"/>
      <c r="J2618" s="10"/>
      <c r="K2618" s="10"/>
      <c r="N2618" s="6"/>
      <c r="O2618" s="6"/>
      <c r="P2618" s="6"/>
      <c r="Q2618" s="6"/>
      <c r="S2618" s="6"/>
      <c r="U2618" s="6"/>
      <c r="V2618" s="6"/>
      <c r="W2618" s="6"/>
      <c r="X2618" s="6"/>
      <c r="Y2618" s="6"/>
    </row>
    <row r="2619" spans="3:25" ht="13.2" customHeight="1" x14ac:dyDescent="0.3">
      <c r="C2619" s="6"/>
      <c r="D2619" s="6"/>
      <c r="E2619" s="6"/>
      <c r="F2619" s="6"/>
      <c r="H2619" s="11"/>
      <c r="I2619" s="9"/>
      <c r="J2619" s="10"/>
      <c r="K2619" s="10"/>
      <c r="N2619" s="6"/>
      <c r="O2619" s="6"/>
      <c r="P2619" s="6"/>
      <c r="Q2619" s="6"/>
      <c r="S2619" s="6"/>
      <c r="U2619" s="6"/>
      <c r="V2619" s="6"/>
      <c r="W2619" s="6"/>
      <c r="X2619" s="6"/>
      <c r="Y2619" s="6"/>
    </row>
    <row r="2620" spans="3:25" ht="13.2" customHeight="1" x14ac:dyDescent="0.3">
      <c r="C2620" s="6"/>
      <c r="D2620" s="6"/>
      <c r="E2620" s="6"/>
      <c r="F2620" s="6"/>
      <c r="H2620" s="11"/>
      <c r="I2620" s="9"/>
      <c r="J2620" s="10"/>
      <c r="K2620" s="10"/>
      <c r="N2620" s="6"/>
      <c r="O2620" s="6"/>
      <c r="P2620" s="6"/>
      <c r="Q2620" s="6"/>
      <c r="S2620" s="6"/>
      <c r="U2620" s="6"/>
      <c r="V2620" s="6"/>
      <c r="W2620" s="6"/>
      <c r="X2620" s="6"/>
      <c r="Y2620" s="6"/>
    </row>
    <row r="2621" spans="3:25" ht="13.2" customHeight="1" x14ac:dyDescent="0.3">
      <c r="C2621" s="6"/>
      <c r="D2621" s="6"/>
      <c r="E2621" s="6"/>
      <c r="F2621" s="6"/>
      <c r="H2621" s="11"/>
      <c r="I2621" s="9"/>
      <c r="J2621" s="10"/>
      <c r="K2621" s="10"/>
      <c r="N2621" s="6"/>
      <c r="O2621" s="6"/>
      <c r="P2621" s="6"/>
      <c r="Q2621" s="6"/>
      <c r="S2621" s="6"/>
      <c r="U2621" s="6"/>
      <c r="V2621" s="6"/>
      <c r="W2621" s="6"/>
      <c r="X2621" s="6"/>
      <c r="Y2621" s="6"/>
    </row>
    <row r="2622" spans="3:25" ht="13.2" customHeight="1" x14ac:dyDescent="0.3">
      <c r="C2622" s="6"/>
      <c r="D2622" s="6"/>
      <c r="E2622" s="6"/>
      <c r="F2622" s="6"/>
      <c r="H2622" s="11"/>
      <c r="I2622" s="9"/>
      <c r="J2622" s="10"/>
      <c r="K2622" s="10"/>
      <c r="N2622" s="6"/>
      <c r="O2622" s="6"/>
      <c r="P2622" s="6"/>
      <c r="Q2622" s="6"/>
      <c r="S2622" s="6"/>
      <c r="U2622" s="6"/>
      <c r="V2622" s="6"/>
      <c r="W2622" s="6"/>
      <c r="X2622" s="6"/>
      <c r="Y2622" s="6"/>
    </row>
    <row r="2623" spans="3:25" ht="13.2" customHeight="1" x14ac:dyDescent="0.3">
      <c r="C2623" s="6"/>
      <c r="D2623" s="6"/>
      <c r="E2623" s="6"/>
      <c r="F2623" s="6"/>
      <c r="H2623" s="11"/>
      <c r="I2623" s="9"/>
      <c r="J2623" s="10"/>
      <c r="K2623" s="10"/>
      <c r="N2623" s="6"/>
      <c r="O2623" s="6"/>
      <c r="P2623" s="6"/>
      <c r="Q2623" s="6"/>
      <c r="S2623" s="6"/>
      <c r="U2623" s="6"/>
      <c r="V2623" s="6"/>
      <c r="W2623" s="6"/>
      <c r="X2623" s="6"/>
      <c r="Y2623" s="6"/>
    </row>
    <row r="2624" spans="3:25" ht="13.2" customHeight="1" x14ac:dyDescent="0.3">
      <c r="C2624" s="6"/>
      <c r="D2624" s="6"/>
      <c r="E2624" s="6"/>
      <c r="F2624" s="6"/>
      <c r="H2624" s="11"/>
      <c r="I2624" s="9"/>
      <c r="J2624" s="10"/>
      <c r="K2624" s="10"/>
      <c r="N2624" s="6"/>
      <c r="O2624" s="6"/>
      <c r="P2624" s="6"/>
      <c r="Q2624" s="6"/>
      <c r="S2624" s="6"/>
      <c r="U2624" s="6"/>
      <c r="V2624" s="6"/>
      <c r="W2624" s="6"/>
      <c r="X2624" s="6"/>
      <c r="Y2624" s="6"/>
    </row>
    <row r="2625" spans="3:25" ht="13.2" customHeight="1" x14ac:dyDescent="0.3">
      <c r="C2625" s="6"/>
      <c r="D2625" s="6"/>
      <c r="E2625" s="6"/>
      <c r="F2625" s="6"/>
      <c r="H2625" s="11"/>
      <c r="I2625" s="9"/>
      <c r="J2625" s="10"/>
      <c r="K2625" s="10"/>
      <c r="N2625" s="6"/>
      <c r="O2625" s="6"/>
      <c r="P2625" s="6"/>
      <c r="Q2625" s="6"/>
      <c r="S2625" s="6"/>
      <c r="U2625" s="6"/>
      <c r="V2625" s="6"/>
      <c r="W2625" s="6"/>
      <c r="X2625" s="6"/>
      <c r="Y2625" s="6"/>
    </row>
    <row r="2626" spans="3:25" ht="13.2" customHeight="1" x14ac:dyDescent="0.3">
      <c r="C2626" s="6"/>
      <c r="D2626" s="6"/>
      <c r="E2626" s="6"/>
      <c r="F2626" s="6"/>
      <c r="H2626" s="11"/>
      <c r="I2626" s="9"/>
      <c r="J2626" s="10"/>
      <c r="K2626" s="10"/>
      <c r="N2626" s="6"/>
      <c r="O2626" s="6"/>
      <c r="P2626" s="6"/>
      <c r="Q2626" s="6"/>
      <c r="S2626" s="6"/>
      <c r="U2626" s="6"/>
      <c r="V2626" s="6"/>
      <c r="W2626" s="6"/>
      <c r="X2626" s="6"/>
      <c r="Y2626" s="6"/>
    </row>
    <row r="2627" spans="3:25" ht="13.2" customHeight="1" x14ac:dyDescent="0.3">
      <c r="C2627" s="6"/>
      <c r="D2627" s="6"/>
      <c r="E2627" s="6"/>
      <c r="F2627" s="6"/>
      <c r="H2627" s="11"/>
      <c r="I2627" s="9"/>
      <c r="J2627" s="10"/>
      <c r="K2627" s="10"/>
      <c r="N2627" s="6"/>
      <c r="O2627" s="6"/>
      <c r="P2627" s="6"/>
      <c r="Q2627" s="6"/>
      <c r="S2627" s="6"/>
      <c r="U2627" s="6"/>
      <c r="V2627" s="6"/>
      <c r="W2627" s="6"/>
      <c r="X2627" s="6"/>
      <c r="Y2627" s="6"/>
    </row>
    <row r="2628" spans="3:25" ht="13.2" customHeight="1" x14ac:dyDescent="0.3">
      <c r="C2628" s="6"/>
      <c r="D2628" s="6"/>
      <c r="E2628" s="6"/>
      <c r="F2628" s="6"/>
      <c r="H2628" s="11"/>
      <c r="I2628" s="9"/>
      <c r="J2628" s="10"/>
      <c r="K2628" s="10"/>
      <c r="N2628" s="6"/>
      <c r="O2628" s="6"/>
      <c r="P2628" s="6"/>
      <c r="Q2628" s="6"/>
      <c r="S2628" s="6"/>
      <c r="U2628" s="6"/>
      <c r="V2628" s="6"/>
      <c r="W2628" s="6"/>
      <c r="X2628" s="6"/>
      <c r="Y2628" s="6"/>
    </row>
    <row r="2629" spans="3:25" ht="13.2" customHeight="1" x14ac:dyDescent="0.3">
      <c r="C2629" s="6"/>
      <c r="D2629" s="6"/>
      <c r="E2629" s="6"/>
      <c r="F2629" s="6"/>
      <c r="H2629" s="11"/>
      <c r="I2629" s="9"/>
      <c r="J2629" s="10"/>
      <c r="K2629" s="10"/>
      <c r="N2629" s="6"/>
      <c r="O2629" s="6"/>
      <c r="P2629" s="6"/>
      <c r="Q2629" s="6"/>
      <c r="S2629" s="6"/>
      <c r="U2629" s="6"/>
      <c r="V2629" s="6"/>
      <c r="W2629" s="6"/>
      <c r="X2629" s="6"/>
      <c r="Y2629" s="6"/>
    </row>
    <row r="2630" spans="3:25" ht="13.2" customHeight="1" x14ac:dyDescent="0.3">
      <c r="C2630" s="6"/>
      <c r="D2630" s="6"/>
      <c r="E2630" s="6"/>
      <c r="F2630" s="6"/>
      <c r="H2630" s="11"/>
      <c r="I2630" s="9"/>
      <c r="J2630" s="10"/>
      <c r="K2630" s="10"/>
      <c r="N2630" s="6"/>
      <c r="O2630" s="6"/>
      <c r="P2630" s="6"/>
      <c r="Q2630" s="6"/>
      <c r="S2630" s="6"/>
      <c r="U2630" s="6"/>
      <c r="V2630" s="6"/>
      <c r="W2630" s="6"/>
      <c r="X2630" s="6"/>
      <c r="Y2630" s="6"/>
    </row>
    <row r="2631" spans="3:25" ht="13.2" customHeight="1" x14ac:dyDescent="0.3">
      <c r="C2631" s="6"/>
      <c r="D2631" s="6"/>
      <c r="E2631" s="6"/>
      <c r="F2631" s="6"/>
      <c r="H2631" s="11"/>
      <c r="I2631" s="9"/>
      <c r="J2631" s="10"/>
      <c r="K2631" s="10"/>
      <c r="N2631" s="6"/>
      <c r="O2631" s="6"/>
      <c r="P2631" s="6"/>
      <c r="Q2631" s="6"/>
      <c r="S2631" s="6"/>
      <c r="U2631" s="6"/>
      <c r="V2631" s="6"/>
      <c r="W2631" s="6"/>
      <c r="X2631" s="6"/>
      <c r="Y2631" s="6"/>
    </row>
    <row r="2632" spans="3:25" ht="13.2" customHeight="1" x14ac:dyDescent="0.3">
      <c r="C2632" s="6"/>
      <c r="D2632" s="6"/>
      <c r="E2632" s="6"/>
      <c r="F2632" s="6"/>
      <c r="H2632" s="11"/>
      <c r="I2632" s="9"/>
      <c r="J2632" s="10"/>
      <c r="K2632" s="10"/>
      <c r="N2632" s="6"/>
      <c r="O2632" s="6"/>
      <c r="P2632" s="6"/>
      <c r="Q2632" s="6"/>
      <c r="S2632" s="6"/>
      <c r="U2632" s="6"/>
      <c r="V2632" s="6"/>
      <c r="W2632" s="6"/>
      <c r="X2632" s="6"/>
      <c r="Y2632" s="6"/>
    </row>
    <row r="2633" spans="3:25" ht="13.2" customHeight="1" x14ac:dyDescent="0.3">
      <c r="C2633" s="6"/>
      <c r="D2633" s="6"/>
      <c r="E2633" s="6"/>
      <c r="F2633" s="6"/>
      <c r="H2633" s="11"/>
      <c r="I2633" s="9"/>
      <c r="J2633" s="10"/>
      <c r="K2633" s="10"/>
      <c r="N2633" s="6"/>
      <c r="O2633" s="6"/>
      <c r="P2633" s="6"/>
      <c r="Q2633" s="6"/>
      <c r="S2633" s="6"/>
      <c r="U2633" s="6"/>
      <c r="V2633" s="6"/>
      <c r="W2633" s="6"/>
      <c r="X2633" s="6"/>
      <c r="Y2633" s="6"/>
    </row>
    <row r="2634" spans="3:25" ht="13.2" customHeight="1" x14ac:dyDescent="0.3">
      <c r="C2634" s="6"/>
      <c r="D2634" s="6"/>
      <c r="E2634" s="6"/>
      <c r="F2634" s="6"/>
      <c r="H2634" s="11"/>
      <c r="I2634" s="9"/>
      <c r="J2634" s="10"/>
      <c r="K2634" s="10"/>
      <c r="N2634" s="6"/>
      <c r="O2634" s="6"/>
      <c r="P2634" s="6"/>
      <c r="Q2634" s="6"/>
      <c r="S2634" s="6"/>
      <c r="U2634" s="6"/>
      <c r="V2634" s="6"/>
      <c r="W2634" s="6"/>
      <c r="X2634" s="6"/>
      <c r="Y2634" s="6"/>
    </row>
    <row r="2635" spans="3:25" ht="13.2" customHeight="1" x14ac:dyDescent="0.3">
      <c r="C2635" s="6"/>
      <c r="D2635" s="6"/>
      <c r="E2635" s="6"/>
      <c r="F2635" s="6"/>
      <c r="H2635" s="11"/>
      <c r="I2635" s="9"/>
      <c r="J2635" s="10"/>
      <c r="K2635" s="10"/>
      <c r="N2635" s="6"/>
      <c r="O2635" s="6"/>
      <c r="P2635" s="6"/>
      <c r="Q2635" s="6"/>
      <c r="S2635" s="6"/>
      <c r="U2635" s="6"/>
      <c r="V2635" s="6"/>
      <c r="W2635" s="6"/>
      <c r="X2635" s="6"/>
      <c r="Y2635" s="6"/>
    </row>
    <row r="2636" spans="3:25" ht="13.2" customHeight="1" x14ac:dyDescent="0.3">
      <c r="C2636" s="6"/>
      <c r="D2636" s="6"/>
      <c r="E2636" s="6"/>
      <c r="F2636" s="6"/>
      <c r="H2636" s="11"/>
      <c r="I2636" s="9"/>
      <c r="J2636" s="10"/>
      <c r="K2636" s="10"/>
      <c r="N2636" s="6"/>
      <c r="O2636" s="6"/>
      <c r="P2636" s="6"/>
      <c r="Q2636" s="6"/>
      <c r="S2636" s="6"/>
      <c r="U2636" s="6"/>
      <c r="V2636" s="6"/>
      <c r="W2636" s="6"/>
      <c r="X2636" s="6"/>
      <c r="Y2636" s="6"/>
    </row>
    <row r="2637" spans="3:25" ht="13.2" customHeight="1" x14ac:dyDescent="0.3">
      <c r="C2637" s="6"/>
      <c r="D2637" s="6"/>
      <c r="E2637" s="6"/>
      <c r="F2637" s="6"/>
      <c r="H2637" s="11"/>
      <c r="I2637" s="9"/>
      <c r="J2637" s="10"/>
      <c r="K2637" s="10"/>
      <c r="N2637" s="6"/>
      <c r="O2637" s="6"/>
      <c r="P2637" s="6"/>
      <c r="Q2637" s="6"/>
      <c r="S2637" s="6"/>
      <c r="U2637" s="6"/>
      <c r="V2637" s="6"/>
      <c r="W2637" s="6"/>
      <c r="X2637" s="6"/>
      <c r="Y2637" s="6"/>
    </row>
    <row r="2638" spans="3:25" ht="13.2" customHeight="1" x14ac:dyDescent="0.3">
      <c r="C2638" s="6"/>
      <c r="D2638" s="6"/>
      <c r="E2638" s="6"/>
      <c r="F2638" s="6"/>
      <c r="H2638" s="11"/>
      <c r="I2638" s="9"/>
      <c r="J2638" s="10"/>
      <c r="K2638" s="10"/>
      <c r="N2638" s="6"/>
      <c r="O2638" s="6"/>
      <c r="P2638" s="6"/>
      <c r="Q2638" s="6"/>
      <c r="S2638" s="6"/>
      <c r="U2638" s="6"/>
      <c r="V2638" s="6"/>
      <c r="W2638" s="6"/>
      <c r="X2638" s="6"/>
      <c r="Y2638" s="6"/>
    </row>
    <row r="2639" spans="3:25" ht="13.2" customHeight="1" x14ac:dyDescent="0.3">
      <c r="C2639" s="6"/>
      <c r="D2639" s="6"/>
      <c r="E2639" s="6"/>
      <c r="F2639" s="6"/>
      <c r="H2639" s="11"/>
      <c r="I2639" s="9"/>
      <c r="J2639" s="10"/>
      <c r="K2639" s="10"/>
      <c r="N2639" s="6"/>
      <c r="O2639" s="6"/>
      <c r="P2639" s="6"/>
      <c r="Q2639" s="6"/>
      <c r="S2639" s="6"/>
      <c r="U2639" s="6"/>
      <c r="V2639" s="6"/>
      <c r="W2639" s="6"/>
      <c r="X2639" s="6"/>
      <c r="Y2639" s="6"/>
    </row>
    <row r="2640" spans="3:25" ht="13.2" customHeight="1" x14ac:dyDescent="0.3">
      <c r="C2640" s="6"/>
      <c r="D2640" s="6"/>
      <c r="E2640" s="6"/>
      <c r="F2640" s="6"/>
      <c r="H2640" s="11"/>
      <c r="I2640" s="9"/>
      <c r="J2640" s="10"/>
      <c r="K2640" s="10"/>
      <c r="N2640" s="6"/>
      <c r="O2640" s="6"/>
      <c r="P2640" s="6"/>
      <c r="Q2640" s="6"/>
      <c r="S2640" s="6"/>
      <c r="U2640" s="6"/>
      <c r="V2640" s="6"/>
      <c r="W2640" s="6"/>
      <c r="X2640" s="6"/>
      <c r="Y2640" s="6"/>
    </row>
    <row r="2641" spans="3:25" ht="13.2" customHeight="1" x14ac:dyDescent="0.3">
      <c r="C2641" s="6"/>
      <c r="D2641" s="6"/>
      <c r="E2641" s="6"/>
      <c r="F2641" s="6"/>
      <c r="H2641" s="11"/>
      <c r="I2641" s="9"/>
      <c r="J2641" s="10"/>
      <c r="K2641" s="10"/>
      <c r="N2641" s="6"/>
      <c r="O2641" s="6"/>
      <c r="P2641" s="6"/>
      <c r="Q2641" s="6"/>
      <c r="S2641" s="6"/>
      <c r="U2641" s="6"/>
      <c r="V2641" s="6"/>
      <c r="W2641" s="6"/>
      <c r="X2641" s="6"/>
      <c r="Y2641" s="6"/>
    </row>
    <row r="2642" spans="3:25" ht="13.2" customHeight="1" x14ac:dyDescent="0.3">
      <c r="C2642" s="6"/>
      <c r="D2642" s="6"/>
      <c r="E2642" s="6"/>
      <c r="F2642" s="6"/>
      <c r="H2642" s="11"/>
      <c r="I2642" s="9"/>
      <c r="J2642" s="10"/>
      <c r="K2642" s="10"/>
      <c r="N2642" s="6"/>
      <c r="O2642" s="6"/>
      <c r="P2642" s="6"/>
      <c r="Q2642" s="6"/>
      <c r="S2642" s="6"/>
      <c r="U2642" s="6"/>
      <c r="V2642" s="6"/>
      <c r="W2642" s="6"/>
      <c r="X2642" s="6"/>
      <c r="Y2642" s="6"/>
    </row>
    <row r="2643" spans="3:25" ht="13.2" customHeight="1" x14ac:dyDescent="0.3">
      <c r="C2643" s="6"/>
      <c r="D2643" s="6"/>
      <c r="E2643" s="6"/>
      <c r="F2643" s="6"/>
      <c r="H2643" s="11"/>
      <c r="I2643" s="9"/>
      <c r="J2643" s="10"/>
      <c r="K2643" s="10"/>
      <c r="N2643" s="6"/>
      <c r="O2643" s="6"/>
      <c r="P2643" s="6"/>
      <c r="Q2643" s="6"/>
      <c r="S2643" s="6"/>
      <c r="U2643" s="6"/>
      <c r="V2643" s="6"/>
      <c r="W2643" s="6"/>
      <c r="X2643" s="6"/>
      <c r="Y2643" s="6"/>
    </row>
    <row r="2644" spans="3:25" ht="13.2" customHeight="1" x14ac:dyDescent="0.3">
      <c r="C2644" s="6"/>
      <c r="D2644" s="6"/>
      <c r="E2644" s="6"/>
      <c r="F2644" s="6"/>
      <c r="H2644" s="11"/>
      <c r="I2644" s="9"/>
      <c r="J2644" s="10"/>
      <c r="K2644" s="10"/>
      <c r="N2644" s="6"/>
      <c r="O2644" s="6"/>
      <c r="P2644" s="6"/>
      <c r="Q2644" s="6"/>
      <c r="S2644" s="6"/>
      <c r="U2644" s="6"/>
      <c r="V2644" s="6"/>
      <c r="W2644" s="6"/>
      <c r="X2644" s="6"/>
      <c r="Y2644" s="6"/>
    </row>
    <row r="2645" spans="3:25" ht="13.2" customHeight="1" x14ac:dyDescent="0.3">
      <c r="C2645" s="6"/>
      <c r="D2645" s="6"/>
      <c r="E2645" s="6"/>
      <c r="F2645" s="6"/>
      <c r="H2645" s="11"/>
      <c r="I2645" s="9"/>
      <c r="J2645" s="10"/>
      <c r="K2645" s="10"/>
      <c r="N2645" s="6"/>
      <c r="O2645" s="6"/>
      <c r="P2645" s="6"/>
      <c r="Q2645" s="6"/>
      <c r="S2645" s="6"/>
      <c r="U2645" s="6"/>
      <c r="V2645" s="6"/>
      <c r="W2645" s="6"/>
      <c r="X2645" s="6"/>
      <c r="Y2645" s="6"/>
    </row>
    <row r="2646" spans="3:25" ht="13.2" customHeight="1" x14ac:dyDescent="0.3">
      <c r="C2646" s="6"/>
      <c r="D2646" s="6"/>
      <c r="E2646" s="6"/>
      <c r="F2646" s="6"/>
      <c r="H2646" s="11"/>
      <c r="I2646" s="9"/>
      <c r="J2646" s="10"/>
      <c r="K2646" s="10"/>
      <c r="N2646" s="6"/>
      <c r="O2646" s="6"/>
      <c r="P2646" s="6"/>
      <c r="Q2646" s="6"/>
      <c r="S2646" s="6"/>
      <c r="U2646" s="6"/>
      <c r="V2646" s="6"/>
      <c r="W2646" s="6"/>
      <c r="X2646" s="6"/>
      <c r="Y2646" s="6"/>
    </row>
    <row r="2647" spans="3:25" ht="13.2" customHeight="1" x14ac:dyDescent="0.3">
      <c r="C2647" s="6"/>
      <c r="D2647" s="6"/>
      <c r="E2647" s="6"/>
      <c r="F2647" s="6"/>
      <c r="H2647" s="11"/>
      <c r="I2647" s="9"/>
      <c r="J2647" s="10"/>
      <c r="K2647" s="10"/>
      <c r="N2647" s="6"/>
      <c r="O2647" s="6"/>
      <c r="P2647" s="6"/>
      <c r="Q2647" s="6"/>
      <c r="S2647" s="6"/>
      <c r="U2647" s="6"/>
      <c r="V2647" s="6"/>
      <c r="W2647" s="6"/>
      <c r="X2647" s="6"/>
      <c r="Y2647" s="6"/>
    </row>
    <row r="2648" spans="3:25" ht="13.2" customHeight="1" x14ac:dyDescent="0.3">
      <c r="C2648" s="6"/>
      <c r="D2648" s="6"/>
      <c r="E2648" s="6"/>
      <c r="F2648" s="6"/>
      <c r="H2648" s="11"/>
      <c r="I2648" s="9"/>
      <c r="J2648" s="10"/>
      <c r="K2648" s="10"/>
      <c r="N2648" s="6"/>
      <c r="O2648" s="6"/>
      <c r="P2648" s="6"/>
      <c r="Q2648" s="6"/>
      <c r="S2648" s="6"/>
      <c r="U2648" s="6"/>
      <c r="V2648" s="6"/>
      <c r="W2648" s="6"/>
      <c r="X2648" s="6"/>
      <c r="Y2648" s="6"/>
    </row>
    <row r="2649" spans="3:25" ht="13.2" customHeight="1" x14ac:dyDescent="0.3">
      <c r="C2649" s="6"/>
      <c r="D2649" s="6"/>
      <c r="E2649" s="6"/>
      <c r="F2649" s="6"/>
      <c r="H2649" s="11"/>
      <c r="I2649" s="9"/>
      <c r="J2649" s="10"/>
      <c r="K2649" s="10"/>
      <c r="N2649" s="6"/>
      <c r="O2649" s="6"/>
      <c r="P2649" s="6"/>
      <c r="Q2649" s="6"/>
      <c r="S2649" s="6"/>
      <c r="U2649" s="6"/>
      <c r="V2649" s="6"/>
      <c r="W2649" s="6"/>
      <c r="X2649" s="6"/>
      <c r="Y2649" s="6"/>
    </row>
    <row r="2650" spans="3:25" ht="13.2" customHeight="1" x14ac:dyDescent="0.3">
      <c r="C2650" s="6"/>
      <c r="D2650" s="6"/>
      <c r="E2650" s="6"/>
      <c r="F2650" s="6"/>
      <c r="H2650" s="11"/>
      <c r="I2650" s="9"/>
      <c r="J2650" s="10"/>
      <c r="K2650" s="10"/>
      <c r="N2650" s="6"/>
      <c r="O2650" s="6"/>
      <c r="P2650" s="6"/>
      <c r="Q2650" s="6"/>
      <c r="S2650" s="6"/>
      <c r="U2650" s="6"/>
      <c r="V2650" s="6"/>
      <c r="W2650" s="6"/>
      <c r="X2650" s="6"/>
      <c r="Y2650" s="6"/>
    </row>
    <row r="2651" spans="3:25" ht="13.2" customHeight="1" x14ac:dyDescent="0.3">
      <c r="C2651" s="6"/>
      <c r="D2651" s="6"/>
      <c r="E2651" s="6"/>
      <c r="F2651" s="6"/>
      <c r="H2651" s="11"/>
      <c r="I2651" s="9"/>
      <c r="J2651" s="10"/>
      <c r="K2651" s="10"/>
      <c r="N2651" s="6"/>
      <c r="O2651" s="6"/>
      <c r="P2651" s="6"/>
      <c r="Q2651" s="6"/>
      <c r="S2651" s="6"/>
      <c r="U2651" s="6"/>
      <c r="V2651" s="6"/>
      <c r="W2651" s="6"/>
      <c r="X2651" s="6"/>
      <c r="Y2651" s="6"/>
    </row>
    <row r="2652" spans="3:25" ht="13.2" customHeight="1" x14ac:dyDescent="0.3">
      <c r="C2652" s="6"/>
      <c r="D2652" s="6"/>
      <c r="E2652" s="6"/>
      <c r="F2652" s="6"/>
      <c r="H2652" s="11"/>
      <c r="I2652" s="9"/>
      <c r="J2652" s="10"/>
      <c r="K2652" s="10"/>
      <c r="N2652" s="6"/>
      <c r="O2652" s="6"/>
      <c r="P2652" s="6"/>
      <c r="Q2652" s="6"/>
      <c r="S2652" s="6"/>
      <c r="U2652" s="6"/>
      <c r="V2652" s="6"/>
      <c r="W2652" s="6"/>
      <c r="X2652" s="6"/>
      <c r="Y2652" s="6"/>
    </row>
    <row r="2653" spans="3:25" ht="13.2" customHeight="1" x14ac:dyDescent="0.3">
      <c r="C2653" s="6"/>
      <c r="D2653" s="6"/>
      <c r="E2653" s="6"/>
      <c r="F2653" s="6"/>
      <c r="H2653" s="11"/>
      <c r="I2653" s="9"/>
      <c r="J2653" s="10"/>
      <c r="K2653" s="10"/>
      <c r="N2653" s="6"/>
      <c r="O2653" s="6"/>
      <c r="P2653" s="6"/>
      <c r="Q2653" s="6"/>
      <c r="S2653" s="6"/>
      <c r="U2653" s="6"/>
      <c r="V2653" s="6"/>
      <c r="W2653" s="6"/>
      <c r="X2653" s="6"/>
      <c r="Y2653" s="6"/>
    </row>
    <row r="2654" spans="3:25" ht="13.2" customHeight="1" x14ac:dyDescent="0.3">
      <c r="C2654" s="6"/>
      <c r="D2654" s="6"/>
      <c r="E2654" s="6"/>
      <c r="F2654" s="6"/>
      <c r="H2654" s="11"/>
      <c r="I2654" s="9"/>
      <c r="J2654" s="10"/>
      <c r="K2654" s="10"/>
      <c r="N2654" s="6"/>
      <c r="O2654" s="6"/>
      <c r="P2654" s="6"/>
      <c r="Q2654" s="6"/>
      <c r="S2654" s="6"/>
      <c r="U2654" s="6"/>
      <c r="V2654" s="6"/>
      <c r="W2654" s="6"/>
      <c r="X2654" s="6"/>
      <c r="Y2654" s="6"/>
    </row>
    <row r="2655" spans="3:25" ht="13.2" customHeight="1" x14ac:dyDescent="0.3">
      <c r="C2655" s="6"/>
      <c r="D2655" s="6"/>
      <c r="E2655" s="6"/>
      <c r="F2655" s="6"/>
      <c r="H2655" s="11"/>
      <c r="I2655" s="9"/>
      <c r="J2655" s="10"/>
      <c r="K2655" s="10"/>
      <c r="N2655" s="6"/>
      <c r="O2655" s="6"/>
      <c r="P2655" s="6"/>
      <c r="Q2655" s="6"/>
      <c r="S2655" s="6"/>
      <c r="U2655" s="6"/>
      <c r="V2655" s="6"/>
      <c r="W2655" s="6"/>
      <c r="X2655" s="6"/>
      <c r="Y2655" s="6"/>
    </row>
    <row r="2656" spans="3:25" ht="13.2" customHeight="1" x14ac:dyDescent="0.3">
      <c r="C2656" s="6"/>
      <c r="D2656" s="6"/>
      <c r="E2656" s="6"/>
      <c r="F2656" s="6"/>
      <c r="H2656" s="11"/>
      <c r="I2656" s="9"/>
      <c r="J2656" s="10"/>
      <c r="K2656" s="10"/>
      <c r="N2656" s="6"/>
      <c r="O2656" s="6"/>
      <c r="P2656" s="6"/>
      <c r="Q2656" s="6"/>
      <c r="S2656" s="6"/>
      <c r="U2656" s="6"/>
      <c r="V2656" s="6"/>
      <c r="W2656" s="6"/>
      <c r="X2656" s="6"/>
      <c r="Y2656" s="6"/>
    </row>
    <row r="2657" spans="3:25" ht="13.2" customHeight="1" x14ac:dyDescent="0.3">
      <c r="C2657" s="6"/>
      <c r="D2657" s="6"/>
      <c r="E2657" s="6"/>
      <c r="F2657" s="6"/>
      <c r="H2657" s="11"/>
      <c r="I2657" s="9"/>
      <c r="J2657" s="10"/>
      <c r="K2657" s="10"/>
      <c r="N2657" s="6"/>
      <c r="O2657" s="6"/>
      <c r="P2657" s="6"/>
      <c r="Q2657" s="6"/>
      <c r="S2657" s="6"/>
      <c r="U2657" s="6"/>
      <c r="V2657" s="6"/>
      <c r="W2657" s="6"/>
      <c r="X2657" s="6"/>
      <c r="Y2657" s="6"/>
    </row>
    <row r="2658" spans="3:25" ht="13.2" customHeight="1" x14ac:dyDescent="0.3">
      <c r="C2658" s="6"/>
      <c r="D2658" s="6"/>
      <c r="E2658" s="6"/>
      <c r="F2658" s="6"/>
      <c r="H2658" s="11"/>
      <c r="I2658" s="9"/>
      <c r="J2658" s="10"/>
      <c r="K2658" s="10"/>
      <c r="N2658" s="6"/>
      <c r="O2658" s="6"/>
      <c r="P2658" s="6"/>
      <c r="Q2658" s="6"/>
      <c r="S2658" s="6"/>
      <c r="U2658" s="6"/>
      <c r="V2658" s="6"/>
      <c r="W2658" s="6"/>
      <c r="X2658" s="6"/>
      <c r="Y2658" s="6"/>
    </row>
    <row r="2659" spans="3:25" ht="13.2" customHeight="1" x14ac:dyDescent="0.3">
      <c r="C2659" s="6"/>
      <c r="D2659" s="6"/>
      <c r="E2659" s="6"/>
      <c r="F2659" s="6"/>
      <c r="H2659" s="11"/>
      <c r="I2659" s="9"/>
      <c r="J2659" s="10"/>
      <c r="K2659" s="10"/>
      <c r="N2659" s="6"/>
      <c r="O2659" s="6"/>
      <c r="P2659" s="6"/>
      <c r="Q2659" s="6"/>
      <c r="S2659" s="6"/>
      <c r="U2659" s="6"/>
      <c r="V2659" s="6"/>
      <c r="W2659" s="6"/>
      <c r="X2659" s="6"/>
      <c r="Y2659" s="6"/>
    </row>
    <row r="2660" spans="3:25" ht="13.2" customHeight="1" x14ac:dyDescent="0.3">
      <c r="C2660" s="6"/>
      <c r="D2660" s="6"/>
      <c r="E2660" s="6"/>
      <c r="F2660" s="6"/>
      <c r="H2660" s="11"/>
      <c r="I2660" s="9"/>
      <c r="J2660" s="10"/>
      <c r="K2660" s="10"/>
      <c r="N2660" s="6"/>
      <c r="O2660" s="6"/>
      <c r="P2660" s="6"/>
      <c r="Q2660" s="6"/>
      <c r="S2660" s="6"/>
      <c r="U2660" s="6"/>
      <c r="V2660" s="6"/>
      <c r="W2660" s="6"/>
      <c r="X2660" s="6"/>
      <c r="Y2660" s="6"/>
    </row>
    <row r="2661" spans="3:25" ht="13.2" customHeight="1" x14ac:dyDescent="0.3">
      <c r="C2661" s="6"/>
      <c r="D2661" s="6"/>
      <c r="E2661" s="6"/>
      <c r="F2661" s="6"/>
      <c r="H2661" s="11"/>
      <c r="I2661" s="9"/>
      <c r="J2661" s="10"/>
      <c r="K2661" s="10"/>
      <c r="N2661" s="6"/>
      <c r="O2661" s="6"/>
      <c r="P2661" s="6"/>
      <c r="Q2661" s="6"/>
      <c r="S2661" s="6"/>
      <c r="U2661" s="6"/>
      <c r="V2661" s="6"/>
      <c r="W2661" s="6"/>
      <c r="X2661" s="6"/>
      <c r="Y2661" s="6"/>
    </row>
    <row r="2662" spans="3:25" ht="13.2" customHeight="1" x14ac:dyDescent="0.3">
      <c r="C2662" s="6"/>
      <c r="D2662" s="6"/>
      <c r="E2662" s="6"/>
      <c r="F2662" s="6"/>
      <c r="H2662" s="11"/>
      <c r="I2662" s="9"/>
      <c r="J2662" s="10"/>
      <c r="K2662" s="10"/>
      <c r="N2662" s="6"/>
      <c r="O2662" s="6"/>
      <c r="P2662" s="6"/>
      <c r="Q2662" s="6"/>
      <c r="S2662" s="6"/>
      <c r="U2662" s="6"/>
      <c r="V2662" s="6"/>
      <c r="W2662" s="6"/>
      <c r="X2662" s="6"/>
      <c r="Y2662" s="6"/>
    </row>
    <row r="2663" spans="3:25" ht="13.2" customHeight="1" x14ac:dyDescent="0.3">
      <c r="C2663" s="6"/>
      <c r="D2663" s="6"/>
      <c r="E2663" s="6"/>
      <c r="F2663" s="6"/>
      <c r="H2663" s="11"/>
      <c r="I2663" s="9"/>
      <c r="J2663" s="10"/>
      <c r="K2663" s="10"/>
      <c r="N2663" s="6"/>
      <c r="O2663" s="6"/>
      <c r="P2663" s="6"/>
      <c r="Q2663" s="6"/>
      <c r="S2663" s="6"/>
      <c r="U2663" s="6"/>
      <c r="V2663" s="6"/>
      <c r="W2663" s="6"/>
      <c r="X2663" s="6"/>
      <c r="Y2663" s="6"/>
    </row>
    <row r="2664" spans="3:25" ht="13.2" customHeight="1" x14ac:dyDescent="0.3">
      <c r="C2664" s="6"/>
      <c r="D2664" s="6"/>
      <c r="E2664" s="6"/>
      <c r="F2664" s="6"/>
      <c r="H2664" s="11"/>
      <c r="I2664" s="9"/>
      <c r="J2664" s="10"/>
      <c r="K2664" s="10"/>
      <c r="N2664" s="6"/>
      <c r="O2664" s="6"/>
      <c r="P2664" s="6"/>
      <c r="Q2664" s="6"/>
      <c r="S2664" s="6"/>
      <c r="U2664" s="6"/>
      <c r="V2664" s="6"/>
      <c r="W2664" s="6"/>
      <c r="X2664" s="6"/>
      <c r="Y2664" s="6"/>
    </row>
    <row r="2665" spans="3:25" ht="13.2" customHeight="1" x14ac:dyDescent="0.3">
      <c r="C2665" s="6"/>
      <c r="D2665" s="6"/>
      <c r="E2665" s="6"/>
      <c r="F2665" s="6"/>
      <c r="H2665" s="11"/>
      <c r="I2665" s="9"/>
      <c r="J2665" s="10"/>
      <c r="K2665" s="10"/>
      <c r="N2665" s="6"/>
      <c r="O2665" s="6"/>
      <c r="P2665" s="6"/>
      <c r="Q2665" s="6"/>
      <c r="S2665" s="6"/>
      <c r="U2665" s="6"/>
      <c r="V2665" s="6"/>
      <c r="W2665" s="6"/>
      <c r="X2665" s="6"/>
      <c r="Y2665" s="6"/>
    </row>
    <row r="2666" spans="3:25" ht="13.2" customHeight="1" x14ac:dyDescent="0.3">
      <c r="C2666" s="6"/>
      <c r="D2666" s="6"/>
      <c r="E2666" s="6"/>
      <c r="F2666" s="6"/>
      <c r="H2666" s="11"/>
      <c r="I2666" s="9"/>
      <c r="J2666" s="10"/>
      <c r="K2666" s="10"/>
      <c r="N2666" s="6"/>
      <c r="O2666" s="6"/>
      <c r="P2666" s="6"/>
      <c r="Q2666" s="6"/>
      <c r="S2666" s="6"/>
      <c r="U2666" s="6"/>
      <c r="V2666" s="6"/>
      <c r="W2666" s="6"/>
      <c r="X2666" s="6"/>
      <c r="Y2666" s="6"/>
    </row>
    <row r="2667" spans="3:25" ht="13.2" customHeight="1" x14ac:dyDescent="0.3">
      <c r="C2667" s="6"/>
      <c r="D2667" s="6"/>
      <c r="E2667" s="6"/>
      <c r="F2667" s="6"/>
      <c r="H2667" s="11"/>
      <c r="I2667" s="9"/>
      <c r="J2667" s="10"/>
      <c r="K2667" s="10"/>
      <c r="N2667" s="6"/>
      <c r="O2667" s="6"/>
      <c r="P2667" s="6"/>
      <c r="Q2667" s="6"/>
      <c r="S2667" s="6"/>
      <c r="U2667" s="6"/>
      <c r="V2667" s="6"/>
      <c r="W2667" s="6"/>
      <c r="X2667" s="6"/>
      <c r="Y2667" s="6"/>
    </row>
    <row r="2668" spans="3:25" ht="13.2" customHeight="1" x14ac:dyDescent="0.3">
      <c r="C2668" s="6"/>
      <c r="D2668" s="6"/>
      <c r="E2668" s="6"/>
      <c r="F2668" s="6"/>
      <c r="H2668" s="11"/>
      <c r="I2668" s="9"/>
      <c r="J2668" s="10"/>
      <c r="K2668" s="10"/>
      <c r="N2668" s="6"/>
      <c r="O2668" s="6"/>
      <c r="P2668" s="6"/>
      <c r="Q2668" s="6"/>
      <c r="S2668" s="6"/>
      <c r="U2668" s="6"/>
      <c r="V2668" s="6"/>
      <c r="W2668" s="6"/>
      <c r="X2668" s="6"/>
      <c r="Y2668" s="6"/>
    </row>
    <row r="2669" spans="3:25" ht="13.2" customHeight="1" x14ac:dyDescent="0.3">
      <c r="C2669" s="6"/>
      <c r="D2669" s="6"/>
      <c r="E2669" s="6"/>
      <c r="F2669" s="6"/>
      <c r="H2669" s="11"/>
      <c r="I2669" s="9"/>
      <c r="J2669" s="10"/>
      <c r="K2669" s="10"/>
      <c r="N2669" s="6"/>
      <c r="O2669" s="6"/>
      <c r="P2669" s="6"/>
      <c r="Q2669" s="6"/>
      <c r="S2669" s="6"/>
      <c r="U2669" s="6"/>
      <c r="V2669" s="6"/>
      <c r="W2669" s="6"/>
      <c r="X2669" s="6"/>
      <c r="Y2669" s="6"/>
    </row>
    <row r="2670" spans="3:25" ht="13.2" customHeight="1" x14ac:dyDescent="0.3">
      <c r="C2670" s="6"/>
      <c r="D2670" s="6"/>
      <c r="E2670" s="6"/>
      <c r="F2670" s="6"/>
      <c r="H2670" s="11"/>
      <c r="I2670" s="9"/>
      <c r="J2670" s="10"/>
      <c r="K2670" s="10"/>
      <c r="N2670" s="6"/>
      <c r="O2670" s="6"/>
      <c r="P2670" s="6"/>
      <c r="Q2670" s="6"/>
      <c r="S2670" s="6"/>
      <c r="U2670" s="6"/>
      <c r="V2670" s="6"/>
      <c r="W2670" s="6"/>
      <c r="X2670" s="6"/>
      <c r="Y2670" s="6"/>
    </row>
    <row r="2671" spans="3:25" ht="13.2" customHeight="1" x14ac:dyDescent="0.3">
      <c r="C2671" s="6"/>
      <c r="D2671" s="6"/>
      <c r="E2671" s="6"/>
      <c r="F2671" s="6"/>
      <c r="H2671" s="11"/>
      <c r="I2671" s="9"/>
      <c r="J2671" s="10"/>
      <c r="K2671" s="10"/>
      <c r="N2671" s="6"/>
      <c r="O2671" s="6"/>
      <c r="P2671" s="6"/>
      <c r="Q2671" s="6"/>
      <c r="S2671" s="6"/>
      <c r="U2671" s="6"/>
      <c r="V2671" s="6"/>
      <c r="W2671" s="6"/>
      <c r="X2671" s="6"/>
      <c r="Y2671" s="6"/>
    </row>
    <row r="2672" spans="3:25" ht="13.2" customHeight="1" x14ac:dyDescent="0.3">
      <c r="C2672" s="6"/>
      <c r="D2672" s="6"/>
      <c r="E2672" s="6"/>
      <c r="F2672" s="6"/>
      <c r="H2672" s="11"/>
      <c r="I2672" s="9"/>
      <c r="J2672" s="10"/>
      <c r="K2672" s="10"/>
      <c r="N2672" s="6"/>
      <c r="O2672" s="6"/>
      <c r="P2672" s="6"/>
      <c r="Q2672" s="6"/>
      <c r="S2672" s="6"/>
      <c r="U2672" s="6"/>
      <c r="V2672" s="6"/>
      <c r="W2672" s="6"/>
      <c r="X2672" s="6"/>
      <c r="Y2672" s="6"/>
    </row>
    <row r="2673" spans="3:25" ht="13.2" customHeight="1" x14ac:dyDescent="0.3">
      <c r="C2673" s="6"/>
      <c r="D2673" s="6"/>
      <c r="E2673" s="6"/>
      <c r="F2673" s="6"/>
      <c r="H2673" s="11"/>
      <c r="I2673" s="9"/>
      <c r="J2673" s="10"/>
      <c r="K2673" s="10"/>
      <c r="N2673" s="6"/>
      <c r="O2673" s="6"/>
      <c r="P2673" s="6"/>
      <c r="Q2673" s="6"/>
      <c r="S2673" s="6"/>
      <c r="U2673" s="6"/>
      <c r="V2673" s="6"/>
      <c r="W2673" s="6"/>
      <c r="X2673" s="6"/>
      <c r="Y2673" s="6"/>
    </row>
    <row r="2674" spans="3:25" ht="13.2" customHeight="1" x14ac:dyDescent="0.3">
      <c r="C2674" s="6"/>
      <c r="D2674" s="6"/>
      <c r="E2674" s="6"/>
      <c r="F2674" s="6"/>
      <c r="H2674" s="11"/>
      <c r="I2674" s="9"/>
      <c r="J2674" s="10"/>
      <c r="K2674" s="10"/>
      <c r="N2674" s="6"/>
      <c r="O2674" s="6"/>
      <c r="P2674" s="6"/>
      <c r="Q2674" s="6"/>
      <c r="S2674" s="6"/>
      <c r="U2674" s="6"/>
      <c r="V2674" s="6"/>
      <c r="W2674" s="6"/>
      <c r="X2674" s="6"/>
      <c r="Y2674" s="6"/>
    </row>
    <row r="2675" spans="3:25" ht="13.2" customHeight="1" x14ac:dyDescent="0.3">
      <c r="C2675" s="6"/>
      <c r="D2675" s="6"/>
      <c r="E2675" s="6"/>
      <c r="F2675" s="6"/>
      <c r="H2675" s="11"/>
      <c r="I2675" s="9"/>
      <c r="J2675" s="10"/>
      <c r="K2675" s="10"/>
      <c r="N2675" s="6"/>
      <c r="O2675" s="6"/>
      <c r="P2675" s="6"/>
      <c r="Q2675" s="6"/>
      <c r="S2675" s="6"/>
      <c r="U2675" s="6"/>
      <c r="V2675" s="6"/>
      <c r="W2675" s="6"/>
      <c r="X2675" s="6"/>
      <c r="Y2675" s="6"/>
    </row>
    <row r="2676" spans="3:25" ht="13.2" customHeight="1" x14ac:dyDescent="0.3">
      <c r="C2676" s="6"/>
      <c r="D2676" s="6"/>
      <c r="E2676" s="6"/>
      <c r="F2676" s="6"/>
      <c r="H2676" s="11"/>
      <c r="I2676" s="9"/>
      <c r="J2676" s="10"/>
      <c r="K2676" s="10"/>
      <c r="N2676" s="6"/>
      <c r="O2676" s="6"/>
      <c r="P2676" s="6"/>
      <c r="Q2676" s="6"/>
      <c r="S2676" s="6"/>
      <c r="U2676" s="6"/>
      <c r="V2676" s="6"/>
      <c r="W2676" s="6"/>
      <c r="X2676" s="6"/>
      <c r="Y2676" s="6"/>
    </row>
    <row r="2677" spans="3:25" ht="13.2" customHeight="1" x14ac:dyDescent="0.3">
      <c r="C2677" s="6"/>
      <c r="D2677" s="6"/>
      <c r="E2677" s="6"/>
      <c r="F2677" s="6"/>
      <c r="H2677" s="11"/>
      <c r="I2677" s="9"/>
      <c r="J2677" s="10"/>
      <c r="K2677" s="10"/>
      <c r="N2677" s="6"/>
      <c r="O2677" s="6"/>
      <c r="P2677" s="6"/>
      <c r="Q2677" s="6"/>
      <c r="S2677" s="6"/>
      <c r="U2677" s="6"/>
      <c r="V2677" s="6"/>
      <c r="W2677" s="6"/>
      <c r="X2677" s="6"/>
      <c r="Y2677" s="6"/>
    </row>
    <row r="2678" spans="3:25" ht="13.2" customHeight="1" x14ac:dyDescent="0.3">
      <c r="C2678" s="6"/>
      <c r="D2678" s="6"/>
      <c r="E2678" s="6"/>
      <c r="F2678" s="6"/>
      <c r="H2678" s="11"/>
      <c r="I2678" s="9"/>
      <c r="J2678" s="10"/>
      <c r="K2678" s="10"/>
      <c r="N2678" s="6"/>
      <c r="O2678" s="6"/>
      <c r="P2678" s="6"/>
      <c r="Q2678" s="6"/>
      <c r="S2678" s="6"/>
      <c r="U2678" s="6"/>
      <c r="V2678" s="6"/>
      <c r="W2678" s="6"/>
      <c r="X2678" s="6"/>
      <c r="Y2678" s="6"/>
    </row>
    <row r="2679" spans="3:25" ht="13.2" customHeight="1" x14ac:dyDescent="0.3">
      <c r="C2679" s="6"/>
      <c r="D2679" s="6"/>
      <c r="E2679" s="6"/>
      <c r="F2679" s="6"/>
      <c r="H2679" s="11"/>
      <c r="I2679" s="9"/>
      <c r="J2679" s="10"/>
      <c r="K2679" s="10"/>
      <c r="N2679" s="6"/>
      <c r="O2679" s="6"/>
      <c r="P2679" s="6"/>
      <c r="Q2679" s="6"/>
      <c r="S2679" s="6"/>
      <c r="U2679" s="6"/>
      <c r="V2679" s="6"/>
      <c r="W2679" s="6"/>
      <c r="X2679" s="6"/>
      <c r="Y2679" s="6"/>
    </row>
    <row r="2680" spans="3:25" ht="13.2" customHeight="1" x14ac:dyDescent="0.3">
      <c r="C2680" s="6"/>
      <c r="D2680" s="6"/>
      <c r="E2680" s="6"/>
      <c r="F2680" s="6"/>
      <c r="H2680" s="11"/>
      <c r="I2680" s="9"/>
      <c r="J2680" s="10"/>
      <c r="K2680" s="10"/>
      <c r="N2680" s="6"/>
      <c r="O2680" s="6"/>
      <c r="P2680" s="6"/>
      <c r="Q2680" s="6"/>
      <c r="S2680" s="6"/>
      <c r="U2680" s="6"/>
      <c r="V2680" s="6"/>
      <c r="W2680" s="6"/>
      <c r="X2680" s="6"/>
      <c r="Y2680" s="6"/>
    </row>
    <row r="2681" spans="3:25" ht="13.2" customHeight="1" x14ac:dyDescent="0.3">
      <c r="C2681" s="6"/>
      <c r="D2681" s="6"/>
      <c r="E2681" s="6"/>
      <c r="F2681" s="6"/>
      <c r="H2681" s="11"/>
      <c r="I2681" s="9"/>
      <c r="J2681" s="10"/>
      <c r="K2681" s="10"/>
      <c r="N2681" s="6"/>
      <c r="O2681" s="6"/>
      <c r="P2681" s="6"/>
      <c r="Q2681" s="6"/>
      <c r="S2681" s="6"/>
      <c r="U2681" s="6"/>
      <c r="V2681" s="6"/>
      <c r="W2681" s="6"/>
      <c r="X2681" s="6"/>
      <c r="Y2681" s="6"/>
    </row>
    <row r="2682" spans="3:25" ht="13.2" customHeight="1" x14ac:dyDescent="0.3">
      <c r="C2682" s="6"/>
      <c r="D2682" s="6"/>
      <c r="E2682" s="6"/>
      <c r="F2682" s="6"/>
      <c r="H2682" s="11"/>
      <c r="I2682" s="9"/>
      <c r="J2682" s="10"/>
      <c r="K2682" s="10"/>
      <c r="N2682" s="6"/>
      <c r="O2682" s="6"/>
      <c r="P2682" s="6"/>
      <c r="Q2682" s="6"/>
      <c r="S2682" s="6"/>
      <c r="U2682" s="6"/>
      <c r="V2682" s="6"/>
      <c r="W2682" s="6"/>
      <c r="X2682" s="6"/>
      <c r="Y2682" s="6"/>
    </row>
    <row r="2683" spans="3:25" ht="13.2" customHeight="1" x14ac:dyDescent="0.3">
      <c r="C2683" s="6"/>
      <c r="D2683" s="6"/>
      <c r="E2683" s="6"/>
      <c r="F2683" s="6"/>
      <c r="H2683" s="11"/>
      <c r="I2683" s="9"/>
      <c r="J2683" s="10"/>
      <c r="K2683" s="10"/>
      <c r="N2683" s="6"/>
      <c r="O2683" s="6"/>
      <c r="P2683" s="6"/>
      <c r="Q2683" s="6"/>
      <c r="S2683" s="6"/>
      <c r="U2683" s="6"/>
      <c r="V2683" s="6"/>
      <c r="W2683" s="6"/>
      <c r="X2683" s="6"/>
      <c r="Y2683" s="6"/>
    </row>
    <row r="2684" spans="3:25" ht="13.2" customHeight="1" x14ac:dyDescent="0.3">
      <c r="C2684" s="6"/>
      <c r="D2684" s="6"/>
      <c r="E2684" s="6"/>
      <c r="F2684" s="6"/>
      <c r="H2684" s="11"/>
      <c r="I2684" s="9"/>
      <c r="J2684" s="10"/>
      <c r="K2684" s="10"/>
      <c r="N2684" s="6"/>
      <c r="O2684" s="6"/>
      <c r="P2684" s="6"/>
      <c r="Q2684" s="6"/>
      <c r="S2684" s="6"/>
      <c r="U2684" s="6"/>
      <c r="V2684" s="6"/>
      <c r="W2684" s="6"/>
      <c r="X2684" s="6"/>
      <c r="Y2684" s="6"/>
    </row>
    <row r="2685" spans="3:25" ht="13.2" customHeight="1" x14ac:dyDescent="0.3">
      <c r="C2685" s="6"/>
      <c r="D2685" s="6"/>
      <c r="E2685" s="6"/>
      <c r="F2685" s="6"/>
      <c r="H2685" s="11"/>
      <c r="I2685" s="9"/>
      <c r="J2685" s="10"/>
      <c r="K2685" s="10"/>
      <c r="N2685" s="6"/>
      <c r="O2685" s="6"/>
      <c r="P2685" s="6"/>
      <c r="Q2685" s="6"/>
      <c r="S2685" s="6"/>
      <c r="U2685" s="6"/>
      <c r="V2685" s="6"/>
      <c r="W2685" s="6"/>
      <c r="X2685" s="6"/>
      <c r="Y2685" s="6"/>
    </row>
    <row r="2686" spans="3:25" ht="13.2" customHeight="1" x14ac:dyDescent="0.3">
      <c r="C2686" s="6"/>
      <c r="D2686" s="6"/>
      <c r="E2686" s="6"/>
      <c r="F2686" s="6"/>
      <c r="H2686" s="11"/>
      <c r="I2686" s="9"/>
      <c r="J2686" s="10"/>
      <c r="K2686" s="10"/>
      <c r="N2686" s="6"/>
      <c r="O2686" s="6"/>
      <c r="P2686" s="6"/>
      <c r="Q2686" s="6"/>
      <c r="S2686" s="6"/>
      <c r="U2686" s="6"/>
      <c r="V2686" s="6"/>
      <c r="W2686" s="6"/>
      <c r="X2686" s="6"/>
      <c r="Y2686" s="6"/>
    </row>
    <row r="2687" spans="3:25" ht="13.2" customHeight="1" x14ac:dyDescent="0.3">
      <c r="C2687" s="6"/>
      <c r="D2687" s="6"/>
      <c r="E2687" s="6"/>
      <c r="F2687" s="6"/>
      <c r="H2687" s="11"/>
      <c r="I2687" s="9"/>
      <c r="J2687" s="10"/>
      <c r="K2687" s="10"/>
      <c r="N2687" s="6"/>
      <c r="O2687" s="6"/>
      <c r="P2687" s="6"/>
      <c r="Q2687" s="6"/>
      <c r="S2687" s="6"/>
      <c r="U2687" s="6"/>
      <c r="V2687" s="6"/>
      <c r="W2687" s="6"/>
      <c r="X2687" s="6"/>
      <c r="Y2687" s="6"/>
    </row>
    <row r="2688" spans="3:25" ht="13.2" customHeight="1" x14ac:dyDescent="0.3">
      <c r="C2688" s="6"/>
      <c r="D2688" s="6"/>
      <c r="E2688" s="6"/>
      <c r="F2688" s="6"/>
      <c r="H2688" s="11"/>
      <c r="I2688" s="9"/>
      <c r="J2688" s="10"/>
      <c r="K2688" s="10"/>
      <c r="N2688" s="6"/>
      <c r="O2688" s="6"/>
      <c r="P2688" s="6"/>
      <c r="Q2688" s="6"/>
      <c r="S2688" s="6"/>
      <c r="U2688" s="6"/>
      <c r="V2688" s="6"/>
      <c r="W2688" s="6"/>
      <c r="X2688" s="6"/>
      <c r="Y2688" s="6"/>
    </row>
    <row r="2689" spans="3:25" ht="13.2" customHeight="1" x14ac:dyDescent="0.3">
      <c r="C2689" s="6"/>
      <c r="D2689" s="6"/>
      <c r="E2689" s="6"/>
      <c r="F2689" s="6"/>
      <c r="H2689" s="11"/>
      <c r="I2689" s="9"/>
      <c r="J2689" s="10"/>
      <c r="K2689" s="10"/>
      <c r="N2689" s="6"/>
      <c r="O2689" s="6"/>
      <c r="P2689" s="6"/>
      <c r="Q2689" s="6"/>
      <c r="S2689" s="6"/>
      <c r="U2689" s="6"/>
      <c r="V2689" s="6"/>
      <c r="W2689" s="6"/>
      <c r="X2689" s="6"/>
      <c r="Y2689" s="6"/>
    </row>
    <row r="2690" spans="3:25" ht="13.2" customHeight="1" x14ac:dyDescent="0.3">
      <c r="C2690" s="6"/>
      <c r="D2690" s="6"/>
      <c r="E2690" s="6"/>
      <c r="F2690" s="6"/>
      <c r="H2690" s="11"/>
      <c r="I2690" s="9"/>
      <c r="J2690" s="10"/>
      <c r="K2690" s="10"/>
      <c r="N2690" s="6"/>
      <c r="O2690" s="6"/>
      <c r="P2690" s="6"/>
      <c r="Q2690" s="6"/>
      <c r="S2690" s="6"/>
      <c r="U2690" s="6"/>
      <c r="V2690" s="6"/>
      <c r="W2690" s="6"/>
      <c r="X2690" s="6"/>
      <c r="Y2690" s="6"/>
    </row>
    <row r="2691" spans="3:25" ht="13.2" customHeight="1" x14ac:dyDescent="0.3">
      <c r="C2691" s="6"/>
      <c r="D2691" s="6"/>
      <c r="E2691" s="6"/>
      <c r="F2691" s="6"/>
      <c r="H2691" s="11"/>
      <c r="I2691" s="9"/>
      <c r="J2691" s="10"/>
      <c r="K2691" s="10"/>
      <c r="N2691" s="6"/>
      <c r="O2691" s="6"/>
      <c r="P2691" s="6"/>
      <c r="Q2691" s="6"/>
      <c r="S2691" s="6"/>
      <c r="U2691" s="6"/>
      <c r="V2691" s="6"/>
      <c r="W2691" s="6"/>
      <c r="X2691" s="6"/>
      <c r="Y2691" s="6"/>
    </row>
    <row r="2692" spans="3:25" ht="13.2" customHeight="1" x14ac:dyDescent="0.3">
      <c r="C2692" s="6"/>
      <c r="D2692" s="6"/>
      <c r="E2692" s="6"/>
      <c r="F2692" s="6"/>
      <c r="H2692" s="11"/>
      <c r="I2692" s="9"/>
      <c r="J2692" s="10"/>
      <c r="K2692" s="10"/>
      <c r="N2692" s="6"/>
      <c r="O2692" s="6"/>
      <c r="P2692" s="6"/>
      <c r="Q2692" s="6"/>
      <c r="S2692" s="6"/>
      <c r="U2692" s="6"/>
      <c r="V2692" s="6"/>
      <c r="W2692" s="6"/>
      <c r="X2692" s="6"/>
      <c r="Y2692" s="6"/>
    </row>
    <row r="2693" spans="3:25" ht="13.2" customHeight="1" x14ac:dyDescent="0.3">
      <c r="C2693" s="6"/>
      <c r="D2693" s="6"/>
      <c r="E2693" s="6"/>
      <c r="F2693" s="6"/>
      <c r="H2693" s="11"/>
      <c r="I2693" s="9"/>
      <c r="J2693" s="10"/>
      <c r="K2693" s="10"/>
      <c r="N2693" s="6"/>
      <c r="O2693" s="6"/>
      <c r="P2693" s="6"/>
      <c r="Q2693" s="6"/>
      <c r="S2693" s="6"/>
      <c r="U2693" s="6"/>
      <c r="V2693" s="6"/>
      <c r="W2693" s="6"/>
      <c r="X2693" s="6"/>
      <c r="Y2693" s="6"/>
    </row>
    <row r="2694" spans="3:25" ht="13.2" customHeight="1" x14ac:dyDescent="0.3">
      <c r="C2694" s="6"/>
      <c r="D2694" s="6"/>
      <c r="E2694" s="6"/>
      <c r="F2694" s="6"/>
      <c r="H2694" s="11"/>
      <c r="I2694" s="9"/>
      <c r="J2694" s="10"/>
      <c r="K2694" s="10"/>
      <c r="N2694" s="6"/>
      <c r="O2694" s="6"/>
      <c r="P2694" s="6"/>
      <c r="Q2694" s="6"/>
      <c r="S2694" s="6"/>
      <c r="U2694" s="6"/>
      <c r="V2694" s="6"/>
      <c r="W2694" s="6"/>
      <c r="X2694" s="6"/>
      <c r="Y2694" s="6"/>
    </row>
    <row r="2695" spans="3:25" ht="13.2" customHeight="1" x14ac:dyDescent="0.3">
      <c r="C2695" s="6"/>
      <c r="D2695" s="6"/>
      <c r="E2695" s="6"/>
      <c r="F2695" s="6"/>
      <c r="H2695" s="11"/>
      <c r="I2695" s="9"/>
      <c r="J2695" s="10"/>
      <c r="K2695" s="10"/>
      <c r="N2695" s="6"/>
      <c r="O2695" s="6"/>
      <c r="P2695" s="6"/>
      <c r="Q2695" s="6"/>
      <c r="S2695" s="6"/>
      <c r="U2695" s="6"/>
      <c r="V2695" s="6"/>
      <c r="W2695" s="6"/>
      <c r="X2695" s="6"/>
      <c r="Y2695" s="6"/>
    </row>
    <row r="2696" spans="3:25" ht="13.2" customHeight="1" x14ac:dyDescent="0.3">
      <c r="C2696" s="6"/>
      <c r="D2696" s="6"/>
      <c r="E2696" s="6"/>
      <c r="F2696" s="6"/>
      <c r="H2696" s="11"/>
      <c r="I2696" s="9"/>
      <c r="J2696" s="10"/>
      <c r="K2696" s="10"/>
      <c r="N2696" s="6"/>
      <c r="O2696" s="6"/>
      <c r="P2696" s="6"/>
      <c r="Q2696" s="6"/>
      <c r="S2696" s="6"/>
      <c r="U2696" s="6"/>
      <c r="V2696" s="6"/>
      <c r="W2696" s="6"/>
      <c r="X2696" s="6"/>
      <c r="Y2696" s="6"/>
    </row>
    <row r="2697" spans="3:25" ht="13.2" customHeight="1" x14ac:dyDescent="0.3">
      <c r="C2697" s="6"/>
      <c r="D2697" s="6"/>
      <c r="E2697" s="6"/>
      <c r="F2697" s="6"/>
      <c r="H2697" s="11"/>
      <c r="I2697" s="9"/>
      <c r="J2697" s="10"/>
      <c r="K2697" s="10"/>
      <c r="N2697" s="6"/>
      <c r="O2697" s="6"/>
      <c r="P2697" s="6"/>
      <c r="Q2697" s="6"/>
      <c r="S2697" s="6"/>
      <c r="U2697" s="6"/>
      <c r="V2697" s="6"/>
      <c r="W2697" s="6"/>
      <c r="X2697" s="6"/>
      <c r="Y2697" s="6"/>
    </row>
    <row r="2698" spans="3:25" ht="13.2" customHeight="1" x14ac:dyDescent="0.3">
      <c r="C2698" s="6"/>
      <c r="D2698" s="6"/>
      <c r="E2698" s="6"/>
      <c r="F2698" s="6"/>
      <c r="H2698" s="11"/>
      <c r="I2698" s="9"/>
      <c r="J2698" s="10"/>
      <c r="K2698" s="10"/>
      <c r="N2698" s="6"/>
      <c r="O2698" s="6"/>
      <c r="P2698" s="6"/>
      <c r="Q2698" s="6"/>
      <c r="S2698" s="6"/>
      <c r="U2698" s="6"/>
      <c r="V2698" s="6"/>
      <c r="W2698" s="6"/>
      <c r="X2698" s="6"/>
      <c r="Y2698" s="6"/>
    </row>
    <row r="2699" spans="3:25" ht="13.2" customHeight="1" x14ac:dyDescent="0.3">
      <c r="C2699" s="6"/>
      <c r="D2699" s="6"/>
      <c r="E2699" s="6"/>
      <c r="F2699" s="6"/>
      <c r="H2699" s="11"/>
      <c r="I2699" s="9"/>
      <c r="J2699" s="10"/>
      <c r="K2699" s="10"/>
      <c r="N2699" s="6"/>
      <c r="O2699" s="6"/>
      <c r="P2699" s="6"/>
      <c r="Q2699" s="6"/>
      <c r="S2699" s="6"/>
      <c r="U2699" s="6"/>
      <c r="V2699" s="6"/>
      <c r="W2699" s="6"/>
      <c r="X2699" s="6"/>
      <c r="Y2699" s="6"/>
    </row>
    <row r="2700" spans="3:25" ht="13.2" customHeight="1" x14ac:dyDescent="0.3">
      <c r="C2700" s="6"/>
      <c r="D2700" s="6"/>
      <c r="E2700" s="6"/>
      <c r="F2700" s="6"/>
      <c r="H2700" s="11"/>
      <c r="I2700" s="9"/>
      <c r="J2700" s="10"/>
      <c r="K2700" s="10"/>
      <c r="N2700" s="6"/>
      <c r="O2700" s="6"/>
      <c r="P2700" s="6"/>
      <c r="Q2700" s="6"/>
      <c r="S2700" s="6"/>
      <c r="U2700" s="6"/>
      <c r="V2700" s="6"/>
      <c r="W2700" s="6"/>
      <c r="X2700" s="6"/>
      <c r="Y2700" s="6"/>
    </row>
    <row r="2701" spans="3:25" ht="13.2" customHeight="1" x14ac:dyDescent="0.3">
      <c r="C2701" s="6"/>
      <c r="D2701" s="6"/>
      <c r="E2701" s="6"/>
      <c r="F2701" s="6"/>
      <c r="H2701" s="11"/>
      <c r="I2701" s="9"/>
      <c r="J2701" s="10"/>
      <c r="K2701" s="10"/>
      <c r="N2701" s="6"/>
      <c r="O2701" s="6"/>
      <c r="P2701" s="6"/>
      <c r="Q2701" s="6"/>
      <c r="S2701" s="6"/>
      <c r="U2701" s="6"/>
      <c r="V2701" s="6"/>
      <c r="W2701" s="6"/>
      <c r="X2701" s="6"/>
      <c r="Y2701" s="6"/>
    </row>
    <row r="2702" spans="3:25" ht="13.2" customHeight="1" x14ac:dyDescent="0.3">
      <c r="C2702" s="6"/>
      <c r="D2702" s="6"/>
      <c r="E2702" s="6"/>
      <c r="F2702" s="6"/>
      <c r="H2702" s="11"/>
      <c r="I2702" s="9"/>
      <c r="J2702" s="10"/>
      <c r="K2702" s="10"/>
      <c r="N2702" s="6"/>
      <c r="O2702" s="6"/>
      <c r="P2702" s="6"/>
      <c r="Q2702" s="6"/>
      <c r="S2702" s="6"/>
      <c r="U2702" s="6"/>
      <c r="V2702" s="6"/>
      <c r="W2702" s="6"/>
      <c r="X2702" s="6"/>
      <c r="Y2702" s="6"/>
    </row>
    <row r="2703" spans="3:25" ht="13.2" customHeight="1" x14ac:dyDescent="0.3">
      <c r="C2703" s="6"/>
      <c r="D2703" s="6"/>
      <c r="E2703" s="6"/>
      <c r="F2703" s="6"/>
      <c r="H2703" s="11"/>
      <c r="I2703" s="9"/>
      <c r="J2703" s="10"/>
      <c r="K2703" s="10"/>
      <c r="N2703" s="6"/>
      <c r="O2703" s="6"/>
      <c r="P2703" s="6"/>
      <c r="Q2703" s="6"/>
      <c r="S2703" s="6"/>
      <c r="U2703" s="6"/>
      <c r="V2703" s="6"/>
      <c r="W2703" s="6"/>
      <c r="X2703" s="6"/>
      <c r="Y2703" s="6"/>
    </row>
    <row r="2704" spans="3:25" ht="13.2" customHeight="1" x14ac:dyDescent="0.3">
      <c r="C2704" s="6"/>
      <c r="D2704" s="6"/>
      <c r="E2704" s="6"/>
      <c r="F2704" s="6"/>
      <c r="H2704" s="11"/>
      <c r="I2704" s="9"/>
      <c r="J2704" s="10"/>
      <c r="K2704" s="10"/>
      <c r="N2704" s="6"/>
      <c r="O2704" s="6"/>
      <c r="P2704" s="6"/>
      <c r="Q2704" s="6"/>
      <c r="S2704" s="6"/>
      <c r="U2704" s="6"/>
      <c r="V2704" s="6"/>
      <c r="W2704" s="6"/>
      <c r="X2704" s="6"/>
      <c r="Y2704" s="6"/>
    </row>
    <row r="2705" spans="3:25" ht="13.2" customHeight="1" x14ac:dyDescent="0.3">
      <c r="C2705" s="6"/>
      <c r="D2705" s="6"/>
      <c r="E2705" s="6"/>
      <c r="F2705" s="6"/>
      <c r="H2705" s="11"/>
      <c r="I2705" s="9"/>
      <c r="J2705" s="10"/>
      <c r="K2705" s="10"/>
      <c r="N2705" s="6"/>
      <c r="O2705" s="6"/>
      <c r="P2705" s="6"/>
      <c r="Q2705" s="6"/>
      <c r="S2705" s="6"/>
      <c r="U2705" s="6"/>
      <c r="V2705" s="6"/>
      <c r="W2705" s="6"/>
      <c r="X2705" s="6"/>
      <c r="Y2705" s="6"/>
    </row>
    <row r="2706" spans="3:25" ht="13.2" customHeight="1" x14ac:dyDescent="0.3">
      <c r="C2706" s="6"/>
      <c r="D2706" s="6"/>
      <c r="E2706" s="6"/>
      <c r="F2706" s="6"/>
      <c r="H2706" s="11"/>
      <c r="I2706" s="9"/>
      <c r="J2706" s="10"/>
      <c r="K2706" s="10"/>
      <c r="N2706" s="6"/>
      <c r="O2706" s="6"/>
      <c r="P2706" s="6"/>
      <c r="Q2706" s="6"/>
      <c r="S2706" s="6"/>
      <c r="U2706" s="6"/>
      <c r="V2706" s="6"/>
      <c r="W2706" s="6"/>
      <c r="X2706" s="6"/>
      <c r="Y2706" s="6"/>
    </row>
    <row r="2707" spans="3:25" ht="13.2" customHeight="1" x14ac:dyDescent="0.3">
      <c r="C2707" s="6"/>
      <c r="D2707" s="6"/>
      <c r="E2707" s="6"/>
      <c r="F2707" s="6"/>
      <c r="H2707" s="11"/>
      <c r="I2707" s="9"/>
      <c r="J2707" s="10"/>
      <c r="K2707" s="10"/>
      <c r="N2707" s="6"/>
      <c r="O2707" s="6"/>
      <c r="P2707" s="6"/>
      <c r="Q2707" s="6"/>
      <c r="S2707" s="6"/>
      <c r="U2707" s="6"/>
      <c r="V2707" s="6"/>
      <c r="W2707" s="6"/>
      <c r="X2707" s="6"/>
      <c r="Y2707" s="6"/>
    </row>
    <row r="2708" spans="3:25" ht="13.2" customHeight="1" x14ac:dyDescent="0.3">
      <c r="C2708" s="6"/>
      <c r="D2708" s="6"/>
      <c r="E2708" s="6"/>
      <c r="F2708" s="6"/>
      <c r="H2708" s="11"/>
      <c r="I2708" s="9"/>
      <c r="J2708" s="10"/>
      <c r="K2708" s="10"/>
      <c r="N2708" s="6"/>
      <c r="O2708" s="6"/>
      <c r="P2708" s="6"/>
      <c r="Q2708" s="6"/>
      <c r="S2708" s="6"/>
      <c r="U2708" s="6"/>
      <c r="V2708" s="6"/>
      <c r="W2708" s="6"/>
      <c r="X2708" s="6"/>
      <c r="Y2708" s="6"/>
    </row>
    <row r="2709" spans="3:25" ht="13.2" customHeight="1" x14ac:dyDescent="0.3">
      <c r="C2709" s="6"/>
      <c r="D2709" s="6"/>
      <c r="E2709" s="6"/>
      <c r="F2709" s="6"/>
      <c r="H2709" s="11"/>
      <c r="I2709" s="9"/>
      <c r="J2709" s="10"/>
      <c r="K2709" s="10"/>
      <c r="N2709" s="6"/>
      <c r="O2709" s="6"/>
      <c r="P2709" s="6"/>
      <c r="Q2709" s="6"/>
      <c r="S2709" s="6"/>
      <c r="U2709" s="6"/>
      <c r="V2709" s="6"/>
      <c r="W2709" s="6"/>
      <c r="X2709" s="6"/>
      <c r="Y2709" s="6"/>
    </row>
    <row r="2710" spans="3:25" ht="13.2" customHeight="1" x14ac:dyDescent="0.3">
      <c r="C2710" s="6"/>
      <c r="D2710" s="6"/>
      <c r="E2710" s="6"/>
      <c r="F2710" s="6"/>
      <c r="H2710" s="11"/>
      <c r="I2710" s="9"/>
      <c r="J2710" s="10"/>
      <c r="K2710" s="10"/>
      <c r="N2710" s="6"/>
      <c r="O2710" s="6"/>
      <c r="P2710" s="6"/>
      <c r="Q2710" s="6"/>
      <c r="S2710" s="6"/>
      <c r="U2710" s="6"/>
      <c r="V2710" s="6"/>
      <c r="W2710" s="6"/>
      <c r="X2710" s="6"/>
      <c r="Y2710" s="6"/>
    </row>
    <row r="2711" spans="3:25" ht="13.2" customHeight="1" x14ac:dyDescent="0.3">
      <c r="C2711" s="6"/>
      <c r="D2711" s="6"/>
      <c r="E2711" s="6"/>
      <c r="F2711" s="6"/>
      <c r="H2711" s="11"/>
      <c r="I2711" s="9"/>
      <c r="J2711" s="10"/>
      <c r="K2711" s="10"/>
      <c r="N2711" s="6"/>
      <c r="O2711" s="6"/>
      <c r="P2711" s="6"/>
      <c r="Q2711" s="6"/>
      <c r="S2711" s="6"/>
      <c r="U2711" s="6"/>
      <c r="V2711" s="6"/>
      <c r="W2711" s="6"/>
      <c r="X2711" s="6"/>
      <c r="Y2711" s="6"/>
    </row>
    <row r="2712" spans="3:25" ht="13.2" customHeight="1" x14ac:dyDescent="0.3">
      <c r="C2712" s="6"/>
      <c r="D2712" s="6"/>
      <c r="E2712" s="6"/>
      <c r="F2712" s="6"/>
      <c r="H2712" s="11"/>
      <c r="I2712" s="9"/>
      <c r="J2712" s="10"/>
      <c r="K2712" s="10"/>
      <c r="N2712" s="6"/>
      <c r="O2712" s="6"/>
      <c r="P2712" s="6"/>
      <c r="Q2712" s="6"/>
      <c r="S2712" s="6"/>
      <c r="U2712" s="6"/>
      <c r="V2712" s="6"/>
      <c r="W2712" s="6"/>
      <c r="X2712" s="6"/>
      <c r="Y2712" s="6"/>
    </row>
    <row r="2713" spans="3:25" ht="13.2" customHeight="1" x14ac:dyDescent="0.3">
      <c r="C2713" s="6"/>
      <c r="D2713" s="6"/>
      <c r="E2713" s="6"/>
      <c r="F2713" s="6"/>
      <c r="H2713" s="11"/>
      <c r="I2713" s="9"/>
      <c r="J2713" s="10"/>
      <c r="K2713" s="10"/>
      <c r="N2713" s="6"/>
      <c r="O2713" s="6"/>
      <c r="P2713" s="6"/>
      <c r="Q2713" s="6"/>
      <c r="S2713" s="6"/>
      <c r="U2713" s="6"/>
      <c r="V2713" s="6"/>
      <c r="W2713" s="6"/>
      <c r="X2713" s="6"/>
      <c r="Y2713" s="6"/>
    </row>
    <row r="2714" spans="3:25" ht="13.2" customHeight="1" x14ac:dyDescent="0.3">
      <c r="C2714" s="6"/>
      <c r="D2714" s="6"/>
      <c r="E2714" s="6"/>
      <c r="F2714" s="6"/>
      <c r="H2714" s="11"/>
      <c r="I2714" s="9"/>
      <c r="J2714" s="10"/>
      <c r="K2714" s="10"/>
      <c r="N2714" s="6"/>
      <c r="O2714" s="6"/>
      <c r="P2714" s="6"/>
      <c r="Q2714" s="6"/>
      <c r="S2714" s="6"/>
      <c r="U2714" s="6"/>
      <c r="V2714" s="6"/>
      <c r="W2714" s="6"/>
      <c r="X2714" s="6"/>
      <c r="Y2714" s="6"/>
    </row>
    <row r="2715" spans="3:25" ht="13.2" customHeight="1" x14ac:dyDescent="0.3">
      <c r="C2715" s="6"/>
      <c r="D2715" s="6"/>
      <c r="E2715" s="6"/>
      <c r="F2715" s="6"/>
      <c r="H2715" s="11"/>
      <c r="I2715" s="9"/>
      <c r="J2715" s="10"/>
      <c r="K2715" s="10"/>
      <c r="N2715" s="6"/>
      <c r="O2715" s="6"/>
      <c r="P2715" s="6"/>
      <c r="Q2715" s="6"/>
      <c r="S2715" s="6"/>
      <c r="U2715" s="6"/>
      <c r="V2715" s="6"/>
      <c r="W2715" s="6"/>
      <c r="X2715" s="6"/>
      <c r="Y2715" s="6"/>
    </row>
    <row r="2716" spans="3:25" ht="13.2" customHeight="1" x14ac:dyDescent="0.3">
      <c r="C2716" s="6"/>
      <c r="D2716" s="6"/>
      <c r="E2716" s="6"/>
      <c r="F2716" s="6"/>
      <c r="H2716" s="11"/>
      <c r="I2716" s="9"/>
      <c r="J2716" s="10"/>
      <c r="K2716" s="10"/>
      <c r="N2716" s="6"/>
      <c r="O2716" s="6"/>
      <c r="P2716" s="6"/>
      <c r="Q2716" s="6"/>
      <c r="S2716" s="6"/>
      <c r="U2716" s="6"/>
      <c r="V2716" s="6"/>
      <c r="W2716" s="6"/>
      <c r="X2716" s="6"/>
      <c r="Y2716" s="6"/>
    </row>
    <row r="2717" spans="3:25" ht="13.2" customHeight="1" x14ac:dyDescent="0.3">
      <c r="C2717" s="6"/>
      <c r="D2717" s="6"/>
      <c r="E2717" s="6"/>
      <c r="F2717" s="6"/>
      <c r="H2717" s="11"/>
      <c r="I2717" s="9"/>
      <c r="J2717" s="10"/>
      <c r="K2717" s="10"/>
      <c r="N2717" s="6"/>
      <c r="O2717" s="6"/>
      <c r="P2717" s="6"/>
      <c r="Q2717" s="6"/>
      <c r="S2717" s="6"/>
      <c r="U2717" s="6"/>
      <c r="V2717" s="6"/>
      <c r="W2717" s="6"/>
      <c r="X2717" s="6"/>
      <c r="Y2717" s="6"/>
    </row>
    <row r="2718" spans="3:25" ht="13.2" customHeight="1" x14ac:dyDescent="0.3">
      <c r="C2718" s="6"/>
      <c r="D2718" s="6"/>
      <c r="E2718" s="6"/>
      <c r="F2718" s="6"/>
      <c r="H2718" s="11"/>
      <c r="I2718" s="9"/>
      <c r="J2718" s="10"/>
      <c r="K2718" s="10"/>
      <c r="N2718" s="6"/>
      <c r="O2718" s="6"/>
      <c r="P2718" s="6"/>
      <c r="Q2718" s="6"/>
      <c r="S2718" s="6"/>
      <c r="U2718" s="6"/>
      <c r="V2718" s="6"/>
      <c r="W2718" s="6"/>
      <c r="X2718" s="6"/>
      <c r="Y2718" s="6"/>
    </row>
    <row r="2719" spans="3:25" ht="13.2" customHeight="1" x14ac:dyDescent="0.3">
      <c r="C2719" s="6"/>
      <c r="D2719" s="6"/>
      <c r="E2719" s="6"/>
      <c r="F2719" s="6"/>
      <c r="H2719" s="11"/>
      <c r="I2719" s="9"/>
      <c r="J2719" s="10"/>
      <c r="K2719" s="10"/>
      <c r="N2719" s="6"/>
      <c r="O2719" s="6"/>
      <c r="P2719" s="6"/>
      <c r="Q2719" s="6"/>
      <c r="S2719" s="6"/>
      <c r="U2719" s="6"/>
      <c r="V2719" s="6"/>
      <c r="W2719" s="6"/>
      <c r="X2719" s="6"/>
      <c r="Y2719" s="6"/>
    </row>
    <row r="2720" spans="3:25" ht="13.2" customHeight="1" x14ac:dyDescent="0.3">
      <c r="C2720" s="6"/>
      <c r="D2720" s="6"/>
      <c r="E2720" s="6"/>
      <c r="F2720" s="6"/>
      <c r="H2720" s="11"/>
      <c r="I2720" s="9"/>
      <c r="J2720" s="10"/>
      <c r="K2720" s="10"/>
      <c r="N2720" s="6"/>
      <c r="O2720" s="6"/>
      <c r="P2720" s="6"/>
      <c r="Q2720" s="6"/>
      <c r="S2720" s="6"/>
      <c r="U2720" s="6"/>
      <c r="V2720" s="6"/>
      <c r="W2720" s="6"/>
      <c r="X2720" s="6"/>
      <c r="Y2720" s="6"/>
    </row>
    <row r="2721" spans="3:25" ht="13.2" customHeight="1" x14ac:dyDescent="0.3">
      <c r="C2721" s="6"/>
      <c r="D2721" s="6"/>
      <c r="E2721" s="6"/>
      <c r="F2721" s="6"/>
      <c r="H2721" s="11"/>
      <c r="I2721" s="9"/>
      <c r="J2721" s="10"/>
      <c r="K2721" s="10"/>
      <c r="N2721" s="6"/>
      <c r="O2721" s="6"/>
      <c r="P2721" s="6"/>
      <c r="Q2721" s="6"/>
      <c r="S2721" s="6"/>
      <c r="U2721" s="6"/>
      <c r="V2721" s="6"/>
      <c r="W2721" s="6"/>
      <c r="X2721" s="6"/>
      <c r="Y2721" s="6"/>
    </row>
    <row r="2722" spans="3:25" ht="13.2" customHeight="1" x14ac:dyDescent="0.3">
      <c r="C2722" s="6"/>
      <c r="D2722" s="6"/>
      <c r="E2722" s="6"/>
      <c r="F2722" s="6"/>
      <c r="H2722" s="11"/>
      <c r="I2722" s="9"/>
      <c r="J2722" s="10"/>
      <c r="K2722" s="10"/>
      <c r="N2722" s="6"/>
      <c r="O2722" s="6"/>
      <c r="P2722" s="6"/>
      <c r="Q2722" s="6"/>
      <c r="S2722" s="6"/>
      <c r="U2722" s="6"/>
      <c r="V2722" s="6"/>
      <c r="W2722" s="6"/>
      <c r="X2722" s="6"/>
      <c r="Y2722" s="6"/>
    </row>
    <row r="2723" spans="3:25" ht="13.2" customHeight="1" x14ac:dyDescent="0.3">
      <c r="C2723" s="6"/>
      <c r="D2723" s="6"/>
      <c r="E2723" s="6"/>
      <c r="F2723" s="6"/>
      <c r="H2723" s="11"/>
      <c r="I2723" s="9"/>
      <c r="J2723" s="10"/>
      <c r="K2723" s="10"/>
      <c r="N2723" s="6"/>
      <c r="O2723" s="6"/>
      <c r="P2723" s="6"/>
      <c r="Q2723" s="6"/>
      <c r="S2723" s="6"/>
      <c r="U2723" s="6"/>
      <c r="V2723" s="6"/>
      <c r="W2723" s="6"/>
      <c r="X2723" s="6"/>
      <c r="Y2723" s="6"/>
    </row>
    <row r="2724" spans="3:25" ht="13.2" customHeight="1" x14ac:dyDescent="0.3">
      <c r="C2724" s="6"/>
      <c r="D2724" s="6"/>
      <c r="E2724" s="6"/>
      <c r="F2724" s="6"/>
      <c r="H2724" s="11"/>
      <c r="I2724" s="9"/>
      <c r="J2724" s="10"/>
      <c r="K2724" s="10"/>
      <c r="N2724" s="6"/>
      <c r="O2724" s="6"/>
      <c r="P2724" s="6"/>
      <c r="Q2724" s="6"/>
      <c r="S2724" s="6"/>
      <c r="U2724" s="6"/>
      <c r="V2724" s="6"/>
      <c r="W2724" s="6"/>
      <c r="X2724" s="6"/>
      <c r="Y2724" s="6"/>
    </row>
    <row r="2725" spans="3:25" ht="13.2" customHeight="1" x14ac:dyDescent="0.3">
      <c r="C2725" s="6"/>
      <c r="D2725" s="6"/>
      <c r="E2725" s="6"/>
      <c r="F2725" s="6"/>
      <c r="H2725" s="11"/>
      <c r="I2725" s="9"/>
      <c r="J2725" s="10"/>
      <c r="K2725" s="10"/>
      <c r="N2725" s="6"/>
      <c r="O2725" s="6"/>
      <c r="P2725" s="6"/>
      <c r="Q2725" s="6"/>
      <c r="S2725" s="6"/>
      <c r="U2725" s="6"/>
      <c r="V2725" s="6"/>
      <c r="W2725" s="6"/>
      <c r="X2725" s="6"/>
      <c r="Y2725" s="6"/>
    </row>
    <row r="2726" spans="3:25" ht="13.2" customHeight="1" x14ac:dyDescent="0.3">
      <c r="C2726" s="6"/>
      <c r="D2726" s="6"/>
      <c r="E2726" s="6"/>
      <c r="F2726" s="6"/>
      <c r="H2726" s="11"/>
      <c r="I2726" s="9"/>
      <c r="J2726" s="10"/>
      <c r="K2726" s="10"/>
      <c r="N2726" s="6"/>
      <c r="O2726" s="6"/>
      <c r="P2726" s="6"/>
      <c r="Q2726" s="6"/>
      <c r="S2726" s="6"/>
      <c r="U2726" s="6"/>
      <c r="V2726" s="6"/>
      <c r="W2726" s="6"/>
      <c r="X2726" s="6"/>
      <c r="Y2726" s="6"/>
    </row>
    <row r="2727" spans="3:25" ht="13.2" customHeight="1" x14ac:dyDescent="0.3">
      <c r="C2727" s="6"/>
      <c r="D2727" s="6"/>
      <c r="E2727" s="6"/>
      <c r="F2727" s="6"/>
      <c r="H2727" s="11"/>
      <c r="I2727" s="9"/>
      <c r="J2727" s="10"/>
      <c r="K2727" s="10"/>
      <c r="N2727" s="6"/>
      <c r="O2727" s="6"/>
      <c r="P2727" s="6"/>
      <c r="Q2727" s="6"/>
      <c r="S2727" s="6"/>
      <c r="U2727" s="6"/>
      <c r="V2727" s="6"/>
      <c r="W2727" s="6"/>
      <c r="X2727" s="6"/>
      <c r="Y2727" s="6"/>
    </row>
    <row r="2728" spans="3:25" ht="13.2" customHeight="1" x14ac:dyDescent="0.3">
      <c r="C2728" s="6"/>
      <c r="D2728" s="6"/>
      <c r="E2728" s="6"/>
      <c r="F2728" s="6"/>
      <c r="H2728" s="11"/>
      <c r="I2728" s="9"/>
      <c r="J2728" s="10"/>
      <c r="K2728" s="10"/>
      <c r="N2728" s="6"/>
      <c r="O2728" s="6"/>
      <c r="P2728" s="6"/>
      <c r="Q2728" s="6"/>
      <c r="S2728" s="6"/>
      <c r="U2728" s="6"/>
      <c r="V2728" s="6"/>
      <c r="W2728" s="6"/>
      <c r="X2728" s="6"/>
      <c r="Y2728" s="6"/>
    </row>
    <row r="2729" spans="3:25" ht="13.2" customHeight="1" x14ac:dyDescent="0.3">
      <c r="C2729" s="6"/>
      <c r="D2729" s="6"/>
      <c r="E2729" s="6"/>
      <c r="F2729" s="6"/>
      <c r="H2729" s="11"/>
      <c r="I2729" s="9"/>
      <c r="J2729" s="10"/>
      <c r="K2729" s="10"/>
      <c r="N2729" s="6"/>
      <c r="O2729" s="6"/>
      <c r="P2729" s="6"/>
      <c r="Q2729" s="6"/>
      <c r="S2729" s="6"/>
      <c r="U2729" s="6"/>
      <c r="V2729" s="6"/>
      <c r="W2729" s="6"/>
      <c r="X2729" s="6"/>
      <c r="Y2729" s="6"/>
    </row>
    <row r="2730" spans="3:25" ht="13.2" customHeight="1" x14ac:dyDescent="0.3">
      <c r="C2730" s="6"/>
      <c r="D2730" s="6"/>
      <c r="E2730" s="6"/>
      <c r="F2730" s="6"/>
      <c r="H2730" s="11"/>
      <c r="I2730" s="9"/>
      <c r="J2730" s="10"/>
      <c r="K2730" s="10"/>
      <c r="N2730" s="6"/>
      <c r="O2730" s="6"/>
      <c r="P2730" s="6"/>
      <c r="Q2730" s="6"/>
      <c r="S2730" s="6"/>
      <c r="U2730" s="6"/>
      <c r="V2730" s="6"/>
      <c r="W2730" s="6"/>
      <c r="X2730" s="6"/>
      <c r="Y2730" s="6"/>
    </row>
    <row r="2731" spans="3:25" ht="13.2" customHeight="1" x14ac:dyDescent="0.3">
      <c r="C2731" s="6"/>
      <c r="D2731" s="6"/>
      <c r="E2731" s="6"/>
      <c r="F2731" s="6"/>
      <c r="H2731" s="11"/>
      <c r="I2731" s="9"/>
      <c r="J2731" s="10"/>
      <c r="K2731" s="10"/>
      <c r="N2731" s="6"/>
      <c r="O2731" s="6"/>
      <c r="P2731" s="6"/>
      <c r="Q2731" s="6"/>
      <c r="S2731" s="6"/>
      <c r="U2731" s="6"/>
      <c r="V2731" s="6"/>
      <c r="W2731" s="6"/>
      <c r="X2731" s="6"/>
      <c r="Y2731" s="6"/>
    </row>
    <row r="2732" spans="3:25" ht="13.2" customHeight="1" x14ac:dyDescent="0.3">
      <c r="C2732" s="6"/>
      <c r="D2732" s="6"/>
      <c r="E2732" s="6"/>
      <c r="F2732" s="6"/>
      <c r="H2732" s="11"/>
      <c r="I2732" s="9"/>
      <c r="J2732" s="10"/>
      <c r="K2732" s="10"/>
      <c r="N2732" s="6"/>
      <c r="O2732" s="6"/>
      <c r="P2732" s="6"/>
      <c r="Q2732" s="6"/>
      <c r="S2732" s="6"/>
      <c r="U2732" s="6"/>
      <c r="V2732" s="6"/>
      <c r="W2732" s="6"/>
      <c r="X2732" s="6"/>
      <c r="Y2732" s="6"/>
    </row>
    <row r="2733" spans="3:25" ht="13.2" customHeight="1" x14ac:dyDescent="0.3">
      <c r="C2733" s="6"/>
      <c r="D2733" s="6"/>
      <c r="E2733" s="6"/>
      <c r="F2733" s="6"/>
      <c r="H2733" s="11"/>
      <c r="I2733" s="9"/>
      <c r="J2733" s="10"/>
      <c r="K2733" s="10"/>
      <c r="N2733" s="6"/>
      <c r="O2733" s="6"/>
      <c r="P2733" s="6"/>
      <c r="Q2733" s="6"/>
      <c r="S2733" s="6"/>
      <c r="U2733" s="6"/>
      <c r="V2733" s="6"/>
      <c r="W2733" s="6"/>
      <c r="X2733" s="6"/>
      <c r="Y2733" s="6"/>
    </row>
    <row r="2734" spans="3:25" ht="13.2" customHeight="1" x14ac:dyDescent="0.3">
      <c r="C2734" s="6"/>
      <c r="D2734" s="6"/>
      <c r="E2734" s="6"/>
      <c r="F2734" s="6"/>
      <c r="H2734" s="11"/>
      <c r="I2734" s="9"/>
      <c r="J2734" s="10"/>
      <c r="K2734" s="10"/>
      <c r="N2734" s="6"/>
      <c r="O2734" s="6"/>
      <c r="P2734" s="6"/>
      <c r="Q2734" s="6"/>
      <c r="S2734" s="6"/>
      <c r="U2734" s="6"/>
      <c r="V2734" s="6"/>
      <c r="W2734" s="6"/>
      <c r="X2734" s="6"/>
      <c r="Y2734" s="6"/>
    </row>
    <row r="2735" spans="3:25" ht="13.2" customHeight="1" x14ac:dyDescent="0.3">
      <c r="C2735" s="6"/>
      <c r="D2735" s="6"/>
      <c r="E2735" s="6"/>
      <c r="F2735" s="6"/>
      <c r="H2735" s="11"/>
      <c r="I2735" s="9"/>
      <c r="J2735" s="10"/>
      <c r="K2735" s="10"/>
      <c r="N2735" s="6"/>
      <c r="O2735" s="6"/>
      <c r="P2735" s="6"/>
      <c r="Q2735" s="6"/>
      <c r="S2735" s="6"/>
      <c r="U2735" s="6"/>
      <c r="V2735" s="6"/>
      <c r="W2735" s="6"/>
      <c r="X2735" s="6"/>
      <c r="Y2735" s="6"/>
    </row>
    <row r="2736" spans="3:25" ht="13.2" customHeight="1" x14ac:dyDescent="0.3">
      <c r="C2736" s="6"/>
      <c r="D2736" s="6"/>
      <c r="E2736" s="6"/>
      <c r="F2736" s="6"/>
      <c r="H2736" s="11"/>
      <c r="I2736" s="9"/>
      <c r="J2736" s="10"/>
      <c r="K2736" s="10"/>
      <c r="N2736" s="6"/>
      <c r="O2736" s="6"/>
      <c r="P2736" s="6"/>
      <c r="Q2736" s="6"/>
      <c r="S2736" s="6"/>
      <c r="U2736" s="6"/>
      <c r="V2736" s="6"/>
      <c r="W2736" s="6"/>
      <c r="X2736" s="6"/>
      <c r="Y2736" s="6"/>
    </row>
    <row r="2737" spans="3:25" ht="13.2" customHeight="1" x14ac:dyDescent="0.3">
      <c r="C2737" s="6"/>
      <c r="D2737" s="6"/>
      <c r="E2737" s="6"/>
      <c r="F2737" s="6"/>
      <c r="H2737" s="11"/>
      <c r="I2737" s="9"/>
      <c r="J2737" s="10"/>
      <c r="K2737" s="10"/>
      <c r="N2737" s="6"/>
      <c r="O2737" s="6"/>
      <c r="P2737" s="6"/>
      <c r="Q2737" s="6"/>
      <c r="S2737" s="6"/>
      <c r="U2737" s="6"/>
      <c r="V2737" s="6"/>
      <c r="W2737" s="6"/>
      <c r="X2737" s="6"/>
      <c r="Y2737" s="6"/>
    </row>
    <row r="2738" spans="3:25" ht="13.2" customHeight="1" x14ac:dyDescent="0.3">
      <c r="C2738" s="6"/>
      <c r="D2738" s="6"/>
      <c r="E2738" s="6"/>
      <c r="F2738" s="6"/>
      <c r="H2738" s="11"/>
      <c r="I2738" s="9"/>
      <c r="J2738" s="10"/>
      <c r="K2738" s="10"/>
      <c r="N2738" s="6"/>
      <c r="O2738" s="6"/>
      <c r="P2738" s="6"/>
      <c r="Q2738" s="6"/>
      <c r="S2738" s="6"/>
      <c r="U2738" s="6"/>
      <c r="V2738" s="6"/>
      <c r="W2738" s="6"/>
      <c r="X2738" s="6"/>
      <c r="Y2738" s="6"/>
    </row>
    <row r="2739" spans="3:25" ht="13.2" customHeight="1" x14ac:dyDescent="0.3">
      <c r="C2739" s="6"/>
      <c r="D2739" s="6"/>
      <c r="E2739" s="6"/>
      <c r="F2739" s="6"/>
      <c r="H2739" s="11"/>
      <c r="I2739" s="9"/>
      <c r="J2739" s="10"/>
      <c r="K2739" s="10"/>
      <c r="N2739" s="6"/>
      <c r="O2739" s="6"/>
      <c r="P2739" s="6"/>
      <c r="Q2739" s="6"/>
      <c r="S2739" s="6"/>
      <c r="U2739" s="6"/>
      <c r="V2739" s="6"/>
      <c r="W2739" s="6"/>
      <c r="X2739" s="6"/>
      <c r="Y2739" s="6"/>
    </row>
    <row r="2740" spans="3:25" ht="13.2" customHeight="1" x14ac:dyDescent="0.3">
      <c r="C2740" s="6"/>
      <c r="D2740" s="6"/>
      <c r="E2740" s="6"/>
      <c r="F2740" s="6"/>
      <c r="H2740" s="11"/>
      <c r="I2740" s="9"/>
      <c r="J2740" s="10"/>
      <c r="K2740" s="10"/>
      <c r="N2740" s="6"/>
      <c r="O2740" s="6"/>
      <c r="P2740" s="6"/>
      <c r="Q2740" s="6"/>
      <c r="S2740" s="6"/>
      <c r="U2740" s="6"/>
      <c r="V2740" s="6"/>
      <c r="W2740" s="6"/>
      <c r="X2740" s="6"/>
      <c r="Y2740" s="6"/>
    </row>
    <row r="2741" spans="3:25" ht="13.2" customHeight="1" x14ac:dyDescent="0.3">
      <c r="C2741" s="6"/>
      <c r="D2741" s="6"/>
      <c r="E2741" s="6"/>
      <c r="F2741" s="6"/>
      <c r="H2741" s="11"/>
      <c r="I2741" s="9"/>
      <c r="J2741" s="10"/>
      <c r="K2741" s="10"/>
      <c r="N2741" s="6"/>
      <c r="O2741" s="6"/>
      <c r="P2741" s="6"/>
      <c r="Q2741" s="6"/>
      <c r="S2741" s="6"/>
      <c r="U2741" s="6"/>
      <c r="V2741" s="6"/>
      <c r="W2741" s="6"/>
      <c r="X2741" s="6"/>
      <c r="Y2741" s="6"/>
    </row>
  </sheetData>
  <conditionalFormatting sqref="M2:M2385">
    <cfRule type="expression" dxfId="3" priority="7">
      <formula>AND($L2=$L1,M2=M1)</formula>
    </cfRule>
  </conditionalFormatting>
  <conditionalFormatting sqref="W2:W2385">
    <cfRule type="expression" dxfId="2" priority="4">
      <formula>AND($Q2=0,OR($W2&gt;0,$X2&gt;0),$V2=10,$W2&gt;1)</formula>
    </cfRule>
  </conditionalFormatting>
  <conditionalFormatting sqref="H2:H2385">
    <cfRule type="expression" dxfId="1" priority="10">
      <formula>#REF!&gt;1</formula>
    </cfRule>
  </conditionalFormatting>
  <conditionalFormatting sqref="A1:Y2385">
    <cfRule type="expression" dxfId="0" priority="11">
      <formula>#REF!&lt;&gt;#REF!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Harrison</dc:creator>
  <cp:lastModifiedBy>Will Harrison</cp:lastModifiedBy>
  <dcterms:created xsi:type="dcterms:W3CDTF">2025-11-17T17:24:59Z</dcterms:created>
  <dcterms:modified xsi:type="dcterms:W3CDTF">2025-11-17T18:42:46Z</dcterms:modified>
</cp:coreProperties>
</file>